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Y:\Programs\Hydrology\Resources\Manuals\Hydrology\VCRatPrograms\ExcelModel\"/>
    </mc:Choice>
  </mc:AlternateContent>
  <workbookProtection workbookAlgorithmName="SHA-512" workbookHashValue="KDINmXFbKwPym/yiQc4qeL0oAkCvlzek/QRC7aYGKN0dCGz21BPYk0+P6igeIWUN5oGiMqKL5ez3MNdS67tO4w==" workbookSaltValue="PdS99T85km3+CfLG6Uaq4A==" workbookSpinCount="100000" lockStructure="1"/>
  <bookViews>
    <workbookView xWindow="-1815" yWindow="-195" windowWidth="15180" windowHeight="8070" tabRatio="834"/>
  </bookViews>
  <sheets>
    <sheet name="Design" sheetId="36" r:id="rId1"/>
    <sheet name="BypassCheck" sheetId="45" state="hidden" r:id="rId2"/>
    <sheet name="Mitigation" sheetId="44" state="hidden" r:id="rId3"/>
    <sheet name="Routing" sheetId="39" state="hidden" r:id="rId4"/>
    <sheet name="MassCurves" sheetId="35" state="hidden" r:id="rId5"/>
    <sheet name="Cint" sheetId="33" state="hidden" r:id="rId6"/>
    <sheet name="CCoeffs" sheetId="32" state="hidden" r:id="rId7"/>
    <sheet name="MassCurves40pt" sheetId="31" state="hidden" r:id="rId8"/>
    <sheet name="MassCurves200pt" sheetId="34" state="hidden" r:id="rId9"/>
    <sheet name="UserFx" sheetId="1" state="hidden" r:id="rId10"/>
    <sheet name="Fatten.for" sheetId="38" state="hidden" r:id="rId11"/>
    <sheet name="RoutChk" sheetId="42" state="hidden" r:id="rId12"/>
    <sheet name="VCRatChk" sheetId="37" state="hidden" r:id="rId13"/>
    <sheet name="Excel" sheetId="43" state="hidden" r:id="rId14"/>
  </sheets>
  <externalReferences>
    <externalReference r:id="rId15"/>
  </externalReferences>
  <definedNames>
    <definedName name="_1023_stage" localSheetId="2">#REF!</definedName>
    <definedName name="_1023_stage">#REF!</definedName>
    <definedName name="_1043_stage" localSheetId="2">#REF!</definedName>
    <definedName name="_1043_stage">#REF!</definedName>
    <definedName name="_633_stage" localSheetId="2">#REF!</definedName>
    <definedName name="_633_stage">#REF!</definedName>
    <definedName name="_643_stage" localSheetId="2">#REF!</definedName>
    <definedName name="_643_stage">#REF!</definedName>
    <definedName name="Antecedent" localSheetId="2">#REF!</definedName>
    <definedName name="Antecedent">#REF!</definedName>
    <definedName name="BaseX">UserFx!$B$17:$B$23</definedName>
    <definedName name="BaseY">UserFx!$C$17:$C$23</definedName>
    <definedName name="BasinData">OFFSET(Index,0,1,Routing!$D$25,5)</definedName>
    <definedName name="basins" localSheetId="2">#REF!</definedName>
    <definedName name="basins">#REF!</definedName>
    <definedName name="catchments" localSheetId="2">#REF!</definedName>
    <definedName name="catchments">#REF!</definedName>
    <definedName name="Cint">Cint!$B$4:$B$18</definedName>
    <definedName name="Cinterp">Cint!$G$3:$N$704</definedName>
    <definedName name="Elev" localSheetId="2">#REF!</definedName>
    <definedName name="Elev">#REF!</definedName>
    <definedName name="future" localSheetId="2">#REF!</definedName>
    <definedName name="future">#REF!</definedName>
    <definedName name="Index">Routing!$A$27:$A$47</definedName>
    <definedName name="Infiltration" localSheetId="2">#REF!</definedName>
    <definedName name="Infiltration">#REF!</definedName>
    <definedName name="Int">Cint!$A$4:$A$18</definedName>
    <definedName name="MassCurve">MassCurves!$B$3:$Q$1504</definedName>
    <definedName name="Mitigation">Mitigation!$B$19:$B$20</definedName>
    <definedName name="now" localSheetId="2">#REF!</definedName>
    <definedName name="NOW" localSheetId="3">[1]Outfall!$B$1:$B$1</definedName>
    <definedName name="now">#REF!</definedName>
    <definedName name="_xlnm.Print_Area" localSheetId="0">Design!$A$1:$H$31</definedName>
    <definedName name="_xlnm.Print_Area" localSheetId="2">Mitigation!$A$1:$J$26</definedName>
    <definedName name="Qcfs" localSheetId="2">#REF!</definedName>
    <definedName name="Qcfs">#REF!</definedName>
    <definedName name="Rain" localSheetId="8">MassCurves200pt!$B$4:$B$43</definedName>
    <definedName name="Rain" localSheetId="7">MassCurves40pt!$B$4:$B$43</definedName>
    <definedName name="rain" localSheetId="2">#REF!</definedName>
    <definedName name="rain">#REF!</definedName>
    <definedName name="rain_duration" localSheetId="2">#REF!</definedName>
    <definedName name="rain_duration">#REF!</definedName>
    <definedName name="Rain_total" localSheetId="2">#REF!</definedName>
    <definedName name="Rain_total">#REF!</definedName>
    <definedName name="RainX" localSheetId="5">Cint!$B$4:$B$203</definedName>
    <definedName name="RainX" localSheetId="8">MassCurves200pt!$B$4:$B$203</definedName>
    <definedName name="RainX" localSheetId="7">MassCurves40pt!$B$4:$B$203</definedName>
    <definedName name="Soil">Cint!$P$4:$P$10</definedName>
    <definedName name="solver_adj" localSheetId="0" hidden="1">Design!$S$35</definedName>
    <definedName name="solver_adj" localSheetId="2" hidden="1">Mitigation!$B$17</definedName>
    <definedName name="solver_cvg" localSheetId="0" hidden="1">0.0001</definedName>
    <definedName name="solver_cvg" localSheetId="2" hidden="1">0.0001</definedName>
    <definedName name="solver_drv" localSheetId="0" hidden="1">2</definedName>
    <definedName name="solver_drv" localSheetId="2" hidden="1">2</definedName>
    <definedName name="solver_eng" localSheetId="0" hidden="1">1</definedName>
    <definedName name="solver_eng" localSheetId="2" hidden="1">1</definedName>
    <definedName name="solver_est" localSheetId="0" hidden="1">1</definedName>
    <definedName name="solver_est" localSheetId="2" hidden="1">1</definedName>
    <definedName name="solver_itr" localSheetId="0" hidden="1">2147483647</definedName>
    <definedName name="solver_itr" localSheetId="2" hidden="1">2147483647</definedName>
    <definedName name="solver_mip" localSheetId="0" hidden="1">2147483647</definedName>
    <definedName name="solver_mip" localSheetId="2" hidden="1">2147483647</definedName>
    <definedName name="solver_mni" localSheetId="0" hidden="1">30</definedName>
    <definedName name="solver_mni" localSheetId="2" hidden="1">30</definedName>
    <definedName name="solver_mrt" localSheetId="0" hidden="1">0.075</definedName>
    <definedName name="solver_mrt" localSheetId="2" hidden="1">0.075</definedName>
    <definedName name="solver_msl" localSheetId="0" hidden="1">2</definedName>
    <definedName name="solver_msl" localSheetId="2" hidden="1">2</definedName>
    <definedName name="solver_neg" localSheetId="0" hidden="1">1</definedName>
    <definedName name="solver_neg" localSheetId="2" hidden="1">1</definedName>
    <definedName name="solver_nod" localSheetId="0" hidden="1">2147483647</definedName>
    <definedName name="solver_nod" localSheetId="2" hidden="1">2147483647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Design!$B$19</definedName>
    <definedName name="solver_opt" localSheetId="2" hidden="1">Mitigation!$B$19</definedName>
    <definedName name="solver_pre" localSheetId="0" hidden="1">0.000001</definedName>
    <definedName name="solver_pre" localSheetId="2" hidden="1">0.000001</definedName>
    <definedName name="solver_rbv" localSheetId="0" hidden="1">2</definedName>
    <definedName name="solver_rbv" localSheetId="2" hidden="1">2</definedName>
    <definedName name="solver_rlx" localSheetId="0" hidden="1">2</definedName>
    <definedName name="solver_rlx" localSheetId="2" hidden="1">2</definedName>
    <definedName name="solver_rsd" localSheetId="0" hidden="1">0</definedName>
    <definedName name="solver_rsd" localSheetId="2" hidden="1">0</definedName>
    <definedName name="solver_scl" localSheetId="0" hidden="1">2</definedName>
    <definedName name="solver_scl" localSheetId="2" hidden="1">2</definedName>
    <definedName name="solver_sho" localSheetId="0" hidden="1">2</definedName>
    <definedName name="solver_sho" localSheetId="2" hidden="1">2</definedName>
    <definedName name="solver_ssz" localSheetId="0" hidden="1">100</definedName>
    <definedName name="solver_ssz" localSheetId="2" hidden="1">100</definedName>
    <definedName name="solver_tim" localSheetId="0" hidden="1">2147483647</definedName>
    <definedName name="solver_tim" localSheetId="2" hidden="1">2147483647</definedName>
    <definedName name="solver_tol" localSheetId="0" hidden="1">0.01</definedName>
    <definedName name="solver_tol" localSheetId="2" hidden="1">0.01</definedName>
    <definedName name="solver_typ" localSheetId="0" hidden="1">3</definedName>
    <definedName name="solver_typ" localSheetId="2" hidden="1">3</definedName>
    <definedName name="solver_val" localSheetId="0" hidden="1">0</definedName>
    <definedName name="solver_val" localSheetId="2" hidden="1">0</definedName>
    <definedName name="solver_ver" localSheetId="0" hidden="1">3</definedName>
    <definedName name="solver_ver" localSheetId="2" hidden="1">3</definedName>
    <definedName name="Stor" localSheetId="2">#REF!</definedName>
    <definedName name="Stor">#REF!</definedName>
    <definedName name="Storm">MassCurves!$S$7:$S$22</definedName>
    <definedName name="Time" localSheetId="8">MassCurves200pt!$A$4:$A$43</definedName>
    <definedName name="Time" localSheetId="7">MassCurves40pt!$A$4:$A$43</definedName>
    <definedName name="TimeX" localSheetId="5">Cint!$A$4:$A$203</definedName>
    <definedName name="TimeX" localSheetId="8">MassCurves200pt!$A$4:$A$203</definedName>
    <definedName name="TimeX" localSheetId="7">MassCurves40pt!$A$4:$A$203</definedName>
  </definedNames>
  <calcPr calcId="152511" calcMode="manual" iterate="1" iterateCount="1501"/>
</workbook>
</file>

<file path=xl/calcChain.xml><?xml version="1.0" encoding="utf-8"?>
<calcChain xmlns="http://schemas.openxmlformats.org/spreadsheetml/2006/main">
  <c r="C30" i="45" l="1"/>
  <c r="D30" i="45" s="1"/>
  <c r="C28" i="45"/>
  <c r="D28" i="45" s="1"/>
  <c r="D29" i="45"/>
  <c r="C29" i="45"/>
  <c r="S334" i="45"/>
  <c r="S335" i="45"/>
  <c r="S336" i="45"/>
  <c r="S337" i="45"/>
  <c r="S338" i="45"/>
  <c r="S339" i="45"/>
  <c r="S340" i="45"/>
  <c r="S341" i="45"/>
  <c r="S342" i="45"/>
  <c r="S343" i="45"/>
  <c r="S344" i="45"/>
  <c r="S345" i="45"/>
  <c r="S346" i="45"/>
  <c r="S347" i="45"/>
  <c r="S348" i="45"/>
  <c r="S349" i="45"/>
  <c r="S350" i="45"/>
  <c r="S351" i="45"/>
  <c r="S352" i="45"/>
  <c r="S353" i="45"/>
  <c r="S354" i="45"/>
  <c r="S355" i="45"/>
  <c r="S333" i="45"/>
  <c r="R334" i="45"/>
  <c r="R335" i="45"/>
  <c r="R336" i="45"/>
  <c r="R337" i="45"/>
  <c r="R338" i="45"/>
  <c r="R339" i="45"/>
  <c r="R340" i="45"/>
  <c r="R341" i="45"/>
  <c r="R342" i="45"/>
  <c r="R343" i="45"/>
  <c r="R344" i="45"/>
  <c r="R345" i="45"/>
  <c r="R346" i="45"/>
  <c r="R347" i="45"/>
  <c r="R348" i="45"/>
  <c r="R349" i="45"/>
  <c r="R350" i="45"/>
  <c r="R351" i="45"/>
  <c r="R352" i="45"/>
  <c r="R353" i="45"/>
  <c r="R354" i="45"/>
  <c r="R355" i="45"/>
  <c r="R333" i="45"/>
  <c r="T334" i="45"/>
  <c r="T335" i="45"/>
  <c r="T336" i="45"/>
  <c r="T337" i="45"/>
  <c r="T338" i="45"/>
  <c r="T339" i="45"/>
  <c r="T340" i="45"/>
  <c r="T341" i="45"/>
  <c r="T342" i="45"/>
  <c r="T343" i="45"/>
  <c r="T344" i="45"/>
  <c r="T345" i="45"/>
  <c r="T346" i="45"/>
  <c r="T347" i="45"/>
  <c r="T348" i="45"/>
  <c r="T349" i="45"/>
  <c r="T350" i="45"/>
  <c r="T351" i="45"/>
  <c r="T352" i="45"/>
  <c r="T353" i="45"/>
  <c r="T354" i="45"/>
  <c r="T355" i="45"/>
  <c r="T356" i="45"/>
  <c r="T333" i="45"/>
  <c r="T359" i="45" s="1"/>
  <c r="S359" i="45"/>
  <c r="D27" i="45"/>
  <c r="D26" i="45"/>
  <c r="D18" i="45"/>
  <c r="B8" i="44" l="1"/>
  <c r="B11" i="44"/>
  <c r="B10" i="44"/>
  <c r="B7" i="44"/>
  <c r="B5" i="44"/>
  <c r="C16" i="36"/>
  <c r="C14" i="36"/>
  <c r="S34" i="36"/>
  <c r="B6" i="44" l="1"/>
  <c r="B9" i="44"/>
  <c r="B1460" i="44" s="1"/>
  <c r="A1536" i="44"/>
  <c r="A1535" i="44"/>
  <c r="A1534" i="44"/>
  <c r="B1533" i="44"/>
  <c r="A1533" i="44"/>
  <c r="A1532" i="44"/>
  <c r="A1531" i="44"/>
  <c r="A1530" i="44"/>
  <c r="A1529" i="44"/>
  <c r="A1528" i="44"/>
  <c r="A1527" i="44"/>
  <c r="A1526" i="44"/>
  <c r="A1525" i="44"/>
  <c r="A1524" i="44"/>
  <c r="A1523" i="44"/>
  <c r="A1522" i="44"/>
  <c r="A1521" i="44"/>
  <c r="A1520" i="44"/>
  <c r="A1519" i="44"/>
  <c r="A1518" i="44"/>
  <c r="B1517" i="44"/>
  <c r="A1517" i="44"/>
  <c r="A1516" i="44"/>
  <c r="A1515" i="44"/>
  <c r="A1514" i="44"/>
  <c r="A1513" i="44"/>
  <c r="A1512" i="44"/>
  <c r="A1511" i="44"/>
  <c r="A1510" i="44"/>
  <c r="A1509" i="44"/>
  <c r="A1508" i="44"/>
  <c r="A1507" i="44"/>
  <c r="A1506" i="44"/>
  <c r="A1505" i="44"/>
  <c r="A1504" i="44"/>
  <c r="A1503" i="44"/>
  <c r="A1502" i="44"/>
  <c r="A1501" i="44"/>
  <c r="A1500" i="44"/>
  <c r="A1499" i="44"/>
  <c r="A1498" i="44"/>
  <c r="A1497" i="44"/>
  <c r="A1496" i="44"/>
  <c r="A1495" i="44"/>
  <c r="A1494" i="44"/>
  <c r="A1493" i="44"/>
  <c r="A1492" i="44"/>
  <c r="A1491" i="44"/>
  <c r="A1490" i="44"/>
  <c r="A1489" i="44"/>
  <c r="A1488" i="44"/>
  <c r="A1487" i="44"/>
  <c r="A1486" i="44"/>
  <c r="A1485" i="44"/>
  <c r="A1484" i="44"/>
  <c r="A1483" i="44"/>
  <c r="A1482" i="44"/>
  <c r="A1481" i="44"/>
  <c r="A1480" i="44"/>
  <c r="A1479" i="44"/>
  <c r="A1478" i="44"/>
  <c r="A1477" i="44"/>
  <c r="A1476" i="44"/>
  <c r="A1475" i="44"/>
  <c r="A1474" i="44"/>
  <c r="A1473" i="44"/>
  <c r="A1472" i="44"/>
  <c r="A1471" i="44"/>
  <c r="A1470" i="44"/>
  <c r="A1469" i="44"/>
  <c r="A1468" i="44"/>
  <c r="A1467" i="44"/>
  <c r="A1466" i="44"/>
  <c r="A1465" i="44"/>
  <c r="A1464" i="44"/>
  <c r="A1463" i="44"/>
  <c r="A1462" i="44"/>
  <c r="A1461" i="44"/>
  <c r="A1460" i="44"/>
  <c r="A1459" i="44"/>
  <c r="A1458" i="44"/>
  <c r="A1457" i="44"/>
  <c r="A1456" i="44"/>
  <c r="A1455" i="44"/>
  <c r="A1454" i="44"/>
  <c r="A1453" i="44"/>
  <c r="A1452" i="44"/>
  <c r="A1451" i="44"/>
  <c r="A1450" i="44"/>
  <c r="A1449" i="44"/>
  <c r="A1448" i="44"/>
  <c r="A1447" i="44"/>
  <c r="A1446" i="44"/>
  <c r="A1445" i="44"/>
  <c r="A1444" i="44"/>
  <c r="A1443" i="44"/>
  <c r="A1442" i="44"/>
  <c r="A1441" i="44"/>
  <c r="A1440" i="44"/>
  <c r="A1439" i="44"/>
  <c r="A1438" i="44"/>
  <c r="A1437" i="44"/>
  <c r="A1436" i="44"/>
  <c r="A1435" i="44"/>
  <c r="A1434" i="44"/>
  <c r="A1433" i="44"/>
  <c r="A1432" i="44"/>
  <c r="A1431" i="44"/>
  <c r="A1430" i="44"/>
  <c r="A1429" i="44"/>
  <c r="A1428" i="44"/>
  <c r="A1427" i="44"/>
  <c r="A1426" i="44"/>
  <c r="A1425" i="44"/>
  <c r="A1424" i="44"/>
  <c r="A1423" i="44"/>
  <c r="A1422" i="44"/>
  <c r="A1421" i="44"/>
  <c r="A1420" i="44"/>
  <c r="A1419" i="44"/>
  <c r="A1418" i="44"/>
  <c r="A1417" i="44"/>
  <c r="A1416" i="44"/>
  <c r="A1415" i="44"/>
  <c r="A1414" i="44"/>
  <c r="A1413" i="44"/>
  <c r="A1412" i="44"/>
  <c r="A1411" i="44"/>
  <c r="A1410" i="44"/>
  <c r="A1409" i="44"/>
  <c r="A1408" i="44"/>
  <c r="A1407" i="44"/>
  <c r="A1406" i="44"/>
  <c r="A1405" i="44"/>
  <c r="A1404" i="44"/>
  <c r="A1403" i="44"/>
  <c r="A1402" i="44"/>
  <c r="A1401" i="44"/>
  <c r="A1400" i="44"/>
  <c r="A1399" i="44"/>
  <c r="A1398" i="44"/>
  <c r="A1397" i="44"/>
  <c r="A1396" i="44"/>
  <c r="A1395" i="44"/>
  <c r="A1394" i="44"/>
  <c r="A1393" i="44"/>
  <c r="A1392" i="44"/>
  <c r="A1391" i="44"/>
  <c r="A1390" i="44"/>
  <c r="A1389" i="44"/>
  <c r="A1388" i="44"/>
  <c r="A1387" i="44"/>
  <c r="A1386" i="44"/>
  <c r="A1385" i="44"/>
  <c r="A1384" i="44"/>
  <c r="A1383" i="44"/>
  <c r="A1382" i="44"/>
  <c r="A1381" i="44"/>
  <c r="A1380" i="44"/>
  <c r="A1379" i="44"/>
  <c r="A1378" i="44"/>
  <c r="A1377" i="44"/>
  <c r="A1376" i="44"/>
  <c r="A1375" i="44"/>
  <c r="A1374" i="44"/>
  <c r="A1373" i="44"/>
  <c r="A1372" i="44"/>
  <c r="A1371" i="44"/>
  <c r="A1370" i="44"/>
  <c r="A1369" i="44"/>
  <c r="A1368" i="44"/>
  <c r="A1367" i="44"/>
  <c r="A1366" i="44"/>
  <c r="A1365" i="44"/>
  <c r="A1364" i="44"/>
  <c r="A1363" i="44"/>
  <c r="A1362" i="44"/>
  <c r="A1361" i="44"/>
  <c r="A1360" i="44"/>
  <c r="A1359" i="44"/>
  <c r="A1358" i="44"/>
  <c r="A1357" i="44"/>
  <c r="A1356" i="44"/>
  <c r="A1355" i="44"/>
  <c r="A1354" i="44"/>
  <c r="A1353" i="44"/>
  <c r="A1352" i="44"/>
  <c r="A1351" i="44"/>
  <c r="A1350" i="44"/>
  <c r="A1349" i="44"/>
  <c r="A1348" i="44"/>
  <c r="A1347" i="44"/>
  <c r="A1346" i="44"/>
  <c r="A1345" i="44"/>
  <c r="A1344" i="44"/>
  <c r="A1343" i="44"/>
  <c r="A1342" i="44"/>
  <c r="A1341" i="44"/>
  <c r="A1340" i="44"/>
  <c r="A1339" i="44"/>
  <c r="A1338" i="44"/>
  <c r="A1337" i="44"/>
  <c r="A1336" i="44"/>
  <c r="A1335" i="44"/>
  <c r="A1334" i="44"/>
  <c r="A1333" i="44"/>
  <c r="A1332" i="44"/>
  <c r="A1331" i="44"/>
  <c r="A1330" i="44"/>
  <c r="A1329" i="44"/>
  <c r="A1328" i="44"/>
  <c r="A1327" i="44"/>
  <c r="A1326" i="44"/>
  <c r="A1325" i="44"/>
  <c r="A1324" i="44"/>
  <c r="A1323" i="44"/>
  <c r="A1322" i="44"/>
  <c r="A1321" i="44"/>
  <c r="A1320" i="44"/>
  <c r="A1319" i="44"/>
  <c r="A1318" i="44"/>
  <c r="A1317" i="44"/>
  <c r="A1316" i="44"/>
  <c r="A1315" i="44"/>
  <c r="A1314" i="44"/>
  <c r="A1313" i="44"/>
  <c r="A1312" i="44"/>
  <c r="A1311" i="44"/>
  <c r="A1310" i="44"/>
  <c r="A1309" i="44"/>
  <c r="A1308" i="44"/>
  <c r="A1307" i="44"/>
  <c r="A1306" i="44"/>
  <c r="A1305" i="44"/>
  <c r="A1304" i="44"/>
  <c r="A1303" i="44"/>
  <c r="A1302" i="44"/>
  <c r="A1301" i="44"/>
  <c r="A1300" i="44"/>
  <c r="A1299" i="44"/>
  <c r="A1298" i="44"/>
  <c r="A1297" i="44"/>
  <c r="A1296" i="44"/>
  <c r="A1295" i="44"/>
  <c r="A1294" i="44"/>
  <c r="A1293" i="44"/>
  <c r="A1292" i="44"/>
  <c r="A1291" i="44"/>
  <c r="A1290" i="44"/>
  <c r="A1289" i="44"/>
  <c r="A1288" i="44"/>
  <c r="A1287" i="44"/>
  <c r="A1286" i="44"/>
  <c r="A1285" i="44"/>
  <c r="A1284" i="44"/>
  <c r="A1283" i="44"/>
  <c r="A1282" i="44"/>
  <c r="A1281" i="44"/>
  <c r="A1280" i="44"/>
  <c r="A1279" i="44"/>
  <c r="A1278" i="44"/>
  <c r="A1277" i="44"/>
  <c r="A1276" i="44"/>
  <c r="A1275" i="44"/>
  <c r="A1274" i="44"/>
  <c r="A1273" i="44"/>
  <c r="A1272" i="44"/>
  <c r="A1271" i="44"/>
  <c r="A1270" i="44"/>
  <c r="A1269" i="44"/>
  <c r="A1268" i="44"/>
  <c r="A1267" i="44"/>
  <c r="A1266" i="44"/>
  <c r="A1265" i="44"/>
  <c r="A1264" i="44"/>
  <c r="A1263" i="44"/>
  <c r="A1262" i="44"/>
  <c r="A1261" i="44"/>
  <c r="A1260" i="44"/>
  <c r="A1259" i="44"/>
  <c r="A1258" i="44"/>
  <c r="A1257" i="44"/>
  <c r="A1256" i="44"/>
  <c r="A1255" i="44"/>
  <c r="A1254" i="44"/>
  <c r="A1253" i="44"/>
  <c r="A1252" i="44"/>
  <c r="A1251" i="44"/>
  <c r="A1250" i="44"/>
  <c r="A1249" i="44"/>
  <c r="A1248" i="44"/>
  <c r="A1247" i="44"/>
  <c r="A1246" i="44"/>
  <c r="A1245" i="44"/>
  <c r="A1244" i="44"/>
  <c r="A1243" i="44"/>
  <c r="A1242" i="44"/>
  <c r="A1241" i="44"/>
  <c r="A1240" i="44"/>
  <c r="B1240" i="44" s="1"/>
  <c r="A1239" i="44"/>
  <c r="A1238" i="44"/>
  <c r="A1237" i="44"/>
  <c r="A1236" i="44"/>
  <c r="A1235" i="44"/>
  <c r="A1234" i="44"/>
  <c r="A1233" i="44"/>
  <c r="A1232" i="44"/>
  <c r="A1231" i="44"/>
  <c r="A1230" i="44"/>
  <c r="A1229" i="44"/>
  <c r="A1228" i="44"/>
  <c r="A1227" i="44"/>
  <c r="A1226" i="44"/>
  <c r="A1225" i="44"/>
  <c r="A1224" i="44"/>
  <c r="A1223" i="44"/>
  <c r="A1222" i="44"/>
  <c r="A1221" i="44"/>
  <c r="A1220" i="44"/>
  <c r="A1219" i="44"/>
  <c r="A1218" i="44"/>
  <c r="A1217" i="44"/>
  <c r="A1216" i="44"/>
  <c r="A1215" i="44"/>
  <c r="A1214" i="44"/>
  <c r="A1213" i="44"/>
  <c r="A1212" i="44"/>
  <c r="A1211" i="44"/>
  <c r="A1210" i="44"/>
  <c r="A1209" i="44"/>
  <c r="A1208" i="44"/>
  <c r="A1207" i="44"/>
  <c r="A1206" i="44"/>
  <c r="A1205" i="44"/>
  <c r="A1204" i="44"/>
  <c r="A1203" i="44"/>
  <c r="A1202" i="44"/>
  <c r="A1201" i="44"/>
  <c r="A1200" i="44"/>
  <c r="A1199" i="44"/>
  <c r="A1198" i="44"/>
  <c r="A1197" i="44"/>
  <c r="A1196" i="44"/>
  <c r="A1195" i="44"/>
  <c r="A1194" i="44"/>
  <c r="A1193" i="44"/>
  <c r="A1192" i="44"/>
  <c r="A1191" i="44"/>
  <c r="A1190" i="44"/>
  <c r="A1189" i="44"/>
  <c r="A1188" i="44"/>
  <c r="A1187" i="44"/>
  <c r="A1186" i="44"/>
  <c r="A1185" i="44"/>
  <c r="A1184" i="44"/>
  <c r="A1183" i="44"/>
  <c r="A1182" i="44"/>
  <c r="A1181" i="44"/>
  <c r="A1180" i="44"/>
  <c r="A1179" i="44"/>
  <c r="A1178" i="44"/>
  <c r="A1177" i="44"/>
  <c r="A1176" i="44"/>
  <c r="A1175" i="44"/>
  <c r="A1174" i="44"/>
  <c r="A1173" i="44"/>
  <c r="A1172" i="44"/>
  <c r="A1171" i="44"/>
  <c r="A1170" i="44"/>
  <c r="A1169" i="44"/>
  <c r="A1168" i="44"/>
  <c r="A1167" i="44"/>
  <c r="A1166" i="44"/>
  <c r="A1165" i="44"/>
  <c r="A1164" i="44"/>
  <c r="A1163" i="44"/>
  <c r="A1162" i="44"/>
  <c r="A1161" i="44"/>
  <c r="A1160" i="44"/>
  <c r="A1159" i="44"/>
  <c r="A1158" i="44"/>
  <c r="A1157" i="44"/>
  <c r="A1156" i="44"/>
  <c r="A1155" i="44"/>
  <c r="A1154" i="44"/>
  <c r="A1153" i="44"/>
  <c r="A1152" i="44"/>
  <c r="B1152" i="44" s="1"/>
  <c r="A1151" i="44"/>
  <c r="A1150" i="44"/>
  <c r="A1149" i="44"/>
  <c r="A1148" i="44"/>
  <c r="A1147" i="44"/>
  <c r="A1146" i="44"/>
  <c r="A1145" i="44"/>
  <c r="A1144" i="44"/>
  <c r="A1143" i="44"/>
  <c r="A1142" i="44"/>
  <c r="A1141" i="44"/>
  <c r="A1140" i="44"/>
  <c r="A1139" i="44"/>
  <c r="A1138" i="44"/>
  <c r="A1137" i="44"/>
  <c r="A1136" i="44"/>
  <c r="A1135" i="44"/>
  <c r="A1134" i="44"/>
  <c r="A1133" i="44"/>
  <c r="A1132" i="44"/>
  <c r="A1131" i="44"/>
  <c r="A1130" i="44"/>
  <c r="A1129" i="44"/>
  <c r="A1128" i="44"/>
  <c r="A1127" i="44"/>
  <c r="A1126" i="44"/>
  <c r="A1125" i="44"/>
  <c r="A1124" i="44"/>
  <c r="A1123" i="44"/>
  <c r="A1122" i="44"/>
  <c r="A1121" i="44"/>
  <c r="A1120" i="44"/>
  <c r="A1119" i="44"/>
  <c r="B1118" i="44"/>
  <c r="A1118" i="44"/>
  <c r="A1117" i="44"/>
  <c r="A1116" i="44"/>
  <c r="A1115" i="44"/>
  <c r="A1114" i="44"/>
  <c r="A1113" i="44"/>
  <c r="A1112" i="44"/>
  <c r="A1111" i="44"/>
  <c r="A1110" i="44"/>
  <c r="A1109" i="44"/>
  <c r="A1108" i="44"/>
  <c r="A1107" i="44"/>
  <c r="A1106" i="44"/>
  <c r="A1105" i="44"/>
  <c r="A1104" i="44"/>
  <c r="A1103" i="44"/>
  <c r="A1102" i="44"/>
  <c r="A1101" i="44"/>
  <c r="A1100" i="44"/>
  <c r="A1099" i="44"/>
  <c r="A1098" i="44"/>
  <c r="A1097" i="44"/>
  <c r="A1096" i="44"/>
  <c r="A1095" i="44"/>
  <c r="A1094" i="44"/>
  <c r="A1093" i="44"/>
  <c r="A1092" i="44"/>
  <c r="A1091" i="44"/>
  <c r="A1090" i="44"/>
  <c r="A1089" i="44"/>
  <c r="A1088" i="44"/>
  <c r="A1087" i="44"/>
  <c r="A1086" i="44"/>
  <c r="A1085" i="44"/>
  <c r="A1084" i="44"/>
  <c r="A1083" i="44"/>
  <c r="A1082" i="44"/>
  <c r="B1081" i="44"/>
  <c r="A1081" i="44"/>
  <c r="A1080" i="44"/>
  <c r="A1079" i="44"/>
  <c r="A1078" i="44"/>
  <c r="A1077" i="44"/>
  <c r="A1076" i="44"/>
  <c r="A1075" i="44"/>
  <c r="A1074" i="44"/>
  <c r="A1073" i="44"/>
  <c r="A1072" i="44"/>
  <c r="A1071" i="44"/>
  <c r="B1070" i="44"/>
  <c r="A1070" i="44"/>
  <c r="A1069" i="44"/>
  <c r="A1068" i="44"/>
  <c r="A1067" i="44"/>
  <c r="A1066" i="44"/>
  <c r="A1065" i="44"/>
  <c r="A1064" i="44"/>
  <c r="B1063" i="44"/>
  <c r="A1063" i="44"/>
  <c r="A1062" i="44"/>
  <c r="A1061" i="44"/>
  <c r="A1060" i="44"/>
  <c r="A1059" i="44"/>
  <c r="A1058" i="44"/>
  <c r="A1057" i="44"/>
  <c r="A1056" i="44"/>
  <c r="A1055" i="44"/>
  <c r="A1054" i="44"/>
  <c r="A1053" i="44"/>
  <c r="A1052" i="44"/>
  <c r="A1051" i="44"/>
  <c r="A1050" i="44"/>
  <c r="A1049" i="44"/>
  <c r="A1048" i="44"/>
  <c r="A1047" i="44"/>
  <c r="A1046" i="44"/>
  <c r="A1045" i="44"/>
  <c r="A1044" i="44"/>
  <c r="A1043" i="44"/>
  <c r="A1042" i="44"/>
  <c r="A1041" i="44"/>
  <c r="A1040" i="44"/>
  <c r="A1039" i="44"/>
  <c r="A1038" i="44"/>
  <c r="A1037" i="44"/>
  <c r="A1036" i="44"/>
  <c r="A1035" i="44"/>
  <c r="A1034" i="44"/>
  <c r="A1033" i="44"/>
  <c r="A1032" i="44"/>
  <c r="A1031" i="44"/>
  <c r="A1030" i="44"/>
  <c r="A1029" i="44"/>
  <c r="A1028" i="44"/>
  <c r="A1027" i="44"/>
  <c r="A1026" i="44"/>
  <c r="A1025" i="44"/>
  <c r="A1024" i="44"/>
  <c r="A1023" i="44"/>
  <c r="A1022" i="44"/>
  <c r="A1021" i="44"/>
  <c r="A1020" i="44"/>
  <c r="A1019" i="44"/>
  <c r="A1018" i="44"/>
  <c r="A1017" i="44"/>
  <c r="A1016" i="44"/>
  <c r="A1015" i="44"/>
  <c r="A1014" i="44"/>
  <c r="A1013" i="44"/>
  <c r="A1012" i="44"/>
  <c r="A1011" i="44"/>
  <c r="A1010" i="44"/>
  <c r="A1009" i="44"/>
  <c r="A1008" i="44"/>
  <c r="A1007" i="44"/>
  <c r="B1007" i="44" s="1"/>
  <c r="A1006" i="44"/>
  <c r="A1005" i="44"/>
  <c r="A1004" i="44"/>
  <c r="A1003" i="44"/>
  <c r="A1002" i="44"/>
  <c r="A1001" i="44"/>
  <c r="A1000" i="44"/>
  <c r="A999" i="44"/>
  <c r="A998" i="44"/>
  <c r="A997" i="44"/>
  <c r="A996" i="44"/>
  <c r="A995" i="44"/>
  <c r="A994" i="44"/>
  <c r="A993" i="44"/>
  <c r="A992" i="44"/>
  <c r="A991" i="44"/>
  <c r="A990" i="44"/>
  <c r="A989" i="44"/>
  <c r="A988" i="44"/>
  <c r="A987" i="44"/>
  <c r="A986" i="44"/>
  <c r="A985" i="44"/>
  <c r="A984" i="44"/>
  <c r="A983" i="44"/>
  <c r="A982" i="44"/>
  <c r="A981" i="44"/>
  <c r="A980" i="44"/>
  <c r="A979" i="44"/>
  <c r="A978" i="44"/>
  <c r="A977" i="44"/>
  <c r="A976" i="44"/>
  <c r="A975" i="44"/>
  <c r="A974" i="44"/>
  <c r="A973" i="44"/>
  <c r="A972" i="44"/>
  <c r="A971" i="44"/>
  <c r="A970" i="44"/>
  <c r="A969" i="44"/>
  <c r="A968" i="44"/>
  <c r="A967" i="44"/>
  <c r="A966" i="44"/>
  <c r="A965" i="44"/>
  <c r="A964" i="44"/>
  <c r="A963" i="44"/>
  <c r="A962" i="44"/>
  <c r="A961" i="44"/>
  <c r="A960" i="44"/>
  <c r="A959" i="44"/>
  <c r="A958" i="44"/>
  <c r="A957" i="44"/>
  <c r="A956" i="44"/>
  <c r="A955" i="44"/>
  <c r="A954" i="44"/>
  <c r="A953" i="44"/>
  <c r="A952" i="44"/>
  <c r="A951" i="44"/>
  <c r="B950" i="44"/>
  <c r="A950" i="44"/>
  <c r="A949" i="44"/>
  <c r="A948" i="44"/>
  <c r="A947" i="44"/>
  <c r="A946" i="44"/>
  <c r="A945" i="44"/>
  <c r="A944" i="44"/>
  <c r="A943" i="44"/>
  <c r="B943" i="44" s="1"/>
  <c r="A942" i="44"/>
  <c r="A941" i="44"/>
  <c r="A940" i="44"/>
  <c r="A939" i="44"/>
  <c r="A938" i="44"/>
  <c r="A937" i="44"/>
  <c r="A936" i="44"/>
  <c r="A935" i="44"/>
  <c r="A934" i="44"/>
  <c r="A933" i="44"/>
  <c r="A932" i="44"/>
  <c r="A931" i="44"/>
  <c r="A930" i="44"/>
  <c r="A929" i="44"/>
  <c r="A928" i="44"/>
  <c r="A927" i="44"/>
  <c r="A926" i="44"/>
  <c r="A925" i="44"/>
  <c r="A924" i="44"/>
  <c r="A923" i="44"/>
  <c r="A922" i="44"/>
  <c r="A921" i="44"/>
  <c r="A920" i="44"/>
  <c r="A919" i="44"/>
  <c r="A918" i="44"/>
  <c r="A917" i="44"/>
  <c r="A916" i="44"/>
  <c r="A915" i="44"/>
  <c r="A914" i="44"/>
  <c r="A913" i="44"/>
  <c r="A912" i="44"/>
  <c r="A911" i="44"/>
  <c r="A910" i="44"/>
  <c r="A909" i="44"/>
  <c r="A908" i="44"/>
  <c r="A907" i="44"/>
  <c r="A906" i="44"/>
  <c r="A905" i="44"/>
  <c r="A904" i="44"/>
  <c r="A903" i="44"/>
  <c r="A902" i="44"/>
  <c r="A901" i="44"/>
  <c r="A900" i="44"/>
  <c r="A899" i="44"/>
  <c r="A898" i="44"/>
  <c r="A897" i="44"/>
  <c r="A896" i="44"/>
  <c r="A895" i="44"/>
  <c r="A894" i="44"/>
  <c r="A893" i="44"/>
  <c r="A892" i="44"/>
  <c r="A891" i="44"/>
  <c r="A890" i="44"/>
  <c r="A889" i="44"/>
  <c r="A888" i="44"/>
  <c r="A887" i="44"/>
  <c r="A886" i="44"/>
  <c r="A885" i="44"/>
  <c r="A884" i="44"/>
  <c r="A883" i="44"/>
  <c r="A882" i="44"/>
  <c r="A881" i="44"/>
  <c r="B880" i="44"/>
  <c r="A880" i="44"/>
  <c r="A879" i="44"/>
  <c r="A878" i="44"/>
  <c r="A877" i="44"/>
  <c r="A876" i="44"/>
  <c r="A875" i="44"/>
  <c r="A874" i="44"/>
  <c r="A873" i="44"/>
  <c r="A872" i="44"/>
  <c r="A871" i="44"/>
  <c r="A870" i="44"/>
  <c r="A869" i="44"/>
  <c r="A868" i="44"/>
  <c r="A867" i="44"/>
  <c r="A866" i="44"/>
  <c r="A865" i="44"/>
  <c r="A864" i="44"/>
  <c r="A863" i="44"/>
  <c r="A862" i="44"/>
  <c r="A861" i="44"/>
  <c r="A860" i="44"/>
  <c r="A859" i="44"/>
  <c r="A858" i="44"/>
  <c r="A857" i="44"/>
  <c r="A856" i="44"/>
  <c r="A855" i="44"/>
  <c r="A854" i="44"/>
  <c r="A853" i="44"/>
  <c r="A852" i="44"/>
  <c r="A851" i="44"/>
  <c r="A850" i="44"/>
  <c r="A849" i="44"/>
  <c r="A848" i="44"/>
  <c r="A847" i="44"/>
  <c r="A846" i="44"/>
  <c r="A845" i="44"/>
  <c r="A844" i="44"/>
  <c r="B843" i="44"/>
  <c r="A843" i="44"/>
  <c r="A842" i="44"/>
  <c r="A841" i="44"/>
  <c r="A840" i="44"/>
  <c r="A839" i="44"/>
  <c r="A838" i="44"/>
  <c r="A837" i="44"/>
  <c r="A836" i="44"/>
  <c r="A835" i="44"/>
  <c r="A834" i="44"/>
  <c r="A833" i="44"/>
  <c r="A832" i="44"/>
  <c r="A831" i="44"/>
  <c r="A830" i="44"/>
  <c r="A829" i="44"/>
  <c r="A828" i="44"/>
  <c r="A827" i="44"/>
  <c r="A826" i="44"/>
  <c r="A825" i="44"/>
  <c r="B824" i="44"/>
  <c r="A824" i="44"/>
  <c r="A823" i="44"/>
  <c r="B822" i="44"/>
  <c r="A822" i="44"/>
  <c r="A821" i="44"/>
  <c r="A820" i="44"/>
  <c r="A819" i="44"/>
  <c r="A818" i="44"/>
  <c r="A817" i="44"/>
  <c r="A816" i="44"/>
  <c r="A815" i="44"/>
  <c r="A814" i="44"/>
  <c r="A813" i="44"/>
  <c r="A812" i="44"/>
  <c r="A811" i="44"/>
  <c r="A810" i="44"/>
  <c r="A809" i="44"/>
  <c r="A808" i="44"/>
  <c r="A807" i="44"/>
  <c r="A806" i="44"/>
  <c r="A805" i="44"/>
  <c r="A804" i="44"/>
  <c r="A803" i="44"/>
  <c r="A802" i="44"/>
  <c r="A801" i="44"/>
  <c r="A800" i="44"/>
  <c r="B799" i="44"/>
  <c r="A799" i="44"/>
  <c r="A798" i="44"/>
  <c r="A797" i="44"/>
  <c r="A796" i="44"/>
  <c r="A795" i="44"/>
  <c r="A794" i="44"/>
  <c r="A793" i="44"/>
  <c r="A792" i="44"/>
  <c r="A791" i="44"/>
  <c r="A790" i="44"/>
  <c r="A789" i="44"/>
  <c r="A788" i="44"/>
  <c r="A787" i="44"/>
  <c r="A786" i="44"/>
  <c r="A785" i="44"/>
  <c r="A784" i="44"/>
  <c r="A783" i="44"/>
  <c r="A782" i="44"/>
  <c r="B782" i="44" s="1"/>
  <c r="A781" i="44"/>
  <c r="A780" i="44"/>
  <c r="A779" i="44"/>
  <c r="A778" i="44"/>
  <c r="A777" i="44"/>
  <c r="A776" i="44"/>
  <c r="A775" i="44"/>
  <c r="A774" i="44"/>
  <c r="A773" i="44"/>
  <c r="A772" i="44"/>
  <c r="A771" i="44"/>
  <c r="A770" i="44"/>
  <c r="A769" i="44"/>
  <c r="A768" i="44"/>
  <c r="A767" i="44"/>
  <c r="A766" i="44"/>
  <c r="A765" i="44"/>
  <c r="A764" i="44"/>
  <c r="A763" i="44"/>
  <c r="A762" i="44"/>
  <c r="B761" i="44"/>
  <c r="A761" i="44"/>
  <c r="A760" i="44"/>
  <c r="A759" i="44"/>
  <c r="A758" i="44"/>
  <c r="A757" i="44"/>
  <c r="A756" i="44"/>
  <c r="B755" i="44"/>
  <c r="A755" i="44"/>
  <c r="A754" i="44"/>
  <c r="A753" i="44"/>
  <c r="A752" i="44"/>
  <c r="A751" i="44"/>
  <c r="A750" i="44"/>
  <c r="A749" i="44"/>
  <c r="A748" i="44"/>
  <c r="A747" i="44"/>
  <c r="A746" i="44"/>
  <c r="A745" i="44"/>
  <c r="A744" i="44"/>
  <c r="A743" i="44"/>
  <c r="A742" i="44"/>
  <c r="A741" i="44"/>
  <c r="B740" i="44"/>
  <c r="A740" i="44"/>
  <c r="A739" i="44"/>
  <c r="A738" i="44"/>
  <c r="A737" i="44"/>
  <c r="A736" i="44"/>
  <c r="A735" i="44"/>
  <c r="A734" i="44"/>
  <c r="A733" i="44"/>
  <c r="A732" i="44"/>
  <c r="A731" i="44"/>
  <c r="A730" i="44"/>
  <c r="A729" i="44"/>
  <c r="A728" i="44"/>
  <c r="A727" i="44"/>
  <c r="A726" i="44"/>
  <c r="A725" i="44"/>
  <c r="A724" i="44"/>
  <c r="A723" i="44"/>
  <c r="A722" i="44"/>
  <c r="A721" i="44"/>
  <c r="A720" i="44"/>
  <c r="A719" i="44"/>
  <c r="A718" i="44"/>
  <c r="A717" i="44"/>
  <c r="A716" i="44"/>
  <c r="A715" i="44"/>
  <c r="A714" i="44"/>
  <c r="A713" i="44"/>
  <c r="A712" i="44"/>
  <c r="A711" i="44"/>
  <c r="A710" i="44"/>
  <c r="A709" i="44"/>
  <c r="A708" i="44"/>
  <c r="A707" i="44"/>
  <c r="A706" i="44"/>
  <c r="A705" i="44"/>
  <c r="A704" i="44"/>
  <c r="A703" i="44"/>
  <c r="A702" i="44"/>
  <c r="A701" i="44"/>
  <c r="A700" i="44"/>
  <c r="A699" i="44"/>
  <c r="A698" i="44"/>
  <c r="A697" i="44"/>
  <c r="A696" i="44"/>
  <c r="A695" i="44"/>
  <c r="A694" i="44"/>
  <c r="A693" i="44"/>
  <c r="B692" i="44"/>
  <c r="A692" i="44"/>
  <c r="A691" i="44"/>
  <c r="A690" i="44"/>
  <c r="A689" i="44"/>
  <c r="A688" i="44"/>
  <c r="A687" i="44"/>
  <c r="A686" i="44"/>
  <c r="A685" i="44"/>
  <c r="A684" i="44"/>
  <c r="A683" i="44"/>
  <c r="A682" i="44"/>
  <c r="A681" i="44"/>
  <c r="A680" i="44"/>
  <c r="A679" i="44"/>
  <c r="A678" i="44"/>
  <c r="A677" i="44"/>
  <c r="B676" i="44"/>
  <c r="A676" i="44"/>
  <c r="A675" i="44"/>
  <c r="A674" i="44"/>
  <c r="A673" i="44"/>
  <c r="A672" i="44"/>
  <c r="A671" i="44"/>
  <c r="A670" i="44"/>
  <c r="A669" i="44"/>
  <c r="A668" i="44"/>
  <c r="A667" i="44"/>
  <c r="A666" i="44"/>
  <c r="A665" i="44"/>
  <c r="A664" i="44"/>
  <c r="A663" i="44"/>
  <c r="A662" i="44"/>
  <c r="A661" i="44"/>
  <c r="A660" i="44"/>
  <c r="A659" i="44"/>
  <c r="A658" i="44"/>
  <c r="B657" i="44"/>
  <c r="A657" i="44"/>
  <c r="A656" i="44"/>
  <c r="A655" i="44"/>
  <c r="A654" i="44"/>
  <c r="A653" i="44"/>
  <c r="B652" i="44"/>
  <c r="A652" i="44"/>
  <c r="A651" i="44"/>
  <c r="A650" i="44"/>
  <c r="A649" i="44"/>
  <c r="A648" i="44"/>
  <c r="A647" i="44"/>
  <c r="A646" i="44"/>
  <c r="A645" i="44"/>
  <c r="A644" i="44"/>
  <c r="A643" i="44"/>
  <c r="A642" i="44"/>
  <c r="A641" i="44"/>
  <c r="A640" i="44"/>
  <c r="A639" i="44"/>
  <c r="A638" i="44"/>
  <c r="A637" i="44"/>
  <c r="A636" i="44"/>
  <c r="A635" i="44"/>
  <c r="A634" i="44"/>
  <c r="A633" i="44"/>
  <c r="A632" i="44"/>
  <c r="A631" i="44"/>
  <c r="A630" i="44"/>
  <c r="A629" i="44"/>
  <c r="A628" i="44"/>
  <c r="A627" i="44"/>
  <c r="A626" i="44"/>
  <c r="B626" i="44" s="1"/>
  <c r="B625" i="44"/>
  <c r="A625" i="44"/>
  <c r="A624" i="44"/>
  <c r="A623" i="44"/>
  <c r="A622" i="44"/>
  <c r="A621" i="44"/>
  <c r="B620" i="44"/>
  <c r="A620" i="44"/>
  <c r="A619" i="44"/>
  <c r="A618" i="44"/>
  <c r="A617" i="44"/>
  <c r="A616" i="44"/>
  <c r="A615" i="44"/>
  <c r="A614" i="44"/>
  <c r="A613" i="44"/>
  <c r="A612" i="44"/>
  <c r="A611" i="44"/>
  <c r="A610" i="44"/>
  <c r="A609" i="44"/>
  <c r="A608" i="44"/>
  <c r="A607" i="44"/>
  <c r="A606" i="44"/>
  <c r="B605" i="44"/>
  <c r="A605" i="44"/>
  <c r="A604" i="44"/>
  <c r="A603" i="44"/>
  <c r="A602" i="44"/>
  <c r="A601" i="44"/>
  <c r="A600" i="44"/>
  <c r="A599" i="44"/>
  <c r="A598" i="44"/>
  <c r="A597" i="44"/>
  <c r="B596" i="44"/>
  <c r="A596" i="44"/>
  <c r="A595" i="44"/>
  <c r="A594" i="44"/>
  <c r="A593" i="44"/>
  <c r="A592" i="44"/>
  <c r="A591" i="44"/>
  <c r="A590" i="44"/>
  <c r="A589" i="44"/>
  <c r="A588" i="44"/>
  <c r="A587" i="44"/>
  <c r="A586" i="44"/>
  <c r="A585" i="44"/>
  <c r="A584" i="44"/>
  <c r="A583" i="44"/>
  <c r="A582" i="44"/>
  <c r="A581" i="44"/>
  <c r="A580" i="44"/>
  <c r="A579" i="44"/>
  <c r="A578" i="44"/>
  <c r="A577" i="44"/>
  <c r="A576" i="44"/>
  <c r="A575" i="44"/>
  <c r="A574" i="44"/>
  <c r="A573" i="44"/>
  <c r="A572" i="44"/>
  <c r="A571" i="44"/>
  <c r="A570" i="44"/>
  <c r="A569" i="44"/>
  <c r="A568" i="44"/>
  <c r="A567" i="44"/>
  <c r="A566" i="44"/>
  <c r="A565" i="44"/>
  <c r="A564" i="44"/>
  <c r="A563" i="44"/>
  <c r="A562" i="44"/>
  <c r="A561" i="44"/>
  <c r="A560" i="44"/>
  <c r="A559" i="44"/>
  <c r="B559" i="44" s="1"/>
  <c r="A558" i="44"/>
  <c r="B558" i="44" s="1"/>
  <c r="A557" i="44"/>
  <c r="B556" i="44"/>
  <c r="A556" i="44"/>
  <c r="A555" i="44"/>
  <c r="A554" i="44"/>
  <c r="B554" i="44" s="1"/>
  <c r="A553" i="44"/>
  <c r="B552" i="44"/>
  <c r="A552" i="44"/>
  <c r="A551" i="44"/>
  <c r="A550" i="44"/>
  <c r="A549" i="44"/>
  <c r="A548" i="44"/>
  <c r="A547" i="44"/>
  <c r="A546" i="44"/>
  <c r="A545" i="44"/>
  <c r="A544" i="44"/>
  <c r="A543" i="44"/>
  <c r="A542" i="44"/>
  <c r="B541" i="44"/>
  <c r="A541" i="44"/>
  <c r="A540" i="44"/>
  <c r="A539" i="44"/>
  <c r="A538" i="44"/>
  <c r="B538" i="44" s="1"/>
  <c r="A537" i="44"/>
  <c r="A536" i="44"/>
  <c r="A535" i="44"/>
  <c r="B535" i="44" s="1"/>
  <c r="A534" i="44"/>
  <c r="A533" i="44"/>
  <c r="A532" i="44"/>
  <c r="B532" i="44" s="1"/>
  <c r="A531" i="44"/>
  <c r="A530" i="44"/>
  <c r="A529" i="44"/>
  <c r="A528" i="44"/>
  <c r="A527" i="44"/>
  <c r="A526" i="44"/>
  <c r="A525" i="44"/>
  <c r="A524" i="44"/>
  <c r="A523" i="44"/>
  <c r="A522" i="44"/>
  <c r="B522" i="44" s="1"/>
  <c r="A521" i="44"/>
  <c r="A520" i="44"/>
  <c r="A519" i="44"/>
  <c r="A518" i="44"/>
  <c r="B517" i="44"/>
  <c r="A517" i="44"/>
  <c r="A516" i="44"/>
  <c r="A515" i="44"/>
  <c r="A514" i="44"/>
  <c r="A513" i="44"/>
  <c r="A512" i="44"/>
  <c r="A511" i="44"/>
  <c r="A510" i="44"/>
  <c r="A509" i="44"/>
  <c r="A508" i="44"/>
  <c r="A507" i="44"/>
  <c r="A506" i="44"/>
  <c r="A505" i="44"/>
  <c r="A504" i="44"/>
  <c r="B503" i="44"/>
  <c r="A503" i="44"/>
  <c r="A502" i="44"/>
  <c r="A501" i="44"/>
  <c r="A500" i="44"/>
  <c r="B499" i="44"/>
  <c r="A499" i="44"/>
  <c r="A498" i="44"/>
  <c r="A497" i="44"/>
  <c r="A496" i="44"/>
  <c r="A495" i="44"/>
  <c r="A494" i="44"/>
  <c r="A493" i="44"/>
  <c r="A492" i="44"/>
  <c r="B491" i="44"/>
  <c r="A491" i="44"/>
  <c r="A490" i="44"/>
  <c r="A489" i="44"/>
  <c r="A488" i="44"/>
  <c r="A487" i="44"/>
  <c r="B486" i="44"/>
  <c r="A486" i="44"/>
  <c r="A485" i="44"/>
  <c r="A484" i="44"/>
  <c r="A483" i="44"/>
  <c r="A482" i="44"/>
  <c r="A481" i="44"/>
  <c r="A480" i="44"/>
  <c r="A479" i="44"/>
  <c r="A478" i="44"/>
  <c r="A477" i="44"/>
  <c r="A476" i="44"/>
  <c r="B476" i="44" s="1"/>
  <c r="A475" i="44"/>
  <c r="A474" i="44"/>
  <c r="A473" i="44"/>
  <c r="A472" i="44"/>
  <c r="A471" i="44"/>
  <c r="A470" i="44"/>
  <c r="A469" i="44"/>
  <c r="A468" i="44"/>
  <c r="A467" i="44"/>
  <c r="A466" i="44"/>
  <c r="B466" i="44" s="1"/>
  <c r="A465" i="44"/>
  <c r="A464" i="44"/>
  <c r="A463" i="44"/>
  <c r="A462" i="44"/>
  <c r="A461" i="44"/>
  <c r="A460" i="44"/>
  <c r="A459" i="44"/>
  <c r="A458" i="44"/>
  <c r="A457" i="44"/>
  <c r="A456" i="44"/>
  <c r="A455" i="44"/>
  <c r="A454" i="44"/>
  <c r="B453" i="44"/>
  <c r="A453" i="44"/>
  <c r="A452" i="44"/>
  <c r="A451" i="44"/>
  <c r="A450" i="44"/>
  <c r="A449" i="44"/>
  <c r="B448" i="44"/>
  <c r="A448" i="44"/>
  <c r="A447" i="44"/>
  <c r="B446" i="44"/>
  <c r="A446" i="44"/>
  <c r="A445" i="44"/>
  <c r="A444" i="44"/>
  <c r="B443" i="44"/>
  <c r="A443" i="44"/>
  <c r="A442" i="44"/>
  <c r="A441" i="44"/>
  <c r="B441" i="44" s="1"/>
  <c r="A440" i="44"/>
  <c r="A439" i="44"/>
  <c r="A438" i="44"/>
  <c r="A437" i="44"/>
  <c r="B436" i="44"/>
  <c r="A436" i="44"/>
  <c r="A435" i="44"/>
  <c r="A434" i="44"/>
  <c r="A433" i="44"/>
  <c r="A432" i="44"/>
  <c r="A431" i="44"/>
  <c r="A430" i="44"/>
  <c r="B429" i="44"/>
  <c r="A429" i="44"/>
  <c r="A428" i="44"/>
  <c r="A427" i="44"/>
  <c r="A426" i="44"/>
  <c r="A425" i="44"/>
  <c r="B425" i="44" s="1"/>
  <c r="B424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B409" i="44" s="1"/>
  <c r="A408" i="44"/>
  <c r="A407" i="44"/>
  <c r="B406" i="44"/>
  <c r="A406" i="44"/>
  <c r="A405" i="44"/>
  <c r="B404" i="44"/>
  <c r="A404" i="44"/>
  <c r="A403" i="44"/>
  <c r="A402" i="44"/>
  <c r="A401" i="44"/>
  <c r="B401" i="44" s="1"/>
  <c r="A400" i="44"/>
  <c r="A399" i="44"/>
  <c r="A398" i="44"/>
  <c r="A397" i="44"/>
  <c r="A396" i="44"/>
  <c r="A395" i="44"/>
  <c r="A394" i="44"/>
  <c r="A393" i="44"/>
  <c r="B393" i="44" s="1"/>
  <c r="B392" i="44"/>
  <c r="A392" i="44"/>
  <c r="A391" i="44"/>
  <c r="A390" i="44"/>
  <c r="B389" i="44"/>
  <c r="A389" i="44"/>
  <c r="A388" i="44"/>
  <c r="A387" i="44"/>
  <c r="A386" i="44"/>
  <c r="A385" i="44"/>
  <c r="B384" i="44"/>
  <c r="A384" i="44"/>
  <c r="A383" i="44"/>
  <c r="B382" i="44"/>
  <c r="A382" i="44"/>
  <c r="A381" i="44"/>
  <c r="A380" i="44"/>
  <c r="B379" i="44"/>
  <c r="A379" i="44"/>
  <c r="A378" i="44"/>
  <c r="A377" i="44"/>
  <c r="B377" i="44" s="1"/>
  <c r="A376" i="44"/>
  <c r="A375" i="44"/>
  <c r="A374" i="44"/>
  <c r="A373" i="44"/>
  <c r="B372" i="44"/>
  <c r="A372" i="44"/>
  <c r="A371" i="44"/>
  <c r="B370" i="44"/>
  <c r="A370" i="44"/>
  <c r="A369" i="44"/>
  <c r="A368" i="44"/>
  <c r="A367" i="44"/>
  <c r="A366" i="44"/>
  <c r="B365" i="44"/>
  <c r="A365" i="44"/>
  <c r="B364" i="44"/>
  <c r="A364" i="44"/>
  <c r="A363" i="44"/>
  <c r="A362" i="44"/>
  <c r="A361" i="44"/>
  <c r="B361" i="44" s="1"/>
  <c r="B360" i="44"/>
  <c r="A360" i="44"/>
  <c r="A359" i="44"/>
  <c r="A358" i="44"/>
  <c r="A357" i="44"/>
  <c r="A356" i="44"/>
  <c r="A355" i="44"/>
  <c r="B354" i="44"/>
  <c r="A354" i="44"/>
  <c r="A353" i="44"/>
  <c r="B352" i="44"/>
  <c r="A352" i="44"/>
  <c r="A351" i="44"/>
  <c r="A350" i="44"/>
  <c r="B349" i="44"/>
  <c r="A349" i="44"/>
  <c r="A348" i="44"/>
  <c r="B347" i="44"/>
  <c r="A347" i="44"/>
  <c r="A346" i="44"/>
  <c r="A345" i="44"/>
  <c r="A344" i="44"/>
  <c r="A343" i="44"/>
  <c r="A342" i="44"/>
  <c r="A341" i="44"/>
  <c r="A340" i="44"/>
  <c r="A339" i="44"/>
  <c r="B339" i="44" s="1"/>
  <c r="A338" i="44"/>
  <c r="A337" i="44"/>
  <c r="B336" i="44"/>
  <c r="A336" i="44"/>
  <c r="A335" i="44"/>
  <c r="A334" i="44"/>
  <c r="A333" i="44"/>
  <c r="A332" i="44"/>
  <c r="B331" i="44"/>
  <c r="A331" i="44"/>
  <c r="A330" i="44"/>
  <c r="A329" i="44"/>
  <c r="A328" i="44"/>
  <c r="A327" i="44"/>
  <c r="B326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B307" i="44"/>
  <c r="A307" i="44"/>
  <c r="A306" i="44"/>
  <c r="A305" i="44"/>
  <c r="A304" i="44"/>
  <c r="A303" i="44"/>
  <c r="A302" i="44"/>
  <c r="A301" i="44"/>
  <c r="A300" i="44"/>
  <c r="B299" i="44"/>
  <c r="A299" i="44"/>
  <c r="A298" i="44"/>
  <c r="A297" i="44"/>
  <c r="B296" i="44"/>
  <c r="A296" i="44"/>
  <c r="A295" i="44"/>
  <c r="B294" i="44"/>
  <c r="A294" i="44"/>
  <c r="A293" i="44"/>
  <c r="A292" i="44"/>
  <c r="A291" i="44"/>
  <c r="B290" i="44"/>
  <c r="A290" i="44"/>
  <c r="A289" i="44"/>
  <c r="A288" i="44"/>
  <c r="A287" i="44"/>
  <c r="A286" i="44"/>
  <c r="B285" i="44"/>
  <c r="A285" i="44"/>
  <c r="A284" i="44"/>
  <c r="B284" i="44" s="1"/>
  <c r="A283" i="44"/>
  <c r="A282" i="44"/>
  <c r="A281" i="44"/>
  <c r="A280" i="44"/>
  <c r="A279" i="44"/>
  <c r="B278" i="44"/>
  <c r="A278" i="44"/>
  <c r="A277" i="44"/>
  <c r="A276" i="44"/>
  <c r="A275" i="44"/>
  <c r="A274" i="44"/>
  <c r="A273" i="44"/>
  <c r="B273" i="44" s="1"/>
  <c r="A272" i="44"/>
  <c r="A271" i="44"/>
  <c r="A270" i="44"/>
  <c r="A269" i="44"/>
  <c r="A268" i="44"/>
  <c r="B267" i="44"/>
  <c r="A267" i="44"/>
  <c r="A266" i="44"/>
  <c r="B266" i="44" s="1"/>
  <c r="A265" i="44"/>
  <c r="A264" i="44"/>
  <c r="A263" i="44"/>
  <c r="A262" i="44"/>
  <c r="A261" i="44"/>
  <c r="A260" i="44"/>
  <c r="A259" i="44"/>
  <c r="A258" i="44"/>
  <c r="A257" i="44"/>
  <c r="B256" i="44"/>
  <c r="A256" i="44"/>
  <c r="A255" i="44"/>
  <c r="A254" i="44"/>
  <c r="A253" i="44"/>
  <c r="A252" i="44"/>
  <c r="B252" i="44" s="1"/>
  <c r="B251" i="44"/>
  <c r="A251" i="44"/>
  <c r="A250" i="44"/>
  <c r="A249" i="44"/>
  <c r="A248" i="44"/>
  <c r="A247" i="44"/>
  <c r="B246" i="44"/>
  <c r="A246" i="44"/>
  <c r="A245" i="44"/>
  <c r="A244" i="44"/>
  <c r="B243" i="44"/>
  <c r="A243" i="44"/>
  <c r="A242" i="44"/>
  <c r="A241" i="44"/>
  <c r="B241" i="44" s="1"/>
  <c r="B240" i="44"/>
  <c r="A240" i="44"/>
  <c r="B239" i="44"/>
  <c r="A239" i="44"/>
  <c r="B238" i="44"/>
  <c r="A238" i="44"/>
  <c r="A237" i="44"/>
  <c r="A236" i="44"/>
  <c r="A235" i="44"/>
  <c r="A234" i="44"/>
  <c r="A233" i="44"/>
  <c r="B232" i="44"/>
  <c r="A232" i="44"/>
  <c r="A231" i="44"/>
  <c r="B230" i="44"/>
  <c r="A230" i="44"/>
  <c r="A229" i="44"/>
  <c r="B228" i="44"/>
  <c r="A228" i="44"/>
  <c r="A227" i="44"/>
  <c r="B227" i="44" s="1"/>
  <c r="A226" i="44"/>
  <c r="A225" i="44"/>
  <c r="B224" i="44"/>
  <c r="A224" i="44"/>
  <c r="A223" i="44"/>
  <c r="A222" i="44"/>
  <c r="A221" i="44"/>
  <c r="A220" i="44"/>
  <c r="B219" i="44"/>
  <c r="A219" i="44"/>
  <c r="B218" i="44"/>
  <c r="A218" i="44"/>
  <c r="A217" i="44"/>
  <c r="A216" i="44"/>
  <c r="A215" i="44"/>
  <c r="B215" i="44" s="1"/>
  <c r="B214" i="44"/>
  <c r="A214" i="44"/>
  <c r="A213" i="44"/>
  <c r="B212" i="44"/>
  <c r="A212" i="44"/>
  <c r="A211" i="44"/>
  <c r="A210" i="44"/>
  <c r="A209" i="44"/>
  <c r="B208" i="44"/>
  <c r="A208" i="44"/>
  <c r="A207" i="44"/>
  <c r="A206" i="44"/>
  <c r="A205" i="44"/>
  <c r="B204" i="44"/>
  <c r="A204" i="44"/>
  <c r="A203" i="44"/>
  <c r="A202" i="44"/>
  <c r="A201" i="44"/>
  <c r="A200" i="44"/>
  <c r="A199" i="44"/>
  <c r="B199" i="44" s="1"/>
  <c r="A198" i="44"/>
  <c r="A197" i="44"/>
  <c r="B196" i="44"/>
  <c r="A196" i="44"/>
  <c r="A195" i="44"/>
  <c r="B194" i="44"/>
  <c r="A194" i="44"/>
  <c r="A193" i="44"/>
  <c r="B192" i="44"/>
  <c r="A192" i="44"/>
  <c r="A191" i="44"/>
  <c r="A190" i="44"/>
  <c r="A189" i="44"/>
  <c r="B188" i="44"/>
  <c r="A188" i="44"/>
  <c r="A187" i="44"/>
  <c r="B186" i="44"/>
  <c r="A186" i="44"/>
  <c r="A185" i="44"/>
  <c r="A184" i="44"/>
  <c r="A183" i="44"/>
  <c r="B183" i="44" s="1"/>
  <c r="A182" i="44"/>
  <c r="A181" i="44"/>
  <c r="A180" i="44"/>
  <c r="A179" i="44"/>
  <c r="A178" i="44"/>
  <c r="B178" i="44" s="1"/>
  <c r="A177" i="44"/>
  <c r="A176" i="44"/>
  <c r="A175" i="44"/>
  <c r="A174" i="44"/>
  <c r="A173" i="44"/>
  <c r="B173" i="44" s="1"/>
  <c r="A172" i="44"/>
  <c r="A171" i="44"/>
  <c r="A170" i="44"/>
  <c r="A169" i="44"/>
  <c r="B168" i="44"/>
  <c r="A168" i="44"/>
  <c r="A167" i="44"/>
  <c r="B167" i="44" s="1"/>
  <c r="A166" i="44"/>
  <c r="A165" i="44"/>
  <c r="A164" i="44"/>
  <c r="A163" i="44"/>
  <c r="B162" i="44"/>
  <c r="A162" i="44"/>
  <c r="A161" i="44"/>
  <c r="B160" i="44"/>
  <c r="A160" i="44"/>
  <c r="A159" i="44"/>
  <c r="B158" i="44"/>
  <c r="A158" i="44"/>
  <c r="A157" i="44"/>
  <c r="B157" i="44" s="1"/>
  <c r="B156" i="44"/>
  <c r="A156" i="44"/>
  <c r="B155" i="44"/>
  <c r="A155" i="44"/>
  <c r="A154" i="44"/>
  <c r="B153" i="44"/>
  <c r="A153" i="44"/>
  <c r="A152" i="44"/>
  <c r="B152" i="44" s="1"/>
  <c r="B151" i="44"/>
  <c r="A151" i="44"/>
  <c r="A150" i="44"/>
  <c r="A149" i="44"/>
  <c r="A148" i="44"/>
  <c r="B148" i="44" s="1"/>
  <c r="B147" i="44"/>
  <c r="A147" i="44"/>
  <c r="A146" i="44"/>
  <c r="B146" i="44" s="1"/>
  <c r="A145" i="44"/>
  <c r="A144" i="44"/>
  <c r="A143" i="44"/>
  <c r="A142" i="44"/>
  <c r="B141" i="44"/>
  <c r="A141" i="44"/>
  <c r="A140" i="44"/>
  <c r="A139" i="44"/>
  <c r="A138" i="44"/>
  <c r="A137" i="44"/>
  <c r="A136" i="44"/>
  <c r="B136" i="44" s="1"/>
  <c r="A135" i="44"/>
  <c r="A134" i="44"/>
  <c r="A133" i="44"/>
  <c r="A132" i="44"/>
  <c r="A131" i="44"/>
  <c r="B130" i="44"/>
  <c r="A130" i="44"/>
  <c r="A129" i="44"/>
  <c r="A128" i="44"/>
  <c r="B127" i="44"/>
  <c r="A127" i="44"/>
  <c r="A126" i="44"/>
  <c r="B125" i="44"/>
  <c r="A125" i="44"/>
  <c r="A124" i="44"/>
  <c r="A123" i="44"/>
  <c r="B122" i="44"/>
  <c r="A122" i="44"/>
  <c r="A121" i="44"/>
  <c r="A120" i="44"/>
  <c r="B120" i="44" s="1"/>
  <c r="B119" i="44"/>
  <c r="A119" i="44"/>
  <c r="A118" i="44"/>
  <c r="B117" i="44"/>
  <c r="A117" i="44"/>
  <c r="A116" i="44"/>
  <c r="B115" i="44"/>
  <c r="A115" i="44"/>
  <c r="B114" i="44"/>
  <c r="A114" i="44"/>
  <c r="A113" i="44"/>
  <c r="A112" i="44"/>
  <c r="B112" i="44" s="1"/>
  <c r="A111" i="44"/>
  <c r="A110" i="44"/>
  <c r="B109" i="44"/>
  <c r="A109" i="44"/>
  <c r="A108" i="44"/>
  <c r="B108" i="44" s="1"/>
  <c r="A107" i="44"/>
  <c r="A106" i="44"/>
  <c r="A105" i="44"/>
  <c r="B105" i="44" s="1"/>
  <c r="A104" i="44"/>
  <c r="B104" i="44" s="1"/>
  <c r="A103" i="44"/>
  <c r="A102" i="44"/>
  <c r="B101" i="44"/>
  <c r="A101" i="44"/>
  <c r="A100" i="44"/>
  <c r="B99" i="44"/>
  <c r="A99" i="44"/>
  <c r="A98" i="44"/>
  <c r="A97" i="44"/>
  <c r="A96" i="44"/>
  <c r="A95" i="44"/>
  <c r="A94" i="44"/>
  <c r="B93" i="44"/>
  <c r="A93" i="44"/>
  <c r="A92" i="44"/>
  <c r="B91" i="44"/>
  <c r="A91" i="44"/>
  <c r="A90" i="44"/>
  <c r="A89" i="44"/>
  <c r="B89" i="44" s="1"/>
  <c r="A88" i="44"/>
  <c r="B87" i="44"/>
  <c r="A87" i="44"/>
  <c r="A86" i="44"/>
  <c r="B85" i="44"/>
  <c r="A85" i="44"/>
  <c r="A84" i="44"/>
  <c r="B83" i="44"/>
  <c r="A83" i="44"/>
  <c r="B82" i="44"/>
  <c r="A82" i="44"/>
  <c r="A81" i="44"/>
  <c r="A80" i="44"/>
  <c r="B80" i="44" s="1"/>
  <c r="A79" i="44"/>
  <c r="A78" i="44"/>
  <c r="B78" i="44" s="1"/>
  <c r="B77" i="44"/>
  <c r="A77" i="44"/>
  <c r="A76" i="44"/>
  <c r="B76" i="44" s="1"/>
  <c r="A75" i="44"/>
  <c r="A74" i="44"/>
  <c r="A73" i="44"/>
  <c r="A72" i="44"/>
  <c r="B72" i="44" s="1"/>
  <c r="B71" i="44"/>
  <c r="A71" i="44"/>
  <c r="A70" i="44"/>
  <c r="B69" i="44"/>
  <c r="A69" i="44"/>
  <c r="A68" i="44"/>
  <c r="A67" i="44"/>
  <c r="B67" i="44" s="1"/>
  <c r="B66" i="44"/>
  <c r="A66" i="44"/>
  <c r="B65" i="44"/>
  <c r="A65" i="44"/>
  <c r="A64" i="44"/>
  <c r="B64" i="44" s="1"/>
  <c r="A63" i="44"/>
  <c r="A62" i="44"/>
  <c r="B61" i="44"/>
  <c r="A61" i="44"/>
  <c r="A60" i="44"/>
  <c r="B60" i="44" s="1"/>
  <c r="A59" i="44"/>
  <c r="A58" i="44"/>
  <c r="A57" i="44"/>
  <c r="A56" i="44"/>
  <c r="B56" i="44" s="1"/>
  <c r="A55" i="44"/>
  <c r="A54" i="44"/>
  <c r="B53" i="44"/>
  <c r="A53" i="44"/>
  <c r="A52" i="44"/>
  <c r="A51" i="44"/>
  <c r="B51" i="44" s="1"/>
  <c r="B50" i="44"/>
  <c r="A50" i="44"/>
  <c r="B49" i="44"/>
  <c r="A49" i="44"/>
  <c r="A48" i="44"/>
  <c r="B48" i="44" s="1"/>
  <c r="A47" i="44"/>
  <c r="A46" i="44"/>
  <c r="B45" i="44"/>
  <c r="A45" i="44"/>
  <c r="A44" i="44"/>
  <c r="A43" i="44"/>
  <c r="A42" i="44"/>
  <c r="A41" i="44"/>
  <c r="A40" i="44"/>
  <c r="B40" i="44" s="1"/>
  <c r="A39" i="44"/>
  <c r="A38" i="44"/>
  <c r="A37" i="44"/>
  <c r="D36" i="44"/>
  <c r="E36" i="44" s="1"/>
  <c r="F36" i="44" s="1"/>
  <c r="A36" i="44"/>
  <c r="B36" i="44" s="1"/>
  <c r="B34" i="44"/>
  <c r="B12" i="44"/>
  <c r="C11" i="44"/>
  <c r="C7" i="44"/>
  <c r="C6" i="44"/>
  <c r="C5" i="44"/>
  <c r="B918" i="44" l="1"/>
  <c r="B1464" i="44"/>
  <c r="B599" i="44"/>
  <c r="B674" i="44"/>
  <c r="B742" i="44"/>
  <c r="B1079" i="44"/>
  <c r="B1086" i="44"/>
  <c r="B1164" i="44"/>
  <c r="B1444" i="44"/>
  <c r="B1530" i="44"/>
  <c r="B1536" i="44"/>
  <c r="B751" i="44"/>
  <c r="B819" i="44"/>
  <c r="B910" i="44"/>
  <c r="B972" i="44"/>
  <c r="B1406" i="44"/>
  <c r="B124" i="44"/>
  <c r="C124" i="44" s="1"/>
  <c r="D124" i="44" s="1"/>
  <c r="E124" i="44" s="1"/>
  <c r="F124" i="44" s="1"/>
  <c r="B144" i="44"/>
  <c r="B174" i="44"/>
  <c r="B181" i="44"/>
  <c r="B248" i="44"/>
  <c r="B255" i="44"/>
  <c r="C255" i="44" s="1"/>
  <c r="D255" i="44" s="1"/>
  <c r="E255" i="44" s="1"/>
  <c r="F255" i="44" s="1"/>
  <c r="B261" i="44"/>
  <c r="B316" i="44"/>
  <c r="B337" i="44"/>
  <c r="B345" i="44"/>
  <c r="B350" i="44"/>
  <c r="B481" i="44"/>
  <c r="B501" i="44"/>
  <c r="C501" i="44" s="1"/>
  <c r="D501" i="44" s="1"/>
  <c r="E501" i="44" s="1"/>
  <c r="F501" i="44" s="1"/>
  <c r="B515" i="44"/>
  <c r="B521" i="44"/>
  <c r="B543" i="44"/>
  <c r="B564" i="44"/>
  <c r="B631" i="44"/>
  <c r="B653" i="44"/>
  <c r="B706" i="44"/>
  <c r="B721" i="44"/>
  <c r="B756" i="44"/>
  <c r="B838" i="44"/>
  <c r="B1355" i="44"/>
  <c r="B1477" i="44"/>
  <c r="B1524" i="44"/>
  <c r="B961" i="44"/>
  <c r="B1290" i="44"/>
  <c r="B37" i="44"/>
  <c r="C49" i="44" s="1"/>
  <c r="D49" i="44" s="1"/>
  <c r="E49" i="44" s="1"/>
  <c r="F49" i="44" s="1"/>
  <c r="B44" i="44"/>
  <c r="B55" i="44"/>
  <c r="B62" i="44"/>
  <c r="B98" i="44"/>
  <c r="B103" i="44"/>
  <c r="B110" i="44"/>
  <c r="B140" i="44"/>
  <c r="B163" i="44"/>
  <c r="B182" i="44"/>
  <c r="B187" i="44"/>
  <c r="B193" i="44"/>
  <c r="C193" i="44" s="1"/>
  <c r="D193" i="44" s="1"/>
  <c r="E193" i="44" s="1"/>
  <c r="F193" i="44" s="1"/>
  <c r="B198" i="44"/>
  <c r="C198" i="44" s="1"/>
  <c r="D198" i="44" s="1"/>
  <c r="E198" i="44" s="1"/>
  <c r="F198" i="44" s="1"/>
  <c r="B205" i="44"/>
  <c r="C230" i="44" s="1"/>
  <c r="D230" i="44" s="1"/>
  <c r="E230" i="44" s="1"/>
  <c r="F230" i="44" s="1"/>
  <c r="B217" i="44"/>
  <c r="B234" i="44"/>
  <c r="B245" i="44"/>
  <c r="B257" i="44"/>
  <c r="C257" i="44" s="1"/>
  <c r="D257" i="44" s="1"/>
  <c r="E257" i="44" s="1"/>
  <c r="F257" i="44" s="1"/>
  <c r="B262" i="44"/>
  <c r="B268" i="44"/>
  <c r="B289" i="44"/>
  <c r="B300" i="44"/>
  <c r="B313" i="44"/>
  <c r="B333" i="44"/>
  <c r="B357" i="44"/>
  <c r="B363" i="44"/>
  <c r="B381" i="44"/>
  <c r="B386" i="44"/>
  <c r="B405" i="44"/>
  <c r="B412" i="44"/>
  <c r="B420" i="44"/>
  <c r="B445" i="44"/>
  <c r="B450" i="44"/>
  <c r="B465" i="44"/>
  <c r="B472" i="44"/>
  <c r="B527" i="44"/>
  <c r="B533" i="44"/>
  <c r="B540" i="44"/>
  <c r="B546" i="44"/>
  <c r="B588" i="44"/>
  <c r="B601" i="44"/>
  <c r="B607" i="44"/>
  <c r="B621" i="44"/>
  <c r="B686" i="44"/>
  <c r="B745" i="44"/>
  <c r="B830" i="44"/>
  <c r="B982" i="44"/>
  <c r="B1262" i="44"/>
  <c r="B1301" i="44"/>
  <c r="B1308" i="44"/>
  <c r="B1411" i="44"/>
  <c r="B39" i="44"/>
  <c r="C51" i="44" s="1"/>
  <c r="D51" i="44" s="1"/>
  <c r="E51" i="44" s="1"/>
  <c r="F51" i="44" s="1"/>
  <c r="B46" i="44"/>
  <c r="C61" i="44" s="1"/>
  <c r="D61" i="44" s="1"/>
  <c r="E61" i="44" s="1"/>
  <c r="F61" i="44" s="1"/>
  <c r="B88" i="44"/>
  <c r="B94" i="44"/>
  <c r="B123" i="44"/>
  <c r="B129" i="44"/>
  <c r="C129" i="44" s="1"/>
  <c r="D129" i="44" s="1"/>
  <c r="E129" i="44" s="1"/>
  <c r="F129" i="44" s="1"/>
  <c r="B135" i="44"/>
  <c r="B172" i="44"/>
  <c r="C172" i="44" s="1"/>
  <c r="D172" i="44" s="1"/>
  <c r="E172" i="44" s="1"/>
  <c r="F172" i="44" s="1"/>
  <c r="B179" i="44"/>
  <c r="B184" i="44"/>
  <c r="B189" i="44"/>
  <c r="B213" i="44"/>
  <c r="B225" i="44"/>
  <c r="C240" i="44" s="1"/>
  <c r="D240" i="44" s="1"/>
  <c r="E240" i="44" s="1"/>
  <c r="F240" i="44" s="1"/>
  <c r="B259" i="44"/>
  <c r="B264" i="44"/>
  <c r="B270" i="44"/>
  <c r="B302" i="44"/>
  <c r="B308" i="44"/>
  <c r="B342" i="44"/>
  <c r="B371" i="44"/>
  <c r="B388" i="44"/>
  <c r="B422" i="44"/>
  <c r="B428" i="44"/>
  <c r="B435" i="44"/>
  <c r="B510" i="44"/>
  <c r="B529" i="44"/>
  <c r="B577" i="44"/>
  <c r="B584" i="44"/>
  <c r="B590" i="44"/>
  <c r="B624" i="44"/>
  <c r="B783" i="44"/>
  <c r="B805" i="44"/>
  <c r="B940" i="44"/>
  <c r="B1226" i="44"/>
  <c r="B1256" i="44"/>
  <c r="B1427" i="44"/>
  <c r="B927" i="44"/>
  <c r="B962" i="44"/>
  <c r="B970" i="44"/>
  <c r="B977" i="44"/>
  <c r="B1173" i="44"/>
  <c r="B1016" i="44"/>
  <c r="B1031" i="44"/>
  <c r="B1153" i="44"/>
  <c r="B1167" i="44"/>
  <c r="B929" i="44"/>
  <c r="B936" i="44"/>
  <c r="B1140" i="44"/>
  <c r="B1246" i="44"/>
  <c r="B1268" i="44"/>
  <c r="B1463" i="44"/>
  <c r="B1469" i="44"/>
  <c r="B566" i="44"/>
  <c r="B614" i="44"/>
  <c r="B662" i="44"/>
  <c r="B750" i="44"/>
  <c r="B864" i="44"/>
  <c r="B887" i="44"/>
  <c r="B894" i="44"/>
  <c r="B923" i="44"/>
  <c r="B1057" i="44"/>
  <c r="B1123" i="44"/>
  <c r="B1274" i="44"/>
  <c r="B1490" i="44"/>
  <c r="B1497" i="44"/>
  <c r="B1504" i="44"/>
  <c r="B785" i="44"/>
  <c r="B820" i="44"/>
  <c r="B825" i="44"/>
  <c r="B1014" i="44"/>
  <c r="B1035" i="44"/>
  <c r="B1106" i="44"/>
  <c r="B1119" i="44"/>
  <c r="B1141" i="44"/>
  <c r="B1155" i="44"/>
  <c r="B1162" i="44"/>
  <c r="B1205" i="44"/>
  <c r="B1263" i="44"/>
  <c r="B1321" i="44"/>
  <c r="B1371" i="44"/>
  <c r="B1378" i="44"/>
  <c r="B1409" i="44"/>
  <c r="B1429" i="44"/>
  <c r="B41" i="44"/>
  <c r="B57" i="44"/>
  <c r="B73" i="44"/>
  <c r="B84" i="44"/>
  <c r="B90" i="44"/>
  <c r="C105" i="44" s="1"/>
  <c r="D105" i="44" s="1"/>
  <c r="E105" i="44" s="1"/>
  <c r="F105" i="44" s="1"/>
  <c r="B95" i="44"/>
  <c r="C95" i="44" s="1"/>
  <c r="D95" i="44" s="1"/>
  <c r="E95" i="44" s="1"/>
  <c r="F95" i="44" s="1"/>
  <c r="B100" i="44"/>
  <c r="B116" i="44"/>
  <c r="C116" i="44" s="1"/>
  <c r="D116" i="44" s="1"/>
  <c r="E116" i="44" s="1"/>
  <c r="F116" i="44" s="1"/>
  <c r="B121" i="44"/>
  <c r="B131" i="44"/>
  <c r="C156" i="44" s="1"/>
  <c r="D156" i="44" s="1"/>
  <c r="E156" i="44" s="1"/>
  <c r="F156" i="44" s="1"/>
  <c r="B164" i="44"/>
  <c r="B180" i="44"/>
  <c r="B185" i="44"/>
  <c r="B195" i="44"/>
  <c r="B200" i="44"/>
  <c r="B211" i="44"/>
  <c r="B220" i="44"/>
  <c r="B231" i="44"/>
  <c r="B237" i="44"/>
  <c r="B247" i="44"/>
  <c r="B263" i="44"/>
  <c r="B275" i="44"/>
  <c r="C290" i="44" s="1"/>
  <c r="D290" i="44" s="1"/>
  <c r="E290" i="44" s="1"/>
  <c r="F290" i="44" s="1"/>
  <c r="B280" i="44"/>
  <c r="B293" i="44"/>
  <c r="B298" i="44"/>
  <c r="B315" i="44"/>
  <c r="B356" i="44"/>
  <c r="B414" i="44"/>
  <c r="B421" i="44"/>
  <c r="B432" i="44"/>
  <c r="B437" i="44"/>
  <c r="B454" i="44"/>
  <c r="B494" i="44"/>
  <c r="B500" i="44"/>
  <c r="B505" i="44"/>
  <c r="B512" i="44"/>
  <c r="B536" i="44"/>
  <c r="B548" i="44"/>
  <c r="B561" i="44"/>
  <c r="B597" i="44"/>
  <c r="B609" i="44"/>
  <c r="B642" i="44"/>
  <c r="B682" i="44"/>
  <c r="B847" i="44"/>
  <c r="B854" i="44"/>
  <c r="B861" i="44"/>
  <c r="B868" i="44"/>
  <c r="B931" i="44"/>
  <c r="B988" i="44"/>
  <c r="B1009" i="44"/>
  <c r="B1058" i="44"/>
  <c r="B1071" i="44"/>
  <c r="B1092" i="44"/>
  <c r="B1114" i="44"/>
  <c r="B1184" i="44"/>
  <c r="B1199" i="44"/>
  <c r="B1336" i="44"/>
  <c r="B1349" i="44"/>
  <c r="B1394" i="44"/>
  <c r="B1424" i="44"/>
  <c r="B1506" i="44"/>
  <c r="B1513" i="44"/>
  <c r="B47" i="44"/>
  <c r="C48" i="44" s="1"/>
  <c r="D48" i="44" s="1"/>
  <c r="E48" i="44" s="1"/>
  <c r="F48" i="44" s="1"/>
  <c r="B63" i="44"/>
  <c r="B79" i="44"/>
  <c r="C91" i="44" s="1"/>
  <c r="D91" i="44" s="1"/>
  <c r="E91" i="44" s="1"/>
  <c r="F91" i="44" s="1"/>
  <c r="B96" i="44"/>
  <c r="C108" i="44" s="1"/>
  <c r="D108" i="44" s="1"/>
  <c r="E108" i="44" s="1"/>
  <c r="F108" i="44" s="1"/>
  <c r="B106" i="44"/>
  <c r="B111" i="44"/>
  <c r="B132" i="44"/>
  <c r="B143" i="44"/>
  <c r="C155" i="44" s="1"/>
  <c r="D155" i="44" s="1"/>
  <c r="E155" i="44" s="1"/>
  <c r="F155" i="44" s="1"/>
  <c r="B149" i="44"/>
  <c r="B170" i="44"/>
  <c r="B175" i="44"/>
  <c r="B190" i="44"/>
  <c r="B206" i="44"/>
  <c r="B216" i="44"/>
  <c r="B221" i="44"/>
  <c r="B226" i="44"/>
  <c r="B253" i="44"/>
  <c r="C253" i="44" s="1"/>
  <c r="D253" i="44" s="1"/>
  <c r="E253" i="44" s="1"/>
  <c r="F253" i="44" s="1"/>
  <c r="B309" i="44"/>
  <c r="B329" i="44"/>
  <c r="B334" i="44"/>
  <c r="B340" i="44"/>
  <c r="B390" i="44"/>
  <c r="B408" i="44"/>
  <c r="B469" i="44"/>
  <c r="B483" i="44"/>
  <c r="B489" i="44"/>
  <c r="B525" i="44"/>
  <c r="B574" i="44"/>
  <c r="B586" i="44"/>
  <c r="B617" i="44"/>
  <c r="B629" i="44"/>
  <c r="B655" i="44"/>
  <c r="B735" i="44"/>
  <c r="B747" i="44"/>
  <c r="B766" i="44"/>
  <c r="B920" i="44"/>
  <c r="B953" i="44"/>
  <c r="B996" i="44"/>
  <c r="B1003" i="44"/>
  <c r="B1107" i="44"/>
  <c r="B1136" i="44"/>
  <c r="B1292" i="44"/>
  <c r="B1344" i="44"/>
  <c r="B1357" i="44"/>
  <c r="B1461" i="44"/>
  <c r="B1479" i="44"/>
  <c r="B1485" i="44"/>
  <c r="B38" i="44"/>
  <c r="B43" i="44"/>
  <c r="B54" i="44"/>
  <c r="B59" i="44"/>
  <c r="B70" i="44"/>
  <c r="B75" i="44"/>
  <c r="B81" i="44"/>
  <c r="C81" i="44" s="1"/>
  <c r="D81" i="44" s="1"/>
  <c r="E81" i="44" s="1"/>
  <c r="F81" i="44" s="1"/>
  <c r="B86" i="44"/>
  <c r="B92" i="44"/>
  <c r="C104" i="44" s="1"/>
  <c r="D104" i="44" s="1"/>
  <c r="E104" i="44" s="1"/>
  <c r="F104" i="44" s="1"/>
  <c r="B97" i="44"/>
  <c r="C97" i="44" s="1"/>
  <c r="D97" i="44" s="1"/>
  <c r="E97" i="44" s="1"/>
  <c r="F97" i="44" s="1"/>
  <c r="B102" i="44"/>
  <c r="C114" i="44" s="1"/>
  <c r="D114" i="44" s="1"/>
  <c r="E114" i="44" s="1"/>
  <c r="F114" i="44" s="1"/>
  <c r="B107" i="44"/>
  <c r="C119" i="44" s="1"/>
  <c r="D119" i="44" s="1"/>
  <c r="E119" i="44" s="1"/>
  <c r="F119" i="44" s="1"/>
  <c r="B113" i="44"/>
  <c r="B118" i="44"/>
  <c r="B128" i="44"/>
  <c r="B133" i="44"/>
  <c r="B139" i="44"/>
  <c r="B145" i="44"/>
  <c r="B161" i="44"/>
  <c r="B166" i="44"/>
  <c r="B176" i="44"/>
  <c r="B202" i="44"/>
  <c r="B207" i="44"/>
  <c r="B222" i="44"/>
  <c r="B244" i="44"/>
  <c r="B249" i="44"/>
  <c r="B254" i="44"/>
  <c r="B260" i="44"/>
  <c r="B265" i="44"/>
  <c r="B271" i="44"/>
  <c r="B277" i="44"/>
  <c r="B324" i="44"/>
  <c r="C349" i="44" s="1"/>
  <c r="D349" i="44" s="1"/>
  <c r="E349" i="44" s="1"/>
  <c r="F349" i="44" s="1"/>
  <c r="B348" i="44"/>
  <c r="B353" i="44"/>
  <c r="B398" i="44"/>
  <c r="B417" i="44"/>
  <c r="B434" i="44"/>
  <c r="B456" i="44"/>
  <c r="B470" i="44"/>
  <c r="B484" i="44"/>
  <c r="B496" i="44"/>
  <c r="B502" i="44"/>
  <c r="B507" i="44"/>
  <c r="B520" i="44"/>
  <c r="B551" i="44"/>
  <c r="B569" i="44"/>
  <c r="B575" i="44"/>
  <c r="B581" i="44"/>
  <c r="B637" i="44"/>
  <c r="B644" i="44"/>
  <c r="B670" i="44"/>
  <c r="B767" i="44"/>
  <c r="B810" i="44"/>
  <c r="B871" i="44"/>
  <c r="B921" i="44"/>
  <c r="B983" i="44"/>
  <c r="B990" i="44"/>
  <c r="B1011" i="44"/>
  <c r="B1073" i="44"/>
  <c r="B1231" i="44"/>
  <c r="B1238" i="44"/>
  <c r="B1280" i="44"/>
  <c r="B1325" i="44"/>
  <c r="B1332" i="44"/>
  <c r="B1345" i="44"/>
  <c r="B1448" i="44"/>
  <c r="B1475" i="44"/>
  <c r="B1480" i="44"/>
  <c r="B654" i="44"/>
  <c r="B673" i="44"/>
  <c r="B701" i="44"/>
  <c r="B716" i="44"/>
  <c r="B743" i="44"/>
  <c r="B748" i="44"/>
  <c r="B753" i="44"/>
  <c r="B765" i="44"/>
  <c r="B780" i="44"/>
  <c r="B821" i="44"/>
  <c r="B832" i="44"/>
  <c r="B979" i="44"/>
  <c r="B1019" i="44"/>
  <c r="B1074" i="44"/>
  <c r="B1087" i="44"/>
  <c r="B1194" i="44"/>
  <c r="B1215" i="44"/>
  <c r="B1258" i="44"/>
  <c r="B1285" i="44"/>
  <c r="B1291" i="44"/>
  <c r="B1312" i="44"/>
  <c r="B1319" i="44"/>
  <c r="B1340" i="44"/>
  <c r="B1359" i="44"/>
  <c r="B1432" i="44"/>
  <c r="B1439" i="44"/>
  <c r="B1453" i="44"/>
  <c r="B1534" i="44"/>
  <c r="B1520" i="44"/>
  <c r="B1531" i="44"/>
  <c r="B1525" i="44"/>
  <c r="B1491" i="44"/>
  <c r="B1442" i="44"/>
  <c r="B1392" i="44"/>
  <c r="B1365" i="44"/>
  <c r="B1341" i="44"/>
  <c r="B1296" i="44"/>
  <c r="B1284" i="44"/>
  <c r="B1271" i="44"/>
  <c r="B1252" i="44"/>
  <c r="B1188" i="44"/>
  <c r="B1182" i="44"/>
  <c r="B1145" i="44"/>
  <c r="B1139" i="44"/>
  <c r="B1115" i="44"/>
  <c r="B1103" i="44"/>
  <c r="B1051" i="44"/>
  <c r="B1023" i="44"/>
  <c r="B1017" i="44"/>
  <c r="B1006" i="44"/>
  <c r="B1000" i="44"/>
  <c r="B966" i="44"/>
  <c r="B934" i="44"/>
  <c r="B816" i="44"/>
  <c r="B793" i="44"/>
  <c r="B773" i="44"/>
  <c r="B726" i="44"/>
  <c r="B707" i="44"/>
  <c r="B702" i="44"/>
  <c r="B665" i="44"/>
  <c r="B660" i="44"/>
  <c r="B649" i="44"/>
  <c r="B615" i="44"/>
  <c r="B598" i="44"/>
  <c r="B593" i="44"/>
  <c r="B572" i="44"/>
  <c r="B534" i="44"/>
  <c r="B513" i="44"/>
  <c r="B492" i="44"/>
  <c r="B482" i="44"/>
  <c r="B477" i="44"/>
  <c r="B461" i="44"/>
  <c r="B440" i="44"/>
  <c r="B430" i="44"/>
  <c r="B373" i="44"/>
  <c r="B368" i="44"/>
  <c r="B358" i="44"/>
  <c r="B322" i="44"/>
  <c r="B317" i="44"/>
  <c r="B312" i="44"/>
  <c r="B288" i="44"/>
  <c r="B283" i="44"/>
  <c r="B272" i="44"/>
  <c r="B1529" i="44"/>
  <c r="B1523" i="44"/>
  <c r="B1445" i="44"/>
  <c r="B1440" i="44"/>
  <c r="B1423" i="44"/>
  <c r="B1416" i="44"/>
  <c r="B1395" i="44"/>
  <c r="B1390" i="44"/>
  <c r="B1383" i="44"/>
  <c r="B1350" i="44"/>
  <c r="B1307" i="44"/>
  <c r="B1300" i="44"/>
  <c r="B1243" i="44"/>
  <c r="B1210" i="44"/>
  <c r="B1204" i="44"/>
  <c r="B1198" i="44"/>
  <c r="B1180" i="44"/>
  <c r="B1137" i="44"/>
  <c r="B1131" i="44"/>
  <c r="B1113" i="44"/>
  <c r="B1041" i="44"/>
  <c r="B926" i="44"/>
  <c r="B915" i="44"/>
  <c r="B875" i="44"/>
  <c r="B869" i="44"/>
  <c r="B842" i="44"/>
  <c r="B814" i="44"/>
  <c r="B809" i="44"/>
  <c r="B804" i="44"/>
  <c r="B724" i="44"/>
  <c r="B711" i="44"/>
  <c r="B705" i="44"/>
  <c r="B693" i="44"/>
  <c r="B681" i="44"/>
  <c r="B669" i="44"/>
  <c r="B663" i="44"/>
  <c r="B647" i="44"/>
  <c r="B641" i="44"/>
  <c r="B613" i="44"/>
  <c r="B585" i="44"/>
  <c r="B580" i="44"/>
  <c r="B565" i="44"/>
  <c r="B553" i="44"/>
  <c r="B542" i="44"/>
  <c r="B537" i="44"/>
  <c r="B516" i="44"/>
  <c r="B511" i="44"/>
  <c r="B485" i="44"/>
  <c r="B480" i="44"/>
  <c r="B475" i="44"/>
  <c r="B464" i="44"/>
  <c r="B459" i="44"/>
  <c r="B438" i="44"/>
  <c r="B418" i="44"/>
  <c r="B413" i="44"/>
  <c r="B397" i="44"/>
  <c r="B376" i="44"/>
  <c r="B366" i="44"/>
  <c r="B341" i="44"/>
  <c r="B325" i="44"/>
  <c r="B320" i="44"/>
  <c r="B310" i="44"/>
  <c r="B306" i="44"/>
  <c r="B301" i="44"/>
  <c r="B286" i="44"/>
  <c r="B1443" i="44"/>
  <c r="B1426" i="44"/>
  <c r="B1399" i="44"/>
  <c r="B1366" i="44"/>
  <c r="B1354" i="44"/>
  <c r="B1331" i="44"/>
  <c r="B1324" i="44"/>
  <c r="B1220" i="44"/>
  <c r="B1214" i="44"/>
  <c r="B1196" i="44"/>
  <c r="B1183" i="44"/>
  <c r="B1178" i="44"/>
  <c r="B1172" i="44"/>
  <c r="B1166" i="44"/>
  <c r="B1135" i="44"/>
  <c r="B1129" i="44"/>
  <c r="B1090" i="44"/>
  <c r="B995" i="44"/>
  <c r="B955" i="44"/>
  <c r="B942" i="44"/>
  <c r="B913" i="44"/>
  <c r="B899" i="44"/>
  <c r="B893" i="44"/>
  <c r="B886" i="44"/>
  <c r="B873" i="44"/>
  <c r="B840" i="44"/>
  <c r="B834" i="44"/>
  <c r="B812" i="44"/>
  <c r="C824" i="44" s="1"/>
  <c r="D824" i="44" s="1"/>
  <c r="E824" i="44" s="1"/>
  <c r="F824" i="44" s="1"/>
  <c r="B807" i="44"/>
  <c r="B788" i="44"/>
  <c r="B727" i="44"/>
  <c r="B703" i="44"/>
  <c r="B685" i="44"/>
  <c r="B639" i="44"/>
  <c r="B633" i="44"/>
  <c r="B628" i="44"/>
  <c r="B611" i="44"/>
  <c r="B573" i="44"/>
  <c r="B568" i="44"/>
  <c r="B545" i="44"/>
  <c r="B524" i="44"/>
  <c r="B519" i="44"/>
  <c r="B509" i="44"/>
  <c r="B493" i="44"/>
  <c r="B488" i="44"/>
  <c r="B478" i="44"/>
  <c r="C503" i="44" s="1"/>
  <c r="D503" i="44" s="1"/>
  <c r="E503" i="44" s="1"/>
  <c r="F503" i="44" s="1"/>
  <c r="B468" i="44"/>
  <c r="B462" i="44"/>
  <c r="B452" i="44"/>
  <c r="B427" i="44"/>
  <c r="B416" i="44"/>
  <c r="B411" i="44"/>
  <c r="B400" i="44"/>
  <c r="B395" i="44"/>
  <c r="B374" i="44"/>
  <c r="C389" i="44" s="1"/>
  <c r="D389" i="44" s="1"/>
  <c r="E389" i="44" s="1"/>
  <c r="F389" i="44" s="1"/>
  <c r="B344" i="44"/>
  <c r="B328" i="44"/>
  <c r="B318" i="44"/>
  <c r="B304" i="44"/>
  <c r="B380" i="44"/>
  <c r="B457" i="44"/>
  <c r="B473" i="44"/>
  <c r="B504" i="44"/>
  <c r="B530" i="44"/>
  <c r="B557" i="44"/>
  <c r="B578" i="44"/>
  <c r="B589" i="44"/>
  <c r="B606" i="44"/>
  <c r="B622" i="44"/>
  <c r="B698" i="44"/>
  <c r="B709" i="44"/>
  <c r="B722" i="44"/>
  <c r="B746" i="44"/>
  <c r="B762" i="44"/>
  <c r="B802" i="44"/>
  <c r="B1002" i="44"/>
  <c r="B276" i="44"/>
  <c r="B281" i="44"/>
  <c r="B297" i="44"/>
  <c r="B403" i="44"/>
  <c r="B444" i="44"/>
  <c r="B506" i="44"/>
  <c r="B570" i="44"/>
  <c r="B608" i="44"/>
  <c r="B658" i="44"/>
  <c r="B831" i="44"/>
  <c r="B837" i="44"/>
  <c r="B863" i="44"/>
  <c r="B938" i="44"/>
  <c r="B964" i="44"/>
  <c r="B1028" i="44"/>
  <c r="B1150" i="44"/>
  <c r="B1156" i="44"/>
  <c r="B1168" i="44"/>
  <c r="B1269" i="44"/>
  <c r="B1428" i="44"/>
  <c r="B338" i="44"/>
  <c r="B467" i="44"/>
  <c r="B562" i="44"/>
  <c r="B567" i="44"/>
  <c r="B610" i="44"/>
  <c r="B638" i="44"/>
  <c r="C638" i="44" s="1"/>
  <c r="D638" i="44" s="1"/>
  <c r="E638" i="44" s="1"/>
  <c r="F638" i="44" s="1"/>
  <c r="B806" i="44"/>
  <c r="B811" i="44"/>
  <c r="B827" i="44"/>
  <c r="B852" i="44"/>
  <c r="B898" i="44"/>
  <c r="B948" i="44"/>
  <c r="B954" i="44"/>
  <c r="B1012" i="44"/>
  <c r="B1076" i="44"/>
  <c r="B1128" i="44"/>
  <c r="B1134" i="44"/>
  <c r="B1200" i="44"/>
  <c r="B1265" i="44"/>
  <c r="B623" i="44"/>
  <c r="B640" i="44"/>
  <c r="B645" i="44"/>
  <c r="B661" i="44"/>
  <c r="B666" i="44"/>
  <c r="B671" i="44"/>
  <c r="B695" i="44"/>
  <c r="B731" i="44"/>
  <c r="B737" i="44"/>
  <c r="B758" i="44"/>
  <c r="B777" i="44"/>
  <c r="B789" i="44"/>
  <c r="B846" i="44"/>
  <c r="B860" i="44"/>
  <c r="B879" i="44"/>
  <c r="B905" i="44"/>
  <c r="B917" i="44"/>
  <c r="B922" i="44"/>
  <c r="B933" i="44"/>
  <c r="B946" i="44"/>
  <c r="B959" i="44"/>
  <c r="B971" i="44"/>
  <c r="B1027" i="44"/>
  <c r="B1047" i="44"/>
  <c r="B1059" i="44"/>
  <c r="B1066" i="44"/>
  <c r="B1083" i="44"/>
  <c r="B1089" i="44"/>
  <c r="B1095" i="44"/>
  <c r="B1108" i="44"/>
  <c r="B1151" i="44"/>
  <c r="B1230" i="44"/>
  <c r="B1236" i="44"/>
  <c r="B1242" i="44"/>
  <c r="B1248" i="44"/>
  <c r="B1254" i="44"/>
  <c r="B1304" i="44"/>
  <c r="B1323" i="44"/>
  <c r="B1335" i="44"/>
  <c r="B1352" i="44"/>
  <c r="B1370" i="44"/>
  <c r="B1384" i="44"/>
  <c r="B1417" i="44"/>
  <c r="B1459" i="44"/>
  <c r="B1476" i="44"/>
  <c r="B1501" i="44"/>
  <c r="B1507" i="44"/>
  <c r="B1515" i="44"/>
  <c r="B1509" i="44"/>
  <c r="B1499" i="44"/>
  <c r="B1493" i="44"/>
  <c r="B1473" i="44"/>
  <c r="B1457" i="44"/>
  <c r="B1451" i="44"/>
  <c r="B1435" i="44"/>
  <c r="B1419" i="44"/>
  <c r="B1414" i="44"/>
  <c r="B1403" i="44"/>
  <c r="B1397" i="44"/>
  <c r="B1387" i="44"/>
  <c r="B1381" i="44"/>
  <c r="B1375" i="44"/>
  <c r="B1369" i="44"/>
  <c r="B1343" i="44"/>
  <c r="B1338" i="44"/>
  <c r="B1316" i="44"/>
  <c r="B1299" i="44"/>
  <c r="B1288" i="44"/>
  <c r="B1276" i="44"/>
  <c r="B1260" i="44"/>
  <c r="B1228" i="44"/>
  <c r="B1223" i="44"/>
  <c r="B1212" i="44"/>
  <c r="B1207" i="44"/>
  <c r="B1191" i="44"/>
  <c r="B1186" i="44"/>
  <c r="B1175" i="44"/>
  <c r="B1159" i="44"/>
  <c r="B1143" i="44"/>
  <c r="B1121" i="44"/>
  <c r="B1105" i="44"/>
  <c r="B1099" i="44"/>
  <c r="B1055" i="44"/>
  <c r="B1049" i="44"/>
  <c r="B1043" i="44"/>
  <c r="B1026" i="44"/>
  <c r="B998" i="44"/>
  <c r="B974" i="44"/>
  <c r="B968" i="44"/>
  <c r="B952" i="44"/>
  <c r="B889" i="44"/>
  <c r="B883" i="44"/>
  <c r="B818" i="44"/>
  <c r="B797" i="44"/>
  <c r="B791" i="44"/>
  <c r="B775" i="44"/>
  <c r="B769" i="44"/>
  <c r="B764" i="44"/>
  <c r="B739" i="44"/>
  <c r="B734" i="44"/>
  <c r="B729" i="44"/>
  <c r="B719" i="44"/>
  <c r="B684" i="44"/>
  <c r="B679" i="44"/>
  <c r="B1508" i="44"/>
  <c r="B1492" i="44"/>
  <c r="B1481" i="44"/>
  <c r="B1465" i="44"/>
  <c r="B1450" i="44"/>
  <c r="B1434" i="44"/>
  <c r="B1418" i="44"/>
  <c r="B1413" i="44"/>
  <c r="B1408" i="44"/>
  <c r="B1362" i="44"/>
  <c r="B1351" i="44"/>
  <c r="B1346" i="44"/>
  <c r="B1320" i="44"/>
  <c r="B1315" i="44"/>
  <c r="B1275" i="44"/>
  <c r="B1247" i="44"/>
  <c r="B1227" i="44"/>
  <c r="B1222" i="44"/>
  <c r="B1211" i="44"/>
  <c r="B1206" i="44"/>
  <c r="B1190" i="44"/>
  <c r="B1174" i="44"/>
  <c r="C1174" i="44" s="1"/>
  <c r="D1174" i="44" s="1"/>
  <c r="E1174" i="44" s="1"/>
  <c r="F1174" i="44" s="1"/>
  <c r="B1158" i="44"/>
  <c r="B1147" i="44"/>
  <c r="B1125" i="44"/>
  <c r="B1091" i="44"/>
  <c r="B1075" i="44"/>
  <c r="B1042" i="44"/>
  <c r="B945" i="44"/>
  <c r="B939" i="44"/>
  <c r="B870" i="44"/>
  <c r="B865" i="44"/>
  <c r="B826" i="44"/>
  <c r="B801" i="44"/>
  <c r="B779" i="44"/>
  <c r="B757" i="44"/>
  <c r="B733" i="44"/>
  <c r="B718" i="44"/>
  <c r="B713" i="44"/>
  <c r="B697" i="44"/>
  <c r="B687" i="44"/>
  <c r="B683" i="44"/>
  <c r="B678" i="44"/>
  <c r="B1532" i="44"/>
  <c r="B1521" i="44"/>
  <c r="B1505" i="44"/>
  <c r="B1489" i="44"/>
  <c r="B1483" i="44"/>
  <c r="B1410" i="44"/>
  <c r="B1393" i="44"/>
  <c r="B1353" i="44"/>
  <c r="B1328" i="44"/>
  <c r="B1283" i="44"/>
  <c r="B1272" i="44"/>
  <c r="B1255" i="44"/>
  <c r="B1244" i="44"/>
  <c r="B1239" i="44"/>
  <c r="B1234" i="44"/>
  <c r="B1149" i="44"/>
  <c r="B1127" i="44"/>
  <c r="B1111" i="44"/>
  <c r="B1077" i="44"/>
  <c r="B1067" i="44"/>
  <c r="B1039" i="44"/>
  <c r="B1010" i="44"/>
  <c r="B993" i="44"/>
  <c r="B987" i="44"/>
  <c r="B963" i="44"/>
  <c r="B958" i="44"/>
  <c r="B947" i="44"/>
  <c r="B902" i="44"/>
  <c r="B878" i="44"/>
  <c r="B867" i="44"/>
  <c r="B862" i="44"/>
  <c r="B857" i="44"/>
  <c r="B851" i="44"/>
  <c r="B828" i="44"/>
  <c r="B781" i="44"/>
  <c r="B759" i="44"/>
  <c r="B725" i="44"/>
  <c r="B715" i="44"/>
  <c r="B710" i="44"/>
  <c r="B694" i="44"/>
  <c r="B689" i="44"/>
  <c r="B700" i="44"/>
  <c r="B770" i="44"/>
  <c r="B798" i="44"/>
  <c r="B884" i="44"/>
  <c r="B890" i="44"/>
  <c r="B999" i="44"/>
  <c r="B1044" i="44"/>
  <c r="B1050" i="44"/>
  <c r="B1122" i="44"/>
  <c r="B1144" i="44"/>
  <c r="B1160" i="44"/>
  <c r="B1176" i="44"/>
  <c r="B1192" i="44"/>
  <c r="B1208" i="44"/>
  <c r="B1213" i="44"/>
  <c r="B1224" i="44"/>
  <c r="B1229" i="44"/>
  <c r="B1277" i="44"/>
  <c r="B1317" i="44"/>
  <c r="B1339" i="44"/>
  <c r="B1382" i="44"/>
  <c r="B1404" i="44"/>
  <c r="B1420" i="44"/>
  <c r="B1436" i="44"/>
  <c r="B1452" i="44"/>
  <c r="B1458" i="44"/>
  <c r="B1474" i="44"/>
  <c r="B1494" i="44"/>
  <c r="B1510" i="44"/>
  <c r="B1516" i="44"/>
  <c r="B738" i="44"/>
  <c r="B774" i="44"/>
  <c r="B790" i="44"/>
  <c r="B796" i="44"/>
  <c r="B817" i="44"/>
  <c r="B882" i="44"/>
  <c r="B906" i="44"/>
  <c r="B951" i="44"/>
  <c r="B956" i="44"/>
  <c r="B967" i="44"/>
  <c r="B1216" i="44"/>
  <c r="B1232" i="44"/>
  <c r="B1259" i="44"/>
  <c r="B1264" i="44"/>
  <c r="B1309" i="44"/>
  <c r="B1337" i="44"/>
  <c r="B1368" i="44"/>
  <c r="B1380" i="44"/>
  <c r="B1396" i="44"/>
  <c r="B1402" i="44"/>
  <c r="B1498" i="44"/>
  <c r="B1514" i="44"/>
  <c r="B813" i="44"/>
  <c r="B823" i="44"/>
  <c r="B833" i="44"/>
  <c r="B844" i="44"/>
  <c r="B895" i="44"/>
  <c r="B919" i="44"/>
  <c r="B930" i="44"/>
  <c r="B935" i="44"/>
  <c r="B980" i="44"/>
  <c r="B1004" i="44"/>
  <c r="B1015" i="44"/>
  <c r="B1020" i="44"/>
  <c r="B1060" i="44"/>
  <c r="B1072" i="44"/>
  <c r="B1082" i="44"/>
  <c r="B1088" i="44"/>
  <c r="B1165" i="44"/>
  <c r="B1171" i="44"/>
  <c r="B1197" i="44"/>
  <c r="B1203" i="44"/>
  <c r="B1293" i="44"/>
  <c r="B1333" i="44"/>
  <c r="B1358" i="44"/>
  <c r="B1441" i="44"/>
  <c r="B1462" i="44"/>
  <c r="B1478" i="44"/>
  <c r="B1526" i="44"/>
  <c r="C227" i="44"/>
  <c r="D227" i="44" s="1"/>
  <c r="E227" i="44" s="1"/>
  <c r="F227" i="44" s="1"/>
  <c r="C364" i="44"/>
  <c r="D364" i="44" s="1"/>
  <c r="E364" i="44" s="1"/>
  <c r="F364" i="44" s="1"/>
  <c r="C173" i="44"/>
  <c r="D173" i="44" s="1"/>
  <c r="E173" i="44" s="1"/>
  <c r="F173" i="44" s="1"/>
  <c r="B203" i="44"/>
  <c r="B242" i="44"/>
  <c r="C267" i="44" s="1"/>
  <c r="D267" i="44" s="1"/>
  <c r="E267" i="44" s="1"/>
  <c r="F267" i="44" s="1"/>
  <c r="B314" i="44"/>
  <c r="B463" i="44"/>
  <c r="B487" i="44"/>
  <c r="B138" i="44"/>
  <c r="B223" i="44"/>
  <c r="B355" i="44"/>
  <c r="B442" i="44"/>
  <c r="C76" i="44"/>
  <c r="D76" i="44" s="1"/>
  <c r="E76" i="44" s="1"/>
  <c r="F76" i="44" s="1"/>
  <c r="B169" i="44"/>
  <c r="B201" i="44"/>
  <c r="B233" i="44"/>
  <c r="B287" i="44"/>
  <c r="B291" i="44"/>
  <c r="B351" i="44"/>
  <c r="B369" i="44"/>
  <c r="B396" i="44"/>
  <c r="B431" i="44"/>
  <c r="B479" i="44"/>
  <c r="C491" i="44" s="1"/>
  <c r="D491" i="44" s="1"/>
  <c r="E491" i="44" s="1"/>
  <c r="F491" i="44" s="1"/>
  <c r="B497" i="44"/>
  <c r="B583" i="44"/>
  <c r="B600" i="44"/>
  <c r="B603" i="44"/>
  <c r="B717" i="44"/>
  <c r="B772" i="44"/>
  <c r="B848" i="44"/>
  <c r="B1045" i="44"/>
  <c r="B42" i="44"/>
  <c r="B58" i="44"/>
  <c r="C65" i="44"/>
  <c r="D65" i="44" s="1"/>
  <c r="E65" i="44" s="1"/>
  <c r="F65" i="44" s="1"/>
  <c r="B74" i="44"/>
  <c r="B142" i="44"/>
  <c r="C142" i="44" s="1"/>
  <c r="D142" i="44" s="1"/>
  <c r="E142" i="44" s="1"/>
  <c r="F142" i="44" s="1"/>
  <c r="B154" i="44"/>
  <c r="B210" i="44"/>
  <c r="B250" i="44"/>
  <c r="B323" i="44"/>
  <c r="B410" i="44"/>
  <c r="B451" i="44"/>
  <c r="B526" i="44"/>
  <c r="B528" i="44"/>
  <c r="B555" i="44"/>
  <c r="B604" i="44"/>
  <c r="B171" i="44"/>
  <c r="B235" i="44"/>
  <c r="B359" i="44"/>
  <c r="B394" i="44"/>
  <c r="B763" i="44"/>
  <c r="B126" i="44"/>
  <c r="B191" i="44"/>
  <c r="C266" i="44"/>
  <c r="D266" i="44" s="1"/>
  <c r="E266" i="44" s="1"/>
  <c r="F266" i="44" s="1"/>
  <c r="B295" i="44"/>
  <c r="B449" i="44"/>
  <c r="B643" i="44"/>
  <c r="C60" i="44"/>
  <c r="D60" i="44" s="1"/>
  <c r="E60" i="44" s="1"/>
  <c r="F60" i="44" s="1"/>
  <c r="B150" i="44"/>
  <c r="B330" i="44"/>
  <c r="B399" i="44"/>
  <c r="B423" i="44"/>
  <c r="B714" i="44"/>
  <c r="B776" i="44"/>
  <c r="B52" i="44"/>
  <c r="B68" i="44"/>
  <c r="B165" i="44"/>
  <c r="B197" i="44"/>
  <c r="B229" i="44"/>
  <c r="C239" i="44"/>
  <c r="D239" i="44" s="1"/>
  <c r="E239" i="44" s="1"/>
  <c r="F239" i="44" s="1"/>
  <c r="B269" i="44"/>
  <c r="B378" i="44"/>
  <c r="B385" i="44"/>
  <c r="B402" i="44"/>
  <c r="B419" i="44"/>
  <c r="B612" i="44"/>
  <c r="B723" i="44"/>
  <c r="B335" i="44"/>
  <c r="B618" i="44"/>
  <c r="B159" i="44"/>
  <c r="B321" i="44"/>
  <c r="B539" i="44"/>
  <c r="B594" i="44"/>
  <c r="B876" i="44"/>
  <c r="B1130" i="44"/>
  <c r="B137" i="44"/>
  <c r="B177" i="44"/>
  <c r="B305" i="44"/>
  <c r="B458" i="44"/>
  <c r="B549" i="44"/>
  <c r="C101" i="44"/>
  <c r="D101" i="44" s="1"/>
  <c r="E101" i="44" s="1"/>
  <c r="F101" i="44" s="1"/>
  <c r="B274" i="44"/>
  <c r="B332" i="44"/>
  <c r="B367" i="44"/>
  <c r="B415" i="44"/>
  <c r="B433" i="44"/>
  <c r="B460" i="44"/>
  <c r="B495" i="44"/>
  <c r="B498" i="44"/>
  <c r="B627" i="44"/>
  <c r="B303" i="44"/>
  <c r="B749" i="44"/>
  <c r="B134" i="44"/>
  <c r="B209" i="44"/>
  <c r="B236" i="44"/>
  <c r="B258" i="44"/>
  <c r="B282" i="44"/>
  <c r="B292" i="44"/>
  <c r="B346" i="44"/>
  <c r="B387" i="44"/>
  <c r="C404" i="44"/>
  <c r="D404" i="44" s="1"/>
  <c r="E404" i="44" s="1"/>
  <c r="F404" i="44" s="1"/>
  <c r="B474" i="44"/>
  <c r="B550" i="44"/>
  <c r="C550" i="44" s="1"/>
  <c r="D550" i="44" s="1"/>
  <c r="E550" i="44" s="1"/>
  <c r="F550" i="44" s="1"/>
  <c r="B560" i="44"/>
  <c r="B591" i="44"/>
  <c r="B636" i="44"/>
  <c r="B975" i="44"/>
  <c r="B279" i="44"/>
  <c r="B343" i="44"/>
  <c r="B407" i="44"/>
  <c r="B471" i="44"/>
  <c r="B508" i="44"/>
  <c r="B544" i="44"/>
  <c r="B571" i="44"/>
  <c r="B576" i="44"/>
  <c r="B587" i="44"/>
  <c r="B619" i="44"/>
  <c r="B688" i="44"/>
  <c r="B720" i="44"/>
  <c r="B741" i="44"/>
  <c r="B803" i="44"/>
  <c r="B841" i="44"/>
  <c r="B1189" i="44"/>
  <c r="B327" i="44"/>
  <c r="B391" i="44"/>
  <c r="B455" i="44"/>
  <c r="B518" i="44"/>
  <c r="B579" i="44"/>
  <c r="B634" i="44"/>
  <c r="B675" i="44"/>
  <c r="B752" i="44"/>
  <c r="B853" i="44"/>
  <c r="B1008" i="44"/>
  <c r="B319" i="44"/>
  <c r="B383" i="44"/>
  <c r="B447" i="44"/>
  <c r="B595" i="44"/>
  <c r="B650" i="44"/>
  <c r="B668" i="44"/>
  <c r="B730" i="44"/>
  <c r="B744" i="44"/>
  <c r="B778" i="44"/>
  <c r="B1132" i="44"/>
  <c r="B311" i="44"/>
  <c r="B362" i="44"/>
  <c r="C372" i="44" s="1"/>
  <c r="D372" i="44" s="1"/>
  <c r="E372" i="44" s="1"/>
  <c r="F372" i="44" s="1"/>
  <c r="B375" i="44"/>
  <c r="B426" i="44"/>
  <c r="B439" i="44"/>
  <c r="B490" i="44"/>
  <c r="B514" i="44"/>
  <c r="B523" i="44"/>
  <c r="B547" i="44"/>
  <c r="B582" i="44"/>
  <c r="B616" i="44"/>
  <c r="B630" i="44"/>
  <c r="B632" i="44"/>
  <c r="B784" i="44"/>
  <c r="B795" i="44"/>
  <c r="B896" i="44"/>
  <c r="B1024" i="44"/>
  <c r="B1398" i="44"/>
  <c r="B874" i="44"/>
  <c r="B696" i="44"/>
  <c r="B903" i="44"/>
  <c r="B989" i="44"/>
  <c r="B677" i="44"/>
  <c r="B690" i="44"/>
  <c r="B786" i="44"/>
  <c r="B986" i="44"/>
  <c r="B602" i="44"/>
  <c r="B648" i="44"/>
  <c r="B699" i="44"/>
  <c r="B835" i="44"/>
  <c r="B849" i="44"/>
  <c r="B877" i="44"/>
  <c r="B881" i="44"/>
  <c r="B885" i="44"/>
  <c r="B937" i="44"/>
  <c r="B973" i="44"/>
  <c r="B1025" i="44"/>
  <c r="B1104" i="44"/>
  <c r="B1133" i="44"/>
  <c r="B531" i="44"/>
  <c r="B563" i="44"/>
  <c r="B635" i="44"/>
  <c r="B646" i="44"/>
  <c r="B708" i="44"/>
  <c r="B754" i="44"/>
  <c r="B792" i="44"/>
  <c r="B858" i="44"/>
  <c r="B911" i="44"/>
  <c r="B925" i="44"/>
  <c r="B984" i="44"/>
  <c r="B1142" i="44"/>
  <c r="B1257" i="44"/>
  <c r="B592" i="44"/>
  <c r="B651" i="44"/>
  <c r="B656" i="44"/>
  <c r="B659" i="44"/>
  <c r="B667" i="44"/>
  <c r="B680" i="44"/>
  <c r="B732" i="44"/>
  <c r="B787" i="44"/>
  <c r="B815" i="44"/>
  <c r="B836" i="44"/>
  <c r="B850" i="44"/>
  <c r="B914" i="44"/>
  <c r="B985" i="44"/>
  <c r="B991" i="44"/>
  <c r="B1038" i="44"/>
  <c r="B1322" i="44"/>
  <c r="B1412" i="44"/>
  <c r="C566" i="44"/>
  <c r="D566" i="44" s="1"/>
  <c r="E566" i="44" s="1"/>
  <c r="F566" i="44" s="1"/>
  <c r="B794" i="44"/>
  <c r="B866" i="44"/>
  <c r="B891" i="44"/>
  <c r="B900" i="44"/>
  <c r="B944" i="44"/>
  <c r="B672" i="44"/>
  <c r="B736" i="44"/>
  <c r="B800" i="44"/>
  <c r="B892" i="44"/>
  <c r="B969" i="44"/>
  <c r="B994" i="44"/>
  <c r="B1018" i="44"/>
  <c r="B1061" i="44"/>
  <c r="B1084" i="44"/>
  <c r="B1097" i="44"/>
  <c r="B1116" i="44"/>
  <c r="B1202" i="44"/>
  <c r="B1273" i="44"/>
  <c r="B1330" i="44"/>
  <c r="B664" i="44"/>
  <c r="B728" i="44"/>
  <c r="B808" i="44"/>
  <c r="B888" i="44"/>
  <c r="B712" i="44"/>
  <c r="B760" i="44"/>
  <c r="B829" i="44"/>
  <c r="B907" i="44"/>
  <c r="B924" i="44"/>
  <c r="B978" i="44"/>
  <c r="B1040" i="44"/>
  <c r="B1102" i="44"/>
  <c r="B1126" i="44"/>
  <c r="B1218" i="44"/>
  <c r="B691" i="44"/>
  <c r="B704" i="44"/>
  <c r="B768" i="44"/>
  <c r="B771" i="44"/>
  <c r="B839" i="44"/>
  <c r="B845" i="44"/>
  <c r="B855" i="44"/>
  <c r="B859" i="44"/>
  <c r="B872" i="44"/>
  <c r="B912" i="44"/>
  <c r="B1033" i="44"/>
  <c r="B1109" i="44"/>
  <c r="B1138" i="44"/>
  <c r="B1266" i="44"/>
  <c r="B1289" i="44"/>
  <c r="B932" i="44"/>
  <c r="B941" i="44"/>
  <c r="B1001" i="44"/>
  <c r="B1080" i="44"/>
  <c r="B1169" i="44"/>
  <c r="B1261" i="44"/>
  <c r="B1282" i="44"/>
  <c r="B916" i="44"/>
  <c r="B960" i="44"/>
  <c r="B1030" i="44"/>
  <c r="B1054" i="44"/>
  <c r="B1094" i="44"/>
  <c r="B1146" i="44"/>
  <c r="B1468" i="44"/>
  <c r="B856" i="44"/>
  <c r="B904" i="44"/>
  <c r="B908" i="44"/>
  <c r="B957" i="44"/>
  <c r="B976" i="44"/>
  <c r="B1005" i="44"/>
  <c r="B1034" i="44"/>
  <c r="B1036" i="44"/>
  <c r="B1056" i="44"/>
  <c r="B1064" i="44"/>
  <c r="B1098" i="44"/>
  <c r="B1100" i="44"/>
  <c r="B1287" i="44"/>
  <c r="B897" i="44"/>
  <c r="B901" i="44"/>
  <c r="B909" i="44"/>
  <c r="B928" i="44"/>
  <c r="B1022" i="44"/>
  <c r="B1062" i="44"/>
  <c r="B1237" i="44"/>
  <c r="B949" i="44"/>
  <c r="B981" i="44"/>
  <c r="B1013" i="44"/>
  <c r="B1078" i="44"/>
  <c r="B1120" i="44"/>
  <c r="B1157" i="44"/>
  <c r="B1179" i="44"/>
  <c r="B1245" i="44"/>
  <c r="B1295" i="44"/>
  <c r="B1306" i="44"/>
  <c r="B1326" i="44"/>
  <c r="B1500" i="44"/>
  <c r="B1032" i="44"/>
  <c r="B1052" i="44"/>
  <c r="B1096" i="44"/>
  <c r="B1163" i="44"/>
  <c r="B1170" i="44"/>
  <c r="B1181" i="44"/>
  <c r="B1281" i="44"/>
  <c r="B1373" i="44"/>
  <c r="B1048" i="44"/>
  <c r="B1068" i="44"/>
  <c r="B1112" i="44"/>
  <c r="B1124" i="44"/>
  <c r="B1148" i="44"/>
  <c r="B1185" i="44"/>
  <c r="B1400" i="44"/>
  <c r="B965" i="44"/>
  <c r="B992" i="44"/>
  <c r="B997" i="44"/>
  <c r="B1029" i="44"/>
  <c r="B1046" i="44"/>
  <c r="B1065" i="44"/>
  <c r="B1093" i="44"/>
  <c r="B1110" i="44"/>
  <c r="B1187" i="44"/>
  <c r="B1431" i="44"/>
  <c r="B1446" i="44"/>
  <c r="B1161" i="44"/>
  <c r="B1195" i="44"/>
  <c r="B1221" i="44"/>
  <c r="B1241" i="44"/>
  <c r="B1251" i="44"/>
  <c r="B1391" i="44"/>
  <c r="B1512" i="44"/>
  <c r="B1154" i="44"/>
  <c r="B1193" i="44"/>
  <c r="B1225" i="44"/>
  <c r="B1235" i="44"/>
  <c r="B1267" i="44"/>
  <c r="B1270" i="44"/>
  <c r="B1389" i="44"/>
  <c r="B1422" i="44"/>
  <c r="B1425" i="44"/>
  <c r="B1502" i="44"/>
  <c r="B1021" i="44"/>
  <c r="B1037" i="44"/>
  <c r="B1053" i="44"/>
  <c r="B1069" i="44"/>
  <c r="B1085" i="44"/>
  <c r="B1101" i="44"/>
  <c r="B1117" i="44"/>
  <c r="B1201" i="44"/>
  <c r="B1250" i="44"/>
  <c r="B1303" i="44"/>
  <c r="B1405" i="44"/>
  <c r="B1209" i="44"/>
  <c r="B1219" i="44"/>
  <c r="B1253" i="44"/>
  <c r="B1294" i="44"/>
  <c r="B1313" i="44"/>
  <c r="B1305" i="44"/>
  <c r="B1311" i="44"/>
  <c r="B1298" i="44"/>
  <c r="B1310" i="44"/>
  <c r="B1401" i="44"/>
  <c r="B1447" i="44"/>
  <c r="B1486" i="44"/>
  <c r="B1314" i="44"/>
  <c r="B1360" i="44"/>
  <c r="B1430" i="44"/>
  <c r="B1177" i="44"/>
  <c r="B1217" i="44"/>
  <c r="B1233" i="44"/>
  <c r="B1249" i="44"/>
  <c r="B1279" i="44"/>
  <c r="B1297" i="44"/>
  <c r="B1329" i="44"/>
  <c r="B1348" i="44"/>
  <c r="B1372" i="44"/>
  <c r="B1386" i="44"/>
  <c r="B1456" i="44"/>
  <c r="B1467" i="44"/>
  <c r="B1379" i="44"/>
  <c r="B1278" i="44"/>
  <c r="B1327" i="44"/>
  <c r="B1342" i="44"/>
  <c r="B1347" i="44"/>
  <c r="B1356" i="44"/>
  <c r="B1363" i="44"/>
  <c r="B1367" i="44"/>
  <c r="B1374" i="44"/>
  <c r="B1437" i="44"/>
  <c r="B1518" i="44"/>
  <c r="B1361" i="44"/>
  <c r="B1449" i="44"/>
  <c r="B1455" i="44"/>
  <c r="B1503" i="44"/>
  <c r="B1385" i="44"/>
  <c r="B1527" i="44"/>
  <c r="B1286" i="44"/>
  <c r="B1302" i="44"/>
  <c r="B1318" i="44"/>
  <c r="B1334" i="44"/>
  <c r="B1376" i="44"/>
  <c r="B1377" i="44"/>
  <c r="B1407" i="44"/>
  <c r="B1421" i="44"/>
  <c r="B1466" i="44"/>
  <c r="B1482" i="44"/>
  <c r="B1484" i="44"/>
  <c r="B1488" i="44"/>
  <c r="B1511" i="44"/>
  <c r="B1388" i="44"/>
  <c r="B1519" i="44"/>
  <c r="B1364" i="44"/>
  <c r="B1415" i="44"/>
  <c r="B1433" i="44"/>
  <c r="B1487" i="44"/>
  <c r="B1522" i="44"/>
  <c r="B1470" i="44"/>
  <c r="B1471" i="44"/>
  <c r="B1438" i="44"/>
  <c r="B1454" i="44"/>
  <c r="B1472" i="44"/>
  <c r="B1495" i="44"/>
  <c r="B1496" i="44"/>
  <c r="B1528" i="44"/>
  <c r="B1535" i="44"/>
  <c r="B28" i="39"/>
  <c r="C28" i="39"/>
  <c r="D28" i="39"/>
  <c r="B29" i="39"/>
  <c r="C29" i="39"/>
  <c r="D29" i="39"/>
  <c r="B30" i="39"/>
  <c r="C30" i="39"/>
  <c r="D30" i="39"/>
  <c r="B31" i="39"/>
  <c r="C31" i="39"/>
  <c r="D31" i="39"/>
  <c r="B32" i="39"/>
  <c r="C32" i="39"/>
  <c r="D32" i="39"/>
  <c r="B33" i="39"/>
  <c r="C33" i="39"/>
  <c r="D33" i="39"/>
  <c r="B34" i="39"/>
  <c r="C34" i="39"/>
  <c r="D34" i="39"/>
  <c r="B35" i="39"/>
  <c r="C35" i="39"/>
  <c r="D35" i="39"/>
  <c r="B36" i="39"/>
  <c r="C36" i="39"/>
  <c r="D36" i="39"/>
  <c r="B37" i="39"/>
  <c r="C37" i="39"/>
  <c r="D37" i="39"/>
  <c r="B38" i="39"/>
  <c r="C38" i="39"/>
  <c r="D38" i="39"/>
  <c r="B39" i="39"/>
  <c r="C39" i="39"/>
  <c r="D39" i="39"/>
  <c r="B40" i="39"/>
  <c r="C40" i="39"/>
  <c r="D40" i="39"/>
  <c r="B41" i="39"/>
  <c r="C41" i="39"/>
  <c r="D41" i="39"/>
  <c r="B42" i="39"/>
  <c r="C42" i="39"/>
  <c r="D42" i="39"/>
  <c r="B43" i="39"/>
  <c r="C43" i="39"/>
  <c r="D43" i="39"/>
  <c r="B44" i="39"/>
  <c r="C44" i="39"/>
  <c r="D44" i="39"/>
  <c r="B45" i="39"/>
  <c r="C45" i="39"/>
  <c r="D45" i="39"/>
  <c r="B46" i="39"/>
  <c r="C46" i="39"/>
  <c r="D46" i="39"/>
  <c r="B47" i="39"/>
  <c r="C47" i="39"/>
  <c r="D47" i="39"/>
  <c r="C27" i="39"/>
  <c r="D27" i="39"/>
  <c r="B27" i="39"/>
  <c r="C359" i="44" l="1"/>
  <c r="D359" i="44" s="1"/>
  <c r="E359" i="44" s="1"/>
  <c r="F359" i="44" s="1"/>
  <c r="C56" i="44"/>
  <c r="D56" i="44" s="1"/>
  <c r="E56" i="44" s="1"/>
  <c r="F56" i="44" s="1"/>
  <c r="C413" i="44"/>
  <c r="D413" i="44" s="1"/>
  <c r="E413" i="44" s="1"/>
  <c r="F413" i="44" s="1"/>
  <c r="C66" i="44"/>
  <c r="D66" i="44" s="1"/>
  <c r="E66" i="44" s="1"/>
  <c r="F66" i="44" s="1"/>
  <c r="C170" i="44"/>
  <c r="D170" i="44" s="1"/>
  <c r="E170" i="44" s="1"/>
  <c r="F170" i="44" s="1"/>
  <c r="C63" i="44"/>
  <c r="D63" i="44" s="1"/>
  <c r="E63" i="44" s="1"/>
  <c r="F63" i="44" s="1"/>
  <c r="C308" i="44"/>
  <c r="D308" i="44" s="1"/>
  <c r="E308" i="44" s="1"/>
  <c r="F308" i="44" s="1"/>
  <c r="C354" i="44"/>
  <c r="D354" i="44" s="1"/>
  <c r="E354" i="44" s="1"/>
  <c r="F354" i="44" s="1"/>
  <c r="C204" i="44"/>
  <c r="D204" i="44" s="1"/>
  <c r="E204" i="44" s="1"/>
  <c r="F204" i="44" s="1"/>
  <c r="C506" i="44"/>
  <c r="D506" i="44" s="1"/>
  <c r="E506" i="44" s="1"/>
  <c r="F506" i="44" s="1"/>
  <c r="C115" i="44"/>
  <c r="D115" i="44" s="1"/>
  <c r="E115" i="44" s="1"/>
  <c r="F115" i="44" s="1"/>
  <c r="C535" i="44"/>
  <c r="D535" i="44" s="1"/>
  <c r="E535" i="44" s="1"/>
  <c r="F535" i="44" s="1"/>
  <c r="C376" i="44"/>
  <c r="D376" i="44" s="1"/>
  <c r="E376" i="44" s="1"/>
  <c r="F376" i="44" s="1"/>
  <c r="C424" i="44"/>
  <c r="D424" i="44" s="1"/>
  <c r="E424" i="44" s="1"/>
  <c r="F424" i="44" s="1"/>
  <c r="C228" i="44"/>
  <c r="D228" i="44" s="1"/>
  <c r="E228" i="44" s="1"/>
  <c r="F228" i="44" s="1"/>
  <c r="C611" i="44"/>
  <c r="D611" i="44" s="1"/>
  <c r="E611" i="44" s="1"/>
  <c r="F611" i="44" s="1"/>
  <c r="C755" i="44"/>
  <c r="D755" i="44" s="1"/>
  <c r="E755" i="44" s="1"/>
  <c r="F755" i="44" s="1"/>
  <c r="C127" i="44"/>
  <c r="D127" i="44" s="1"/>
  <c r="E127" i="44" s="1"/>
  <c r="F127" i="44" s="1"/>
  <c r="C1536" i="44"/>
  <c r="D1536" i="44" s="1"/>
  <c r="E1536" i="44" s="1"/>
  <c r="F1536" i="44" s="1"/>
  <c r="C274" i="44"/>
  <c r="D274" i="44" s="1"/>
  <c r="E274" i="44" s="1"/>
  <c r="F274" i="44" s="1"/>
  <c r="C168" i="44"/>
  <c r="D168" i="44" s="1"/>
  <c r="E168" i="44" s="1"/>
  <c r="F168" i="44" s="1"/>
  <c r="C132" i="44"/>
  <c r="D132" i="44" s="1"/>
  <c r="E132" i="44" s="1"/>
  <c r="F132" i="44" s="1"/>
  <c r="C163" i="44"/>
  <c r="D163" i="44" s="1"/>
  <c r="E163" i="44" s="1"/>
  <c r="F163" i="44" s="1"/>
  <c r="C458" i="44"/>
  <c r="D458" i="44" s="1"/>
  <c r="E458" i="44" s="1"/>
  <c r="F458" i="44" s="1"/>
  <c r="C394" i="44"/>
  <c r="D394" i="44" s="1"/>
  <c r="E394" i="44" s="1"/>
  <c r="F394" i="44" s="1"/>
  <c r="C167" i="44"/>
  <c r="D167" i="44" s="1"/>
  <c r="E167" i="44" s="1"/>
  <c r="F167" i="44" s="1"/>
  <c r="C392" i="44"/>
  <c r="D392" i="44" s="1"/>
  <c r="E392" i="44" s="1"/>
  <c r="F392" i="44" s="1"/>
  <c r="C370" i="44"/>
  <c r="D370" i="44" s="1"/>
  <c r="E370" i="44" s="1"/>
  <c r="F370" i="44" s="1"/>
  <c r="C37" i="44"/>
  <c r="D37" i="44" s="1"/>
  <c r="E37" i="44" s="1"/>
  <c r="F37" i="44" s="1"/>
  <c r="C437" i="44"/>
  <c r="D437" i="44" s="1"/>
  <c r="E437" i="44" s="1"/>
  <c r="F437" i="44" s="1"/>
  <c r="C151" i="44"/>
  <c r="D151" i="44" s="1"/>
  <c r="E151" i="44" s="1"/>
  <c r="F151" i="44" s="1"/>
  <c r="C795" i="44"/>
  <c r="D795" i="44" s="1"/>
  <c r="E795" i="44" s="1"/>
  <c r="F795" i="44" s="1"/>
  <c r="C657" i="44"/>
  <c r="D657" i="44" s="1"/>
  <c r="E657" i="44" s="1"/>
  <c r="F657" i="44" s="1"/>
  <c r="C296" i="44"/>
  <c r="D296" i="44" s="1"/>
  <c r="E296" i="44" s="1"/>
  <c r="F296" i="44" s="1"/>
  <c r="C625" i="44"/>
  <c r="D625" i="44" s="1"/>
  <c r="E625" i="44" s="1"/>
  <c r="F625" i="44" s="1"/>
  <c r="C421" i="44"/>
  <c r="D421" i="44" s="1"/>
  <c r="E421" i="44" s="1"/>
  <c r="F421" i="44" s="1"/>
  <c r="C285" i="44"/>
  <c r="D285" i="44" s="1"/>
  <c r="E285" i="44" s="1"/>
  <c r="F285" i="44" s="1"/>
  <c r="C328" i="44"/>
  <c r="D328" i="44" s="1"/>
  <c r="E328" i="44" s="1"/>
  <c r="F328" i="44" s="1"/>
  <c r="C88" i="44"/>
  <c r="D88" i="44" s="1"/>
  <c r="E88" i="44" s="1"/>
  <c r="F88" i="44" s="1"/>
  <c r="C819" i="44"/>
  <c r="D819" i="44" s="1"/>
  <c r="E819" i="44" s="1"/>
  <c r="F819" i="44" s="1"/>
  <c r="C99" i="44"/>
  <c r="D99" i="44" s="1"/>
  <c r="E99" i="44" s="1"/>
  <c r="F99" i="44" s="1"/>
  <c r="C515" i="44"/>
  <c r="D515" i="44" s="1"/>
  <c r="E515" i="44" s="1"/>
  <c r="F515" i="44" s="1"/>
  <c r="C1367" i="44"/>
  <c r="D1367" i="44" s="1"/>
  <c r="E1367" i="44" s="1"/>
  <c r="F1367" i="44" s="1"/>
  <c r="C453" i="44"/>
  <c r="D453" i="44" s="1"/>
  <c r="E453" i="44" s="1"/>
  <c r="F453" i="44" s="1"/>
  <c r="C120" i="44"/>
  <c r="D120" i="44" s="1"/>
  <c r="E120" i="44" s="1"/>
  <c r="F120" i="44" s="1"/>
  <c r="C188" i="44"/>
  <c r="D188" i="44" s="1"/>
  <c r="E188" i="44" s="1"/>
  <c r="F188" i="44" s="1"/>
  <c r="C125" i="44"/>
  <c r="D125" i="44" s="1"/>
  <c r="E125" i="44" s="1"/>
  <c r="F125" i="44" s="1"/>
  <c r="C190" i="44"/>
  <c r="D190" i="44" s="1"/>
  <c r="E190" i="44" s="1"/>
  <c r="F190" i="44" s="1"/>
  <c r="C620" i="44"/>
  <c r="D620" i="44" s="1"/>
  <c r="E620" i="44" s="1"/>
  <c r="F620" i="44" s="1"/>
  <c r="C299" i="44"/>
  <c r="D299" i="44" s="1"/>
  <c r="E299" i="44" s="1"/>
  <c r="F299" i="44" s="1"/>
  <c r="C499" i="44"/>
  <c r="D499" i="44" s="1"/>
  <c r="E499" i="44" s="1"/>
  <c r="F499" i="44" s="1"/>
  <c r="C817" i="44"/>
  <c r="D817" i="44" s="1"/>
  <c r="E817" i="44" s="1"/>
  <c r="F817" i="44" s="1"/>
  <c r="C476" i="44"/>
  <c r="D476" i="44" s="1"/>
  <c r="E476" i="44" s="1"/>
  <c r="F476" i="44" s="1"/>
  <c r="C553" i="44"/>
  <c r="D553" i="44" s="1"/>
  <c r="E553" i="44" s="1"/>
  <c r="F553" i="44" s="1"/>
  <c r="C532" i="44"/>
  <c r="D532" i="44" s="1"/>
  <c r="E532" i="44" s="1"/>
  <c r="F532" i="44" s="1"/>
  <c r="C71" i="44"/>
  <c r="D71" i="44" s="1"/>
  <c r="E71" i="44" s="1"/>
  <c r="F71" i="44" s="1"/>
  <c r="C232" i="44"/>
  <c r="D232" i="44" s="1"/>
  <c r="E232" i="44" s="1"/>
  <c r="F232" i="44" s="1"/>
  <c r="C1530" i="44"/>
  <c r="D1530" i="44" s="1"/>
  <c r="E1530" i="44" s="1"/>
  <c r="F1530" i="44" s="1"/>
  <c r="C46" i="44"/>
  <c r="D46" i="44" s="1"/>
  <c r="E46" i="44" s="1"/>
  <c r="F46" i="44" s="1"/>
  <c r="C357" i="44"/>
  <c r="D357" i="44" s="1"/>
  <c r="E357" i="44" s="1"/>
  <c r="F357" i="44" s="1"/>
  <c r="C1444" i="44"/>
  <c r="D1444" i="44" s="1"/>
  <c r="E1444" i="44" s="1"/>
  <c r="F1444" i="44" s="1"/>
  <c r="C360" i="44"/>
  <c r="D360" i="44" s="1"/>
  <c r="E360" i="44" s="1"/>
  <c r="F360" i="44" s="1"/>
  <c r="C244" i="44"/>
  <c r="D244" i="44" s="1"/>
  <c r="E244" i="44" s="1"/>
  <c r="F244" i="44" s="1"/>
  <c r="C226" i="44"/>
  <c r="D226" i="44" s="1"/>
  <c r="E226" i="44" s="1"/>
  <c r="F226" i="44" s="1"/>
  <c r="C195" i="44"/>
  <c r="D195" i="44" s="1"/>
  <c r="E195" i="44" s="1"/>
  <c r="F195" i="44" s="1"/>
  <c r="C522" i="44"/>
  <c r="D522" i="44" s="1"/>
  <c r="E522" i="44" s="1"/>
  <c r="F522" i="44" s="1"/>
  <c r="C686" i="44"/>
  <c r="D686" i="44" s="1"/>
  <c r="E686" i="44" s="1"/>
  <c r="F686" i="44" s="1"/>
  <c r="C527" i="44"/>
  <c r="D527" i="44" s="1"/>
  <c r="E527" i="44" s="1"/>
  <c r="F527" i="44" s="1"/>
  <c r="C62" i="44"/>
  <c r="D62" i="44" s="1"/>
  <c r="E62" i="44" s="1"/>
  <c r="F62" i="44" s="1"/>
  <c r="C761" i="44"/>
  <c r="D761" i="44" s="1"/>
  <c r="E761" i="44" s="1"/>
  <c r="F761" i="44" s="1"/>
  <c r="C377" i="44"/>
  <c r="D377" i="44" s="1"/>
  <c r="E377" i="44" s="1"/>
  <c r="F377" i="44" s="1"/>
  <c r="C160" i="44"/>
  <c r="D160" i="44" s="1"/>
  <c r="E160" i="44" s="1"/>
  <c r="F160" i="44" s="1"/>
  <c r="C763" i="44"/>
  <c r="D763" i="44" s="1"/>
  <c r="E763" i="44" s="1"/>
  <c r="F763" i="44" s="1"/>
  <c r="C158" i="44"/>
  <c r="D158" i="44" s="1"/>
  <c r="E158" i="44" s="1"/>
  <c r="F158" i="44" s="1"/>
  <c r="C834" i="44"/>
  <c r="D834" i="44" s="1"/>
  <c r="E834" i="44" s="1"/>
  <c r="F834" i="44" s="1"/>
  <c r="C336" i="44"/>
  <c r="D336" i="44" s="1"/>
  <c r="E336" i="44" s="1"/>
  <c r="F336" i="44" s="1"/>
  <c r="C98" i="44"/>
  <c r="D98" i="44" s="1"/>
  <c r="E98" i="44" s="1"/>
  <c r="F98" i="44" s="1"/>
  <c r="C263" i="44"/>
  <c r="D263" i="44" s="1"/>
  <c r="E263" i="44" s="1"/>
  <c r="F263" i="44" s="1"/>
  <c r="C185" i="44"/>
  <c r="D185" i="44" s="1"/>
  <c r="E185" i="44" s="1"/>
  <c r="F185" i="44" s="1"/>
  <c r="C621" i="44"/>
  <c r="D621" i="44" s="1"/>
  <c r="E621" i="44" s="1"/>
  <c r="F621" i="44" s="1"/>
  <c r="C199" i="44"/>
  <c r="D199" i="44" s="1"/>
  <c r="E199" i="44" s="1"/>
  <c r="F199" i="44" s="1"/>
  <c r="C159" i="44"/>
  <c r="D159" i="44" s="1"/>
  <c r="E159" i="44" s="1"/>
  <c r="F159" i="44" s="1"/>
  <c r="C117" i="44"/>
  <c r="D117" i="44" s="1"/>
  <c r="E117" i="44" s="1"/>
  <c r="F117" i="44" s="1"/>
  <c r="C1418" i="44"/>
  <c r="D1418" i="44" s="1"/>
  <c r="E1418" i="44" s="1"/>
  <c r="F1418" i="44" s="1"/>
  <c r="C180" i="44"/>
  <c r="D180" i="44" s="1"/>
  <c r="E180" i="44" s="1"/>
  <c r="F180" i="44" s="1"/>
  <c r="C248" i="44"/>
  <c r="D248" i="44" s="1"/>
  <c r="E248" i="44" s="1"/>
  <c r="F248" i="44" s="1"/>
  <c r="C1086" i="44"/>
  <c r="D1086" i="44" s="1"/>
  <c r="E1086" i="44" s="1"/>
  <c r="F1086" i="44" s="1"/>
  <c r="C498" i="44"/>
  <c r="D498" i="44" s="1"/>
  <c r="E498" i="44" s="1"/>
  <c r="F498" i="44" s="1"/>
  <c r="C811" i="44"/>
  <c r="D811" i="44" s="1"/>
  <c r="E811" i="44" s="1"/>
  <c r="F811" i="44" s="1"/>
  <c r="C298" i="44"/>
  <c r="D298" i="44" s="1"/>
  <c r="E298" i="44" s="1"/>
  <c r="F298" i="44" s="1"/>
  <c r="C822" i="44"/>
  <c r="D822" i="44" s="1"/>
  <c r="E822" i="44" s="1"/>
  <c r="F822" i="44" s="1"/>
  <c r="C231" i="44"/>
  <c r="D231" i="44" s="1"/>
  <c r="E231" i="44" s="1"/>
  <c r="F231" i="44" s="1"/>
  <c r="C131" i="44"/>
  <c r="D131" i="44" s="1"/>
  <c r="E131" i="44" s="1"/>
  <c r="F131" i="44" s="1"/>
  <c r="C69" i="44"/>
  <c r="D69" i="44" s="1"/>
  <c r="E69" i="44" s="1"/>
  <c r="F69" i="44" s="1"/>
  <c r="C555" i="44"/>
  <c r="D555" i="44" s="1"/>
  <c r="E555" i="44" s="1"/>
  <c r="F555" i="44" s="1"/>
  <c r="C836" i="44"/>
  <c r="D836" i="44" s="1"/>
  <c r="E836" i="44" s="1"/>
  <c r="F836" i="44" s="1"/>
  <c r="C264" i="44"/>
  <c r="D264" i="44" s="1"/>
  <c r="E264" i="44" s="1"/>
  <c r="F264" i="44" s="1"/>
  <c r="C352" i="44"/>
  <c r="D352" i="44" s="1"/>
  <c r="E352" i="44" s="1"/>
  <c r="F352" i="44" s="1"/>
  <c r="C1081" i="44"/>
  <c r="D1081" i="44" s="1"/>
  <c r="E1081" i="44" s="1"/>
  <c r="F1081" i="44" s="1"/>
  <c r="C1073" i="44"/>
  <c r="D1073" i="44" s="1"/>
  <c r="E1073" i="44" s="1"/>
  <c r="F1073" i="44" s="1"/>
  <c r="C721" i="44"/>
  <c r="D721" i="44" s="1"/>
  <c r="E721" i="44" s="1"/>
  <c r="F721" i="44" s="1"/>
  <c r="C178" i="44"/>
  <c r="D178" i="44" s="1"/>
  <c r="E178" i="44" s="1"/>
  <c r="F178" i="44" s="1"/>
  <c r="C121" i="44"/>
  <c r="D121" i="44" s="1"/>
  <c r="E121" i="44" s="1"/>
  <c r="F121" i="44" s="1"/>
  <c r="C40" i="44"/>
  <c r="D40" i="44" s="1"/>
  <c r="E40" i="44" s="1"/>
  <c r="F40" i="44" s="1"/>
  <c r="C831" i="44"/>
  <c r="D831" i="44" s="1"/>
  <c r="E831" i="44" s="1"/>
  <c r="F831" i="44" s="1"/>
  <c r="C545" i="44"/>
  <c r="D545" i="44" s="1"/>
  <c r="E545" i="44" s="1"/>
  <c r="F545" i="44" s="1"/>
  <c r="C194" i="44"/>
  <c r="D194" i="44" s="1"/>
  <c r="E194" i="44" s="1"/>
  <c r="F194" i="44" s="1"/>
  <c r="C754" i="44"/>
  <c r="D754" i="44" s="1"/>
  <c r="E754" i="44" s="1"/>
  <c r="F754" i="44" s="1"/>
  <c r="C393" i="44"/>
  <c r="D393" i="44" s="1"/>
  <c r="E393" i="44" s="1"/>
  <c r="F393" i="44" s="1"/>
  <c r="C1349" i="44"/>
  <c r="D1349" i="44" s="1"/>
  <c r="E1349" i="44" s="1"/>
  <c r="F1349" i="44" s="1"/>
  <c r="C710" i="44"/>
  <c r="D710" i="44" s="1"/>
  <c r="E710" i="44" s="1"/>
  <c r="F710" i="44" s="1"/>
  <c r="C1091" i="44"/>
  <c r="D1091" i="44" s="1"/>
  <c r="E1091" i="44" s="1"/>
  <c r="F1091" i="44" s="1"/>
  <c r="C652" i="44"/>
  <c r="D652" i="44" s="1"/>
  <c r="E652" i="44" s="1"/>
  <c r="F652" i="44" s="1"/>
  <c r="C670" i="44"/>
  <c r="D670" i="44" s="1"/>
  <c r="E670" i="44" s="1"/>
  <c r="F670" i="44" s="1"/>
  <c r="C276" i="44"/>
  <c r="D276" i="44" s="1"/>
  <c r="E276" i="44" s="1"/>
  <c r="F276" i="44" s="1"/>
  <c r="C568" i="44"/>
  <c r="D568" i="44" s="1"/>
  <c r="E568" i="44" s="1"/>
  <c r="F568" i="44" s="1"/>
  <c r="C373" i="44"/>
  <c r="D373" i="44" s="1"/>
  <c r="E373" i="44" s="1"/>
  <c r="F373" i="44" s="1"/>
  <c r="C1070" i="44"/>
  <c r="D1070" i="44" s="1"/>
  <c r="E1070" i="44" s="1"/>
  <c r="F1070" i="44" s="1"/>
  <c r="C517" i="44"/>
  <c r="D517" i="44" s="1"/>
  <c r="E517" i="44" s="1"/>
  <c r="F517" i="44" s="1"/>
  <c r="C85" i="44"/>
  <c r="D85" i="44" s="1"/>
  <c r="E85" i="44" s="1"/>
  <c r="F85" i="44" s="1"/>
  <c r="C626" i="44"/>
  <c r="D626" i="44" s="1"/>
  <c r="E626" i="44" s="1"/>
  <c r="F626" i="44" s="1"/>
  <c r="C972" i="44"/>
  <c r="D972" i="44" s="1"/>
  <c r="E972" i="44" s="1"/>
  <c r="F972" i="44" s="1"/>
  <c r="C1118" i="44"/>
  <c r="D1118" i="44" s="1"/>
  <c r="E1118" i="44" s="1"/>
  <c r="F1118" i="44" s="1"/>
  <c r="C973" i="44"/>
  <c r="D973" i="44" s="1"/>
  <c r="E973" i="44" s="1"/>
  <c r="F973" i="44" s="1"/>
  <c r="C1239" i="44"/>
  <c r="D1239" i="44" s="1"/>
  <c r="E1239" i="44" s="1"/>
  <c r="F1239" i="44" s="1"/>
  <c r="C436" i="44"/>
  <c r="D436" i="44" s="1"/>
  <c r="E436" i="44" s="1"/>
  <c r="F436" i="44" s="1"/>
  <c r="C435" i="44"/>
  <c r="D435" i="44" s="1"/>
  <c r="E435" i="44" s="1"/>
  <c r="F435" i="44" s="1"/>
  <c r="C208" i="44"/>
  <c r="D208" i="44" s="1"/>
  <c r="E208" i="44" s="1"/>
  <c r="F208" i="44" s="1"/>
  <c r="C1355" i="44"/>
  <c r="D1355" i="44" s="1"/>
  <c r="E1355" i="44" s="1"/>
  <c r="F1355" i="44" s="1"/>
  <c r="C488" i="44"/>
  <c r="D488" i="44" s="1"/>
  <c r="E488" i="44" s="1"/>
  <c r="F488" i="44" s="1"/>
  <c r="C418" i="44"/>
  <c r="D418" i="44" s="1"/>
  <c r="E418" i="44" s="1"/>
  <c r="F418" i="44" s="1"/>
  <c r="C767" i="44"/>
  <c r="D767" i="44" s="1"/>
  <c r="E767" i="44" s="1"/>
  <c r="F767" i="44" s="1"/>
  <c r="C53" i="44"/>
  <c r="D53" i="44" s="1"/>
  <c r="E53" i="44" s="1"/>
  <c r="F53" i="44" s="1"/>
  <c r="C596" i="44"/>
  <c r="D596" i="44" s="1"/>
  <c r="E596" i="44" s="1"/>
  <c r="F596" i="44" s="1"/>
  <c r="C94" i="44"/>
  <c r="D94" i="44" s="1"/>
  <c r="E94" i="44" s="1"/>
  <c r="F94" i="44" s="1"/>
  <c r="C558" i="44"/>
  <c r="D558" i="44" s="1"/>
  <c r="E558" i="44" s="1"/>
  <c r="F558" i="44" s="1"/>
  <c r="C122" i="44"/>
  <c r="D122" i="44" s="1"/>
  <c r="E122" i="44" s="1"/>
  <c r="F122" i="44" s="1"/>
  <c r="C306" i="44"/>
  <c r="D306" i="44" s="1"/>
  <c r="E306" i="44" s="1"/>
  <c r="F306" i="44" s="1"/>
  <c r="C511" i="44"/>
  <c r="D511" i="44" s="1"/>
  <c r="E511" i="44" s="1"/>
  <c r="F511" i="44" s="1"/>
  <c r="C278" i="44"/>
  <c r="D278" i="44" s="1"/>
  <c r="E278" i="44" s="1"/>
  <c r="F278" i="44" s="1"/>
  <c r="C72" i="44"/>
  <c r="D72" i="44" s="1"/>
  <c r="E72" i="44" s="1"/>
  <c r="F72" i="44" s="1"/>
  <c r="C182" i="44"/>
  <c r="D182" i="44" s="1"/>
  <c r="E182" i="44" s="1"/>
  <c r="F182" i="44" s="1"/>
  <c r="C930" i="44"/>
  <c r="D930" i="44" s="1"/>
  <c r="E930" i="44" s="1"/>
  <c r="F930" i="44" s="1"/>
  <c r="C493" i="44"/>
  <c r="D493" i="44" s="1"/>
  <c r="E493" i="44" s="1"/>
  <c r="F493" i="44" s="1"/>
  <c r="C450" i="44"/>
  <c r="D450" i="44" s="1"/>
  <c r="E450" i="44" s="1"/>
  <c r="F450" i="44" s="1"/>
  <c r="C552" i="44"/>
  <c r="D552" i="44" s="1"/>
  <c r="E552" i="44" s="1"/>
  <c r="F552" i="44" s="1"/>
  <c r="C205" i="44"/>
  <c r="D205" i="44" s="1"/>
  <c r="E205" i="44" s="1"/>
  <c r="F205" i="44" s="1"/>
  <c r="C103" i="44"/>
  <c r="D103" i="44" s="1"/>
  <c r="E103" i="44" s="1"/>
  <c r="F103" i="44" s="1"/>
  <c r="C636" i="44"/>
  <c r="D636" i="44" s="1"/>
  <c r="E636" i="44" s="1"/>
  <c r="F636" i="44" s="1"/>
  <c r="C704" i="44"/>
  <c r="D704" i="44" s="1"/>
  <c r="E704" i="44" s="1"/>
  <c r="F704" i="44" s="1"/>
  <c r="C401" i="44"/>
  <c r="D401" i="44" s="1"/>
  <c r="E401" i="44" s="1"/>
  <c r="F401" i="44" s="1"/>
  <c r="C343" i="44"/>
  <c r="D343" i="44" s="1"/>
  <c r="E343" i="44" s="1"/>
  <c r="F343" i="44" s="1"/>
  <c r="C77" i="44"/>
  <c r="D77" i="44" s="1"/>
  <c r="E77" i="44" s="1"/>
  <c r="F77" i="44" s="1"/>
  <c r="C126" i="44"/>
  <c r="D126" i="44" s="1"/>
  <c r="E126" i="44" s="1"/>
  <c r="F126" i="44" s="1"/>
  <c r="C1057" i="44"/>
  <c r="D1057" i="44" s="1"/>
  <c r="E1057" i="44" s="1"/>
  <c r="F1057" i="44" s="1"/>
  <c r="C148" i="44"/>
  <c r="D148" i="44" s="1"/>
  <c r="E148" i="44" s="1"/>
  <c r="F148" i="44" s="1"/>
  <c r="C338" i="44"/>
  <c r="D338" i="44" s="1"/>
  <c r="E338" i="44" s="1"/>
  <c r="F338" i="44" s="1"/>
  <c r="C521" i="44"/>
  <c r="D521" i="44" s="1"/>
  <c r="E521" i="44" s="1"/>
  <c r="F521" i="44" s="1"/>
  <c r="C955" i="44"/>
  <c r="D955" i="44" s="1"/>
  <c r="E955" i="44" s="1"/>
  <c r="F955" i="44" s="1"/>
  <c r="C1460" i="44"/>
  <c r="D1460" i="44" s="1"/>
  <c r="E1460" i="44" s="1"/>
  <c r="F1460" i="44" s="1"/>
  <c r="C261" i="44"/>
  <c r="D261" i="44" s="1"/>
  <c r="E261" i="44" s="1"/>
  <c r="F261" i="44" s="1"/>
  <c r="C55" i="44"/>
  <c r="D55" i="44" s="1"/>
  <c r="E55" i="44" s="1"/>
  <c r="F55" i="44" s="1"/>
  <c r="C880" i="44"/>
  <c r="D880" i="44" s="1"/>
  <c r="E880" i="44" s="1"/>
  <c r="F880" i="44" s="1"/>
  <c r="C200" i="44"/>
  <c r="D200" i="44" s="1"/>
  <c r="E200" i="44" s="1"/>
  <c r="F200" i="44" s="1"/>
  <c r="C112" i="44"/>
  <c r="D112" i="44" s="1"/>
  <c r="E112" i="44" s="1"/>
  <c r="F112" i="44" s="1"/>
  <c r="C1268" i="44"/>
  <c r="D1268" i="44" s="1"/>
  <c r="E1268" i="44" s="1"/>
  <c r="F1268" i="44" s="1"/>
  <c r="C196" i="44"/>
  <c r="D196" i="44" s="1"/>
  <c r="E196" i="44" s="1"/>
  <c r="F196" i="44" s="1"/>
  <c r="C405" i="44"/>
  <c r="D405" i="44" s="1"/>
  <c r="E405" i="44" s="1"/>
  <c r="F405" i="44" s="1"/>
  <c r="C110" i="44"/>
  <c r="D110" i="44" s="1"/>
  <c r="E110" i="44" s="1"/>
  <c r="F110" i="44" s="1"/>
  <c r="C147" i="44"/>
  <c r="D147" i="44" s="1"/>
  <c r="E147" i="44" s="1"/>
  <c r="F147" i="44" s="1"/>
  <c r="C45" i="44"/>
  <c r="D45" i="44" s="1"/>
  <c r="E45" i="44" s="1"/>
  <c r="F45" i="44" s="1"/>
  <c r="C927" i="44"/>
  <c r="D927" i="44" s="1"/>
  <c r="E927" i="44" s="1"/>
  <c r="F927" i="44" s="1"/>
  <c r="C832" i="44"/>
  <c r="D832" i="44" s="1"/>
  <c r="E832" i="44" s="1"/>
  <c r="F832" i="44" s="1"/>
  <c r="C271" i="44"/>
  <c r="D271" i="44" s="1"/>
  <c r="E271" i="44" s="1"/>
  <c r="F271" i="44" s="1"/>
  <c r="C259" i="44"/>
  <c r="D259" i="44" s="1"/>
  <c r="E259" i="44" s="1"/>
  <c r="F259" i="44" s="1"/>
  <c r="C1085" i="44"/>
  <c r="D1085" i="44" s="1"/>
  <c r="E1085" i="44" s="1"/>
  <c r="F1085" i="44" s="1"/>
  <c r="C820" i="44"/>
  <c r="D820" i="44" s="1"/>
  <c r="E820" i="44" s="1"/>
  <c r="F820" i="44" s="1"/>
  <c r="C520" i="44"/>
  <c r="D520" i="44" s="1"/>
  <c r="E520" i="44" s="1"/>
  <c r="F520" i="44" s="1"/>
  <c r="C269" i="44"/>
  <c r="D269" i="44" s="1"/>
  <c r="E269" i="44" s="1"/>
  <c r="F269" i="44" s="1"/>
  <c r="C220" i="44"/>
  <c r="D220" i="44" s="1"/>
  <c r="E220" i="44" s="1"/>
  <c r="F220" i="44" s="1"/>
  <c r="C1335" i="44"/>
  <c r="D1335" i="44" s="1"/>
  <c r="E1335" i="44" s="1"/>
  <c r="F1335" i="44" s="1"/>
  <c r="C1238" i="44"/>
  <c r="D1238" i="44" s="1"/>
  <c r="E1238" i="44" s="1"/>
  <c r="F1238" i="44" s="1"/>
  <c r="C477" i="44"/>
  <c r="D477" i="44" s="1"/>
  <c r="E477" i="44" s="1"/>
  <c r="F477" i="44" s="1"/>
  <c r="C540" i="44"/>
  <c r="D540" i="44" s="1"/>
  <c r="E540" i="44" s="1"/>
  <c r="F540" i="44" s="1"/>
  <c r="C375" i="44"/>
  <c r="D375" i="44" s="1"/>
  <c r="E375" i="44" s="1"/>
  <c r="F375" i="44" s="1"/>
  <c r="C243" i="44"/>
  <c r="D243" i="44" s="1"/>
  <c r="E243" i="44" s="1"/>
  <c r="F243" i="44" s="1"/>
  <c r="C428" i="44"/>
  <c r="D428" i="44" s="1"/>
  <c r="E428" i="44" s="1"/>
  <c r="F428" i="44" s="1"/>
  <c r="C624" i="44"/>
  <c r="D624" i="44" s="1"/>
  <c r="E624" i="44" s="1"/>
  <c r="F624" i="44" s="1"/>
  <c r="C757" i="44"/>
  <c r="D757" i="44" s="1"/>
  <c r="E757" i="44" s="1"/>
  <c r="F757" i="44" s="1"/>
  <c r="C519" i="44"/>
  <c r="D519" i="44" s="1"/>
  <c r="E519" i="44" s="1"/>
  <c r="F519" i="44" s="1"/>
  <c r="C47" i="44"/>
  <c r="D47" i="44" s="1"/>
  <c r="E47" i="44" s="1"/>
  <c r="F47" i="44" s="1"/>
  <c r="C135" i="44"/>
  <c r="D135" i="44" s="1"/>
  <c r="E135" i="44" s="1"/>
  <c r="F135" i="44" s="1"/>
  <c r="C41" i="44"/>
  <c r="D41" i="44" s="1"/>
  <c r="E41" i="44" s="1"/>
  <c r="F41" i="44" s="1"/>
  <c r="C410" i="44"/>
  <c r="D410" i="44" s="1"/>
  <c r="E410" i="44" s="1"/>
  <c r="F410" i="44" s="1"/>
  <c r="C309" i="44"/>
  <c r="D309" i="44" s="1"/>
  <c r="E309" i="44" s="1"/>
  <c r="F309" i="44" s="1"/>
  <c r="C577" i="44"/>
  <c r="D577" i="44" s="1"/>
  <c r="E577" i="44" s="1"/>
  <c r="F577" i="44" s="1"/>
  <c r="C842" i="44"/>
  <c r="D842" i="44" s="1"/>
  <c r="E842" i="44" s="1"/>
  <c r="F842" i="44" s="1"/>
  <c r="C39" i="44"/>
  <c r="D39" i="44" s="1"/>
  <c r="E39" i="44" s="1"/>
  <c r="F39" i="44" s="1"/>
  <c r="C280" i="44"/>
  <c r="D280" i="44" s="1"/>
  <c r="E280" i="44" s="1"/>
  <c r="F280" i="44" s="1"/>
  <c r="C217" i="44"/>
  <c r="D217" i="44" s="1"/>
  <c r="E217" i="44" s="1"/>
  <c r="F217" i="44" s="1"/>
  <c r="C963" i="44"/>
  <c r="D963" i="44" s="1"/>
  <c r="E963" i="44" s="1"/>
  <c r="F963" i="44" s="1"/>
  <c r="C669" i="44"/>
  <c r="D669" i="44" s="1"/>
  <c r="E669" i="44" s="1"/>
  <c r="F669" i="44" s="1"/>
  <c r="C1099" i="44"/>
  <c r="D1099" i="44" s="1"/>
  <c r="E1099" i="44" s="1"/>
  <c r="F1099" i="44" s="1"/>
  <c r="C588" i="44"/>
  <c r="D588" i="44" s="1"/>
  <c r="E588" i="44" s="1"/>
  <c r="F588" i="44" s="1"/>
  <c r="C826" i="44"/>
  <c r="D826" i="44" s="1"/>
  <c r="E826" i="44" s="1"/>
  <c r="F826" i="44" s="1"/>
  <c r="C386" i="44"/>
  <c r="D386" i="44" s="1"/>
  <c r="E386" i="44" s="1"/>
  <c r="F386" i="44" s="1"/>
  <c r="C1087" i="44"/>
  <c r="D1087" i="44" s="1"/>
  <c r="E1087" i="44" s="1"/>
  <c r="F1087" i="44" s="1"/>
  <c r="C1143" i="44"/>
  <c r="D1143" i="44" s="1"/>
  <c r="E1143" i="44" s="1"/>
  <c r="F1143" i="44" s="1"/>
  <c r="C322" i="44"/>
  <c r="D322" i="44" s="1"/>
  <c r="E322" i="44" s="1"/>
  <c r="F322" i="44" s="1"/>
  <c r="C753" i="44"/>
  <c r="D753" i="44" s="1"/>
  <c r="E753" i="44" s="1"/>
  <c r="F753" i="44" s="1"/>
  <c r="C330" i="44"/>
  <c r="D330" i="44" s="1"/>
  <c r="E330" i="44" s="1"/>
  <c r="F330" i="44" s="1"/>
  <c r="C1423" i="44"/>
  <c r="D1423" i="44" s="1"/>
  <c r="E1423" i="44" s="1"/>
  <c r="F1423" i="44" s="1"/>
  <c r="C312" i="44"/>
  <c r="D312" i="44" s="1"/>
  <c r="E312" i="44" s="1"/>
  <c r="F312" i="44" s="1"/>
  <c r="C1445" i="44"/>
  <c r="D1445" i="44" s="1"/>
  <c r="E1445" i="44" s="1"/>
  <c r="F1445" i="44" s="1"/>
  <c r="C268" i="44"/>
  <c r="D268" i="44" s="1"/>
  <c r="E268" i="44" s="1"/>
  <c r="F268" i="44" s="1"/>
  <c r="C191" i="44"/>
  <c r="D191" i="44" s="1"/>
  <c r="E191" i="44" s="1"/>
  <c r="F191" i="44" s="1"/>
  <c r="C225" i="44"/>
  <c r="D225" i="44" s="1"/>
  <c r="E225" i="44" s="1"/>
  <c r="F225" i="44" s="1"/>
  <c r="C600" i="44"/>
  <c r="D600" i="44" s="1"/>
  <c r="E600" i="44" s="1"/>
  <c r="F600" i="44" s="1"/>
  <c r="C840" i="44"/>
  <c r="D840" i="44" s="1"/>
  <c r="E840" i="44" s="1"/>
  <c r="F840" i="44" s="1"/>
  <c r="C765" i="44"/>
  <c r="D765" i="44" s="1"/>
  <c r="E765" i="44" s="1"/>
  <c r="F765" i="44" s="1"/>
  <c r="C282" i="44"/>
  <c r="D282" i="44" s="1"/>
  <c r="E282" i="44" s="1"/>
  <c r="F282" i="44" s="1"/>
  <c r="C1262" i="44"/>
  <c r="D1262" i="44" s="1"/>
  <c r="E1262" i="44" s="1"/>
  <c r="F1262" i="44" s="1"/>
  <c r="C1514" i="44"/>
  <c r="D1514" i="44" s="1"/>
  <c r="E1514" i="44" s="1"/>
  <c r="F1514" i="44" s="1"/>
  <c r="C589" i="44"/>
  <c r="D589" i="44" s="1"/>
  <c r="E589" i="44" s="1"/>
  <c r="F589" i="44" s="1"/>
  <c r="C584" i="44"/>
  <c r="D584" i="44" s="1"/>
  <c r="E584" i="44" s="1"/>
  <c r="F584" i="44" s="1"/>
  <c r="C140" i="44"/>
  <c r="D140" i="44" s="1"/>
  <c r="E140" i="44" s="1"/>
  <c r="F140" i="44" s="1"/>
  <c r="C123" i="44"/>
  <c r="D123" i="44" s="1"/>
  <c r="E123" i="44" s="1"/>
  <c r="F123" i="44" s="1"/>
  <c r="C541" i="44"/>
  <c r="D541" i="44" s="1"/>
  <c r="E541" i="44" s="1"/>
  <c r="F541" i="44" s="1"/>
  <c r="C465" i="44"/>
  <c r="D465" i="44" s="1"/>
  <c r="E465" i="44" s="1"/>
  <c r="F465" i="44" s="1"/>
  <c r="C472" i="44"/>
  <c r="D472" i="44" s="1"/>
  <c r="E472" i="44" s="1"/>
  <c r="F472" i="44" s="1"/>
  <c r="C590" i="44"/>
  <c r="D590" i="44" s="1"/>
  <c r="E590" i="44" s="1"/>
  <c r="F590" i="44" s="1"/>
  <c r="C440" i="44"/>
  <c r="D440" i="44" s="1"/>
  <c r="E440" i="44" s="1"/>
  <c r="F440" i="44" s="1"/>
  <c r="C1439" i="44"/>
  <c r="D1439" i="44" s="1"/>
  <c r="E1439" i="44" s="1"/>
  <c r="F1439" i="44" s="1"/>
  <c r="C106" i="44"/>
  <c r="D106" i="44" s="1"/>
  <c r="E106" i="44" s="1"/>
  <c r="F106" i="44" s="1"/>
  <c r="C698" i="44"/>
  <c r="D698" i="44" s="1"/>
  <c r="E698" i="44" s="1"/>
  <c r="F698" i="44" s="1"/>
  <c r="C445" i="44"/>
  <c r="D445" i="44" s="1"/>
  <c r="E445" i="44" s="1"/>
  <c r="F445" i="44" s="1"/>
  <c r="C237" i="44"/>
  <c r="D237" i="44" s="1"/>
  <c r="E237" i="44" s="1"/>
  <c r="F237" i="44" s="1"/>
  <c r="C1274" i="44"/>
  <c r="D1274" i="44" s="1"/>
  <c r="E1274" i="44" s="1"/>
  <c r="F1274" i="44" s="1"/>
  <c r="C381" i="44"/>
  <c r="D381" i="44" s="1"/>
  <c r="E381" i="44" s="1"/>
  <c r="F381" i="44" s="1"/>
  <c r="C325" i="44"/>
  <c r="D325" i="44" s="1"/>
  <c r="E325" i="44" s="1"/>
  <c r="F325" i="44" s="1"/>
  <c r="C805" i="44"/>
  <c r="D805" i="44" s="1"/>
  <c r="E805" i="44" s="1"/>
  <c r="F805" i="44" s="1"/>
  <c r="C58" i="44"/>
  <c r="D58" i="44" s="1"/>
  <c r="E58" i="44" s="1"/>
  <c r="F58" i="44" s="1"/>
  <c r="C363" i="44"/>
  <c r="D363" i="44" s="1"/>
  <c r="E363" i="44" s="1"/>
  <c r="F363" i="44" s="1"/>
  <c r="C1490" i="44"/>
  <c r="D1490" i="44" s="1"/>
  <c r="E1490" i="44" s="1"/>
  <c r="F1490" i="44" s="1"/>
  <c r="C633" i="44"/>
  <c r="D633" i="44" s="1"/>
  <c r="E633" i="44" s="1"/>
  <c r="F633" i="44" s="1"/>
  <c r="C1165" i="44"/>
  <c r="D1165" i="44" s="1"/>
  <c r="E1165" i="44" s="1"/>
  <c r="F1165" i="44" s="1"/>
  <c r="C1481" i="44"/>
  <c r="D1481" i="44" s="1"/>
  <c r="E1481" i="44" s="1"/>
  <c r="F1481" i="44" s="1"/>
  <c r="C1168" i="44"/>
  <c r="D1168" i="44" s="1"/>
  <c r="E1168" i="44" s="1"/>
  <c r="F1168" i="44" s="1"/>
  <c r="C655" i="44"/>
  <c r="D655" i="44" s="1"/>
  <c r="E655" i="44" s="1"/>
  <c r="F655" i="44" s="1"/>
  <c r="C894" i="44"/>
  <c r="D894" i="44" s="1"/>
  <c r="E894" i="44" s="1"/>
  <c r="F894" i="44" s="1"/>
  <c r="C1475" i="44"/>
  <c r="D1475" i="44" s="1"/>
  <c r="E1475" i="44" s="1"/>
  <c r="F1475" i="44" s="1"/>
  <c r="C1152" i="44"/>
  <c r="D1152" i="44" s="1"/>
  <c r="E1152" i="44" s="1"/>
  <c r="F1152" i="44" s="1"/>
  <c r="C948" i="44"/>
  <c r="D948" i="44" s="1"/>
  <c r="E948" i="44" s="1"/>
  <c r="F948" i="44" s="1"/>
  <c r="C485" i="44"/>
  <c r="D485" i="44" s="1"/>
  <c r="E485" i="44" s="1"/>
  <c r="F485" i="44" s="1"/>
  <c r="C585" i="44"/>
  <c r="D585" i="44" s="1"/>
  <c r="E585" i="44" s="1"/>
  <c r="F585" i="44" s="1"/>
  <c r="C1198" i="44"/>
  <c r="D1198" i="44" s="1"/>
  <c r="E1198" i="44" s="1"/>
  <c r="F1198" i="44" s="1"/>
  <c r="C272" i="44"/>
  <c r="D272" i="44" s="1"/>
  <c r="E272" i="44" s="1"/>
  <c r="F272" i="44" s="1"/>
  <c r="C1344" i="44"/>
  <c r="D1344" i="44" s="1"/>
  <c r="E1344" i="44" s="1"/>
  <c r="F1344" i="44" s="1"/>
  <c r="C548" i="44"/>
  <c r="D548" i="44" s="1"/>
  <c r="E548" i="44" s="1"/>
  <c r="F548" i="44" s="1"/>
  <c r="C275" i="44"/>
  <c r="D275" i="44" s="1"/>
  <c r="E275" i="44" s="1"/>
  <c r="F275" i="44" s="1"/>
  <c r="C341" i="44"/>
  <c r="D341" i="44" s="1"/>
  <c r="E341" i="44" s="1"/>
  <c r="F341" i="44" s="1"/>
  <c r="C1185" i="44"/>
  <c r="D1185" i="44" s="1"/>
  <c r="E1185" i="44" s="1"/>
  <c r="F1185" i="44" s="1"/>
  <c r="C1036" i="44"/>
  <c r="D1036" i="44" s="1"/>
  <c r="E1036" i="44" s="1"/>
  <c r="F1036" i="44" s="1"/>
  <c r="C1507" i="44"/>
  <c r="D1507" i="44" s="1"/>
  <c r="E1507" i="44" s="1"/>
  <c r="F1507" i="44" s="1"/>
  <c r="C1380" i="44"/>
  <c r="D1380" i="44" s="1"/>
  <c r="E1380" i="44" s="1"/>
  <c r="F1380" i="44" s="1"/>
  <c r="C962" i="44"/>
  <c r="D962" i="44" s="1"/>
  <c r="E962" i="44" s="1"/>
  <c r="F962" i="44" s="1"/>
  <c r="C1094" i="44"/>
  <c r="D1094" i="44" s="1"/>
  <c r="E1094" i="44" s="1"/>
  <c r="F1094" i="44" s="1"/>
  <c r="C798" i="44"/>
  <c r="D798" i="44" s="1"/>
  <c r="E798" i="44" s="1"/>
  <c r="F798" i="44" s="1"/>
  <c r="C968" i="44"/>
  <c r="D968" i="44" s="1"/>
  <c r="E968" i="44" s="1"/>
  <c r="F968" i="44" s="1"/>
  <c r="C1160" i="44"/>
  <c r="D1160" i="44" s="1"/>
  <c r="E1160" i="44" s="1"/>
  <c r="F1160" i="44" s="1"/>
  <c r="C895" i="44"/>
  <c r="D895" i="44" s="1"/>
  <c r="E895" i="44" s="1"/>
  <c r="F895" i="44" s="1"/>
  <c r="C1138" i="44"/>
  <c r="D1138" i="44" s="1"/>
  <c r="E1138" i="44" s="1"/>
  <c r="F1138" i="44" s="1"/>
  <c r="C877" i="44"/>
  <c r="D877" i="44" s="1"/>
  <c r="E877" i="44" s="1"/>
  <c r="F877" i="44" s="1"/>
  <c r="C113" i="44"/>
  <c r="D113" i="44" s="1"/>
  <c r="E113" i="44" s="1"/>
  <c r="F113" i="44" s="1"/>
  <c r="C982" i="44"/>
  <c r="D982" i="44" s="1"/>
  <c r="E982" i="44" s="1"/>
  <c r="F982" i="44" s="1"/>
  <c r="C574" i="44"/>
  <c r="D574" i="44" s="1"/>
  <c r="E574" i="44" s="1"/>
  <c r="F574" i="44" s="1"/>
  <c r="C746" i="44"/>
  <c r="D746" i="44" s="1"/>
  <c r="E746" i="44" s="1"/>
  <c r="F746" i="44" s="1"/>
  <c r="C1133" i="44"/>
  <c r="D1133" i="44" s="1"/>
  <c r="E1133" i="44" s="1"/>
  <c r="F1133" i="44" s="1"/>
  <c r="C1123" i="44"/>
  <c r="D1123" i="44" s="1"/>
  <c r="E1123" i="44" s="1"/>
  <c r="F1123" i="44" s="1"/>
  <c r="C846" i="44"/>
  <c r="D846" i="44" s="1"/>
  <c r="E846" i="44" s="1"/>
  <c r="F846" i="44" s="1"/>
  <c r="C864" i="44"/>
  <c r="D864" i="44" s="1"/>
  <c r="E864" i="44" s="1"/>
  <c r="F864" i="44" s="1"/>
  <c r="C1188" i="44"/>
  <c r="D1188" i="44" s="1"/>
  <c r="E1188" i="44" s="1"/>
  <c r="F1188" i="44" s="1"/>
  <c r="C143" i="44"/>
  <c r="D143" i="44" s="1"/>
  <c r="E143" i="44" s="1"/>
  <c r="F143" i="44" s="1"/>
  <c r="C1054" i="44"/>
  <c r="D1054" i="44" s="1"/>
  <c r="E1054" i="44" s="1"/>
  <c r="F1054" i="44" s="1"/>
  <c r="C162" i="44"/>
  <c r="D162" i="44" s="1"/>
  <c r="E162" i="44" s="1"/>
  <c r="F162" i="44" s="1"/>
  <c r="C289" i="44"/>
  <c r="D289" i="44" s="1"/>
  <c r="E289" i="44" s="1"/>
  <c r="F289" i="44" s="1"/>
  <c r="C837" i="44"/>
  <c r="D837" i="44" s="1"/>
  <c r="E837" i="44" s="1"/>
  <c r="F837" i="44" s="1"/>
  <c r="C1244" i="44"/>
  <c r="D1244" i="44" s="1"/>
  <c r="E1244" i="44" s="1"/>
  <c r="F1244" i="44" s="1"/>
  <c r="C1337" i="44"/>
  <c r="D1337" i="44" s="1"/>
  <c r="E1337" i="44" s="1"/>
  <c r="F1337" i="44" s="1"/>
  <c r="C936" i="44"/>
  <c r="D936" i="44" s="1"/>
  <c r="E936" i="44" s="1"/>
  <c r="F936" i="44" s="1"/>
  <c r="C827" i="44"/>
  <c r="D827" i="44" s="1"/>
  <c r="E827" i="44" s="1"/>
  <c r="F827" i="44" s="1"/>
  <c r="C694" i="44"/>
  <c r="D694" i="44" s="1"/>
  <c r="E694" i="44" s="1"/>
  <c r="F694" i="44" s="1"/>
  <c r="C1300" i="44"/>
  <c r="D1300" i="44" s="1"/>
  <c r="E1300" i="44" s="1"/>
  <c r="F1300" i="44" s="1"/>
  <c r="C1072" i="44"/>
  <c r="D1072" i="44" s="1"/>
  <c r="E1072" i="44" s="1"/>
  <c r="F1072" i="44" s="1"/>
  <c r="C579" i="44"/>
  <c r="D579" i="44" s="1"/>
  <c r="E579" i="44" s="1"/>
  <c r="F579" i="44" s="1"/>
  <c r="C1516" i="44"/>
  <c r="D1516" i="44" s="1"/>
  <c r="E1516" i="44" s="1"/>
  <c r="F1516" i="44" s="1"/>
  <c r="C976" i="44"/>
  <c r="D976" i="44" s="1"/>
  <c r="E976" i="44" s="1"/>
  <c r="F976" i="44" s="1"/>
  <c r="C1258" i="44"/>
  <c r="D1258" i="44" s="1"/>
  <c r="E1258" i="44" s="1"/>
  <c r="F1258" i="44" s="1"/>
  <c r="C1021" i="44"/>
  <c r="D1021" i="44" s="1"/>
  <c r="E1021" i="44" s="1"/>
  <c r="F1021" i="44" s="1"/>
  <c r="C1195" i="44"/>
  <c r="D1195" i="44" s="1"/>
  <c r="E1195" i="44" s="1"/>
  <c r="F1195" i="44" s="1"/>
  <c r="C260" i="44"/>
  <c r="D260" i="44" s="1"/>
  <c r="E260" i="44" s="1"/>
  <c r="F260" i="44" s="1"/>
  <c r="C79" i="44"/>
  <c r="D79" i="44" s="1"/>
  <c r="E79" i="44" s="1"/>
  <c r="F79" i="44" s="1"/>
  <c r="C93" i="44"/>
  <c r="D93" i="44" s="1"/>
  <c r="E93" i="44" s="1"/>
  <c r="F93" i="44" s="1"/>
  <c r="C950" i="44"/>
  <c r="D950" i="44" s="1"/>
  <c r="E950" i="44" s="1"/>
  <c r="F950" i="44" s="1"/>
  <c r="C779" i="44"/>
  <c r="D779" i="44" s="1"/>
  <c r="E779" i="44" s="1"/>
  <c r="F779" i="44" s="1"/>
  <c r="C933" i="44"/>
  <c r="D933" i="44" s="1"/>
  <c r="E933" i="44" s="1"/>
  <c r="F933" i="44" s="1"/>
  <c r="C777" i="44"/>
  <c r="D777" i="44" s="1"/>
  <c r="E777" i="44" s="1"/>
  <c r="F777" i="44" s="1"/>
  <c r="C628" i="44"/>
  <c r="D628" i="44" s="1"/>
  <c r="E628" i="44" s="1"/>
  <c r="F628" i="44" s="1"/>
  <c r="C537" i="44"/>
  <c r="D537" i="44" s="1"/>
  <c r="E537" i="44" s="1"/>
  <c r="F537" i="44" s="1"/>
  <c r="C1491" i="44"/>
  <c r="D1491" i="44" s="1"/>
  <c r="E1491" i="44" s="1"/>
  <c r="F1491" i="44" s="1"/>
  <c r="C654" i="44"/>
  <c r="D654" i="44" s="1"/>
  <c r="E654" i="44" s="1"/>
  <c r="F654" i="44" s="1"/>
  <c r="C334" i="44"/>
  <c r="D334" i="44" s="1"/>
  <c r="E334" i="44" s="1"/>
  <c r="F334" i="44" s="1"/>
  <c r="C682" i="44"/>
  <c r="D682" i="44" s="1"/>
  <c r="E682" i="44" s="1"/>
  <c r="F682" i="44" s="1"/>
  <c r="C518" i="44"/>
  <c r="D518" i="44" s="1"/>
  <c r="E518" i="44" s="1"/>
  <c r="F518" i="44" s="1"/>
  <c r="C801" i="44"/>
  <c r="D801" i="44" s="1"/>
  <c r="E801" i="44" s="1"/>
  <c r="F801" i="44" s="1"/>
  <c r="C1376" i="44"/>
  <c r="D1376" i="44" s="1"/>
  <c r="E1376" i="44" s="1"/>
  <c r="F1376" i="44" s="1"/>
  <c r="C1009" i="44"/>
  <c r="D1009" i="44" s="1"/>
  <c r="E1009" i="44" s="1"/>
  <c r="F1009" i="44" s="1"/>
  <c r="C592" i="44"/>
  <c r="D592" i="44" s="1"/>
  <c r="E592" i="44" s="1"/>
  <c r="F592" i="44" s="1"/>
  <c r="C187" i="44"/>
  <c r="D187" i="44" s="1"/>
  <c r="E187" i="44" s="1"/>
  <c r="F187" i="44" s="1"/>
  <c r="C301" i="44"/>
  <c r="D301" i="44" s="1"/>
  <c r="E301" i="44" s="1"/>
  <c r="F301" i="44" s="1"/>
  <c r="C1479" i="44"/>
  <c r="D1479" i="44" s="1"/>
  <c r="E1479" i="44" s="1"/>
  <c r="F1479" i="44" s="1"/>
  <c r="C1246" i="44"/>
  <c r="D1246" i="44" s="1"/>
  <c r="E1246" i="44" s="1"/>
  <c r="F1246" i="44" s="1"/>
  <c r="C758" i="44"/>
  <c r="D758" i="44" s="1"/>
  <c r="E758" i="44" s="1"/>
  <c r="F758" i="44" s="1"/>
  <c r="C1498" i="44"/>
  <c r="D1498" i="44" s="1"/>
  <c r="E1498" i="44" s="1"/>
  <c r="F1498" i="44" s="1"/>
  <c r="C1346" i="44"/>
  <c r="D1346" i="44" s="1"/>
  <c r="E1346" i="44" s="1"/>
  <c r="F1346" i="44" s="1"/>
  <c r="C1356" i="44"/>
  <c r="D1356" i="44" s="1"/>
  <c r="E1356" i="44" s="1"/>
  <c r="F1356" i="44" s="1"/>
  <c r="C829" i="44"/>
  <c r="D829" i="44" s="1"/>
  <c r="E829" i="44" s="1"/>
  <c r="F829" i="44" s="1"/>
  <c r="C648" i="44"/>
  <c r="D648" i="44" s="1"/>
  <c r="E648" i="44" s="1"/>
  <c r="F648" i="44" s="1"/>
  <c r="C38" i="44"/>
  <c r="D38" i="44" s="1"/>
  <c r="E38" i="44" s="1"/>
  <c r="F38" i="44" s="1"/>
  <c r="C1411" i="44"/>
  <c r="D1411" i="44" s="1"/>
  <c r="E1411" i="44" s="1"/>
  <c r="F1411" i="44" s="1"/>
  <c r="C1452" i="44"/>
  <c r="D1452" i="44" s="1"/>
  <c r="E1452" i="44" s="1"/>
  <c r="F1452" i="44" s="1"/>
  <c r="C974" i="44"/>
  <c r="D974" i="44" s="1"/>
  <c r="E974" i="44" s="1"/>
  <c r="F974" i="44" s="1"/>
  <c r="C1523" i="44"/>
  <c r="D1523" i="44" s="1"/>
  <c r="E1523" i="44" s="1"/>
  <c r="F1523" i="44" s="1"/>
  <c r="C492" i="44"/>
  <c r="D492" i="44" s="1"/>
  <c r="E492" i="44" s="1"/>
  <c r="F492" i="44" s="1"/>
  <c r="C161" i="44"/>
  <c r="D161" i="44" s="1"/>
  <c r="E161" i="44" s="1"/>
  <c r="F161" i="44" s="1"/>
  <c r="C1167" i="44"/>
  <c r="D1167" i="44" s="1"/>
  <c r="E1167" i="44" s="1"/>
  <c r="F1167" i="44" s="1"/>
  <c r="C1341" i="44"/>
  <c r="D1341" i="44" s="1"/>
  <c r="E1341" i="44" s="1"/>
  <c r="F1341" i="44" s="1"/>
  <c r="C1230" i="44"/>
  <c r="D1230" i="44" s="1"/>
  <c r="E1230" i="44" s="1"/>
  <c r="F1230" i="44" s="1"/>
  <c r="C702" i="44"/>
  <c r="D702" i="44" s="1"/>
  <c r="E702" i="44" s="1"/>
  <c r="F702" i="44" s="1"/>
  <c r="C646" i="44"/>
  <c r="D646" i="44" s="1"/>
  <c r="E646" i="44" s="1"/>
  <c r="F646" i="44" s="1"/>
  <c r="C890" i="44"/>
  <c r="D890" i="44" s="1"/>
  <c r="E890" i="44" s="1"/>
  <c r="F890" i="44" s="1"/>
  <c r="C1495" i="44"/>
  <c r="D1495" i="44" s="1"/>
  <c r="E1495" i="44" s="1"/>
  <c r="F1495" i="44" s="1"/>
  <c r="C1154" i="44"/>
  <c r="D1154" i="44" s="1"/>
  <c r="E1154" i="44" s="1"/>
  <c r="F1154" i="44" s="1"/>
  <c r="C1173" i="44"/>
  <c r="D1173" i="44" s="1"/>
  <c r="E1173" i="44" s="1"/>
  <c r="F1173" i="44" s="1"/>
  <c r="C1092" i="44"/>
  <c r="D1092" i="44" s="1"/>
  <c r="E1092" i="44" s="1"/>
  <c r="F1092" i="44" s="1"/>
  <c r="C1121" i="44"/>
  <c r="D1121" i="44" s="1"/>
  <c r="E1121" i="44" s="1"/>
  <c r="F1121" i="44" s="1"/>
  <c r="C1128" i="44"/>
  <c r="D1128" i="44" s="1"/>
  <c r="E1128" i="44" s="1"/>
  <c r="F1128" i="44" s="1"/>
  <c r="C1008" i="44"/>
  <c r="D1008" i="44" s="1"/>
  <c r="E1008" i="44" s="1"/>
  <c r="F1008" i="44" s="1"/>
  <c r="C111" i="44"/>
  <c r="D111" i="44" s="1"/>
  <c r="E111" i="44" s="1"/>
  <c r="F111" i="44" s="1"/>
  <c r="C1354" i="44"/>
  <c r="D1354" i="44" s="1"/>
  <c r="E1354" i="44" s="1"/>
  <c r="F1354" i="44" s="1"/>
  <c r="C641" i="44"/>
  <c r="D641" i="44" s="1"/>
  <c r="E641" i="44" s="1"/>
  <c r="F641" i="44" s="1"/>
  <c r="C288" i="44"/>
  <c r="D288" i="44" s="1"/>
  <c r="E288" i="44" s="1"/>
  <c r="F288" i="44" s="1"/>
  <c r="C726" i="44"/>
  <c r="D726" i="44" s="1"/>
  <c r="E726" i="44" s="1"/>
  <c r="F726" i="44" s="1"/>
  <c r="C821" i="44"/>
  <c r="D821" i="44" s="1"/>
  <c r="E821" i="44" s="1"/>
  <c r="F821" i="44" s="1"/>
  <c r="C883" i="44"/>
  <c r="D883" i="44" s="1"/>
  <c r="E883" i="44" s="1"/>
  <c r="F883" i="44" s="1"/>
  <c r="C569" i="44"/>
  <c r="D569" i="44" s="1"/>
  <c r="E569" i="44" s="1"/>
  <c r="F569" i="44" s="1"/>
  <c r="C456" i="44"/>
  <c r="D456" i="44" s="1"/>
  <c r="E456" i="44" s="1"/>
  <c r="F456" i="44" s="1"/>
  <c r="C202" i="44"/>
  <c r="D202" i="44" s="1"/>
  <c r="E202" i="44" s="1"/>
  <c r="F202" i="44" s="1"/>
  <c r="C1461" i="44"/>
  <c r="D1461" i="44" s="1"/>
  <c r="E1461" i="44" s="1"/>
  <c r="F1461" i="44" s="1"/>
  <c r="C847" i="44"/>
  <c r="D847" i="44" s="1"/>
  <c r="E847" i="44" s="1"/>
  <c r="F847" i="44" s="1"/>
  <c r="C96" i="44"/>
  <c r="D96" i="44" s="1"/>
  <c r="E96" i="44" s="1"/>
  <c r="F96" i="44" s="1"/>
  <c r="C750" i="44"/>
  <c r="D750" i="44" s="1"/>
  <c r="E750" i="44" s="1"/>
  <c r="F750" i="44" s="1"/>
  <c r="C1247" i="44"/>
  <c r="D1247" i="44" s="1"/>
  <c r="E1247" i="44" s="1"/>
  <c r="F1247" i="44" s="1"/>
  <c r="C256" i="44"/>
  <c r="D256" i="44" s="1"/>
  <c r="E256" i="44" s="1"/>
  <c r="F256" i="44" s="1"/>
  <c r="C1419" i="44"/>
  <c r="D1419" i="44" s="1"/>
  <c r="E1419" i="44" s="1"/>
  <c r="F1419" i="44" s="1"/>
  <c r="C50" i="44"/>
  <c r="D50" i="44" s="1"/>
  <c r="E50" i="44" s="1"/>
  <c r="F50" i="44" s="1"/>
  <c r="C1213" i="44"/>
  <c r="D1213" i="44" s="1"/>
  <c r="E1213" i="44" s="1"/>
  <c r="F1213" i="44" s="1"/>
  <c r="C667" i="44"/>
  <c r="D667" i="44" s="1"/>
  <c r="E667" i="44" s="1"/>
  <c r="F667" i="44" s="1"/>
  <c r="C1397" i="44"/>
  <c r="D1397" i="44" s="1"/>
  <c r="E1397" i="44" s="1"/>
  <c r="F1397" i="44" s="1"/>
  <c r="C617" i="44"/>
  <c r="D617" i="44" s="1"/>
  <c r="E617" i="44" s="1"/>
  <c r="F617" i="44" s="1"/>
  <c r="C457" i="44"/>
  <c r="D457" i="44" s="1"/>
  <c r="E457" i="44" s="1"/>
  <c r="F457" i="44" s="1"/>
  <c r="C348" i="44"/>
  <c r="D348" i="44" s="1"/>
  <c r="E348" i="44" s="1"/>
  <c r="F348" i="44" s="1"/>
  <c r="C637" i="44"/>
  <c r="D637" i="44" s="1"/>
  <c r="E637" i="44" s="1"/>
  <c r="F637" i="44" s="1"/>
  <c r="C295" i="44"/>
  <c r="D295" i="44" s="1"/>
  <c r="E295" i="44" s="1"/>
  <c r="F295" i="44" s="1"/>
  <c r="C852" i="44"/>
  <c r="D852" i="44" s="1"/>
  <c r="E852" i="44" s="1"/>
  <c r="F852" i="44" s="1"/>
  <c r="C176" i="44"/>
  <c r="D176" i="44" s="1"/>
  <c r="E176" i="44" s="1"/>
  <c r="F176" i="44" s="1"/>
  <c r="C1242" i="44"/>
  <c r="D1242" i="44" s="1"/>
  <c r="E1242" i="44" s="1"/>
  <c r="F1242" i="44" s="1"/>
  <c r="C1076" i="44"/>
  <c r="D1076" i="44" s="1"/>
  <c r="E1076" i="44" s="1"/>
  <c r="F1076" i="44" s="1"/>
  <c r="C806" i="44"/>
  <c r="D806" i="44" s="1"/>
  <c r="E806" i="44" s="1"/>
  <c r="F806" i="44" s="1"/>
  <c r="C775" i="44"/>
  <c r="D775" i="44" s="1"/>
  <c r="E775" i="44" s="1"/>
  <c r="F775" i="44" s="1"/>
  <c r="C365" i="44"/>
  <c r="D365" i="44" s="1"/>
  <c r="E365" i="44" s="1"/>
  <c r="F365" i="44" s="1"/>
  <c r="C1170" i="44"/>
  <c r="D1170" i="44" s="1"/>
  <c r="E1170" i="44" s="1"/>
  <c r="F1170" i="44" s="1"/>
  <c r="C1253" i="44"/>
  <c r="D1253" i="44" s="1"/>
  <c r="E1253" i="44" s="1"/>
  <c r="F1253" i="44" s="1"/>
  <c r="C1039" i="44"/>
  <c r="D1039" i="44" s="1"/>
  <c r="E1039" i="44" s="1"/>
  <c r="F1039" i="44" s="1"/>
  <c r="C914" i="44"/>
  <c r="D914" i="44" s="1"/>
  <c r="E914" i="44" s="1"/>
  <c r="F914" i="44" s="1"/>
  <c r="C875" i="44"/>
  <c r="D875" i="44" s="1"/>
  <c r="E875" i="44" s="1"/>
  <c r="F875" i="44" s="1"/>
  <c r="C701" i="44"/>
  <c r="D701" i="44" s="1"/>
  <c r="E701" i="44" s="1"/>
  <c r="F701" i="44" s="1"/>
  <c r="C629" i="44"/>
  <c r="D629" i="44" s="1"/>
  <c r="E629" i="44" s="1"/>
  <c r="F629" i="44" s="1"/>
  <c r="C1509" i="44"/>
  <c r="D1509" i="44" s="1"/>
  <c r="E1509" i="44" s="1"/>
  <c r="F1509" i="44" s="1"/>
  <c r="C1059" i="44"/>
  <c r="D1059" i="44" s="1"/>
  <c r="E1059" i="44" s="1"/>
  <c r="F1059" i="44" s="1"/>
  <c r="C1441" i="44"/>
  <c r="D1441" i="44" s="1"/>
  <c r="E1441" i="44" s="1"/>
  <c r="F1441" i="44" s="1"/>
  <c r="C1106" i="44"/>
  <c r="D1106" i="44" s="1"/>
  <c r="E1106" i="44" s="1"/>
  <c r="F1106" i="44" s="1"/>
  <c r="C672" i="44"/>
  <c r="D672" i="44" s="1"/>
  <c r="E672" i="44" s="1"/>
  <c r="F672" i="44" s="1"/>
  <c r="C1484" i="44"/>
  <c r="D1484" i="44" s="1"/>
  <c r="E1484" i="44" s="1"/>
  <c r="F1484" i="44" s="1"/>
  <c r="C605" i="44"/>
  <c r="D605" i="44" s="1"/>
  <c r="E605" i="44" s="1"/>
  <c r="F605" i="44" s="1"/>
  <c r="C44" i="44"/>
  <c r="D44" i="44" s="1"/>
  <c r="E44" i="44" s="1"/>
  <c r="F44" i="44" s="1"/>
  <c r="C109" i="44"/>
  <c r="D109" i="44" s="1"/>
  <c r="E109" i="44" s="1"/>
  <c r="F109" i="44" s="1"/>
  <c r="C782" i="44"/>
  <c r="D782" i="44" s="1"/>
  <c r="E782" i="44" s="1"/>
  <c r="F782" i="44" s="1"/>
  <c r="C211" i="44"/>
  <c r="D211" i="44" s="1"/>
  <c r="E211" i="44" s="1"/>
  <c r="F211" i="44" s="1"/>
  <c r="C100" i="44"/>
  <c r="D100" i="44" s="1"/>
  <c r="E100" i="44" s="1"/>
  <c r="F100" i="44" s="1"/>
  <c r="C214" i="44"/>
  <c r="D214" i="44" s="1"/>
  <c r="E214" i="44" s="1"/>
  <c r="F214" i="44" s="1"/>
  <c r="C971" i="44"/>
  <c r="D971" i="44" s="1"/>
  <c r="E971" i="44" s="1"/>
  <c r="F971" i="44" s="1"/>
  <c r="C681" i="44"/>
  <c r="D681" i="44" s="1"/>
  <c r="E681" i="44" s="1"/>
  <c r="F681" i="44" s="1"/>
  <c r="C496" i="44"/>
  <c r="D496" i="44" s="1"/>
  <c r="E496" i="44" s="1"/>
  <c r="F496" i="44" s="1"/>
  <c r="C145" i="44"/>
  <c r="D145" i="44" s="1"/>
  <c r="E145" i="44" s="1"/>
  <c r="F145" i="44" s="1"/>
  <c r="C1279" i="44"/>
  <c r="D1279" i="44" s="1"/>
  <c r="E1279" i="44" s="1"/>
  <c r="F1279" i="44" s="1"/>
  <c r="C1324" i="44"/>
  <c r="D1324" i="44" s="1"/>
  <c r="E1324" i="44" s="1"/>
  <c r="F1324" i="44" s="1"/>
  <c r="C1042" i="44"/>
  <c r="D1042" i="44" s="1"/>
  <c r="E1042" i="44" s="1"/>
  <c r="F1042" i="44" s="1"/>
  <c r="C868" i="44"/>
  <c r="D868" i="44" s="1"/>
  <c r="E868" i="44" s="1"/>
  <c r="F868" i="44" s="1"/>
  <c r="C1140" i="44"/>
  <c r="D1140" i="44" s="1"/>
  <c r="E1140" i="44" s="1"/>
  <c r="F1140" i="44" s="1"/>
  <c r="C139" i="44"/>
  <c r="D139" i="44" s="1"/>
  <c r="E139" i="44" s="1"/>
  <c r="F139" i="44" s="1"/>
  <c r="C371" i="44"/>
  <c r="D371" i="44" s="1"/>
  <c r="E371" i="44" s="1"/>
  <c r="F371" i="44" s="1"/>
  <c r="C946" i="44"/>
  <c r="D946" i="44" s="1"/>
  <c r="E946" i="44" s="1"/>
  <c r="F946" i="44" s="1"/>
  <c r="C899" i="44"/>
  <c r="D899" i="44" s="1"/>
  <c r="E899" i="44" s="1"/>
  <c r="F899" i="44" s="1"/>
  <c r="C707" i="44"/>
  <c r="D707" i="44" s="1"/>
  <c r="E707" i="44" s="1"/>
  <c r="F707" i="44" s="1"/>
  <c r="C1182" i="44"/>
  <c r="D1182" i="44" s="1"/>
  <c r="E1182" i="44" s="1"/>
  <c r="F1182" i="44" s="1"/>
  <c r="C277" i="44"/>
  <c r="D277" i="44" s="1"/>
  <c r="E277" i="44" s="1"/>
  <c r="F277" i="44" s="1"/>
  <c r="C128" i="44"/>
  <c r="D128" i="44" s="1"/>
  <c r="E128" i="44" s="1"/>
  <c r="F128" i="44" s="1"/>
  <c r="C1535" i="44"/>
  <c r="D1535" i="44" s="1"/>
  <c r="E1535" i="44" s="1"/>
  <c r="F1535" i="44" s="1"/>
  <c r="C1221" i="44"/>
  <c r="D1221" i="44" s="1"/>
  <c r="E1221" i="44" s="1"/>
  <c r="F1221" i="44" s="1"/>
  <c r="C1102" i="44"/>
  <c r="D1102" i="44" s="1"/>
  <c r="E1102" i="44" s="1"/>
  <c r="F1102" i="44" s="1"/>
  <c r="C1038" i="44"/>
  <c r="D1038" i="44" s="1"/>
  <c r="E1038" i="44" s="1"/>
  <c r="F1038" i="44" s="1"/>
  <c r="C475" i="44"/>
  <c r="D475" i="44" s="1"/>
  <c r="E475" i="44" s="1"/>
  <c r="F475" i="44" s="1"/>
  <c r="C1429" i="44"/>
  <c r="D1429" i="44" s="1"/>
  <c r="E1429" i="44" s="1"/>
  <c r="F1429" i="44" s="1"/>
  <c r="C1428" i="44"/>
  <c r="D1428" i="44" s="1"/>
  <c r="E1428" i="44" s="1"/>
  <c r="F1428" i="44" s="1"/>
  <c r="C1424" i="44"/>
  <c r="D1424" i="44" s="1"/>
  <c r="E1424" i="44" s="1"/>
  <c r="F1424" i="44" s="1"/>
  <c r="C1519" i="44"/>
  <c r="D1519" i="44" s="1"/>
  <c r="E1519" i="44" s="1"/>
  <c r="F1519" i="44" s="1"/>
  <c r="C1309" i="44"/>
  <c r="D1309" i="44" s="1"/>
  <c r="E1309" i="44" s="1"/>
  <c r="F1309" i="44" s="1"/>
  <c r="C762" i="44"/>
  <c r="D762" i="44" s="1"/>
  <c r="E762" i="44" s="1"/>
  <c r="F762" i="44" s="1"/>
  <c r="C862" i="44"/>
  <c r="D862" i="44" s="1"/>
  <c r="E862" i="44" s="1"/>
  <c r="F862" i="44" s="1"/>
  <c r="C1222" i="44"/>
  <c r="D1222" i="44" s="1"/>
  <c r="E1222" i="44" s="1"/>
  <c r="F1222" i="44" s="1"/>
  <c r="C964" i="44"/>
  <c r="D964" i="44" s="1"/>
  <c r="E964" i="44" s="1"/>
  <c r="F964" i="44" s="1"/>
  <c r="C814" i="44"/>
  <c r="D814" i="44" s="1"/>
  <c r="E814" i="44" s="1"/>
  <c r="F814" i="44" s="1"/>
  <c r="C70" i="44"/>
  <c r="D70" i="44" s="1"/>
  <c r="E70" i="44" s="1"/>
  <c r="F70" i="44" s="1"/>
  <c r="C1014" i="44"/>
  <c r="D1014" i="44" s="1"/>
  <c r="E1014" i="44" s="1"/>
  <c r="F1014" i="44" s="1"/>
  <c r="C981" i="44"/>
  <c r="D981" i="44" s="1"/>
  <c r="E981" i="44" s="1"/>
  <c r="F981" i="44" s="1"/>
  <c r="C1156" i="44"/>
  <c r="D1156" i="44" s="1"/>
  <c r="E1156" i="44" s="1"/>
  <c r="F1156" i="44" s="1"/>
  <c r="C995" i="44"/>
  <c r="D995" i="44" s="1"/>
  <c r="E995" i="44" s="1"/>
  <c r="F995" i="44" s="1"/>
  <c r="C1025" i="44"/>
  <c r="D1025" i="44" s="1"/>
  <c r="E1025" i="44" s="1"/>
  <c r="F1025" i="44" s="1"/>
  <c r="C481" i="44"/>
  <c r="D481" i="44" s="1"/>
  <c r="E481" i="44" s="1"/>
  <c r="F481" i="44" s="1"/>
  <c r="C570" i="44"/>
  <c r="D570" i="44" s="1"/>
  <c r="E570" i="44" s="1"/>
  <c r="F570" i="44" s="1"/>
  <c r="C92" i="44"/>
  <c r="D92" i="44" s="1"/>
  <c r="E92" i="44" s="1"/>
  <c r="F92" i="44" s="1"/>
  <c r="C1010" i="44"/>
  <c r="D1010" i="44" s="1"/>
  <c r="E1010" i="44" s="1"/>
  <c r="F1010" i="44" s="1"/>
  <c r="C1370" i="44"/>
  <c r="D1370" i="44" s="1"/>
  <c r="E1370" i="44" s="1"/>
  <c r="F1370" i="44" s="1"/>
  <c r="C293" i="44"/>
  <c r="D293" i="44" s="1"/>
  <c r="E293" i="44" s="1"/>
  <c r="F293" i="44" s="1"/>
  <c r="C1206" i="44"/>
  <c r="D1206" i="44" s="1"/>
  <c r="E1206" i="44" s="1"/>
  <c r="F1206" i="44" s="1"/>
  <c r="C59" i="44"/>
  <c r="D59" i="44" s="1"/>
  <c r="E59" i="44" s="1"/>
  <c r="F59" i="44" s="1"/>
  <c r="C1299" i="44"/>
  <c r="D1299" i="44" s="1"/>
  <c r="E1299" i="44" s="1"/>
  <c r="F1299" i="44" s="1"/>
  <c r="C1090" i="44"/>
  <c r="D1090" i="44" s="1"/>
  <c r="E1090" i="44" s="1"/>
  <c r="F1090" i="44" s="1"/>
  <c r="C582" i="44"/>
  <c r="D582" i="44" s="1"/>
  <c r="E582" i="44" s="1"/>
  <c r="F582" i="44" s="1"/>
  <c r="C803" i="44"/>
  <c r="D803" i="44" s="1"/>
  <c r="E803" i="44" s="1"/>
  <c r="F803" i="44" s="1"/>
  <c r="C735" i="44"/>
  <c r="D735" i="44" s="1"/>
  <c r="E735" i="44" s="1"/>
  <c r="F735" i="44" s="1"/>
  <c r="C1149" i="44"/>
  <c r="D1149" i="44" s="1"/>
  <c r="E1149" i="44" s="1"/>
  <c r="F1149" i="44" s="1"/>
  <c r="C1226" i="44"/>
  <c r="D1226" i="44" s="1"/>
  <c r="E1226" i="44" s="1"/>
  <c r="F1226" i="44" s="1"/>
  <c r="C1409" i="44"/>
  <c r="D1409" i="44" s="1"/>
  <c r="E1409" i="44" s="1"/>
  <c r="F1409" i="44" s="1"/>
  <c r="C901" i="44"/>
  <c r="D901" i="44" s="1"/>
  <c r="E901" i="44" s="1"/>
  <c r="F901" i="44" s="1"/>
  <c r="C790" i="44"/>
  <c r="D790" i="44" s="1"/>
  <c r="E790" i="44" s="1"/>
  <c r="F790" i="44" s="1"/>
  <c r="C1137" i="44"/>
  <c r="D1137" i="44" s="1"/>
  <c r="E1137" i="44" s="1"/>
  <c r="F1137" i="44" s="1"/>
  <c r="C1066" i="44"/>
  <c r="D1066" i="44" s="1"/>
  <c r="E1066" i="44" s="1"/>
  <c r="F1066" i="44" s="1"/>
  <c r="C1245" i="44"/>
  <c r="D1245" i="44" s="1"/>
  <c r="E1245" i="44" s="1"/>
  <c r="F1245" i="44" s="1"/>
  <c r="C1127" i="44"/>
  <c r="D1127" i="44" s="1"/>
  <c r="E1127" i="44" s="1"/>
  <c r="F1127" i="44" s="1"/>
  <c r="C1532" i="44"/>
  <c r="D1532" i="44" s="1"/>
  <c r="E1532" i="44" s="1"/>
  <c r="F1532" i="44" s="1"/>
  <c r="C1512" i="44"/>
  <c r="D1512" i="44" s="1"/>
  <c r="E1512" i="44" s="1"/>
  <c r="F1512" i="44" s="1"/>
  <c r="C949" i="44"/>
  <c r="D949" i="44" s="1"/>
  <c r="E949" i="44" s="1"/>
  <c r="F949" i="44" s="1"/>
  <c r="C869" i="44"/>
  <c r="D869" i="44" s="1"/>
  <c r="E869" i="44" s="1"/>
  <c r="F869" i="44" s="1"/>
  <c r="C743" i="44"/>
  <c r="D743" i="44" s="1"/>
  <c r="E743" i="44" s="1"/>
  <c r="F743" i="44" s="1"/>
  <c r="C514" i="44"/>
  <c r="D514" i="44" s="1"/>
  <c r="E514" i="44" s="1"/>
  <c r="F514" i="44" s="1"/>
  <c r="C313" i="44"/>
  <c r="D313" i="44" s="1"/>
  <c r="E313" i="44" s="1"/>
  <c r="F313" i="44" s="1"/>
  <c r="C561" i="44"/>
  <c r="D561" i="44" s="1"/>
  <c r="E561" i="44" s="1"/>
  <c r="F561" i="44" s="1"/>
  <c r="C133" i="44"/>
  <c r="D133" i="44" s="1"/>
  <c r="E133" i="44" s="1"/>
  <c r="F133" i="44" s="1"/>
  <c r="C1526" i="44"/>
  <c r="D1526" i="44" s="1"/>
  <c r="E1526" i="44" s="1"/>
  <c r="F1526" i="44" s="1"/>
  <c r="C725" i="44"/>
  <c r="D725" i="44" s="1"/>
  <c r="E725" i="44" s="1"/>
  <c r="F725" i="44" s="1"/>
  <c r="C697" i="44"/>
  <c r="D697" i="44" s="1"/>
  <c r="E697" i="44" s="1"/>
  <c r="F697" i="44" s="1"/>
  <c r="C1147" i="44"/>
  <c r="D1147" i="44" s="1"/>
  <c r="E1147" i="44" s="1"/>
  <c r="F1147" i="44" s="1"/>
  <c r="C469" i="44"/>
  <c r="D469" i="44" s="1"/>
  <c r="E469" i="44" s="1"/>
  <c r="F469" i="44" s="1"/>
  <c r="C144" i="44"/>
  <c r="D144" i="44" s="1"/>
  <c r="E144" i="44" s="1"/>
  <c r="F144" i="44" s="1"/>
  <c r="C146" i="44"/>
  <c r="D146" i="44" s="1"/>
  <c r="E146" i="44" s="1"/>
  <c r="F146" i="44" s="1"/>
  <c r="C229" i="44"/>
  <c r="D229" i="44" s="1"/>
  <c r="E229" i="44" s="1"/>
  <c r="F229" i="44" s="1"/>
  <c r="C241" i="44"/>
  <c r="D241" i="44" s="1"/>
  <c r="E241" i="44" s="1"/>
  <c r="F241" i="44" s="1"/>
  <c r="C716" i="44"/>
  <c r="D716" i="44" s="1"/>
  <c r="E716" i="44" s="1"/>
  <c r="F716" i="44" s="1"/>
  <c r="C222" i="44"/>
  <c r="D222" i="44" s="1"/>
  <c r="E222" i="44" s="1"/>
  <c r="F222" i="44" s="1"/>
  <c r="C234" i="44"/>
  <c r="D234" i="44" s="1"/>
  <c r="E234" i="44" s="1"/>
  <c r="F234" i="44" s="1"/>
  <c r="C408" i="44"/>
  <c r="D408" i="44" s="1"/>
  <c r="E408" i="44" s="1"/>
  <c r="F408" i="44" s="1"/>
  <c r="C444" i="44"/>
  <c r="D444" i="44" s="1"/>
  <c r="E444" i="44" s="1"/>
  <c r="F444" i="44" s="1"/>
  <c r="C432" i="44"/>
  <c r="D432" i="44" s="1"/>
  <c r="E432" i="44" s="1"/>
  <c r="F432" i="44" s="1"/>
  <c r="C1408" i="44"/>
  <c r="D1408" i="44" s="1"/>
  <c r="E1408" i="44" s="1"/>
  <c r="F1408" i="44" s="1"/>
  <c r="C1017" i="44"/>
  <c r="D1017" i="44" s="1"/>
  <c r="E1017" i="44" s="1"/>
  <c r="F1017" i="44" s="1"/>
  <c r="C988" i="44"/>
  <c r="D988" i="44" s="1"/>
  <c r="E988" i="44" s="1"/>
  <c r="F988" i="44" s="1"/>
  <c r="C990" i="44"/>
  <c r="D990" i="44" s="1"/>
  <c r="E990" i="44" s="1"/>
  <c r="F990" i="44" s="1"/>
  <c r="C572" i="44"/>
  <c r="D572" i="44" s="1"/>
  <c r="E572" i="44" s="1"/>
  <c r="F572" i="44" s="1"/>
  <c r="C412" i="44"/>
  <c r="D412" i="44" s="1"/>
  <c r="E412" i="44" s="1"/>
  <c r="F412" i="44" s="1"/>
  <c r="C300" i="44"/>
  <c r="D300" i="44" s="1"/>
  <c r="E300" i="44" s="1"/>
  <c r="F300" i="44" s="1"/>
  <c r="C857" i="44"/>
  <c r="D857" i="44" s="1"/>
  <c r="E857" i="44" s="1"/>
  <c r="F857" i="44" s="1"/>
  <c r="C1166" i="44"/>
  <c r="D1166" i="44" s="1"/>
  <c r="E1166" i="44" s="1"/>
  <c r="F1166" i="44" s="1"/>
  <c r="C1325" i="44"/>
  <c r="D1325" i="44" s="1"/>
  <c r="E1325" i="44" s="1"/>
  <c r="F1325" i="44" s="1"/>
  <c r="C90" i="44"/>
  <c r="D90" i="44" s="1"/>
  <c r="E90" i="44" s="1"/>
  <c r="F90" i="44" s="1"/>
  <c r="C102" i="44"/>
  <c r="D102" i="44" s="1"/>
  <c r="E102" i="44" s="1"/>
  <c r="F102" i="44" s="1"/>
  <c r="C680" i="44"/>
  <c r="D680" i="44" s="1"/>
  <c r="E680" i="44" s="1"/>
  <c r="F680" i="44" s="1"/>
  <c r="C1172" i="44"/>
  <c r="D1172" i="44" s="1"/>
  <c r="E1172" i="44" s="1"/>
  <c r="F1172" i="44" s="1"/>
  <c r="C1157" i="44"/>
  <c r="D1157" i="44" s="1"/>
  <c r="E1157" i="44" s="1"/>
  <c r="F1157" i="44" s="1"/>
  <c r="C724" i="44"/>
  <c r="D724" i="44" s="1"/>
  <c r="E724" i="44" s="1"/>
  <c r="F724" i="44" s="1"/>
  <c r="C283" i="44"/>
  <c r="D283" i="44" s="1"/>
  <c r="E283" i="44" s="1"/>
  <c r="F283" i="44" s="1"/>
  <c r="C213" i="44"/>
  <c r="D213" i="44" s="1"/>
  <c r="E213" i="44" s="1"/>
  <c r="F213" i="44" s="1"/>
  <c r="C1483" i="44"/>
  <c r="D1483" i="44" s="1"/>
  <c r="E1483" i="44" s="1"/>
  <c r="F1483" i="44" s="1"/>
  <c r="C1413" i="44"/>
  <c r="D1413" i="44" s="1"/>
  <c r="E1413" i="44" s="1"/>
  <c r="F1413" i="44" s="1"/>
  <c r="C304" i="44"/>
  <c r="D304" i="44" s="1"/>
  <c r="E304" i="44" s="1"/>
  <c r="F304" i="44" s="1"/>
  <c r="C317" i="44"/>
  <c r="D317" i="44" s="1"/>
  <c r="E317" i="44" s="1"/>
  <c r="F317" i="44" s="1"/>
  <c r="C107" i="44"/>
  <c r="D107" i="44" s="1"/>
  <c r="E107" i="44" s="1"/>
  <c r="F107" i="44" s="1"/>
  <c r="C685" i="44"/>
  <c r="D685" i="44" s="1"/>
  <c r="E685" i="44" s="1"/>
  <c r="F685" i="44" s="1"/>
  <c r="C673" i="44"/>
  <c r="D673" i="44" s="1"/>
  <c r="E673" i="44" s="1"/>
  <c r="F673" i="44" s="1"/>
  <c r="C130" i="44"/>
  <c r="D130" i="44" s="1"/>
  <c r="E130" i="44" s="1"/>
  <c r="F130" i="44" s="1"/>
  <c r="C118" i="44"/>
  <c r="D118" i="44" s="1"/>
  <c r="E118" i="44" s="1"/>
  <c r="F118" i="44" s="1"/>
  <c r="C206" i="44"/>
  <c r="D206" i="44" s="1"/>
  <c r="E206" i="44" s="1"/>
  <c r="F206" i="44" s="1"/>
  <c r="C218" i="44"/>
  <c r="D218" i="44" s="1"/>
  <c r="E218" i="44" s="1"/>
  <c r="F218" i="44" s="1"/>
  <c r="C1492" i="44"/>
  <c r="D1492" i="44" s="1"/>
  <c r="E1492" i="44" s="1"/>
  <c r="F1492" i="44" s="1"/>
  <c r="C867" i="44"/>
  <c r="D867" i="44" s="1"/>
  <c r="E867" i="44" s="1"/>
  <c r="F867" i="44" s="1"/>
  <c r="C879" i="44"/>
  <c r="D879" i="44" s="1"/>
  <c r="E879" i="44" s="1"/>
  <c r="F879" i="44" s="1"/>
  <c r="C977" i="44"/>
  <c r="D977" i="44" s="1"/>
  <c r="E977" i="44" s="1"/>
  <c r="F977" i="44" s="1"/>
  <c r="C965" i="44"/>
  <c r="D965" i="44" s="1"/>
  <c r="E965" i="44" s="1"/>
  <c r="F965" i="44" s="1"/>
  <c r="C979" i="44"/>
  <c r="D979" i="44" s="1"/>
  <c r="E979" i="44" s="1"/>
  <c r="F979" i="44" s="1"/>
  <c r="C614" i="44"/>
  <c r="D614" i="44" s="1"/>
  <c r="E614" i="44" s="1"/>
  <c r="F614" i="44" s="1"/>
  <c r="C954" i="44"/>
  <c r="D954" i="44" s="1"/>
  <c r="E954" i="44" s="1"/>
  <c r="F954" i="44" s="1"/>
  <c r="C1426" i="44"/>
  <c r="D1426" i="44" s="1"/>
  <c r="E1426" i="44" s="1"/>
  <c r="F1426" i="44" s="1"/>
  <c r="C482" i="44"/>
  <c r="D482" i="44" s="1"/>
  <c r="E482" i="44" s="1"/>
  <c r="F482" i="44" s="1"/>
  <c r="C816" i="44"/>
  <c r="D816" i="44" s="1"/>
  <c r="E816" i="44" s="1"/>
  <c r="F816" i="44" s="1"/>
  <c r="C75" i="44"/>
  <c r="D75" i="44" s="1"/>
  <c r="E75" i="44" s="1"/>
  <c r="F75" i="44" s="1"/>
  <c r="C87" i="44"/>
  <c r="D87" i="44" s="1"/>
  <c r="E87" i="44" s="1"/>
  <c r="F87" i="44" s="1"/>
  <c r="C1513" i="44"/>
  <c r="D1513" i="44" s="1"/>
  <c r="E1513" i="44" s="1"/>
  <c r="F1513" i="44" s="1"/>
  <c r="C1035" i="44"/>
  <c r="D1035" i="44" s="1"/>
  <c r="E1035" i="44" s="1"/>
  <c r="F1035" i="44" s="1"/>
  <c r="C1338" i="44"/>
  <c r="D1338" i="44" s="1"/>
  <c r="E1338" i="44" s="1"/>
  <c r="F1338" i="44" s="1"/>
  <c r="C1350" i="44"/>
  <c r="D1350" i="44" s="1"/>
  <c r="E1350" i="44" s="1"/>
  <c r="F1350" i="44" s="1"/>
  <c r="C1403" i="44"/>
  <c r="D1403" i="44" s="1"/>
  <c r="E1403" i="44" s="1"/>
  <c r="F1403" i="44" s="1"/>
  <c r="C281" i="44"/>
  <c r="D281" i="44" s="1"/>
  <c r="E281" i="44" s="1"/>
  <c r="F281" i="44" s="1"/>
  <c r="C980" i="44"/>
  <c r="D980" i="44" s="1"/>
  <c r="E980" i="44" s="1"/>
  <c r="F980" i="44" s="1"/>
  <c r="C813" i="44"/>
  <c r="D813" i="44" s="1"/>
  <c r="E813" i="44" s="1"/>
  <c r="F813" i="44" s="1"/>
  <c r="C1223" i="44"/>
  <c r="D1223" i="44" s="1"/>
  <c r="E1223" i="44" s="1"/>
  <c r="F1223" i="44" s="1"/>
  <c r="C567" i="44"/>
  <c r="D567" i="44" s="1"/>
  <c r="E567" i="44" s="1"/>
  <c r="F567" i="44" s="1"/>
  <c r="C1432" i="44"/>
  <c r="D1432" i="44" s="1"/>
  <c r="E1432" i="44" s="1"/>
  <c r="F1432" i="44" s="1"/>
  <c r="C1383" i="44"/>
  <c r="D1383" i="44" s="1"/>
  <c r="E1383" i="44" s="1"/>
  <c r="F1383" i="44" s="1"/>
  <c r="C953" i="44"/>
  <c r="D953" i="44" s="1"/>
  <c r="E953" i="44" s="1"/>
  <c r="F953" i="44" s="1"/>
  <c r="C854" i="44"/>
  <c r="D854" i="44" s="1"/>
  <c r="E854" i="44" s="1"/>
  <c r="F854" i="44" s="1"/>
  <c r="C823" i="44"/>
  <c r="D823" i="44" s="1"/>
  <c r="E823" i="44" s="1"/>
  <c r="F823" i="44" s="1"/>
  <c r="C986" i="44"/>
  <c r="D986" i="44" s="1"/>
  <c r="E986" i="44" s="1"/>
  <c r="F986" i="44" s="1"/>
  <c r="C207" i="44"/>
  <c r="D207" i="44" s="1"/>
  <c r="E207" i="44" s="1"/>
  <c r="F207" i="44" s="1"/>
  <c r="C1369" i="44"/>
  <c r="D1369" i="44" s="1"/>
  <c r="E1369" i="44" s="1"/>
  <c r="F1369" i="44" s="1"/>
  <c r="C737" i="44"/>
  <c r="D737" i="44" s="1"/>
  <c r="E737" i="44" s="1"/>
  <c r="F737" i="44" s="1"/>
  <c r="C1453" i="44"/>
  <c r="D1453" i="44" s="1"/>
  <c r="E1453" i="44" s="1"/>
  <c r="F1453" i="44" s="1"/>
  <c r="C1394" i="44"/>
  <c r="D1394" i="44" s="1"/>
  <c r="E1394" i="44" s="1"/>
  <c r="F1394" i="44" s="1"/>
  <c r="C1399" i="44"/>
  <c r="D1399" i="44" s="1"/>
  <c r="E1399" i="44" s="1"/>
  <c r="F1399" i="44" s="1"/>
  <c r="C1115" i="44"/>
  <c r="D1115" i="44" s="1"/>
  <c r="E1115" i="44" s="1"/>
  <c r="F1115" i="44" s="1"/>
  <c r="C608" i="44"/>
  <c r="D608" i="44" s="1"/>
  <c r="E608" i="44" s="1"/>
  <c r="F608" i="44" s="1"/>
  <c r="C944" i="44"/>
  <c r="D944" i="44" s="1"/>
  <c r="E944" i="44" s="1"/>
  <c r="F944" i="44" s="1"/>
  <c r="C1412" i="44"/>
  <c r="D1412" i="44" s="1"/>
  <c r="E1412" i="44" s="1"/>
  <c r="F1412" i="44" s="1"/>
  <c r="C983" i="44"/>
  <c r="D983" i="44" s="1"/>
  <c r="E983" i="44" s="1"/>
  <c r="F983" i="44" s="1"/>
  <c r="C329" i="44"/>
  <c r="D329" i="44" s="1"/>
  <c r="E329" i="44" s="1"/>
  <c r="F329" i="44" s="1"/>
  <c r="C559" i="44"/>
  <c r="D559" i="44" s="1"/>
  <c r="E559" i="44" s="1"/>
  <c r="F559" i="44" s="1"/>
  <c r="C347" i="44"/>
  <c r="D347" i="44" s="1"/>
  <c r="E347" i="44" s="1"/>
  <c r="F347" i="44" s="1"/>
  <c r="C175" i="44"/>
  <c r="D175" i="44" s="1"/>
  <c r="E175" i="44" s="1"/>
  <c r="F175" i="44" s="1"/>
  <c r="C536" i="44"/>
  <c r="D536" i="44" s="1"/>
  <c r="E536" i="44" s="1"/>
  <c r="F536" i="44" s="1"/>
  <c r="C507" i="44"/>
  <c r="D507" i="44" s="1"/>
  <c r="E507" i="44" s="1"/>
  <c r="F507" i="44" s="1"/>
  <c r="C1155" i="44"/>
  <c r="D1155" i="44" s="1"/>
  <c r="E1155" i="44" s="1"/>
  <c r="F1155" i="44" s="1"/>
  <c r="C1524" i="44"/>
  <c r="D1524" i="44" s="1"/>
  <c r="E1524" i="44" s="1"/>
  <c r="F1524" i="44" s="1"/>
  <c r="C249" i="44"/>
  <c r="D249" i="44" s="1"/>
  <c r="E249" i="44" s="1"/>
  <c r="F249" i="44" s="1"/>
  <c r="C793" i="44"/>
  <c r="D793" i="44" s="1"/>
  <c r="E793" i="44" s="1"/>
  <c r="F793" i="44" s="1"/>
  <c r="C1284" i="44"/>
  <c r="D1284" i="44" s="1"/>
  <c r="E1284" i="44" s="1"/>
  <c r="F1284" i="44" s="1"/>
  <c r="C1520" i="44"/>
  <c r="D1520" i="44" s="1"/>
  <c r="E1520" i="44" s="1"/>
  <c r="F1520" i="44" s="1"/>
  <c r="C734" i="44"/>
  <c r="D734" i="44" s="1"/>
  <c r="E734" i="44" s="1"/>
  <c r="F734" i="44" s="1"/>
  <c r="C812" i="44"/>
  <c r="D812" i="44" s="1"/>
  <c r="E812" i="44" s="1"/>
  <c r="F812" i="44" s="1"/>
  <c r="C1041" i="44"/>
  <c r="D1041" i="44" s="1"/>
  <c r="E1041" i="44" s="1"/>
  <c r="F1041" i="44" s="1"/>
  <c r="C1159" i="44"/>
  <c r="D1159" i="44" s="1"/>
  <c r="E1159" i="44" s="1"/>
  <c r="F1159" i="44" s="1"/>
  <c r="C1390" i="44"/>
  <c r="D1390" i="44" s="1"/>
  <c r="E1390" i="44" s="1"/>
  <c r="F1390" i="44" s="1"/>
  <c r="C905" i="44"/>
  <c r="D905" i="44" s="1"/>
  <c r="E905" i="44" s="1"/>
  <c r="F905" i="44" s="1"/>
  <c r="C1525" i="44"/>
  <c r="D1525" i="44" s="1"/>
  <c r="E1525" i="44" s="1"/>
  <c r="F1525" i="44" s="1"/>
  <c r="C1022" i="44"/>
  <c r="D1022" i="44" s="1"/>
  <c r="E1022" i="44" s="1"/>
  <c r="F1022" i="44" s="1"/>
  <c r="C884" i="44"/>
  <c r="D884" i="44" s="1"/>
  <c r="E884" i="44" s="1"/>
  <c r="F884" i="44" s="1"/>
  <c r="C581" i="44"/>
  <c r="D581" i="44" s="1"/>
  <c r="E581" i="44" s="1"/>
  <c r="F581" i="44" s="1"/>
  <c r="C886" i="44"/>
  <c r="D886" i="44" s="1"/>
  <c r="E886" i="44" s="1"/>
  <c r="F886" i="44" s="1"/>
  <c r="C713" i="44"/>
  <c r="D713" i="44" s="1"/>
  <c r="E713" i="44" s="1"/>
  <c r="F713" i="44" s="1"/>
  <c r="C1275" i="44"/>
  <c r="D1275" i="44" s="1"/>
  <c r="E1275" i="44" s="1"/>
  <c r="F1275" i="44" s="1"/>
  <c r="C1405" i="44"/>
  <c r="D1405" i="44" s="1"/>
  <c r="E1405" i="44" s="1"/>
  <c r="F1405" i="44" s="1"/>
  <c r="C1191" i="44"/>
  <c r="D1191" i="44" s="1"/>
  <c r="E1191" i="44" s="1"/>
  <c r="F1191" i="44" s="1"/>
  <c r="C938" i="44"/>
  <c r="D938" i="44" s="1"/>
  <c r="E938" i="44" s="1"/>
  <c r="F938" i="44" s="1"/>
  <c r="C918" i="44"/>
  <c r="D918" i="44" s="1"/>
  <c r="E918" i="44" s="1"/>
  <c r="F918" i="44" s="1"/>
  <c r="C1271" i="44"/>
  <c r="D1271" i="44" s="1"/>
  <c r="E1271" i="44" s="1"/>
  <c r="F1271" i="44" s="1"/>
  <c r="C910" i="44"/>
  <c r="D910" i="44" s="1"/>
  <c r="E910" i="44" s="1"/>
  <c r="F910" i="44" s="1"/>
  <c r="C1332" i="44"/>
  <c r="D1332" i="44" s="1"/>
  <c r="E1332" i="44" s="1"/>
  <c r="F1332" i="44" s="1"/>
  <c r="C645" i="44"/>
  <c r="D645" i="44" s="1"/>
  <c r="E645" i="44" s="1"/>
  <c r="F645" i="44" s="1"/>
  <c r="C1024" i="44"/>
  <c r="D1024" i="44" s="1"/>
  <c r="E1024" i="44" s="1"/>
  <c r="F1024" i="44" s="1"/>
  <c r="C631" i="44"/>
  <c r="D631" i="44" s="1"/>
  <c r="E631" i="44" s="1"/>
  <c r="F631" i="44" s="1"/>
  <c r="C675" i="44"/>
  <c r="D675" i="44" s="1"/>
  <c r="E675" i="44" s="1"/>
  <c r="F675" i="44" s="1"/>
  <c r="C622" i="44"/>
  <c r="D622" i="44" s="1"/>
  <c r="E622" i="44" s="1"/>
  <c r="F622" i="44" s="1"/>
  <c r="C653" i="44"/>
  <c r="D653" i="44" s="1"/>
  <c r="E653" i="44" s="1"/>
  <c r="F653" i="44" s="1"/>
  <c r="C483" i="44"/>
  <c r="D483" i="44" s="1"/>
  <c r="E483" i="44" s="1"/>
  <c r="F483" i="44" s="1"/>
  <c r="C262" i="44"/>
  <c r="D262" i="44" s="1"/>
  <c r="E262" i="44" s="1"/>
  <c r="F262" i="44" s="1"/>
  <c r="C843" i="44"/>
  <c r="D843" i="44" s="1"/>
  <c r="E843" i="44" s="1"/>
  <c r="F843" i="44" s="1"/>
  <c r="C958" i="44"/>
  <c r="D958" i="44" s="1"/>
  <c r="E958" i="44" s="1"/>
  <c r="F958" i="44" s="1"/>
  <c r="C945" i="44"/>
  <c r="D945" i="44" s="1"/>
  <c r="E945" i="44" s="1"/>
  <c r="F945" i="44" s="1"/>
  <c r="C1190" i="44"/>
  <c r="D1190" i="44" s="1"/>
  <c r="E1190" i="44" s="1"/>
  <c r="F1190" i="44" s="1"/>
  <c r="C1058" i="44"/>
  <c r="D1058" i="44" s="1"/>
  <c r="E1058" i="44" s="1"/>
  <c r="F1058" i="44" s="1"/>
  <c r="C1175" i="44"/>
  <c r="D1175" i="44" s="1"/>
  <c r="E1175" i="44" s="1"/>
  <c r="F1175" i="44" s="1"/>
  <c r="C1381" i="44"/>
  <c r="D1381" i="44" s="1"/>
  <c r="E1381" i="44" s="1"/>
  <c r="F1381" i="44" s="1"/>
  <c r="C316" i="44"/>
  <c r="D316" i="44" s="1"/>
  <c r="E316" i="44" s="1"/>
  <c r="F316" i="44" s="1"/>
  <c r="C344" i="44"/>
  <c r="D344" i="44" s="1"/>
  <c r="E344" i="44" s="1"/>
  <c r="F344" i="44" s="1"/>
  <c r="C715" i="44"/>
  <c r="D715" i="44" s="1"/>
  <c r="E715" i="44" s="1"/>
  <c r="F715" i="44" s="1"/>
  <c r="C1129" i="44"/>
  <c r="D1129" i="44" s="1"/>
  <c r="E1129" i="44" s="1"/>
  <c r="F1129" i="44" s="1"/>
  <c r="C1220" i="44"/>
  <c r="D1220" i="44" s="1"/>
  <c r="E1220" i="44" s="1"/>
  <c r="F1220" i="44" s="1"/>
  <c r="C286" i="44"/>
  <c r="D286" i="44" s="1"/>
  <c r="E286" i="44" s="1"/>
  <c r="F286" i="44" s="1"/>
  <c r="C480" i="44"/>
  <c r="D480" i="44" s="1"/>
  <c r="E480" i="44" s="1"/>
  <c r="F480" i="44" s="1"/>
  <c r="C580" i="44"/>
  <c r="D580" i="44" s="1"/>
  <c r="E580" i="44" s="1"/>
  <c r="F580" i="44" s="1"/>
  <c r="C1180" i="44"/>
  <c r="D1180" i="44" s="1"/>
  <c r="E1180" i="44" s="1"/>
  <c r="F1180" i="44" s="1"/>
  <c r="C368" i="44"/>
  <c r="D368" i="44" s="1"/>
  <c r="E368" i="44" s="1"/>
  <c r="F368" i="44" s="1"/>
  <c r="C525" i="44"/>
  <c r="D525" i="44" s="1"/>
  <c r="E525" i="44" s="1"/>
  <c r="F525" i="44" s="1"/>
  <c r="C966" i="44"/>
  <c r="D966" i="44" s="1"/>
  <c r="E966" i="44" s="1"/>
  <c r="F966" i="44" s="1"/>
  <c r="C1353" i="44"/>
  <c r="D1353" i="44" s="1"/>
  <c r="E1353" i="44" s="1"/>
  <c r="F1353" i="44" s="1"/>
  <c r="C1183" i="44"/>
  <c r="D1183" i="44" s="1"/>
  <c r="E1183" i="44" s="1"/>
  <c r="F1183" i="44" s="1"/>
  <c r="C1442" i="44"/>
  <c r="D1442" i="44" s="1"/>
  <c r="E1442" i="44" s="1"/>
  <c r="F1442" i="44" s="1"/>
  <c r="C1113" i="44"/>
  <c r="D1113" i="44" s="1"/>
  <c r="E1113" i="44" s="1"/>
  <c r="F1113" i="44" s="1"/>
  <c r="C1105" i="44"/>
  <c r="D1105" i="44" s="1"/>
  <c r="E1105" i="44" s="1"/>
  <c r="F1105" i="44" s="1"/>
  <c r="C1033" i="44"/>
  <c r="D1033" i="44" s="1"/>
  <c r="E1033" i="44" s="1"/>
  <c r="F1033" i="44" s="1"/>
  <c r="C835" i="44"/>
  <c r="D835" i="44" s="1"/>
  <c r="E835" i="44" s="1"/>
  <c r="F835" i="44" s="1"/>
  <c r="C500" i="44"/>
  <c r="D500" i="44" s="1"/>
  <c r="E500" i="44" s="1"/>
  <c r="F500" i="44" s="1"/>
  <c r="C593" i="44"/>
  <c r="D593" i="44" s="1"/>
  <c r="E593" i="44" s="1"/>
  <c r="F593" i="44" s="1"/>
  <c r="C82" i="44"/>
  <c r="D82" i="44" s="1"/>
  <c r="E82" i="44" s="1"/>
  <c r="F82" i="44" s="1"/>
  <c r="C623" i="44"/>
  <c r="D623" i="44" s="1"/>
  <c r="E623" i="44" s="1"/>
  <c r="F623" i="44" s="1"/>
  <c r="C1528" i="44"/>
  <c r="D1528" i="44" s="1"/>
  <c r="E1528" i="44" s="1"/>
  <c r="F1528" i="44" s="1"/>
  <c r="C1311" i="44"/>
  <c r="D1311" i="44" s="1"/>
  <c r="E1311" i="44" s="1"/>
  <c r="F1311" i="44" s="1"/>
  <c r="C1079" i="44"/>
  <c r="D1079" i="44" s="1"/>
  <c r="E1079" i="44" s="1"/>
  <c r="F1079" i="44" s="1"/>
  <c r="C1075" i="44"/>
  <c r="D1075" i="44" s="1"/>
  <c r="E1075" i="44" s="1"/>
  <c r="F1075" i="44" s="1"/>
  <c r="C1506" i="44"/>
  <c r="D1506" i="44" s="1"/>
  <c r="E1506" i="44" s="1"/>
  <c r="F1506" i="44" s="1"/>
  <c r="C1527" i="44"/>
  <c r="D1527" i="44" s="1"/>
  <c r="E1527" i="44" s="1"/>
  <c r="F1527" i="44" s="1"/>
  <c r="C1259" i="44"/>
  <c r="D1259" i="44" s="1"/>
  <c r="E1259" i="44" s="1"/>
  <c r="F1259" i="44" s="1"/>
  <c r="C1303" i="44"/>
  <c r="D1303" i="44" s="1"/>
  <c r="E1303" i="44" s="1"/>
  <c r="F1303" i="44" s="1"/>
  <c r="C1306" i="44"/>
  <c r="D1306" i="44" s="1"/>
  <c r="E1306" i="44" s="1"/>
  <c r="F1306" i="44" s="1"/>
  <c r="C922" i="44"/>
  <c r="D922" i="44" s="1"/>
  <c r="E922" i="44" s="1"/>
  <c r="F922" i="44" s="1"/>
  <c r="C780" i="44"/>
  <c r="D780" i="44" s="1"/>
  <c r="E780" i="44" s="1"/>
  <c r="F780" i="44" s="1"/>
  <c r="C787" i="44"/>
  <c r="D787" i="44" s="1"/>
  <c r="E787" i="44" s="1"/>
  <c r="F787" i="44" s="1"/>
  <c r="C606" i="44"/>
  <c r="D606" i="44" s="1"/>
  <c r="E606" i="44" s="1"/>
  <c r="F606" i="44" s="1"/>
  <c r="C776" i="44"/>
  <c r="D776" i="44" s="1"/>
  <c r="E776" i="44" s="1"/>
  <c r="F776" i="44" s="1"/>
  <c r="C149" i="44"/>
  <c r="D149" i="44" s="1"/>
  <c r="E149" i="44" s="1"/>
  <c r="F149" i="44" s="1"/>
  <c r="C459" i="44"/>
  <c r="D459" i="44" s="1"/>
  <c r="E459" i="44" s="1"/>
  <c r="F459" i="44" s="1"/>
  <c r="C494" i="44"/>
  <c r="D494" i="44" s="1"/>
  <c r="E494" i="44" s="1"/>
  <c r="F494" i="44" s="1"/>
  <c r="C442" i="44"/>
  <c r="D442" i="44" s="1"/>
  <c r="E442" i="44" s="1"/>
  <c r="F442" i="44" s="1"/>
  <c r="C1060" i="44"/>
  <c r="D1060" i="44" s="1"/>
  <c r="E1060" i="44" s="1"/>
  <c r="F1060" i="44" s="1"/>
  <c r="C1144" i="44"/>
  <c r="D1144" i="44" s="1"/>
  <c r="E1144" i="44" s="1"/>
  <c r="F1144" i="44" s="1"/>
  <c r="C785" i="44"/>
  <c r="D785" i="44" s="1"/>
  <c r="E785" i="44" s="1"/>
  <c r="F785" i="44" s="1"/>
  <c r="C739" i="44"/>
  <c r="D739" i="44" s="1"/>
  <c r="E739" i="44" s="1"/>
  <c r="F739" i="44" s="1"/>
  <c r="C893" i="44"/>
  <c r="D893" i="44" s="1"/>
  <c r="E893" i="44" s="1"/>
  <c r="F893" i="44" s="1"/>
  <c r="C1365" i="44"/>
  <c r="D1365" i="44" s="1"/>
  <c r="E1365" i="44" s="1"/>
  <c r="F1365" i="44" s="1"/>
  <c r="C876" i="44"/>
  <c r="D876" i="44" s="1"/>
  <c r="E876" i="44" s="1"/>
  <c r="F876" i="44" s="1"/>
  <c r="C878" i="44"/>
  <c r="D878" i="44" s="1"/>
  <c r="E878" i="44" s="1"/>
  <c r="F878" i="44" s="1"/>
  <c r="C1006" i="44"/>
  <c r="D1006" i="44" s="1"/>
  <c r="E1006" i="44" s="1"/>
  <c r="F1006" i="44" s="1"/>
  <c r="C1003" i="44"/>
  <c r="D1003" i="44" s="1"/>
  <c r="E1003" i="44" s="1"/>
  <c r="F1003" i="44" s="1"/>
  <c r="C337" i="44"/>
  <c r="D337" i="44" s="1"/>
  <c r="E337" i="44" s="1"/>
  <c r="F337" i="44" s="1"/>
  <c r="C339" i="44"/>
  <c r="D339" i="44" s="1"/>
  <c r="E339" i="44" s="1"/>
  <c r="F339" i="44" s="1"/>
  <c r="C1151" i="44"/>
  <c r="D1151" i="44" s="1"/>
  <c r="E1151" i="44" s="1"/>
  <c r="F1151" i="44" s="1"/>
  <c r="C1139" i="44"/>
  <c r="D1139" i="44" s="1"/>
  <c r="E1139" i="44" s="1"/>
  <c r="F1139" i="44" s="1"/>
  <c r="C748" i="44"/>
  <c r="D748" i="44" s="1"/>
  <c r="E748" i="44" s="1"/>
  <c r="F748" i="44" s="1"/>
  <c r="C1494" i="44"/>
  <c r="D1494" i="44" s="1"/>
  <c r="E1494" i="44" s="1"/>
  <c r="F1494" i="44" s="1"/>
  <c r="C1457" i="44"/>
  <c r="D1457" i="44" s="1"/>
  <c r="E1457" i="44" s="1"/>
  <c r="F1457" i="44" s="1"/>
  <c r="C1212" i="44"/>
  <c r="D1212" i="44" s="1"/>
  <c r="E1212" i="44" s="1"/>
  <c r="F1212" i="44" s="1"/>
  <c r="C1214" i="44"/>
  <c r="D1214" i="44" s="1"/>
  <c r="E1214" i="44" s="1"/>
  <c r="F1214" i="44" s="1"/>
  <c r="C356" i="44"/>
  <c r="D356" i="44" s="1"/>
  <c r="E356" i="44" s="1"/>
  <c r="F356" i="44" s="1"/>
  <c r="C539" i="44"/>
  <c r="D539" i="44" s="1"/>
  <c r="E539" i="44" s="1"/>
  <c r="F539" i="44" s="1"/>
  <c r="C551" i="44"/>
  <c r="D551" i="44" s="1"/>
  <c r="E551" i="44" s="1"/>
  <c r="F551" i="44" s="1"/>
  <c r="C43" i="44"/>
  <c r="D43" i="44" s="1"/>
  <c r="E43" i="44" s="1"/>
  <c r="F43" i="44" s="1"/>
  <c r="C54" i="44"/>
  <c r="D54" i="44" s="1"/>
  <c r="E54" i="44" s="1"/>
  <c r="F54" i="44" s="1"/>
  <c r="C1186" i="44"/>
  <c r="D1186" i="44" s="1"/>
  <c r="E1186" i="44" s="1"/>
  <c r="F1186" i="44" s="1"/>
  <c r="C1402" i="44"/>
  <c r="D1402" i="44" s="1"/>
  <c r="E1402" i="44" s="1"/>
  <c r="F1402" i="44" s="1"/>
  <c r="C1414" i="44"/>
  <c r="D1414" i="44" s="1"/>
  <c r="E1414" i="44" s="1"/>
  <c r="F1414" i="44" s="1"/>
  <c r="C1458" i="44"/>
  <c r="D1458" i="44" s="1"/>
  <c r="E1458" i="44" s="1"/>
  <c r="F1458" i="44" s="1"/>
  <c r="C689" i="44"/>
  <c r="D689" i="44" s="1"/>
  <c r="E689" i="44" s="1"/>
  <c r="F689" i="44" s="1"/>
  <c r="C403" i="44"/>
  <c r="D403" i="44" s="1"/>
  <c r="E403" i="44" s="1"/>
  <c r="F403" i="44" s="1"/>
  <c r="C530" i="44"/>
  <c r="D530" i="44" s="1"/>
  <c r="E530" i="44" s="1"/>
  <c r="F530" i="44" s="1"/>
  <c r="C542" i="44"/>
  <c r="D542" i="44" s="1"/>
  <c r="E542" i="44" s="1"/>
  <c r="F542" i="44" s="1"/>
  <c r="C546" i="44"/>
  <c r="D546" i="44" s="1"/>
  <c r="E546" i="44" s="1"/>
  <c r="F546" i="44" s="1"/>
  <c r="C534" i="44"/>
  <c r="D534" i="44" s="1"/>
  <c r="E534" i="44" s="1"/>
  <c r="F534" i="44" s="1"/>
  <c r="C395" i="44"/>
  <c r="D395" i="44" s="1"/>
  <c r="E395" i="44" s="1"/>
  <c r="F395" i="44" s="1"/>
  <c r="C1434" i="44"/>
  <c r="D1434" i="44" s="1"/>
  <c r="E1434" i="44" s="1"/>
  <c r="F1434" i="44" s="1"/>
  <c r="C1382" i="44"/>
  <c r="D1382" i="44" s="1"/>
  <c r="E1382" i="44" s="1"/>
  <c r="F1382" i="44" s="1"/>
  <c r="C1334" i="44"/>
  <c r="D1334" i="44" s="1"/>
  <c r="E1334" i="44" s="1"/>
  <c r="F1334" i="44" s="1"/>
  <c r="C504" i="44"/>
  <c r="D504" i="44" s="1"/>
  <c r="E504" i="44" s="1"/>
  <c r="F504" i="44" s="1"/>
  <c r="C516" i="44"/>
  <c r="D516" i="44" s="1"/>
  <c r="E516" i="44" s="1"/>
  <c r="F516" i="44" s="1"/>
  <c r="C1241" i="44"/>
  <c r="D1241" i="44" s="1"/>
  <c r="E1241" i="44" s="1"/>
  <c r="F1241" i="44" s="1"/>
  <c r="C1112" i="44"/>
  <c r="D1112" i="44" s="1"/>
  <c r="E1112" i="44" s="1"/>
  <c r="F1112" i="44" s="1"/>
  <c r="C1295" i="44"/>
  <c r="D1295" i="44" s="1"/>
  <c r="E1295" i="44" s="1"/>
  <c r="F1295" i="44" s="1"/>
  <c r="C660" i="44"/>
  <c r="D660" i="44" s="1"/>
  <c r="E660" i="44" s="1"/>
  <c r="F660" i="44" s="1"/>
  <c r="C662" i="44"/>
  <c r="D662" i="44" s="1"/>
  <c r="E662" i="44" s="1"/>
  <c r="F662" i="44" s="1"/>
  <c r="C78" i="44"/>
  <c r="D78" i="44" s="1"/>
  <c r="E78" i="44" s="1"/>
  <c r="F78" i="44" s="1"/>
  <c r="C80" i="44"/>
  <c r="D80" i="44" s="1"/>
  <c r="E80" i="44" s="1"/>
  <c r="F80" i="44" s="1"/>
  <c r="C171" i="44"/>
  <c r="D171" i="44" s="1"/>
  <c r="E171" i="44" s="1"/>
  <c r="F171" i="44" s="1"/>
  <c r="C183" i="44"/>
  <c r="D183" i="44" s="1"/>
  <c r="E183" i="44" s="1"/>
  <c r="F183" i="44" s="1"/>
  <c r="C252" i="44"/>
  <c r="D252" i="44" s="1"/>
  <c r="E252" i="44" s="1"/>
  <c r="F252" i="44" s="1"/>
  <c r="C254" i="44"/>
  <c r="D254" i="44" s="1"/>
  <c r="E254" i="44" s="1"/>
  <c r="F254" i="44" s="1"/>
  <c r="C556" i="44"/>
  <c r="D556" i="44" s="1"/>
  <c r="E556" i="44" s="1"/>
  <c r="F556" i="44" s="1"/>
  <c r="C374" i="44"/>
  <c r="D374" i="44" s="1"/>
  <c r="E374" i="44" s="1"/>
  <c r="F374" i="44" s="1"/>
  <c r="C1393" i="44"/>
  <c r="D1393" i="44" s="1"/>
  <c r="E1393" i="44" s="1"/>
  <c r="F1393" i="44" s="1"/>
  <c r="C683" i="44"/>
  <c r="D683" i="44" s="1"/>
  <c r="E683" i="44" s="1"/>
  <c r="F683" i="44" s="1"/>
  <c r="C1207" i="44"/>
  <c r="D1207" i="44" s="1"/>
  <c r="E1207" i="44" s="1"/>
  <c r="F1207" i="44" s="1"/>
  <c r="C1331" i="44"/>
  <c r="D1331" i="44" s="1"/>
  <c r="E1331" i="44" s="1"/>
  <c r="F1331" i="44" s="1"/>
  <c r="C425" i="44"/>
  <c r="D425" i="44" s="1"/>
  <c r="E425" i="44" s="1"/>
  <c r="F425" i="44" s="1"/>
  <c r="C427" i="44"/>
  <c r="D427" i="44" s="1"/>
  <c r="E427" i="44" s="1"/>
  <c r="F427" i="44" s="1"/>
  <c r="C52" i="44"/>
  <c r="D52" i="44" s="1"/>
  <c r="E52" i="44" s="1"/>
  <c r="F52" i="44" s="1"/>
  <c r="C64" i="44"/>
  <c r="D64" i="44" s="1"/>
  <c r="E64" i="44" s="1"/>
  <c r="F64" i="44" s="1"/>
  <c r="C1451" i="44"/>
  <c r="D1451" i="44" s="1"/>
  <c r="E1451" i="44" s="1"/>
  <c r="F1451" i="44" s="1"/>
  <c r="C1463" i="44"/>
  <c r="D1463" i="44" s="1"/>
  <c r="E1463" i="44" s="1"/>
  <c r="F1463" i="44" s="1"/>
  <c r="C731" i="44"/>
  <c r="D731" i="44" s="1"/>
  <c r="E731" i="44" s="1"/>
  <c r="F731" i="44" s="1"/>
  <c r="C164" i="44"/>
  <c r="D164" i="44" s="1"/>
  <c r="E164" i="44" s="1"/>
  <c r="F164" i="44" s="1"/>
  <c r="C166" i="44"/>
  <c r="D166" i="44" s="1"/>
  <c r="E166" i="44" s="1"/>
  <c r="F166" i="44" s="1"/>
  <c r="C557" i="44"/>
  <c r="D557" i="44" s="1"/>
  <c r="E557" i="44" s="1"/>
  <c r="F557" i="44" s="1"/>
  <c r="C1002" i="44"/>
  <c r="D1002" i="44" s="1"/>
  <c r="E1002" i="44" s="1"/>
  <c r="F1002" i="44" s="1"/>
  <c r="C992" i="44"/>
  <c r="D992" i="44" s="1"/>
  <c r="E992" i="44" s="1"/>
  <c r="F992" i="44" s="1"/>
  <c r="C1141" i="44"/>
  <c r="D1141" i="44" s="1"/>
  <c r="E1141" i="44" s="1"/>
  <c r="F1141" i="44" s="1"/>
  <c r="C84" i="44"/>
  <c r="D84" i="44" s="1"/>
  <c r="E84" i="44" s="1"/>
  <c r="F84" i="44" s="1"/>
  <c r="C86" i="44"/>
  <c r="D86" i="44" s="1"/>
  <c r="E86" i="44" s="1"/>
  <c r="F86" i="44" s="1"/>
  <c r="C639" i="44"/>
  <c r="D639" i="44" s="1"/>
  <c r="E639" i="44" s="1"/>
  <c r="F639" i="44" s="1"/>
  <c r="C1375" i="44"/>
  <c r="D1375" i="44" s="1"/>
  <c r="E1375" i="44" s="1"/>
  <c r="F1375" i="44" s="1"/>
  <c r="C1357" i="44"/>
  <c r="D1357" i="44" s="1"/>
  <c r="E1357" i="44" s="1"/>
  <c r="F1357" i="44" s="1"/>
  <c r="C1359" i="44"/>
  <c r="D1359" i="44" s="1"/>
  <c r="E1359" i="44" s="1"/>
  <c r="F1359" i="44" s="1"/>
  <c r="C730" i="44"/>
  <c r="D730" i="44" s="1"/>
  <c r="E730" i="44" s="1"/>
  <c r="F730" i="44" s="1"/>
  <c r="C397" i="44"/>
  <c r="D397" i="44" s="1"/>
  <c r="E397" i="44" s="1"/>
  <c r="F397" i="44" s="1"/>
  <c r="C219" i="44"/>
  <c r="D219" i="44" s="1"/>
  <c r="E219" i="44" s="1"/>
  <c r="F219" i="44" s="1"/>
  <c r="C221" i="44"/>
  <c r="D221" i="44" s="1"/>
  <c r="E221" i="44" s="1"/>
  <c r="F221" i="44" s="1"/>
  <c r="C209" i="44"/>
  <c r="D209" i="44" s="1"/>
  <c r="E209" i="44" s="1"/>
  <c r="F209" i="44" s="1"/>
  <c r="C235" i="44"/>
  <c r="D235" i="44" s="1"/>
  <c r="E235" i="44" s="1"/>
  <c r="F235" i="44" s="1"/>
  <c r="C247" i="44"/>
  <c r="D247" i="44" s="1"/>
  <c r="E247" i="44" s="1"/>
  <c r="F247" i="44" s="1"/>
  <c r="C461" i="44"/>
  <c r="D461" i="44" s="1"/>
  <c r="E461" i="44" s="1"/>
  <c r="F461" i="44" s="1"/>
  <c r="C1360" i="44"/>
  <c r="D1360" i="44" s="1"/>
  <c r="E1360" i="44" s="1"/>
  <c r="F1360" i="44" s="1"/>
  <c r="C1048" i="44"/>
  <c r="D1048" i="44" s="1"/>
  <c r="E1048" i="44" s="1"/>
  <c r="F1048" i="44" s="1"/>
  <c r="C1158" i="44"/>
  <c r="D1158" i="44" s="1"/>
  <c r="E1158" i="44" s="1"/>
  <c r="F1158" i="44" s="1"/>
  <c r="C642" i="44"/>
  <c r="D642" i="44" s="1"/>
  <c r="E642" i="44" s="1"/>
  <c r="F642" i="44" s="1"/>
  <c r="C632" i="44"/>
  <c r="D632" i="44" s="1"/>
  <c r="E632" i="44" s="1"/>
  <c r="F632" i="44" s="1"/>
  <c r="C841" i="44"/>
  <c r="D841" i="44" s="1"/>
  <c r="E841" i="44" s="1"/>
  <c r="F841" i="44" s="1"/>
  <c r="C189" i="44"/>
  <c r="D189" i="44" s="1"/>
  <c r="E189" i="44" s="1"/>
  <c r="F189" i="44" s="1"/>
  <c r="C1162" i="44"/>
  <c r="D1162" i="44" s="1"/>
  <c r="E1162" i="44" s="1"/>
  <c r="F1162" i="44" s="1"/>
  <c r="C1150" i="44"/>
  <c r="D1150" i="44" s="1"/>
  <c r="E1150" i="44" s="1"/>
  <c r="F1150" i="44" s="1"/>
  <c r="C380" i="44"/>
  <c r="D380" i="44" s="1"/>
  <c r="E380" i="44" s="1"/>
  <c r="F380" i="44" s="1"/>
  <c r="C1215" i="44"/>
  <c r="D1215" i="44" s="1"/>
  <c r="E1215" i="44" s="1"/>
  <c r="F1215" i="44" s="1"/>
  <c r="C833" i="44"/>
  <c r="D833" i="44" s="1"/>
  <c r="E833" i="44" s="1"/>
  <c r="F833" i="44" s="1"/>
  <c r="C1443" i="44"/>
  <c r="D1443" i="44" s="1"/>
  <c r="E1443" i="44" s="1"/>
  <c r="F1443" i="44" s="1"/>
  <c r="C1533" i="44"/>
  <c r="D1533" i="44" s="1"/>
  <c r="E1533" i="44" s="1"/>
  <c r="F1533" i="44" s="1"/>
  <c r="C1352" i="44"/>
  <c r="D1352" i="44" s="1"/>
  <c r="E1352" i="44" s="1"/>
  <c r="F1352" i="44" s="1"/>
  <c r="C1358" i="44"/>
  <c r="D1358" i="44" s="1"/>
  <c r="E1358" i="44" s="1"/>
  <c r="F1358" i="44" s="1"/>
  <c r="C1501" i="44"/>
  <c r="D1501" i="44" s="1"/>
  <c r="E1501" i="44" s="1"/>
  <c r="F1501" i="44" s="1"/>
  <c r="C1410" i="44"/>
  <c r="D1410" i="44" s="1"/>
  <c r="E1410" i="44" s="1"/>
  <c r="F1410" i="44" s="1"/>
  <c r="C1011" i="44"/>
  <c r="D1011" i="44" s="1"/>
  <c r="E1011" i="44" s="1"/>
  <c r="F1011" i="44" s="1"/>
  <c r="C872" i="44"/>
  <c r="D872" i="44" s="1"/>
  <c r="E872" i="44" s="1"/>
  <c r="F872" i="44" s="1"/>
  <c r="C1136" i="44"/>
  <c r="D1136" i="44" s="1"/>
  <c r="E1136" i="44" s="1"/>
  <c r="F1136" i="44" s="1"/>
  <c r="C1107" i="44"/>
  <c r="D1107" i="44" s="1"/>
  <c r="E1107" i="44" s="1"/>
  <c r="F1107" i="44" s="1"/>
  <c r="C921" i="44"/>
  <c r="D921" i="44" s="1"/>
  <c r="E921" i="44" s="1"/>
  <c r="F921" i="44" s="1"/>
  <c r="C573" i="44"/>
  <c r="D573" i="44" s="1"/>
  <c r="E573" i="44" s="1"/>
  <c r="F573" i="44" s="1"/>
  <c r="C952" i="44"/>
  <c r="D952" i="44" s="1"/>
  <c r="E952" i="44" s="1"/>
  <c r="F952" i="44" s="1"/>
  <c r="C668" i="44"/>
  <c r="D668" i="44" s="1"/>
  <c r="E668" i="44" s="1"/>
  <c r="F668" i="44" s="1"/>
  <c r="C644" i="44"/>
  <c r="D644" i="44" s="1"/>
  <c r="E644" i="44" s="1"/>
  <c r="F644" i="44" s="1"/>
  <c r="C720" i="44"/>
  <c r="D720" i="44" s="1"/>
  <c r="E720" i="44" s="1"/>
  <c r="F720" i="44" s="1"/>
  <c r="C388" i="44"/>
  <c r="D388" i="44" s="1"/>
  <c r="E388" i="44" s="1"/>
  <c r="F388" i="44" s="1"/>
  <c r="C423" i="44"/>
  <c r="D423" i="44" s="1"/>
  <c r="E423" i="44" s="1"/>
  <c r="F423" i="44" s="1"/>
  <c r="C333" i="44"/>
  <c r="D333" i="44" s="1"/>
  <c r="E333" i="44" s="1"/>
  <c r="F333" i="44" s="1"/>
  <c r="C324" i="44"/>
  <c r="D324" i="44" s="1"/>
  <c r="E324" i="44" s="1"/>
  <c r="F324" i="44" s="1"/>
  <c r="C355" i="44"/>
  <c r="D355" i="44" s="1"/>
  <c r="E355" i="44" s="1"/>
  <c r="F355" i="44" s="1"/>
  <c r="C416" i="44"/>
  <c r="D416" i="44" s="1"/>
  <c r="E416" i="44" s="1"/>
  <c r="F416" i="44" s="1"/>
  <c r="C1019" i="44"/>
  <c r="D1019" i="44" s="1"/>
  <c r="E1019" i="44" s="1"/>
  <c r="F1019" i="44" s="1"/>
  <c r="C838" i="44"/>
  <c r="D838" i="44" s="1"/>
  <c r="E838" i="44" s="1"/>
  <c r="F838" i="44" s="1"/>
  <c r="C1368" i="44"/>
  <c r="D1368" i="44" s="1"/>
  <c r="E1368" i="44" s="1"/>
  <c r="F1368" i="44" s="1"/>
  <c r="C987" i="44"/>
  <c r="D987" i="44" s="1"/>
  <c r="E987" i="44" s="1"/>
  <c r="F987" i="44" s="1"/>
  <c r="C693" i="44"/>
  <c r="D693" i="44" s="1"/>
  <c r="E693" i="44" s="1"/>
  <c r="F693" i="44" s="1"/>
  <c r="C1351" i="44"/>
  <c r="D1351" i="44" s="1"/>
  <c r="E1351" i="44" s="1"/>
  <c r="F1351" i="44" s="1"/>
  <c r="C1493" i="44"/>
  <c r="D1493" i="44" s="1"/>
  <c r="E1493" i="44" s="1"/>
  <c r="F1493" i="44" s="1"/>
  <c r="C1027" i="44"/>
  <c r="D1027" i="44" s="1"/>
  <c r="E1027" i="44" s="1"/>
  <c r="F1027" i="44" s="1"/>
  <c r="C1339" i="44"/>
  <c r="D1339" i="44" s="1"/>
  <c r="E1339" i="44" s="1"/>
  <c r="F1339" i="44" s="1"/>
  <c r="C1171" i="44"/>
  <c r="D1171" i="44" s="1"/>
  <c r="E1171" i="44" s="1"/>
  <c r="F1171" i="44" s="1"/>
  <c r="C865" i="44"/>
  <c r="D865" i="44" s="1"/>
  <c r="E865" i="44" s="1"/>
  <c r="F865" i="44" s="1"/>
  <c r="C769" i="44"/>
  <c r="D769" i="44" s="1"/>
  <c r="E769" i="44" s="1"/>
  <c r="F769" i="44" s="1"/>
  <c r="C1319" i="44"/>
  <c r="D1319" i="44" s="1"/>
  <c r="E1319" i="44" s="1"/>
  <c r="F1319" i="44" s="1"/>
  <c r="C959" i="44"/>
  <c r="D959" i="44" s="1"/>
  <c r="E959" i="44" s="1"/>
  <c r="F959" i="44" s="1"/>
  <c r="C509" i="44"/>
  <c r="D509" i="44" s="1"/>
  <c r="E509" i="44" s="1"/>
  <c r="F509" i="44" s="1"/>
  <c r="C1197" i="44"/>
  <c r="D1197" i="44" s="1"/>
  <c r="E1197" i="44" s="1"/>
  <c r="F1197" i="44" s="1"/>
  <c r="C929" i="44"/>
  <c r="D929" i="44" s="1"/>
  <c r="E929" i="44" s="1"/>
  <c r="F929" i="44" s="1"/>
  <c r="C640" i="44"/>
  <c r="D640" i="44" s="1"/>
  <c r="E640" i="44" s="1"/>
  <c r="F640" i="44" s="1"/>
  <c r="C1459" i="44"/>
  <c r="D1459" i="44" s="1"/>
  <c r="E1459" i="44" s="1"/>
  <c r="F1459" i="44" s="1"/>
  <c r="C1307" i="44"/>
  <c r="D1307" i="44" s="1"/>
  <c r="E1307" i="44" s="1"/>
  <c r="F1307" i="44" s="1"/>
  <c r="C1500" i="44"/>
  <c r="D1500" i="44" s="1"/>
  <c r="E1500" i="44" s="1"/>
  <c r="F1500" i="44" s="1"/>
  <c r="C1194" i="44"/>
  <c r="D1194" i="44" s="1"/>
  <c r="E1194" i="44" s="1"/>
  <c r="F1194" i="44" s="1"/>
  <c r="C920" i="44"/>
  <c r="D920" i="44" s="1"/>
  <c r="E920" i="44" s="1"/>
  <c r="F920" i="44" s="1"/>
  <c r="C1064" i="44"/>
  <c r="D1064" i="44" s="1"/>
  <c r="E1064" i="44" s="1"/>
  <c r="F1064" i="44" s="1"/>
  <c r="C904" i="44"/>
  <c r="D904" i="44" s="1"/>
  <c r="E904" i="44" s="1"/>
  <c r="F904" i="44" s="1"/>
  <c r="C845" i="44"/>
  <c r="D845" i="44" s="1"/>
  <c r="E845" i="44" s="1"/>
  <c r="F845" i="44" s="1"/>
  <c r="C1050" i="44"/>
  <c r="D1050" i="44" s="1"/>
  <c r="E1050" i="44" s="1"/>
  <c r="F1050" i="44" s="1"/>
  <c r="C1257" i="44"/>
  <c r="D1257" i="44" s="1"/>
  <c r="E1257" i="44" s="1"/>
  <c r="F1257" i="44" s="1"/>
  <c r="C490" i="44"/>
  <c r="D490" i="44" s="1"/>
  <c r="E490" i="44" s="1"/>
  <c r="F490" i="44" s="1"/>
  <c r="C474" i="44"/>
  <c r="D474" i="44" s="1"/>
  <c r="E474" i="44" s="1"/>
  <c r="F474" i="44" s="1"/>
  <c r="C510" i="44"/>
  <c r="D510" i="44" s="1"/>
  <c r="E510" i="44" s="1"/>
  <c r="F510" i="44" s="1"/>
  <c r="C613" i="44"/>
  <c r="D613" i="44" s="1"/>
  <c r="E613" i="44" s="1"/>
  <c r="F613" i="44" s="1"/>
  <c r="C766" i="44"/>
  <c r="D766" i="44" s="1"/>
  <c r="E766" i="44" s="1"/>
  <c r="F766" i="44" s="1"/>
  <c r="C1343" i="44"/>
  <c r="D1343" i="44" s="1"/>
  <c r="E1343" i="44" s="1"/>
  <c r="F1343" i="44" s="1"/>
  <c r="C1474" i="44"/>
  <c r="D1474" i="44" s="1"/>
  <c r="E1474" i="44" s="1"/>
  <c r="F1474" i="44" s="1"/>
  <c r="C1254" i="44"/>
  <c r="D1254" i="44" s="1"/>
  <c r="E1254" i="44" s="1"/>
  <c r="F1254" i="44" s="1"/>
  <c r="C1089" i="44"/>
  <c r="D1089" i="44" s="1"/>
  <c r="E1089" i="44" s="1"/>
  <c r="F1089" i="44" s="1"/>
  <c r="C676" i="44"/>
  <c r="D676" i="44" s="1"/>
  <c r="E676" i="44" s="1"/>
  <c r="F676" i="44" s="1"/>
  <c r="C1278" i="44"/>
  <c r="D1278" i="44" s="1"/>
  <c r="E1278" i="44" s="1"/>
  <c r="F1278" i="44" s="1"/>
  <c r="C1416" i="44"/>
  <c r="D1416" i="44" s="1"/>
  <c r="E1416" i="44" s="1"/>
  <c r="F1416" i="44" s="1"/>
  <c r="C951" i="44"/>
  <c r="D951" i="44" s="1"/>
  <c r="E951" i="44" s="1"/>
  <c r="F951" i="44" s="1"/>
  <c r="C1485" i="44"/>
  <c r="D1485" i="44" s="1"/>
  <c r="E1485" i="44" s="1"/>
  <c r="F1485" i="44" s="1"/>
  <c r="C1477" i="44"/>
  <c r="D1477" i="44" s="1"/>
  <c r="E1477" i="44" s="1"/>
  <c r="F1477" i="44" s="1"/>
  <c r="C1012" i="44"/>
  <c r="D1012" i="44" s="1"/>
  <c r="E1012" i="44" s="1"/>
  <c r="F1012" i="44" s="1"/>
  <c r="C1124" i="44"/>
  <c r="D1124" i="44" s="1"/>
  <c r="E1124" i="44" s="1"/>
  <c r="F1124" i="44" s="1"/>
  <c r="C1336" i="44"/>
  <c r="D1336" i="44" s="1"/>
  <c r="E1336" i="44" s="1"/>
  <c r="F1336" i="44" s="1"/>
  <c r="C871" i="44"/>
  <c r="D871" i="44" s="1"/>
  <c r="E871" i="44" s="1"/>
  <c r="F871" i="44" s="1"/>
  <c r="C722" i="44"/>
  <c r="D722" i="44" s="1"/>
  <c r="E722" i="44" s="1"/>
  <c r="F722" i="44" s="1"/>
  <c r="C849" i="44"/>
  <c r="D849" i="44" s="1"/>
  <c r="E849" i="44" s="1"/>
  <c r="F849" i="44" s="1"/>
  <c r="C711" i="44"/>
  <c r="D711" i="44" s="1"/>
  <c r="E711" i="44" s="1"/>
  <c r="F711" i="44" s="1"/>
  <c r="C788" i="44"/>
  <c r="D788" i="44" s="1"/>
  <c r="E788" i="44" s="1"/>
  <c r="F788" i="44" s="1"/>
  <c r="C1199" i="44"/>
  <c r="D1199" i="44" s="1"/>
  <c r="E1199" i="44" s="1"/>
  <c r="F1199" i="44" s="1"/>
  <c r="C597" i="44"/>
  <c r="D597" i="44" s="1"/>
  <c r="E597" i="44" s="1"/>
  <c r="F597" i="44" s="1"/>
  <c r="C315" i="44"/>
  <c r="D315" i="44" s="1"/>
  <c r="E315" i="44" s="1"/>
  <c r="F315" i="44" s="1"/>
  <c r="C331" i="44"/>
  <c r="D331" i="44" s="1"/>
  <c r="E331" i="44" s="1"/>
  <c r="F331" i="44" s="1"/>
  <c r="C379" i="44"/>
  <c r="D379" i="44" s="1"/>
  <c r="E379" i="44" s="1"/>
  <c r="F379" i="44" s="1"/>
  <c r="C599" i="44"/>
  <c r="D599" i="44" s="1"/>
  <c r="E599" i="44" s="1"/>
  <c r="F599" i="44" s="1"/>
  <c r="C215" i="44"/>
  <c r="D215" i="44" s="1"/>
  <c r="E215" i="44" s="1"/>
  <c r="F215" i="44" s="1"/>
  <c r="C467" i="44"/>
  <c r="D467" i="44" s="1"/>
  <c r="E467" i="44" s="1"/>
  <c r="F467" i="44" s="1"/>
  <c r="C774" i="44"/>
  <c r="D774" i="44" s="1"/>
  <c r="E774" i="44" s="1"/>
  <c r="F774" i="44" s="1"/>
  <c r="C917" i="44"/>
  <c r="D917" i="44" s="1"/>
  <c r="E917" i="44" s="1"/>
  <c r="F917" i="44" s="1"/>
  <c r="C1504" i="44"/>
  <c r="D1504" i="44" s="1"/>
  <c r="E1504" i="44" s="1"/>
  <c r="F1504" i="44" s="1"/>
  <c r="C684" i="44"/>
  <c r="D684" i="44" s="1"/>
  <c r="E684" i="44" s="1"/>
  <c r="F684" i="44" s="1"/>
  <c r="C998" i="44"/>
  <c r="D998" i="44" s="1"/>
  <c r="E998" i="44" s="1"/>
  <c r="F998" i="44" s="1"/>
  <c r="C1450" i="44"/>
  <c r="D1450" i="44" s="1"/>
  <c r="E1450" i="44" s="1"/>
  <c r="F1450" i="44" s="1"/>
  <c r="C270" i="44"/>
  <c r="D270" i="44" s="1"/>
  <c r="E270" i="44" s="1"/>
  <c r="F270" i="44" s="1"/>
  <c r="C1116" i="44"/>
  <c r="D1116" i="44" s="1"/>
  <c r="E1116" i="44" s="1"/>
  <c r="F1116" i="44" s="1"/>
  <c r="C1243" i="44"/>
  <c r="D1243" i="44" s="1"/>
  <c r="E1243" i="44" s="1"/>
  <c r="F1243" i="44" s="1"/>
  <c r="C1315" i="44"/>
  <c r="D1315" i="44" s="1"/>
  <c r="E1315" i="44" s="1"/>
  <c r="F1315" i="44" s="1"/>
  <c r="C1260" i="44"/>
  <c r="D1260" i="44" s="1"/>
  <c r="E1260" i="44" s="1"/>
  <c r="F1260" i="44" s="1"/>
  <c r="C618" i="44"/>
  <c r="D618" i="44" s="1"/>
  <c r="E618" i="44" s="1"/>
  <c r="F618" i="44" s="1"/>
  <c r="C169" i="44"/>
  <c r="D169" i="44" s="1"/>
  <c r="E169" i="44" s="1"/>
  <c r="F169" i="44" s="1"/>
  <c r="C1489" i="44"/>
  <c r="D1489" i="44" s="1"/>
  <c r="E1489" i="44" s="1"/>
  <c r="F1489" i="44" s="1"/>
  <c r="C1435" i="44"/>
  <c r="D1435" i="44" s="1"/>
  <c r="E1435" i="44" s="1"/>
  <c r="F1435" i="44" s="1"/>
  <c r="C1437" i="44"/>
  <c r="D1437" i="44" s="1"/>
  <c r="E1437" i="44" s="1"/>
  <c r="F1437" i="44" s="1"/>
  <c r="C1263" i="44"/>
  <c r="D1263" i="44" s="1"/>
  <c r="E1263" i="44" s="1"/>
  <c r="F1263" i="44" s="1"/>
  <c r="C1063" i="44"/>
  <c r="D1063" i="44" s="1"/>
  <c r="E1063" i="44" s="1"/>
  <c r="F1063" i="44" s="1"/>
  <c r="C1277" i="44"/>
  <c r="D1277" i="44" s="1"/>
  <c r="E1277" i="44" s="1"/>
  <c r="F1277" i="44" s="1"/>
  <c r="C1290" i="44"/>
  <c r="D1290" i="44" s="1"/>
  <c r="E1290" i="44" s="1"/>
  <c r="F1290" i="44" s="1"/>
  <c r="C1291" i="44"/>
  <c r="D1291" i="44" s="1"/>
  <c r="E1291" i="44" s="1"/>
  <c r="F1291" i="44" s="1"/>
  <c r="C1067" i="44"/>
  <c r="D1067" i="44" s="1"/>
  <c r="E1067" i="44" s="1"/>
  <c r="F1067" i="44" s="1"/>
  <c r="C1269" i="44"/>
  <c r="D1269" i="44" s="1"/>
  <c r="E1269" i="44" s="1"/>
  <c r="F1269" i="44" s="1"/>
  <c r="C1015" i="44"/>
  <c r="D1015" i="44" s="1"/>
  <c r="E1015" i="44" s="1"/>
  <c r="F1015" i="44" s="1"/>
  <c r="C1478" i="44"/>
  <c r="D1478" i="44" s="1"/>
  <c r="E1478" i="44" s="1"/>
  <c r="F1478" i="44" s="1"/>
  <c r="C1266" i="44"/>
  <c r="D1266" i="44" s="1"/>
  <c r="E1266" i="44" s="1"/>
  <c r="F1266" i="44" s="1"/>
  <c r="C728" i="44"/>
  <c r="D728" i="44" s="1"/>
  <c r="E728" i="44" s="1"/>
  <c r="F728" i="44" s="1"/>
  <c r="C802" i="44"/>
  <c r="D802" i="44" s="1"/>
  <c r="E802" i="44" s="1"/>
  <c r="F802" i="44" s="1"/>
  <c r="C709" i="44"/>
  <c r="D709" i="44" s="1"/>
  <c r="E709" i="44" s="1"/>
  <c r="F709" i="44" s="1"/>
  <c r="C616" i="44"/>
  <c r="D616" i="44" s="1"/>
  <c r="E616" i="44" s="1"/>
  <c r="F616" i="44" s="1"/>
  <c r="C533" i="44"/>
  <c r="D533" i="44" s="1"/>
  <c r="E533" i="44" s="1"/>
  <c r="F533" i="44" s="1"/>
  <c r="C319" i="44"/>
  <c r="D319" i="44" s="1"/>
  <c r="E319" i="44" s="1"/>
  <c r="F319" i="44" s="1"/>
  <c r="C586" i="44"/>
  <c r="D586" i="44" s="1"/>
  <c r="E586" i="44" s="1"/>
  <c r="F586" i="44" s="1"/>
  <c r="C873" i="44"/>
  <c r="D873" i="44" s="1"/>
  <c r="E873" i="44" s="1"/>
  <c r="F873" i="44" s="1"/>
  <c r="C400" i="44"/>
  <c r="D400" i="44" s="1"/>
  <c r="E400" i="44" s="1"/>
  <c r="F400" i="44" s="1"/>
  <c r="C961" i="44"/>
  <c r="D961" i="44" s="1"/>
  <c r="E961" i="44" s="1"/>
  <c r="F961" i="44" s="1"/>
  <c r="C902" i="44"/>
  <c r="D902" i="44" s="1"/>
  <c r="E902" i="44" s="1"/>
  <c r="F902" i="44" s="1"/>
  <c r="C797" i="44"/>
  <c r="D797" i="44" s="1"/>
  <c r="E797" i="44" s="1"/>
  <c r="F797" i="44" s="1"/>
  <c r="C1476" i="44"/>
  <c r="D1476" i="44" s="1"/>
  <c r="E1476" i="44" s="1"/>
  <c r="F1476" i="44" s="1"/>
  <c r="C1384" i="44"/>
  <c r="D1384" i="44" s="1"/>
  <c r="E1384" i="44" s="1"/>
  <c r="F1384" i="44" s="1"/>
  <c r="C1145" i="44"/>
  <c r="D1145" i="44" s="1"/>
  <c r="E1145" i="44" s="1"/>
  <c r="F1145" i="44" s="1"/>
  <c r="C1110" i="44"/>
  <c r="D1110" i="44" s="1"/>
  <c r="E1110" i="44" s="1"/>
  <c r="F1110" i="44" s="1"/>
  <c r="C1030" i="44"/>
  <c r="D1030" i="44" s="1"/>
  <c r="E1030" i="44" s="1"/>
  <c r="F1030" i="44" s="1"/>
  <c r="C700" i="44"/>
  <c r="D700" i="44" s="1"/>
  <c r="E700" i="44" s="1"/>
  <c r="F700" i="44" s="1"/>
  <c r="C310" i="44"/>
  <c r="D310" i="44" s="1"/>
  <c r="E310" i="44" s="1"/>
  <c r="F310" i="44" s="1"/>
  <c r="C1531" i="44"/>
  <c r="D1531" i="44" s="1"/>
  <c r="E1531" i="44" s="1"/>
  <c r="F1531" i="44" s="1"/>
  <c r="C1472" i="44"/>
  <c r="D1472" i="44" s="1"/>
  <c r="E1472" i="44" s="1"/>
  <c r="F1472" i="44" s="1"/>
  <c r="C1436" i="44"/>
  <c r="D1436" i="44" s="1"/>
  <c r="E1436" i="44" s="1"/>
  <c r="F1436" i="44" s="1"/>
  <c r="C1395" i="44"/>
  <c r="D1395" i="44" s="1"/>
  <c r="E1395" i="44" s="1"/>
  <c r="F1395" i="44" s="1"/>
  <c r="C1125" i="44"/>
  <c r="D1125" i="44" s="1"/>
  <c r="E1125" i="44" s="1"/>
  <c r="F1125" i="44" s="1"/>
  <c r="C1103" i="44"/>
  <c r="D1103" i="44" s="1"/>
  <c r="E1103" i="44" s="1"/>
  <c r="F1103" i="44" s="1"/>
  <c r="C1255" i="44"/>
  <c r="D1255" i="44" s="1"/>
  <c r="E1255" i="44" s="1"/>
  <c r="F1255" i="44" s="1"/>
  <c r="C967" i="44"/>
  <c r="D967" i="44" s="1"/>
  <c r="E967" i="44" s="1"/>
  <c r="F967" i="44" s="1"/>
  <c r="C1292" i="44"/>
  <c r="D1292" i="44" s="1"/>
  <c r="E1292" i="44" s="1"/>
  <c r="F1292" i="44" s="1"/>
  <c r="C781" i="44"/>
  <c r="D781" i="44" s="1"/>
  <c r="E781" i="44" s="1"/>
  <c r="F781" i="44" s="1"/>
  <c r="C666" i="44"/>
  <c r="D666" i="44" s="1"/>
  <c r="E666" i="44" s="1"/>
  <c r="F666" i="44" s="1"/>
  <c r="C1026" i="44"/>
  <c r="D1026" i="44" s="1"/>
  <c r="E1026" i="44" s="1"/>
  <c r="F1026" i="44" s="1"/>
  <c r="C718" i="44"/>
  <c r="D718" i="44" s="1"/>
  <c r="E718" i="44" s="1"/>
  <c r="F718" i="44" s="1"/>
  <c r="C861" i="44"/>
  <c r="D861" i="44" s="1"/>
  <c r="E861" i="44" s="1"/>
  <c r="F861" i="44" s="1"/>
  <c r="C687" i="44"/>
  <c r="D687" i="44" s="1"/>
  <c r="E687" i="44" s="1"/>
  <c r="F687" i="44" s="1"/>
  <c r="C634" i="44"/>
  <c r="D634" i="44" s="1"/>
  <c r="E634" i="44" s="1"/>
  <c r="F634" i="44" s="1"/>
  <c r="C751" i="44"/>
  <c r="D751" i="44" s="1"/>
  <c r="E751" i="44" s="1"/>
  <c r="F751" i="44" s="1"/>
  <c r="C73" i="44"/>
  <c r="D73" i="44" s="1"/>
  <c r="E73" i="44" s="1"/>
  <c r="F73" i="44" s="1"/>
  <c r="C733" i="44"/>
  <c r="D733" i="44" s="1"/>
  <c r="E733" i="44" s="1"/>
  <c r="F733" i="44" s="1"/>
  <c r="C273" i="44"/>
  <c r="D273" i="44" s="1"/>
  <c r="E273" i="44" s="1"/>
  <c r="F273" i="44" s="1"/>
  <c r="C538" i="44"/>
  <c r="D538" i="44" s="1"/>
  <c r="E538" i="44" s="1"/>
  <c r="F538" i="44" s="1"/>
  <c r="C848" i="44"/>
  <c r="D848" i="44" s="1"/>
  <c r="E848" i="44" s="1"/>
  <c r="F848" i="44" s="1"/>
  <c r="C756" i="44"/>
  <c r="D756" i="44" s="1"/>
  <c r="E756" i="44" s="1"/>
  <c r="F756" i="44" s="1"/>
  <c r="C1208" i="44"/>
  <c r="D1208" i="44" s="1"/>
  <c r="E1208" i="44" s="1"/>
  <c r="F1208" i="44" s="1"/>
  <c r="C1082" i="44"/>
  <c r="D1082" i="44" s="1"/>
  <c r="E1082" i="44" s="1"/>
  <c r="F1082" i="44" s="1"/>
  <c r="C258" i="44"/>
  <c r="D258" i="44" s="1"/>
  <c r="E258" i="44" s="1"/>
  <c r="F258" i="44" s="1"/>
  <c r="C1473" i="44"/>
  <c r="D1473" i="44" s="1"/>
  <c r="E1473" i="44" s="1"/>
  <c r="F1473" i="44" s="1"/>
  <c r="C1130" i="44"/>
  <c r="D1130" i="44" s="1"/>
  <c r="E1130" i="44" s="1"/>
  <c r="F1130" i="44" s="1"/>
  <c r="C770" i="44"/>
  <c r="D770" i="44" s="1"/>
  <c r="E770" i="44" s="1"/>
  <c r="F770" i="44" s="1"/>
  <c r="C719" i="44"/>
  <c r="D719" i="44" s="1"/>
  <c r="E719" i="44" s="1"/>
  <c r="F719" i="44" s="1"/>
  <c r="C1321" i="44"/>
  <c r="D1321" i="44" s="1"/>
  <c r="E1321" i="44" s="1"/>
  <c r="F1321" i="44" s="1"/>
  <c r="C828" i="44"/>
  <c r="D828" i="44" s="1"/>
  <c r="E828" i="44" s="1"/>
  <c r="F828" i="44" s="1"/>
  <c r="C789" i="44"/>
  <c r="D789" i="44" s="1"/>
  <c r="E789" i="44" s="1"/>
  <c r="F789" i="44" s="1"/>
  <c r="C1318" i="44"/>
  <c r="D1318" i="44" s="1"/>
  <c r="E1318" i="44" s="1"/>
  <c r="F1318" i="44" s="1"/>
  <c r="C1203" i="44"/>
  <c r="D1203" i="44" s="1"/>
  <c r="E1203" i="44" s="1"/>
  <c r="F1203" i="44" s="1"/>
  <c r="C1122" i="44"/>
  <c r="D1122" i="44" s="1"/>
  <c r="E1122" i="44" s="1"/>
  <c r="F1122" i="44" s="1"/>
  <c r="C1510" i="44"/>
  <c r="D1510" i="44" s="1"/>
  <c r="E1510" i="44" s="1"/>
  <c r="F1510" i="44" s="1"/>
  <c r="C957" i="44"/>
  <c r="D957" i="44" s="1"/>
  <c r="E957" i="44" s="1"/>
  <c r="F957" i="44" s="1"/>
  <c r="C1135" i="44"/>
  <c r="D1135" i="44" s="1"/>
  <c r="E1135" i="44" s="1"/>
  <c r="F1135" i="44" s="1"/>
  <c r="C1000" i="44"/>
  <c r="D1000" i="44" s="1"/>
  <c r="E1000" i="44" s="1"/>
  <c r="F1000" i="44" s="1"/>
  <c r="C1043" i="44"/>
  <c r="D1043" i="44" s="1"/>
  <c r="E1043" i="44" s="1"/>
  <c r="F1043" i="44" s="1"/>
  <c r="C855" i="44"/>
  <c r="D855" i="44" s="1"/>
  <c r="E855" i="44" s="1"/>
  <c r="F855" i="44" s="1"/>
  <c r="C1228" i="44"/>
  <c r="D1228" i="44" s="1"/>
  <c r="E1228" i="44" s="1"/>
  <c r="F1228" i="44" s="1"/>
  <c r="C1330" i="44"/>
  <c r="D1330" i="44" s="1"/>
  <c r="E1330" i="44" s="1"/>
  <c r="F1330" i="44" s="1"/>
  <c r="C1028" i="44"/>
  <c r="D1028" i="44" s="1"/>
  <c r="E1028" i="44" s="1"/>
  <c r="F1028" i="44" s="1"/>
  <c r="C851" i="44"/>
  <c r="D851" i="44" s="1"/>
  <c r="E851" i="44" s="1"/>
  <c r="F851" i="44" s="1"/>
  <c r="C302" i="44"/>
  <c r="D302" i="44" s="1"/>
  <c r="E302" i="44" s="1"/>
  <c r="F302" i="44" s="1"/>
  <c r="C174" i="44"/>
  <c r="D174" i="44" s="1"/>
  <c r="E174" i="44" s="1"/>
  <c r="F174" i="44" s="1"/>
  <c r="C526" i="44"/>
  <c r="D526" i="44" s="1"/>
  <c r="E526" i="44" s="1"/>
  <c r="F526" i="44" s="1"/>
  <c r="C705" i="44"/>
  <c r="D705" i="44" s="1"/>
  <c r="E705" i="44" s="1"/>
  <c r="F705" i="44" s="1"/>
  <c r="C1204" i="44"/>
  <c r="D1204" i="44" s="1"/>
  <c r="E1204" i="44" s="1"/>
  <c r="F1204" i="44" s="1"/>
  <c r="C692" i="44"/>
  <c r="D692" i="44" s="1"/>
  <c r="E692" i="44" s="1"/>
  <c r="F692" i="44" s="1"/>
  <c r="C224" i="44"/>
  <c r="D224" i="44" s="1"/>
  <c r="E224" i="44" s="1"/>
  <c r="F224" i="44" s="1"/>
  <c r="C398" i="44"/>
  <c r="D398" i="44" s="1"/>
  <c r="E398" i="44" s="1"/>
  <c r="F398" i="44" s="1"/>
  <c r="C1508" i="44"/>
  <c r="D1508" i="44" s="1"/>
  <c r="E1508" i="44" s="1"/>
  <c r="F1508" i="44" s="1"/>
  <c r="C1055" i="44"/>
  <c r="D1055" i="44" s="1"/>
  <c r="E1055" i="44" s="1"/>
  <c r="F1055" i="44" s="1"/>
  <c r="C804" i="44"/>
  <c r="D804" i="44" s="1"/>
  <c r="E804" i="44" s="1"/>
  <c r="F804" i="44" s="1"/>
  <c r="C141" i="44"/>
  <c r="D141" i="44" s="1"/>
  <c r="E141" i="44" s="1"/>
  <c r="F141" i="44" s="1"/>
  <c r="C915" i="44"/>
  <c r="D915" i="44" s="1"/>
  <c r="E915" i="44" s="1"/>
  <c r="F915" i="44" s="1"/>
  <c r="C1534" i="44"/>
  <c r="D1534" i="44" s="1"/>
  <c r="E1534" i="44" s="1"/>
  <c r="F1534" i="44" s="1"/>
  <c r="C1521" i="44"/>
  <c r="D1521" i="44" s="1"/>
  <c r="E1521" i="44" s="1"/>
  <c r="F1521" i="44" s="1"/>
  <c r="C1417" i="44"/>
  <c r="D1417" i="44" s="1"/>
  <c r="E1417" i="44" s="1"/>
  <c r="F1417" i="44" s="1"/>
  <c r="C1465" i="44"/>
  <c r="D1465" i="44" s="1"/>
  <c r="E1465" i="44" s="1"/>
  <c r="F1465" i="44" s="1"/>
  <c r="C1396" i="44"/>
  <c r="D1396" i="44" s="1"/>
  <c r="E1396" i="44" s="1"/>
  <c r="F1396" i="44" s="1"/>
  <c r="C1298" i="44"/>
  <c r="D1298" i="44" s="1"/>
  <c r="E1298" i="44" s="1"/>
  <c r="F1298" i="44" s="1"/>
  <c r="C1196" i="44"/>
  <c r="D1196" i="44" s="1"/>
  <c r="E1196" i="44" s="1"/>
  <c r="F1196" i="44" s="1"/>
  <c r="C1400" i="44"/>
  <c r="D1400" i="44" s="1"/>
  <c r="E1400" i="44" s="1"/>
  <c r="F1400" i="44" s="1"/>
  <c r="C907" i="44"/>
  <c r="D907" i="44" s="1"/>
  <c r="E907" i="44" s="1"/>
  <c r="F907" i="44" s="1"/>
  <c r="C1074" i="44"/>
  <c r="D1074" i="44" s="1"/>
  <c r="E1074" i="44" s="1"/>
  <c r="F1074" i="44" s="1"/>
  <c r="C926" i="44"/>
  <c r="D926" i="44" s="1"/>
  <c r="E926" i="44" s="1"/>
  <c r="F926" i="44" s="1"/>
  <c r="C960" i="44"/>
  <c r="D960" i="44" s="1"/>
  <c r="E960" i="44" s="1"/>
  <c r="F960" i="44" s="1"/>
  <c r="C1169" i="44"/>
  <c r="D1169" i="44" s="1"/>
  <c r="E1169" i="44" s="1"/>
  <c r="F1169" i="44" s="1"/>
  <c r="C1283" i="44"/>
  <c r="D1283" i="44" s="1"/>
  <c r="E1283" i="44" s="1"/>
  <c r="F1283" i="44" s="1"/>
  <c r="C1004" i="44"/>
  <c r="D1004" i="44" s="1"/>
  <c r="E1004" i="44" s="1"/>
  <c r="F1004" i="44" s="1"/>
  <c r="C984" i="44"/>
  <c r="D984" i="44" s="1"/>
  <c r="E984" i="44" s="1"/>
  <c r="F984" i="44" s="1"/>
  <c r="C744" i="44"/>
  <c r="D744" i="44" s="1"/>
  <c r="E744" i="44" s="1"/>
  <c r="F744" i="44" s="1"/>
  <c r="C466" i="44"/>
  <c r="D466" i="44" s="1"/>
  <c r="E466" i="44" s="1"/>
  <c r="F466" i="44" s="1"/>
  <c r="C462" i="44"/>
  <c r="D462" i="44" s="1"/>
  <c r="E462" i="44" s="1"/>
  <c r="F462" i="44" s="1"/>
  <c r="C464" i="44"/>
  <c r="D464" i="44" s="1"/>
  <c r="E464" i="44" s="1"/>
  <c r="F464" i="44" s="1"/>
  <c r="C745" i="44"/>
  <c r="D745" i="44" s="1"/>
  <c r="E745" i="44" s="1"/>
  <c r="F745" i="44" s="1"/>
  <c r="C1363" i="44"/>
  <c r="D1363" i="44" s="1"/>
  <c r="E1363" i="44" s="1"/>
  <c r="F1363" i="44" s="1"/>
  <c r="C1378" i="44"/>
  <c r="D1378" i="44" s="1"/>
  <c r="E1378" i="44" s="1"/>
  <c r="F1378" i="44" s="1"/>
  <c r="C1296" i="44"/>
  <c r="D1296" i="44" s="1"/>
  <c r="E1296" i="44" s="1"/>
  <c r="F1296" i="44" s="1"/>
  <c r="C1286" i="44"/>
  <c r="D1286" i="44" s="1"/>
  <c r="E1286" i="44" s="1"/>
  <c r="F1286" i="44" s="1"/>
  <c r="C1301" i="44"/>
  <c r="D1301" i="44" s="1"/>
  <c r="E1301" i="44" s="1"/>
  <c r="F1301" i="44" s="1"/>
  <c r="C674" i="44"/>
  <c r="D674" i="44" s="1"/>
  <c r="E674" i="44" s="1"/>
  <c r="F674" i="44" s="1"/>
  <c r="C679" i="44"/>
  <c r="D679" i="44" s="1"/>
  <c r="E679" i="44" s="1"/>
  <c r="F679" i="44" s="1"/>
  <c r="C1114" i="44"/>
  <c r="D1114" i="44" s="1"/>
  <c r="E1114" i="44" s="1"/>
  <c r="F1114" i="44" s="1"/>
  <c r="C1104" i="44"/>
  <c r="D1104" i="44" s="1"/>
  <c r="E1104" i="44" s="1"/>
  <c r="F1104" i="44" s="1"/>
  <c r="C549" i="44"/>
  <c r="D549" i="44" s="1"/>
  <c r="E549" i="44" s="1"/>
  <c r="F549" i="44" s="1"/>
  <c r="C564" i="44"/>
  <c r="D564" i="44" s="1"/>
  <c r="E564" i="44" s="1"/>
  <c r="F564" i="44" s="1"/>
  <c r="C1388" i="44"/>
  <c r="D1388" i="44" s="1"/>
  <c r="E1388" i="44" s="1"/>
  <c r="F1388" i="44" s="1"/>
  <c r="C1377" i="44"/>
  <c r="D1377" i="44" s="1"/>
  <c r="E1377" i="44" s="1"/>
  <c r="F1377" i="44" s="1"/>
  <c r="C1392" i="44"/>
  <c r="D1392" i="44" s="1"/>
  <c r="E1392" i="44" s="1"/>
  <c r="F1392" i="44" s="1"/>
  <c r="C1068" i="44"/>
  <c r="D1068" i="44" s="1"/>
  <c r="E1068" i="44" s="1"/>
  <c r="F1068" i="44" s="1"/>
  <c r="C1083" i="44"/>
  <c r="D1083" i="44" s="1"/>
  <c r="E1083" i="44" s="1"/>
  <c r="F1083" i="44" s="1"/>
  <c r="C898" i="44"/>
  <c r="D898" i="44" s="1"/>
  <c r="E898" i="44" s="1"/>
  <c r="F898" i="44" s="1"/>
  <c r="C888" i="44"/>
  <c r="D888" i="44" s="1"/>
  <c r="E888" i="44" s="1"/>
  <c r="F888" i="44" s="1"/>
  <c r="C1210" i="44"/>
  <c r="D1210" i="44" s="1"/>
  <c r="E1210" i="44" s="1"/>
  <c r="F1210" i="44" s="1"/>
  <c r="C246" i="44"/>
  <c r="D246" i="44" s="1"/>
  <c r="E246" i="44" s="1"/>
  <c r="F246" i="44" s="1"/>
  <c r="C236" i="44"/>
  <c r="D236" i="44" s="1"/>
  <c r="E236" i="44" s="1"/>
  <c r="F236" i="44" s="1"/>
  <c r="C251" i="44"/>
  <c r="D251" i="44" s="1"/>
  <c r="E251" i="44" s="1"/>
  <c r="F251" i="44" s="1"/>
  <c r="C594" i="44"/>
  <c r="D594" i="44" s="1"/>
  <c r="E594" i="44" s="1"/>
  <c r="F594" i="44" s="1"/>
  <c r="C609" i="44"/>
  <c r="D609" i="44" s="1"/>
  <c r="E609" i="44" s="1"/>
  <c r="F609" i="44" s="1"/>
  <c r="C794" i="44"/>
  <c r="D794" i="44" s="1"/>
  <c r="E794" i="44" s="1"/>
  <c r="F794" i="44" s="1"/>
  <c r="C799" i="44"/>
  <c r="D799" i="44" s="1"/>
  <c r="E799" i="44" s="1"/>
  <c r="F799" i="44" s="1"/>
  <c r="C1470" i="44"/>
  <c r="D1470" i="44" s="1"/>
  <c r="E1470" i="44" s="1"/>
  <c r="F1470" i="44" s="1"/>
  <c r="C1237" i="44"/>
  <c r="D1237" i="44" s="1"/>
  <c r="E1237" i="44" s="1"/>
  <c r="F1237" i="44" s="1"/>
  <c r="C1252" i="44"/>
  <c r="D1252" i="44" s="1"/>
  <c r="E1252" i="44" s="1"/>
  <c r="F1252" i="44" s="1"/>
  <c r="C935" i="44"/>
  <c r="D935" i="44" s="1"/>
  <c r="E935" i="44" s="1"/>
  <c r="F935" i="44" s="1"/>
  <c r="C940" i="44"/>
  <c r="D940" i="44" s="1"/>
  <c r="E940" i="44" s="1"/>
  <c r="F940" i="44" s="1"/>
  <c r="C433" i="44"/>
  <c r="D433" i="44" s="1"/>
  <c r="E433" i="44" s="1"/>
  <c r="F433" i="44" s="1"/>
  <c r="C448" i="44"/>
  <c r="D448" i="44" s="1"/>
  <c r="E448" i="44" s="1"/>
  <c r="F448" i="44" s="1"/>
  <c r="C1177" i="44"/>
  <c r="D1177" i="44" s="1"/>
  <c r="E1177" i="44" s="1"/>
  <c r="F1177" i="44" s="1"/>
  <c r="C1192" i="44"/>
  <c r="D1192" i="44" s="1"/>
  <c r="E1192" i="44" s="1"/>
  <c r="F1192" i="44" s="1"/>
  <c r="C1229" i="44"/>
  <c r="D1229" i="44" s="1"/>
  <c r="E1229" i="44" s="1"/>
  <c r="F1229" i="44" s="1"/>
  <c r="C1234" i="44"/>
  <c r="D1234" i="44" s="1"/>
  <c r="E1234" i="44" s="1"/>
  <c r="F1234" i="44" s="1"/>
  <c r="C1209" i="44"/>
  <c r="D1209" i="44" s="1"/>
  <c r="E1209" i="44" s="1"/>
  <c r="F1209" i="44" s="1"/>
  <c r="C1224" i="44"/>
  <c r="D1224" i="44" s="1"/>
  <c r="E1224" i="44" s="1"/>
  <c r="F1224" i="44" s="1"/>
  <c r="C1471" i="44"/>
  <c r="D1471" i="44" s="1"/>
  <c r="E1471" i="44" s="1"/>
  <c r="F1471" i="44" s="1"/>
  <c r="C1486" i="44"/>
  <c r="D1486" i="44" s="1"/>
  <c r="E1486" i="44" s="1"/>
  <c r="F1486" i="44" s="1"/>
  <c r="C1280" i="44"/>
  <c r="D1280" i="44" s="1"/>
  <c r="E1280" i="44" s="1"/>
  <c r="F1280" i="44" s="1"/>
  <c r="C1285" i="44"/>
  <c r="D1285" i="44" s="1"/>
  <c r="E1285" i="44" s="1"/>
  <c r="F1285" i="44" s="1"/>
  <c r="C1391" i="44"/>
  <c r="D1391" i="44" s="1"/>
  <c r="E1391" i="44" s="1"/>
  <c r="F1391" i="44" s="1"/>
  <c r="C1406" i="44"/>
  <c r="D1406" i="44" s="1"/>
  <c r="E1406" i="44" s="1"/>
  <c r="F1406" i="44" s="1"/>
  <c r="C732" i="44"/>
  <c r="D732" i="44" s="1"/>
  <c r="E732" i="44" s="1"/>
  <c r="F732" i="44" s="1"/>
  <c r="C747" i="44"/>
  <c r="D747" i="44" s="1"/>
  <c r="E747" i="44" s="1"/>
  <c r="F747" i="44" s="1"/>
  <c r="C429" i="44"/>
  <c r="D429" i="44" s="1"/>
  <c r="E429" i="44" s="1"/>
  <c r="F429" i="44" s="1"/>
  <c r="C434" i="44"/>
  <c r="D434" i="44" s="1"/>
  <c r="E434" i="44" s="1"/>
  <c r="F434" i="44" s="1"/>
  <c r="C223" i="44"/>
  <c r="D223" i="44" s="1"/>
  <c r="E223" i="44" s="1"/>
  <c r="F223" i="44" s="1"/>
  <c r="C238" i="44"/>
  <c r="D238" i="44" s="1"/>
  <c r="E238" i="44" s="1"/>
  <c r="F238" i="44" s="1"/>
  <c r="C1312" i="44"/>
  <c r="D1312" i="44" s="1"/>
  <c r="E1312" i="44" s="1"/>
  <c r="F1312" i="44" s="1"/>
  <c r="C1317" i="44"/>
  <c r="D1317" i="44" s="1"/>
  <c r="E1317" i="44" s="1"/>
  <c r="F1317" i="44" s="1"/>
  <c r="C942" i="44"/>
  <c r="D942" i="44" s="1"/>
  <c r="E942" i="44" s="1"/>
  <c r="F942" i="44" s="1"/>
  <c r="C932" i="44"/>
  <c r="D932" i="44" s="1"/>
  <c r="E932" i="44" s="1"/>
  <c r="F932" i="44" s="1"/>
  <c r="C449" i="44"/>
  <c r="D449" i="44" s="1"/>
  <c r="E449" i="44" s="1"/>
  <c r="F449" i="44" s="1"/>
  <c r="C454" i="44"/>
  <c r="D454" i="44" s="1"/>
  <c r="E454" i="44" s="1"/>
  <c r="F454" i="44" s="1"/>
  <c r="C409" i="44"/>
  <c r="D409" i="44" s="1"/>
  <c r="E409" i="44" s="1"/>
  <c r="F409" i="44" s="1"/>
  <c r="C414" i="44"/>
  <c r="D414" i="44" s="1"/>
  <c r="E414" i="44" s="1"/>
  <c r="F414" i="44" s="1"/>
  <c r="C441" i="44"/>
  <c r="D441" i="44" s="1"/>
  <c r="E441" i="44" s="1"/>
  <c r="F441" i="44" s="1"/>
  <c r="C446" i="44"/>
  <c r="D446" i="44" s="1"/>
  <c r="E446" i="44" s="1"/>
  <c r="F446" i="44" s="1"/>
  <c r="C1227" i="44"/>
  <c r="D1227" i="44" s="1"/>
  <c r="E1227" i="44" s="1"/>
  <c r="F1227" i="44" s="1"/>
  <c r="C1232" i="44"/>
  <c r="D1232" i="44" s="1"/>
  <c r="E1232" i="44" s="1"/>
  <c r="F1232" i="44" s="1"/>
  <c r="C1211" i="44"/>
  <c r="D1211" i="44" s="1"/>
  <c r="E1211" i="44" s="1"/>
  <c r="F1211" i="44" s="1"/>
  <c r="C1216" i="44"/>
  <c r="D1216" i="44" s="1"/>
  <c r="E1216" i="44" s="1"/>
  <c r="F1216" i="44" s="1"/>
  <c r="C1080" i="44"/>
  <c r="D1080" i="44" s="1"/>
  <c r="E1080" i="44" s="1"/>
  <c r="F1080" i="44" s="1"/>
  <c r="C417" i="44"/>
  <c r="D417" i="44" s="1"/>
  <c r="E417" i="44" s="1"/>
  <c r="F417" i="44" s="1"/>
  <c r="C422" i="44"/>
  <c r="D422" i="44" s="1"/>
  <c r="E422" i="44" s="1"/>
  <c r="F422" i="44" s="1"/>
  <c r="C1047" i="44"/>
  <c r="D1047" i="44" s="1"/>
  <c r="E1047" i="44" s="1"/>
  <c r="F1047" i="44" s="1"/>
  <c r="C923" i="44"/>
  <c r="D923" i="44" s="1"/>
  <c r="E923" i="44" s="1"/>
  <c r="F923" i="44" s="1"/>
  <c r="C345" i="44"/>
  <c r="D345" i="44" s="1"/>
  <c r="E345" i="44" s="1"/>
  <c r="F345" i="44" s="1"/>
  <c r="C406" i="44"/>
  <c r="D406" i="44" s="1"/>
  <c r="E406" i="44" s="1"/>
  <c r="F406" i="44" s="1"/>
  <c r="C487" i="44"/>
  <c r="D487" i="44" s="1"/>
  <c r="E487" i="44" s="1"/>
  <c r="F487" i="44" s="1"/>
  <c r="C502" i="44"/>
  <c r="D502" i="44" s="1"/>
  <c r="E502" i="44" s="1"/>
  <c r="F502" i="44" s="1"/>
  <c r="C157" i="44"/>
  <c r="D157" i="44" s="1"/>
  <c r="E157" i="44" s="1"/>
  <c r="F157" i="44" s="1"/>
  <c r="C649" i="44"/>
  <c r="D649" i="44" s="1"/>
  <c r="E649" i="44" s="1"/>
  <c r="F649" i="44" s="1"/>
  <c r="C1176" i="44"/>
  <c r="D1176" i="44" s="1"/>
  <c r="E1176" i="44" s="1"/>
  <c r="F1176" i="44" s="1"/>
  <c r="C320" i="44"/>
  <c r="D320" i="44" s="1"/>
  <c r="E320" i="44" s="1"/>
  <c r="F320" i="44" s="1"/>
  <c r="C83" i="44"/>
  <c r="D83" i="44" s="1"/>
  <c r="E83" i="44" s="1"/>
  <c r="F83" i="44" s="1"/>
  <c r="C671" i="44"/>
  <c r="D671" i="44" s="1"/>
  <c r="E671" i="44" s="1"/>
  <c r="F671" i="44" s="1"/>
  <c r="C695" i="44"/>
  <c r="D695" i="44" s="1"/>
  <c r="E695" i="44" s="1"/>
  <c r="F695" i="44" s="1"/>
  <c r="C1178" i="44"/>
  <c r="D1178" i="44" s="1"/>
  <c r="E1178" i="44" s="1"/>
  <c r="F1178" i="44" s="1"/>
  <c r="C513" i="44"/>
  <c r="D513" i="44" s="1"/>
  <c r="E513" i="44" s="1"/>
  <c r="F513" i="44" s="1"/>
  <c r="C1464" i="44"/>
  <c r="D1464" i="44" s="1"/>
  <c r="E1464" i="44" s="1"/>
  <c r="F1464" i="44" s="1"/>
  <c r="C1518" i="44"/>
  <c r="D1518" i="44" s="1"/>
  <c r="E1518" i="44" s="1"/>
  <c r="F1518" i="44" s="1"/>
  <c r="C1440" i="44"/>
  <c r="D1440" i="44" s="1"/>
  <c r="E1440" i="44" s="1"/>
  <c r="F1440" i="44" s="1"/>
  <c r="C1305" i="44"/>
  <c r="D1305" i="44" s="1"/>
  <c r="E1305" i="44" s="1"/>
  <c r="F1305" i="44" s="1"/>
  <c r="C1294" i="44"/>
  <c r="D1294" i="44" s="1"/>
  <c r="E1294" i="44" s="1"/>
  <c r="F1294" i="44" s="1"/>
  <c r="C1502" i="44"/>
  <c r="D1502" i="44" s="1"/>
  <c r="E1502" i="44" s="1"/>
  <c r="F1502" i="44" s="1"/>
  <c r="C1235" i="44"/>
  <c r="D1235" i="44" s="1"/>
  <c r="E1235" i="44" s="1"/>
  <c r="F1235" i="44" s="1"/>
  <c r="C1261" i="44"/>
  <c r="D1261" i="44" s="1"/>
  <c r="E1261" i="44" s="1"/>
  <c r="F1261" i="44" s="1"/>
  <c r="C1446" i="44"/>
  <c r="D1446" i="44" s="1"/>
  <c r="E1446" i="44" s="1"/>
  <c r="F1446" i="44" s="1"/>
  <c r="C1007" i="44"/>
  <c r="D1007" i="44" s="1"/>
  <c r="E1007" i="44" s="1"/>
  <c r="F1007" i="44" s="1"/>
  <c r="C1096" i="44"/>
  <c r="D1096" i="44" s="1"/>
  <c r="E1096" i="44" s="1"/>
  <c r="F1096" i="44" s="1"/>
  <c r="C1023" i="44"/>
  <c r="D1023" i="44" s="1"/>
  <c r="E1023" i="44" s="1"/>
  <c r="F1023" i="44" s="1"/>
  <c r="C1100" i="44"/>
  <c r="D1100" i="44" s="1"/>
  <c r="E1100" i="44" s="1"/>
  <c r="F1100" i="44" s="1"/>
  <c r="C897" i="44"/>
  <c r="D897" i="44" s="1"/>
  <c r="E897" i="44" s="1"/>
  <c r="F897" i="44" s="1"/>
  <c r="C996" i="44"/>
  <c r="D996" i="44" s="1"/>
  <c r="E996" i="44" s="1"/>
  <c r="F996" i="44" s="1"/>
  <c r="C818" i="44"/>
  <c r="D818" i="44" s="1"/>
  <c r="E818" i="44" s="1"/>
  <c r="F818" i="44" s="1"/>
  <c r="C807" i="44"/>
  <c r="D807" i="44" s="1"/>
  <c r="E807" i="44" s="1"/>
  <c r="F807" i="44" s="1"/>
  <c r="C658" i="44"/>
  <c r="D658" i="44" s="1"/>
  <c r="E658" i="44" s="1"/>
  <c r="F658" i="44" s="1"/>
  <c r="C706" i="44"/>
  <c r="D706" i="44" s="1"/>
  <c r="E706" i="44" s="1"/>
  <c r="F706" i="44" s="1"/>
  <c r="C543" i="44"/>
  <c r="D543" i="44" s="1"/>
  <c r="E543" i="44" s="1"/>
  <c r="F543" i="44" s="1"/>
  <c r="C57" i="44"/>
  <c r="D57" i="44" s="1"/>
  <c r="E57" i="44" s="1"/>
  <c r="F57" i="44" s="1"/>
  <c r="C367" i="44"/>
  <c r="D367" i="44" s="1"/>
  <c r="E367" i="44" s="1"/>
  <c r="F367" i="44" s="1"/>
  <c r="C89" i="44"/>
  <c r="D89" i="44" s="1"/>
  <c r="E89" i="44" s="1"/>
  <c r="F89" i="44" s="1"/>
  <c r="C1045" i="44"/>
  <c r="D1045" i="44" s="1"/>
  <c r="E1045" i="44" s="1"/>
  <c r="F1045" i="44" s="1"/>
  <c r="C473" i="44"/>
  <c r="D473" i="44" s="1"/>
  <c r="E473" i="44" s="1"/>
  <c r="F473" i="44" s="1"/>
  <c r="C478" i="44"/>
  <c r="D478" i="44" s="1"/>
  <c r="E478" i="44" s="1"/>
  <c r="F478" i="44" s="1"/>
  <c r="C729" i="44"/>
  <c r="D729" i="44" s="1"/>
  <c r="E729" i="44" s="1"/>
  <c r="F729" i="44" s="1"/>
  <c r="C216" i="44"/>
  <c r="D216" i="44" s="1"/>
  <c r="E216" i="44" s="1"/>
  <c r="F216" i="44" s="1"/>
  <c r="C956" i="44"/>
  <c r="D956" i="44" s="1"/>
  <c r="E956" i="44" s="1"/>
  <c r="F956" i="44" s="1"/>
  <c r="C384" i="44"/>
  <c r="D384" i="44" s="1"/>
  <c r="E384" i="44" s="1"/>
  <c r="F384" i="44" s="1"/>
  <c r="C791" i="44"/>
  <c r="D791" i="44" s="1"/>
  <c r="E791" i="44" s="1"/>
  <c r="F791" i="44" s="1"/>
  <c r="C607" i="44"/>
  <c r="D607" i="44" s="1"/>
  <c r="E607" i="44" s="1"/>
  <c r="F607" i="44" s="1"/>
  <c r="C1517" i="44"/>
  <c r="D1517" i="44" s="1"/>
  <c r="E1517" i="44" s="1"/>
  <c r="F1517" i="44" s="1"/>
  <c r="C665" i="44"/>
  <c r="D665" i="44" s="1"/>
  <c r="E665" i="44" s="1"/>
  <c r="F665" i="44" s="1"/>
  <c r="C889" i="44"/>
  <c r="D889" i="44" s="1"/>
  <c r="E889" i="44" s="1"/>
  <c r="F889" i="44" s="1"/>
  <c r="C1184" i="44"/>
  <c r="D1184" i="44" s="1"/>
  <c r="E1184" i="44" s="1"/>
  <c r="F1184" i="44" s="1"/>
  <c r="C870" i="44"/>
  <c r="D870" i="44" s="1"/>
  <c r="E870" i="44" s="1"/>
  <c r="F870" i="44" s="1"/>
  <c r="C1313" i="44"/>
  <c r="D1313" i="44" s="1"/>
  <c r="E1313" i="44" s="1"/>
  <c r="F1313" i="44" s="1"/>
  <c r="C1044" i="44"/>
  <c r="D1044" i="44" s="1"/>
  <c r="E1044" i="44" s="1"/>
  <c r="F1044" i="44" s="1"/>
  <c r="C778" i="44"/>
  <c r="D778" i="44" s="1"/>
  <c r="E778" i="44" s="1"/>
  <c r="F778" i="44" s="1"/>
  <c r="C860" i="44"/>
  <c r="D860" i="44" s="1"/>
  <c r="E860" i="44" s="1"/>
  <c r="F860" i="44" s="1"/>
  <c r="C1345" i="44"/>
  <c r="D1345" i="44" s="1"/>
  <c r="E1345" i="44" s="1"/>
  <c r="F1345" i="44" s="1"/>
  <c r="C1362" i="44"/>
  <c r="D1362" i="44" s="1"/>
  <c r="E1362" i="44" s="1"/>
  <c r="F1362" i="44" s="1"/>
  <c r="C825" i="44"/>
  <c r="D825" i="44" s="1"/>
  <c r="E825" i="44" s="1"/>
  <c r="F825" i="44" s="1"/>
  <c r="C830" i="44"/>
  <c r="D830" i="44" s="1"/>
  <c r="E830" i="44" s="1"/>
  <c r="F830" i="44" s="1"/>
  <c r="C342" i="44"/>
  <c r="D342" i="44" s="1"/>
  <c r="E342" i="44" s="1"/>
  <c r="F342" i="44" s="1"/>
  <c r="C575" i="44"/>
  <c r="D575" i="44" s="1"/>
  <c r="E575" i="44" s="1"/>
  <c r="F575" i="44" s="1"/>
  <c r="C562" i="44"/>
  <c r="D562" i="44" s="1"/>
  <c r="E562" i="44" s="1"/>
  <c r="F562" i="44" s="1"/>
  <c r="C318" i="44"/>
  <c r="D318" i="44" s="1"/>
  <c r="E318" i="44" s="1"/>
  <c r="F318" i="44" s="1"/>
  <c r="C512" i="44"/>
  <c r="D512" i="44" s="1"/>
  <c r="E512" i="44" s="1"/>
  <c r="F512" i="44" s="1"/>
  <c r="C1499" i="44"/>
  <c r="D1499" i="44" s="1"/>
  <c r="E1499" i="44" s="1"/>
  <c r="F1499" i="44" s="1"/>
  <c r="C1515" i="44"/>
  <c r="D1515" i="44" s="1"/>
  <c r="E1515" i="44" s="1"/>
  <c r="F1515" i="44" s="1"/>
  <c r="C1448" i="44"/>
  <c r="D1448" i="44" s="1"/>
  <c r="E1448" i="44" s="1"/>
  <c r="F1448" i="44" s="1"/>
  <c r="C1497" i="44"/>
  <c r="D1497" i="44" s="1"/>
  <c r="E1497" i="44" s="1"/>
  <c r="F1497" i="44" s="1"/>
  <c r="C1372" i="44"/>
  <c r="D1372" i="44" s="1"/>
  <c r="E1372" i="44" s="1"/>
  <c r="F1372" i="44" s="1"/>
  <c r="C1111" i="44"/>
  <c r="D1111" i="44" s="1"/>
  <c r="E1111" i="44" s="1"/>
  <c r="F1111" i="44" s="1"/>
  <c r="C1077" i="44"/>
  <c r="D1077" i="44" s="1"/>
  <c r="E1077" i="44" s="1"/>
  <c r="F1077" i="44" s="1"/>
  <c r="C1333" i="44"/>
  <c r="D1333" i="44" s="1"/>
  <c r="E1333" i="44" s="1"/>
  <c r="F1333" i="44" s="1"/>
  <c r="C1108" i="44"/>
  <c r="D1108" i="44" s="1"/>
  <c r="E1108" i="44" s="1"/>
  <c r="F1108" i="44" s="1"/>
  <c r="C916" i="44"/>
  <c r="D916" i="44" s="1"/>
  <c r="E916" i="44" s="1"/>
  <c r="F916" i="44" s="1"/>
  <c r="C887" i="44"/>
  <c r="D887" i="44" s="1"/>
  <c r="E887" i="44" s="1"/>
  <c r="F887" i="44" s="1"/>
  <c r="C924" i="44"/>
  <c r="D924" i="44" s="1"/>
  <c r="E924" i="44" s="1"/>
  <c r="F924" i="44" s="1"/>
  <c r="C738" i="44"/>
  <c r="D738" i="44" s="1"/>
  <c r="E738" i="44" s="1"/>
  <c r="F738" i="44" s="1"/>
  <c r="C651" i="44"/>
  <c r="D651" i="44" s="1"/>
  <c r="E651" i="44" s="1"/>
  <c r="F651" i="44" s="1"/>
  <c r="C947" i="44"/>
  <c r="D947" i="44" s="1"/>
  <c r="E947" i="44" s="1"/>
  <c r="F947" i="44" s="1"/>
  <c r="C999" i="44"/>
  <c r="D999" i="44" s="1"/>
  <c r="E999" i="44" s="1"/>
  <c r="F999" i="44" s="1"/>
  <c r="C1132" i="44"/>
  <c r="D1132" i="44" s="1"/>
  <c r="E1132" i="44" s="1"/>
  <c r="F1132" i="44" s="1"/>
  <c r="C863" i="44"/>
  <c r="D863" i="44" s="1"/>
  <c r="E863" i="44" s="1"/>
  <c r="F863" i="44" s="1"/>
  <c r="C759" i="44"/>
  <c r="D759" i="44" s="1"/>
  <c r="E759" i="44" s="1"/>
  <c r="F759" i="44" s="1"/>
  <c r="C505" i="44"/>
  <c r="D505" i="44" s="1"/>
  <c r="E505" i="44" s="1"/>
  <c r="F505" i="44" s="1"/>
  <c r="C350" i="44"/>
  <c r="D350" i="44" s="1"/>
  <c r="E350" i="44" s="1"/>
  <c r="F350" i="44" s="1"/>
  <c r="C67" i="44"/>
  <c r="D67" i="44" s="1"/>
  <c r="E67" i="44" s="1"/>
  <c r="F67" i="44" s="1"/>
  <c r="C212" i="44"/>
  <c r="D212" i="44" s="1"/>
  <c r="E212" i="44" s="1"/>
  <c r="F212" i="44" s="1"/>
  <c r="C1200" i="44"/>
  <c r="D1200" i="44" s="1"/>
  <c r="E1200" i="44" s="1"/>
  <c r="F1200" i="44" s="1"/>
  <c r="C1264" i="44"/>
  <c r="D1264" i="44" s="1"/>
  <c r="E1264" i="44" s="1"/>
  <c r="F1264" i="44" s="1"/>
  <c r="C430" i="44"/>
  <c r="D430" i="44" s="1"/>
  <c r="E430" i="44" s="1"/>
  <c r="F430" i="44" s="1"/>
  <c r="C438" i="44"/>
  <c r="D438" i="44" s="1"/>
  <c r="E438" i="44" s="1"/>
  <c r="F438" i="44" s="1"/>
  <c r="C1404" i="44"/>
  <c r="D1404" i="44" s="1"/>
  <c r="E1404" i="44" s="1"/>
  <c r="F1404" i="44" s="1"/>
  <c r="C703" i="44"/>
  <c r="D703" i="44" s="1"/>
  <c r="E703" i="44" s="1"/>
  <c r="F703" i="44" s="1"/>
  <c r="C1293" i="44"/>
  <c r="D1293" i="44" s="1"/>
  <c r="E1293" i="44" s="1"/>
  <c r="F1293" i="44" s="1"/>
  <c r="C1248" i="44"/>
  <c r="D1248" i="44" s="1"/>
  <c r="E1248" i="44" s="1"/>
  <c r="F1248" i="44" s="1"/>
  <c r="C294" i="44"/>
  <c r="D294" i="44" s="1"/>
  <c r="E294" i="44" s="1"/>
  <c r="F294" i="44" s="1"/>
  <c r="C529" i="44"/>
  <c r="D529" i="44" s="1"/>
  <c r="E529" i="44" s="1"/>
  <c r="F529" i="44" s="1"/>
  <c r="C1462" i="44"/>
  <c r="D1462" i="44" s="1"/>
  <c r="E1462" i="44" s="1"/>
  <c r="F1462" i="44" s="1"/>
  <c r="C663" i="44"/>
  <c r="D663" i="44" s="1"/>
  <c r="E663" i="44" s="1"/>
  <c r="F663" i="44" s="1"/>
  <c r="C993" i="44"/>
  <c r="D993" i="44" s="1"/>
  <c r="E993" i="44" s="1"/>
  <c r="F993" i="44" s="1"/>
  <c r="C1071" i="44"/>
  <c r="D1071" i="44" s="1"/>
  <c r="E1071" i="44" s="1"/>
  <c r="F1071" i="44" s="1"/>
  <c r="C1415" i="44"/>
  <c r="D1415" i="44" s="1"/>
  <c r="E1415" i="44" s="1"/>
  <c r="F1415" i="44" s="1"/>
  <c r="C919" i="44"/>
  <c r="D919" i="44" s="1"/>
  <c r="E919" i="44" s="1"/>
  <c r="F919" i="44" s="1"/>
  <c r="C554" i="44"/>
  <c r="D554" i="44" s="1"/>
  <c r="E554" i="44" s="1"/>
  <c r="F554" i="44" s="1"/>
  <c r="C361" i="44"/>
  <c r="D361" i="44" s="1"/>
  <c r="E361" i="44" s="1"/>
  <c r="F361" i="44" s="1"/>
  <c r="C1131" i="44"/>
  <c r="D1131" i="44" s="1"/>
  <c r="E1131" i="44" s="1"/>
  <c r="F1131" i="44" s="1"/>
  <c r="C1320" i="44"/>
  <c r="D1320" i="44" s="1"/>
  <c r="E1320" i="44" s="1"/>
  <c r="F1320" i="44" s="1"/>
  <c r="C1231" i="44"/>
  <c r="D1231" i="44" s="1"/>
  <c r="E1231" i="44" s="1"/>
  <c r="F1231" i="44" s="1"/>
  <c r="C1236" i="44"/>
  <c r="D1236" i="44" s="1"/>
  <c r="E1236" i="44" s="1"/>
  <c r="F1236" i="44" s="1"/>
  <c r="C1052" i="44"/>
  <c r="D1052" i="44" s="1"/>
  <c r="E1052" i="44" s="1"/>
  <c r="F1052" i="44" s="1"/>
  <c r="C1109" i="44"/>
  <c r="D1109" i="44" s="1"/>
  <c r="E1109" i="44" s="1"/>
  <c r="F1109" i="44" s="1"/>
  <c r="C1016" i="44"/>
  <c r="D1016" i="44" s="1"/>
  <c r="E1016" i="44" s="1"/>
  <c r="F1016" i="44" s="1"/>
  <c r="C321" i="44"/>
  <c r="D321" i="44" s="1"/>
  <c r="E321" i="44" s="1"/>
  <c r="F321" i="44" s="1"/>
  <c r="C186" i="44"/>
  <c r="D186" i="44" s="1"/>
  <c r="E186" i="44" s="1"/>
  <c r="F186" i="44" s="1"/>
  <c r="C591" i="44"/>
  <c r="D591" i="44" s="1"/>
  <c r="E591" i="44" s="1"/>
  <c r="F591" i="44" s="1"/>
  <c r="C411" i="44"/>
  <c r="D411" i="44" s="1"/>
  <c r="E411" i="44" s="1"/>
  <c r="F411" i="44" s="1"/>
  <c r="C470" i="44"/>
  <c r="D470" i="44" s="1"/>
  <c r="E470" i="44" s="1"/>
  <c r="F470" i="44" s="1"/>
  <c r="C489" i="44"/>
  <c r="D489" i="44" s="1"/>
  <c r="E489" i="44" s="1"/>
  <c r="F489" i="44" s="1"/>
  <c r="C297" i="44"/>
  <c r="D297" i="44" s="1"/>
  <c r="E297" i="44" s="1"/>
  <c r="F297" i="44" s="1"/>
  <c r="C210" i="44"/>
  <c r="D210" i="44" s="1"/>
  <c r="E210" i="44" s="1"/>
  <c r="F210" i="44" s="1"/>
  <c r="C1051" i="44"/>
  <c r="D1051" i="44" s="1"/>
  <c r="E1051" i="44" s="1"/>
  <c r="F1051" i="44" s="1"/>
  <c r="C615" i="44"/>
  <c r="D615" i="44" s="1"/>
  <c r="E615" i="44" s="1"/>
  <c r="F615" i="44" s="1"/>
  <c r="C844" i="44"/>
  <c r="D844" i="44" s="1"/>
  <c r="E844" i="44" s="1"/>
  <c r="F844" i="44" s="1"/>
  <c r="C326" i="44"/>
  <c r="D326" i="44" s="1"/>
  <c r="E326" i="44" s="1"/>
  <c r="F326" i="44" s="1"/>
  <c r="C809" i="44"/>
  <c r="D809" i="44" s="1"/>
  <c r="E809" i="44" s="1"/>
  <c r="F809" i="44" s="1"/>
  <c r="C382" i="44"/>
  <c r="D382" i="44" s="1"/>
  <c r="E382" i="44" s="1"/>
  <c r="F382" i="44" s="1"/>
  <c r="C307" i="44"/>
  <c r="D307" i="44" s="1"/>
  <c r="E307" i="44" s="1"/>
  <c r="F307" i="44" s="1"/>
  <c r="C939" i="44"/>
  <c r="D939" i="44" s="1"/>
  <c r="E939" i="44" s="1"/>
  <c r="F939" i="44" s="1"/>
  <c r="C1420" i="44"/>
  <c r="D1420" i="44" s="1"/>
  <c r="E1420" i="44" s="1"/>
  <c r="F1420" i="44" s="1"/>
  <c r="C1020" i="44"/>
  <c r="D1020" i="44" s="1"/>
  <c r="E1020" i="44" s="1"/>
  <c r="F1020" i="44" s="1"/>
  <c r="C366" i="44"/>
  <c r="D366" i="44" s="1"/>
  <c r="E366" i="44" s="1"/>
  <c r="F366" i="44" s="1"/>
  <c r="C943" i="44"/>
  <c r="D943" i="44" s="1"/>
  <c r="E943" i="44" s="1"/>
  <c r="F943" i="44" s="1"/>
  <c r="C1240" i="44"/>
  <c r="D1240" i="44" s="1"/>
  <c r="E1240" i="44" s="1"/>
  <c r="F1240" i="44" s="1"/>
  <c r="C192" i="44"/>
  <c r="D192" i="44" s="1"/>
  <c r="E192" i="44" s="1"/>
  <c r="F192" i="44" s="1"/>
  <c r="C578" i="44"/>
  <c r="D578" i="44" s="1"/>
  <c r="E578" i="44" s="1"/>
  <c r="F578" i="44" s="1"/>
  <c r="C1001" i="44"/>
  <c r="D1001" i="44" s="1"/>
  <c r="E1001" i="44" s="1"/>
  <c r="F1001" i="44" s="1"/>
  <c r="C1326" i="44"/>
  <c r="D1326" i="44" s="1"/>
  <c r="E1326" i="44" s="1"/>
  <c r="F1326" i="44" s="1"/>
  <c r="C810" i="44"/>
  <c r="D810" i="44" s="1"/>
  <c r="E810" i="44" s="1"/>
  <c r="F810" i="44" s="1"/>
  <c r="C602" i="44"/>
  <c r="D602" i="44" s="1"/>
  <c r="E602" i="44" s="1"/>
  <c r="F602" i="44" s="1"/>
  <c r="C1371" i="44"/>
  <c r="D1371" i="44" s="1"/>
  <c r="E1371" i="44" s="1"/>
  <c r="F1371" i="44" s="1"/>
  <c r="C1469" i="44"/>
  <c r="D1469" i="44" s="1"/>
  <c r="E1469" i="44" s="1"/>
  <c r="F1469" i="44" s="1"/>
  <c r="C1511" i="44"/>
  <c r="D1511" i="44" s="1"/>
  <c r="E1511" i="44" s="1"/>
  <c r="F1511" i="44" s="1"/>
  <c r="C1310" i="44"/>
  <c r="D1310" i="44" s="1"/>
  <c r="E1310" i="44" s="1"/>
  <c r="F1310" i="44" s="1"/>
  <c r="C1272" i="44"/>
  <c r="D1272" i="44" s="1"/>
  <c r="E1272" i="44" s="1"/>
  <c r="F1272" i="44" s="1"/>
  <c r="C1438" i="44"/>
  <c r="D1438" i="44" s="1"/>
  <c r="E1438" i="44" s="1"/>
  <c r="F1438" i="44" s="1"/>
  <c r="C1049" i="44"/>
  <c r="D1049" i="44" s="1"/>
  <c r="E1049" i="44" s="1"/>
  <c r="F1049" i="44" s="1"/>
  <c r="C928" i="44"/>
  <c r="D928" i="44" s="1"/>
  <c r="E928" i="44" s="1"/>
  <c r="F928" i="44" s="1"/>
  <c r="C1084" i="44"/>
  <c r="D1084" i="44" s="1"/>
  <c r="E1084" i="44" s="1"/>
  <c r="F1084" i="44" s="1"/>
  <c r="C881" i="44"/>
  <c r="D881" i="44" s="1"/>
  <c r="E881" i="44" s="1"/>
  <c r="F881" i="44" s="1"/>
  <c r="C903" i="44"/>
  <c r="D903" i="44" s="1"/>
  <c r="E903" i="44" s="1"/>
  <c r="F903" i="44" s="1"/>
  <c r="C906" i="44"/>
  <c r="D906" i="44" s="1"/>
  <c r="E906" i="44" s="1"/>
  <c r="F906" i="44" s="1"/>
  <c r="C598" i="44"/>
  <c r="D598" i="44" s="1"/>
  <c r="E598" i="44" s="1"/>
  <c r="F598" i="44" s="1"/>
  <c r="C390" i="44"/>
  <c r="D390" i="44" s="1"/>
  <c r="E390" i="44" s="1"/>
  <c r="F390" i="44" s="1"/>
  <c r="C153" i="44"/>
  <c r="D153" i="44" s="1"/>
  <c r="E153" i="44" s="1"/>
  <c r="F153" i="44" s="1"/>
  <c r="C727" i="44"/>
  <c r="D727" i="44" s="1"/>
  <c r="E727" i="44" s="1"/>
  <c r="F727" i="44" s="1"/>
  <c r="C479" i="44"/>
  <c r="D479" i="44" s="1"/>
  <c r="E479" i="44" s="1"/>
  <c r="F479" i="44" s="1"/>
  <c r="C287" i="44"/>
  <c r="D287" i="44" s="1"/>
  <c r="E287" i="44" s="1"/>
  <c r="F287" i="44" s="1"/>
  <c r="C1427" i="44"/>
  <c r="D1427" i="44" s="1"/>
  <c r="E1427" i="44" s="1"/>
  <c r="F1427" i="44" s="1"/>
  <c r="C931" i="44"/>
  <c r="D931" i="44" s="1"/>
  <c r="E931" i="44" s="1"/>
  <c r="F931" i="44" s="1"/>
  <c r="C1256" i="44"/>
  <c r="D1256" i="44" s="1"/>
  <c r="E1256" i="44" s="1"/>
  <c r="F1256" i="44" s="1"/>
  <c r="C647" i="44"/>
  <c r="D647" i="44" s="1"/>
  <c r="E647" i="44" s="1"/>
  <c r="F647" i="44" s="1"/>
  <c r="C783" i="44"/>
  <c r="D783" i="44" s="1"/>
  <c r="E783" i="44" s="1"/>
  <c r="F783" i="44" s="1"/>
  <c r="C358" i="44"/>
  <c r="D358" i="44" s="1"/>
  <c r="E358" i="44" s="1"/>
  <c r="F358" i="44" s="1"/>
  <c r="C265" i="44"/>
  <c r="D265" i="44" s="1"/>
  <c r="E265" i="44" s="1"/>
  <c r="F265" i="44" s="1"/>
  <c r="C1153" i="44"/>
  <c r="D1153" i="44" s="1"/>
  <c r="E1153" i="44" s="1"/>
  <c r="F1153" i="44" s="1"/>
  <c r="C486" i="44"/>
  <c r="D486" i="44" s="1"/>
  <c r="E486" i="44" s="1"/>
  <c r="F486" i="44" s="1"/>
  <c r="C1265" i="44"/>
  <c r="D1265" i="44" s="1"/>
  <c r="E1265" i="44" s="1"/>
  <c r="F1265" i="44" s="1"/>
  <c r="C184" i="44"/>
  <c r="D184" i="44" s="1"/>
  <c r="E184" i="44" s="1"/>
  <c r="F184" i="44" s="1"/>
  <c r="C1327" i="44"/>
  <c r="D1327" i="44" s="1"/>
  <c r="E1327" i="44" s="1"/>
  <c r="F1327" i="44" s="1"/>
  <c r="C1454" i="44"/>
  <c r="D1454" i="44" s="1"/>
  <c r="E1454" i="44" s="1"/>
  <c r="F1454" i="44" s="1"/>
  <c r="C1374" i="44"/>
  <c r="D1374" i="44" s="1"/>
  <c r="E1374" i="44" s="1"/>
  <c r="F1374" i="44" s="1"/>
  <c r="C1431" i="44"/>
  <c r="D1431" i="44" s="1"/>
  <c r="E1431" i="44" s="1"/>
  <c r="F1431" i="44" s="1"/>
  <c r="C1449" i="44"/>
  <c r="D1449" i="44" s="1"/>
  <c r="E1449" i="44" s="1"/>
  <c r="F1449" i="44" s="1"/>
  <c r="C1329" i="44"/>
  <c r="D1329" i="44" s="1"/>
  <c r="E1329" i="44" s="1"/>
  <c r="F1329" i="44" s="1"/>
  <c r="C1037" i="44"/>
  <c r="D1037" i="44" s="1"/>
  <c r="E1037" i="44" s="1"/>
  <c r="F1037" i="44" s="1"/>
  <c r="C1289" i="44"/>
  <c r="D1289" i="44" s="1"/>
  <c r="E1289" i="44" s="1"/>
  <c r="F1289" i="44" s="1"/>
  <c r="C601" i="44"/>
  <c r="D601" i="44" s="1"/>
  <c r="E601" i="44" s="1"/>
  <c r="F601" i="44" s="1"/>
  <c r="C1095" i="44"/>
  <c r="D1095" i="44" s="1"/>
  <c r="E1095" i="44" s="1"/>
  <c r="F1095" i="44" s="1"/>
  <c r="C353" i="44"/>
  <c r="D353" i="44" s="1"/>
  <c r="E353" i="44" s="1"/>
  <c r="F353" i="44" s="1"/>
  <c r="C305" i="44"/>
  <c r="D305" i="44" s="1"/>
  <c r="E305" i="44" s="1"/>
  <c r="F305" i="44" s="1"/>
  <c r="C604" i="44"/>
  <c r="D604" i="44" s="1"/>
  <c r="E604" i="44" s="1"/>
  <c r="F604" i="44" s="1"/>
  <c r="C452" i="44"/>
  <c r="D452" i="44" s="1"/>
  <c r="E452" i="44" s="1"/>
  <c r="F452" i="44" s="1"/>
  <c r="C1046" i="44"/>
  <c r="D1046" i="44" s="1"/>
  <c r="E1046" i="44" s="1"/>
  <c r="F1046" i="44" s="1"/>
  <c r="C970" i="44"/>
  <c r="D970" i="44" s="1"/>
  <c r="E970" i="44" s="1"/>
  <c r="F970" i="44" s="1"/>
  <c r="C913" i="44"/>
  <c r="D913" i="44" s="1"/>
  <c r="E913" i="44" s="1"/>
  <c r="F913" i="44" s="1"/>
  <c r="C969" i="44"/>
  <c r="D969" i="44" s="1"/>
  <c r="E969" i="44" s="1"/>
  <c r="F969" i="44" s="1"/>
  <c r="C742" i="44"/>
  <c r="D742" i="44" s="1"/>
  <c r="E742" i="44" s="1"/>
  <c r="F742" i="44" s="1"/>
  <c r="C659" i="44"/>
  <c r="D659" i="44" s="1"/>
  <c r="E659" i="44" s="1"/>
  <c r="F659" i="44" s="1"/>
  <c r="C925" i="44"/>
  <c r="D925" i="44" s="1"/>
  <c r="E925" i="44" s="1"/>
  <c r="F925" i="44" s="1"/>
  <c r="C678" i="44"/>
  <c r="D678" i="44" s="1"/>
  <c r="E678" i="44" s="1"/>
  <c r="F678" i="44" s="1"/>
  <c r="C547" i="44"/>
  <c r="D547" i="44" s="1"/>
  <c r="E547" i="44" s="1"/>
  <c r="F547" i="44" s="1"/>
  <c r="C407" i="44"/>
  <c r="D407" i="44" s="1"/>
  <c r="E407" i="44" s="1"/>
  <c r="F407" i="44" s="1"/>
  <c r="C378" i="44"/>
  <c r="D378" i="44" s="1"/>
  <c r="E378" i="44" s="1"/>
  <c r="F378" i="44" s="1"/>
  <c r="C1433" i="44"/>
  <c r="D1433" i="44" s="1"/>
  <c r="E1433" i="44" s="1"/>
  <c r="F1433" i="44" s="1"/>
  <c r="C1398" i="44"/>
  <c r="D1398" i="44" s="1"/>
  <c r="E1398" i="44" s="1"/>
  <c r="F1398" i="44" s="1"/>
  <c r="C1488" i="44"/>
  <c r="D1488" i="44" s="1"/>
  <c r="E1488" i="44" s="1"/>
  <c r="F1488" i="44" s="1"/>
  <c r="C1302" i="44"/>
  <c r="D1302" i="44" s="1"/>
  <c r="E1302" i="44" s="1"/>
  <c r="F1302" i="44" s="1"/>
  <c r="C1304" i="44"/>
  <c r="D1304" i="44" s="1"/>
  <c r="E1304" i="44" s="1"/>
  <c r="F1304" i="44" s="1"/>
  <c r="C1201" i="44"/>
  <c r="D1201" i="44" s="1"/>
  <c r="E1201" i="44" s="1"/>
  <c r="F1201" i="44" s="1"/>
  <c r="C1276" i="44"/>
  <c r="D1276" i="44" s="1"/>
  <c r="E1276" i="44" s="1"/>
  <c r="F1276" i="44" s="1"/>
  <c r="C1134" i="44"/>
  <c r="D1134" i="44" s="1"/>
  <c r="E1134" i="44" s="1"/>
  <c r="F1134" i="44" s="1"/>
  <c r="C1093" i="44"/>
  <c r="D1093" i="44" s="1"/>
  <c r="E1093" i="44" s="1"/>
  <c r="F1093" i="44" s="1"/>
  <c r="C1205" i="44"/>
  <c r="D1205" i="44" s="1"/>
  <c r="E1205" i="44" s="1"/>
  <c r="F1205" i="44" s="1"/>
  <c r="C1078" i="44"/>
  <c r="D1078" i="44" s="1"/>
  <c r="E1078" i="44" s="1"/>
  <c r="F1078" i="44" s="1"/>
  <c r="C892" i="44"/>
  <c r="D892" i="44" s="1"/>
  <c r="E892" i="44" s="1"/>
  <c r="F892" i="44" s="1"/>
  <c r="C850" i="44"/>
  <c r="D850" i="44" s="1"/>
  <c r="E850" i="44" s="1"/>
  <c r="F850" i="44" s="1"/>
  <c r="C786" i="44"/>
  <c r="D786" i="44" s="1"/>
  <c r="E786" i="44" s="1"/>
  <c r="F786" i="44" s="1"/>
  <c r="C524" i="44"/>
  <c r="D524" i="44" s="1"/>
  <c r="E524" i="44" s="1"/>
  <c r="F524" i="44" s="1"/>
  <c r="C565" i="44"/>
  <c r="D565" i="44" s="1"/>
  <c r="E565" i="44" s="1"/>
  <c r="F565" i="44" s="1"/>
  <c r="C714" i="44"/>
  <c r="D714" i="44" s="1"/>
  <c r="E714" i="44" s="1"/>
  <c r="F714" i="44" s="1"/>
  <c r="C497" i="44"/>
  <c r="D497" i="44" s="1"/>
  <c r="E497" i="44" s="1"/>
  <c r="F497" i="44" s="1"/>
  <c r="C369" i="44"/>
  <c r="D369" i="44" s="1"/>
  <c r="E369" i="44" s="1"/>
  <c r="F369" i="44" s="1"/>
  <c r="C74" i="44"/>
  <c r="D74" i="44" s="1"/>
  <c r="E74" i="44" s="1"/>
  <c r="F74" i="44" s="1"/>
  <c r="C661" i="44"/>
  <c r="D661" i="44" s="1"/>
  <c r="E661" i="44" s="1"/>
  <c r="F661" i="44" s="1"/>
  <c r="C1487" i="44"/>
  <c r="D1487" i="44" s="1"/>
  <c r="E1487" i="44" s="1"/>
  <c r="F1487" i="44" s="1"/>
  <c r="C1401" i="44"/>
  <c r="D1401" i="44" s="1"/>
  <c r="E1401" i="44" s="1"/>
  <c r="F1401" i="44" s="1"/>
  <c r="C1101" i="44"/>
  <c r="D1101" i="44" s="1"/>
  <c r="E1101" i="44" s="1"/>
  <c r="F1101" i="44" s="1"/>
  <c r="C997" i="44"/>
  <c r="D997" i="44" s="1"/>
  <c r="E997" i="44" s="1"/>
  <c r="F997" i="44" s="1"/>
  <c r="C1065" i="44"/>
  <c r="D1065" i="44" s="1"/>
  <c r="E1065" i="44" s="1"/>
  <c r="F1065" i="44" s="1"/>
  <c r="C839" i="44"/>
  <c r="D839" i="44" s="1"/>
  <c r="E839" i="44" s="1"/>
  <c r="F839" i="44" s="1"/>
  <c r="C912" i="44"/>
  <c r="D912" i="44" s="1"/>
  <c r="E912" i="44" s="1"/>
  <c r="F912" i="44" s="1"/>
  <c r="C736" i="44"/>
  <c r="D736" i="44" s="1"/>
  <c r="E736" i="44" s="1"/>
  <c r="F736" i="44" s="1"/>
  <c r="C1529" i="44"/>
  <c r="D1529" i="44" s="1"/>
  <c r="E1529" i="44" s="1"/>
  <c r="F1529" i="44" s="1"/>
  <c r="C1503" i="44"/>
  <c r="D1503" i="44" s="1"/>
  <c r="E1503" i="44" s="1"/>
  <c r="F1503" i="44" s="1"/>
  <c r="C1361" i="44"/>
  <c r="D1361" i="44" s="1"/>
  <c r="E1361" i="44" s="1"/>
  <c r="F1361" i="44" s="1"/>
  <c r="C1347" i="44"/>
  <c r="D1347" i="44" s="1"/>
  <c r="E1347" i="44" s="1"/>
  <c r="F1347" i="44" s="1"/>
  <c r="C1233" i="44"/>
  <c r="D1233" i="44" s="1"/>
  <c r="E1233" i="44" s="1"/>
  <c r="F1233" i="44" s="1"/>
  <c r="C1088" i="44"/>
  <c r="D1088" i="44" s="1"/>
  <c r="E1088" i="44" s="1"/>
  <c r="F1088" i="44" s="1"/>
  <c r="C1148" i="44"/>
  <c r="D1148" i="44" s="1"/>
  <c r="E1148" i="44" s="1"/>
  <c r="F1148" i="44" s="1"/>
  <c r="C1323" i="44"/>
  <c r="D1323" i="44" s="1"/>
  <c r="E1323" i="44" s="1"/>
  <c r="F1323" i="44" s="1"/>
  <c r="C1179" i="44"/>
  <c r="D1179" i="44" s="1"/>
  <c r="E1179" i="44" s="1"/>
  <c r="F1179" i="44" s="1"/>
  <c r="C1013" i="44"/>
  <c r="D1013" i="44" s="1"/>
  <c r="E1013" i="44" s="1"/>
  <c r="F1013" i="44" s="1"/>
  <c r="C882" i="44"/>
  <c r="D882" i="44" s="1"/>
  <c r="E882" i="44" s="1"/>
  <c r="F882" i="44" s="1"/>
  <c r="C610" i="44"/>
  <c r="D610" i="44" s="1"/>
  <c r="E610" i="44" s="1"/>
  <c r="F610" i="44" s="1"/>
  <c r="C712" i="44"/>
  <c r="D712" i="44" s="1"/>
  <c r="E712" i="44" s="1"/>
  <c r="F712" i="44" s="1"/>
  <c r="C815" i="44"/>
  <c r="D815" i="44" s="1"/>
  <c r="E815" i="44" s="1"/>
  <c r="F815" i="44" s="1"/>
  <c r="C874" i="44"/>
  <c r="D874" i="44" s="1"/>
  <c r="E874" i="44" s="1"/>
  <c r="F874" i="44" s="1"/>
  <c r="C650" i="44"/>
  <c r="D650" i="44" s="1"/>
  <c r="E650" i="44" s="1"/>
  <c r="F650" i="44" s="1"/>
  <c r="C508" i="44"/>
  <c r="D508" i="44" s="1"/>
  <c r="E508" i="44" s="1"/>
  <c r="F508" i="44" s="1"/>
  <c r="C387" i="44"/>
  <c r="D387" i="44" s="1"/>
  <c r="E387" i="44" s="1"/>
  <c r="F387" i="44" s="1"/>
  <c r="C460" i="44"/>
  <c r="D460" i="44" s="1"/>
  <c r="E460" i="44" s="1"/>
  <c r="F460" i="44" s="1"/>
  <c r="C179" i="44"/>
  <c r="D179" i="44" s="1"/>
  <c r="E179" i="44" s="1"/>
  <c r="F179" i="44" s="1"/>
  <c r="C152" i="44"/>
  <c r="D152" i="44" s="1"/>
  <c r="E152" i="44" s="1"/>
  <c r="F152" i="44" s="1"/>
  <c r="C603" i="44"/>
  <c r="D603" i="44" s="1"/>
  <c r="E603" i="44" s="1"/>
  <c r="F603" i="44" s="1"/>
  <c r="C1496" i="44"/>
  <c r="D1496" i="44" s="1"/>
  <c r="E1496" i="44" s="1"/>
  <c r="F1496" i="44" s="1"/>
  <c r="C1389" i="44"/>
  <c r="D1389" i="44" s="1"/>
  <c r="E1389" i="44" s="1"/>
  <c r="F1389" i="44" s="1"/>
  <c r="C1340" i="44"/>
  <c r="D1340" i="44" s="1"/>
  <c r="E1340" i="44" s="1"/>
  <c r="F1340" i="44" s="1"/>
  <c r="C866" i="44"/>
  <c r="D866" i="44" s="1"/>
  <c r="E866" i="44" s="1"/>
  <c r="F866" i="44" s="1"/>
  <c r="C1322" i="44"/>
  <c r="D1322" i="44" s="1"/>
  <c r="E1322" i="44" s="1"/>
  <c r="F1322" i="44" s="1"/>
  <c r="C688" i="44"/>
  <c r="D688" i="44" s="1"/>
  <c r="E688" i="44" s="1"/>
  <c r="F688" i="44" s="1"/>
  <c r="C1466" i="44"/>
  <c r="D1466" i="44" s="1"/>
  <c r="E1466" i="44" s="1"/>
  <c r="F1466" i="44" s="1"/>
  <c r="C1217" i="44"/>
  <c r="D1217" i="44" s="1"/>
  <c r="E1217" i="44" s="1"/>
  <c r="F1217" i="44" s="1"/>
  <c r="C1053" i="44"/>
  <c r="D1053" i="44" s="1"/>
  <c r="E1053" i="44" s="1"/>
  <c r="F1053" i="44" s="1"/>
  <c r="C975" i="44"/>
  <c r="D975" i="44" s="1"/>
  <c r="E975" i="44" s="1"/>
  <c r="F975" i="44" s="1"/>
  <c r="C1029" i="44"/>
  <c r="D1029" i="44" s="1"/>
  <c r="E1029" i="44" s="1"/>
  <c r="F1029" i="44" s="1"/>
  <c r="C1032" i="44"/>
  <c r="D1032" i="44" s="1"/>
  <c r="E1032" i="44" s="1"/>
  <c r="F1032" i="44" s="1"/>
  <c r="C1297" i="44"/>
  <c r="D1297" i="44" s="1"/>
  <c r="E1297" i="44" s="1"/>
  <c r="F1297" i="44" s="1"/>
  <c r="C934" i="44"/>
  <c r="D934" i="44" s="1"/>
  <c r="E934" i="44" s="1"/>
  <c r="F934" i="44" s="1"/>
  <c r="C891" i="44"/>
  <c r="D891" i="44" s="1"/>
  <c r="E891" i="44" s="1"/>
  <c r="F891" i="44" s="1"/>
  <c r="C991" i="44"/>
  <c r="D991" i="44" s="1"/>
  <c r="E991" i="44" s="1"/>
  <c r="F991" i="44" s="1"/>
  <c r="C740" i="44"/>
  <c r="D740" i="44" s="1"/>
  <c r="E740" i="44" s="1"/>
  <c r="F740" i="44" s="1"/>
  <c r="C764" i="44"/>
  <c r="D764" i="44" s="1"/>
  <c r="E764" i="44" s="1"/>
  <c r="F764" i="44" s="1"/>
  <c r="C796" i="44"/>
  <c r="D796" i="44" s="1"/>
  <c r="E796" i="44" s="1"/>
  <c r="F796" i="44" s="1"/>
  <c r="C443" i="44"/>
  <c r="D443" i="44" s="1"/>
  <c r="E443" i="44" s="1"/>
  <c r="F443" i="44" s="1"/>
  <c r="C137" i="44"/>
  <c r="D137" i="44" s="1"/>
  <c r="E137" i="44" s="1"/>
  <c r="F137" i="44" s="1"/>
  <c r="C385" i="44"/>
  <c r="D385" i="44" s="1"/>
  <c r="E385" i="44" s="1"/>
  <c r="F385" i="44" s="1"/>
  <c r="C181" i="44"/>
  <c r="D181" i="44" s="1"/>
  <c r="E181" i="44" s="1"/>
  <c r="F181" i="44" s="1"/>
  <c r="C1407" i="44"/>
  <c r="D1407" i="44" s="1"/>
  <c r="E1407" i="44" s="1"/>
  <c r="F1407" i="44" s="1"/>
  <c r="C1061" i="44"/>
  <c r="D1061" i="44" s="1"/>
  <c r="E1061" i="44" s="1"/>
  <c r="F1061" i="44" s="1"/>
  <c r="C708" i="44"/>
  <c r="D708" i="44" s="1"/>
  <c r="E708" i="44" s="1"/>
  <c r="F708" i="44" s="1"/>
  <c r="C563" i="44"/>
  <c r="D563" i="44" s="1"/>
  <c r="E563" i="44" s="1"/>
  <c r="F563" i="44" s="1"/>
  <c r="C784" i="44"/>
  <c r="D784" i="44" s="1"/>
  <c r="E784" i="44" s="1"/>
  <c r="F784" i="44" s="1"/>
  <c r="C439" i="44"/>
  <c r="D439" i="44" s="1"/>
  <c r="E439" i="44" s="1"/>
  <c r="F439" i="44" s="1"/>
  <c r="C134" i="44"/>
  <c r="D134" i="44" s="1"/>
  <c r="E134" i="44" s="1"/>
  <c r="F134" i="44" s="1"/>
  <c r="C749" i="44"/>
  <c r="D749" i="44" s="1"/>
  <c r="E749" i="44" s="1"/>
  <c r="F749" i="44" s="1"/>
  <c r="C197" i="44"/>
  <c r="D197" i="44" s="1"/>
  <c r="E197" i="44" s="1"/>
  <c r="F197" i="44" s="1"/>
  <c r="C402" i="44"/>
  <c r="D402" i="44" s="1"/>
  <c r="E402" i="44" s="1"/>
  <c r="F402" i="44" s="1"/>
  <c r="C1364" i="44"/>
  <c r="D1364" i="44" s="1"/>
  <c r="E1364" i="44" s="1"/>
  <c r="F1364" i="44" s="1"/>
  <c r="C1163" i="44"/>
  <c r="D1163" i="44" s="1"/>
  <c r="E1163" i="44" s="1"/>
  <c r="F1163" i="44" s="1"/>
  <c r="C1120" i="44"/>
  <c r="D1120" i="44" s="1"/>
  <c r="E1120" i="44" s="1"/>
  <c r="F1120" i="44" s="1"/>
  <c r="C1056" i="44"/>
  <c r="D1056" i="44" s="1"/>
  <c r="E1056" i="44" s="1"/>
  <c r="F1056" i="44" s="1"/>
  <c r="C909" i="44"/>
  <c r="D909" i="44" s="1"/>
  <c r="E909" i="44" s="1"/>
  <c r="F909" i="44" s="1"/>
  <c r="C856" i="44"/>
  <c r="D856" i="44" s="1"/>
  <c r="E856" i="44" s="1"/>
  <c r="F856" i="44" s="1"/>
  <c r="C978" i="44"/>
  <c r="D978" i="44" s="1"/>
  <c r="E978" i="44" s="1"/>
  <c r="F978" i="44" s="1"/>
  <c r="C760" i="44"/>
  <c r="D760" i="44" s="1"/>
  <c r="E760" i="44" s="1"/>
  <c r="F760" i="44" s="1"/>
  <c r="C808" i="44"/>
  <c r="D808" i="44" s="1"/>
  <c r="E808" i="44" s="1"/>
  <c r="F808" i="44" s="1"/>
  <c r="C664" i="44"/>
  <c r="D664" i="44" s="1"/>
  <c r="E664" i="44" s="1"/>
  <c r="F664" i="44" s="1"/>
  <c r="C1097" i="44"/>
  <c r="D1097" i="44" s="1"/>
  <c r="E1097" i="44" s="1"/>
  <c r="F1097" i="44" s="1"/>
  <c r="C800" i="44"/>
  <c r="D800" i="44" s="1"/>
  <c r="E800" i="44" s="1"/>
  <c r="F800" i="44" s="1"/>
  <c r="C1142" i="44"/>
  <c r="D1142" i="44" s="1"/>
  <c r="E1142" i="44" s="1"/>
  <c r="F1142" i="44" s="1"/>
  <c r="C885" i="44"/>
  <c r="D885" i="44" s="1"/>
  <c r="E885" i="44" s="1"/>
  <c r="F885" i="44" s="1"/>
  <c r="C677" i="44"/>
  <c r="D677" i="44" s="1"/>
  <c r="E677" i="44" s="1"/>
  <c r="F677" i="44" s="1"/>
  <c r="C896" i="44"/>
  <c r="D896" i="44" s="1"/>
  <c r="E896" i="44" s="1"/>
  <c r="F896" i="44" s="1"/>
  <c r="C447" i="44"/>
  <c r="D447" i="44" s="1"/>
  <c r="E447" i="44" s="1"/>
  <c r="F447" i="44" s="1"/>
  <c r="C752" i="44"/>
  <c r="D752" i="44" s="1"/>
  <c r="E752" i="44" s="1"/>
  <c r="F752" i="44" s="1"/>
  <c r="C741" i="44"/>
  <c r="D741" i="44" s="1"/>
  <c r="E741" i="44" s="1"/>
  <c r="F741" i="44" s="1"/>
  <c r="C619" i="44"/>
  <c r="D619" i="44" s="1"/>
  <c r="E619" i="44" s="1"/>
  <c r="F619" i="44" s="1"/>
  <c r="C279" i="44"/>
  <c r="D279" i="44" s="1"/>
  <c r="E279" i="44" s="1"/>
  <c r="F279" i="44" s="1"/>
  <c r="C303" i="44"/>
  <c r="D303" i="44" s="1"/>
  <c r="E303" i="44" s="1"/>
  <c r="F303" i="44" s="1"/>
  <c r="C560" i="44"/>
  <c r="D560" i="44" s="1"/>
  <c r="E560" i="44" s="1"/>
  <c r="F560" i="44" s="1"/>
  <c r="C495" i="44"/>
  <c r="D495" i="44" s="1"/>
  <c r="E495" i="44" s="1"/>
  <c r="F495" i="44" s="1"/>
  <c r="C335" i="44"/>
  <c r="D335" i="44" s="1"/>
  <c r="E335" i="44" s="1"/>
  <c r="F335" i="44" s="1"/>
  <c r="C484" i="44"/>
  <c r="D484" i="44" s="1"/>
  <c r="E484" i="44" s="1"/>
  <c r="F484" i="44" s="1"/>
  <c r="C245" i="44"/>
  <c r="D245" i="44" s="1"/>
  <c r="E245" i="44" s="1"/>
  <c r="F245" i="44" s="1"/>
  <c r="C136" i="44"/>
  <c r="D136" i="44" s="1"/>
  <c r="E136" i="44" s="1"/>
  <c r="F136" i="44" s="1"/>
  <c r="C717" i="44"/>
  <c r="D717" i="44" s="1"/>
  <c r="E717" i="44" s="1"/>
  <c r="F717" i="44" s="1"/>
  <c r="C431" i="44"/>
  <c r="D431" i="44" s="1"/>
  <c r="E431" i="44" s="1"/>
  <c r="F431" i="44" s="1"/>
  <c r="C419" i="44"/>
  <c r="D419" i="44" s="1"/>
  <c r="E419" i="44" s="1"/>
  <c r="F419" i="44" s="1"/>
  <c r="C1522" i="44"/>
  <c r="D1522" i="44" s="1"/>
  <c r="E1522" i="44" s="1"/>
  <c r="F1522" i="44" s="1"/>
  <c r="C1482" i="44"/>
  <c r="D1482" i="44" s="1"/>
  <c r="E1482" i="44" s="1"/>
  <c r="F1482" i="44" s="1"/>
  <c r="C1385" i="44"/>
  <c r="D1385" i="44" s="1"/>
  <c r="E1385" i="44" s="1"/>
  <c r="F1385" i="44" s="1"/>
  <c r="C1455" i="44"/>
  <c r="D1455" i="44" s="1"/>
  <c r="E1455" i="44" s="1"/>
  <c r="F1455" i="44" s="1"/>
  <c r="C1342" i="44"/>
  <c r="D1342" i="44" s="1"/>
  <c r="E1342" i="44" s="1"/>
  <c r="F1342" i="44" s="1"/>
  <c r="C1379" i="44"/>
  <c r="D1379" i="44" s="1"/>
  <c r="E1379" i="44" s="1"/>
  <c r="F1379" i="44" s="1"/>
  <c r="C1456" i="44"/>
  <c r="D1456" i="44" s="1"/>
  <c r="E1456" i="44" s="1"/>
  <c r="F1456" i="44" s="1"/>
  <c r="C1164" i="44"/>
  <c r="D1164" i="44" s="1"/>
  <c r="E1164" i="44" s="1"/>
  <c r="F1164" i="44" s="1"/>
  <c r="C1316" i="44"/>
  <c r="D1316" i="44" s="1"/>
  <c r="E1316" i="44" s="1"/>
  <c r="F1316" i="44" s="1"/>
  <c r="C1267" i="44"/>
  <c r="D1267" i="44" s="1"/>
  <c r="E1267" i="44" s="1"/>
  <c r="F1267" i="44" s="1"/>
  <c r="C1193" i="44"/>
  <c r="D1193" i="44" s="1"/>
  <c r="E1193" i="44" s="1"/>
  <c r="F1193" i="44" s="1"/>
  <c r="C1069" i="44"/>
  <c r="D1069" i="44" s="1"/>
  <c r="E1069" i="44" s="1"/>
  <c r="F1069" i="44" s="1"/>
  <c r="C1187" i="44"/>
  <c r="D1187" i="44" s="1"/>
  <c r="E1187" i="44" s="1"/>
  <c r="F1187" i="44" s="1"/>
  <c r="C1387" i="44"/>
  <c r="D1387" i="44" s="1"/>
  <c r="E1387" i="44" s="1"/>
  <c r="F1387" i="44" s="1"/>
  <c r="C1181" i="44"/>
  <c r="D1181" i="44" s="1"/>
  <c r="E1181" i="44" s="1"/>
  <c r="F1181" i="44" s="1"/>
  <c r="C1287" i="44"/>
  <c r="D1287" i="44" s="1"/>
  <c r="E1287" i="44" s="1"/>
  <c r="F1287" i="44" s="1"/>
  <c r="C1119" i="44"/>
  <c r="D1119" i="44" s="1"/>
  <c r="E1119" i="44" s="1"/>
  <c r="F1119" i="44" s="1"/>
  <c r="C908" i="44"/>
  <c r="D908" i="44" s="1"/>
  <c r="E908" i="44" s="1"/>
  <c r="F908" i="44" s="1"/>
  <c r="C1468" i="44"/>
  <c r="D1468" i="44" s="1"/>
  <c r="E1468" i="44" s="1"/>
  <c r="F1468" i="44" s="1"/>
  <c r="C941" i="44"/>
  <c r="D941" i="44" s="1"/>
  <c r="E941" i="44" s="1"/>
  <c r="F941" i="44" s="1"/>
  <c r="C768" i="44"/>
  <c r="D768" i="44" s="1"/>
  <c r="E768" i="44" s="1"/>
  <c r="F768" i="44" s="1"/>
  <c r="C1040" i="44"/>
  <c r="D1040" i="44" s="1"/>
  <c r="E1040" i="44" s="1"/>
  <c r="F1040" i="44" s="1"/>
  <c r="C1202" i="44"/>
  <c r="D1202" i="44" s="1"/>
  <c r="E1202" i="44" s="1"/>
  <c r="F1202" i="44" s="1"/>
  <c r="C1018" i="44"/>
  <c r="D1018" i="44" s="1"/>
  <c r="E1018" i="44" s="1"/>
  <c r="F1018" i="44" s="1"/>
  <c r="C792" i="44"/>
  <c r="D792" i="44" s="1"/>
  <c r="E792" i="44" s="1"/>
  <c r="F792" i="44" s="1"/>
  <c r="C531" i="44"/>
  <c r="D531" i="44" s="1"/>
  <c r="E531" i="44" s="1"/>
  <c r="F531" i="44" s="1"/>
  <c r="C699" i="44"/>
  <c r="D699" i="44" s="1"/>
  <c r="E699" i="44" s="1"/>
  <c r="F699" i="44" s="1"/>
  <c r="C1031" i="44"/>
  <c r="D1031" i="44" s="1"/>
  <c r="E1031" i="44" s="1"/>
  <c r="F1031" i="44" s="1"/>
  <c r="C696" i="44"/>
  <c r="D696" i="44" s="1"/>
  <c r="E696" i="44" s="1"/>
  <c r="F696" i="44" s="1"/>
  <c r="C630" i="44"/>
  <c r="D630" i="44" s="1"/>
  <c r="E630" i="44" s="1"/>
  <c r="F630" i="44" s="1"/>
  <c r="C311" i="44"/>
  <c r="D311" i="44" s="1"/>
  <c r="E311" i="44" s="1"/>
  <c r="F311" i="44" s="1"/>
  <c r="C426" i="44"/>
  <c r="D426" i="44" s="1"/>
  <c r="E426" i="44" s="1"/>
  <c r="F426" i="44" s="1"/>
  <c r="C455" i="44"/>
  <c r="D455" i="44" s="1"/>
  <c r="E455" i="44" s="1"/>
  <c r="F455" i="44" s="1"/>
  <c r="C292" i="44"/>
  <c r="D292" i="44" s="1"/>
  <c r="E292" i="44" s="1"/>
  <c r="F292" i="44" s="1"/>
  <c r="C177" i="44"/>
  <c r="D177" i="44" s="1"/>
  <c r="E177" i="44" s="1"/>
  <c r="F177" i="44" s="1"/>
  <c r="C420" i="44"/>
  <c r="D420" i="44" s="1"/>
  <c r="E420" i="44" s="1"/>
  <c r="F420" i="44" s="1"/>
  <c r="C723" i="44"/>
  <c r="D723" i="44" s="1"/>
  <c r="E723" i="44" s="1"/>
  <c r="F723" i="44" s="1"/>
  <c r="C165" i="44"/>
  <c r="D165" i="44" s="1"/>
  <c r="E165" i="44" s="1"/>
  <c r="F165" i="44" s="1"/>
  <c r="C399" i="44"/>
  <c r="D399" i="44" s="1"/>
  <c r="E399" i="44" s="1"/>
  <c r="F399" i="44" s="1"/>
  <c r="C340" i="44"/>
  <c r="D340" i="44" s="1"/>
  <c r="E340" i="44" s="1"/>
  <c r="F340" i="44" s="1"/>
  <c r="C583" i="44"/>
  <c r="D583" i="44" s="1"/>
  <c r="E583" i="44" s="1"/>
  <c r="F583" i="44" s="1"/>
  <c r="C351" i="44"/>
  <c r="D351" i="44" s="1"/>
  <c r="E351" i="44" s="1"/>
  <c r="F351" i="44" s="1"/>
  <c r="C314" i="44"/>
  <c r="D314" i="44" s="1"/>
  <c r="E314" i="44" s="1"/>
  <c r="F314" i="44" s="1"/>
  <c r="C154" i="44"/>
  <c r="D154" i="44" s="1"/>
  <c r="E154" i="44" s="1"/>
  <c r="F154" i="44" s="1"/>
  <c r="C1251" i="44"/>
  <c r="D1251" i="44" s="1"/>
  <c r="E1251" i="44" s="1"/>
  <c r="F1251" i="44" s="1"/>
  <c r="C1218" i="44"/>
  <c r="D1218" i="44" s="1"/>
  <c r="E1218" i="44" s="1"/>
  <c r="F1218" i="44" s="1"/>
  <c r="C150" i="44"/>
  <c r="D150" i="44" s="1"/>
  <c r="E150" i="44" s="1"/>
  <c r="F150" i="44" s="1"/>
  <c r="C203" i="44"/>
  <c r="D203" i="44" s="1"/>
  <c r="E203" i="44" s="1"/>
  <c r="F203" i="44" s="1"/>
  <c r="C1447" i="44"/>
  <c r="D1447" i="44" s="1"/>
  <c r="E1447" i="44" s="1"/>
  <c r="F1447" i="44" s="1"/>
  <c r="C1314" i="44"/>
  <c r="D1314" i="44" s="1"/>
  <c r="E1314" i="44" s="1"/>
  <c r="F1314" i="44" s="1"/>
  <c r="C1422" i="44"/>
  <c r="D1422" i="44" s="1"/>
  <c r="E1422" i="44" s="1"/>
  <c r="F1422" i="44" s="1"/>
  <c r="C1250" i="44"/>
  <c r="D1250" i="44" s="1"/>
  <c r="E1250" i="44" s="1"/>
  <c r="F1250" i="44" s="1"/>
  <c r="C1308" i="44"/>
  <c r="D1308" i="44" s="1"/>
  <c r="E1308" i="44" s="1"/>
  <c r="F1308" i="44" s="1"/>
  <c r="C1373" i="44"/>
  <c r="D1373" i="44" s="1"/>
  <c r="E1373" i="44" s="1"/>
  <c r="F1373" i="44" s="1"/>
  <c r="C1146" i="44"/>
  <c r="D1146" i="44" s="1"/>
  <c r="E1146" i="44" s="1"/>
  <c r="F1146" i="44" s="1"/>
  <c r="C1126" i="44"/>
  <c r="D1126" i="44" s="1"/>
  <c r="E1126" i="44" s="1"/>
  <c r="F1126" i="44" s="1"/>
  <c r="C691" i="44"/>
  <c r="D691" i="44" s="1"/>
  <c r="E691" i="44" s="1"/>
  <c r="F691" i="44" s="1"/>
  <c r="C994" i="44"/>
  <c r="D994" i="44" s="1"/>
  <c r="E994" i="44" s="1"/>
  <c r="F994" i="44" s="1"/>
  <c r="C911" i="44"/>
  <c r="D911" i="44" s="1"/>
  <c r="E911" i="44" s="1"/>
  <c r="F911" i="44" s="1"/>
  <c r="C773" i="44"/>
  <c r="D773" i="44" s="1"/>
  <c r="E773" i="44" s="1"/>
  <c r="F773" i="44" s="1"/>
  <c r="C383" i="44"/>
  <c r="D383" i="44" s="1"/>
  <c r="E383" i="44" s="1"/>
  <c r="F383" i="44" s="1"/>
  <c r="C587" i="44"/>
  <c r="D587" i="44" s="1"/>
  <c r="E587" i="44" s="1"/>
  <c r="F587" i="44" s="1"/>
  <c r="C544" i="44"/>
  <c r="D544" i="44" s="1"/>
  <c r="E544" i="44" s="1"/>
  <c r="F544" i="44" s="1"/>
  <c r="C346" i="44"/>
  <c r="D346" i="44" s="1"/>
  <c r="E346" i="44" s="1"/>
  <c r="F346" i="44" s="1"/>
  <c r="C612" i="44"/>
  <c r="D612" i="44" s="1"/>
  <c r="E612" i="44" s="1"/>
  <c r="F612" i="44" s="1"/>
  <c r="C284" i="44"/>
  <c r="D284" i="44" s="1"/>
  <c r="E284" i="44" s="1"/>
  <c r="F284" i="44" s="1"/>
  <c r="C323" i="44"/>
  <c r="D323" i="44" s="1"/>
  <c r="E323" i="44" s="1"/>
  <c r="F323" i="44" s="1"/>
  <c r="C1117" i="44"/>
  <c r="D1117" i="44" s="1"/>
  <c r="E1117" i="44" s="1"/>
  <c r="F1117" i="44" s="1"/>
  <c r="C1386" i="44"/>
  <c r="D1386" i="44" s="1"/>
  <c r="E1386" i="44" s="1"/>
  <c r="F1386" i="44" s="1"/>
  <c r="C1288" i="44"/>
  <c r="D1288" i="44" s="1"/>
  <c r="E1288" i="44" s="1"/>
  <c r="F1288" i="44" s="1"/>
  <c r="C1270" i="44"/>
  <c r="D1270" i="44" s="1"/>
  <c r="E1270" i="44" s="1"/>
  <c r="F1270" i="44" s="1"/>
  <c r="C1062" i="44"/>
  <c r="D1062" i="44" s="1"/>
  <c r="E1062" i="44" s="1"/>
  <c r="F1062" i="44" s="1"/>
  <c r="C900" i="44"/>
  <c r="D900" i="44" s="1"/>
  <c r="E900" i="44" s="1"/>
  <c r="F900" i="44" s="1"/>
  <c r="C985" i="44"/>
  <c r="D985" i="44" s="1"/>
  <c r="E985" i="44" s="1"/>
  <c r="F985" i="44" s="1"/>
  <c r="C327" i="44"/>
  <c r="D327" i="44" s="1"/>
  <c r="E327" i="44" s="1"/>
  <c r="F327" i="44" s="1"/>
  <c r="C1189" i="44"/>
  <c r="D1189" i="44" s="1"/>
  <c r="E1189" i="44" s="1"/>
  <c r="F1189" i="44" s="1"/>
  <c r="C571" i="44"/>
  <c r="D571" i="44" s="1"/>
  <c r="E571" i="44" s="1"/>
  <c r="F571" i="44" s="1"/>
  <c r="C332" i="44"/>
  <c r="D332" i="44" s="1"/>
  <c r="E332" i="44" s="1"/>
  <c r="F332" i="44" s="1"/>
  <c r="C1505" i="44"/>
  <c r="D1505" i="44" s="1"/>
  <c r="E1505" i="44" s="1"/>
  <c r="F1505" i="44" s="1"/>
  <c r="C1467" i="44"/>
  <c r="D1467" i="44" s="1"/>
  <c r="E1467" i="44" s="1"/>
  <c r="F1467" i="44" s="1"/>
  <c r="C1161" i="44"/>
  <c r="D1161" i="44" s="1"/>
  <c r="E1161" i="44" s="1"/>
  <c r="F1161" i="44" s="1"/>
  <c r="C1366" i="44"/>
  <c r="D1366" i="44" s="1"/>
  <c r="E1366" i="44" s="1"/>
  <c r="F1366" i="44" s="1"/>
  <c r="C859" i="44"/>
  <c r="D859" i="44" s="1"/>
  <c r="E859" i="44" s="1"/>
  <c r="F859" i="44" s="1"/>
  <c r="C468" i="44"/>
  <c r="D468" i="44" s="1"/>
  <c r="E468" i="44" s="1"/>
  <c r="F468" i="44" s="1"/>
  <c r="C250" i="44"/>
  <c r="D250" i="44" s="1"/>
  <c r="E250" i="44" s="1"/>
  <c r="F250" i="44" s="1"/>
  <c r="C1328" i="44"/>
  <c r="D1328" i="44" s="1"/>
  <c r="E1328" i="44" s="1"/>
  <c r="F1328" i="44" s="1"/>
  <c r="C1348" i="44"/>
  <c r="D1348" i="44" s="1"/>
  <c r="E1348" i="44" s="1"/>
  <c r="F1348" i="44" s="1"/>
  <c r="C1430" i="44"/>
  <c r="D1430" i="44" s="1"/>
  <c r="E1430" i="44" s="1"/>
  <c r="F1430" i="44" s="1"/>
  <c r="C1219" i="44"/>
  <c r="D1219" i="44" s="1"/>
  <c r="E1219" i="44" s="1"/>
  <c r="F1219" i="44" s="1"/>
  <c r="C1281" i="44"/>
  <c r="D1281" i="44" s="1"/>
  <c r="E1281" i="44" s="1"/>
  <c r="F1281" i="44" s="1"/>
  <c r="C1098" i="44"/>
  <c r="D1098" i="44" s="1"/>
  <c r="E1098" i="44" s="1"/>
  <c r="F1098" i="44" s="1"/>
  <c r="C1034" i="44"/>
  <c r="D1034" i="44" s="1"/>
  <c r="E1034" i="44" s="1"/>
  <c r="F1034" i="44" s="1"/>
  <c r="C1282" i="44"/>
  <c r="D1282" i="44" s="1"/>
  <c r="E1282" i="44" s="1"/>
  <c r="F1282" i="44" s="1"/>
  <c r="C656" i="44"/>
  <c r="D656" i="44" s="1"/>
  <c r="E656" i="44" s="1"/>
  <c r="F656" i="44" s="1"/>
  <c r="C858" i="44"/>
  <c r="D858" i="44" s="1"/>
  <c r="E858" i="44" s="1"/>
  <c r="F858" i="44" s="1"/>
  <c r="C635" i="44"/>
  <c r="D635" i="44" s="1"/>
  <c r="E635" i="44" s="1"/>
  <c r="F635" i="44" s="1"/>
  <c r="C937" i="44"/>
  <c r="D937" i="44" s="1"/>
  <c r="E937" i="44" s="1"/>
  <c r="F937" i="44" s="1"/>
  <c r="C989" i="44"/>
  <c r="D989" i="44" s="1"/>
  <c r="E989" i="44" s="1"/>
  <c r="F989" i="44" s="1"/>
  <c r="C595" i="44"/>
  <c r="D595" i="44" s="1"/>
  <c r="E595" i="44" s="1"/>
  <c r="F595" i="44" s="1"/>
  <c r="C523" i="44"/>
  <c r="D523" i="44" s="1"/>
  <c r="E523" i="44" s="1"/>
  <c r="F523" i="44" s="1"/>
  <c r="C362" i="44"/>
  <c r="D362" i="44" s="1"/>
  <c r="E362" i="44" s="1"/>
  <c r="F362" i="44" s="1"/>
  <c r="C853" i="44"/>
  <c r="D853" i="44" s="1"/>
  <c r="E853" i="44" s="1"/>
  <c r="F853" i="44" s="1"/>
  <c r="C391" i="44"/>
  <c r="D391" i="44" s="1"/>
  <c r="E391" i="44" s="1"/>
  <c r="F391" i="44" s="1"/>
  <c r="C415" i="44"/>
  <c r="D415" i="44" s="1"/>
  <c r="E415" i="44" s="1"/>
  <c r="F415" i="44" s="1"/>
  <c r="C451" i="44"/>
  <c r="D451" i="44" s="1"/>
  <c r="E451" i="44" s="1"/>
  <c r="F451" i="44" s="1"/>
  <c r="C772" i="44"/>
  <c r="D772" i="44" s="1"/>
  <c r="E772" i="44" s="1"/>
  <c r="F772" i="44" s="1"/>
  <c r="C396" i="44"/>
  <c r="D396" i="44" s="1"/>
  <c r="E396" i="44" s="1"/>
  <c r="F396" i="44" s="1"/>
  <c r="C233" i="44"/>
  <c r="D233" i="44" s="1"/>
  <c r="E233" i="44" s="1"/>
  <c r="F233" i="44" s="1"/>
  <c r="C201" i="44"/>
  <c r="D201" i="44" s="1"/>
  <c r="E201" i="44" s="1"/>
  <c r="F201" i="44" s="1"/>
  <c r="C138" i="44"/>
  <c r="D138" i="44" s="1"/>
  <c r="E138" i="44" s="1"/>
  <c r="F138" i="44" s="1"/>
  <c r="C42" i="44"/>
  <c r="D42" i="44" s="1"/>
  <c r="E42" i="44" s="1"/>
  <c r="F42" i="44" s="1"/>
  <c r="C1225" i="44"/>
  <c r="D1225" i="44" s="1"/>
  <c r="E1225" i="44" s="1"/>
  <c r="F1225" i="44" s="1"/>
  <c r="C1005" i="44"/>
  <c r="D1005" i="44" s="1"/>
  <c r="E1005" i="44" s="1"/>
  <c r="F1005" i="44" s="1"/>
  <c r="C471" i="44"/>
  <c r="D471" i="44" s="1"/>
  <c r="E471" i="44" s="1"/>
  <c r="F471" i="44" s="1"/>
  <c r="C627" i="44"/>
  <c r="D627" i="44" s="1"/>
  <c r="E627" i="44" s="1"/>
  <c r="F627" i="44" s="1"/>
  <c r="C1425" i="44"/>
  <c r="D1425" i="44" s="1"/>
  <c r="E1425" i="44" s="1"/>
  <c r="F1425" i="44" s="1"/>
  <c r="C1480" i="44"/>
  <c r="D1480" i="44" s="1"/>
  <c r="E1480" i="44" s="1"/>
  <c r="F1480" i="44" s="1"/>
  <c r="C1421" i="44"/>
  <c r="D1421" i="44" s="1"/>
  <c r="E1421" i="44" s="1"/>
  <c r="F1421" i="44" s="1"/>
  <c r="C1249" i="44"/>
  <c r="D1249" i="44" s="1"/>
  <c r="E1249" i="44" s="1"/>
  <c r="F1249" i="44" s="1"/>
  <c r="C771" i="44"/>
  <c r="D771" i="44" s="1"/>
  <c r="E771" i="44" s="1"/>
  <c r="F771" i="44" s="1"/>
  <c r="C1273" i="44"/>
  <c r="D1273" i="44" s="1"/>
  <c r="E1273" i="44" s="1"/>
  <c r="F1273" i="44" s="1"/>
  <c r="C690" i="44"/>
  <c r="D690" i="44" s="1"/>
  <c r="E690" i="44" s="1"/>
  <c r="F690" i="44" s="1"/>
  <c r="C576" i="44"/>
  <c r="D576" i="44" s="1"/>
  <c r="E576" i="44" s="1"/>
  <c r="F576" i="44" s="1"/>
  <c r="C643" i="44"/>
  <c r="D643" i="44" s="1"/>
  <c r="E643" i="44" s="1"/>
  <c r="F643" i="44" s="1"/>
  <c r="C528" i="44"/>
  <c r="D528" i="44" s="1"/>
  <c r="E528" i="44" s="1"/>
  <c r="F528" i="44" s="1"/>
  <c r="C463" i="44"/>
  <c r="D463" i="44" s="1"/>
  <c r="E463" i="44" s="1"/>
  <c r="F463" i="44" s="1"/>
  <c r="C242" i="44"/>
  <c r="D242" i="44" s="1"/>
  <c r="E242" i="44" s="1"/>
  <c r="F242" i="44" s="1"/>
  <c r="C68" i="44"/>
  <c r="D68" i="44" s="1"/>
  <c r="E68" i="44" s="1"/>
  <c r="F68" i="44" s="1"/>
  <c r="C291" i="44"/>
  <c r="D291" i="44" s="1"/>
  <c r="E291" i="44" s="1"/>
  <c r="F291" i="44" s="1"/>
  <c r="F1538" i="44" l="1"/>
  <c r="B15" i="44" s="1"/>
  <c r="B14" i="44"/>
  <c r="C11" i="36"/>
  <c r="D25" i="39"/>
  <c r="B16" i="44" l="1"/>
  <c r="B23" i="36"/>
  <c r="E28" i="39"/>
  <c r="F28" i="39"/>
  <c r="E47" i="39"/>
  <c r="F47" i="39"/>
  <c r="F29" i="39"/>
  <c r="F30" i="39"/>
  <c r="E31" i="39"/>
  <c r="E32" i="39"/>
  <c r="E33" i="39"/>
  <c r="F34" i="39"/>
  <c r="E35" i="39"/>
  <c r="E36" i="39"/>
  <c r="E37" i="39"/>
  <c r="F38" i="39"/>
  <c r="E39" i="39"/>
  <c r="E40" i="39"/>
  <c r="E41" i="39"/>
  <c r="F42" i="39"/>
  <c r="E43" i="39"/>
  <c r="E44" i="39"/>
  <c r="E45" i="39"/>
  <c r="F46" i="39"/>
  <c r="C3" i="39"/>
  <c r="D3" i="39"/>
  <c r="B3" i="39"/>
  <c r="C7" i="36"/>
  <c r="C6" i="36"/>
  <c r="C5" i="36"/>
  <c r="S40" i="36" l="1"/>
  <c r="S41" i="36" s="1"/>
  <c r="B29" i="36"/>
  <c r="E29" i="39"/>
  <c r="E46" i="39"/>
  <c r="E42" i="39"/>
  <c r="E38" i="39"/>
  <c r="F37" i="39"/>
  <c r="F45" i="39"/>
  <c r="F36" i="39"/>
  <c r="F27" i="39"/>
  <c r="F44" i="39"/>
  <c r="E34" i="39"/>
  <c r="E30" i="39"/>
  <c r="F41" i="39"/>
  <c r="F33" i="39"/>
  <c r="F32" i="39"/>
  <c r="F43" i="39"/>
  <c r="F39" i="39"/>
  <c r="F35" i="39"/>
  <c r="F31" i="39"/>
  <c r="F40" i="39"/>
  <c r="E27" i="39"/>
  <c r="B25" i="39"/>
  <c r="B4" i="39" s="1"/>
  <c r="C20" i="42"/>
  <c r="C18" i="42"/>
  <c r="C19" i="42"/>
  <c r="C17" i="42"/>
  <c r="D4" i="39" l="1"/>
  <c r="C4" i="39"/>
  <c r="B5" i="39"/>
  <c r="D5" i="39" s="1"/>
  <c r="A2" i="37"/>
  <c r="B2" i="37"/>
  <c r="A3" i="37"/>
  <c r="B3" i="37"/>
  <c r="A4" i="37"/>
  <c r="B4" i="37"/>
  <c r="A5" i="37"/>
  <c r="B5" i="37"/>
  <c r="A6" i="37"/>
  <c r="B6" i="37"/>
  <c r="A7" i="37"/>
  <c r="B7" i="37"/>
  <c r="A8" i="37"/>
  <c r="B8" i="37"/>
  <c r="A9" i="37"/>
  <c r="A10" i="37"/>
  <c r="A11" i="37"/>
  <c r="A12" i="37"/>
  <c r="A1" i="37"/>
  <c r="B9" i="37"/>
  <c r="D37" i="36"/>
  <c r="B35" i="36"/>
  <c r="A38" i="36"/>
  <c r="B38" i="36" s="1"/>
  <c r="A39" i="36"/>
  <c r="B39" i="36" s="1"/>
  <c r="A40" i="36"/>
  <c r="B40" i="36" s="1"/>
  <c r="A41" i="36"/>
  <c r="B41" i="36" s="1"/>
  <c r="A42" i="36"/>
  <c r="B42" i="36" s="1"/>
  <c r="C42" i="36" s="1"/>
  <c r="A43" i="36"/>
  <c r="B43" i="36" s="1"/>
  <c r="C43" i="36" s="1"/>
  <c r="A44" i="36"/>
  <c r="B44" i="36" s="1"/>
  <c r="C44" i="36" s="1"/>
  <c r="A45" i="36"/>
  <c r="B45" i="36" s="1"/>
  <c r="A46" i="36"/>
  <c r="B46" i="36" s="1"/>
  <c r="A47" i="36"/>
  <c r="B47" i="36" s="1"/>
  <c r="A48" i="36"/>
  <c r="B48" i="36" s="1"/>
  <c r="A49" i="36"/>
  <c r="B49" i="36" s="1"/>
  <c r="A50" i="36"/>
  <c r="B50" i="36" s="1"/>
  <c r="A51" i="36"/>
  <c r="B51" i="36" s="1"/>
  <c r="C51" i="36" s="1"/>
  <c r="A52" i="36"/>
  <c r="B52" i="36" s="1"/>
  <c r="C52" i="36" s="1"/>
  <c r="A53" i="36"/>
  <c r="B53" i="36" s="1"/>
  <c r="A54" i="36"/>
  <c r="B54" i="36" s="1"/>
  <c r="A55" i="36"/>
  <c r="B55" i="36" s="1"/>
  <c r="A56" i="36"/>
  <c r="B56" i="36" s="1"/>
  <c r="A57" i="36"/>
  <c r="B57" i="36" s="1"/>
  <c r="A58" i="36"/>
  <c r="B58" i="36" s="1"/>
  <c r="A59" i="36"/>
  <c r="B59" i="36" s="1"/>
  <c r="C59" i="36" s="1"/>
  <c r="A60" i="36"/>
  <c r="B60" i="36" s="1"/>
  <c r="C60" i="36" s="1"/>
  <c r="A61" i="36"/>
  <c r="B61" i="36" s="1"/>
  <c r="A62" i="36"/>
  <c r="B62" i="36" s="1"/>
  <c r="A63" i="36"/>
  <c r="B63" i="36" s="1"/>
  <c r="A64" i="36"/>
  <c r="B64" i="36" s="1"/>
  <c r="A65" i="36"/>
  <c r="B65" i="36" s="1"/>
  <c r="A66" i="36"/>
  <c r="B66" i="36" s="1"/>
  <c r="A67" i="36"/>
  <c r="B67" i="36" s="1"/>
  <c r="C67" i="36" s="1"/>
  <c r="A68" i="36"/>
  <c r="B68" i="36" s="1"/>
  <c r="C68" i="36" s="1"/>
  <c r="A69" i="36"/>
  <c r="B69" i="36" s="1"/>
  <c r="A70" i="36"/>
  <c r="B70" i="36" s="1"/>
  <c r="A71" i="36"/>
  <c r="B71" i="36" s="1"/>
  <c r="A72" i="36"/>
  <c r="B72" i="36" s="1"/>
  <c r="A73" i="36"/>
  <c r="B73" i="36" s="1"/>
  <c r="A74" i="36"/>
  <c r="B74" i="36" s="1"/>
  <c r="A75" i="36"/>
  <c r="B75" i="36"/>
  <c r="C75" i="36" s="1"/>
  <c r="A76" i="36"/>
  <c r="B76" i="36" s="1"/>
  <c r="A77" i="36"/>
  <c r="B77" i="36" s="1"/>
  <c r="A78" i="36"/>
  <c r="B78" i="36" s="1"/>
  <c r="A79" i="36"/>
  <c r="B79" i="36" s="1"/>
  <c r="A80" i="36"/>
  <c r="B80" i="36" s="1"/>
  <c r="A81" i="36"/>
  <c r="B81" i="36" s="1"/>
  <c r="C81" i="36" s="1"/>
  <c r="A82" i="36"/>
  <c r="B82" i="36" s="1"/>
  <c r="C82" i="36" s="1"/>
  <c r="A83" i="36"/>
  <c r="B83" i="36" s="1"/>
  <c r="C83" i="36" s="1"/>
  <c r="A84" i="36"/>
  <c r="B84" i="36" s="1"/>
  <c r="A85" i="36"/>
  <c r="B85" i="36" s="1"/>
  <c r="A86" i="36"/>
  <c r="B86" i="36" s="1"/>
  <c r="A87" i="36"/>
  <c r="B87" i="36" s="1"/>
  <c r="A88" i="36"/>
  <c r="B88" i="36" s="1"/>
  <c r="A89" i="36"/>
  <c r="B89" i="36" s="1"/>
  <c r="A90" i="36"/>
  <c r="B90" i="36" s="1"/>
  <c r="C90" i="36" s="1"/>
  <c r="A91" i="36"/>
  <c r="B91" i="36" s="1"/>
  <c r="C91" i="36" s="1"/>
  <c r="A92" i="36"/>
  <c r="B92" i="36" s="1"/>
  <c r="A93" i="36"/>
  <c r="B93" i="36" s="1"/>
  <c r="A94" i="36"/>
  <c r="B94" i="36" s="1"/>
  <c r="A95" i="36"/>
  <c r="B95" i="36" s="1"/>
  <c r="A96" i="36"/>
  <c r="B96" i="36" s="1"/>
  <c r="A97" i="36"/>
  <c r="B97" i="36" s="1"/>
  <c r="A98" i="36"/>
  <c r="B98" i="36" s="1"/>
  <c r="C98" i="36" s="1"/>
  <c r="A99" i="36"/>
  <c r="B99" i="36" s="1"/>
  <c r="C99" i="36" s="1"/>
  <c r="A100" i="36"/>
  <c r="B100" i="36" s="1"/>
  <c r="A101" i="36"/>
  <c r="B101" i="36" s="1"/>
  <c r="A102" i="36"/>
  <c r="B102" i="36" s="1"/>
  <c r="A103" i="36"/>
  <c r="B103" i="36" s="1"/>
  <c r="A104" i="36"/>
  <c r="B104" i="36" s="1"/>
  <c r="A105" i="36"/>
  <c r="B105" i="36" s="1"/>
  <c r="A106" i="36"/>
  <c r="B106" i="36" s="1"/>
  <c r="C106" i="36" s="1"/>
  <c r="A107" i="36"/>
  <c r="B107" i="36" s="1"/>
  <c r="C107" i="36" s="1"/>
  <c r="A108" i="36"/>
  <c r="B108" i="36" s="1"/>
  <c r="A109" i="36"/>
  <c r="B109" i="36" s="1"/>
  <c r="A110" i="36"/>
  <c r="B110" i="36" s="1"/>
  <c r="A111" i="36"/>
  <c r="B111" i="36" s="1"/>
  <c r="A112" i="36"/>
  <c r="B112" i="36" s="1"/>
  <c r="A113" i="36"/>
  <c r="B113" i="36" s="1"/>
  <c r="A114" i="36"/>
  <c r="B114" i="36" s="1"/>
  <c r="C114" i="36" s="1"/>
  <c r="A115" i="36"/>
  <c r="B115" i="36" s="1"/>
  <c r="C115" i="36" s="1"/>
  <c r="A116" i="36"/>
  <c r="B116" i="36" s="1"/>
  <c r="A117" i="36"/>
  <c r="B117" i="36" s="1"/>
  <c r="A118" i="36"/>
  <c r="B118" i="36" s="1"/>
  <c r="A119" i="36"/>
  <c r="B119" i="36" s="1"/>
  <c r="A120" i="36"/>
  <c r="B120" i="36" s="1"/>
  <c r="A121" i="36"/>
  <c r="B121" i="36" s="1"/>
  <c r="A122" i="36"/>
  <c r="B122" i="36" s="1"/>
  <c r="C122" i="36" s="1"/>
  <c r="A123" i="36"/>
  <c r="B123" i="36" s="1"/>
  <c r="C123" i="36" s="1"/>
  <c r="A124" i="36"/>
  <c r="B124" i="36" s="1"/>
  <c r="A125" i="36"/>
  <c r="B125" i="36" s="1"/>
  <c r="A126" i="36"/>
  <c r="B126" i="36" s="1"/>
  <c r="A127" i="36"/>
  <c r="B127" i="36" s="1"/>
  <c r="A128" i="36"/>
  <c r="A129" i="36"/>
  <c r="B129" i="36" s="1"/>
  <c r="A130" i="36"/>
  <c r="B130" i="36" s="1"/>
  <c r="C130" i="36" s="1"/>
  <c r="A131" i="36"/>
  <c r="B131" i="36" s="1"/>
  <c r="C131" i="36" s="1"/>
  <c r="A132" i="36"/>
  <c r="B132" i="36" s="1"/>
  <c r="A133" i="36"/>
  <c r="B133" i="36" s="1"/>
  <c r="A134" i="36"/>
  <c r="B134" i="36" s="1"/>
  <c r="A135" i="36"/>
  <c r="B135" i="36" s="1"/>
  <c r="A136" i="36"/>
  <c r="B136" i="36" s="1"/>
  <c r="A137" i="36"/>
  <c r="B137" i="36" s="1"/>
  <c r="A138" i="36"/>
  <c r="B138" i="36" s="1"/>
  <c r="A139" i="36"/>
  <c r="B139" i="36" s="1"/>
  <c r="C139" i="36" s="1"/>
  <c r="A140" i="36"/>
  <c r="B140" i="36" s="1"/>
  <c r="A141" i="36"/>
  <c r="B141" i="36" s="1"/>
  <c r="A142" i="36"/>
  <c r="B142" i="36" s="1"/>
  <c r="A143" i="36"/>
  <c r="B143" i="36" s="1"/>
  <c r="A144" i="36"/>
  <c r="B144" i="36" s="1"/>
  <c r="A145" i="36"/>
  <c r="B145" i="36" s="1"/>
  <c r="A146" i="36"/>
  <c r="B146" i="36" s="1"/>
  <c r="C146" i="36" s="1"/>
  <c r="A147" i="36"/>
  <c r="B147" i="36" s="1"/>
  <c r="C147" i="36" s="1"/>
  <c r="A148" i="36"/>
  <c r="B148" i="36" s="1"/>
  <c r="A149" i="36"/>
  <c r="B149" i="36" s="1"/>
  <c r="A150" i="36"/>
  <c r="B150" i="36" s="1"/>
  <c r="A151" i="36"/>
  <c r="B151" i="36" s="1"/>
  <c r="A152" i="36"/>
  <c r="B152" i="36" s="1"/>
  <c r="A153" i="36"/>
  <c r="B153" i="36" s="1"/>
  <c r="A154" i="36"/>
  <c r="B154" i="36" s="1"/>
  <c r="C154" i="36" s="1"/>
  <c r="A155" i="36"/>
  <c r="B155" i="36" s="1"/>
  <c r="C155" i="36" s="1"/>
  <c r="A156" i="36"/>
  <c r="B156" i="36" s="1"/>
  <c r="A157" i="36"/>
  <c r="B157" i="36" s="1"/>
  <c r="A158" i="36"/>
  <c r="B158" i="36" s="1"/>
  <c r="A159" i="36"/>
  <c r="B159" i="36" s="1"/>
  <c r="A160" i="36"/>
  <c r="B160" i="36" s="1"/>
  <c r="A161" i="36"/>
  <c r="B161" i="36" s="1"/>
  <c r="A162" i="36"/>
  <c r="B162" i="36" s="1"/>
  <c r="C162" i="36" s="1"/>
  <c r="A163" i="36"/>
  <c r="B163" i="36" s="1"/>
  <c r="C163" i="36" s="1"/>
  <c r="A164" i="36"/>
  <c r="A165" i="36"/>
  <c r="B165" i="36" s="1"/>
  <c r="A166" i="36"/>
  <c r="B166" i="36" s="1"/>
  <c r="A167" i="36"/>
  <c r="B167" i="36" s="1"/>
  <c r="A168" i="36"/>
  <c r="B168" i="36" s="1"/>
  <c r="A169" i="36"/>
  <c r="B169" i="36" s="1"/>
  <c r="A170" i="36"/>
  <c r="B170" i="36" s="1"/>
  <c r="C170" i="36" s="1"/>
  <c r="A171" i="36"/>
  <c r="B171" i="36" s="1"/>
  <c r="C171" i="36" s="1"/>
  <c r="A172" i="36"/>
  <c r="B172" i="36" s="1"/>
  <c r="A173" i="36"/>
  <c r="B173" i="36" s="1"/>
  <c r="A174" i="36"/>
  <c r="B174" i="36" s="1"/>
  <c r="A175" i="36"/>
  <c r="B175" i="36" s="1"/>
  <c r="A176" i="36"/>
  <c r="B176" i="36" s="1"/>
  <c r="A177" i="36"/>
  <c r="B177" i="36" s="1"/>
  <c r="A178" i="36"/>
  <c r="B178" i="36" s="1"/>
  <c r="C178" i="36" s="1"/>
  <c r="A179" i="36"/>
  <c r="B179" i="36" s="1"/>
  <c r="C179" i="36" s="1"/>
  <c r="A180" i="36"/>
  <c r="B180" i="36" s="1"/>
  <c r="A181" i="36"/>
  <c r="B181" i="36" s="1"/>
  <c r="A182" i="36"/>
  <c r="B182" i="36" s="1"/>
  <c r="A183" i="36"/>
  <c r="A184" i="36"/>
  <c r="B184" i="36" s="1"/>
  <c r="A185" i="36"/>
  <c r="B185" i="36" s="1"/>
  <c r="A186" i="36"/>
  <c r="B186" i="36" s="1"/>
  <c r="C186" i="36" s="1"/>
  <c r="A187" i="36"/>
  <c r="B187" i="36" s="1"/>
  <c r="C187" i="36" s="1"/>
  <c r="A188" i="36"/>
  <c r="B188" i="36" s="1"/>
  <c r="A189" i="36"/>
  <c r="B189" i="36" s="1"/>
  <c r="A190" i="36"/>
  <c r="B190" i="36" s="1"/>
  <c r="A191" i="36"/>
  <c r="B191" i="36" s="1"/>
  <c r="A192" i="36"/>
  <c r="B192" i="36" s="1"/>
  <c r="A193" i="36"/>
  <c r="B193" i="36" s="1"/>
  <c r="A194" i="36"/>
  <c r="B194" i="36" s="1"/>
  <c r="C194" i="36" s="1"/>
  <c r="A195" i="36"/>
  <c r="B195" i="36" s="1"/>
  <c r="C195" i="36" s="1"/>
  <c r="A196" i="36"/>
  <c r="B196" i="36" s="1"/>
  <c r="A197" i="36"/>
  <c r="B197" i="36" s="1"/>
  <c r="A198" i="36"/>
  <c r="B198" i="36" s="1"/>
  <c r="A199" i="36"/>
  <c r="B199" i="36" s="1"/>
  <c r="A200" i="36"/>
  <c r="B200" i="36" s="1"/>
  <c r="A201" i="36"/>
  <c r="B201" i="36" s="1"/>
  <c r="A202" i="36"/>
  <c r="B202" i="36" s="1"/>
  <c r="C202" i="36" s="1"/>
  <c r="A203" i="36"/>
  <c r="B203" i="36" s="1"/>
  <c r="A204" i="36"/>
  <c r="B204" i="36" s="1"/>
  <c r="A205" i="36"/>
  <c r="B205" i="36" s="1"/>
  <c r="A206" i="36"/>
  <c r="B206" i="36" s="1"/>
  <c r="A207" i="36"/>
  <c r="B207" i="36" s="1"/>
  <c r="A208" i="36"/>
  <c r="B208" i="36" s="1"/>
  <c r="A209" i="36"/>
  <c r="B209" i="36" s="1"/>
  <c r="A210" i="36"/>
  <c r="B210" i="36" s="1"/>
  <c r="C210" i="36" s="1"/>
  <c r="A211" i="36"/>
  <c r="B211" i="36" s="1"/>
  <c r="C211" i="36" s="1"/>
  <c r="A212" i="36"/>
  <c r="B212" i="36" s="1"/>
  <c r="A213" i="36"/>
  <c r="B213" i="36" s="1"/>
  <c r="A214" i="36"/>
  <c r="B214" i="36" s="1"/>
  <c r="A215" i="36"/>
  <c r="B215" i="36" s="1"/>
  <c r="A216" i="36"/>
  <c r="B216" i="36" s="1"/>
  <c r="A217" i="36"/>
  <c r="B217" i="36" s="1"/>
  <c r="A218" i="36"/>
  <c r="B218" i="36" s="1"/>
  <c r="C218" i="36" s="1"/>
  <c r="A219" i="36"/>
  <c r="B219" i="36" s="1"/>
  <c r="C219" i="36" s="1"/>
  <c r="A220" i="36"/>
  <c r="B220" i="36" s="1"/>
  <c r="A221" i="36"/>
  <c r="B221" i="36" s="1"/>
  <c r="A222" i="36"/>
  <c r="B222" i="36" s="1"/>
  <c r="A223" i="36"/>
  <c r="B223" i="36" s="1"/>
  <c r="A224" i="36"/>
  <c r="B224" i="36" s="1"/>
  <c r="A225" i="36"/>
  <c r="B225" i="36" s="1"/>
  <c r="A226" i="36"/>
  <c r="B226" i="36" s="1"/>
  <c r="C226" i="36" s="1"/>
  <c r="A227" i="36"/>
  <c r="B227" i="36" s="1"/>
  <c r="C227" i="36" s="1"/>
  <c r="A228" i="36"/>
  <c r="B228" i="36" s="1"/>
  <c r="A229" i="36"/>
  <c r="B229" i="36" s="1"/>
  <c r="A230" i="36"/>
  <c r="B230" i="36" s="1"/>
  <c r="A231" i="36"/>
  <c r="B231" i="36" s="1"/>
  <c r="A232" i="36"/>
  <c r="B232" i="36" s="1"/>
  <c r="A233" i="36"/>
  <c r="B233" i="36" s="1"/>
  <c r="A234" i="36"/>
  <c r="B234" i="36" s="1"/>
  <c r="C234" i="36" s="1"/>
  <c r="A235" i="36"/>
  <c r="B235" i="36" s="1"/>
  <c r="C235" i="36" s="1"/>
  <c r="A236" i="36"/>
  <c r="B236" i="36" s="1"/>
  <c r="A237" i="36"/>
  <c r="B237" i="36" s="1"/>
  <c r="A238" i="36"/>
  <c r="B238" i="36" s="1"/>
  <c r="A239" i="36"/>
  <c r="B239" i="36" s="1"/>
  <c r="A240" i="36"/>
  <c r="B240" i="36" s="1"/>
  <c r="A241" i="36"/>
  <c r="B241" i="36" s="1"/>
  <c r="A242" i="36"/>
  <c r="B242" i="36" s="1"/>
  <c r="C242" i="36" s="1"/>
  <c r="A243" i="36"/>
  <c r="B243" i="36" s="1"/>
  <c r="C243" i="36" s="1"/>
  <c r="A244" i="36"/>
  <c r="B244" i="36" s="1"/>
  <c r="A245" i="36"/>
  <c r="B245" i="36" s="1"/>
  <c r="A246" i="36"/>
  <c r="B246" i="36" s="1"/>
  <c r="A247" i="36"/>
  <c r="B247" i="36" s="1"/>
  <c r="A248" i="36"/>
  <c r="A249" i="36"/>
  <c r="B249" i="36" s="1"/>
  <c r="A250" i="36"/>
  <c r="B250" i="36" s="1"/>
  <c r="C250" i="36" s="1"/>
  <c r="A251" i="36"/>
  <c r="B251" i="36" s="1"/>
  <c r="C251" i="36" s="1"/>
  <c r="A252" i="36"/>
  <c r="B252" i="36" s="1"/>
  <c r="A253" i="36"/>
  <c r="B253" i="36" s="1"/>
  <c r="A254" i="36"/>
  <c r="B254" i="36" s="1"/>
  <c r="A255" i="36"/>
  <c r="B255" i="36" s="1"/>
  <c r="A256" i="36"/>
  <c r="B256" i="36" s="1"/>
  <c r="A257" i="36"/>
  <c r="B257" i="36" s="1"/>
  <c r="A258" i="36"/>
  <c r="B258" i="36" s="1"/>
  <c r="A259" i="36"/>
  <c r="B259" i="36" s="1"/>
  <c r="C259" i="36" s="1"/>
  <c r="A260" i="36"/>
  <c r="B260" i="36" s="1"/>
  <c r="A261" i="36"/>
  <c r="B261" i="36" s="1"/>
  <c r="A262" i="36"/>
  <c r="B262" i="36" s="1"/>
  <c r="A263" i="36"/>
  <c r="B263" i="36" s="1"/>
  <c r="A264" i="36"/>
  <c r="B264" i="36" s="1"/>
  <c r="A265" i="36"/>
  <c r="B265" i="36" s="1"/>
  <c r="A266" i="36"/>
  <c r="B266" i="36" s="1"/>
  <c r="C266" i="36" s="1"/>
  <c r="A267" i="36"/>
  <c r="B267" i="36" s="1"/>
  <c r="C267" i="36" s="1"/>
  <c r="A268" i="36"/>
  <c r="B268" i="36" s="1"/>
  <c r="A269" i="36"/>
  <c r="B269" i="36" s="1"/>
  <c r="A270" i="36"/>
  <c r="B270" i="36" s="1"/>
  <c r="A271" i="36"/>
  <c r="B271" i="36" s="1"/>
  <c r="A272" i="36"/>
  <c r="B272" i="36" s="1"/>
  <c r="A273" i="36"/>
  <c r="B273" i="36" s="1"/>
  <c r="A274" i="36"/>
  <c r="B274" i="36" s="1"/>
  <c r="C274" i="36" s="1"/>
  <c r="A275" i="36"/>
  <c r="B275" i="36" s="1"/>
  <c r="C275" i="36" s="1"/>
  <c r="A276" i="36"/>
  <c r="B276" i="36" s="1"/>
  <c r="A277" i="36"/>
  <c r="B277" i="36" s="1"/>
  <c r="A278" i="36"/>
  <c r="B278" i="36" s="1"/>
  <c r="A279" i="36"/>
  <c r="B279" i="36" s="1"/>
  <c r="A280" i="36"/>
  <c r="B280" i="36" s="1"/>
  <c r="A281" i="36"/>
  <c r="B281" i="36" s="1"/>
  <c r="A282" i="36"/>
  <c r="B282" i="36" s="1"/>
  <c r="C282" i="36" s="1"/>
  <c r="A283" i="36"/>
  <c r="B283" i="36" s="1"/>
  <c r="C283" i="36" s="1"/>
  <c r="A284" i="36"/>
  <c r="B284" i="36" s="1"/>
  <c r="A285" i="36"/>
  <c r="B285" i="36" s="1"/>
  <c r="A286" i="36"/>
  <c r="B286" i="36" s="1"/>
  <c r="A287" i="36"/>
  <c r="B287" i="36" s="1"/>
  <c r="A288" i="36"/>
  <c r="B288" i="36" s="1"/>
  <c r="A289" i="36"/>
  <c r="B289" i="36" s="1"/>
  <c r="A290" i="36"/>
  <c r="B290" i="36" s="1"/>
  <c r="C290" i="36" s="1"/>
  <c r="A291" i="36"/>
  <c r="B291" i="36" s="1"/>
  <c r="C291" i="36" s="1"/>
  <c r="A292" i="36"/>
  <c r="B292" i="36" s="1"/>
  <c r="A293" i="36"/>
  <c r="B293" i="36" s="1"/>
  <c r="A294" i="36"/>
  <c r="B294" i="36" s="1"/>
  <c r="A295" i="36"/>
  <c r="B295" i="36" s="1"/>
  <c r="A296" i="36"/>
  <c r="B296" i="36" s="1"/>
  <c r="A297" i="36"/>
  <c r="B297" i="36" s="1"/>
  <c r="A298" i="36"/>
  <c r="B298" i="36" s="1"/>
  <c r="C298" i="36" s="1"/>
  <c r="A299" i="36"/>
  <c r="B299" i="36" s="1"/>
  <c r="C299" i="36" s="1"/>
  <c r="A300" i="36"/>
  <c r="B300" i="36" s="1"/>
  <c r="A301" i="36"/>
  <c r="B301" i="36" s="1"/>
  <c r="A302" i="36"/>
  <c r="B302" i="36" s="1"/>
  <c r="A303" i="36"/>
  <c r="B303" i="36" s="1"/>
  <c r="A304" i="36"/>
  <c r="B304" i="36" s="1"/>
  <c r="A305" i="36"/>
  <c r="B305" i="36" s="1"/>
  <c r="A306" i="36"/>
  <c r="B306" i="36" s="1"/>
  <c r="C306" i="36" s="1"/>
  <c r="A307" i="36"/>
  <c r="B307" i="36" s="1"/>
  <c r="C307" i="36" s="1"/>
  <c r="A308" i="36"/>
  <c r="B308" i="36" s="1"/>
  <c r="A309" i="36"/>
  <c r="B309" i="36" s="1"/>
  <c r="A310" i="36"/>
  <c r="B310" i="36" s="1"/>
  <c r="A311" i="36"/>
  <c r="B311" i="36" s="1"/>
  <c r="A312" i="36"/>
  <c r="B312" i="36" s="1"/>
  <c r="A313" i="36"/>
  <c r="B313" i="36" s="1"/>
  <c r="A314" i="36"/>
  <c r="B314" i="36" s="1"/>
  <c r="C314" i="36" s="1"/>
  <c r="A315" i="36"/>
  <c r="B315" i="36" s="1"/>
  <c r="C315" i="36" s="1"/>
  <c r="A316" i="36"/>
  <c r="B316" i="36" s="1"/>
  <c r="A317" i="36"/>
  <c r="B317" i="36" s="1"/>
  <c r="A318" i="36"/>
  <c r="B318" i="36" s="1"/>
  <c r="A319" i="36"/>
  <c r="B319" i="36" s="1"/>
  <c r="A320" i="36"/>
  <c r="B320" i="36" s="1"/>
  <c r="A321" i="36"/>
  <c r="B321" i="36" s="1"/>
  <c r="A322" i="36"/>
  <c r="B322" i="36" s="1"/>
  <c r="C322" i="36" s="1"/>
  <c r="A323" i="36"/>
  <c r="B323" i="36" s="1"/>
  <c r="C323" i="36" s="1"/>
  <c r="A324" i="36"/>
  <c r="B324" i="36" s="1"/>
  <c r="A325" i="36"/>
  <c r="B325" i="36" s="1"/>
  <c r="A326" i="36"/>
  <c r="B326" i="36" s="1"/>
  <c r="A327" i="36"/>
  <c r="B327" i="36" s="1"/>
  <c r="A328" i="36"/>
  <c r="B328" i="36" s="1"/>
  <c r="A329" i="36"/>
  <c r="B329" i="36" s="1"/>
  <c r="A330" i="36"/>
  <c r="B330" i="36" s="1"/>
  <c r="C330" i="36" s="1"/>
  <c r="A331" i="36"/>
  <c r="B331" i="36" s="1"/>
  <c r="C331" i="36" s="1"/>
  <c r="A332" i="36"/>
  <c r="B332" i="36" s="1"/>
  <c r="A333" i="36"/>
  <c r="B333" i="36" s="1"/>
  <c r="A334" i="36"/>
  <c r="B334" i="36" s="1"/>
  <c r="A335" i="36"/>
  <c r="B335" i="36" s="1"/>
  <c r="A336" i="36"/>
  <c r="B336" i="36" s="1"/>
  <c r="A337" i="36"/>
  <c r="B337" i="36" s="1"/>
  <c r="A338" i="36"/>
  <c r="B338" i="36" s="1"/>
  <c r="C338" i="36" s="1"/>
  <c r="A339" i="36"/>
  <c r="B339" i="36" s="1"/>
  <c r="C339" i="36" s="1"/>
  <c r="A340" i="36"/>
  <c r="B340" i="36" s="1"/>
  <c r="A341" i="36"/>
  <c r="B341" i="36" s="1"/>
  <c r="A342" i="36"/>
  <c r="B342" i="36" s="1"/>
  <c r="A343" i="36"/>
  <c r="B343" i="36" s="1"/>
  <c r="A344" i="36"/>
  <c r="B344" i="36" s="1"/>
  <c r="A345" i="36"/>
  <c r="B345" i="36" s="1"/>
  <c r="A346" i="36"/>
  <c r="B346" i="36" s="1"/>
  <c r="C346" i="36" s="1"/>
  <c r="A347" i="36"/>
  <c r="B347" i="36" s="1"/>
  <c r="C347" i="36" s="1"/>
  <c r="A348" i="36"/>
  <c r="B348" i="36" s="1"/>
  <c r="A349" i="36"/>
  <c r="B349" i="36" s="1"/>
  <c r="A350" i="36"/>
  <c r="B350" i="36" s="1"/>
  <c r="A351" i="36"/>
  <c r="B351" i="36" s="1"/>
  <c r="A352" i="36"/>
  <c r="B352" i="36" s="1"/>
  <c r="A353" i="36"/>
  <c r="B353" i="36" s="1"/>
  <c r="A354" i="36"/>
  <c r="B354" i="36" s="1"/>
  <c r="C354" i="36" s="1"/>
  <c r="A355" i="36"/>
  <c r="B355" i="36" s="1"/>
  <c r="C355" i="36" s="1"/>
  <c r="A356" i="36"/>
  <c r="B356" i="36" s="1"/>
  <c r="A357" i="36"/>
  <c r="B357" i="36" s="1"/>
  <c r="A358" i="36"/>
  <c r="B358" i="36" s="1"/>
  <c r="A359" i="36"/>
  <c r="B359" i="36" s="1"/>
  <c r="A360" i="36"/>
  <c r="B360" i="36" s="1"/>
  <c r="A361" i="36"/>
  <c r="B361" i="36" s="1"/>
  <c r="A362" i="36"/>
  <c r="B362" i="36" s="1"/>
  <c r="C362" i="36" s="1"/>
  <c r="A363" i="36"/>
  <c r="B363" i="36" s="1"/>
  <c r="C363" i="36" s="1"/>
  <c r="A364" i="36"/>
  <c r="B364" i="36" s="1"/>
  <c r="A365" i="36"/>
  <c r="B365" i="36" s="1"/>
  <c r="A366" i="36"/>
  <c r="B366" i="36" s="1"/>
  <c r="A367" i="36"/>
  <c r="B367" i="36" s="1"/>
  <c r="A368" i="36"/>
  <c r="B368" i="36" s="1"/>
  <c r="A369" i="36"/>
  <c r="B369" i="36" s="1"/>
  <c r="A370" i="36"/>
  <c r="B370" i="36" s="1"/>
  <c r="C370" i="36" s="1"/>
  <c r="A371" i="36"/>
  <c r="B371" i="36" s="1"/>
  <c r="C371" i="36" s="1"/>
  <c r="A372" i="36"/>
  <c r="B372" i="36" s="1"/>
  <c r="A373" i="36"/>
  <c r="B373" i="36" s="1"/>
  <c r="A374" i="36"/>
  <c r="B374" i="36" s="1"/>
  <c r="A375" i="36"/>
  <c r="B375" i="36" s="1"/>
  <c r="A376" i="36"/>
  <c r="B376" i="36" s="1"/>
  <c r="A377" i="36"/>
  <c r="B377" i="36" s="1"/>
  <c r="A378" i="36"/>
  <c r="B378" i="36" s="1"/>
  <c r="C378" i="36" s="1"/>
  <c r="A379" i="36"/>
  <c r="B379" i="36" s="1"/>
  <c r="C379" i="36" s="1"/>
  <c r="A380" i="36"/>
  <c r="B380" i="36" s="1"/>
  <c r="A381" i="36"/>
  <c r="B381" i="36" s="1"/>
  <c r="A382" i="36"/>
  <c r="B382" i="36" s="1"/>
  <c r="A383" i="36"/>
  <c r="B383" i="36" s="1"/>
  <c r="A384" i="36"/>
  <c r="B384" i="36" s="1"/>
  <c r="A385" i="36"/>
  <c r="B385" i="36" s="1"/>
  <c r="A386" i="36"/>
  <c r="B386" i="36" s="1"/>
  <c r="C386" i="36" s="1"/>
  <c r="A387" i="36"/>
  <c r="B387" i="36" s="1"/>
  <c r="C387" i="36" s="1"/>
  <c r="A388" i="36"/>
  <c r="B388" i="36" s="1"/>
  <c r="A389" i="36"/>
  <c r="B389" i="36" s="1"/>
  <c r="A390" i="36"/>
  <c r="B390" i="36" s="1"/>
  <c r="A391" i="36"/>
  <c r="B391" i="36" s="1"/>
  <c r="A392" i="36"/>
  <c r="B392" i="36" s="1"/>
  <c r="A393" i="36"/>
  <c r="B393" i="36" s="1"/>
  <c r="A394" i="36"/>
  <c r="B394" i="36" s="1"/>
  <c r="C394" i="36" s="1"/>
  <c r="A395" i="36"/>
  <c r="B395" i="36" s="1"/>
  <c r="C395" i="36" s="1"/>
  <c r="A396" i="36"/>
  <c r="B396" i="36" s="1"/>
  <c r="A397" i="36"/>
  <c r="B397" i="36" s="1"/>
  <c r="A398" i="36"/>
  <c r="B398" i="36" s="1"/>
  <c r="A399" i="36"/>
  <c r="B399" i="36" s="1"/>
  <c r="A400" i="36"/>
  <c r="A401" i="36"/>
  <c r="B401" i="36" s="1"/>
  <c r="A402" i="36"/>
  <c r="B402" i="36" s="1"/>
  <c r="C402" i="36" s="1"/>
  <c r="A403" i="36"/>
  <c r="B403" i="36" s="1"/>
  <c r="C403" i="36" s="1"/>
  <c r="A404" i="36"/>
  <c r="B404" i="36" s="1"/>
  <c r="A405" i="36"/>
  <c r="B405" i="36" s="1"/>
  <c r="A406" i="36"/>
  <c r="A407" i="36"/>
  <c r="B407" i="36" s="1"/>
  <c r="A408" i="36"/>
  <c r="B408" i="36" s="1"/>
  <c r="A409" i="36"/>
  <c r="B409" i="36" s="1"/>
  <c r="A410" i="36"/>
  <c r="B410" i="36" s="1"/>
  <c r="A411" i="36"/>
  <c r="B411" i="36" s="1"/>
  <c r="C411" i="36" s="1"/>
  <c r="A412" i="36"/>
  <c r="B412" i="36" s="1"/>
  <c r="A413" i="36"/>
  <c r="B413" i="36" s="1"/>
  <c r="A414" i="36"/>
  <c r="B414" i="36" s="1"/>
  <c r="A415" i="36"/>
  <c r="B415" i="36" s="1"/>
  <c r="A416" i="36"/>
  <c r="B416" i="36" s="1"/>
  <c r="A417" i="36"/>
  <c r="B417" i="36" s="1"/>
  <c r="A418" i="36"/>
  <c r="B418" i="36" s="1"/>
  <c r="C418" i="36" s="1"/>
  <c r="A419" i="36"/>
  <c r="B419" i="36" s="1"/>
  <c r="C419" i="36" s="1"/>
  <c r="A420" i="36"/>
  <c r="B420" i="36" s="1"/>
  <c r="A421" i="36"/>
  <c r="B421" i="36" s="1"/>
  <c r="A422" i="36"/>
  <c r="B422" i="36" s="1"/>
  <c r="A423" i="36"/>
  <c r="B423" i="36" s="1"/>
  <c r="A424" i="36"/>
  <c r="B424" i="36" s="1"/>
  <c r="A425" i="36"/>
  <c r="B425" i="36"/>
  <c r="C425" i="36" s="1"/>
  <c r="A426" i="36"/>
  <c r="B426" i="36" s="1"/>
  <c r="A427" i="36"/>
  <c r="B427" i="36" s="1"/>
  <c r="A428" i="36"/>
  <c r="B428" i="36" s="1"/>
  <c r="A429" i="36"/>
  <c r="B429" i="36" s="1"/>
  <c r="A430" i="36"/>
  <c r="B430" i="36" s="1"/>
  <c r="A431" i="36"/>
  <c r="B431" i="36" s="1"/>
  <c r="A432" i="36"/>
  <c r="B432" i="36" s="1"/>
  <c r="C432" i="36" s="1"/>
  <c r="A433" i="36"/>
  <c r="B433" i="36" s="1"/>
  <c r="C433" i="36" s="1"/>
  <c r="A434" i="36"/>
  <c r="B434" i="36" s="1"/>
  <c r="C434" i="36" s="1"/>
  <c r="A435" i="36"/>
  <c r="B435" i="36" s="1"/>
  <c r="A436" i="36"/>
  <c r="A437" i="36"/>
  <c r="B437" i="36" s="1"/>
  <c r="A438" i="36"/>
  <c r="B438" i="36" s="1"/>
  <c r="A439" i="36"/>
  <c r="B439" i="36" s="1"/>
  <c r="A440" i="36"/>
  <c r="B440" i="36" s="1"/>
  <c r="A441" i="36"/>
  <c r="B441" i="36" s="1"/>
  <c r="C441" i="36" s="1"/>
  <c r="A442" i="36"/>
  <c r="A443" i="36"/>
  <c r="B443" i="36" s="1"/>
  <c r="A444" i="36"/>
  <c r="B444" i="36" s="1"/>
  <c r="A445" i="36"/>
  <c r="B445" i="36" s="1"/>
  <c r="A446" i="36"/>
  <c r="B446" i="36" s="1"/>
  <c r="A447" i="36"/>
  <c r="B447" i="36" s="1"/>
  <c r="A448" i="36"/>
  <c r="B448" i="36" s="1"/>
  <c r="A449" i="36"/>
  <c r="B449" i="36" s="1"/>
  <c r="C449" i="36" s="1"/>
  <c r="A450" i="36"/>
  <c r="B450" i="36" s="1"/>
  <c r="C450" i="36" s="1"/>
  <c r="A451" i="36"/>
  <c r="B451" i="36" s="1"/>
  <c r="A452" i="36"/>
  <c r="B452" i="36" s="1"/>
  <c r="A453" i="36"/>
  <c r="B453" i="36" s="1"/>
  <c r="A454" i="36"/>
  <c r="B454" i="36" s="1"/>
  <c r="A455" i="36"/>
  <c r="B455" i="36" s="1"/>
  <c r="A456" i="36"/>
  <c r="B456" i="36" s="1"/>
  <c r="A457" i="36"/>
  <c r="B457" i="36" s="1"/>
  <c r="C457" i="36" s="1"/>
  <c r="A458" i="36"/>
  <c r="B458" i="36" s="1"/>
  <c r="C458" i="36" s="1"/>
  <c r="A459" i="36"/>
  <c r="B459" i="36" s="1"/>
  <c r="A460" i="36"/>
  <c r="B460" i="36" s="1"/>
  <c r="A461" i="36"/>
  <c r="B461" i="36" s="1"/>
  <c r="A462" i="36"/>
  <c r="B462" i="36" s="1"/>
  <c r="A463" i="36"/>
  <c r="B463" i="36" s="1"/>
  <c r="A464" i="36"/>
  <c r="B464" i="36" s="1"/>
  <c r="A465" i="36"/>
  <c r="B465" i="36" s="1"/>
  <c r="C465" i="36" s="1"/>
  <c r="A466" i="36"/>
  <c r="B466" i="36" s="1"/>
  <c r="C466" i="36" s="1"/>
  <c r="A467" i="36"/>
  <c r="B467" i="36" s="1"/>
  <c r="A468" i="36"/>
  <c r="B468" i="36" s="1"/>
  <c r="A469" i="36"/>
  <c r="B469" i="36" s="1"/>
  <c r="A470" i="36"/>
  <c r="B470" i="36" s="1"/>
  <c r="A471" i="36"/>
  <c r="B471" i="36" s="1"/>
  <c r="A472" i="36"/>
  <c r="B472" i="36" s="1"/>
  <c r="A473" i="36"/>
  <c r="B473" i="36" s="1"/>
  <c r="C473" i="36" s="1"/>
  <c r="A474" i="36"/>
  <c r="B474" i="36" s="1"/>
  <c r="C474" i="36" s="1"/>
  <c r="A475" i="36"/>
  <c r="B475" i="36" s="1"/>
  <c r="A476" i="36"/>
  <c r="B476" i="36" s="1"/>
  <c r="A477" i="36"/>
  <c r="B477" i="36" s="1"/>
  <c r="A478" i="36"/>
  <c r="B478" i="36" s="1"/>
  <c r="A479" i="36"/>
  <c r="B479" i="36" s="1"/>
  <c r="A480" i="36"/>
  <c r="B480" i="36" s="1"/>
  <c r="A481" i="36"/>
  <c r="B481" i="36" s="1"/>
  <c r="C481" i="36" s="1"/>
  <c r="A482" i="36"/>
  <c r="B482" i="36" s="1"/>
  <c r="C482" i="36" s="1"/>
  <c r="A483" i="36"/>
  <c r="B483" i="36" s="1"/>
  <c r="A484" i="36"/>
  <c r="B484" i="36" s="1"/>
  <c r="A485" i="36"/>
  <c r="B485" i="36" s="1"/>
  <c r="A486" i="36"/>
  <c r="B486" i="36" s="1"/>
  <c r="A487" i="36"/>
  <c r="B487" i="36" s="1"/>
  <c r="A488" i="36"/>
  <c r="B488" i="36" s="1"/>
  <c r="A489" i="36"/>
  <c r="B489" i="36" s="1"/>
  <c r="C489" i="36" s="1"/>
  <c r="A490" i="36"/>
  <c r="B490" i="36" s="1"/>
  <c r="C490" i="36" s="1"/>
  <c r="A491" i="36"/>
  <c r="B491" i="36" s="1"/>
  <c r="A492" i="36"/>
  <c r="B492" i="36" s="1"/>
  <c r="A493" i="36"/>
  <c r="B493" i="36" s="1"/>
  <c r="A494" i="36"/>
  <c r="B494" i="36" s="1"/>
  <c r="A495" i="36"/>
  <c r="B495" i="36" s="1"/>
  <c r="A496" i="36"/>
  <c r="B496" i="36" s="1"/>
  <c r="A497" i="36"/>
  <c r="B497" i="36" s="1"/>
  <c r="C497" i="36" s="1"/>
  <c r="A498" i="36"/>
  <c r="B498" i="36" s="1"/>
  <c r="C498" i="36" s="1"/>
  <c r="A499" i="36"/>
  <c r="B499" i="36" s="1"/>
  <c r="A500" i="36"/>
  <c r="B500" i="36" s="1"/>
  <c r="A501" i="36"/>
  <c r="B501" i="36" s="1"/>
  <c r="A502" i="36"/>
  <c r="B502" i="36" s="1"/>
  <c r="A503" i="36"/>
  <c r="B503" i="36" s="1"/>
  <c r="A504" i="36"/>
  <c r="B504" i="36" s="1"/>
  <c r="A505" i="36"/>
  <c r="B505" i="36" s="1"/>
  <c r="C505" i="36" s="1"/>
  <c r="A506" i="36"/>
  <c r="B506" i="36" s="1"/>
  <c r="C506" i="36" s="1"/>
  <c r="A507" i="36"/>
  <c r="B507" i="36" s="1"/>
  <c r="A508" i="36"/>
  <c r="A509" i="36"/>
  <c r="B509" i="36" s="1"/>
  <c r="A510" i="36"/>
  <c r="B510" i="36" s="1"/>
  <c r="A511" i="36"/>
  <c r="B511" i="36" s="1"/>
  <c r="A512" i="36"/>
  <c r="B512" i="36" s="1"/>
  <c r="A513" i="36"/>
  <c r="B513" i="36" s="1"/>
  <c r="C513" i="36" s="1"/>
  <c r="A514" i="36"/>
  <c r="B514" i="36" s="1"/>
  <c r="C514" i="36" s="1"/>
  <c r="A515" i="36"/>
  <c r="B515" i="36" s="1"/>
  <c r="A516" i="36"/>
  <c r="B516" i="36" s="1"/>
  <c r="A517" i="36"/>
  <c r="B517" i="36" s="1"/>
  <c r="A518" i="36"/>
  <c r="B518" i="36" s="1"/>
  <c r="A519" i="36"/>
  <c r="B519" i="36" s="1"/>
  <c r="A520" i="36"/>
  <c r="B520" i="36" s="1"/>
  <c r="A521" i="36"/>
  <c r="B521" i="36" s="1"/>
  <c r="C521" i="36" s="1"/>
  <c r="A522" i="36"/>
  <c r="B522" i="36" s="1"/>
  <c r="C522" i="36" s="1"/>
  <c r="A523" i="36"/>
  <c r="B523" i="36" s="1"/>
  <c r="A524" i="36"/>
  <c r="B524" i="36" s="1"/>
  <c r="A525" i="36"/>
  <c r="B525" i="36" s="1"/>
  <c r="A526" i="36"/>
  <c r="B526" i="36" s="1"/>
  <c r="A527" i="36"/>
  <c r="B527" i="36" s="1"/>
  <c r="A528" i="36"/>
  <c r="B528" i="36" s="1"/>
  <c r="A529" i="36"/>
  <c r="B529" i="36" s="1"/>
  <c r="C529" i="36" s="1"/>
  <c r="A530" i="36"/>
  <c r="B530" i="36" s="1"/>
  <c r="C530" i="36" s="1"/>
  <c r="A531" i="36"/>
  <c r="B531" i="36" s="1"/>
  <c r="A532" i="36"/>
  <c r="A533" i="36"/>
  <c r="B533" i="36" s="1"/>
  <c r="A534" i="36"/>
  <c r="B534" i="36" s="1"/>
  <c r="A535" i="36"/>
  <c r="B535" i="36" s="1"/>
  <c r="A536" i="36"/>
  <c r="B536" i="36" s="1"/>
  <c r="A537" i="36"/>
  <c r="B537" i="36" s="1"/>
  <c r="C537" i="36" s="1"/>
  <c r="A538" i="36"/>
  <c r="B538" i="36" s="1"/>
  <c r="C538" i="36" s="1"/>
  <c r="A539" i="36"/>
  <c r="B539" i="36" s="1"/>
  <c r="A540" i="36"/>
  <c r="B540" i="36" s="1"/>
  <c r="A541" i="36"/>
  <c r="B541" i="36" s="1"/>
  <c r="A542" i="36"/>
  <c r="B542" i="36" s="1"/>
  <c r="A543" i="36"/>
  <c r="B543" i="36" s="1"/>
  <c r="A544" i="36"/>
  <c r="B544" i="36" s="1"/>
  <c r="A545" i="36"/>
  <c r="B545" i="36" s="1"/>
  <c r="C545" i="36" s="1"/>
  <c r="A546" i="36"/>
  <c r="B546" i="36" s="1"/>
  <c r="C546" i="36" s="1"/>
  <c r="A547" i="36"/>
  <c r="B547" i="36" s="1"/>
  <c r="A548" i="36"/>
  <c r="B548" i="36" s="1"/>
  <c r="A549" i="36"/>
  <c r="B549" i="36" s="1"/>
  <c r="A550" i="36"/>
  <c r="B550" i="36" s="1"/>
  <c r="A551" i="36"/>
  <c r="B551" i="36" s="1"/>
  <c r="A552" i="36"/>
  <c r="B552" i="36" s="1"/>
  <c r="A553" i="36"/>
  <c r="B553" i="36" s="1"/>
  <c r="C553" i="36" s="1"/>
  <c r="A554" i="36"/>
  <c r="B554" i="36" s="1"/>
  <c r="C554" i="36" s="1"/>
  <c r="A555" i="36"/>
  <c r="B555" i="36" s="1"/>
  <c r="A556" i="36"/>
  <c r="B556" i="36" s="1"/>
  <c r="A557" i="36"/>
  <c r="B557" i="36" s="1"/>
  <c r="A558" i="36"/>
  <c r="B558" i="36" s="1"/>
  <c r="A559" i="36"/>
  <c r="B559" i="36" s="1"/>
  <c r="A560" i="36"/>
  <c r="B560" i="36" s="1"/>
  <c r="A561" i="36"/>
  <c r="B561" i="36" s="1"/>
  <c r="C561" i="36" s="1"/>
  <c r="A562" i="36"/>
  <c r="B562" i="36" s="1"/>
  <c r="C562" i="36" s="1"/>
  <c r="A563" i="36"/>
  <c r="B563" i="36" s="1"/>
  <c r="A564" i="36"/>
  <c r="B564" i="36" s="1"/>
  <c r="A565" i="36"/>
  <c r="B565" i="36" s="1"/>
  <c r="A566" i="36"/>
  <c r="B566" i="36" s="1"/>
  <c r="A567" i="36"/>
  <c r="B567" i="36" s="1"/>
  <c r="A568" i="36"/>
  <c r="B568" i="36" s="1"/>
  <c r="A569" i="36"/>
  <c r="B569" i="36" s="1"/>
  <c r="C569" i="36" s="1"/>
  <c r="A570" i="36"/>
  <c r="B570" i="36" s="1"/>
  <c r="C570" i="36" s="1"/>
  <c r="A571" i="36"/>
  <c r="B571" i="36" s="1"/>
  <c r="A572" i="36"/>
  <c r="B572" i="36" s="1"/>
  <c r="A573" i="36"/>
  <c r="B573" i="36" s="1"/>
  <c r="A574" i="36"/>
  <c r="B574" i="36" s="1"/>
  <c r="A575" i="36"/>
  <c r="B575" i="36" s="1"/>
  <c r="A576" i="36"/>
  <c r="B576" i="36" s="1"/>
  <c r="A577" i="36"/>
  <c r="B577" i="36" s="1"/>
  <c r="C577" i="36" s="1"/>
  <c r="A578" i="36"/>
  <c r="B578" i="36" s="1"/>
  <c r="C578" i="36" s="1"/>
  <c r="A579" i="36"/>
  <c r="B579" i="36" s="1"/>
  <c r="A580" i="36"/>
  <c r="B580" i="36" s="1"/>
  <c r="A581" i="36"/>
  <c r="B581" i="36" s="1"/>
  <c r="A582" i="36"/>
  <c r="B582" i="36" s="1"/>
  <c r="A583" i="36"/>
  <c r="B583" i="36" s="1"/>
  <c r="A584" i="36"/>
  <c r="B584" i="36" s="1"/>
  <c r="A585" i="36"/>
  <c r="B585" i="36" s="1"/>
  <c r="C585" i="36" s="1"/>
  <c r="A586" i="36"/>
  <c r="B586" i="36" s="1"/>
  <c r="C586" i="36" s="1"/>
  <c r="A587" i="36"/>
  <c r="B587" i="36" s="1"/>
  <c r="A588" i="36"/>
  <c r="B588" i="36" s="1"/>
  <c r="A589" i="36"/>
  <c r="B589" i="36" s="1"/>
  <c r="A590" i="36"/>
  <c r="B590" i="36" s="1"/>
  <c r="A591" i="36"/>
  <c r="B591" i="36" s="1"/>
  <c r="A592" i="36"/>
  <c r="B592" i="36" s="1"/>
  <c r="A593" i="36"/>
  <c r="B593" i="36" s="1"/>
  <c r="C593" i="36" s="1"/>
  <c r="A594" i="36"/>
  <c r="B594" i="36" s="1"/>
  <c r="C594" i="36" s="1"/>
  <c r="A595" i="36"/>
  <c r="B595" i="36" s="1"/>
  <c r="A596" i="36"/>
  <c r="B596" i="36" s="1"/>
  <c r="A597" i="36"/>
  <c r="B597" i="36" s="1"/>
  <c r="A598" i="36"/>
  <c r="B598" i="36" s="1"/>
  <c r="A599" i="36"/>
  <c r="B599" i="36" s="1"/>
  <c r="A600" i="36"/>
  <c r="B600" i="36" s="1"/>
  <c r="A601" i="36"/>
  <c r="B601" i="36" s="1"/>
  <c r="C601" i="36" s="1"/>
  <c r="A602" i="36"/>
  <c r="B602" i="36" s="1"/>
  <c r="C602" i="36" s="1"/>
  <c r="A603" i="36"/>
  <c r="B603" i="36" s="1"/>
  <c r="A604" i="36"/>
  <c r="B604" i="36" s="1"/>
  <c r="A605" i="36"/>
  <c r="B605" i="36" s="1"/>
  <c r="A606" i="36"/>
  <c r="B606" i="36" s="1"/>
  <c r="A607" i="36"/>
  <c r="B607" i="36" s="1"/>
  <c r="A608" i="36"/>
  <c r="B608" i="36" s="1"/>
  <c r="A609" i="36"/>
  <c r="B609" i="36" s="1"/>
  <c r="C609" i="36" s="1"/>
  <c r="A610" i="36"/>
  <c r="B610" i="36" s="1"/>
  <c r="C610" i="36" s="1"/>
  <c r="A611" i="36"/>
  <c r="B611" i="36" s="1"/>
  <c r="A612" i="36"/>
  <c r="B612" i="36" s="1"/>
  <c r="A613" i="36"/>
  <c r="B613" i="36" s="1"/>
  <c r="A614" i="36"/>
  <c r="B614" i="36" s="1"/>
  <c r="A615" i="36"/>
  <c r="B615" i="36" s="1"/>
  <c r="A616" i="36"/>
  <c r="B616" i="36" s="1"/>
  <c r="A617" i="36"/>
  <c r="B617" i="36" s="1"/>
  <c r="C617" i="36" s="1"/>
  <c r="A618" i="36"/>
  <c r="B618" i="36" s="1"/>
  <c r="C618" i="36" s="1"/>
  <c r="A619" i="36"/>
  <c r="B619" i="36" s="1"/>
  <c r="A620" i="36"/>
  <c r="B620" i="36" s="1"/>
  <c r="A621" i="36"/>
  <c r="B621" i="36" s="1"/>
  <c r="A622" i="36"/>
  <c r="B622" i="36" s="1"/>
  <c r="A623" i="36"/>
  <c r="B623" i="36" s="1"/>
  <c r="A624" i="36"/>
  <c r="B624" i="36" s="1"/>
  <c r="A625" i="36"/>
  <c r="B625" i="36" s="1"/>
  <c r="C625" i="36" s="1"/>
  <c r="A626" i="36"/>
  <c r="B626" i="36" s="1"/>
  <c r="C626" i="36" s="1"/>
  <c r="A627" i="36"/>
  <c r="B627" i="36" s="1"/>
  <c r="A628" i="36"/>
  <c r="B628" i="36" s="1"/>
  <c r="A629" i="36"/>
  <c r="B629" i="36" s="1"/>
  <c r="A630" i="36"/>
  <c r="B630" i="36" s="1"/>
  <c r="A631" i="36"/>
  <c r="B631" i="36" s="1"/>
  <c r="A632" i="36"/>
  <c r="B632" i="36" s="1"/>
  <c r="A633" i="36"/>
  <c r="B633" i="36" s="1"/>
  <c r="C633" i="36" s="1"/>
  <c r="A634" i="36"/>
  <c r="B634" i="36" s="1"/>
  <c r="C634" i="36" s="1"/>
  <c r="A635" i="36"/>
  <c r="B635" i="36" s="1"/>
  <c r="A636" i="36"/>
  <c r="B636" i="36" s="1"/>
  <c r="A637" i="36"/>
  <c r="B637" i="36" s="1"/>
  <c r="A638" i="36"/>
  <c r="B638" i="36" s="1"/>
  <c r="A639" i="36"/>
  <c r="B639" i="36" s="1"/>
  <c r="A640" i="36"/>
  <c r="B640" i="36" s="1"/>
  <c r="A641" i="36"/>
  <c r="B641" i="36" s="1"/>
  <c r="C641" i="36" s="1"/>
  <c r="A642" i="36"/>
  <c r="B642" i="36" s="1"/>
  <c r="C642" i="36" s="1"/>
  <c r="A643" i="36"/>
  <c r="B643" i="36" s="1"/>
  <c r="A644" i="36"/>
  <c r="B644" i="36" s="1"/>
  <c r="A645" i="36"/>
  <c r="B645" i="36" s="1"/>
  <c r="A646" i="36"/>
  <c r="A647" i="36"/>
  <c r="B647" i="36" s="1"/>
  <c r="A648" i="36"/>
  <c r="B648" i="36" s="1"/>
  <c r="A649" i="36"/>
  <c r="B649" i="36" s="1"/>
  <c r="C649" i="36" s="1"/>
  <c r="A650" i="36"/>
  <c r="B650" i="36" s="1"/>
  <c r="C650" i="36" s="1"/>
  <c r="A651" i="36"/>
  <c r="B651" i="36" s="1"/>
  <c r="A652" i="36"/>
  <c r="B652" i="36" s="1"/>
  <c r="A653" i="36"/>
  <c r="B653" i="36" s="1"/>
  <c r="A654" i="36"/>
  <c r="B654" i="36" s="1"/>
  <c r="A655" i="36"/>
  <c r="B655" i="36" s="1"/>
  <c r="A656" i="36"/>
  <c r="B656" i="36" s="1"/>
  <c r="A657" i="36"/>
  <c r="B657" i="36" s="1"/>
  <c r="C657" i="36" s="1"/>
  <c r="A658" i="36"/>
  <c r="B658" i="36" s="1"/>
  <c r="C658" i="36" s="1"/>
  <c r="A659" i="36"/>
  <c r="B659" i="36" s="1"/>
  <c r="A660" i="36"/>
  <c r="B660" i="36" s="1"/>
  <c r="A661" i="36"/>
  <c r="B661" i="36" s="1"/>
  <c r="A662" i="36"/>
  <c r="B662" i="36" s="1"/>
  <c r="A663" i="36"/>
  <c r="B663" i="36" s="1"/>
  <c r="A664" i="36"/>
  <c r="B664" i="36" s="1"/>
  <c r="A665" i="36"/>
  <c r="B665" i="36" s="1"/>
  <c r="C665" i="36" s="1"/>
  <c r="A666" i="36"/>
  <c r="B666" i="36" s="1"/>
  <c r="A667" i="36"/>
  <c r="B667" i="36" s="1"/>
  <c r="A668" i="36"/>
  <c r="B668" i="36" s="1"/>
  <c r="A669" i="36"/>
  <c r="B669" i="36" s="1"/>
  <c r="A670" i="36"/>
  <c r="B670" i="36" s="1"/>
  <c r="A671" i="36"/>
  <c r="B671" i="36" s="1"/>
  <c r="A672" i="36"/>
  <c r="B672" i="36" s="1"/>
  <c r="A673" i="36"/>
  <c r="B673" i="36" s="1"/>
  <c r="C673" i="36" s="1"/>
  <c r="A674" i="36"/>
  <c r="B674" i="36" s="1"/>
  <c r="C674" i="36" s="1"/>
  <c r="A675" i="36"/>
  <c r="B675" i="36" s="1"/>
  <c r="A676" i="36"/>
  <c r="B676" i="36" s="1"/>
  <c r="A677" i="36"/>
  <c r="B677" i="36" s="1"/>
  <c r="A678" i="36"/>
  <c r="B678" i="36" s="1"/>
  <c r="A679" i="36"/>
  <c r="B679" i="36" s="1"/>
  <c r="A680" i="36"/>
  <c r="B680" i="36" s="1"/>
  <c r="A681" i="36"/>
  <c r="A682" i="36"/>
  <c r="B682" i="36" s="1"/>
  <c r="C682" i="36" s="1"/>
  <c r="A683" i="36"/>
  <c r="B683" i="36" s="1"/>
  <c r="A684" i="36"/>
  <c r="B684" i="36" s="1"/>
  <c r="A685" i="36"/>
  <c r="B685" i="36" s="1"/>
  <c r="A686" i="36"/>
  <c r="B686" i="36" s="1"/>
  <c r="A687" i="36"/>
  <c r="B687" i="36" s="1"/>
  <c r="A688" i="36"/>
  <c r="B688" i="36" s="1"/>
  <c r="A689" i="36"/>
  <c r="B689" i="36" s="1"/>
  <c r="C689" i="36" s="1"/>
  <c r="A690" i="36"/>
  <c r="B690" i="36" s="1"/>
  <c r="C690" i="36" s="1"/>
  <c r="A691" i="36"/>
  <c r="B691" i="36" s="1"/>
  <c r="A692" i="36"/>
  <c r="B692" i="36" s="1"/>
  <c r="A693" i="36"/>
  <c r="B693" i="36" s="1"/>
  <c r="A694" i="36"/>
  <c r="B694" i="36" s="1"/>
  <c r="A695" i="36"/>
  <c r="B695" i="36" s="1"/>
  <c r="A696" i="36"/>
  <c r="B696" i="36" s="1"/>
  <c r="A697" i="36"/>
  <c r="B697" i="36" s="1"/>
  <c r="C697" i="36" s="1"/>
  <c r="A698" i="36"/>
  <c r="B698" i="36" s="1"/>
  <c r="C698" i="36" s="1"/>
  <c r="A699" i="36"/>
  <c r="B699" i="36" s="1"/>
  <c r="A700" i="36"/>
  <c r="B700" i="36" s="1"/>
  <c r="A701" i="36"/>
  <c r="B701" i="36" s="1"/>
  <c r="A702" i="36"/>
  <c r="B702" i="36" s="1"/>
  <c r="A703" i="36"/>
  <c r="B703" i="36" s="1"/>
  <c r="A704" i="36"/>
  <c r="B704" i="36" s="1"/>
  <c r="A705" i="36"/>
  <c r="B705" i="36" s="1"/>
  <c r="C705" i="36" s="1"/>
  <c r="A706" i="36"/>
  <c r="B706" i="36" s="1"/>
  <c r="C706" i="36" s="1"/>
  <c r="A707" i="36"/>
  <c r="B707" i="36" s="1"/>
  <c r="A708" i="36"/>
  <c r="B708" i="36" s="1"/>
  <c r="A709" i="36"/>
  <c r="A710" i="36"/>
  <c r="B710" i="36" s="1"/>
  <c r="A711" i="36"/>
  <c r="B711" i="36" s="1"/>
  <c r="A712" i="36"/>
  <c r="B712" i="36" s="1"/>
  <c r="A713" i="36"/>
  <c r="B713" i="36" s="1"/>
  <c r="C713" i="36" s="1"/>
  <c r="A714" i="36"/>
  <c r="B714" i="36" s="1"/>
  <c r="C714" i="36" s="1"/>
  <c r="A715" i="36"/>
  <c r="B715" i="36" s="1"/>
  <c r="A716" i="36"/>
  <c r="B716" i="36" s="1"/>
  <c r="A717" i="36"/>
  <c r="B717" i="36" s="1"/>
  <c r="A718" i="36"/>
  <c r="B718" i="36" s="1"/>
  <c r="A719" i="36"/>
  <c r="B719" i="36" s="1"/>
  <c r="A720" i="36"/>
  <c r="B720" i="36" s="1"/>
  <c r="A721" i="36"/>
  <c r="B721" i="36" s="1"/>
  <c r="C721" i="36" s="1"/>
  <c r="A722" i="36"/>
  <c r="B722" i="36" s="1"/>
  <c r="C722" i="36" s="1"/>
  <c r="A723" i="36"/>
  <c r="B723" i="36" s="1"/>
  <c r="A724" i="36"/>
  <c r="B724" i="36" s="1"/>
  <c r="A725" i="36"/>
  <c r="B725" i="36" s="1"/>
  <c r="A726" i="36"/>
  <c r="B726" i="36" s="1"/>
  <c r="A727" i="36"/>
  <c r="B727" i="36" s="1"/>
  <c r="A728" i="36"/>
  <c r="B728" i="36" s="1"/>
  <c r="A729" i="36"/>
  <c r="B729" i="36" s="1"/>
  <c r="A730" i="36"/>
  <c r="B730" i="36" s="1"/>
  <c r="C730" i="36" s="1"/>
  <c r="A731" i="36"/>
  <c r="B731" i="36" s="1"/>
  <c r="A732" i="36"/>
  <c r="B732" i="36" s="1"/>
  <c r="A733" i="36"/>
  <c r="B733" i="36" s="1"/>
  <c r="A734" i="36"/>
  <c r="B734" i="36" s="1"/>
  <c r="A735" i="36"/>
  <c r="A736" i="36"/>
  <c r="B736" i="36" s="1"/>
  <c r="A737" i="36"/>
  <c r="B737" i="36" s="1"/>
  <c r="C737" i="36" s="1"/>
  <c r="A738" i="36"/>
  <c r="B738" i="36" s="1"/>
  <c r="C738" i="36" s="1"/>
  <c r="A739" i="36"/>
  <c r="B739" i="36" s="1"/>
  <c r="A740" i="36"/>
  <c r="B740" i="36" s="1"/>
  <c r="A741" i="36"/>
  <c r="B741" i="36" s="1"/>
  <c r="A742" i="36"/>
  <c r="B742" i="36" s="1"/>
  <c r="A743" i="36"/>
  <c r="B743" i="36" s="1"/>
  <c r="A744" i="36"/>
  <c r="B744" i="36" s="1"/>
  <c r="A745" i="36"/>
  <c r="B745" i="36" s="1"/>
  <c r="A746" i="36"/>
  <c r="B746" i="36" s="1"/>
  <c r="C746" i="36" s="1"/>
  <c r="A747" i="36"/>
  <c r="B747" i="36" s="1"/>
  <c r="A748" i="36"/>
  <c r="B748" i="36" s="1"/>
  <c r="A749" i="36"/>
  <c r="B749" i="36" s="1"/>
  <c r="A750" i="36"/>
  <c r="B750" i="36" s="1"/>
  <c r="A751" i="36"/>
  <c r="B751" i="36" s="1"/>
  <c r="A752" i="36"/>
  <c r="B752" i="36" s="1"/>
  <c r="A753" i="36"/>
  <c r="B753" i="36" s="1"/>
  <c r="C753" i="36" s="1"/>
  <c r="A754" i="36"/>
  <c r="B754" i="36" s="1"/>
  <c r="C754" i="36" s="1"/>
  <c r="A755" i="36"/>
  <c r="B755" i="36" s="1"/>
  <c r="A756" i="36"/>
  <c r="B756" i="36" s="1"/>
  <c r="A757" i="36"/>
  <c r="B757" i="36" s="1"/>
  <c r="A758" i="36"/>
  <c r="B758" i="36" s="1"/>
  <c r="A759" i="36"/>
  <c r="B759" i="36" s="1"/>
  <c r="A760" i="36"/>
  <c r="B760" i="36" s="1"/>
  <c r="A761" i="36"/>
  <c r="B761" i="36" s="1"/>
  <c r="C761" i="36" s="1"/>
  <c r="A762" i="36"/>
  <c r="B762" i="36" s="1"/>
  <c r="C762" i="36" s="1"/>
  <c r="A763" i="36"/>
  <c r="B763" i="36" s="1"/>
  <c r="A764" i="36"/>
  <c r="B764" i="36" s="1"/>
  <c r="A765" i="36"/>
  <c r="B765" i="36" s="1"/>
  <c r="A766" i="36"/>
  <c r="B766" i="36" s="1"/>
  <c r="A767" i="36"/>
  <c r="B767" i="36" s="1"/>
  <c r="A768" i="36"/>
  <c r="B768" i="36" s="1"/>
  <c r="A769" i="36"/>
  <c r="B769" i="36" s="1"/>
  <c r="C769" i="36" s="1"/>
  <c r="A770" i="36"/>
  <c r="B770" i="36" s="1"/>
  <c r="C770" i="36" s="1"/>
  <c r="A771" i="36"/>
  <c r="B771" i="36" s="1"/>
  <c r="A772" i="36"/>
  <c r="B772" i="36" s="1"/>
  <c r="A773" i="36"/>
  <c r="B773" i="36" s="1"/>
  <c r="A774" i="36"/>
  <c r="B774" i="36" s="1"/>
  <c r="A775" i="36"/>
  <c r="B775" i="36" s="1"/>
  <c r="A776" i="36"/>
  <c r="B776" i="36" s="1"/>
  <c r="A777" i="36"/>
  <c r="B777" i="36" s="1"/>
  <c r="C777" i="36" s="1"/>
  <c r="A778" i="36"/>
  <c r="B778" i="36" s="1"/>
  <c r="C778" i="36" s="1"/>
  <c r="A779" i="36"/>
  <c r="B779" i="36" s="1"/>
  <c r="A780" i="36"/>
  <c r="B780" i="36" s="1"/>
  <c r="A781" i="36"/>
  <c r="B781" i="36" s="1"/>
  <c r="A782" i="36"/>
  <c r="B782" i="36" s="1"/>
  <c r="A783" i="36"/>
  <c r="B783" i="36" s="1"/>
  <c r="A784" i="36"/>
  <c r="B784" i="36" s="1"/>
  <c r="A785" i="36"/>
  <c r="B785" i="36" s="1"/>
  <c r="C785" i="36" s="1"/>
  <c r="A786" i="36"/>
  <c r="B786" i="36" s="1"/>
  <c r="C786" i="36" s="1"/>
  <c r="A787" i="36"/>
  <c r="B787" i="36" s="1"/>
  <c r="A788" i="36"/>
  <c r="B788" i="36" s="1"/>
  <c r="A789" i="36"/>
  <c r="B789" i="36" s="1"/>
  <c r="A790" i="36"/>
  <c r="B790" i="36" s="1"/>
  <c r="A791" i="36"/>
  <c r="B791" i="36" s="1"/>
  <c r="A792" i="36"/>
  <c r="B792" i="36" s="1"/>
  <c r="A793" i="36"/>
  <c r="B793" i="36" s="1"/>
  <c r="C793" i="36" s="1"/>
  <c r="A794" i="36"/>
  <c r="B794" i="36" s="1"/>
  <c r="C794" i="36" s="1"/>
  <c r="A795" i="36"/>
  <c r="B795" i="36" s="1"/>
  <c r="A796" i="36"/>
  <c r="B796" i="36" s="1"/>
  <c r="A797" i="36"/>
  <c r="B797" i="36" s="1"/>
  <c r="A798" i="36"/>
  <c r="B798" i="36" s="1"/>
  <c r="A799" i="36"/>
  <c r="B799" i="36" s="1"/>
  <c r="A800" i="36"/>
  <c r="B800" i="36" s="1"/>
  <c r="A801" i="36"/>
  <c r="B801" i="36" s="1"/>
  <c r="C801" i="36" s="1"/>
  <c r="A802" i="36"/>
  <c r="B802" i="36" s="1"/>
  <c r="C802" i="36" s="1"/>
  <c r="A803" i="36"/>
  <c r="B803" i="36" s="1"/>
  <c r="A804" i="36"/>
  <c r="B804" i="36" s="1"/>
  <c r="A805" i="36"/>
  <c r="B805" i="36" s="1"/>
  <c r="A806" i="36"/>
  <c r="B806" i="36" s="1"/>
  <c r="A807" i="36"/>
  <c r="B807" i="36" s="1"/>
  <c r="A808" i="36"/>
  <c r="B808" i="36" s="1"/>
  <c r="A809" i="36"/>
  <c r="B809" i="36" s="1"/>
  <c r="C809" i="36" s="1"/>
  <c r="A810" i="36"/>
  <c r="B810" i="36" s="1"/>
  <c r="C810" i="36" s="1"/>
  <c r="A811" i="36"/>
  <c r="B811" i="36" s="1"/>
  <c r="A812" i="36"/>
  <c r="B812" i="36" s="1"/>
  <c r="A813" i="36"/>
  <c r="B813" i="36" s="1"/>
  <c r="A814" i="36"/>
  <c r="B814" i="36" s="1"/>
  <c r="A815" i="36"/>
  <c r="B815" i="36" s="1"/>
  <c r="A816" i="36"/>
  <c r="B816" i="36" s="1"/>
  <c r="A817" i="36"/>
  <c r="B817" i="36" s="1"/>
  <c r="C817" i="36" s="1"/>
  <c r="A818" i="36"/>
  <c r="B818" i="36" s="1"/>
  <c r="C818" i="36" s="1"/>
  <c r="A819" i="36"/>
  <c r="B819" i="36" s="1"/>
  <c r="A820" i="36"/>
  <c r="B820" i="36" s="1"/>
  <c r="A821" i="36"/>
  <c r="B821" i="36" s="1"/>
  <c r="A822" i="36"/>
  <c r="B822" i="36" s="1"/>
  <c r="A823" i="36"/>
  <c r="B823" i="36" s="1"/>
  <c r="A824" i="36"/>
  <c r="B824" i="36" s="1"/>
  <c r="A825" i="36"/>
  <c r="B825" i="36" s="1"/>
  <c r="C825" i="36" s="1"/>
  <c r="A826" i="36"/>
  <c r="B826" i="36" s="1"/>
  <c r="C826" i="36" s="1"/>
  <c r="A827" i="36"/>
  <c r="B827" i="36" s="1"/>
  <c r="A828" i="36"/>
  <c r="B828" i="36" s="1"/>
  <c r="A829" i="36"/>
  <c r="B829" i="36" s="1"/>
  <c r="A830" i="36"/>
  <c r="B830" i="36" s="1"/>
  <c r="A831" i="36"/>
  <c r="B831" i="36" s="1"/>
  <c r="A832" i="36"/>
  <c r="B832" i="36" s="1"/>
  <c r="A833" i="36"/>
  <c r="B833" i="36" s="1"/>
  <c r="C833" i="36" s="1"/>
  <c r="A834" i="36"/>
  <c r="B834" i="36" s="1"/>
  <c r="C834" i="36" s="1"/>
  <c r="A835" i="36"/>
  <c r="B835" i="36" s="1"/>
  <c r="A836" i="36"/>
  <c r="B836" i="36" s="1"/>
  <c r="A837" i="36"/>
  <c r="B837" i="36" s="1"/>
  <c r="A838" i="36"/>
  <c r="B838" i="36" s="1"/>
  <c r="A839" i="36"/>
  <c r="B839" i="36" s="1"/>
  <c r="A840" i="36"/>
  <c r="B840" i="36" s="1"/>
  <c r="A841" i="36"/>
  <c r="B841" i="36" s="1"/>
  <c r="C841" i="36" s="1"/>
  <c r="A842" i="36"/>
  <c r="B842" i="36" s="1"/>
  <c r="C842" i="36" s="1"/>
  <c r="A843" i="36"/>
  <c r="B843" i="36" s="1"/>
  <c r="A844" i="36"/>
  <c r="B844" i="36" s="1"/>
  <c r="A845" i="36"/>
  <c r="B845" i="36" s="1"/>
  <c r="A846" i="36"/>
  <c r="B846" i="36" s="1"/>
  <c r="A847" i="36"/>
  <c r="B847" i="36" s="1"/>
  <c r="A848" i="36"/>
  <c r="A849" i="36"/>
  <c r="A850" i="36"/>
  <c r="B850" i="36" s="1"/>
  <c r="C850" i="36" s="1"/>
  <c r="A851" i="36"/>
  <c r="B851" i="36" s="1"/>
  <c r="A852" i="36"/>
  <c r="B852" i="36" s="1"/>
  <c r="A853" i="36"/>
  <c r="B853" i="36" s="1"/>
  <c r="A854" i="36"/>
  <c r="B854" i="36" s="1"/>
  <c r="A855" i="36"/>
  <c r="B855" i="36" s="1"/>
  <c r="A856" i="36"/>
  <c r="B856" i="36" s="1"/>
  <c r="A857" i="36"/>
  <c r="B857" i="36" s="1"/>
  <c r="C857" i="36" s="1"/>
  <c r="A858" i="36"/>
  <c r="B858" i="36" s="1"/>
  <c r="A859" i="36"/>
  <c r="B859" i="36" s="1"/>
  <c r="A860" i="36"/>
  <c r="B860" i="36" s="1"/>
  <c r="A861" i="36"/>
  <c r="B861" i="36" s="1"/>
  <c r="A862" i="36"/>
  <c r="B862" i="36" s="1"/>
  <c r="A863" i="36"/>
  <c r="B863" i="36" s="1"/>
  <c r="A864" i="36"/>
  <c r="B864" i="36" s="1"/>
  <c r="A865" i="36"/>
  <c r="B865" i="36" s="1"/>
  <c r="C865" i="36" s="1"/>
  <c r="A866" i="36"/>
  <c r="B866" i="36" s="1"/>
  <c r="C866" i="36" s="1"/>
  <c r="A867" i="36"/>
  <c r="B867" i="36" s="1"/>
  <c r="A868" i="36"/>
  <c r="B868" i="36" s="1"/>
  <c r="A869" i="36"/>
  <c r="B869" i="36" s="1"/>
  <c r="A870" i="36"/>
  <c r="B870" i="36" s="1"/>
  <c r="A871" i="36"/>
  <c r="B871" i="36" s="1"/>
  <c r="A872" i="36"/>
  <c r="B872" i="36" s="1"/>
  <c r="A873" i="36"/>
  <c r="B873" i="36" s="1"/>
  <c r="C873" i="36" s="1"/>
  <c r="A874" i="36"/>
  <c r="B874" i="36" s="1"/>
  <c r="C874" i="36" s="1"/>
  <c r="A875" i="36"/>
  <c r="B875" i="36" s="1"/>
  <c r="A876" i="36"/>
  <c r="B876" i="36" s="1"/>
  <c r="A877" i="36"/>
  <c r="B877" i="36" s="1"/>
  <c r="A878" i="36"/>
  <c r="A879" i="36"/>
  <c r="B879" i="36" s="1"/>
  <c r="A880" i="36"/>
  <c r="B880" i="36" s="1"/>
  <c r="A881" i="36"/>
  <c r="B881" i="36" s="1"/>
  <c r="C881" i="36" s="1"/>
  <c r="A882" i="36"/>
  <c r="B882" i="36" s="1"/>
  <c r="C882" i="36" s="1"/>
  <c r="A883" i="36"/>
  <c r="B883" i="36" s="1"/>
  <c r="A884" i="36"/>
  <c r="B884" i="36" s="1"/>
  <c r="A885" i="36"/>
  <c r="B885" i="36" s="1"/>
  <c r="A886" i="36"/>
  <c r="B886" i="36" s="1"/>
  <c r="A887" i="36"/>
  <c r="B887" i="36" s="1"/>
  <c r="A888" i="36"/>
  <c r="B888" i="36" s="1"/>
  <c r="A889" i="36"/>
  <c r="B889" i="36" s="1"/>
  <c r="C889" i="36" s="1"/>
  <c r="A890" i="36"/>
  <c r="B890" i="36" s="1"/>
  <c r="C890" i="36" s="1"/>
  <c r="A891" i="36"/>
  <c r="B891" i="36" s="1"/>
  <c r="A892" i="36"/>
  <c r="B892" i="36" s="1"/>
  <c r="A893" i="36"/>
  <c r="B893" i="36" s="1"/>
  <c r="A894" i="36"/>
  <c r="B894" i="36" s="1"/>
  <c r="A895" i="36"/>
  <c r="B895" i="36" s="1"/>
  <c r="A896" i="36"/>
  <c r="B896" i="36" s="1"/>
  <c r="A897" i="36"/>
  <c r="B897" i="36" s="1"/>
  <c r="C897" i="36" s="1"/>
  <c r="A898" i="36"/>
  <c r="B898" i="36" s="1"/>
  <c r="A899" i="36"/>
  <c r="B899" i="36" s="1"/>
  <c r="A900" i="36"/>
  <c r="B900" i="36" s="1"/>
  <c r="A901" i="36"/>
  <c r="B901" i="36" s="1"/>
  <c r="A902" i="36"/>
  <c r="B902" i="36" s="1"/>
  <c r="A903" i="36"/>
  <c r="B903" i="36" s="1"/>
  <c r="A904" i="36"/>
  <c r="B904" i="36" s="1"/>
  <c r="A905" i="36"/>
  <c r="B905" i="36" s="1"/>
  <c r="C905" i="36" s="1"/>
  <c r="A906" i="36"/>
  <c r="B906" i="36" s="1"/>
  <c r="C906" i="36" s="1"/>
  <c r="A907" i="36"/>
  <c r="B907" i="36" s="1"/>
  <c r="A908" i="36"/>
  <c r="B908" i="36" s="1"/>
  <c r="A909" i="36"/>
  <c r="B909" i="36" s="1"/>
  <c r="A910" i="36"/>
  <c r="B910" i="36" s="1"/>
  <c r="A911" i="36"/>
  <c r="B911" i="36" s="1"/>
  <c r="A912" i="36"/>
  <c r="B912" i="36" s="1"/>
  <c r="A913" i="36"/>
  <c r="A914" i="36"/>
  <c r="B914" i="36" s="1"/>
  <c r="C914" i="36" s="1"/>
  <c r="A915" i="36"/>
  <c r="B915" i="36" s="1"/>
  <c r="A916" i="36"/>
  <c r="B916" i="36" s="1"/>
  <c r="A917" i="36"/>
  <c r="B917" i="36" s="1"/>
  <c r="A918" i="36"/>
  <c r="B918" i="36" s="1"/>
  <c r="A919" i="36"/>
  <c r="B919" i="36" s="1"/>
  <c r="A920" i="36"/>
  <c r="B920" i="36" s="1"/>
  <c r="A921" i="36"/>
  <c r="B921" i="36" s="1"/>
  <c r="C921" i="36" s="1"/>
  <c r="A922" i="36"/>
  <c r="B922" i="36" s="1"/>
  <c r="C922" i="36" s="1"/>
  <c r="A923" i="36"/>
  <c r="B923" i="36" s="1"/>
  <c r="A924" i="36"/>
  <c r="B924" i="36" s="1"/>
  <c r="A925" i="36"/>
  <c r="B925" i="36" s="1"/>
  <c r="A926" i="36"/>
  <c r="B926" i="36" s="1"/>
  <c r="A927" i="36"/>
  <c r="B927" i="36" s="1"/>
  <c r="A928" i="36"/>
  <c r="B928" i="36" s="1"/>
  <c r="A929" i="36"/>
  <c r="B929" i="36" s="1"/>
  <c r="C929" i="36" s="1"/>
  <c r="A930" i="36"/>
  <c r="B930" i="36" s="1"/>
  <c r="C930" i="36" s="1"/>
  <c r="A931" i="36"/>
  <c r="B931" i="36" s="1"/>
  <c r="A932" i="36"/>
  <c r="B932" i="36" s="1"/>
  <c r="A933" i="36"/>
  <c r="B933" i="36" s="1"/>
  <c r="A934" i="36"/>
  <c r="B934" i="36" s="1"/>
  <c r="A935" i="36"/>
  <c r="B935" i="36" s="1"/>
  <c r="A936" i="36"/>
  <c r="B936" i="36" s="1"/>
  <c r="A937" i="36"/>
  <c r="B937" i="36" s="1"/>
  <c r="C937" i="36" s="1"/>
  <c r="A938" i="36"/>
  <c r="B938" i="36" s="1"/>
  <c r="C938" i="36" s="1"/>
  <c r="A939" i="36"/>
  <c r="B939" i="36" s="1"/>
  <c r="A940" i="36"/>
  <c r="B940" i="36" s="1"/>
  <c r="A941" i="36"/>
  <c r="B941" i="36" s="1"/>
  <c r="A942" i="36"/>
  <c r="B942" i="36" s="1"/>
  <c r="A943" i="36"/>
  <c r="B943" i="36" s="1"/>
  <c r="A944" i="36"/>
  <c r="B944" i="36" s="1"/>
  <c r="A945" i="36"/>
  <c r="B945" i="36" s="1"/>
  <c r="C945" i="36" s="1"/>
  <c r="A946" i="36"/>
  <c r="B946" i="36" s="1"/>
  <c r="C946" i="36" s="1"/>
  <c r="A947" i="36"/>
  <c r="B947" i="36" s="1"/>
  <c r="A948" i="36"/>
  <c r="B948" i="36" s="1"/>
  <c r="A949" i="36"/>
  <c r="B949" i="36" s="1"/>
  <c r="A950" i="36"/>
  <c r="B950" i="36" s="1"/>
  <c r="A951" i="36"/>
  <c r="B951" i="36" s="1"/>
  <c r="A952" i="36"/>
  <c r="B952" i="36" s="1"/>
  <c r="A953" i="36"/>
  <c r="B953" i="36" s="1"/>
  <c r="C953" i="36" s="1"/>
  <c r="A954" i="36"/>
  <c r="B954" i="36" s="1"/>
  <c r="C954" i="36" s="1"/>
  <c r="A955" i="36"/>
  <c r="B955" i="36" s="1"/>
  <c r="A956" i="36"/>
  <c r="B956" i="36" s="1"/>
  <c r="A957" i="36"/>
  <c r="B957" i="36" s="1"/>
  <c r="A958" i="36"/>
  <c r="B958" i="36" s="1"/>
  <c r="A959" i="36"/>
  <c r="B959" i="36" s="1"/>
  <c r="A960" i="36"/>
  <c r="B960" i="36" s="1"/>
  <c r="A961" i="36"/>
  <c r="B961" i="36" s="1"/>
  <c r="C961" i="36" s="1"/>
  <c r="A962" i="36"/>
  <c r="B962" i="36" s="1"/>
  <c r="C962" i="36" s="1"/>
  <c r="A963" i="36"/>
  <c r="B963" i="36" s="1"/>
  <c r="A964" i="36"/>
  <c r="B964" i="36" s="1"/>
  <c r="A965" i="36"/>
  <c r="B965" i="36" s="1"/>
  <c r="A966" i="36"/>
  <c r="B966" i="36" s="1"/>
  <c r="A967" i="36"/>
  <c r="B967" i="36" s="1"/>
  <c r="A968" i="36"/>
  <c r="B968" i="36" s="1"/>
  <c r="A969" i="36"/>
  <c r="B969" i="36" s="1"/>
  <c r="C969" i="36" s="1"/>
  <c r="A970" i="36"/>
  <c r="B970" i="36" s="1"/>
  <c r="C970" i="36" s="1"/>
  <c r="A971" i="36"/>
  <c r="B971" i="36" s="1"/>
  <c r="A972" i="36"/>
  <c r="B972" i="36" s="1"/>
  <c r="A973" i="36"/>
  <c r="B973" i="36" s="1"/>
  <c r="A974" i="36"/>
  <c r="B974" i="36" s="1"/>
  <c r="A975" i="36"/>
  <c r="B975" i="36" s="1"/>
  <c r="A976" i="36"/>
  <c r="B976" i="36" s="1"/>
  <c r="A977" i="36"/>
  <c r="B977" i="36" s="1"/>
  <c r="C977" i="36" s="1"/>
  <c r="A978" i="36"/>
  <c r="A979" i="36"/>
  <c r="B979" i="36" s="1"/>
  <c r="A980" i="36"/>
  <c r="B980" i="36" s="1"/>
  <c r="A981" i="36"/>
  <c r="B981" i="36" s="1"/>
  <c r="A982" i="36"/>
  <c r="B982" i="36" s="1"/>
  <c r="A983" i="36"/>
  <c r="B983" i="36" s="1"/>
  <c r="A984" i="36"/>
  <c r="A985" i="36"/>
  <c r="B985" i="36" s="1"/>
  <c r="C985" i="36" s="1"/>
  <c r="A986" i="36"/>
  <c r="B986" i="36" s="1"/>
  <c r="C986" i="36" s="1"/>
  <c r="A987" i="36"/>
  <c r="B987" i="36" s="1"/>
  <c r="A988" i="36"/>
  <c r="B988" i="36" s="1"/>
  <c r="A989" i="36"/>
  <c r="B989" i="36" s="1"/>
  <c r="A990" i="36"/>
  <c r="B990" i="36" s="1"/>
  <c r="A991" i="36"/>
  <c r="B991" i="36" s="1"/>
  <c r="A992" i="36"/>
  <c r="B992" i="36" s="1"/>
  <c r="A993" i="36"/>
  <c r="B993" i="36" s="1"/>
  <c r="C993" i="36" s="1"/>
  <c r="A994" i="36"/>
  <c r="A995" i="36"/>
  <c r="A996" i="36"/>
  <c r="B996" i="36" s="1"/>
  <c r="A997" i="36"/>
  <c r="B997" i="36" s="1"/>
  <c r="A998" i="36"/>
  <c r="B998" i="36" s="1"/>
  <c r="A999" i="36"/>
  <c r="B999" i="36" s="1"/>
  <c r="A1000" i="36"/>
  <c r="B1000" i="36" s="1"/>
  <c r="A1001" i="36"/>
  <c r="B1001" i="36" s="1"/>
  <c r="C1001" i="36" s="1"/>
  <c r="A1002" i="36"/>
  <c r="B1002" i="36" s="1"/>
  <c r="C1002" i="36" s="1"/>
  <c r="A1003" i="36"/>
  <c r="B1003" i="36" s="1"/>
  <c r="A1004" i="36"/>
  <c r="B1004" i="36" s="1"/>
  <c r="A1005" i="36"/>
  <c r="B1005" i="36" s="1"/>
  <c r="A1006" i="36"/>
  <c r="B1006" i="36" s="1"/>
  <c r="A1007" i="36"/>
  <c r="B1007" i="36" s="1"/>
  <c r="A1008" i="36"/>
  <c r="B1008" i="36" s="1"/>
  <c r="A1009" i="36"/>
  <c r="B1009" i="36" s="1"/>
  <c r="C1009" i="36" s="1"/>
  <c r="A1010" i="36"/>
  <c r="A1011" i="36"/>
  <c r="B1011" i="36" s="1"/>
  <c r="A1012" i="36"/>
  <c r="B1012" i="36" s="1"/>
  <c r="A1013" i="36"/>
  <c r="B1013" i="36" s="1"/>
  <c r="A1014" i="36"/>
  <c r="B1014" i="36" s="1"/>
  <c r="A1015" i="36"/>
  <c r="B1015" i="36" s="1"/>
  <c r="A1016" i="36"/>
  <c r="B1016" i="36" s="1"/>
  <c r="A1017" i="36"/>
  <c r="B1017" i="36" s="1"/>
  <c r="C1017" i="36" s="1"/>
  <c r="A1018" i="36"/>
  <c r="B1018" i="36" s="1"/>
  <c r="C1018" i="36" s="1"/>
  <c r="A1019" i="36"/>
  <c r="B1019" i="36" s="1"/>
  <c r="A1020" i="36"/>
  <c r="B1020" i="36" s="1"/>
  <c r="A1021" i="36"/>
  <c r="B1021" i="36" s="1"/>
  <c r="A1022" i="36"/>
  <c r="B1022" i="36" s="1"/>
  <c r="A1023" i="36"/>
  <c r="B1023" i="36" s="1"/>
  <c r="A1024" i="36"/>
  <c r="B1024" i="36" s="1"/>
  <c r="A1025" i="36"/>
  <c r="B1025" i="36" s="1"/>
  <c r="C1025" i="36" s="1"/>
  <c r="A1026" i="36"/>
  <c r="A1027" i="36"/>
  <c r="B1027" i="36" s="1"/>
  <c r="A1028" i="36"/>
  <c r="B1028" i="36" s="1"/>
  <c r="A1029" i="36"/>
  <c r="B1029" i="36" s="1"/>
  <c r="A1030" i="36"/>
  <c r="B1030" i="36" s="1"/>
  <c r="A1031" i="36"/>
  <c r="B1031" i="36" s="1"/>
  <c r="A1032" i="36"/>
  <c r="B1032" i="36" s="1"/>
  <c r="A1033" i="36"/>
  <c r="B1033" i="36" s="1"/>
  <c r="C1033" i="36" s="1"/>
  <c r="A1034" i="36"/>
  <c r="B1034" i="36" s="1"/>
  <c r="C1034" i="36" s="1"/>
  <c r="A1035" i="36"/>
  <c r="B1035" i="36" s="1"/>
  <c r="A1036" i="36"/>
  <c r="B1036" i="36" s="1"/>
  <c r="A1037" i="36"/>
  <c r="B1037" i="36" s="1"/>
  <c r="A1038" i="36"/>
  <c r="B1038" i="36" s="1"/>
  <c r="A1039" i="36"/>
  <c r="B1039" i="36" s="1"/>
  <c r="A1040" i="36"/>
  <c r="B1040" i="36" s="1"/>
  <c r="A1041" i="36"/>
  <c r="B1041" i="36" s="1"/>
  <c r="C1041" i="36" s="1"/>
  <c r="A1042" i="36"/>
  <c r="B1042" i="36" s="1"/>
  <c r="C1042" i="36" s="1"/>
  <c r="A1043" i="36"/>
  <c r="B1043" i="36" s="1"/>
  <c r="A1044" i="36"/>
  <c r="B1044" i="36" s="1"/>
  <c r="A1045" i="36"/>
  <c r="B1045" i="36" s="1"/>
  <c r="A1046" i="36"/>
  <c r="B1046" i="36" s="1"/>
  <c r="A1047" i="36"/>
  <c r="B1047" i="36" s="1"/>
  <c r="A1048" i="36"/>
  <c r="B1048" i="36" s="1"/>
  <c r="A1049" i="36"/>
  <c r="B1049" i="36" s="1"/>
  <c r="C1049" i="36" s="1"/>
  <c r="A1050" i="36"/>
  <c r="B1050" i="36" s="1"/>
  <c r="C1050" i="36" s="1"/>
  <c r="A1051" i="36"/>
  <c r="B1051" i="36" s="1"/>
  <c r="A1052" i="36"/>
  <c r="B1052" i="36" s="1"/>
  <c r="A1053" i="36"/>
  <c r="B1053" i="36" s="1"/>
  <c r="A1054" i="36"/>
  <c r="B1054" i="36" s="1"/>
  <c r="A1055" i="36"/>
  <c r="A1056" i="36"/>
  <c r="B1056" i="36" s="1"/>
  <c r="A1057" i="36"/>
  <c r="B1057" i="36" s="1"/>
  <c r="C1057" i="36" s="1"/>
  <c r="A1058" i="36"/>
  <c r="B1058" i="36" s="1"/>
  <c r="C1058" i="36" s="1"/>
  <c r="A1059" i="36"/>
  <c r="B1059" i="36" s="1"/>
  <c r="A1060" i="36"/>
  <c r="B1060" i="36" s="1"/>
  <c r="A1061" i="36"/>
  <c r="B1061" i="36" s="1"/>
  <c r="A1062" i="36"/>
  <c r="B1062" i="36" s="1"/>
  <c r="A1063" i="36"/>
  <c r="B1063" i="36" s="1"/>
  <c r="A1064" i="36"/>
  <c r="B1064" i="36" s="1"/>
  <c r="A1065" i="36"/>
  <c r="B1065" i="36" s="1"/>
  <c r="A1066" i="36"/>
  <c r="A1067" i="36"/>
  <c r="B1067" i="36" s="1"/>
  <c r="A1068" i="36"/>
  <c r="B1068" i="36" s="1"/>
  <c r="A1069" i="36"/>
  <c r="B1069" i="36" s="1"/>
  <c r="A1070" i="36"/>
  <c r="B1070" i="36" s="1"/>
  <c r="A1071" i="36"/>
  <c r="B1071" i="36" s="1"/>
  <c r="A1072" i="36"/>
  <c r="B1072" i="36" s="1"/>
  <c r="A1073" i="36"/>
  <c r="B1073" i="36" s="1"/>
  <c r="C1073" i="36" s="1"/>
  <c r="A1074" i="36"/>
  <c r="B1074" i="36" s="1"/>
  <c r="C1074" i="36" s="1"/>
  <c r="A1075" i="36"/>
  <c r="B1075" i="36" s="1"/>
  <c r="A1076" i="36"/>
  <c r="B1076" i="36" s="1"/>
  <c r="A1077" i="36"/>
  <c r="B1077" i="36" s="1"/>
  <c r="A1078" i="36"/>
  <c r="B1078" i="36" s="1"/>
  <c r="A1079" i="36"/>
  <c r="B1079" i="36" s="1"/>
  <c r="A1080" i="36"/>
  <c r="B1080" i="36" s="1"/>
  <c r="A1081" i="36"/>
  <c r="B1081" i="36" s="1"/>
  <c r="C1081" i="36" s="1"/>
  <c r="A1082" i="36"/>
  <c r="B1082" i="36" s="1"/>
  <c r="C1082" i="36" s="1"/>
  <c r="A1083" i="36"/>
  <c r="B1083" i="36" s="1"/>
  <c r="A1084" i="36"/>
  <c r="B1084" i="36" s="1"/>
  <c r="A1085" i="36"/>
  <c r="B1085" i="36" s="1"/>
  <c r="A1086" i="36"/>
  <c r="B1086" i="36" s="1"/>
  <c r="A1087" i="36"/>
  <c r="B1087" i="36" s="1"/>
  <c r="A1088" i="36"/>
  <c r="B1088" i="36" s="1"/>
  <c r="A1089" i="36"/>
  <c r="B1089" i="36" s="1"/>
  <c r="C1089" i="36" s="1"/>
  <c r="A1090" i="36"/>
  <c r="B1090" i="36" s="1"/>
  <c r="C1090" i="36" s="1"/>
  <c r="A1091" i="36"/>
  <c r="B1091" i="36" s="1"/>
  <c r="A1092" i="36"/>
  <c r="B1092" i="36" s="1"/>
  <c r="A1093" i="36"/>
  <c r="B1093" i="36" s="1"/>
  <c r="A1094" i="36"/>
  <c r="B1094" i="36" s="1"/>
  <c r="A1095" i="36"/>
  <c r="B1095" i="36"/>
  <c r="C1095" i="36" s="1"/>
  <c r="A1096" i="36"/>
  <c r="B1096" i="36" s="1"/>
  <c r="C1096" i="36" s="1"/>
  <c r="A1097" i="36"/>
  <c r="B1097" i="36" s="1"/>
  <c r="C1097" i="36" s="1"/>
  <c r="A1098" i="36"/>
  <c r="B1098" i="36" s="1"/>
  <c r="A1099" i="36"/>
  <c r="B1099" i="36" s="1"/>
  <c r="A1100" i="36"/>
  <c r="B1100" i="36" s="1"/>
  <c r="A1101" i="36"/>
  <c r="B1101" i="36" s="1"/>
  <c r="A1102" i="36"/>
  <c r="B1102" i="36" s="1"/>
  <c r="A1103" i="36"/>
  <c r="B1103" i="36" s="1"/>
  <c r="C1103" i="36" s="1"/>
  <c r="A1104" i="36"/>
  <c r="B1104" i="36" s="1"/>
  <c r="C1104" i="36" s="1"/>
  <c r="A1105" i="36"/>
  <c r="B1105" i="36" s="1"/>
  <c r="C1105" i="36" s="1"/>
  <c r="A1106" i="36"/>
  <c r="B1106" i="36" s="1"/>
  <c r="A1107" i="36"/>
  <c r="B1107" i="36" s="1"/>
  <c r="A1108" i="36"/>
  <c r="B1108" i="36" s="1"/>
  <c r="A1109" i="36"/>
  <c r="B1109" i="36" s="1"/>
  <c r="A1110" i="36"/>
  <c r="B1110" i="36" s="1"/>
  <c r="A1111" i="36"/>
  <c r="B1111" i="36" s="1"/>
  <c r="A1112" i="36"/>
  <c r="B1112" i="36" s="1"/>
  <c r="C1112" i="36" s="1"/>
  <c r="A1113" i="36"/>
  <c r="B1113" i="36" s="1"/>
  <c r="C1113" i="36" s="1"/>
  <c r="A1114" i="36"/>
  <c r="B1114" i="36" s="1"/>
  <c r="A1115" i="36"/>
  <c r="B1115" i="36" s="1"/>
  <c r="A1116" i="36"/>
  <c r="B1116" i="36" s="1"/>
  <c r="A1117" i="36"/>
  <c r="B1117" i="36" s="1"/>
  <c r="A1118" i="36"/>
  <c r="B1118" i="36" s="1"/>
  <c r="A1119" i="36"/>
  <c r="B1119" i="36" s="1"/>
  <c r="A1120" i="36"/>
  <c r="B1120" i="36" s="1"/>
  <c r="C1120" i="36" s="1"/>
  <c r="A1121" i="36"/>
  <c r="B1121" i="36" s="1"/>
  <c r="C1121" i="36" s="1"/>
  <c r="A1122" i="36"/>
  <c r="B1122" i="36" s="1"/>
  <c r="A1123" i="36"/>
  <c r="B1123" i="36" s="1"/>
  <c r="A1124" i="36"/>
  <c r="B1124" i="36" s="1"/>
  <c r="A1125" i="36"/>
  <c r="B1125" i="36" s="1"/>
  <c r="A1126" i="36"/>
  <c r="B1126" i="36" s="1"/>
  <c r="A1127" i="36"/>
  <c r="B1127" i="36" s="1"/>
  <c r="A1128" i="36"/>
  <c r="B1128" i="36" s="1"/>
  <c r="C1128" i="36" s="1"/>
  <c r="A1129" i="36"/>
  <c r="B1129" i="36" s="1"/>
  <c r="C1129" i="36" s="1"/>
  <c r="A1130" i="36"/>
  <c r="B1130" i="36" s="1"/>
  <c r="A1131" i="36"/>
  <c r="B1131" i="36" s="1"/>
  <c r="A1132" i="36"/>
  <c r="B1132" i="36" s="1"/>
  <c r="A1133" i="36"/>
  <c r="B1133" i="36" s="1"/>
  <c r="A1134" i="36"/>
  <c r="B1134" i="36" s="1"/>
  <c r="A1135" i="36"/>
  <c r="B1135" i="36" s="1"/>
  <c r="A1136" i="36"/>
  <c r="B1136" i="36" s="1"/>
  <c r="C1136" i="36" s="1"/>
  <c r="A1137" i="36"/>
  <c r="B1137" i="36" s="1"/>
  <c r="C1137" i="36" s="1"/>
  <c r="A1138" i="36"/>
  <c r="B1138" i="36" s="1"/>
  <c r="A1139" i="36"/>
  <c r="B1139" i="36" s="1"/>
  <c r="A1140" i="36"/>
  <c r="B1140" i="36" s="1"/>
  <c r="A1141" i="36"/>
  <c r="B1141" i="36" s="1"/>
  <c r="A1142" i="36"/>
  <c r="B1142" i="36" s="1"/>
  <c r="A1143" i="36"/>
  <c r="B1143" i="36" s="1"/>
  <c r="A1144" i="36"/>
  <c r="B1144" i="36" s="1"/>
  <c r="C1144" i="36" s="1"/>
  <c r="A1145" i="36"/>
  <c r="B1145" i="36" s="1"/>
  <c r="C1145" i="36" s="1"/>
  <c r="A1146" i="36"/>
  <c r="B1146" i="36" s="1"/>
  <c r="A1147" i="36"/>
  <c r="B1147" i="36" s="1"/>
  <c r="A1148" i="36"/>
  <c r="B1148" i="36" s="1"/>
  <c r="A1149" i="36"/>
  <c r="B1149" i="36" s="1"/>
  <c r="A1150" i="36"/>
  <c r="B1150" i="36" s="1"/>
  <c r="A1151" i="36"/>
  <c r="B1151" i="36" s="1"/>
  <c r="A1152" i="36"/>
  <c r="B1152" i="36" s="1"/>
  <c r="C1152" i="36" s="1"/>
  <c r="A1153" i="36"/>
  <c r="B1153" i="36" s="1"/>
  <c r="C1153" i="36" s="1"/>
  <c r="A1154" i="36"/>
  <c r="B1154" i="36" s="1"/>
  <c r="A1155" i="36"/>
  <c r="B1155" i="36" s="1"/>
  <c r="A1156" i="36"/>
  <c r="B1156" i="36" s="1"/>
  <c r="A1157" i="36"/>
  <c r="B1157" i="36" s="1"/>
  <c r="A1158" i="36"/>
  <c r="B1158" i="36" s="1"/>
  <c r="A1159" i="36"/>
  <c r="B1159" i="36" s="1"/>
  <c r="A1160" i="36"/>
  <c r="B1160" i="36" s="1"/>
  <c r="C1160" i="36" s="1"/>
  <c r="A1161" i="36"/>
  <c r="B1161" i="36" s="1"/>
  <c r="C1161" i="36" s="1"/>
  <c r="A1162" i="36"/>
  <c r="B1162" i="36" s="1"/>
  <c r="A1163" i="36"/>
  <c r="B1163" i="36" s="1"/>
  <c r="A1164" i="36"/>
  <c r="B1164" i="36" s="1"/>
  <c r="A1165" i="36"/>
  <c r="B1165" i="36" s="1"/>
  <c r="A1166" i="36"/>
  <c r="B1166" i="36" s="1"/>
  <c r="A1167" i="36"/>
  <c r="B1167" i="36" s="1"/>
  <c r="A1168" i="36"/>
  <c r="B1168" i="36" s="1"/>
  <c r="C1168" i="36" s="1"/>
  <c r="A1169" i="36"/>
  <c r="B1169" i="36" s="1"/>
  <c r="C1169" i="36" s="1"/>
  <c r="A1170" i="36"/>
  <c r="B1170" i="36" s="1"/>
  <c r="A1171" i="36"/>
  <c r="B1171" i="36" s="1"/>
  <c r="A1172" i="36"/>
  <c r="B1172" i="36" s="1"/>
  <c r="A1173" i="36"/>
  <c r="B1173" i="36" s="1"/>
  <c r="A1174" i="36"/>
  <c r="B1174" i="36" s="1"/>
  <c r="A1175" i="36"/>
  <c r="B1175" i="36" s="1"/>
  <c r="A1176" i="36"/>
  <c r="B1176" i="36" s="1"/>
  <c r="C1176" i="36" s="1"/>
  <c r="A1177" i="36"/>
  <c r="B1177" i="36" s="1"/>
  <c r="C1177" i="36" s="1"/>
  <c r="A1178" i="36"/>
  <c r="B1178" i="36" s="1"/>
  <c r="A1179" i="36"/>
  <c r="B1179" i="36" s="1"/>
  <c r="A1180" i="36"/>
  <c r="B1180" i="36" s="1"/>
  <c r="A1181" i="36"/>
  <c r="B1181" i="36" s="1"/>
  <c r="A1182" i="36"/>
  <c r="B1182" i="36" s="1"/>
  <c r="A1183" i="36"/>
  <c r="B1183" i="36" s="1"/>
  <c r="A1184" i="36"/>
  <c r="B1184" i="36" s="1"/>
  <c r="C1184" i="36" s="1"/>
  <c r="A1185" i="36"/>
  <c r="B1185" i="36" s="1"/>
  <c r="C1185" i="36" s="1"/>
  <c r="A1186" i="36"/>
  <c r="B1186" i="36" s="1"/>
  <c r="A1187" i="36"/>
  <c r="B1187" i="36" s="1"/>
  <c r="A1188" i="36"/>
  <c r="B1188" i="36" s="1"/>
  <c r="A1189" i="36"/>
  <c r="B1189" i="36" s="1"/>
  <c r="A1190" i="36"/>
  <c r="A1191" i="36"/>
  <c r="B1191" i="36" s="1"/>
  <c r="A1192" i="36"/>
  <c r="B1192" i="36" s="1"/>
  <c r="C1192" i="36" s="1"/>
  <c r="A1193" i="36"/>
  <c r="B1193" i="36" s="1"/>
  <c r="C1193" i="36" s="1"/>
  <c r="A1194" i="36"/>
  <c r="B1194" i="36" s="1"/>
  <c r="A1195" i="36"/>
  <c r="B1195" i="36" s="1"/>
  <c r="A1196" i="36"/>
  <c r="B1196" i="36" s="1"/>
  <c r="A1197" i="36"/>
  <c r="B1197" i="36" s="1"/>
  <c r="A1198" i="36"/>
  <c r="B1198" i="36" s="1"/>
  <c r="A1199" i="36"/>
  <c r="B1199" i="36" s="1"/>
  <c r="A1200" i="36"/>
  <c r="A1201" i="36"/>
  <c r="B1201" i="36" s="1"/>
  <c r="C1201" i="36" s="1"/>
  <c r="A1202" i="36"/>
  <c r="B1202" i="36" s="1"/>
  <c r="A1203" i="36"/>
  <c r="B1203" i="36" s="1"/>
  <c r="A1204" i="36"/>
  <c r="B1204" i="36" s="1"/>
  <c r="A1205" i="36"/>
  <c r="B1205" i="36" s="1"/>
  <c r="A1206" i="36"/>
  <c r="B1206" i="36" s="1"/>
  <c r="A1207" i="36"/>
  <c r="B1207" i="36" s="1"/>
  <c r="A1208" i="36"/>
  <c r="B1208" i="36" s="1"/>
  <c r="C1208" i="36" s="1"/>
  <c r="A1209" i="36"/>
  <c r="B1209" i="36" s="1"/>
  <c r="C1209" i="36" s="1"/>
  <c r="A1210" i="36"/>
  <c r="B1210" i="36" s="1"/>
  <c r="A1211" i="36"/>
  <c r="B1211" i="36" s="1"/>
  <c r="A1212" i="36"/>
  <c r="B1212" i="36" s="1"/>
  <c r="A1213" i="36"/>
  <c r="B1213" i="36" s="1"/>
  <c r="A1214" i="36"/>
  <c r="B1214" i="36" s="1"/>
  <c r="A1215" i="36"/>
  <c r="B1215" i="36" s="1"/>
  <c r="A1216" i="36"/>
  <c r="A1217" i="36"/>
  <c r="B1217" i="36" s="1"/>
  <c r="C1217" i="36" s="1"/>
  <c r="A1218" i="36"/>
  <c r="B1218" i="36" s="1"/>
  <c r="A1219" i="36"/>
  <c r="B1219" i="36" s="1"/>
  <c r="A1220" i="36"/>
  <c r="B1220" i="36" s="1"/>
  <c r="A1221" i="36"/>
  <c r="B1221" i="36" s="1"/>
  <c r="A1222" i="36"/>
  <c r="B1222" i="36" s="1"/>
  <c r="A1223" i="36"/>
  <c r="B1223" i="36" s="1"/>
  <c r="A1224" i="36"/>
  <c r="B1224" i="36" s="1"/>
  <c r="C1224" i="36" s="1"/>
  <c r="A1225" i="36"/>
  <c r="B1225" i="36" s="1"/>
  <c r="C1225" i="36" s="1"/>
  <c r="A1226" i="36"/>
  <c r="B1226" i="36" s="1"/>
  <c r="A1227" i="36"/>
  <c r="B1227" i="36" s="1"/>
  <c r="A1228" i="36"/>
  <c r="B1228" i="36" s="1"/>
  <c r="A1229" i="36"/>
  <c r="B1229" i="36" s="1"/>
  <c r="A1230" i="36"/>
  <c r="B1230" i="36" s="1"/>
  <c r="A1231" i="36"/>
  <c r="B1231" i="36" s="1"/>
  <c r="A1232" i="36"/>
  <c r="B1232" i="36" s="1"/>
  <c r="C1232" i="36" s="1"/>
  <c r="A1233" i="36"/>
  <c r="B1233" i="36" s="1"/>
  <c r="C1233" i="36" s="1"/>
  <c r="A1234" i="36"/>
  <c r="B1234" i="36" s="1"/>
  <c r="A1235" i="36"/>
  <c r="B1235" i="36" s="1"/>
  <c r="A1236" i="36"/>
  <c r="B1236" i="36" s="1"/>
  <c r="A1237" i="36"/>
  <c r="B1237" i="36" s="1"/>
  <c r="A1238" i="36"/>
  <c r="B1238" i="36" s="1"/>
  <c r="A1239" i="36"/>
  <c r="B1239" i="36" s="1"/>
  <c r="A1240" i="36"/>
  <c r="B1240" i="36" s="1"/>
  <c r="C1240" i="36" s="1"/>
  <c r="A1241" i="36"/>
  <c r="B1241" i="36" s="1"/>
  <c r="C1241" i="36" s="1"/>
  <c r="A1242" i="36"/>
  <c r="B1242" i="36" s="1"/>
  <c r="A1243" i="36"/>
  <c r="B1243" i="36" s="1"/>
  <c r="A1244" i="36"/>
  <c r="B1244" i="36" s="1"/>
  <c r="A1245" i="36"/>
  <c r="B1245" i="36" s="1"/>
  <c r="A1246" i="36"/>
  <c r="B1246" i="36" s="1"/>
  <c r="A1247" i="36"/>
  <c r="B1247" i="36" s="1"/>
  <c r="A1248" i="36"/>
  <c r="B1248" i="36" s="1"/>
  <c r="C1248" i="36" s="1"/>
  <c r="A1249" i="36"/>
  <c r="B1249" i="36" s="1"/>
  <c r="C1249" i="36" s="1"/>
  <c r="A1250" i="36"/>
  <c r="B1250" i="36" s="1"/>
  <c r="A1251" i="36"/>
  <c r="B1251" i="36" s="1"/>
  <c r="A1252" i="36"/>
  <c r="B1252" i="36" s="1"/>
  <c r="A1253" i="36"/>
  <c r="B1253" i="36" s="1"/>
  <c r="A1254" i="36"/>
  <c r="B1254" i="36" s="1"/>
  <c r="A1255" i="36"/>
  <c r="B1255" i="36" s="1"/>
  <c r="A1256" i="36"/>
  <c r="B1256" i="36" s="1"/>
  <c r="C1256" i="36" s="1"/>
  <c r="A1257" i="36"/>
  <c r="B1257" i="36" s="1"/>
  <c r="C1257" i="36" s="1"/>
  <c r="A1258" i="36"/>
  <c r="B1258" i="36" s="1"/>
  <c r="A1259" i="36"/>
  <c r="B1259" i="36" s="1"/>
  <c r="A1260" i="36"/>
  <c r="B1260" i="36" s="1"/>
  <c r="A1261" i="36"/>
  <c r="B1261" i="36" s="1"/>
  <c r="A1262" i="36"/>
  <c r="B1262" i="36" s="1"/>
  <c r="A1263" i="36"/>
  <c r="B1263" i="36" s="1"/>
  <c r="A1264" i="36"/>
  <c r="B1264" i="36" s="1"/>
  <c r="C1264" i="36" s="1"/>
  <c r="A1265" i="36"/>
  <c r="B1265" i="36" s="1"/>
  <c r="C1265" i="36" s="1"/>
  <c r="A1266" i="36"/>
  <c r="B1266" i="36" s="1"/>
  <c r="A1267" i="36"/>
  <c r="B1267" i="36" s="1"/>
  <c r="A1268" i="36"/>
  <c r="B1268" i="36" s="1"/>
  <c r="A1269" i="36"/>
  <c r="B1269" i="36" s="1"/>
  <c r="A1270" i="36"/>
  <c r="B1270" i="36" s="1"/>
  <c r="A1271" i="36"/>
  <c r="B1271" i="36" s="1"/>
  <c r="A1272" i="36"/>
  <c r="B1272" i="36" s="1"/>
  <c r="C1272" i="36" s="1"/>
  <c r="A1273" i="36"/>
  <c r="B1273" i="36" s="1"/>
  <c r="C1273" i="36" s="1"/>
  <c r="A1274" i="36"/>
  <c r="B1274" i="36" s="1"/>
  <c r="A1275" i="36"/>
  <c r="B1275" i="36" s="1"/>
  <c r="A1276" i="36"/>
  <c r="B1276" i="36" s="1"/>
  <c r="A1277" i="36"/>
  <c r="B1277" i="36" s="1"/>
  <c r="A1278" i="36"/>
  <c r="B1278" i="36" s="1"/>
  <c r="A1279" i="36"/>
  <c r="B1279" i="36" s="1"/>
  <c r="A1280" i="36"/>
  <c r="B1280" i="36" s="1"/>
  <c r="C1280" i="36" s="1"/>
  <c r="A1281" i="36"/>
  <c r="B1281" i="36" s="1"/>
  <c r="C1281" i="36" s="1"/>
  <c r="A1282" i="36"/>
  <c r="B1282" i="36" s="1"/>
  <c r="A1283" i="36"/>
  <c r="B1283" i="36" s="1"/>
  <c r="A1284" i="36"/>
  <c r="B1284" i="36" s="1"/>
  <c r="A1285" i="36"/>
  <c r="B1285" i="36" s="1"/>
  <c r="A1286" i="36"/>
  <c r="B1286" i="36" s="1"/>
  <c r="A1287" i="36"/>
  <c r="B1287" i="36" s="1"/>
  <c r="A1288" i="36"/>
  <c r="B1288" i="36" s="1"/>
  <c r="C1288" i="36" s="1"/>
  <c r="A1289" i="36"/>
  <c r="B1289" i="36" s="1"/>
  <c r="C1289" i="36" s="1"/>
  <c r="A1290" i="36"/>
  <c r="B1290" i="36" s="1"/>
  <c r="A1291" i="36"/>
  <c r="B1291" i="36" s="1"/>
  <c r="A1292" i="36"/>
  <c r="B1292" i="36" s="1"/>
  <c r="A1293" i="36"/>
  <c r="B1293" i="36" s="1"/>
  <c r="A1294" i="36"/>
  <c r="B1294" i="36" s="1"/>
  <c r="A1295" i="36"/>
  <c r="B1295" i="36" s="1"/>
  <c r="A1296" i="36"/>
  <c r="B1296" i="36" s="1"/>
  <c r="C1296" i="36" s="1"/>
  <c r="A1297" i="36"/>
  <c r="B1297" i="36" s="1"/>
  <c r="C1297" i="36" s="1"/>
  <c r="A1298" i="36"/>
  <c r="B1298" i="36" s="1"/>
  <c r="A1299" i="36"/>
  <c r="B1299" i="36" s="1"/>
  <c r="A1300" i="36"/>
  <c r="B1300" i="36" s="1"/>
  <c r="A1301" i="36"/>
  <c r="B1301" i="36" s="1"/>
  <c r="A1302" i="36"/>
  <c r="B1302" i="36" s="1"/>
  <c r="A1303" i="36"/>
  <c r="B1303" i="36" s="1"/>
  <c r="A1304" i="36"/>
  <c r="B1304" i="36" s="1"/>
  <c r="C1304" i="36" s="1"/>
  <c r="A1305" i="36"/>
  <c r="B1305" i="36" s="1"/>
  <c r="C1305" i="36" s="1"/>
  <c r="A1306" i="36"/>
  <c r="B1306" i="36" s="1"/>
  <c r="A1307" i="36"/>
  <c r="B1307" i="36" s="1"/>
  <c r="A1308" i="36"/>
  <c r="B1308" i="36" s="1"/>
  <c r="A1309" i="36"/>
  <c r="B1309" i="36" s="1"/>
  <c r="A1310" i="36"/>
  <c r="B1310" i="36" s="1"/>
  <c r="A1311" i="36"/>
  <c r="B1311" i="36" s="1"/>
  <c r="A1312" i="36"/>
  <c r="B1312" i="36" s="1"/>
  <c r="C1312" i="36" s="1"/>
  <c r="A1313" i="36"/>
  <c r="B1313" i="36" s="1"/>
  <c r="C1313" i="36" s="1"/>
  <c r="A1314" i="36"/>
  <c r="B1314" i="36" s="1"/>
  <c r="A1315" i="36"/>
  <c r="B1315" i="36" s="1"/>
  <c r="A1316" i="36"/>
  <c r="B1316" i="36" s="1"/>
  <c r="A1317" i="36"/>
  <c r="B1317" i="36" s="1"/>
  <c r="A1318" i="36"/>
  <c r="B1318" i="36" s="1"/>
  <c r="A1319" i="36"/>
  <c r="B1319" i="36" s="1"/>
  <c r="A1320" i="36"/>
  <c r="B1320" i="36" s="1"/>
  <c r="C1320" i="36" s="1"/>
  <c r="A1321" i="36"/>
  <c r="B1321" i="36" s="1"/>
  <c r="C1321" i="36" s="1"/>
  <c r="A1322" i="36"/>
  <c r="B1322" i="36" s="1"/>
  <c r="A1323" i="36"/>
  <c r="B1323" i="36" s="1"/>
  <c r="A1324" i="36"/>
  <c r="B1324" i="36" s="1"/>
  <c r="A1325" i="36"/>
  <c r="B1325" i="36" s="1"/>
  <c r="A1326" i="36"/>
  <c r="B1326" i="36" s="1"/>
  <c r="A1327" i="36"/>
  <c r="B1327" i="36" s="1"/>
  <c r="A1328" i="36"/>
  <c r="B1328" i="36" s="1"/>
  <c r="C1328" i="36" s="1"/>
  <c r="A1329" i="36"/>
  <c r="B1329" i="36" s="1"/>
  <c r="C1329" i="36" s="1"/>
  <c r="A1330" i="36"/>
  <c r="A1331" i="36"/>
  <c r="B1331" i="36" s="1"/>
  <c r="A1332" i="36"/>
  <c r="B1332" i="36" s="1"/>
  <c r="A1333" i="36"/>
  <c r="B1333" i="36" s="1"/>
  <c r="A1334" i="36"/>
  <c r="B1334" i="36" s="1"/>
  <c r="A1335" i="36"/>
  <c r="B1335" i="36" s="1"/>
  <c r="A1336" i="36"/>
  <c r="B1336" i="36" s="1"/>
  <c r="C1336" i="36" s="1"/>
  <c r="A1337" i="36"/>
  <c r="B1337" i="36" s="1"/>
  <c r="C1337" i="36" s="1"/>
  <c r="A1338" i="36"/>
  <c r="B1338" i="36" s="1"/>
  <c r="A1339" i="36"/>
  <c r="B1339" i="36" s="1"/>
  <c r="A1340" i="36"/>
  <c r="B1340" i="36" s="1"/>
  <c r="A1341" i="36"/>
  <c r="B1341" i="36" s="1"/>
  <c r="A1342" i="36"/>
  <c r="B1342" i="36" s="1"/>
  <c r="A1343" i="36"/>
  <c r="B1343" i="36" s="1"/>
  <c r="A1344" i="36"/>
  <c r="B1344" i="36" s="1"/>
  <c r="C1344" i="36" s="1"/>
  <c r="A1345" i="36"/>
  <c r="B1345" i="36" s="1"/>
  <c r="C1345" i="36" s="1"/>
  <c r="A1346" i="36"/>
  <c r="B1346" i="36" s="1"/>
  <c r="A1347" i="36"/>
  <c r="B1347" i="36" s="1"/>
  <c r="A1348" i="36"/>
  <c r="B1348" i="36" s="1"/>
  <c r="A1349" i="36"/>
  <c r="B1349" i="36" s="1"/>
  <c r="A1350" i="36"/>
  <c r="B1350" i="36" s="1"/>
  <c r="A1351" i="36"/>
  <c r="B1351" i="36" s="1"/>
  <c r="A1352" i="36"/>
  <c r="B1352" i="36" s="1"/>
  <c r="C1352" i="36" s="1"/>
  <c r="A1353" i="36"/>
  <c r="B1353" i="36" s="1"/>
  <c r="C1353" i="36" s="1"/>
  <c r="A1354" i="36"/>
  <c r="B1354" i="36" s="1"/>
  <c r="A1355" i="36"/>
  <c r="B1355" i="36" s="1"/>
  <c r="A1356" i="36"/>
  <c r="B1356" i="36" s="1"/>
  <c r="A1357" i="36"/>
  <c r="B1357" i="36" s="1"/>
  <c r="A1358" i="36"/>
  <c r="B1358" i="36" s="1"/>
  <c r="A1359" i="36"/>
  <c r="B1359" i="36" s="1"/>
  <c r="A1360" i="36"/>
  <c r="B1360" i="36" s="1"/>
  <c r="C1360" i="36" s="1"/>
  <c r="A1361" i="36"/>
  <c r="B1361" i="36" s="1"/>
  <c r="C1361" i="36" s="1"/>
  <c r="A1362" i="36"/>
  <c r="B1362" i="36" s="1"/>
  <c r="A1363" i="36"/>
  <c r="A1364" i="36"/>
  <c r="B1364" i="36" s="1"/>
  <c r="A1365" i="36"/>
  <c r="B1365" i="36" s="1"/>
  <c r="A1366" i="36"/>
  <c r="B1366" i="36" s="1"/>
  <c r="A1367" i="36"/>
  <c r="B1367" i="36" s="1"/>
  <c r="A1368" i="36"/>
  <c r="B1368" i="36" s="1"/>
  <c r="C1368" i="36" s="1"/>
  <c r="A1369" i="36"/>
  <c r="B1369" i="36" s="1"/>
  <c r="C1369" i="36" s="1"/>
  <c r="A1370" i="36"/>
  <c r="B1370" i="36" s="1"/>
  <c r="A1371" i="36"/>
  <c r="B1371" i="36" s="1"/>
  <c r="A1372" i="36"/>
  <c r="B1372" i="36" s="1"/>
  <c r="A1373" i="36"/>
  <c r="A1374" i="36"/>
  <c r="B1374" i="36" s="1"/>
  <c r="A1375" i="36"/>
  <c r="B1375" i="36" s="1"/>
  <c r="A1376" i="36"/>
  <c r="B1376" i="36" s="1"/>
  <c r="C1376" i="36" s="1"/>
  <c r="A1377" i="36"/>
  <c r="B1377" i="36" s="1"/>
  <c r="C1377" i="36" s="1"/>
  <c r="A1378" i="36"/>
  <c r="B1378" i="36" s="1"/>
  <c r="A1379" i="36"/>
  <c r="B1379" i="36" s="1"/>
  <c r="A1380" i="36"/>
  <c r="B1380" i="36" s="1"/>
  <c r="A1381" i="36"/>
  <c r="A1382" i="36"/>
  <c r="B1382" i="36" s="1"/>
  <c r="A1383" i="36"/>
  <c r="B1383" i="36" s="1"/>
  <c r="A1384" i="36"/>
  <c r="B1384" i="36" s="1"/>
  <c r="C1384" i="36" s="1"/>
  <c r="A1385" i="36"/>
  <c r="B1385" i="36" s="1"/>
  <c r="C1385" i="36" s="1"/>
  <c r="A1386" i="36"/>
  <c r="B1386" i="36" s="1"/>
  <c r="A1387" i="36"/>
  <c r="B1387" i="36" s="1"/>
  <c r="A1388" i="36"/>
  <c r="B1388" i="36" s="1"/>
  <c r="A1389" i="36"/>
  <c r="B1389" i="36" s="1"/>
  <c r="A1390" i="36"/>
  <c r="B1390" i="36" s="1"/>
  <c r="A1391" i="36"/>
  <c r="B1391" i="36" s="1"/>
  <c r="A1392" i="36"/>
  <c r="B1392" i="36" s="1"/>
  <c r="C1392" i="36" s="1"/>
  <c r="A1393" i="36"/>
  <c r="B1393" i="36" s="1"/>
  <c r="A1394" i="36"/>
  <c r="B1394" i="36" s="1"/>
  <c r="A1395" i="36"/>
  <c r="B1395" i="36" s="1"/>
  <c r="A1396" i="36"/>
  <c r="B1396" i="36" s="1"/>
  <c r="A1397" i="36"/>
  <c r="B1397" i="36" s="1"/>
  <c r="A1398" i="36"/>
  <c r="A1399" i="36"/>
  <c r="B1399" i="36" s="1"/>
  <c r="A1400" i="36"/>
  <c r="B1400" i="36" s="1"/>
  <c r="C1400" i="36" s="1"/>
  <c r="A1401" i="36"/>
  <c r="A1402" i="36"/>
  <c r="B1402" i="36" s="1"/>
  <c r="A1403" i="36"/>
  <c r="B1403" i="36" s="1"/>
  <c r="A1404" i="36"/>
  <c r="B1404" i="36" s="1"/>
  <c r="A1405" i="36"/>
  <c r="B1405" i="36" s="1"/>
  <c r="A1406" i="36"/>
  <c r="B1406" i="36" s="1"/>
  <c r="A1407" i="36"/>
  <c r="B1407" i="36" s="1"/>
  <c r="A1408" i="36"/>
  <c r="B1408" i="36" s="1"/>
  <c r="A1409" i="36"/>
  <c r="A1410" i="36"/>
  <c r="B1410" i="36" s="1"/>
  <c r="A1411" i="36"/>
  <c r="B1411" i="36" s="1"/>
  <c r="A1412" i="36"/>
  <c r="B1412" i="36" s="1"/>
  <c r="A1413" i="36"/>
  <c r="B1413" i="36" s="1"/>
  <c r="A1414" i="36"/>
  <c r="B1414" i="36" s="1"/>
  <c r="A1415" i="36"/>
  <c r="B1415" i="36" s="1"/>
  <c r="A1416" i="36"/>
  <c r="B1416" i="36" s="1"/>
  <c r="C1416" i="36" s="1"/>
  <c r="A1417" i="36"/>
  <c r="B1417" i="36" s="1"/>
  <c r="A1418" i="36"/>
  <c r="B1418" i="36" s="1"/>
  <c r="A1419" i="36"/>
  <c r="B1419" i="36" s="1"/>
  <c r="A1420" i="36"/>
  <c r="B1420" i="36" s="1"/>
  <c r="A1421" i="36"/>
  <c r="B1421" i="36" s="1"/>
  <c r="A1422" i="36"/>
  <c r="B1422" i="36" s="1"/>
  <c r="A1423" i="36"/>
  <c r="B1423" i="36" s="1"/>
  <c r="A1424" i="36"/>
  <c r="B1424" i="36" s="1"/>
  <c r="C1424" i="36" s="1"/>
  <c r="A1425" i="36"/>
  <c r="B1425" i="36" s="1"/>
  <c r="A1426" i="36"/>
  <c r="B1426" i="36" s="1"/>
  <c r="A1427" i="36"/>
  <c r="B1427" i="36" s="1"/>
  <c r="A1428" i="36"/>
  <c r="B1428" i="36" s="1"/>
  <c r="A1429" i="36"/>
  <c r="B1429" i="36" s="1"/>
  <c r="A1430" i="36"/>
  <c r="B1430" i="36" s="1"/>
  <c r="A1431" i="36"/>
  <c r="B1431" i="36" s="1"/>
  <c r="A1432" i="36"/>
  <c r="B1432" i="36" s="1"/>
  <c r="C1432" i="36" s="1"/>
  <c r="A1433" i="36"/>
  <c r="B1433" i="36" s="1"/>
  <c r="A1434" i="36"/>
  <c r="B1434" i="36" s="1"/>
  <c r="A1435" i="36"/>
  <c r="B1435" i="36" s="1"/>
  <c r="A1436" i="36"/>
  <c r="B1436" i="36" s="1"/>
  <c r="A1437" i="36"/>
  <c r="B1437" i="36" s="1"/>
  <c r="A1438" i="36"/>
  <c r="B1438" i="36" s="1"/>
  <c r="A1439" i="36"/>
  <c r="B1439" i="36" s="1"/>
  <c r="A1440" i="36"/>
  <c r="B1440" i="36" s="1"/>
  <c r="C1440" i="36" s="1"/>
  <c r="A1441" i="36"/>
  <c r="B1441" i="36" s="1"/>
  <c r="A1442" i="36"/>
  <c r="B1442" i="36" s="1"/>
  <c r="A1443" i="36"/>
  <c r="B1443" i="36" s="1"/>
  <c r="A1444" i="36"/>
  <c r="B1444" i="36" s="1"/>
  <c r="A1445" i="36"/>
  <c r="B1445" i="36" s="1"/>
  <c r="A1446" i="36"/>
  <c r="B1446" i="36" s="1"/>
  <c r="A1447" i="36"/>
  <c r="B1447" i="36" s="1"/>
  <c r="A1448" i="36"/>
  <c r="B1448" i="36" s="1"/>
  <c r="C1448" i="36" s="1"/>
  <c r="A1449" i="36"/>
  <c r="B1449" i="36" s="1"/>
  <c r="A1450" i="36"/>
  <c r="B1450" i="36" s="1"/>
  <c r="A1451" i="36"/>
  <c r="B1451" i="36" s="1"/>
  <c r="A1452" i="36"/>
  <c r="B1452" i="36" s="1"/>
  <c r="A1453" i="36"/>
  <c r="B1453" i="36" s="1"/>
  <c r="A1454" i="36"/>
  <c r="B1454" i="36" s="1"/>
  <c r="A1455" i="36"/>
  <c r="B1455" i="36" s="1"/>
  <c r="A1456" i="36"/>
  <c r="B1456" i="36" s="1"/>
  <c r="C1456" i="36" s="1"/>
  <c r="A1457" i="36"/>
  <c r="B1457" i="36" s="1"/>
  <c r="A1458" i="36"/>
  <c r="B1458" i="36" s="1"/>
  <c r="A1459" i="36"/>
  <c r="B1459" i="36" s="1"/>
  <c r="A1460" i="36"/>
  <c r="B1460" i="36" s="1"/>
  <c r="A1461" i="36"/>
  <c r="B1461" i="36" s="1"/>
  <c r="A1462" i="36"/>
  <c r="B1462" i="36" s="1"/>
  <c r="A1463" i="36"/>
  <c r="B1463" i="36" s="1"/>
  <c r="A1464" i="36"/>
  <c r="B1464" i="36" s="1"/>
  <c r="C1464" i="36" s="1"/>
  <c r="A1465" i="36"/>
  <c r="B1465" i="36" s="1"/>
  <c r="A1466" i="36"/>
  <c r="B1466" i="36" s="1"/>
  <c r="A1467" i="36"/>
  <c r="B1467" i="36" s="1"/>
  <c r="A1468" i="36"/>
  <c r="B1468" i="36" s="1"/>
  <c r="A1469" i="36"/>
  <c r="B1469" i="36" s="1"/>
  <c r="A1470" i="36"/>
  <c r="B1470" i="36" s="1"/>
  <c r="A1471" i="36"/>
  <c r="B1471" i="36" s="1"/>
  <c r="A1472" i="36"/>
  <c r="B1472" i="36" s="1"/>
  <c r="C1472" i="36" s="1"/>
  <c r="A1473" i="36"/>
  <c r="B1473" i="36" s="1"/>
  <c r="A1474" i="36"/>
  <c r="B1474" i="36" s="1"/>
  <c r="A1475" i="36"/>
  <c r="B1475" i="36" s="1"/>
  <c r="A1476" i="36"/>
  <c r="B1476" i="36" s="1"/>
  <c r="A1477" i="36"/>
  <c r="B1477" i="36" s="1"/>
  <c r="A1478" i="36"/>
  <c r="B1478" i="36" s="1"/>
  <c r="A1479" i="36"/>
  <c r="B1479" i="36" s="1"/>
  <c r="A1480" i="36"/>
  <c r="B1480" i="36" s="1"/>
  <c r="C1480" i="36" s="1"/>
  <c r="A1481" i="36"/>
  <c r="B1481" i="36" s="1"/>
  <c r="A1482" i="36"/>
  <c r="B1482" i="36" s="1"/>
  <c r="A1483" i="36"/>
  <c r="B1483" i="36" s="1"/>
  <c r="A1484" i="36"/>
  <c r="B1484" i="36" s="1"/>
  <c r="A1485" i="36"/>
  <c r="B1485" i="36" s="1"/>
  <c r="A1486" i="36"/>
  <c r="B1486" i="36" s="1"/>
  <c r="A1487" i="36"/>
  <c r="B1487" i="36" s="1"/>
  <c r="A1488" i="36"/>
  <c r="B1488" i="36" s="1"/>
  <c r="C1488" i="36" s="1"/>
  <c r="A1489" i="36"/>
  <c r="B1489" i="36" s="1"/>
  <c r="A1490" i="36"/>
  <c r="A1491" i="36"/>
  <c r="A1492" i="36"/>
  <c r="B1492" i="36" s="1"/>
  <c r="A1493" i="36"/>
  <c r="B1493" i="36" s="1"/>
  <c r="A1494" i="36"/>
  <c r="B1494" i="36" s="1"/>
  <c r="A1495" i="36"/>
  <c r="B1495" i="36" s="1"/>
  <c r="A1496" i="36"/>
  <c r="B1496" i="36" s="1"/>
  <c r="C1496" i="36" s="1"/>
  <c r="A1497" i="36"/>
  <c r="B1497" i="36" s="1"/>
  <c r="A1498" i="36"/>
  <c r="B1498" i="36" s="1"/>
  <c r="A1499" i="36"/>
  <c r="B1499" i="36" s="1"/>
  <c r="A1500" i="36"/>
  <c r="B1500" i="36" s="1"/>
  <c r="A1501" i="36"/>
  <c r="B1501" i="36" s="1"/>
  <c r="A1502" i="36"/>
  <c r="B1502" i="36" s="1"/>
  <c r="A1503" i="36"/>
  <c r="B1503" i="36" s="1"/>
  <c r="A1504" i="36"/>
  <c r="B1504" i="36" s="1"/>
  <c r="C1504" i="36" s="1"/>
  <c r="A1505" i="36"/>
  <c r="B1505" i="36" s="1"/>
  <c r="A1506" i="36"/>
  <c r="B1506" i="36" s="1"/>
  <c r="A1507" i="36"/>
  <c r="B1507" i="36" s="1"/>
  <c r="A1508" i="36"/>
  <c r="B1508" i="36" s="1"/>
  <c r="A1509" i="36"/>
  <c r="B1509" i="36" s="1"/>
  <c r="A1510" i="36"/>
  <c r="B1510" i="36" s="1"/>
  <c r="A1511" i="36"/>
  <c r="B1511" i="36" s="1"/>
  <c r="A1512" i="36"/>
  <c r="B1512" i="36" s="1"/>
  <c r="C1512" i="36" s="1"/>
  <c r="A1513" i="36"/>
  <c r="B1513" i="36" s="1"/>
  <c r="A1514" i="36"/>
  <c r="B1514" i="36" s="1"/>
  <c r="A1515" i="36"/>
  <c r="B1515" i="36" s="1"/>
  <c r="A1516" i="36"/>
  <c r="B1516" i="36" s="1"/>
  <c r="A1517" i="36"/>
  <c r="B1517" i="36" s="1"/>
  <c r="A1518" i="36"/>
  <c r="B1518" i="36" s="1"/>
  <c r="A1519" i="36"/>
  <c r="B1519" i="36" s="1"/>
  <c r="A1520" i="36"/>
  <c r="B1520" i="36" s="1"/>
  <c r="C1520" i="36" s="1"/>
  <c r="A1521" i="36"/>
  <c r="B1521" i="36" s="1"/>
  <c r="A1522" i="36"/>
  <c r="B1522" i="36" s="1"/>
  <c r="A1523" i="36"/>
  <c r="B1523" i="36" s="1"/>
  <c r="A1524" i="36"/>
  <c r="B1524" i="36" s="1"/>
  <c r="A1525" i="36"/>
  <c r="B1525" i="36" s="1"/>
  <c r="A1526" i="36"/>
  <c r="B1526" i="36" s="1"/>
  <c r="A1527" i="36"/>
  <c r="B1527" i="36" s="1"/>
  <c r="A1528" i="36"/>
  <c r="B1528" i="36" s="1"/>
  <c r="C1528" i="36" s="1"/>
  <c r="A1529" i="36"/>
  <c r="B1529" i="36" s="1"/>
  <c r="A1530" i="36"/>
  <c r="B1530" i="36" s="1"/>
  <c r="A1531" i="36"/>
  <c r="B1531" i="36" s="1"/>
  <c r="A1532" i="36"/>
  <c r="B1532" i="36" s="1"/>
  <c r="A1533" i="36"/>
  <c r="B1533" i="36" s="1"/>
  <c r="A1534" i="36"/>
  <c r="B1534" i="36" s="1"/>
  <c r="A1535" i="36"/>
  <c r="B1535" i="36" s="1"/>
  <c r="A1536" i="36"/>
  <c r="B1536" i="36" s="1"/>
  <c r="C1536" i="36" s="1"/>
  <c r="A1537" i="36"/>
  <c r="B1537" i="36" s="1"/>
  <c r="A37" i="36"/>
  <c r="B37" i="36" s="1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374" i="34"/>
  <c r="C375" i="34"/>
  <c r="C376" i="34"/>
  <c r="C377" i="34"/>
  <c r="C378" i="34"/>
  <c r="C379" i="34"/>
  <c r="C380" i="34"/>
  <c r="C381" i="34"/>
  <c r="C382" i="34"/>
  <c r="C383" i="34"/>
  <c r="C384" i="34"/>
  <c r="C385" i="34"/>
  <c r="C386" i="34"/>
  <c r="C387" i="34"/>
  <c r="C388" i="34"/>
  <c r="C389" i="34"/>
  <c r="C390" i="34"/>
  <c r="C391" i="34"/>
  <c r="C392" i="34"/>
  <c r="C393" i="34"/>
  <c r="C394" i="34"/>
  <c r="C395" i="34"/>
  <c r="C396" i="34"/>
  <c r="C397" i="34"/>
  <c r="C398" i="34"/>
  <c r="C399" i="34"/>
  <c r="C400" i="34"/>
  <c r="C401" i="34"/>
  <c r="C402" i="34"/>
  <c r="C403" i="34"/>
  <c r="C404" i="34"/>
  <c r="C405" i="34"/>
  <c r="C406" i="34"/>
  <c r="C407" i="34"/>
  <c r="C408" i="34"/>
  <c r="C409" i="34"/>
  <c r="C410" i="34"/>
  <c r="C411" i="34"/>
  <c r="C412" i="34"/>
  <c r="C413" i="34"/>
  <c r="C414" i="34"/>
  <c r="C415" i="34"/>
  <c r="C416" i="34"/>
  <c r="C417" i="34"/>
  <c r="C418" i="34"/>
  <c r="C419" i="34"/>
  <c r="C420" i="34"/>
  <c r="C421" i="34"/>
  <c r="C422" i="34"/>
  <c r="C423" i="34"/>
  <c r="C424" i="34"/>
  <c r="C425" i="34"/>
  <c r="C426" i="34"/>
  <c r="C427" i="34"/>
  <c r="C428" i="34"/>
  <c r="C429" i="34"/>
  <c r="C430" i="34"/>
  <c r="C431" i="34"/>
  <c r="C432" i="34"/>
  <c r="C433" i="34"/>
  <c r="C434" i="34"/>
  <c r="C435" i="34"/>
  <c r="C436" i="34"/>
  <c r="C437" i="34"/>
  <c r="C438" i="34"/>
  <c r="C439" i="34"/>
  <c r="C440" i="34"/>
  <c r="C441" i="34"/>
  <c r="C442" i="34"/>
  <c r="C443" i="34"/>
  <c r="C444" i="34"/>
  <c r="C445" i="34"/>
  <c r="C446" i="34"/>
  <c r="C447" i="34"/>
  <c r="C448" i="34"/>
  <c r="C449" i="34"/>
  <c r="C450" i="34"/>
  <c r="C451" i="34"/>
  <c r="C452" i="34"/>
  <c r="C453" i="34"/>
  <c r="C454" i="34"/>
  <c r="C455" i="34"/>
  <c r="C456" i="34"/>
  <c r="C457" i="34"/>
  <c r="C458" i="34"/>
  <c r="C459" i="34"/>
  <c r="C460" i="34"/>
  <c r="C461" i="34"/>
  <c r="C462" i="34"/>
  <c r="C463" i="34"/>
  <c r="C464" i="34"/>
  <c r="C465" i="34"/>
  <c r="C466" i="34"/>
  <c r="C467" i="34"/>
  <c r="C468" i="34"/>
  <c r="C469" i="34"/>
  <c r="C470" i="34"/>
  <c r="C471" i="34"/>
  <c r="C472" i="34"/>
  <c r="C473" i="34"/>
  <c r="C474" i="34"/>
  <c r="C475" i="34"/>
  <c r="C476" i="34"/>
  <c r="C477" i="34"/>
  <c r="C478" i="34"/>
  <c r="C479" i="34"/>
  <c r="C480" i="34"/>
  <c r="C481" i="34"/>
  <c r="C482" i="34"/>
  <c r="C483" i="34"/>
  <c r="C484" i="34"/>
  <c r="C485" i="34"/>
  <c r="C486" i="34"/>
  <c r="C487" i="34"/>
  <c r="C488" i="34"/>
  <c r="C489" i="34"/>
  <c r="C490" i="34"/>
  <c r="C491" i="34"/>
  <c r="C492" i="34"/>
  <c r="C493" i="34"/>
  <c r="C494" i="34"/>
  <c r="C495" i="34"/>
  <c r="C496" i="34"/>
  <c r="C497" i="34"/>
  <c r="C498" i="34"/>
  <c r="C499" i="34"/>
  <c r="C500" i="34"/>
  <c r="C501" i="34"/>
  <c r="C502" i="34"/>
  <c r="C503" i="34"/>
  <c r="C504" i="34"/>
  <c r="C505" i="34"/>
  <c r="C506" i="34"/>
  <c r="C507" i="34"/>
  <c r="C508" i="34"/>
  <c r="C509" i="34"/>
  <c r="C510" i="34"/>
  <c r="C511" i="34"/>
  <c r="C512" i="34"/>
  <c r="C513" i="34"/>
  <c r="C514" i="34"/>
  <c r="C515" i="34"/>
  <c r="C516" i="34"/>
  <c r="C517" i="34"/>
  <c r="C518" i="34"/>
  <c r="C519" i="34"/>
  <c r="C520" i="34"/>
  <c r="C521" i="34"/>
  <c r="C522" i="34"/>
  <c r="C523" i="34"/>
  <c r="C524" i="34"/>
  <c r="C525" i="34"/>
  <c r="C526" i="34"/>
  <c r="C527" i="34"/>
  <c r="C528" i="34"/>
  <c r="C529" i="34"/>
  <c r="C530" i="34"/>
  <c r="C531" i="34"/>
  <c r="C532" i="34"/>
  <c r="C533" i="34"/>
  <c r="C534" i="34"/>
  <c r="C535" i="34"/>
  <c r="C536" i="34"/>
  <c r="C537" i="34"/>
  <c r="C538" i="34"/>
  <c r="C539" i="34"/>
  <c r="C540" i="34"/>
  <c r="C541" i="34"/>
  <c r="C542" i="34"/>
  <c r="C543" i="34"/>
  <c r="C544" i="34"/>
  <c r="C545" i="34"/>
  <c r="C546" i="34"/>
  <c r="C547" i="34"/>
  <c r="C548" i="34"/>
  <c r="C549" i="34"/>
  <c r="C550" i="34"/>
  <c r="C551" i="34"/>
  <c r="C552" i="34"/>
  <c r="C553" i="34"/>
  <c r="C554" i="34"/>
  <c r="C555" i="34"/>
  <c r="C556" i="34"/>
  <c r="C557" i="34"/>
  <c r="C558" i="34"/>
  <c r="C559" i="34"/>
  <c r="C560" i="34"/>
  <c r="C561" i="34"/>
  <c r="C562" i="34"/>
  <c r="C563" i="34"/>
  <c r="C564" i="34"/>
  <c r="C565" i="34"/>
  <c r="C566" i="34"/>
  <c r="C567" i="34"/>
  <c r="C568" i="34"/>
  <c r="C569" i="34"/>
  <c r="C570" i="34"/>
  <c r="C571" i="34"/>
  <c r="C572" i="34"/>
  <c r="C573" i="34"/>
  <c r="C574" i="34"/>
  <c r="C575" i="34"/>
  <c r="C576" i="34"/>
  <c r="C577" i="34"/>
  <c r="C578" i="34"/>
  <c r="C579" i="34"/>
  <c r="C580" i="34"/>
  <c r="C581" i="34"/>
  <c r="C582" i="34"/>
  <c r="C583" i="34"/>
  <c r="C584" i="34"/>
  <c r="C585" i="34"/>
  <c r="C586" i="34"/>
  <c r="C587" i="34"/>
  <c r="C588" i="34"/>
  <c r="C589" i="34"/>
  <c r="C590" i="34"/>
  <c r="C591" i="34"/>
  <c r="C592" i="34"/>
  <c r="C593" i="34"/>
  <c r="C594" i="34"/>
  <c r="C595" i="34"/>
  <c r="C596" i="34"/>
  <c r="C597" i="34"/>
  <c r="C598" i="34"/>
  <c r="C599" i="34"/>
  <c r="C600" i="34"/>
  <c r="C601" i="34"/>
  <c r="C602" i="34"/>
  <c r="C603" i="34"/>
  <c r="C604" i="34"/>
  <c r="C605" i="34"/>
  <c r="C606" i="34"/>
  <c r="C607" i="34"/>
  <c r="C608" i="34"/>
  <c r="C609" i="34"/>
  <c r="C610" i="34"/>
  <c r="C611" i="34"/>
  <c r="C612" i="34"/>
  <c r="C613" i="34"/>
  <c r="C614" i="34"/>
  <c r="C615" i="34"/>
  <c r="C616" i="34"/>
  <c r="C617" i="34"/>
  <c r="C618" i="34"/>
  <c r="C619" i="34"/>
  <c r="C620" i="34"/>
  <c r="C621" i="34"/>
  <c r="C622" i="34"/>
  <c r="C623" i="34"/>
  <c r="C624" i="34"/>
  <c r="C625" i="34"/>
  <c r="C626" i="34"/>
  <c r="C627" i="34"/>
  <c r="C628" i="34"/>
  <c r="C629" i="34"/>
  <c r="C630" i="34"/>
  <c r="C631" i="34"/>
  <c r="C632" i="34"/>
  <c r="C633" i="34"/>
  <c r="C634" i="34"/>
  <c r="C635" i="34"/>
  <c r="C636" i="34"/>
  <c r="C637" i="34"/>
  <c r="C638" i="34"/>
  <c r="C639" i="34"/>
  <c r="C640" i="34"/>
  <c r="C641" i="34"/>
  <c r="C642" i="34"/>
  <c r="C643" i="34"/>
  <c r="C644" i="34"/>
  <c r="C645" i="34"/>
  <c r="C646" i="34"/>
  <c r="C647" i="34"/>
  <c r="C648" i="34"/>
  <c r="C649" i="34"/>
  <c r="C650" i="34"/>
  <c r="C651" i="34"/>
  <c r="C652" i="34"/>
  <c r="C653" i="34"/>
  <c r="C654" i="34"/>
  <c r="C655" i="34"/>
  <c r="C656" i="34"/>
  <c r="C657" i="34"/>
  <c r="C658" i="34"/>
  <c r="C659" i="34"/>
  <c r="C660" i="34"/>
  <c r="C661" i="34"/>
  <c r="C662" i="34"/>
  <c r="C663" i="34"/>
  <c r="C664" i="34"/>
  <c r="C665" i="34"/>
  <c r="C666" i="34"/>
  <c r="C667" i="34"/>
  <c r="C668" i="34"/>
  <c r="C669" i="34"/>
  <c r="C670" i="34"/>
  <c r="C671" i="34"/>
  <c r="C672" i="34"/>
  <c r="C673" i="34"/>
  <c r="C674" i="34"/>
  <c r="C675" i="34"/>
  <c r="C676" i="34"/>
  <c r="C677" i="34"/>
  <c r="C678" i="34"/>
  <c r="C679" i="34"/>
  <c r="C680" i="34"/>
  <c r="C681" i="34"/>
  <c r="C682" i="34"/>
  <c r="C683" i="34"/>
  <c r="C684" i="34"/>
  <c r="C685" i="34"/>
  <c r="C686" i="34"/>
  <c r="C687" i="34"/>
  <c r="C688" i="34"/>
  <c r="C689" i="34"/>
  <c r="C690" i="34"/>
  <c r="C691" i="34"/>
  <c r="C692" i="34"/>
  <c r="C693" i="34"/>
  <c r="C694" i="34"/>
  <c r="C695" i="34"/>
  <c r="C696" i="34"/>
  <c r="C697" i="34"/>
  <c r="C698" i="34"/>
  <c r="C699" i="34"/>
  <c r="C700" i="34"/>
  <c r="C701" i="34"/>
  <c r="C702" i="34"/>
  <c r="C703" i="34"/>
  <c r="C704" i="34"/>
  <c r="C705" i="34"/>
  <c r="C706" i="34"/>
  <c r="C707" i="34"/>
  <c r="C708" i="34"/>
  <c r="C709" i="34"/>
  <c r="C710" i="34"/>
  <c r="C711" i="34"/>
  <c r="C712" i="34"/>
  <c r="C713" i="34"/>
  <c r="C714" i="34"/>
  <c r="C715" i="34"/>
  <c r="C716" i="34"/>
  <c r="C717" i="34"/>
  <c r="C718" i="34"/>
  <c r="C719" i="34"/>
  <c r="C720" i="34"/>
  <c r="C721" i="34"/>
  <c r="C722" i="34"/>
  <c r="C723" i="34"/>
  <c r="C724" i="34"/>
  <c r="C725" i="34"/>
  <c r="C726" i="34"/>
  <c r="C727" i="34"/>
  <c r="C728" i="34"/>
  <c r="C729" i="34"/>
  <c r="C730" i="34"/>
  <c r="C731" i="34"/>
  <c r="C732" i="34"/>
  <c r="C733" i="34"/>
  <c r="C734" i="34"/>
  <c r="C735" i="34"/>
  <c r="C736" i="34"/>
  <c r="C737" i="34"/>
  <c r="C738" i="34"/>
  <c r="C739" i="34"/>
  <c r="C740" i="34"/>
  <c r="C741" i="34"/>
  <c r="C742" i="34"/>
  <c r="C743" i="34"/>
  <c r="C744" i="34"/>
  <c r="C745" i="34"/>
  <c r="C746" i="34"/>
  <c r="C747" i="34"/>
  <c r="C748" i="34"/>
  <c r="C749" i="34"/>
  <c r="C750" i="34"/>
  <c r="C751" i="34"/>
  <c r="C752" i="34"/>
  <c r="C753" i="34"/>
  <c r="C754" i="34"/>
  <c r="C755" i="34"/>
  <c r="C756" i="34"/>
  <c r="C757" i="34"/>
  <c r="C758" i="34"/>
  <c r="C759" i="34"/>
  <c r="C760" i="34"/>
  <c r="C761" i="34"/>
  <c r="C762" i="34"/>
  <c r="C763" i="34"/>
  <c r="C764" i="34"/>
  <c r="C765" i="34"/>
  <c r="C766" i="34"/>
  <c r="C767" i="34"/>
  <c r="C768" i="34"/>
  <c r="C769" i="34"/>
  <c r="C770" i="34"/>
  <c r="C771" i="34"/>
  <c r="C772" i="34"/>
  <c r="C773" i="34"/>
  <c r="C774" i="34"/>
  <c r="C775" i="34"/>
  <c r="C776" i="34"/>
  <c r="C777" i="34"/>
  <c r="C778" i="34"/>
  <c r="C779" i="34"/>
  <c r="C780" i="34"/>
  <c r="C781" i="34"/>
  <c r="C782" i="34"/>
  <c r="C783" i="34"/>
  <c r="C784" i="34"/>
  <c r="C785" i="34"/>
  <c r="C786" i="34"/>
  <c r="C787" i="34"/>
  <c r="C788" i="34"/>
  <c r="C789" i="34"/>
  <c r="C790" i="34"/>
  <c r="C791" i="34"/>
  <c r="C792" i="34"/>
  <c r="C793" i="34"/>
  <c r="C794" i="34"/>
  <c r="C795" i="34"/>
  <c r="C796" i="34"/>
  <c r="C797" i="34"/>
  <c r="C798" i="34"/>
  <c r="C799" i="34"/>
  <c r="C800" i="34"/>
  <c r="C801" i="34"/>
  <c r="C802" i="34"/>
  <c r="C803" i="34"/>
  <c r="C804" i="34"/>
  <c r="C805" i="34"/>
  <c r="C806" i="34"/>
  <c r="C807" i="34"/>
  <c r="C808" i="34"/>
  <c r="C809" i="34"/>
  <c r="C810" i="34"/>
  <c r="C811" i="34"/>
  <c r="C812" i="34"/>
  <c r="C813" i="34"/>
  <c r="C814" i="34"/>
  <c r="C815" i="34"/>
  <c r="C816" i="34"/>
  <c r="C817" i="34"/>
  <c r="C818" i="34"/>
  <c r="C819" i="34"/>
  <c r="C820" i="34"/>
  <c r="C821" i="34"/>
  <c r="C822" i="34"/>
  <c r="C823" i="34"/>
  <c r="C824" i="34"/>
  <c r="C825" i="34"/>
  <c r="C826" i="34"/>
  <c r="C827" i="34"/>
  <c r="C828" i="34"/>
  <c r="C829" i="34"/>
  <c r="C830" i="34"/>
  <c r="C831" i="34"/>
  <c r="C832" i="34"/>
  <c r="C833" i="34"/>
  <c r="C834" i="34"/>
  <c r="C835" i="34"/>
  <c r="C836" i="34"/>
  <c r="C837" i="34"/>
  <c r="C838" i="34"/>
  <c r="C839" i="34"/>
  <c r="C840" i="34"/>
  <c r="C841" i="34"/>
  <c r="C842" i="34"/>
  <c r="C843" i="34"/>
  <c r="C844" i="34"/>
  <c r="C845" i="34"/>
  <c r="C846" i="34"/>
  <c r="C847" i="34"/>
  <c r="C848" i="34"/>
  <c r="C849" i="34"/>
  <c r="C850" i="34"/>
  <c r="C851" i="34"/>
  <c r="C852" i="34"/>
  <c r="C853" i="34"/>
  <c r="C854" i="34"/>
  <c r="C855" i="34"/>
  <c r="C856" i="34"/>
  <c r="C857" i="34"/>
  <c r="C858" i="34"/>
  <c r="C859" i="34"/>
  <c r="C860" i="34"/>
  <c r="C861" i="34"/>
  <c r="C862" i="34"/>
  <c r="C863" i="34"/>
  <c r="C864" i="34"/>
  <c r="C865" i="34"/>
  <c r="C866" i="34"/>
  <c r="C867" i="34"/>
  <c r="C868" i="34"/>
  <c r="C869" i="34"/>
  <c r="C870" i="34"/>
  <c r="C871" i="34"/>
  <c r="C872" i="34"/>
  <c r="C873" i="34"/>
  <c r="C874" i="34"/>
  <c r="C875" i="34"/>
  <c r="C876" i="34"/>
  <c r="C877" i="34"/>
  <c r="C878" i="34"/>
  <c r="C879" i="34"/>
  <c r="C880" i="34"/>
  <c r="C881" i="34"/>
  <c r="C882" i="34"/>
  <c r="C883" i="34"/>
  <c r="C884" i="34"/>
  <c r="C885" i="34"/>
  <c r="C886" i="34"/>
  <c r="C887" i="34"/>
  <c r="C888" i="34"/>
  <c r="C889" i="34"/>
  <c r="C890" i="34"/>
  <c r="C891" i="34"/>
  <c r="C892" i="34"/>
  <c r="C893" i="34"/>
  <c r="C894" i="34"/>
  <c r="C895" i="34"/>
  <c r="C896" i="34"/>
  <c r="C897" i="34"/>
  <c r="C898" i="34"/>
  <c r="C899" i="34"/>
  <c r="C900" i="34"/>
  <c r="C901" i="34"/>
  <c r="C902" i="34"/>
  <c r="C903" i="34"/>
  <c r="C904" i="34"/>
  <c r="C905" i="34"/>
  <c r="C906" i="34"/>
  <c r="C907" i="34"/>
  <c r="C908" i="34"/>
  <c r="C909" i="34"/>
  <c r="C910" i="34"/>
  <c r="C911" i="34"/>
  <c r="C912" i="34"/>
  <c r="C913" i="34"/>
  <c r="C914" i="34"/>
  <c r="C915" i="34"/>
  <c r="C916" i="34"/>
  <c r="C917" i="34"/>
  <c r="C918" i="34"/>
  <c r="C919" i="34"/>
  <c r="C920" i="34"/>
  <c r="C921" i="34"/>
  <c r="C922" i="34"/>
  <c r="C923" i="34"/>
  <c r="C924" i="34"/>
  <c r="C925" i="34"/>
  <c r="C926" i="34"/>
  <c r="C927" i="34"/>
  <c r="C928" i="34"/>
  <c r="C929" i="34"/>
  <c r="C930" i="34"/>
  <c r="C931" i="34"/>
  <c r="C932" i="34"/>
  <c r="C933" i="34"/>
  <c r="C934" i="34"/>
  <c r="C935" i="34"/>
  <c r="C936" i="34"/>
  <c r="C937" i="34"/>
  <c r="C938" i="34"/>
  <c r="C939" i="34"/>
  <c r="C940" i="34"/>
  <c r="C941" i="34"/>
  <c r="C942" i="34"/>
  <c r="C943" i="34"/>
  <c r="C944" i="34"/>
  <c r="C945" i="34"/>
  <c r="C946" i="34"/>
  <c r="C947" i="34"/>
  <c r="C948" i="34"/>
  <c r="C949" i="34"/>
  <c r="C950" i="34"/>
  <c r="C951" i="34"/>
  <c r="C952" i="34"/>
  <c r="C953" i="34"/>
  <c r="C954" i="34"/>
  <c r="C955" i="34"/>
  <c r="C956" i="34"/>
  <c r="C957" i="34"/>
  <c r="C958" i="34"/>
  <c r="C959" i="34"/>
  <c r="C960" i="34"/>
  <c r="C961" i="34"/>
  <c r="C962" i="34"/>
  <c r="C963" i="34"/>
  <c r="C964" i="34"/>
  <c r="C965" i="34"/>
  <c r="C966" i="34"/>
  <c r="C967" i="34"/>
  <c r="C968" i="34"/>
  <c r="C969" i="34"/>
  <c r="C970" i="34"/>
  <c r="C971" i="34"/>
  <c r="C972" i="34"/>
  <c r="C973" i="34"/>
  <c r="C974" i="34"/>
  <c r="C975" i="34"/>
  <c r="C976" i="34"/>
  <c r="C977" i="34"/>
  <c r="C978" i="34"/>
  <c r="C979" i="34"/>
  <c r="C980" i="34"/>
  <c r="C981" i="34"/>
  <c r="C982" i="34"/>
  <c r="C983" i="34"/>
  <c r="C984" i="34"/>
  <c r="C985" i="34"/>
  <c r="C986" i="34"/>
  <c r="C987" i="34"/>
  <c r="C988" i="34"/>
  <c r="C989" i="34"/>
  <c r="C990" i="34"/>
  <c r="C991" i="34"/>
  <c r="C992" i="34"/>
  <c r="C993" i="34"/>
  <c r="C994" i="34"/>
  <c r="C995" i="34"/>
  <c r="C996" i="34"/>
  <c r="C997" i="34"/>
  <c r="C998" i="34"/>
  <c r="C999" i="34"/>
  <c r="C1000" i="34"/>
  <c r="C1001" i="34"/>
  <c r="C1002" i="34"/>
  <c r="C1003" i="34"/>
  <c r="C1004" i="34"/>
  <c r="C1005" i="34"/>
  <c r="C1006" i="34"/>
  <c r="C1007" i="34"/>
  <c r="C1008" i="34"/>
  <c r="C1009" i="34"/>
  <c r="C1010" i="34"/>
  <c r="C1011" i="34"/>
  <c r="C1012" i="34"/>
  <c r="C1013" i="34"/>
  <c r="C1014" i="34"/>
  <c r="C1015" i="34"/>
  <c r="C1016" i="34"/>
  <c r="C1017" i="34"/>
  <c r="C1018" i="34"/>
  <c r="C1019" i="34"/>
  <c r="C1020" i="34"/>
  <c r="C1021" i="34"/>
  <c r="C1022" i="34"/>
  <c r="C1023" i="34"/>
  <c r="C1024" i="34"/>
  <c r="C1025" i="34"/>
  <c r="C1026" i="34"/>
  <c r="C1027" i="34"/>
  <c r="C1028" i="34"/>
  <c r="C1029" i="34"/>
  <c r="C1030" i="34"/>
  <c r="C1031" i="34"/>
  <c r="C1032" i="34"/>
  <c r="C1033" i="34"/>
  <c r="C1034" i="34"/>
  <c r="C1035" i="34"/>
  <c r="C1036" i="34"/>
  <c r="C1037" i="34"/>
  <c r="C1038" i="34"/>
  <c r="C1039" i="34"/>
  <c r="C1040" i="34"/>
  <c r="C1041" i="34"/>
  <c r="C1042" i="34"/>
  <c r="C1043" i="34"/>
  <c r="C1044" i="34"/>
  <c r="C1045" i="34"/>
  <c r="C1046" i="34"/>
  <c r="C1047" i="34"/>
  <c r="C1048" i="34"/>
  <c r="C1049" i="34"/>
  <c r="C1050" i="34"/>
  <c r="C1051" i="34"/>
  <c r="C1052" i="34"/>
  <c r="C1053" i="34"/>
  <c r="C1054" i="34"/>
  <c r="C1055" i="34"/>
  <c r="C1056" i="34"/>
  <c r="C1057" i="34"/>
  <c r="C1058" i="34"/>
  <c r="C1059" i="34"/>
  <c r="C1060" i="34"/>
  <c r="C1061" i="34"/>
  <c r="C1062" i="34"/>
  <c r="C1063" i="34"/>
  <c r="C1064" i="34"/>
  <c r="C1065" i="34"/>
  <c r="C1066" i="34"/>
  <c r="C1067" i="34"/>
  <c r="C1068" i="34"/>
  <c r="C1069" i="34"/>
  <c r="C1070" i="34"/>
  <c r="C1071" i="34"/>
  <c r="C1072" i="34"/>
  <c r="C1073" i="34"/>
  <c r="C1074" i="34"/>
  <c r="C1075" i="34"/>
  <c r="C1076" i="34"/>
  <c r="C1077" i="34"/>
  <c r="C1078" i="34"/>
  <c r="C1079" i="34"/>
  <c r="C1080" i="34"/>
  <c r="C1081" i="34"/>
  <c r="C1082" i="34"/>
  <c r="C1083" i="34"/>
  <c r="C1084" i="34"/>
  <c r="C1085" i="34"/>
  <c r="C1086" i="34"/>
  <c r="C1087" i="34"/>
  <c r="C1088" i="34"/>
  <c r="C1089" i="34"/>
  <c r="C1090" i="34"/>
  <c r="C1091" i="34"/>
  <c r="C1092" i="34"/>
  <c r="C1093" i="34"/>
  <c r="C1094" i="34"/>
  <c r="C1095" i="34"/>
  <c r="C1096" i="34"/>
  <c r="C1097" i="34"/>
  <c r="C1098" i="34"/>
  <c r="C1099" i="34"/>
  <c r="C1100" i="34"/>
  <c r="C1101" i="34"/>
  <c r="C1102" i="34"/>
  <c r="C1103" i="34"/>
  <c r="C1104" i="34"/>
  <c r="C1105" i="34"/>
  <c r="C1106" i="34"/>
  <c r="C1107" i="34"/>
  <c r="C1108" i="34"/>
  <c r="C1109" i="34"/>
  <c r="C1110" i="34"/>
  <c r="C1111" i="34"/>
  <c r="C1112" i="34"/>
  <c r="C1113" i="34"/>
  <c r="C1114" i="34"/>
  <c r="C1115" i="34"/>
  <c r="C1116" i="34"/>
  <c r="C1117" i="34"/>
  <c r="C1118" i="34"/>
  <c r="C1119" i="34"/>
  <c r="C1120" i="34"/>
  <c r="C1121" i="34"/>
  <c r="C1122" i="34"/>
  <c r="C1123" i="34"/>
  <c r="C1124" i="34"/>
  <c r="C1125" i="34"/>
  <c r="C1126" i="34"/>
  <c r="C1127" i="34"/>
  <c r="C1128" i="34"/>
  <c r="C1129" i="34"/>
  <c r="C1130" i="34"/>
  <c r="C1131" i="34"/>
  <c r="C1132" i="34"/>
  <c r="C1133" i="34"/>
  <c r="C1134" i="34"/>
  <c r="C1135" i="34"/>
  <c r="C1136" i="34"/>
  <c r="C1137" i="34"/>
  <c r="C1138" i="34"/>
  <c r="C1139" i="34"/>
  <c r="C1140" i="34"/>
  <c r="C1141" i="34"/>
  <c r="C1142" i="34"/>
  <c r="C1143" i="34"/>
  <c r="C1144" i="34"/>
  <c r="C1145" i="34"/>
  <c r="C1146" i="34"/>
  <c r="C1147" i="34"/>
  <c r="C1148" i="34"/>
  <c r="C1149" i="34"/>
  <c r="C1150" i="34"/>
  <c r="C1151" i="34"/>
  <c r="C1152" i="34"/>
  <c r="C1153" i="34"/>
  <c r="C1154" i="34"/>
  <c r="C1155" i="34"/>
  <c r="C1156" i="34"/>
  <c r="C1157" i="34"/>
  <c r="C1158" i="34"/>
  <c r="C1159" i="34"/>
  <c r="C1160" i="34"/>
  <c r="C1161" i="34"/>
  <c r="C1162" i="34"/>
  <c r="C1163" i="34"/>
  <c r="C1164" i="34"/>
  <c r="C1165" i="34"/>
  <c r="C1166" i="34"/>
  <c r="C1167" i="34"/>
  <c r="C1168" i="34"/>
  <c r="C1169" i="34"/>
  <c r="C1170" i="34"/>
  <c r="C1171" i="34"/>
  <c r="C1172" i="34"/>
  <c r="C1173" i="34"/>
  <c r="C1174" i="34"/>
  <c r="C1175" i="34"/>
  <c r="C1176" i="34"/>
  <c r="C1177" i="34"/>
  <c r="C1178" i="34"/>
  <c r="C1179" i="34"/>
  <c r="C1180" i="34"/>
  <c r="C1181" i="34"/>
  <c r="C1182" i="34"/>
  <c r="C1183" i="34"/>
  <c r="C1184" i="34"/>
  <c r="C1185" i="34"/>
  <c r="C1186" i="34"/>
  <c r="C1187" i="34"/>
  <c r="C1188" i="34"/>
  <c r="C1189" i="34"/>
  <c r="C1190" i="34"/>
  <c r="C1191" i="34"/>
  <c r="C1192" i="34"/>
  <c r="C1193" i="34"/>
  <c r="C1194" i="34"/>
  <c r="C1195" i="34"/>
  <c r="C1196" i="34"/>
  <c r="C1197" i="34"/>
  <c r="C1198" i="34"/>
  <c r="C1199" i="34"/>
  <c r="C1200" i="34"/>
  <c r="C1201" i="34"/>
  <c r="C1202" i="34"/>
  <c r="C1203" i="34"/>
  <c r="C1204" i="34"/>
  <c r="C1205" i="34"/>
  <c r="C1206" i="34"/>
  <c r="C1207" i="34"/>
  <c r="C1208" i="34"/>
  <c r="C1209" i="34"/>
  <c r="C1210" i="34"/>
  <c r="C1211" i="34"/>
  <c r="C1212" i="34"/>
  <c r="C1213" i="34"/>
  <c r="C1214" i="34"/>
  <c r="C1215" i="34"/>
  <c r="C1216" i="34"/>
  <c r="C1217" i="34"/>
  <c r="C1218" i="34"/>
  <c r="C1219" i="34"/>
  <c r="C1220" i="34"/>
  <c r="C1221" i="34"/>
  <c r="C1222" i="34"/>
  <c r="C1223" i="34"/>
  <c r="C1224" i="34"/>
  <c r="C1225" i="34"/>
  <c r="C1226" i="34"/>
  <c r="C1227" i="34"/>
  <c r="C1228" i="34"/>
  <c r="C1229" i="34"/>
  <c r="C1230" i="34"/>
  <c r="C1231" i="34"/>
  <c r="C1232" i="34"/>
  <c r="C1233" i="34"/>
  <c r="C1234" i="34"/>
  <c r="C1235" i="34"/>
  <c r="C1236" i="34"/>
  <c r="C1237" i="34"/>
  <c r="C1238" i="34"/>
  <c r="C1239" i="34"/>
  <c r="C1240" i="34"/>
  <c r="C1241" i="34"/>
  <c r="C1242" i="34"/>
  <c r="C1243" i="34"/>
  <c r="C1244" i="34"/>
  <c r="C1245" i="34"/>
  <c r="C1246" i="34"/>
  <c r="C1247" i="34"/>
  <c r="C1248" i="34"/>
  <c r="C1249" i="34"/>
  <c r="C1250" i="34"/>
  <c r="C1251" i="34"/>
  <c r="C1252" i="34"/>
  <c r="C1253" i="34"/>
  <c r="C1254" i="34"/>
  <c r="C1255" i="34"/>
  <c r="C1256" i="34"/>
  <c r="C1257" i="34"/>
  <c r="C1258" i="34"/>
  <c r="C1259" i="34"/>
  <c r="C1260" i="34"/>
  <c r="C1261" i="34"/>
  <c r="C1262" i="34"/>
  <c r="C1263" i="34"/>
  <c r="C1264" i="34"/>
  <c r="C1265" i="34"/>
  <c r="C1266" i="34"/>
  <c r="C1267" i="34"/>
  <c r="C1268" i="34"/>
  <c r="C1269" i="34"/>
  <c r="C1270" i="34"/>
  <c r="C1271" i="34"/>
  <c r="C1272" i="34"/>
  <c r="C1273" i="34"/>
  <c r="C1274" i="34"/>
  <c r="C1275" i="34"/>
  <c r="C1276" i="34"/>
  <c r="C1277" i="34"/>
  <c r="C1278" i="34"/>
  <c r="C1279" i="34"/>
  <c r="C1280" i="34"/>
  <c r="C1281" i="34"/>
  <c r="C1282" i="34"/>
  <c r="C1283" i="34"/>
  <c r="C1284" i="34"/>
  <c r="C1285" i="34"/>
  <c r="C1286" i="34"/>
  <c r="C1287" i="34"/>
  <c r="C1288" i="34"/>
  <c r="C1289" i="34"/>
  <c r="C1290" i="34"/>
  <c r="C1291" i="34"/>
  <c r="C1292" i="34"/>
  <c r="C1293" i="34"/>
  <c r="C1294" i="34"/>
  <c r="C1295" i="34"/>
  <c r="C1296" i="34"/>
  <c r="C1297" i="34"/>
  <c r="C1298" i="34"/>
  <c r="C1299" i="34"/>
  <c r="C1300" i="34"/>
  <c r="C1301" i="34"/>
  <c r="C1302" i="34"/>
  <c r="C1303" i="34"/>
  <c r="C1304" i="34"/>
  <c r="C1305" i="34"/>
  <c r="C1306" i="34"/>
  <c r="C1307" i="34"/>
  <c r="C1308" i="34"/>
  <c r="C1309" i="34"/>
  <c r="C1310" i="34"/>
  <c r="C1311" i="34"/>
  <c r="C1312" i="34"/>
  <c r="C1313" i="34"/>
  <c r="C1314" i="34"/>
  <c r="C1315" i="34"/>
  <c r="C1316" i="34"/>
  <c r="C1317" i="34"/>
  <c r="C1318" i="34"/>
  <c r="C1319" i="34"/>
  <c r="C1320" i="34"/>
  <c r="C1321" i="34"/>
  <c r="C1322" i="34"/>
  <c r="C1323" i="34"/>
  <c r="C1324" i="34"/>
  <c r="C1325" i="34"/>
  <c r="C1326" i="34"/>
  <c r="C1327" i="34"/>
  <c r="C1328" i="34"/>
  <c r="C1329" i="34"/>
  <c r="C1330" i="34"/>
  <c r="C1331" i="34"/>
  <c r="C1332" i="34"/>
  <c r="C1333" i="34"/>
  <c r="C1334" i="34"/>
  <c r="C1335" i="34"/>
  <c r="C1336" i="34"/>
  <c r="C1337" i="34"/>
  <c r="C1338" i="34"/>
  <c r="C1339" i="34"/>
  <c r="C1340" i="34"/>
  <c r="C1341" i="34"/>
  <c r="C1342" i="34"/>
  <c r="C1343" i="34"/>
  <c r="C1344" i="34"/>
  <c r="C1345" i="34"/>
  <c r="C1346" i="34"/>
  <c r="C1347" i="34"/>
  <c r="C1348" i="34"/>
  <c r="C1349" i="34"/>
  <c r="C1350" i="34"/>
  <c r="C1351" i="34"/>
  <c r="C1352" i="34"/>
  <c r="C1353" i="34"/>
  <c r="C1354" i="34"/>
  <c r="C1355" i="34"/>
  <c r="C1356" i="34"/>
  <c r="C1357" i="34"/>
  <c r="C1358" i="34"/>
  <c r="C1359" i="34"/>
  <c r="C1360" i="34"/>
  <c r="C1361" i="34"/>
  <c r="C1362" i="34"/>
  <c r="C1363" i="34"/>
  <c r="C1364" i="34"/>
  <c r="C1365" i="34"/>
  <c r="C1366" i="34"/>
  <c r="C1367" i="34"/>
  <c r="C1368" i="34"/>
  <c r="C1369" i="34"/>
  <c r="C1370" i="34"/>
  <c r="C1371" i="34"/>
  <c r="C1372" i="34"/>
  <c r="C1373" i="34"/>
  <c r="C1374" i="34"/>
  <c r="C1375" i="34"/>
  <c r="C1376" i="34"/>
  <c r="C1377" i="34"/>
  <c r="C1378" i="34"/>
  <c r="C1379" i="34"/>
  <c r="C1380" i="34"/>
  <c r="C1381" i="34"/>
  <c r="C1382" i="34"/>
  <c r="C1383" i="34"/>
  <c r="C1384" i="34"/>
  <c r="C1385" i="34"/>
  <c r="C1386" i="34"/>
  <c r="C1387" i="34"/>
  <c r="C1388" i="34"/>
  <c r="C1389" i="34"/>
  <c r="C1390" i="34"/>
  <c r="C1391" i="34"/>
  <c r="C1392" i="34"/>
  <c r="C1393" i="34"/>
  <c r="C1394" i="34"/>
  <c r="C1395" i="34"/>
  <c r="C1396" i="34"/>
  <c r="C1397" i="34"/>
  <c r="C1398" i="34"/>
  <c r="C1399" i="34"/>
  <c r="C1400" i="34"/>
  <c r="C1401" i="34"/>
  <c r="C1402" i="34"/>
  <c r="C1403" i="34"/>
  <c r="C1404" i="34"/>
  <c r="C1405" i="34"/>
  <c r="C1406" i="34"/>
  <c r="C1407" i="34"/>
  <c r="C1408" i="34"/>
  <c r="C1409" i="34"/>
  <c r="C1410" i="34"/>
  <c r="C1411" i="34"/>
  <c r="C1412" i="34"/>
  <c r="C1413" i="34"/>
  <c r="C1414" i="34"/>
  <c r="C1415" i="34"/>
  <c r="C1416" i="34"/>
  <c r="C1417" i="34"/>
  <c r="C1418" i="34"/>
  <c r="C1419" i="34"/>
  <c r="C1420" i="34"/>
  <c r="C1421" i="34"/>
  <c r="C1422" i="34"/>
  <c r="C1423" i="34"/>
  <c r="C1424" i="34"/>
  <c r="C1425" i="34"/>
  <c r="C1426" i="34"/>
  <c r="C1427" i="34"/>
  <c r="C1428" i="34"/>
  <c r="C1429" i="34"/>
  <c r="C1430" i="34"/>
  <c r="C1431" i="34"/>
  <c r="C1432" i="34"/>
  <c r="C1433" i="34"/>
  <c r="C1434" i="34"/>
  <c r="C1435" i="34"/>
  <c r="C1436" i="34"/>
  <c r="C1437" i="34"/>
  <c r="C1438" i="34"/>
  <c r="C1439" i="34"/>
  <c r="C1440" i="34"/>
  <c r="C1441" i="34"/>
  <c r="C1442" i="34"/>
  <c r="C1443" i="34"/>
  <c r="C1444" i="34"/>
  <c r="C1445" i="34"/>
  <c r="C1446" i="34"/>
  <c r="C1447" i="34"/>
  <c r="C1448" i="34"/>
  <c r="C1449" i="34"/>
  <c r="C1450" i="34"/>
  <c r="C1451" i="34"/>
  <c r="C1452" i="34"/>
  <c r="C1453" i="34"/>
  <c r="C1454" i="34"/>
  <c r="C1455" i="34"/>
  <c r="C1456" i="34"/>
  <c r="C1457" i="34"/>
  <c r="C1458" i="34"/>
  <c r="C1459" i="34"/>
  <c r="C1460" i="34"/>
  <c r="C1461" i="34"/>
  <c r="C1462" i="34"/>
  <c r="C1463" i="34"/>
  <c r="C1464" i="34"/>
  <c r="C1465" i="34"/>
  <c r="C1466" i="34"/>
  <c r="C1467" i="34"/>
  <c r="C1468" i="34"/>
  <c r="C1469" i="34"/>
  <c r="C1470" i="34"/>
  <c r="C1471" i="34"/>
  <c r="C1472" i="34"/>
  <c r="C1473" i="34"/>
  <c r="C1474" i="34"/>
  <c r="C1475" i="34"/>
  <c r="C1476" i="34"/>
  <c r="C1477" i="34"/>
  <c r="C1478" i="34"/>
  <c r="C1479" i="34"/>
  <c r="C1480" i="34"/>
  <c r="C1481" i="34"/>
  <c r="C1482" i="34"/>
  <c r="C1483" i="34"/>
  <c r="C1484" i="34"/>
  <c r="C1485" i="34"/>
  <c r="C1486" i="34"/>
  <c r="C1487" i="34"/>
  <c r="C1488" i="34"/>
  <c r="C1489" i="34"/>
  <c r="C1490" i="34"/>
  <c r="C1491" i="34"/>
  <c r="C1492" i="34"/>
  <c r="C1493" i="34"/>
  <c r="C1494" i="34"/>
  <c r="C1495" i="34"/>
  <c r="C1496" i="34"/>
  <c r="C1497" i="34"/>
  <c r="C1498" i="34"/>
  <c r="C1499" i="34"/>
  <c r="C1500" i="34"/>
  <c r="C1501" i="34"/>
  <c r="C1502" i="34"/>
  <c r="C1503" i="34"/>
  <c r="C1504" i="34"/>
  <c r="C9" i="34"/>
  <c r="C8" i="34"/>
  <c r="C7" i="34"/>
  <c r="C5" i="34"/>
  <c r="C6" i="34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5" i="31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6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C202" i="33"/>
  <c r="C203" i="33"/>
  <c r="C204" i="33"/>
  <c r="C205" i="33"/>
  <c r="C206" i="33"/>
  <c r="C207" i="33"/>
  <c r="C208" i="33"/>
  <c r="C209" i="33"/>
  <c r="C210" i="33"/>
  <c r="C211" i="33"/>
  <c r="C212" i="33"/>
  <c r="C213" i="33"/>
  <c r="C214" i="33"/>
  <c r="C215" i="33"/>
  <c r="C216" i="33"/>
  <c r="C217" i="33"/>
  <c r="C218" i="33"/>
  <c r="C219" i="33"/>
  <c r="C220" i="33"/>
  <c r="C221" i="33"/>
  <c r="C222" i="33"/>
  <c r="C223" i="33"/>
  <c r="C224" i="33"/>
  <c r="C225" i="33"/>
  <c r="C226" i="33"/>
  <c r="C227" i="33"/>
  <c r="C228" i="33"/>
  <c r="C229" i="33"/>
  <c r="C230" i="33"/>
  <c r="C231" i="33"/>
  <c r="C232" i="33"/>
  <c r="C233" i="33"/>
  <c r="C234" i="33"/>
  <c r="C235" i="33"/>
  <c r="C236" i="33"/>
  <c r="C237" i="33"/>
  <c r="C238" i="33"/>
  <c r="C239" i="33"/>
  <c r="C240" i="33"/>
  <c r="C241" i="33"/>
  <c r="C242" i="33"/>
  <c r="C243" i="33"/>
  <c r="C244" i="33"/>
  <c r="C245" i="33"/>
  <c r="C246" i="33"/>
  <c r="C247" i="33"/>
  <c r="C248" i="33"/>
  <c r="C249" i="33"/>
  <c r="C250" i="33"/>
  <c r="C251" i="33"/>
  <c r="C252" i="33"/>
  <c r="C253" i="33"/>
  <c r="C254" i="33"/>
  <c r="C255" i="33"/>
  <c r="C256" i="33"/>
  <c r="C257" i="33"/>
  <c r="C258" i="33"/>
  <c r="C259" i="33"/>
  <c r="C260" i="33"/>
  <c r="C261" i="33"/>
  <c r="C262" i="33"/>
  <c r="C263" i="33"/>
  <c r="C264" i="33"/>
  <c r="C265" i="33"/>
  <c r="C266" i="33"/>
  <c r="C267" i="33"/>
  <c r="C268" i="33"/>
  <c r="C269" i="33"/>
  <c r="C270" i="33"/>
  <c r="C271" i="33"/>
  <c r="C272" i="33"/>
  <c r="C273" i="33"/>
  <c r="C274" i="33"/>
  <c r="C275" i="33"/>
  <c r="C276" i="33"/>
  <c r="C277" i="33"/>
  <c r="C278" i="33"/>
  <c r="C279" i="33"/>
  <c r="C280" i="33"/>
  <c r="C281" i="33"/>
  <c r="C282" i="33"/>
  <c r="C283" i="33"/>
  <c r="C284" i="33"/>
  <c r="C285" i="33"/>
  <c r="C286" i="33"/>
  <c r="C287" i="33"/>
  <c r="C288" i="33"/>
  <c r="C289" i="33"/>
  <c r="C290" i="33"/>
  <c r="C291" i="33"/>
  <c r="C292" i="33"/>
  <c r="C293" i="33"/>
  <c r="C294" i="33"/>
  <c r="C295" i="33"/>
  <c r="C296" i="33"/>
  <c r="C297" i="33"/>
  <c r="C298" i="33"/>
  <c r="C299" i="33"/>
  <c r="C300" i="33"/>
  <c r="C301" i="33"/>
  <c r="C302" i="33"/>
  <c r="C303" i="33"/>
  <c r="C304" i="33"/>
  <c r="C305" i="33"/>
  <c r="C306" i="33"/>
  <c r="C307" i="33"/>
  <c r="C308" i="33"/>
  <c r="C309" i="33"/>
  <c r="C310" i="33"/>
  <c r="C311" i="33"/>
  <c r="C312" i="33"/>
  <c r="C313" i="33"/>
  <c r="C314" i="33"/>
  <c r="C315" i="33"/>
  <c r="C316" i="33"/>
  <c r="C317" i="33"/>
  <c r="C318" i="33"/>
  <c r="C319" i="33"/>
  <c r="C320" i="33"/>
  <c r="C321" i="33"/>
  <c r="C322" i="33"/>
  <c r="C323" i="33"/>
  <c r="C324" i="33"/>
  <c r="C325" i="33"/>
  <c r="C326" i="33"/>
  <c r="C327" i="33"/>
  <c r="C328" i="33"/>
  <c r="C329" i="33"/>
  <c r="C330" i="33"/>
  <c r="C331" i="33"/>
  <c r="C332" i="33"/>
  <c r="C333" i="33"/>
  <c r="C334" i="33"/>
  <c r="C335" i="33"/>
  <c r="C336" i="33"/>
  <c r="C337" i="33"/>
  <c r="C338" i="33"/>
  <c r="C339" i="33"/>
  <c r="C340" i="33"/>
  <c r="C341" i="33"/>
  <c r="C342" i="33"/>
  <c r="C343" i="33"/>
  <c r="C344" i="33"/>
  <c r="C345" i="33"/>
  <c r="C346" i="33"/>
  <c r="C347" i="33"/>
  <c r="C348" i="33"/>
  <c r="C349" i="33"/>
  <c r="C350" i="33"/>
  <c r="C351" i="33"/>
  <c r="C352" i="33"/>
  <c r="C353" i="33"/>
  <c r="C354" i="33"/>
  <c r="C355" i="33"/>
  <c r="C356" i="33"/>
  <c r="C357" i="33"/>
  <c r="C358" i="33"/>
  <c r="C359" i="33"/>
  <c r="C360" i="33"/>
  <c r="C361" i="33"/>
  <c r="C362" i="33"/>
  <c r="C363" i="33"/>
  <c r="C364" i="33"/>
  <c r="C365" i="33"/>
  <c r="C366" i="33"/>
  <c r="C367" i="33"/>
  <c r="C368" i="33"/>
  <c r="C369" i="33"/>
  <c r="C370" i="33"/>
  <c r="C371" i="33"/>
  <c r="C372" i="33"/>
  <c r="C373" i="33"/>
  <c r="C374" i="33"/>
  <c r="C375" i="33"/>
  <c r="C376" i="33"/>
  <c r="C377" i="33"/>
  <c r="C378" i="33"/>
  <c r="C379" i="33"/>
  <c r="C380" i="33"/>
  <c r="C381" i="33"/>
  <c r="C382" i="33"/>
  <c r="C383" i="33"/>
  <c r="C384" i="33"/>
  <c r="C385" i="33"/>
  <c r="C386" i="33"/>
  <c r="C387" i="33"/>
  <c r="C388" i="33"/>
  <c r="C389" i="33"/>
  <c r="C390" i="33"/>
  <c r="C391" i="33"/>
  <c r="C392" i="33"/>
  <c r="C393" i="33"/>
  <c r="C394" i="33"/>
  <c r="C395" i="33"/>
  <c r="C396" i="33"/>
  <c r="C397" i="33"/>
  <c r="C398" i="33"/>
  <c r="C399" i="33"/>
  <c r="C400" i="33"/>
  <c r="C401" i="33"/>
  <c r="C402" i="33"/>
  <c r="C403" i="33"/>
  <c r="C404" i="33"/>
  <c r="C405" i="33"/>
  <c r="C406" i="33"/>
  <c r="C407" i="33"/>
  <c r="C408" i="33"/>
  <c r="C409" i="33"/>
  <c r="C410" i="33"/>
  <c r="C411" i="33"/>
  <c r="C412" i="33"/>
  <c r="C413" i="33"/>
  <c r="C414" i="33"/>
  <c r="C415" i="33"/>
  <c r="C416" i="33"/>
  <c r="C417" i="33"/>
  <c r="C418" i="33"/>
  <c r="C419" i="33"/>
  <c r="C420" i="33"/>
  <c r="C421" i="33"/>
  <c r="C422" i="33"/>
  <c r="C423" i="33"/>
  <c r="C424" i="33"/>
  <c r="C425" i="33"/>
  <c r="C426" i="33"/>
  <c r="C427" i="33"/>
  <c r="C428" i="33"/>
  <c r="C429" i="33"/>
  <c r="C430" i="33"/>
  <c r="C431" i="33"/>
  <c r="C432" i="33"/>
  <c r="C433" i="33"/>
  <c r="C434" i="33"/>
  <c r="C435" i="33"/>
  <c r="C436" i="33"/>
  <c r="C437" i="33"/>
  <c r="C438" i="33"/>
  <c r="C439" i="33"/>
  <c r="C440" i="33"/>
  <c r="C441" i="33"/>
  <c r="C442" i="33"/>
  <c r="C443" i="33"/>
  <c r="C444" i="33"/>
  <c r="C445" i="33"/>
  <c r="C446" i="33"/>
  <c r="C447" i="33"/>
  <c r="C448" i="33"/>
  <c r="C449" i="33"/>
  <c r="C450" i="33"/>
  <c r="C451" i="33"/>
  <c r="C452" i="33"/>
  <c r="C453" i="33"/>
  <c r="C454" i="33"/>
  <c r="C455" i="33"/>
  <c r="C456" i="33"/>
  <c r="C457" i="33"/>
  <c r="C458" i="33"/>
  <c r="C459" i="33"/>
  <c r="C460" i="33"/>
  <c r="C461" i="33"/>
  <c r="C462" i="33"/>
  <c r="C463" i="33"/>
  <c r="C464" i="33"/>
  <c r="C465" i="33"/>
  <c r="C466" i="33"/>
  <c r="C467" i="33"/>
  <c r="C468" i="33"/>
  <c r="C469" i="33"/>
  <c r="C470" i="33"/>
  <c r="C471" i="33"/>
  <c r="C472" i="33"/>
  <c r="C473" i="33"/>
  <c r="C474" i="33"/>
  <c r="C475" i="33"/>
  <c r="C476" i="33"/>
  <c r="C477" i="33"/>
  <c r="C478" i="33"/>
  <c r="C479" i="33"/>
  <c r="C480" i="33"/>
  <c r="C481" i="33"/>
  <c r="C482" i="33"/>
  <c r="C483" i="33"/>
  <c r="C484" i="33"/>
  <c r="C485" i="33"/>
  <c r="C486" i="33"/>
  <c r="C487" i="33"/>
  <c r="C488" i="33"/>
  <c r="C489" i="33"/>
  <c r="C490" i="33"/>
  <c r="C491" i="33"/>
  <c r="C492" i="33"/>
  <c r="C493" i="33"/>
  <c r="C494" i="33"/>
  <c r="C495" i="33"/>
  <c r="C496" i="33"/>
  <c r="C497" i="33"/>
  <c r="C498" i="33"/>
  <c r="C499" i="33"/>
  <c r="C500" i="33"/>
  <c r="C501" i="33"/>
  <c r="C502" i="33"/>
  <c r="C503" i="33"/>
  <c r="C504" i="33"/>
  <c r="C505" i="33"/>
  <c r="C506" i="33"/>
  <c r="C507" i="33"/>
  <c r="C508" i="33"/>
  <c r="C509" i="33"/>
  <c r="C510" i="33"/>
  <c r="C511" i="33"/>
  <c r="C512" i="33"/>
  <c r="C513" i="33"/>
  <c r="C514" i="33"/>
  <c r="C515" i="33"/>
  <c r="C516" i="33"/>
  <c r="C517" i="33"/>
  <c r="C518" i="33"/>
  <c r="C519" i="33"/>
  <c r="C520" i="33"/>
  <c r="C521" i="33"/>
  <c r="C522" i="33"/>
  <c r="C523" i="33"/>
  <c r="C524" i="33"/>
  <c r="C525" i="33"/>
  <c r="C526" i="33"/>
  <c r="C527" i="33"/>
  <c r="C528" i="33"/>
  <c r="C529" i="33"/>
  <c r="C530" i="33"/>
  <c r="C531" i="33"/>
  <c r="C532" i="33"/>
  <c r="C533" i="33"/>
  <c r="C534" i="33"/>
  <c r="C535" i="33"/>
  <c r="C536" i="33"/>
  <c r="C537" i="33"/>
  <c r="C538" i="33"/>
  <c r="C539" i="33"/>
  <c r="C540" i="33"/>
  <c r="C541" i="33"/>
  <c r="C542" i="33"/>
  <c r="C543" i="33"/>
  <c r="C544" i="33"/>
  <c r="C545" i="33"/>
  <c r="C546" i="33"/>
  <c r="C547" i="33"/>
  <c r="C548" i="33"/>
  <c r="C549" i="33"/>
  <c r="C550" i="33"/>
  <c r="C551" i="33"/>
  <c r="C552" i="33"/>
  <c r="C553" i="33"/>
  <c r="C554" i="33"/>
  <c r="C555" i="33"/>
  <c r="C556" i="33"/>
  <c r="C557" i="33"/>
  <c r="C558" i="33"/>
  <c r="C559" i="33"/>
  <c r="C560" i="33"/>
  <c r="C561" i="33"/>
  <c r="C562" i="33"/>
  <c r="C563" i="33"/>
  <c r="C564" i="33"/>
  <c r="C565" i="33"/>
  <c r="C566" i="33"/>
  <c r="C567" i="33"/>
  <c r="C568" i="33"/>
  <c r="C569" i="33"/>
  <c r="C570" i="33"/>
  <c r="C571" i="33"/>
  <c r="C572" i="33"/>
  <c r="C573" i="33"/>
  <c r="C574" i="33"/>
  <c r="C575" i="33"/>
  <c r="C576" i="33"/>
  <c r="C577" i="33"/>
  <c r="C578" i="33"/>
  <c r="C579" i="33"/>
  <c r="C580" i="33"/>
  <c r="C581" i="33"/>
  <c r="C582" i="33"/>
  <c r="C583" i="33"/>
  <c r="C584" i="33"/>
  <c r="C585" i="33"/>
  <c r="C586" i="33"/>
  <c r="C587" i="33"/>
  <c r="C588" i="33"/>
  <c r="C589" i="33"/>
  <c r="C590" i="33"/>
  <c r="C591" i="33"/>
  <c r="C592" i="33"/>
  <c r="C593" i="33"/>
  <c r="C594" i="33"/>
  <c r="C595" i="33"/>
  <c r="C596" i="33"/>
  <c r="C597" i="33"/>
  <c r="C598" i="33"/>
  <c r="C599" i="33"/>
  <c r="C600" i="33"/>
  <c r="C601" i="33"/>
  <c r="C602" i="33"/>
  <c r="C603" i="33"/>
  <c r="C604" i="33"/>
  <c r="C605" i="33"/>
  <c r="C606" i="33"/>
  <c r="C607" i="33"/>
  <c r="C608" i="33"/>
  <c r="C609" i="33"/>
  <c r="C610" i="33"/>
  <c r="C611" i="33"/>
  <c r="C612" i="33"/>
  <c r="C613" i="33"/>
  <c r="C614" i="33"/>
  <c r="C615" i="33"/>
  <c r="C616" i="33"/>
  <c r="C617" i="33"/>
  <c r="C618" i="33"/>
  <c r="C619" i="33"/>
  <c r="C620" i="33"/>
  <c r="C621" i="33"/>
  <c r="C622" i="33"/>
  <c r="C623" i="33"/>
  <c r="C624" i="33"/>
  <c r="C625" i="33"/>
  <c r="C626" i="33"/>
  <c r="C627" i="33"/>
  <c r="C628" i="33"/>
  <c r="C629" i="33"/>
  <c r="C630" i="33"/>
  <c r="C631" i="33"/>
  <c r="C632" i="33"/>
  <c r="C633" i="33"/>
  <c r="C634" i="33"/>
  <c r="C635" i="33"/>
  <c r="C636" i="33"/>
  <c r="C637" i="33"/>
  <c r="C638" i="33"/>
  <c r="C639" i="33"/>
  <c r="C640" i="33"/>
  <c r="C641" i="33"/>
  <c r="C642" i="33"/>
  <c r="C643" i="33"/>
  <c r="C644" i="33"/>
  <c r="C645" i="33"/>
  <c r="C646" i="33"/>
  <c r="C647" i="33"/>
  <c r="C648" i="33"/>
  <c r="C649" i="33"/>
  <c r="C650" i="33"/>
  <c r="C651" i="33"/>
  <c r="C652" i="33"/>
  <c r="C653" i="33"/>
  <c r="C654" i="33"/>
  <c r="C655" i="33"/>
  <c r="C656" i="33"/>
  <c r="C657" i="33"/>
  <c r="C658" i="33"/>
  <c r="C659" i="33"/>
  <c r="C660" i="33"/>
  <c r="C661" i="33"/>
  <c r="C662" i="33"/>
  <c r="C663" i="33"/>
  <c r="C664" i="33"/>
  <c r="C665" i="33"/>
  <c r="C666" i="33"/>
  <c r="C667" i="33"/>
  <c r="C668" i="33"/>
  <c r="C669" i="33"/>
  <c r="C670" i="33"/>
  <c r="C671" i="33"/>
  <c r="C672" i="33"/>
  <c r="C673" i="33"/>
  <c r="C674" i="33"/>
  <c r="C675" i="33"/>
  <c r="C676" i="33"/>
  <c r="C677" i="33"/>
  <c r="C678" i="33"/>
  <c r="C679" i="33"/>
  <c r="C680" i="33"/>
  <c r="C681" i="33"/>
  <c r="C682" i="33"/>
  <c r="C683" i="33"/>
  <c r="C684" i="33"/>
  <c r="C685" i="33"/>
  <c r="C686" i="33"/>
  <c r="C687" i="33"/>
  <c r="C688" i="33"/>
  <c r="C689" i="33"/>
  <c r="C690" i="33"/>
  <c r="C691" i="33"/>
  <c r="C692" i="33"/>
  <c r="C693" i="33"/>
  <c r="C694" i="33"/>
  <c r="C695" i="33"/>
  <c r="C696" i="33"/>
  <c r="C697" i="33"/>
  <c r="C698" i="33"/>
  <c r="C699" i="33"/>
  <c r="C700" i="33"/>
  <c r="C701" i="33"/>
  <c r="C702" i="33"/>
  <c r="C703" i="33"/>
  <c r="C704" i="33"/>
  <c r="C5" i="33"/>
  <c r="Q9" i="32"/>
  <c r="Q13" i="32"/>
  <c r="Q15" i="32"/>
  <c r="Q17" i="32"/>
  <c r="R17" i="32"/>
  <c r="R15" i="32"/>
  <c r="R13" i="32"/>
  <c r="R11" i="32"/>
  <c r="R9" i="32"/>
  <c r="R7" i="32"/>
  <c r="K24" i="1"/>
  <c r="K18" i="1"/>
  <c r="K19" i="1"/>
  <c r="K20" i="1"/>
  <c r="K21" i="1"/>
  <c r="K22" i="1"/>
  <c r="K23" i="1"/>
  <c r="K17" i="1"/>
  <c r="C1380" i="36" l="1"/>
  <c r="D1380" i="36" s="1"/>
  <c r="C1372" i="36"/>
  <c r="D1372" i="36" s="1"/>
  <c r="C1364" i="36"/>
  <c r="D1364" i="36" s="1"/>
  <c r="C1356" i="36"/>
  <c r="D1356" i="36" s="1"/>
  <c r="C1348" i="36"/>
  <c r="D1348" i="36" s="1"/>
  <c r="C1332" i="36"/>
  <c r="D1332" i="36" s="1"/>
  <c r="C1324" i="36"/>
  <c r="D1324" i="36" s="1"/>
  <c r="C1316" i="36"/>
  <c r="D1316" i="36" s="1"/>
  <c r="C1308" i="36"/>
  <c r="D1308" i="36" s="1"/>
  <c r="C1300" i="36"/>
  <c r="D1300" i="36" s="1"/>
  <c r="C1292" i="36"/>
  <c r="D1292" i="36" s="1"/>
  <c r="C1276" i="36"/>
  <c r="D1276" i="36" s="1"/>
  <c r="C1268" i="36"/>
  <c r="D1268" i="36" s="1"/>
  <c r="C1260" i="36"/>
  <c r="D1260" i="36" s="1"/>
  <c r="C1252" i="36"/>
  <c r="D1252" i="36" s="1"/>
  <c r="C1244" i="36"/>
  <c r="D1244" i="36" s="1"/>
  <c r="C1228" i="36"/>
  <c r="D1228" i="36" s="1"/>
  <c r="C1212" i="36"/>
  <c r="C1204" i="36"/>
  <c r="D1204" i="36" s="1"/>
  <c r="C1196" i="36"/>
  <c r="D1196" i="36" s="1"/>
  <c r="C1188" i="36"/>
  <c r="D1188" i="36" s="1"/>
  <c r="C1180" i="36"/>
  <c r="D1180" i="36" s="1"/>
  <c r="C1172" i="36"/>
  <c r="D1172" i="36" s="1"/>
  <c r="C1164" i="36"/>
  <c r="D1164" i="36" s="1"/>
  <c r="C1156" i="36"/>
  <c r="D1156" i="36" s="1"/>
  <c r="C1148" i="36"/>
  <c r="D1148" i="36" s="1"/>
  <c r="C1140" i="36"/>
  <c r="D1140" i="36" s="1"/>
  <c r="C1132" i="36"/>
  <c r="D1132" i="36" s="1"/>
  <c r="C1124" i="36"/>
  <c r="D1124" i="36" s="1"/>
  <c r="C1116" i="36"/>
  <c r="D1116" i="36" s="1"/>
  <c r="C1284" i="36"/>
  <c r="D1284" i="36" s="1"/>
  <c r="C1108" i="36"/>
  <c r="D1108" i="36" s="1"/>
  <c r="C1093" i="36"/>
  <c r="C1085" i="36"/>
  <c r="D1085" i="36" s="1"/>
  <c r="C1077" i="36"/>
  <c r="D1077" i="36" s="1"/>
  <c r="C1069" i="36"/>
  <c r="D1069" i="36" s="1"/>
  <c r="C1061" i="36"/>
  <c r="D1061" i="36" s="1"/>
  <c r="C1053" i="36"/>
  <c r="D1053" i="36" s="1"/>
  <c r="C1045" i="36"/>
  <c r="D1045" i="36" s="1"/>
  <c r="C1037" i="36"/>
  <c r="D1037" i="36" s="1"/>
  <c r="C1029" i="36"/>
  <c r="C1021" i="36"/>
  <c r="D1021" i="36" s="1"/>
  <c r="C1013" i="36"/>
  <c r="D1013" i="36" s="1"/>
  <c r="C997" i="36"/>
  <c r="D997" i="36" s="1"/>
  <c r="C989" i="36"/>
  <c r="D989" i="36" s="1"/>
  <c r="C981" i="36"/>
  <c r="D981" i="36" s="1"/>
  <c r="C973" i="36"/>
  <c r="D973" i="36" s="1"/>
  <c r="C965" i="36"/>
  <c r="D965" i="36" s="1"/>
  <c r="C957" i="36"/>
  <c r="D957" i="36" s="1"/>
  <c r="C949" i="36"/>
  <c r="D949" i="36" s="1"/>
  <c r="C941" i="36"/>
  <c r="D941" i="36" s="1"/>
  <c r="C925" i="36"/>
  <c r="D925" i="36" s="1"/>
  <c r="C917" i="36"/>
  <c r="D917" i="36" s="1"/>
  <c r="C909" i="36"/>
  <c r="D909" i="36" s="1"/>
  <c r="C901" i="36"/>
  <c r="D901" i="36" s="1"/>
  <c r="C893" i="36"/>
  <c r="D893" i="36" s="1"/>
  <c r="C885" i="36"/>
  <c r="D885" i="36" s="1"/>
  <c r="C877" i="36"/>
  <c r="D877" i="36" s="1"/>
  <c r="C861" i="36"/>
  <c r="D861" i="36" s="1"/>
  <c r="C853" i="36"/>
  <c r="D853" i="36" s="1"/>
  <c r="C845" i="36"/>
  <c r="D845" i="36" s="1"/>
  <c r="C837" i="36"/>
  <c r="D837" i="36" s="1"/>
  <c r="C829" i="36"/>
  <c r="D829" i="36" s="1"/>
  <c r="C821" i="36"/>
  <c r="D821" i="36" s="1"/>
  <c r="C813" i="36"/>
  <c r="D813" i="36" s="1"/>
  <c r="C805" i="36"/>
  <c r="D805" i="36" s="1"/>
  <c r="C797" i="36"/>
  <c r="D797" i="36" s="1"/>
  <c r="C789" i="36"/>
  <c r="D789" i="36" s="1"/>
  <c r="C781" i="36"/>
  <c r="D781" i="36" s="1"/>
  <c r="C773" i="36"/>
  <c r="D773" i="36" s="1"/>
  <c r="C765" i="36"/>
  <c r="D765" i="36" s="1"/>
  <c r="C757" i="36"/>
  <c r="D757" i="36" s="1"/>
  <c r="C749" i="36"/>
  <c r="D749" i="36" s="1"/>
  <c r="C741" i="36"/>
  <c r="C733" i="36"/>
  <c r="D733" i="36" s="1"/>
  <c r="C725" i="36"/>
  <c r="D725" i="36" s="1"/>
  <c r="C717" i="36"/>
  <c r="D717" i="36" s="1"/>
  <c r="C693" i="36"/>
  <c r="D693" i="36" s="1"/>
  <c r="C685" i="36"/>
  <c r="D685" i="36" s="1"/>
  <c r="C677" i="36"/>
  <c r="D677" i="36" s="1"/>
  <c r="C669" i="36"/>
  <c r="D669" i="36" s="1"/>
  <c r="C661" i="36"/>
  <c r="D661" i="36" s="1"/>
  <c r="C653" i="36"/>
  <c r="D653" i="36" s="1"/>
  <c r="C645" i="36"/>
  <c r="D645" i="36" s="1"/>
  <c r="C637" i="36"/>
  <c r="D637" i="36" s="1"/>
  <c r="C445" i="36"/>
  <c r="D445" i="36" s="1"/>
  <c r="C437" i="36"/>
  <c r="D437" i="36" s="1"/>
  <c r="C422" i="36"/>
  <c r="D422" i="36" s="1"/>
  <c r="C414" i="36"/>
  <c r="D414" i="36" s="1"/>
  <c r="C398" i="36"/>
  <c r="D398" i="36" s="1"/>
  <c r="C390" i="36"/>
  <c r="D390" i="36" s="1"/>
  <c r="C382" i="36"/>
  <c r="D382" i="36" s="1"/>
  <c r="C374" i="36"/>
  <c r="D374" i="36" s="1"/>
  <c r="C366" i="36"/>
  <c r="D366" i="36" s="1"/>
  <c r="C358" i="36"/>
  <c r="D358" i="36" s="1"/>
  <c r="C350" i="36"/>
  <c r="D350" i="36" s="1"/>
  <c r="C342" i="36"/>
  <c r="D342" i="36" s="1"/>
  <c r="C334" i="36"/>
  <c r="D334" i="36" s="1"/>
  <c r="C326" i="36"/>
  <c r="D326" i="36" s="1"/>
  <c r="C318" i="36"/>
  <c r="D318" i="36" s="1"/>
  <c r="C310" i="36"/>
  <c r="D310" i="36" s="1"/>
  <c r="C302" i="36"/>
  <c r="D302" i="36" s="1"/>
  <c r="C294" i="36"/>
  <c r="D294" i="36" s="1"/>
  <c r="C286" i="36"/>
  <c r="D286" i="36" s="1"/>
  <c r="C278" i="36"/>
  <c r="D278" i="36" s="1"/>
  <c r="C270" i="36"/>
  <c r="D270" i="36" s="1"/>
  <c r="C262" i="36"/>
  <c r="D262" i="36" s="1"/>
  <c r="C254" i="36"/>
  <c r="D254" i="36" s="1"/>
  <c r="C246" i="36"/>
  <c r="D246" i="36" s="1"/>
  <c r="C238" i="36"/>
  <c r="D238" i="36" s="1"/>
  <c r="C230" i="36"/>
  <c r="D230" i="36" s="1"/>
  <c r="C222" i="36"/>
  <c r="D222" i="36" s="1"/>
  <c r="C214" i="36"/>
  <c r="C1535" i="36"/>
  <c r="D1535" i="36" s="1"/>
  <c r="C1527" i="36"/>
  <c r="D1527" i="36" s="1"/>
  <c r="C1519" i="36"/>
  <c r="D1519" i="36" s="1"/>
  <c r="C1503" i="36"/>
  <c r="D1503" i="36" s="1"/>
  <c r="C1495" i="36"/>
  <c r="D1495" i="36" s="1"/>
  <c r="C1487" i="36"/>
  <c r="D1487" i="36" s="1"/>
  <c r="C1479" i="36"/>
  <c r="D1479" i="36" s="1"/>
  <c r="C1471" i="36"/>
  <c r="D1471" i="36" s="1"/>
  <c r="C1463" i="36"/>
  <c r="D1463" i="36" s="1"/>
  <c r="C1455" i="36"/>
  <c r="D1455" i="36" s="1"/>
  <c r="C1447" i="36"/>
  <c r="D1447" i="36" s="1"/>
  <c r="C1439" i="36"/>
  <c r="D1439" i="36" s="1"/>
  <c r="C1431" i="36"/>
  <c r="D1431" i="36" s="1"/>
  <c r="C1423" i="36"/>
  <c r="D1423" i="36" s="1"/>
  <c r="C1415" i="36"/>
  <c r="D1415" i="36" s="1"/>
  <c r="C1407" i="36"/>
  <c r="D1407" i="36" s="1"/>
  <c r="C1399" i="36"/>
  <c r="D1399" i="36" s="1"/>
  <c r="C1375" i="36"/>
  <c r="D1375" i="36" s="1"/>
  <c r="C1367" i="36"/>
  <c r="D1367" i="36" s="1"/>
  <c r="C1359" i="36"/>
  <c r="D1359" i="36" s="1"/>
  <c r="C1351" i="36"/>
  <c r="D1351" i="36" s="1"/>
  <c r="C1343" i="36"/>
  <c r="D1343" i="36" s="1"/>
  <c r="C1335" i="36"/>
  <c r="D1335" i="36" s="1"/>
  <c r="C1327" i="36"/>
  <c r="D1327" i="36" s="1"/>
  <c r="C1319" i="36"/>
  <c r="D1319" i="36" s="1"/>
  <c r="C1311" i="36"/>
  <c r="D1311" i="36" s="1"/>
  <c r="C1303" i="36"/>
  <c r="D1303" i="36" s="1"/>
  <c r="C1295" i="36"/>
  <c r="D1295" i="36" s="1"/>
  <c r="C1287" i="36"/>
  <c r="D1287" i="36" s="1"/>
  <c r="C1279" i="36"/>
  <c r="D1279" i="36" s="1"/>
  <c r="C1271" i="36"/>
  <c r="D1271" i="36" s="1"/>
  <c r="C1263" i="36"/>
  <c r="C1255" i="36"/>
  <c r="D1255" i="36" s="1"/>
  <c r="C1247" i="36"/>
  <c r="D1247" i="36" s="1"/>
  <c r="C1239" i="36"/>
  <c r="D1239" i="36" s="1"/>
  <c r="C1231" i="36"/>
  <c r="D1231" i="36" s="1"/>
  <c r="C1223" i="36"/>
  <c r="D1223" i="36" s="1"/>
  <c r="C1215" i="36"/>
  <c r="D1215" i="36" s="1"/>
  <c r="C1207" i="36"/>
  <c r="D1207" i="36" s="1"/>
  <c r="C1199" i="36"/>
  <c r="C1191" i="36"/>
  <c r="D1191" i="36" s="1"/>
  <c r="C1183" i="36"/>
  <c r="D1183" i="36" s="1"/>
  <c r="C1175" i="36"/>
  <c r="D1175" i="36" s="1"/>
  <c r="C1167" i="36"/>
  <c r="D1167" i="36" s="1"/>
  <c r="C1159" i="36"/>
  <c r="D1159" i="36" s="1"/>
  <c r="C1151" i="36"/>
  <c r="D1151" i="36" s="1"/>
  <c r="C1143" i="36"/>
  <c r="D1143" i="36" s="1"/>
  <c r="C1135" i="36"/>
  <c r="D1135" i="36" s="1"/>
  <c r="C1127" i="36"/>
  <c r="D1127" i="36" s="1"/>
  <c r="C1119" i="36"/>
  <c r="D1119" i="36" s="1"/>
  <c r="C1111" i="36"/>
  <c r="D1111" i="36" s="1"/>
  <c r="C1088" i="36"/>
  <c r="D1088" i="36" s="1"/>
  <c r="C1080" i="36"/>
  <c r="D1080" i="36" s="1"/>
  <c r="C1072" i="36"/>
  <c r="D1072" i="36" s="1"/>
  <c r="C1064" i="36"/>
  <c r="D1064" i="36" s="1"/>
  <c r="C1056" i="36"/>
  <c r="D1056" i="36" s="1"/>
  <c r="C1048" i="36"/>
  <c r="D1048" i="36" s="1"/>
  <c r="C1040" i="36"/>
  <c r="D1040" i="36" s="1"/>
  <c r="C1032" i="36"/>
  <c r="D1032" i="36" s="1"/>
  <c r="C1024" i="36"/>
  <c r="D1024" i="36" s="1"/>
  <c r="C1016" i="36"/>
  <c r="D1016" i="36" s="1"/>
  <c r="C1008" i="36"/>
  <c r="D1008" i="36" s="1"/>
  <c r="C1000" i="36"/>
  <c r="D1000" i="36" s="1"/>
  <c r="C992" i="36"/>
  <c r="D992" i="36" s="1"/>
  <c r="C976" i="36"/>
  <c r="D976" i="36" s="1"/>
  <c r="C968" i="36"/>
  <c r="D968" i="36" s="1"/>
  <c r="C960" i="36"/>
  <c r="D960" i="36" s="1"/>
  <c r="C952" i="36"/>
  <c r="D952" i="36" s="1"/>
  <c r="C944" i="36"/>
  <c r="D944" i="36" s="1"/>
  <c r="C936" i="36"/>
  <c r="D936" i="36" s="1"/>
  <c r="C928" i="36"/>
  <c r="D928" i="36" s="1"/>
  <c r="C920" i="36"/>
  <c r="D920" i="36" s="1"/>
  <c r="C912" i="36"/>
  <c r="D912" i="36" s="1"/>
  <c r="C904" i="36"/>
  <c r="D904" i="36" s="1"/>
  <c r="C896" i="36"/>
  <c r="D896" i="36" s="1"/>
  <c r="C880" i="36"/>
  <c r="D880" i="36" s="1"/>
  <c r="C872" i="36"/>
  <c r="D872" i="36" s="1"/>
  <c r="C864" i="36"/>
  <c r="D864" i="36" s="1"/>
  <c r="C856" i="36"/>
  <c r="D856" i="36" s="1"/>
  <c r="C840" i="36"/>
  <c r="D840" i="36" s="1"/>
  <c r="C832" i="36"/>
  <c r="D832" i="36" s="1"/>
  <c r="C824" i="36"/>
  <c r="D824" i="36" s="1"/>
  <c r="C816" i="36"/>
  <c r="D816" i="36" s="1"/>
  <c r="C808" i="36"/>
  <c r="D808" i="36" s="1"/>
  <c r="C800" i="36"/>
  <c r="D800" i="36" s="1"/>
  <c r="C792" i="36"/>
  <c r="D792" i="36" s="1"/>
  <c r="C784" i="36"/>
  <c r="D784" i="36" s="1"/>
  <c r="C776" i="36"/>
  <c r="D776" i="36" s="1"/>
  <c r="C768" i="36"/>
  <c r="D768" i="36" s="1"/>
  <c r="C760" i="36"/>
  <c r="D760" i="36" s="1"/>
  <c r="C752" i="36"/>
  <c r="D752" i="36" s="1"/>
  <c r="C744" i="36"/>
  <c r="D744" i="36" s="1"/>
  <c r="C736" i="36"/>
  <c r="D736" i="36" s="1"/>
  <c r="C728" i="36"/>
  <c r="D728" i="36" s="1"/>
  <c r="C720" i="36"/>
  <c r="D720" i="36" s="1"/>
  <c r="C712" i="36"/>
  <c r="D712" i="36" s="1"/>
  <c r="C704" i="36"/>
  <c r="D704" i="36" s="1"/>
  <c r="C696" i="36"/>
  <c r="D696" i="36" s="1"/>
  <c r="C688" i="36"/>
  <c r="D688" i="36" s="1"/>
  <c r="C680" i="36"/>
  <c r="D680" i="36" s="1"/>
  <c r="C672" i="36"/>
  <c r="D672" i="36" s="1"/>
  <c r="C664" i="36"/>
  <c r="D664" i="36" s="1"/>
  <c r="C648" i="36"/>
  <c r="D648" i="36" s="1"/>
  <c r="C640" i="36"/>
  <c r="C1534" i="36"/>
  <c r="C1526" i="36"/>
  <c r="D1526" i="36" s="1"/>
  <c r="C1518" i="36"/>
  <c r="D1518" i="36" s="1"/>
  <c r="C1502" i="36"/>
  <c r="D1502" i="36" s="1"/>
  <c r="C1494" i="36"/>
  <c r="D1494" i="36" s="1"/>
  <c r="C1486" i="36"/>
  <c r="D1486" i="36" s="1"/>
  <c r="C1478" i="36"/>
  <c r="D1478" i="36" s="1"/>
  <c r="C1470" i="36"/>
  <c r="D1470" i="36" s="1"/>
  <c r="C1462" i="36"/>
  <c r="D1462" i="36" s="1"/>
  <c r="C1454" i="36"/>
  <c r="D1454" i="36" s="1"/>
  <c r="C1446" i="36"/>
  <c r="D1446" i="36" s="1"/>
  <c r="C1438" i="36"/>
  <c r="D1438" i="36" s="1"/>
  <c r="C1430" i="36"/>
  <c r="D1430" i="36" s="1"/>
  <c r="C1422" i="36"/>
  <c r="D1422" i="36" s="1"/>
  <c r="C1414" i="36"/>
  <c r="D1414" i="36" s="1"/>
  <c r="C1406" i="36"/>
  <c r="D1406" i="36" s="1"/>
  <c r="C1390" i="36"/>
  <c r="D1390" i="36" s="1"/>
  <c r="C629" i="36"/>
  <c r="D629" i="36" s="1"/>
  <c r="C621" i="36"/>
  <c r="D621" i="36" s="1"/>
  <c r="C613" i="36"/>
  <c r="D613" i="36" s="1"/>
  <c r="C605" i="36"/>
  <c r="D605" i="36" s="1"/>
  <c r="C597" i="36"/>
  <c r="D597" i="36" s="1"/>
  <c r="C589" i="36"/>
  <c r="D589" i="36" s="1"/>
  <c r="C581" i="36"/>
  <c r="D581" i="36" s="1"/>
  <c r="C573" i="36"/>
  <c r="D573" i="36" s="1"/>
  <c r="C565" i="36"/>
  <c r="D565" i="36" s="1"/>
  <c r="C557" i="36"/>
  <c r="D557" i="36" s="1"/>
  <c r="C549" i="36"/>
  <c r="D549" i="36" s="1"/>
  <c r="C541" i="36"/>
  <c r="D541" i="36" s="1"/>
  <c r="C533" i="36"/>
  <c r="D533" i="36" s="1"/>
  <c r="C525" i="36"/>
  <c r="D525" i="36" s="1"/>
  <c r="C517" i="36"/>
  <c r="D517" i="36" s="1"/>
  <c r="C509" i="36"/>
  <c r="D509" i="36" s="1"/>
  <c r="C501" i="36"/>
  <c r="D501" i="36" s="1"/>
  <c r="C493" i="36"/>
  <c r="D493" i="36" s="1"/>
  <c r="C485" i="36"/>
  <c r="D485" i="36" s="1"/>
  <c r="C477" i="36"/>
  <c r="D477" i="36" s="1"/>
  <c r="C469" i="36"/>
  <c r="D469" i="36" s="1"/>
  <c r="C461" i="36"/>
  <c r="D461" i="36" s="1"/>
  <c r="C453" i="36"/>
  <c r="D453" i="36" s="1"/>
  <c r="C206" i="36"/>
  <c r="D206" i="36" s="1"/>
  <c r="C198" i="36"/>
  <c r="D198" i="36" s="1"/>
  <c r="C190" i="36"/>
  <c r="D190" i="36" s="1"/>
  <c r="C182" i="36"/>
  <c r="D182" i="36" s="1"/>
  <c r="C166" i="36"/>
  <c r="D166" i="36" s="1"/>
  <c r="C158" i="36"/>
  <c r="D158" i="36" s="1"/>
  <c r="C150" i="36"/>
  <c r="D150" i="36" s="1"/>
  <c r="C142" i="36"/>
  <c r="D142" i="36" s="1"/>
  <c r="C134" i="36"/>
  <c r="D134" i="36" s="1"/>
  <c r="C126" i="36"/>
  <c r="D126" i="36" s="1"/>
  <c r="C118" i="36"/>
  <c r="D118" i="36" s="1"/>
  <c r="C110" i="36"/>
  <c r="D110" i="36" s="1"/>
  <c r="C102" i="36"/>
  <c r="D102" i="36" s="1"/>
  <c r="C94" i="36"/>
  <c r="D94" i="36" s="1"/>
  <c r="C86" i="36"/>
  <c r="D86" i="36" s="1"/>
  <c r="C71" i="36"/>
  <c r="D71" i="36" s="1"/>
  <c r="C63" i="36"/>
  <c r="D63" i="36" s="1"/>
  <c r="C55" i="36"/>
  <c r="D55" i="36" s="1"/>
  <c r="C1531" i="36"/>
  <c r="D1531" i="36" s="1"/>
  <c r="C1523" i="36"/>
  <c r="D1523" i="36" s="1"/>
  <c r="C1515" i="36"/>
  <c r="D1515" i="36" s="1"/>
  <c r="C1507" i="36"/>
  <c r="D1507" i="36" s="1"/>
  <c r="C1499" i="36"/>
  <c r="D1499" i="36" s="1"/>
  <c r="C1483" i="36"/>
  <c r="D1483" i="36" s="1"/>
  <c r="C1475" i="36"/>
  <c r="D1475" i="36" s="1"/>
  <c r="C1467" i="36"/>
  <c r="D1467" i="36" s="1"/>
  <c r="C1459" i="36"/>
  <c r="D1459" i="36" s="1"/>
  <c r="C1451" i="36"/>
  <c r="D1451" i="36" s="1"/>
  <c r="C1443" i="36"/>
  <c r="D1443" i="36" s="1"/>
  <c r="C1435" i="36"/>
  <c r="D1435" i="36" s="1"/>
  <c r="C1427" i="36"/>
  <c r="D1427" i="36" s="1"/>
  <c r="C1403" i="36"/>
  <c r="D1403" i="36" s="1"/>
  <c r="C1388" i="36"/>
  <c r="D1388" i="36" s="1"/>
  <c r="C1101" i="36"/>
  <c r="D1101" i="36" s="1"/>
  <c r="C430" i="36"/>
  <c r="D430" i="36" s="1"/>
  <c r="C79" i="36"/>
  <c r="D79" i="36" s="1"/>
  <c r="C46" i="36"/>
  <c r="D46" i="36" s="1"/>
  <c r="C1389" i="36"/>
  <c r="D1389" i="36" s="1"/>
  <c r="C1532" i="36"/>
  <c r="D1532" i="36" s="1"/>
  <c r="C1524" i="36"/>
  <c r="D1524" i="36" s="1"/>
  <c r="C1516" i="36"/>
  <c r="D1516" i="36" s="1"/>
  <c r="C1508" i="36"/>
  <c r="D1508" i="36" s="1"/>
  <c r="C1492" i="36"/>
  <c r="D1492" i="36" s="1"/>
  <c r="C1484" i="36"/>
  <c r="D1484" i="36" s="1"/>
  <c r="C1476" i="36"/>
  <c r="D1476" i="36" s="1"/>
  <c r="C1468" i="36"/>
  <c r="D1468" i="36" s="1"/>
  <c r="C1460" i="36"/>
  <c r="D1460" i="36" s="1"/>
  <c r="C1452" i="36"/>
  <c r="D1452" i="36" s="1"/>
  <c r="C1444" i="36"/>
  <c r="D1444" i="36" s="1"/>
  <c r="C1436" i="36"/>
  <c r="D1436" i="36" s="1"/>
  <c r="C1428" i="36"/>
  <c r="D1428" i="36" s="1"/>
  <c r="C1420" i="36"/>
  <c r="D1420" i="36" s="1"/>
  <c r="C1412" i="36"/>
  <c r="D1412" i="36" s="1"/>
  <c r="C1404" i="36"/>
  <c r="D1404" i="36" s="1"/>
  <c r="C1396" i="36"/>
  <c r="D1396" i="36" s="1"/>
  <c r="C1365" i="36"/>
  <c r="D1365" i="36" s="1"/>
  <c r="C1357" i="36"/>
  <c r="D1357" i="36" s="1"/>
  <c r="C1349" i="36"/>
  <c r="D1349" i="36" s="1"/>
  <c r="C1341" i="36"/>
  <c r="D1341" i="36" s="1"/>
  <c r="C1333" i="36"/>
  <c r="D1333" i="36" s="1"/>
  <c r="C1325" i="36"/>
  <c r="D1325" i="36" s="1"/>
  <c r="C1317" i="36"/>
  <c r="D1317" i="36" s="1"/>
  <c r="C1309" i="36"/>
  <c r="D1309" i="36" s="1"/>
  <c r="C1301" i="36"/>
  <c r="D1301" i="36" s="1"/>
  <c r="C1293" i="36"/>
  <c r="D1293" i="36" s="1"/>
  <c r="C1285" i="36"/>
  <c r="D1285" i="36" s="1"/>
  <c r="C1277" i="36"/>
  <c r="D1277" i="36" s="1"/>
  <c r="C1269" i="36"/>
  <c r="D1269" i="36" s="1"/>
  <c r="C1261" i="36"/>
  <c r="D1261" i="36" s="1"/>
  <c r="C1253" i="36"/>
  <c r="D1253" i="36" s="1"/>
  <c r="C1245" i="36"/>
  <c r="D1245" i="36" s="1"/>
  <c r="C1237" i="36"/>
  <c r="D1237" i="36" s="1"/>
  <c r="C1229" i="36"/>
  <c r="D1229" i="36" s="1"/>
  <c r="C1221" i="36"/>
  <c r="D1221" i="36" s="1"/>
  <c r="C1213" i="36"/>
  <c r="D1213" i="36" s="1"/>
  <c r="C1205" i="36"/>
  <c r="D1205" i="36" s="1"/>
  <c r="C1197" i="36"/>
  <c r="D1197" i="36" s="1"/>
  <c r="C1189" i="36"/>
  <c r="D1189" i="36" s="1"/>
  <c r="C1181" i="36"/>
  <c r="D1181" i="36" s="1"/>
  <c r="C1173" i="36"/>
  <c r="D1173" i="36" s="1"/>
  <c r="C1165" i="36"/>
  <c r="D1165" i="36" s="1"/>
  <c r="C1157" i="36"/>
  <c r="D1157" i="36" s="1"/>
  <c r="C1149" i="36"/>
  <c r="D1149" i="36" s="1"/>
  <c r="C1141" i="36"/>
  <c r="D1141" i="36" s="1"/>
  <c r="C1133" i="36"/>
  <c r="D1133" i="36" s="1"/>
  <c r="C1125" i="36"/>
  <c r="D1125" i="36" s="1"/>
  <c r="C1117" i="36"/>
  <c r="D1117" i="36" s="1"/>
  <c r="C1109" i="36"/>
  <c r="D1109" i="36" s="1"/>
  <c r="C1094" i="36"/>
  <c r="D1094" i="36" s="1"/>
  <c r="C1078" i="36"/>
  <c r="D1078" i="36" s="1"/>
  <c r="C1070" i="36"/>
  <c r="D1070" i="36" s="1"/>
  <c r="C1062" i="36"/>
  <c r="D1062" i="36" s="1"/>
  <c r="C1054" i="36"/>
  <c r="D1054" i="36" s="1"/>
  <c r="C1038" i="36"/>
  <c r="D1038" i="36" s="1"/>
  <c r="C1022" i="36"/>
  <c r="D1022" i="36" s="1"/>
  <c r="C1006" i="36"/>
  <c r="D1006" i="36" s="1"/>
  <c r="C990" i="36"/>
  <c r="D990" i="36" s="1"/>
  <c r="C982" i="36"/>
  <c r="D982" i="36" s="1"/>
  <c r="C974" i="36"/>
  <c r="D974" i="36" s="1"/>
  <c r="C966" i="36"/>
  <c r="D966" i="36" s="1"/>
  <c r="C958" i="36"/>
  <c r="D958" i="36" s="1"/>
  <c r="C950" i="36"/>
  <c r="D950" i="36" s="1"/>
  <c r="C942" i="36"/>
  <c r="D942" i="36" s="1"/>
  <c r="C934" i="36"/>
  <c r="D934" i="36" s="1"/>
  <c r="C926" i="36"/>
  <c r="D926" i="36" s="1"/>
  <c r="C918" i="36"/>
  <c r="D918" i="36" s="1"/>
  <c r="C910" i="36"/>
  <c r="D910" i="36" s="1"/>
  <c r="C902" i="36"/>
  <c r="D902" i="36" s="1"/>
  <c r="C894" i="36"/>
  <c r="D894" i="36" s="1"/>
  <c r="C886" i="36"/>
  <c r="D886" i="36" s="1"/>
  <c r="C870" i="36"/>
  <c r="D870" i="36" s="1"/>
  <c r="C862" i="36"/>
  <c r="D862" i="36" s="1"/>
  <c r="C854" i="36"/>
  <c r="D854" i="36" s="1"/>
  <c r="C846" i="36"/>
  <c r="D846" i="36" s="1"/>
  <c r="C838" i="36"/>
  <c r="D838" i="36" s="1"/>
  <c r="C830" i="36"/>
  <c r="D830" i="36" s="1"/>
  <c r="C822" i="36"/>
  <c r="D822" i="36" s="1"/>
  <c r="C814" i="36"/>
  <c r="D814" i="36" s="1"/>
  <c r="C806" i="36"/>
  <c r="D806" i="36" s="1"/>
  <c r="C798" i="36"/>
  <c r="D798" i="36" s="1"/>
  <c r="C790" i="36"/>
  <c r="D790" i="36" s="1"/>
  <c r="C782" i="36"/>
  <c r="D782" i="36" s="1"/>
  <c r="C1102" i="36"/>
  <c r="D1102" i="36" s="1"/>
  <c r="C774" i="36"/>
  <c r="D774" i="36" s="1"/>
  <c r="C766" i="36"/>
  <c r="D766" i="36" s="1"/>
  <c r="C758" i="36"/>
  <c r="D758" i="36" s="1"/>
  <c r="C750" i="36"/>
  <c r="D750" i="36" s="1"/>
  <c r="C742" i="36"/>
  <c r="D742" i="36" s="1"/>
  <c r="C734" i="36"/>
  <c r="D734" i="36" s="1"/>
  <c r="C726" i="36"/>
  <c r="D726" i="36" s="1"/>
  <c r="C718" i="36"/>
  <c r="D718" i="36" s="1"/>
  <c r="C710" i="36"/>
  <c r="D710" i="36" s="1"/>
  <c r="C702" i="36"/>
  <c r="D702" i="36" s="1"/>
  <c r="C694" i="36"/>
  <c r="D694" i="36" s="1"/>
  <c r="C686" i="36"/>
  <c r="D686" i="36" s="1"/>
  <c r="C678" i="36"/>
  <c r="D678" i="36" s="1"/>
  <c r="C670" i="36"/>
  <c r="D670" i="36" s="1"/>
  <c r="C662" i="36"/>
  <c r="D662" i="36" s="1"/>
  <c r="C654" i="36"/>
  <c r="D654" i="36" s="1"/>
  <c r="C638" i="36"/>
  <c r="D638" i="36" s="1"/>
  <c r="C630" i="36"/>
  <c r="D630" i="36" s="1"/>
  <c r="C622" i="36"/>
  <c r="D622" i="36" s="1"/>
  <c r="C614" i="36"/>
  <c r="D614" i="36" s="1"/>
  <c r="C606" i="36"/>
  <c r="D606" i="36" s="1"/>
  <c r="C598" i="36"/>
  <c r="D598" i="36" s="1"/>
  <c r="C590" i="36"/>
  <c r="D590" i="36" s="1"/>
  <c r="C582" i="36"/>
  <c r="D582" i="36" s="1"/>
  <c r="C574" i="36"/>
  <c r="D574" i="36" s="1"/>
  <c r="C566" i="36"/>
  <c r="D566" i="36" s="1"/>
  <c r="C558" i="36"/>
  <c r="D558" i="36" s="1"/>
  <c r="C550" i="36"/>
  <c r="D550" i="36" s="1"/>
  <c r="C534" i="36"/>
  <c r="D534" i="36" s="1"/>
  <c r="C526" i="36"/>
  <c r="D526" i="36" s="1"/>
  <c r="C510" i="36"/>
  <c r="D510" i="36" s="1"/>
  <c r="C502" i="36"/>
  <c r="D502" i="36" s="1"/>
  <c r="C494" i="36"/>
  <c r="D494" i="36" s="1"/>
  <c r="C486" i="36"/>
  <c r="D486" i="36" s="1"/>
  <c r="C478" i="36"/>
  <c r="D478" i="36" s="1"/>
  <c r="C470" i="36"/>
  <c r="D470" i="36" s="1"/>
  <c r="C454" i="36"/>
  <c r="D454" i="36" s="1"/>
  <c r="C438" i="36"/>
  <c r="D438" i="36" s="1"/>
  <c r="C423" i="36"/>
  <c r="D423" i="36" s="1"/>
  <c r="C415" i="36"/>
  <c r="D415" i="36" s="1"/>
  <c r="C407" i="36"/>
  <c r="D407" i="36" s="1"/>
  <c r="C399" i="36"/>
  <c r="D399" i="36" s="1"/>
  <c r="C391" i="36"/>
  <c r="D391" i="36" s="1"/>
  <c r="C383" i="36"/>
  <c r="D383" i="36" s="1"/>
  <c r="C375" i="36"/>
  <c r="D375" i="36" s="1"/>
  <c r="C367" i="36"/>
  <c r="D367" i="36" s="1"/>
  <c r="C359" i="36"/>
  <c r="D359" i="36" s="1"/>
  <c r="C351" i="36"/>
  <c r="D351" i="36" s="1"/>
  <c r="C343" i="36"/>
  <c r="D343" i="36" s="1"/>
  <c r="C335" i="36"/>
  <c r="D335" i="36" s="1"/>
  <c r="C327" i="36"/>
  <c r="D327" i="36" s="1"/>
  <c r="C319" i="36"/>
  <c r="D319" i="36" s="1"/>
  <c r="C311" i="36"/>
  <c r="D311" i="36" s="1"/>
  <c r="C303" i="36"/>
  <c r="D303" i="36" s="1"/>
  <c r="C295" i="36"/>
  <c r="D295" i="36" s="1"/>
  <c r="C287" i="36"/>
  <c r="D287" i="36" s="1"/>
  <c r="C279" i="36"/>
  <c r="D279" i="36" s="1"/>
  <c r="C271" i="36"/>
  <c r="D271" i="36" s="1"/>
  <c r="C263" i="36"/>
  <c r="D263" i="36" s="1"/>
  <c r="C255" i="36"/>
  <c r="D255" i="36" s="1"/>
  <c r="C247" i="36"/>
  <c r="D247" i="36" s="1"/>
  <c r="C239" i="36"/>
  <c r="D239" i="36" s="1"/>
  <c r="C231" i="36"/>
  <c r="D231" i="36" s="1"/>
  <c r="C223" i="36"/>
  <c r="D223" i="36" s="1"/>
  <c r="C215" i="36"/>
  <c r="D215" i="36" s="1"/>
  <c r="C207" i="36"/>
  <c r="D207" i="36" s="1"/>
  <c r="C199" i="36"/>
  <c r="D199" i="36" s="1"/>
  <c r="C191" i="36"/>
  <c r="D191" i="36" s="1"/>
  <c r="C175" i="36"/>
  <c r="D175" i="36" s="1"/>
  <c r="C167" i="36"/>
  <c r="D167" i="36" s="1"/>
  <c r="C159" i="36"/>
  <c r="D159" i="36" s="1"/>
  <c r="C151" i="36"/>
  <c r="D151" i="36" s="1"/>
  <c r="C143" i="36"/>
  <c r="D143" i="36" s="1"/>
  <c r="C135" i="36"/>
  <c r="D135" i="36" s="1"/>
  <c r="C127" i="36"/>
  <c r="D127" i="36" s="1"/>
  <c r="C119" i="36"/>
  <c r="D119" i="36" s="1"/>
  <c r="C111" i="36"/>
  <c r="D111" i="36" s="1"/>
  <c r="C103" i="36"/>
  <c r="D103" i="36" s="1"/>
  <c r="C95" i="36"/>
  <c r="D95" i="36" s="1"/>
  <c r="C87" i="36"/>
  <c r="D87" i="36" s="1"/>
  <c r="C72" i="36"/>
  <c r="D72" i="36" s="1"/>
  <c r="C64" i="36"/>
  <c r="D64" i="36" s="1"/>
  <c r="C56" i="36"/>
  <c r="D56" i="36" s="1"/>
  <c r="C48" i="36"/>
  <c r="D48" i="36" s="1"/>
  <c r="C39" i="36"/>
  <c r="D39" i="36" s="1"/>
  <c r="C632" i="36"/>
  <c r="D632" i="36" s="1"/>
  <c r="C624" i="36"/>
  <c r="D624" i="36" s="1"/>
  <c r="C616" i="36"/>
  <c r="D616" i="36" s="1"/>
  <c r="C608" i="36"/>
  <c r="D608" i="36" s="1"/>
  <c r="C600" i="36"/>
  <c r="D600" i="36" s="1"/>
  <c r="C592" i="36"/>
  <c r="D592" i="36" s="1"/>
  <c r="C584" i="36"/>
  <c r="D584" i="36" s="1"/>
  <c r="C576" i="36"/>
  <c r="D576" i="36" s="1"/>
  <c r="C568" i="36"/>
  <c r="D568" i="36" s="1"/>
  <c r="C560" i="36"/>
  <c r="D560" i="36" s="1"/>
  <c r="C544" i="36"/>
  <c r="D544" i="36" s="1"/>
  <c r="C536" i="36"/>
  <c r="D536" i="36" s="1"/>
  <c r="C520" i="36"/>
  <c r="D520" i="36" s="1"/>
  <c r="C512" i="36"/>
  <c r="D512" i="36" s="1"/>
  <c r="C504" i="36"/>
  <c r="D504" i="36" s="1"/>
  <c r="C496" i="36"/>
  <c r="D496" i="36" s="1"/>
  <c r="C488" i="36"/>
  <c r="D488" i="36" s="1"/>
  <c r="C480" i="36"/>
  <c r="D480" i="36" s="1"/>
  <c r="C472" i="36"/>
  <c r="D472" i="36" s="1"/>
  <c r="C464" i="36"/>
  <c r="D464" i="36" s="1"/>
  <c r="C448" i="36"/>
  <c r="D448" i="36" s="1"/>
  <c r="C440" i="36"/>
  <c r="D440" i="36" s="1"/>
  <c r="C417" i="36"/>
  <c r="D417" i="36" s="1"/>
  <c r="C409" i="36"/>
  <c r="D409" i="36" s="1"/>
  <c r="C401" i="36"/>
  <c r="D401" i="36" s="1"/>
  <c r="C393" i="36"/>
  <c r="D393" i="36" s="1"/>
  <c r="C385" i="36"/>
  <c r="D385" i="36" s="1"/>
  <c r="C377" i="36"/>
  <c r="D377" i="36" s="1"/>
  <c r="C369" i="36"/>
  <c r="D369" i="36" s="1"/>
  <c r="C361" i="36"/>
  <c r="D361" i="36" s="1"/>
  <c r="C353" i="36"/>
  <c r="D353" i="36" s="1"/>
  <c r="C345" i="36"/>
  <c r="D345" i="36" s="1"/>
  <c r="C337" i="36"/>
  <c r="D337" i="36" s="1"/>
  <c r="C329" i="36"/>
  <c r="D329" i="36" s="1"/>
  <c r="C321" i="36"/>
  <c r="D321" i="36" s="1"/>
  <c r="C313" i="36"/>
  <c r="D313" i="36" s="1"/>
  <c r="C305" i="36"/>
  <c r="D305" i="36" s="1"/>
  <c r="C297" i="36"/>
  <c r="D297" i="36" s="1"/>
  <c r="C289" i="36"/>
  <c r="D289" i="36" s="1"/>
  <c r="C281" i="36"/>
  <c r="D281" i="36" s="1"/>
  <c r="C273" i="36"/>
  <c r="D273" i="36" s="1"/>
  <c r="C265" i="36"/>
  <c r="D265" i="36" s="1"/>
  <c r="C257" i="36"/>
  <c r="D257" i="36" s="1"/>
  <c r="C249" i="36"/>
  <c r="D249" i="36" s="1"/>
  <c r="C241" i="36"/>
  <c r="D241" i="36" s="1"/>
  <c r="C233" i="36"/>
  <c r="D233" i="36" s="1"/>
  <c r="C225" i="36"/>
  <c r="D225" i="36" s="1"/>
  <c r="C217" i="36"/>
  <c r="D217" i="36" s="1"/>
  <c r="C209" i="36"/>
  <c r="D209" i="36" s="1"/>
  <c r="C201" i="36"/>
  <c r="D201" i="36" s="1"/>
  <c r="C185" i="36"/>
  <c r="D185" i="36" s="1"/>
  <c r="C177" i="36"/>
  <c r="D177" i="36" s="1"/>
  <c r="C169" i="36"/>
  <c r="D169" i="36" s="1"/>
  <c r="C161" i="36"/>
  <c r="D161" i="36" s="1"/>
  <c r="C153" i="36"/>
  <c r="D153" i="36" s="1"/>
  <c r="C145" i="36"/>
  <c r="D145" i="36" s="1"/>
  <c r="C137" i="36"/>
  <c r="D137" i="36" s="1"/>
  <c r="C129" i="36"/>
  <c r="D129" i="36" s="1"/>
  <c r="C121" i="36"/>
  <c r="D121" i="36" s="1"/>
  <c r="C113" i="36"/>
  <c r="D113" i="36" s="1"/>
  <c r="C105" i="36"/>
  <c r="D105" i="36" s="1"/>
  <c r="C97" i="36"/>
  <c r="D97" i="36" s="1"/>
  <c r="C89" i="36"/>
  <c r="D89" i="36" s="1"/>
  <c r="C74" i="36"/>
  <c r="D74" i="36" s="1"/>
  <c r="C66" i="36"/>
  <c r="D66" i="36" s="1"/>
  <c r="C58" i="36"/>
  <c r="D58" i="36" s="1"/>
  <c r="C50" i="36"/>
  <c r="D50" i="36" s="1"/>
  <c r="C47" i="36"/>
  <c r="D47" i="36" s="1"/>
  <c r="C1533" i="36"/>
  <c r="D1533" i="36" s="1"/>
  <c r="C1525" i="36"/>
  <c r="D1525" i="36" s="1"/>
  <c r="C1517" i="36"/>
  <c r="D1517" i="36" s="1"/>
  <c r="C1509" i="36"/>
  <c r="D1509" i="36" s="1"/>
  <c r="C1493" i="36"/>
  <c r="D1493" i="36" s="1"/>
  <c r="C1485" i="36"/>
  <c r="D1485" i="36" s="1"/>
  <c r="C1477" i="36"/>
  <c r="D1477" i="36" s="1"/>
  <c r="C1469" i="36"/>
  <c r="D1469" i="36" s="1"/>
  <c r="C1461" i="36"/>
  <c r="D1461" i="36" s="1"/>
  <c r="C1453" i="36"/>
  <c r="D1453" i="36" s="1"/>
  <c r="C1445" i="36"/>
  <c r="D1445" i="36" s="1"/>
  <c r="C1437" i="36"/>
  <c r="D1437" i="36" s="1"/>
  <c r="C1413" i="36"/>
  <c r="D1413" i="36" s="1"/>
  <c r="C1405" i="36"/>
  <c r="D1405" i="36" s="1"/>
  <c r="C1397" i="36"/>
  <c r="D1397" i="36" s="1"/>
  <c r="C1382" i="36"/>
  <c r="D1382" i="36" s="1"/>
  <c r="C1374" i="36"/>
  <c r="D1374" i="36" s="1"/>
  <c r="C1366" i="36"/>
  <c r="D1366" i="36" s="1"/>
  <c r="C1358" i="36"/>
  <c r="D1358" i="36" s="1"/>
  <c r="C1342" i="36"/>
  <c r="D1342" i="36" s="1"/>
  <c r="C1334" i="36"/>
  <c r="D1334" i="36" s="1"/>
  <c r="C1326" i="36"/>
  <c r="D1326" i="36" s="1"/>
  <c r="C1318" i="36"/>
  <c r="D1318" i="36" s="1"/>
  <c r="C1310" i="36"/>
  <c r="D1310" i="36" s="1"/>
  <c r="C1302" i="36"/>
  <c r="D1302" i="36" s="1"/>
  <c r="C1294" i="36"/>
  <c r="D1294" i="36" s="1"/>
  <c r="C1286" i="36"/>
  <c r="D1286" i="36" s="1"/>
  <c r="C1278" i="36"/>
  <c r="D1278" i="36" s="1"/>
  <c r="C1270" i="36"/>
  <c r="D1270" i="36" s="1"/>
  <c r="C1262" i="36"/>
  <c r="D1262" i="36" s="1"/>
  <c r="C1254" i="36"/>
  <c r="D1254" i="36" s="1"/>
  <c r="C1246" i="36"/>
  <c r="D1246" i="36" s="1"/>
  <c r="C1238" i="36"/>
  <c r="D1238" i="36" s="1"/>
  <c r="C1230" i="36"/>
  <c r="D1230" i="36" s="1"/>
  <c r="C1222" i="36"/>
  <c r="D1222" i="36" s="1"/>
  <c r="C1214" i="36"/>
  <c r="D1214" i="36" s="1"/>
  <c r="C1206" i="36"/>
  <c r="D1206" i="36" s="1"/>
  <c r="C1198" i="36"/>
  <c r="D1198" i="36" s="1"/>
  <c r="C1182" i="36"/>
  <c r="D1182" i="36" s="1"/>
  <c r="C1174" i="36"/>
  <c r="D1174" i="36" s="1"/>
  <c r="C1166" i="36"/>
  <c r="D1166" i="36" s="1"/>
  <c r="C1158" i="36"/>
  <c r="D1158" i="36" s="1"/>
  <c r="C1150" i="36"/>
  <c r="D1150" i="36" s="1"/>
  <c r="C1142" i="36"/>
  <c r="D1142" i="36" s="1"/>
  <c r="C1134" i="36"/>
  <c r="D1134" i="36" s="1"/>
  <c r="C1126" i="36"/>
  <c r="D1126" i="36" s="1"/>
  <c r="C1118" i="36"/>
  <c r="D1118" i="36" s="1"/>
  <c r="C1110" i="36"/>
  <c r="D1110" i="36" s="1"/>
  <c r="C1087" i="36"/>
  <c r="D1087" i="36" s="1"/>
  <c r="C1079" i="36"/>
  <c r="D1079" i="36" s="1"/>
  <c r="C1071" i="36"/>
  <c r="D1071" i="36" s="1"/>
  <c r="C1063" i="36"/>
  <c r="D1063" i="36" s="1"/>
  <c r="C1047" i="36"/>
  <c r="D1047" i="36" s="1"/>
  <c r="C1039" i="36"/>
  <c r="D1039" i="36" s="1"/>
  <c r="C1031" i="36"/>
  <c r="D1031" i="36" s="1"/>
  <c r="C1023" i="36"/>
  <c r="D1023" i="36" s="1"/>
  <c r="C1007" i="36"/>
  <c r="D1007" i="36" s="1"/>
  <c r="C999" i="36"/>
  <c r="D999" i="36" s="1"/>
  <c r="C991" i="36"/>
  <c r="D991" i="36" s="1"/>
  <c r="C983" i="36"/>
  <c r="D983" i="36" s="1"/>
  <c r="C975" i="36"/>
  <c r="D975" i="36" s="1"/>
  <c r="C967" i="36"/>
  <c r="D967" i="36" s="1"/>
  <c r="C959" i="36"/>
  <c r="D959" i="36" s="1"/>
  <c r="C951" i="36"/>
  <c r="D951" i="36" s="1"/>
  <c r="C943" i="36"/>
  <c r="D943" i="36" s="1"/>
  <c r="C935" i="36"/>
  <c r="D935" i="36" s="1"/>
  <c r="C927" i="36"/>
  <c r="D927" i="36" s="1"/>
  <c r="C919" i="36"/>
  <c r="D919" i="36" s="1"/>
  <c r="C911" i="36"/>
  <c r="D911" i="36" s="1"/>
  <c r="C903" i="36"/>
  <c r="D903" i="36" s="1"/>
  <c r="C895" i="36"/>
  <c r="D895" i="36" s="1"/>
  <c r="C887" i="36"/>
  <c r="D887" i="36" s="1"/>
  <c r="C879" i="36"/>
  <c r="D879" i="36" s="1"/>
  <c r="C871" i="36"/>
  <c r="D871" i="36" s="1"/>
  <c r="C863" i="36"/>
  <c r="D863" i="36" s="1"/>
  <c r="C855" i="36"/>
  <c r="D855" i="36" s="1"/>
  <c r="C847" i="36"/>
  <c r="D847" i="36" s="1"/>
  <c r="C839" i="36"/>
  <c r="D839" i="36" s="1"/>
  <c r="C831" i="36"/>
  <c r="D831" i="36" s="1"/>
  <c r="C823" i="36"/>
  <c r="D823" i="36" s="1"/>
  <c r="C815" i="36"/>
  <c r="D815" i="36" s="1"/>
  <c r="C807" i="36"/>
  <c r="D807" i="36" s="1"/>
  <c r="C799" i="36"/>
  <c r="D799" i="36" s="1"/>
  <c r="C791" i="36"/>
  <c r="D791" i="36" s="1"/>
  <c r="C783" i="36"/>
  <c r="D783" i="36" s="1"/>
  <c r="C775" i="36"/>
  <c r="D775" i="36" s="1"/>
  <c r="C767" i="36"/>
  <c r="D767" i="36" s="1"/>
  <c r="C759" i="36"/>
  <c r="D759" i="36" s="1"/>
  <c r="C751" i="36"/>
  <c r="D751" i="36" s="1"/>
  <c r="C743" i="36"/>
  <c r="D743" i="36" s="1"/>
  <c r="C727" i="36"/>
  <c r="D727" i="36" s="1"/>
  <c r="C711" i="36"/>
  <c r="D711" i="36" s="1"/>
  <c r="C703" i="36"/>
  <c r="D703" i="36" s="1"/>
  <c r="C695" i="36"/>
  <c r="D695" i="36" s="1"/>
  <c r="C687" i="36"/>
  <c r="D687" i="36" s="1"/>
  <c r="C679" i="36"/>
  <c r="D679" i="36" s="1"/>
  <c r="C671" i="36"/>
  <c r="D671" i="36" s="1"/>
  <c r="C663" i="36"/>
  <c r="D663" i="36" s="1"/>
  <c r="C655" i="36"/>
  <c r="D655" i="36" s="1"/>
  <c r="C647" i="36"/>
  <c r="D647" i="36" s="1"/>
  <c r="C639" i="36"/>
  <c r="D639" i="36" s="1"/>
  <c r="C631" i="36"/>
  <c r="D631" i="36" s="1"/>
  <c r="C623" i="36"/>
  <c r="D623" i="36" s="1"/>
  <c r="C615" i="36"/>
  <c r="D615" i="36" s="1"/>
  <c r="C607" i="36"/>
  <c r="D607" i="36" s="1"/>
  <c r="C599" i="36"/>
  <c r="D599" i="36" s="1"/>
  <c r="C591" i="36"/>
  <c r="D591" i="36" s="1"/>
  <c r="C583" i="36"/>
  <c r="D583" i="36" s="1"/>
  <c r="C575" i="36"/>
  <c r="D575" i="36" s="1"/>
  <c r="C567" i="36"/>
  <c r="D567" i="36" s="1"/>
  <c r="C559" i="36"/>
  <c r="D559" i="36" s="1"/>
  <c r="C551" i="36"/>
  <c r="D551" i="36" s="1"/>
  <c r="C543" i="36"/>
  <c r="D543" i="36" s="1"/>
  <c r="C535" i="36"/>
  <c r="D535" i="36" s="1"/>
  <c r="C527" i="36"/>
  <c r="D527" i="36" s="1"/>
  <c r="C519" i="36"/>
  <c r="D519" i="36" s="1"/>
  <c r="C511" i="36"/>
  <c r="D511" i="36" s="1"/>
  <c r="C503" i="36"/>
  <c r="D503" i="36" s="1"/>
  <c r="C495" i="36"/>
  <c r="D495" i="36" s="1"/>
  <c r="C487" i="36"/>
  <c r="D487" i="36" s="1"/>
  <c r="C479" i="36"/>
  <c r="D479" i="36" s="1"/>
  <c r="C471" i="36"/>
  <c r="D471" i="36" s="1"/>
  <c r="C463" i="36"/>
  <c r="D463" i="36" s="1"/>
  <c r="C455" i="36"/>
  <c r="D455" i="36" s="1"/>
  <c r="C447" i="36"/>
  <c r="D447" i="36" s="1"/>
  <c r="C439" i="36"/>
  <c r="D439" i="36" s="1"/>
  <c r="C431" i="36"/>
  <c r="D431" i="36" s="1"/>
  <c r="C424" i="36"/>
  <c r="D424" i="36" s="1"/>
  <c r="C408" i="36"/>
  <c r="D408" i="36" s="1"/>
  <c r="C392" i="36"/>
  <c r="D392" i="36" s="1"/>
  <c r="C384" i="36"/>
  <c r="D384" i="36" s="1"/>
  <c r="C376" i="36"/>
  <c r="D376" i="36" s="1"/>
  <c r="C368" i="36"/>
  <c r="D368" i="36" s="1"/>
  <c r="C360" i="36"/>
  <c r="D360" i="36" s="1"/>
  <c r="C352" i="36"/>
  <c r="D352" i="36" s="1"/>
  <c r="C344" i="36"/>
  <c r="D344" i="36" s="1"/>
  <c r="C336" i="36"/>
  <c r="D336" i="36" s="1"/>
  <c r="C328" i="36"/>
  <c r="D328" i="36" s="1"/>
  <c r="C320" i="36"/>
  <c r="D320" i="36" s="1"/>
  <c r="C312" i="36"/>
  <c r="D312" i="36" s="1"/>
  <c r="C304" i="36"/>
  <c r="D304" i="36" s="1"/>
  <c r="C296" i="36"/>
  <c r="D296" i="36" s="1"/>
  <c r="C288" i="36"/>
  <c r="D288" i="36" s="1"/>
  <c r="C280" i="36"/>
  <c r="D280" i="36" s="1"/>
  <c r="C272" i="36"/>
  <c r="D272" i="36" s="1"/>
  <c r="C264" i="36"/>
  <c r="D264" i="36" s="1"/>
  <c r="C256" i="36"/>
  <c r="D256" i="36" s="1"/>
  <c r="C240" i="36"/>
  <c r="D240" i="36" s="1"/>
  <c r="C232" i="36"/>
  <c r="D232" i="36" s="1"/>
  <c r="C224" i="36"/>
  <c r="D224" i="36" s="1"/>
  <c r="C216" i="36"/>
  <c r="D216" i="36" s="1"/>
  <c r="C208" i="36"/>
  <c r="D208" i="36" s="1"/>
  <c r="C200" i="36"/>
  <c r="D200" i="36" s="1"/>
  <c r="C192" i="36"/>
  <c r="D192" i="36" s="1"/>
  <c r="C176" i="36"/>
  <c r="D176" i="36" s="1"/>
  <c r="C168" i="36"/>
  <c r="D168" i="36" s="1"/>
  <c r="C160" i="36"/>
  <c r="D160" i="36" s="1"/>
  <c r="C152" i="36"/>
  <c r="D152" i="36" s="1"/>
  <c r="C144" i="36"/>
  <c r="D144" i="36" s="1"/>
  <c r="C136" i="36"/>
  <c r="D136" i="36" s="1"/>
  <c r="C120" i="36"/>
  <c r="D120" i="36" s="1"/>
  <c r="C112" i="36"/>
  <c r="D112" i="36" s="1"/>
  <c r="C104" i="36"/>
  <c r="D104" i="36" s="1"/>
  <c r="C96" i="36"/>
  <c r="D96" i="36" s="1"/>
  <c r="C88" i="36"/>
  <c r="D88" i="36" s="1"/>
  <c r="C80" i="36"/>
  <c r="D80" i="36" s="1"/>
  <c r="C73" i="36"/>
  <c r="D73" i="36" s="1"/>
  <c r="C65" i="36"/>
  <c r="D65" i="36" s="1"/>
  <c r="C57" i="36"/>
  <c r="D57" i="36" s="1"/>
  <c r="C49" i="36"/>
  <c r="D49" i="36" s="1"/>
  <c r="C41" i="36"/>
  <c r="D41" i="36" s="1"/>
  <c r="C40" i="36"/>
  <c r="D40" i="36" s="1"/>
  <c r="C1395" i="36"/>
  <c r="D1395" i="36" s="1"/>
  <c r="C1387" i="36"/>
  <c r="D1387" i="36" s="1"/>
  <c r="C78" i="36"/>
  <c r="D78" i="36" s="1"/>
  <c r="C1530" i="36"/>
  <c r="D1530" i="36" s="1"/>
  <c r="C1522" i="36"/>
  <c r="D1522" i="36" s="1"/>
  <c r="C1514" i="36"/>
  <c r="D1514" i="36" s="1"/>
  <c r="C1506" i="36"/>
  <c r="D1506" i="36" s="1"/>
  <c r="C1498" i="36"/>
  <c r="D1498" i="36" s="1"/>
  <c r="C1482" i="36"/>
  <c r="D1482" i="36" s="1"/>
  <c r="C1474" i="36"/>
  <c r="D1474" i="36" s="1"/>
  <c r="C1466" i="36"/>
  <c r="D1466" i="36" s="1"/>
  <c r="C1458" i="36"/>
  <c r="D1458" i="36" s="1"/>
  <c r="C1450" i="36"/>
  <c r="D1450" i="36" s="1"/>
  <c r="C1442" i="36"/>
  <c r="D1442" i="36" s="1"/>
  <c r="C1434" i="36"/>
  <c r="D1434" i="36" s="1"/>
  <c r="C1426" i="36"/>
  <c r="D1426" i="36" s="1"/>
  <c r="C1410" i="36"/>
  <c r="D1410" i="36" s="1"/>
  <c r="C1402" i="36"/>
  <c r="D1402" i="36" s="1"/>
  <c r="C1394" i="36"/>
  <c r="D1394" i="36" s="1"/>
  <c r="C1386" i="36"/>
  <c r="D1386" i="36" s="1"/>
  <c r="C1379" i="36"/>
  <c r="D1379" i="36" s="1"/>
  <c r="C1371" i="36"/>
  <c r="D1371" i="36" s="1"/>
  <c r="C1355" i="36"/>
  <c r="D1355" i="36" s="1"/>
  <c r="C1347" i="36"/>
  <c r="D1347" i="36" s="1"/>
  <c r="C1339" i="36"/>
  <c r="D1339" i="36" s="1"/>
  <c r="C1331" i="36"/>
  <c r="D1331" i="36" s="1"/>
  <c r="C1323" i="36"/>
  <c r="D1323" i="36" s="1"/>
  <c r="C1315" i="36"/>
  <c r="D1315" i="36" s="1"/>
  <c r="C1307" i="36"/>
  <c r="D1307" i="36" s="1"/>
  <c r="C1299" i="36"/>
  <c r="D1299" i="36" s="1"/>
  <c r="C1291" i="36"/>
  <c r="D1291" i="36" s="1"/>
  <c r="C1283" i="36"/>
  <c r="D1283" i="36" s="1"/>
  <c r="C1275" i="36"/>
  <c r="D1275" i="36" s="1"/>
  <c r="C1267" i="36"/>
  <c r="D1267" i="36" s="1"/>
  <c r="C1259" i="36"/>
  <c r="D1259" i="36" s="1"/>
  <c r="C1251" i="36"/>
  <c r="D1251" i="36" s="1"/>
  <c r="C1243" i="36"/>
  <c r="D1243" i="36" s="1"/>
  <c r="C1235" i="36"/>
  <c r="D1235" i="36" s="1"/>
  <c r="C1227" i="36"/>
  <c r="D1227" i="36" s="1"/>
  <c r="C1219" i="36"/>
  <c r="D1219" i="36" s="1"/>
  <c r="C1211" i="36"/>
  <c r="D1211" i="36" s="1"/>
  <c r="C1203" i="36"/>
  <c r="D1203" i="36" s="1"/>
  <c r="C1195" i="36"/>
  <c r="D1195" i="36" s="1"/>
  <c r="C1187" i="36"/>
  <c r="D1187" i="36" s="1"/>
  <c r="C1179" i="36"/>
  <c r="D1179" i="36" s="1"/>
  <c r="C1171" i="36"/>
  <c r="D1171" i="36" s="1"/>
  <c r="C1163" i="36"/>
  <c r="D1163" i="36" s="1"/>
  <c r="C1155" i="36"/>
  <c r="D1155" i="36" s="1"/>
  <c r="C1147" i="36"/>
  <c r="D1147" i="36" s="1"/>
  <c r="C1139" i="36"/>
  <c r="D1139" i="36" s="1"/>
  <c r="C1131" i="36"/>
  <c r="D1131" i="36" s="1"/>
  <c r="C1123" i="36"/>
  <c r="D1123" i="36" s="1"/>
  <c r="C1115" i="36"/>
  <c r="D1115" i="36" s="1"/>
  <c r="C1107" i="36"/>
  <c r="D1107" i="36" s="1"/>
  <c r="C1099" i="36"/>
  <c r="D1099" i="36" s="1"/>
  <c r="C1092" i="36"/>
  <c r="D1092" i="36" s="1"/>
  <c r="C1084" i="36"/>
  <c r="D1084" i="36" s="1"/>
  <c r="C1068" i="36"/>
  <c r="D1068" i="36" s="1"/>
  <c r="C1060" i="36"/>
  <c r="D1060" i="36" s="1"/>
  <c r="C1052" i="36"/>
  <c r="D1052" i="36" s="1"/>
  <c r="C1044" i="36"/>
  <c r="D1044" i="36" s="1"/>
  <c r="C1028" i="36"/>
  <c r="D1028" i="36" s="1"/>
  <c r="C1012" i="36"/>
  <c r="D1012" i="36" s="1"/>
  <c r="C996" i="36"/>
  <c r="D996" i="36" s="1"/>
  <c r="C980" i="36"/>
  <c r="D980" i="36" s="1"/>
  <c r="C972" i="36"/>
  <c r="D972" i="36" s="1"/>
  <c r="C964" i="36"/>
  <c r="D964" i="36" s="1"/>
  <c r="C956" i="36"/>
  <c r="D956" i="36" s="1"/>
  <c r="C948" i="36"/>
  <c r="D948" i="36" s="1"/>
  <c r="C940" i="36"/>
  <c r="D940" i="36" s="1"/>
  <c r="C932" i="36"/>
  <c r="D932" i="36" s="1"/>
  <c r="C924" i="36"/>
  <c r="D924" i="36" s="1"/>
  <c r="C916" i="36"/>
  <c r="D916" i="36" s="1"/>
  <c r="C908" i="36"/>
  <c r="D908" i="36" s="1"/>
  <c r="C900" i="36"/>
  <c r="D900" i="36" s="1"/>
  <c r="C892" i="36"/>
  <c r="D892" i="36" s="1"/>
  <c r="C884" i="36"/>
  <c r="D884" i="36" s="1"/>
  <c r="C876" i="36"/>
  <c r="D876" i="36" s="1"/>
  <c r="C860" i="36"/>
  <c r="D860" i="36" s="1"/>
  <c r="C852" i="36"/>
  <c r="D852" i="36" s="1"/>
  <c r="C844" i="36"/>
  <c r="D844" i="36" s="1"/>
  <c r="C836" i="36"/>
  <c r="D836" i="36" s="1"/>
  <c r="C828" i="36"/>
  <c r="D828" i="36" s="1"/>
  <c r="C820" i="36"/>
  <c r="D820" i="36" s="1"/>
  <c r="C812" i="36"/>
  <c r="D812" i="36" s="1"/>
  <c r="C804" i="36"/>
  <c r="D804" i="36" s="1"/>
  <c r="C796" i="36"/>
  <c r="D796" i="36" s="1"/>
  <c r="C788" i="36"/>
  <c r="D788" i="36" s="1"/>
  <c r="C780" i="36"/>
  <c r="D780" i="36" s="1"/>
  <c r="C772" i="36"/>
  <c r="D772" i="36" s="1"/>
  <c r="C764" i="36"/>
  <c r="D764" i="36" s="1"/>
  <c r="C756" i="36"/>
  <c r="D756" i="36" s="1"/>
  <c r="C748" i="36"/>
  <c r="D748" i="36" s="1"/>
  <c r="C740" i="36"/>
  <c r="D740" i="36" s="1"/>
  <c r="C732" i="36"/>
  <c r="D732" i="36" s="1"/>
  <c r="C724" i="36"/>
  <c r="D724" i="36" s="1"/>
  <c r="C716" i="36"/>
  <c r="D716" i="36" s="1"/>
  <c r="C708" i="36"/>
  <c r="D708" i="36" s="1"/>
  <c r="C700" i="36"/>
  <c r="D700" i="36" s="1"/>
  <c r="C692" i="36"/>
  <c r="D692" i="36" s="1"/>
  <c r="C684" i="36"/>
  <c r="D684" i="36" s="1"/>
  <c r="C676" i="36"/>
  <c r="D676" i="36" s="1"/>
  <c r="C668" i="36"/>
  <c r="D668" i="36" s="1"/>
  <c r="C660" i="36"/>
  <c r="D660" i="36" s="1"/>
  <c r="C652" i="36"/>
  <c r="D652" i="36" s="1"/>
  <c r="C644" i="36"/>
  <c r="D644" i="36" s="1"/>
  <c r="C636" i="36"/>
  <c r="D636" i="36" s="1"/>
  <c r="C628" i="36"/>
  <c r="D628" i="36" s="1"/>
  <c r="C620" i="36"/>
  <c r="D620" i="36" s="1"/>
  <c r="C612" i="36"/>
  <c r="D612" i="36" s="1"/>
  <c r="C604" i="36"/>
  <c r="D604" i="36" s="1"/>
  <c r="C596" i="36"/>
  <c r="D596" i="36" s="1"/>
  <c r="C588" i="36"/>
  <c r="D588" i="36" s="1"/>
  <c r="C580" i="36"/>
  <c r="D580" i="36" s="1"/>
  <c r="C572" i="36"/>
  <c r="D572" i="36" s="1"/>
  <c r="C564" i="36"/>
  <c r="D564" i="36" s="1"/>
  <c r="C556" i="36"/>
  <c r="D556" i="36" s="1"/>
  <c r="C548" i="36"/>
  <c r="D548" i="36" s="1"/>
  <c r="C540" i="36"/>
  <c r="D540" i="36" s="1"/>
  <c r="C524" i="36"/>
  <c r="D524" i="36" s="1"/>
  <c r="C516" i="36"/>
  <c r="D516" i="36" s="1"/>
  <c r="C500" i="36"/>
  <c r="D500" i="36" s="1"/>
  <c r="C492" i="36"/>
  <c r="D492" i="36" s="1"/>
  <c r="C484" i="36"/>
  <c r="D484" i="36" s="1"/>
  <c r="C476" i="36"/>
  <c r="D476" i="36" s="1"/>
  <c r="C468" i="36"/>
  <c r="D468" i="36" s="1"/>
  <c r="C460" i="36"/>
  <c r="D460" i="36" s="1"/>
  <c r="C444" i="36"/>
  <c r="D444" i="36" s="1"/>
  <c r="C428" i="36"/>
  <c r="D428" i="36" s="1"/>
  <c r="C421" i="36"/>
  <c r="D421" i="36" s="1"/>
  <c r="C413" i="36"/>
  <c r="D413" i="36" s="1"/>
  <c r="C405" i="36"/>
  <c r="D405" i="36" s="1"/>
  <c r="C397" i="36"/>
  <c r="D397" i="36" s="1"/>
  <c r="C389" i="36"/>
  <c r="D389" i="36" s="1"/>
  <c r="C381" i="36"/>
  <c r="D381" i="36" s="1"/>
  <c r="C373" i="36"/>
  <c r="D373" i="36" s="1"/>
  <c r="C365" i="36"/>
  <c r="D365" i="36" s="1"/>
  <c r="C357" i="36"/>
  <c r="D357" i="36" s="1"/>
  <c r="C349" i="36"/>
  <c r="D349" i="36" s="1"/>
  <c r="C341" i="36"/>
  <c r="D341" i="36" s="1"/>
  <c r="C333" i="36"/>
  <c r="D333" i="36" s="1"/>
  <c r="C325" i="36"/>
  <c r="D325" i="36" s="1"/>
  <c r="C317" i="36"/>
  <c r="D317" i="36" s="1"/>
  <c r="C309" i="36"/>
  <c r="D309" i="36" s="1"/>
  <c r="C301" i="36"/>
  <c r="D301" i="36" s="1"/>
  <c r="C293" i="36"/>
  <c r="D293" i="36" s="1"/>
  <c r="C285" i="36"/>
  <c r="D285" i="36" s="1"/>
  <c r="C277" i="36"/>
  <c r="D277" i="36" s="1"/>
  <c r="C269" i="36"/>
  <c r="D269" i="36" s="1"/>
  <c r="C261" i="36"/>
  <c r="D261" i="36" s="1"/>
  <c r="C253" i="36"/>
  <c r="D253" i="36" s="1"/>
  <c r="C245" i="36"/>
  <c r="D245" i="36" s="1"/>
  <c r="C237" i="36"/>
  <c r="D237" i="36" s="1"/>
  <c r="C229" i="36"/>
  <c r="D229" i="36" s="1"/>
  <c r="C221" i="36"/>
  <c r="D221" i="36" s="1"/>
  <c r="C213" i="36"/>
  <c r="D213" i="36" s="1"/>
  <c r="C205" i="36"/>
  <c r="D205" i="36" s="1"/>
  <c r="C197" i="36"/>
  <c r="D197" i="36" s="1"/>
  <c r="C189" i="36"/>
  <c r="D189" i="36" s="1"/>
  <c r="C181" i="36"/>
  <c r="D181" i="36" s="1"/>
  <c r="C173" i="36"/>
  <c r="D173" i="36" s="1"/>
  <c r="C165" i="36"/>
  <c r="D165" i="36" s="1"/>
  <c r="C157" i="36"/>
  <c r="D157" i="36" s="1"/>
  <c r="C149" i="36"/>
  <c r="D149" i="36" s="1"/>
  <c r="C141" i="36"/>
  <c r="D141" i="36" s="1"/>
  <c r="C133" i="36"/>
  <c r="D133" i="36" s="1"/>
  <c r="C125" i="36"/>
  <c r="D125" i="36" s="1"/>
  <c r="C117" i="36"/>
  <c r="D117" i="36" s="1"/>
  <c r="C109" i="36"/>
  <c r="D109" i="36" s="1"/>
  <c r="C101" i="36"/>
  <c r="D101" i="36" s="1"/>
  <c r="C93" i="36"/>
  <c r="D93" i="36" s="1"/>
  <c r="C85" i="36"/>
  <c r="D85" i="36" s="1"/>
  <c r="C77" i="36"/>
  <c r="D77" i="36" s="1"/>
  <c r="C70" i="36"/>
  <c r="D70" i="36" s="1"/>
  <c r="C62" i="36"/>
  <c r="D62" i="36" s="1"/>
  <c r="C54" i="36"/>
  <c r="D54" i="36" s="1"/>
  <c r="C38" i="36"/>
  <c r="D38" i="36" s="1"/>
  <c r="E38" i="36" s="1"/>
  <c r="E37" i="36"/>
  <c r="F37" i="36" s="1"/>
  <c r="I37" i="36" s="1"/>
  <c r="C1100" i="36"/>
  <c r="D1100" i="36" s="1"/>
  <c r="C429" i="36"/>
  <c r="D429" i="36" s="1"/>
  <c r="C1537" i="36"/>
  <c r="D1537" i="36" s="1"/>
  <c r="C1529" i="36"/>
  <c r="D1529" i="36" s="1"/>
  <c r="C1521" i="36"/>
  <c r="D1521" i="36" s="1"/>
  <c r="C1513" i="36"/>
  <c r="D1513" i="36" s="1"/>
  <c r="C1505" i="36"/>
  <c r="D1505" i="36" s="1"/>
  <c r="C1497" i="36"/>
  <c r="D1497" i="36" s="1"/>
  <c r="C1489" i="36"/>
  <c r="D1489" i="36" s="1"/>
  <c r="C1481" i="36"/>
  <c r="D1481" i="36" s="1"/>
  <c r="C1473" i="36"/>
  <c r="D1473" i="36" s="1"/>
  <c r="C1465" i="36"/>
  <c r="D1465" i="36" s="1"/>
  <c r="C1457" i="36"/>
  <c r="D1457" i="36" s="1"/>
  <c r="C1449" i="36"/>
  <c r="D1449" i="36" s="1"/>
  <c r="C1441" i="36"/>
  <c r="D1441" i="36" s="1"/>
  <c r="C1433" i="36"/>
  <c r="D1433" i="36" s="1"/>
  <c r="C1425" i="36"/>
  <c r="D1425" i="36" s="1"/>
  <c r="C1417" i="36"/>
  <c r="D1417" i="36" s="1"/>
  <c r="C1378" i="36"/>
  <c r="D1378" i="36" s="1"/>
  <c r="C1370" i="36"/>
  <c r="D1370" i="36" s="1"/>
  <c r="C1362" i="36"/>
  <c r="D1362" i="36" s="1"/>
  <c r="C1354" i="36"/>
  <c r="D1354" i="36" s="1"/>
  <c r="C1346" i="36"/>
  <c r="D1346" i="36" s="1"/>
  <c r="C1338" i="36"/>
  <c r="D1338" i="36" s="1"/>
  <c r="C1322" i="36"/>
  <c r="D1322" i="36" s="1"/>
  <c r="C1314" i="36"/>
  <c r="D1314" i="36" s="1"/>
  <c r="C1306" i="36"/>
  <c r="D1306" i="36" s="1"/>
  <c r="C1298" i="36"/>
  <c r="D1298" i="36" s="1"/>
  <c r="C1290" i="36"/>
  <c r="D1290" i="36" s="1"/>
  <c r="C1282" i="36"/>
  <c r="D1282" i="36" s="1"/>
  <c r="C1274" i="36"/>
  <c r="D1274" i="36" s="1"/>
  <c r="C1266" i="36"/>
  <c r="D1266" i="36" s="1"/>
  <c r="C1258" i="36"/>
  <c r="D1258" i="36" s="1"/>
  <c r="C1250" i="36"/>
  <c r="D1250" i="36" s="1"/>
  <c r="C1242" i="36"/>
  <c r="D1242" i="36" s="1"/>
  <c r="C1234" i="36"/>
  <c r="D1234" i="36" s="1"/>
  <c r="C1218" i="36"/>
  <c r="D1218" i="36" s="1"/>
  <c r="C1202" i="36"/>
  <c r="D1202" i="36" s="1"/>
  <c r="C1194" i="36"/>
  <c r="D1194" i="36" s="1"/>
  <c r="C1186" i="36"/>
  <c r="D1186" i="36" s="1"/>
  <c r="C1178" i="36"/>
  <c r="D1178" i="36" s="1"/>
  <c r="C1170" i="36"/>
  <c r="D1170" i="36" s="1"/>
  <c r="C1162" i="36"/>
  <c r="D1162" i="36" s="1"/>
  <c r="C1154" i="36"/>
  <c r="D1154" i="36" s="1"/>
  <c r="C1146" i="36"/>
  <c r="D1146" i="36" s="1"/>
  <c r="C1138" i="36"/>
  <c r="D1138" i="36" s="1"/>
  <c r="C1130" i="36"/>
  <c r="D1130" i="36" s="1"/>
  <c r="C1122" i="36"/>
  <c r="D1122" i="36" s="1"/>
  <c r="C1114" i="36"/>
  <c r="D1114" i="36" s="1"/>
  <c r="C1106" i="36"/>
  <c r="D1106" i="36" s="1"/>
  <c r="C1098" i="36"/>
  <c r="D1098" i="36" s="1"/>
  <c r="C1091" i="36"/>
  <c r="D1091" i="36" s="1"/>
  <c r="C1083" i="36"/>
  <c r="D1083" i="36" s="1"/>
  <c r="C1067" i="36"/>
  <c r="D1067" i="36" s="1"/>
  <c r="C1059" i="36"/>
  <c r="D1059" i="36" s="1"/>
  <c r="C1051" i="36"/>
  <c r="D1051" i="36" s="1"/>
  <c r="C1043" i="36"/>
  <c r="D1043" i="36" s="1"/>
  <c r="C1035" i="36"/>
  <c r="D1035" i="36" s="1"/>
  <c r="C1027" i="36"/>
  <c r="D1027" i="36" s="1"/>
  <c r="C1019" i="36"/>
  <c r="D1019" i="36" s="1"/>
  <c r="C1011" i="36"/>
  <c r="D1011" i="36" s="1"/>
  <c r="C1003" i="36"/>
  <c r="D1003" i="36" s="1"/>
  <c r="C987" i="36"/>
  <c r="D987" i="36" s="1"/>
  <c r="C979" i="36"/>
  <c r="D979" i="36" s="1"/>
  <c r="C971" i="36"/>
  <c r="D971" i="36" s="1"/>
  <c r="C963" i="36"/>
  <c r="D963" i="36" s="1"/>
  <c r="C955" i="36"/>
  <c r="D955" i="36" s="1"/>
  <c r="C947" i="36"/>
  <c r="D947" i="36" s="1"/>
  <c r="C939" i="36"/>
  <c r="D939" i="36" s="1"/>
  <c r="C931" i="36"/>
  <c r="D931" i="36" s="1"/>
  <c r="C915" i="36"/>
  <c r="D915" i="36" s="1"/>
  <c r="C907" i="36"/>
  <c r="D907" i="36" s="1"/>
  <c r="C899" i="36"/>
  <c r="D899" i="36" s="1"/>
  <c r="C891" i="36"/>
  <c r="D891" i="36" s="1"/>
  <c r="C883" i="36"/>
  <c r="D883" i="36" s="1"/>
  <c r="C875" i="36"/>
  <c r="D875" i="36" s="1"/>
  <c r="C867" i="36"/>
  <c r="D867" i="36" s="1"/>
  <c r="C851" i="36"/>
  <c r="D851" i="36" s="1"/>
  <c r="C843" i="36"/>
  <c r="D843" i="36" s="1"/>
  <c r="C835" i="36"/>
  <c r="D835" i="36" s="1"/>
  <c r="C827" i="36"/>
  <c r="D827" i="36" s="1"/>
  <c r="C819" i="36"/>
  <c r="D819" i="36" s="1"/>
  <c r="C811" i="36"/>
  <c r="D811" i="36" s="1"/>
  <c r="C803" i="36"/>
  <c r="D803" i="36" s="1"/>
  <c r="C795" i="36"/>
  <c r="D795" i="36" s="1"/>
  <c r="C787" i="36"/>
  <c r="D787" i="36" s="1"/>
  <c r="C779" i="36"/>
  <c r="D779" i="36" s="1"/>
  <c r="C771" i="36"/>
  <c r="D771" i="36" s="1"/>
  <c r="C763" i="36"/>
  <c r="D763" i="36" s="1"/>
  <c r="C747" i="36"/>
  <c r="D747" i="36" s="1"/>
  <c r="C739" i="36"/>
  <c r="D739" i="36" s="1"/>
  <c r="C731" i="36"/>
  <c r="D731" i="36" s="1"/>
  <c r="C723" i="36"/>
  <c r="D723" i="36" s="1"/>
  <c r="C715" i="36"/>
  <c r="D715" i="36" s="1"/>
  <c r="C707" i="36"/>
  <c r="D707" i="36" s="1"/>
  <c r="C699" i="36"/>
  <c r="D699" i="36" s="1"/>
  <c r="C683" i="36"/>
  <c r="D683" i="36" s="1"/>
  <c r="C675" i="36"/>
  <c r="D675" i="36" s="1"/>
  <c r="C667" i="36"/>
  <c r="D667" i="36" s="1"/>
  <c r="C659" i="36"/>
  <c r="D659" i="36" s="1"/>
  <c r="C651" i="36"/>
  <c r="D651" i="36" s="1"/>
  <c r="C643" i="36"/>
  <c r="D643" i="36" s="1"/>
  <c r="C635" i="36"/>
  <c r="D635" i="36" s="1"/>
  <c r="C627" i="36"/>
  <c r="D627" i="36" s="1"/>
  <c r="C619" i="36"/>
  <c r="D619" i="36" s="1"/>
  <c r="C611" i="36"/>
  <c r="D611" i="36" s="1"/>
  <c r="C603" i="36"/>
  <c r="D603" i="36" s="1"/>
  <c r="C595" i="36"/>
  <c r="D595" i="36" s="1"/>
  <c r="C587" i="36"/>
  <c r="D587" i="36" s="1"/>
  <c r="C579" i="36"/>
  <c r="D579" i="36" s="1"/>
  <c r="C571" i="36"/>
  <c r="D571" i="36" s="1"/>
  <c r="C563" i="36"/>
  <c r="D563" i="36" s="1"/>
  <c r="C555" i="36"/>
  <c r="D555" i="36" s="1"/>
  <c r="C547" i="36"/>
  <c r="D547" i="36" s="1"/>
  <c r="C539" i="36"/>
  <c r="D539" i="36" s="1"/>
  <c r="C531" i="36"/>
  <c r="D531" i="36" s="1"/>
  <c r="C523" i="36"/>
  <c r="D523" i="36" s="1"/>
  <c r="C515" i="36"/>
  <c r="D515" i="36" s="1"/>
  <c r="C507" i="36"/>
  <c r="D507" i="36" s="1"/>
  <c r="C499" i="36"/>
  <c r="D499" i="36" s="1"/>
  <c r="C491" i="36"/>
  <c r="D491" i="36" s="1"/>
  <c r="C483" i="36"/>
  <c r="D483" i="36" s="1"/>
  <c r="C475" i="36"/>
  <c r="D475" i="36" s="1"/>
  <c r="C467" i="36"/>
  <c r="D467" i="36" s="1"/>
  <c r="C459" i="36"/>
  <c r="D459" i="36" s="1"/>
  <c r="C451" i="36"/>
  <c r="D451" i="36" s="1"/>
  <c r="C443" i="36"/>
  <c r="D443" i="36" s="1"/>
  <c r="C435" i="36"/>
  <c r="D435" i="36" s="1"/>
  <c r="C427" i="36"/>
  <c r="D427" i="36" s="1"/>
  <c r="C412" i="36"/>
  <c r="D412" i="36" s="1"/>
  <c r="C404" i="36"/>
  <c r="D404" i="36" s="1"/>
  <c r="C396" i="36"/>
  <c r="D396" i="36" s="1"/>
  <c r="C388" i="36"/>
  <c r="D388" i="36" s="1"/>
  <c r="C380" i="36"/>
  <c r="D380" i="36" s="1"/>
  <c r="C372" i="36"/>
  <c r="D372" i="36" s="1"/>
  <c r="C364" i="36"/>
  <c r="D364" i="36" s="1"/>
  <c r="C356" i="36"/>
  <c r="D356" i="36" s="1"/>
  <c r="C348" i="36"/>
  <c r="D348" i="36" s="1"/>
  <c r="C340" i="36"/>
  <c r="D340" i="36" s="1"/>
  <c r="C332" i="36"/>
  <c r="D332" i="36" s="1"/>
  <c r="C324" i="36"/>
  <c r="D324" i="36" s="1"/>
  <c r="C316" i="36"/>
  <c r="D316" i="36" s="1"/>
  <c r="C308" i="36"/>
  <c r="D308" i="36" s="1"/>
  <c r="C300" i="36"/>
  <c r="D300" i="36" s="1"/>
  <c r="C292" i="36"/>
  <c r="D292" i="36" s="1"/>
  <c r="C284" i="36"/>
  <c r="D284" i="36" s="1"/>
  <c r="C276" i="36"/>
  <c r="D276" i="36" s="1"/>
  <c r="C260" i="36"/>
  <c r="D260" i="36" s="1"/>
  <c r="C252" i="36"/>
  <c r="D252" i="36" s="1"/>
  <c r="C244" i="36"/>
  <c r="D244" i="36" s="1"/>
  <c r="C236" i="36"/>
  <c r="D236" i="36" s="1"/>
  <c r="C228" i="36"/>
  <c r="D228" i="36" s="1"/>
  <c r="C220" i="36"/>
  <c r="D220" i="36" s="1"/>
  <c r="C212" i="36"/>
  <c r="D212" i="36" s="1"/>
  <c r="C204" i="36"/>
  <c r="D204" i="36" s="1"/>
  <c r="C196" i="36"/>
  <c r="D196" i="36" s="1"/>
  <c r="C188" i="36"/>
  <c r="D188" i="36" s="1"/>
  <c r="C180" i="36"/>
  <c r="D180" i="36" s="1"/>
  <c r="C172" i="36"/>
  <c r="D172" i="36" s="1"/>
  <c r="C156" i="36"/>
  <c r="D156" i="36" s="1"/>
  <c r="C140" i="36"/>
  <c r="D140" i="36" s="1"/>
  <c r="C132" i="36"/>
  <c r="D132" i="36" s="1"/>
  <c r="C124" i="36"/>
  <c r="D124" i="36" s="1"/>
  <c r="C116" i="36"/>
  <c r="D116" i="36" s="1"/>
  <c r="C108" i="36"/>
  <c r="D108" i="36" s="1"/>
  <c r="C100" i="36"/>
  <c r="D100" i="36" s="1"/>
  <c r="C92" i="36"/>
  <c r="D92" i="36" s="1"/>
  <c r="C84" i="36"/>
  <c r="D84" i="36" s="1"/>
  <c r="C76" i="36"/>
  <c r="D76" i="36" s="1"/>
  <c r="C69" i="36"/>
  <c r="D69" i="36" s="1"/>
  <c r="C61" i="36"/>
  <c r="D61" i="36" s="1"/>
  <c r="C53" i="36"/>
  <c r="D53" i="36" s="1"/>
  <c r="C45" i="36"/>
  <c r="D45" i="36" s="1"/>
  <c r="B6" i="39"/>
  <c r="D6" i="39" s="1"/>
  <c r="C5" i="39"/>
  <c r="D98" i="36"/>
  <c r="D323" i="36"/>
  <c r="D1049" i="36"/>
  <c r="D411" i="36"/>
  <c r="D178" i="36"/>
  <c r="D714" i="36"/>
  <c r="D106" i="36"/>
  <c r="D578" i="36"/>
  <c r="D1472" i="36"/>
  <c r="B646" i="36"/>
  <c r="C656" i="36" s="1"/>
  <c r="D155" i="36"/>
  <c r="D91" i="36"/>
  <c r="D227" i="36"/>
  <c r="D1488" i="36"/>
  <c r="D1057" i="36"/>
  <c r="D530" i="36"/>
  <c r="D985" i="36"/>
  <c r="A4" i="39"/>
  <c r="B1490" i="36"/>
  <c r="C1500" i="36" s="1"/>
  <c r="B406" i="36"/>
  <c r="C416" i="36" s="1"/>
  <c r="B248" i="36"/>
  <c r="C258" i="36" s="1"/>
  <c r="B128" i="36"/>
  <c r="C138" i="36" s="1"/>
  <c r="B709" i="36"/>
  <c r="C729" i="36" s="1"/>
  <c r="D729" i="36" s="1"/>
  <c r="B878" i="36"/>
  <c r="C888" i="36" s="1"/>
  <c r="B400" i="36"/>
  <c r="C420" i="36" s="1"/>
  <c r="D420" i="36" s="1"/>
  <c r="D1377" i="36"/>
  <c r="B1330" i="36"/>
  <c r="C1350" i="36" s="1"/>
  <c r="D1350" i="36" s="1"/>
  <c r="D914" i="36"/>
  <c r="D538" i="36"/>
  <c r="D146" i="36"/>
  <c r="D1296" i="36"/>
  <c r="B508" i="36"/>
  <c r="C528" i="36" s="1"/>
  <c r="D528" i="36" s="1"/>
  <c r="D402" i="36"/>
  <c r="D1281" i="36"/>
  <c r="D569" i="36"/>
  <c r="D498" i="36"/>
  <c r="D721" i="36"/>
  <c r="D114" i="36"/>
  <c r="D1534" i="36"/>
  <c r="D1344" i="36"/>
  <c r="D1273" i="36"/>
  <c r="D953" i="36"/>
  <c r="D778" i="36"/>
  <c r="D762" i="36"/>
  <c r="D741" i="36"/>
  <c r="D626" i="36"/>
  <c r="D1082" i="36"/>
  <c r="D1105" i="36"/>
  <c r="D170" i="36"/>
  <c r="D1113" i="36"/>
  <c r="D658" i="36"/>
  <c r="D810" i="36"/>
  <c r="D1199" i="36"/>
  <c r="D634" i="36"/>
  <c r="D570" i="36"/>
  <c r="D466" i="36"/>
  <c r="D355" i="36"/>
  <c r="B1491" i="36"/>
  <c r="C1501" i="36" s="1"/>
  <c r="D1376" i="36"/>
  <c r="D1345" i="36"/>
  <c r="D1041" i="36"/>
  <c r="D897" i="36"/>
  <c r="D786" i="36"/>
  <c r="D131" i="36"/>
  <c r="D986" i="36"/>
  <c r="D251" i="36"/>
  <c r="D633" i="36"/>
  <c r="D618" i="36"/>
  <c r="D601" i="36"/>
  <c r="D586" i="36"/>
  <c r="D489" i="36"/>
  <c r="D1209" i="36"/>
  <c r="D649" i="36"/>
  <c r="D1336" i="36"/>
  <c r="D1384" i="36"/>
  <c r="D274" i="36"/>
  <c r="D657" i="36"/>
  <c r="D641" i="36"/>
  <c r="B532" i="36"/>
  <c r="C542" i="36" s="1"/>
  <c r="D465" i="36"/>
  <c r="D1033" i="36"/>
  <c r="D834" i="36"/>
  <c r="D1212" i="36"/>
  <c r="D1360" i="36"/>
  <c r="D1201" i="36"/>
  <c r="D1074" i="36"/>
  <c r="D68" i="36"/>
  <c r="D1129" i="36"/>
  <c r="D905" i="36"/>
  <c r="D154" i="36"/>
  <c r="D1029" i="36"/>
  <c r="D826" i="36"/>
  <c r="D818" i="36"/>
  <c r="D794" i="36"/>
  <c r="D737" i="36"/>
  <c r="D857" i="36"/>
  <c r="D259" i="36"/>
  <c r="D441" i="36"/>
  <c r="B1398" i="36"/>
  <c r="C1418" i="36" s="1"/>
  <c r="D1418" i="36" s="1"/>
  <c r="D1193" i="36"/>
  <c r="D954" i="36"/>
  <c r="D218" i="36"/>
  <c r="D922" i="36"/>
  <c r="D371" i="36"/>
  <c r="D1002" i="36"/>
  <c r="D841" i="36"/>
  <c r="D801" i="36"/>
  <c r="D761" i="36"/>
  <c r="D1224" i="36"/>
  <c r="D1185" i="36"/>
  <c r="D211" i="36"/>
  <c r="D171" i="36"/>
  <c r="D163" i="36"/>
  <c r="D226" i="36"/>
  <c r="B1363" i="36"/>
  <c r="B1190" i="36"/>
  <c r="D1144" i="36"/>
  <c r="D1120" i="36"/>
  <c r="D1112" i="36"/>
  <c r="D1104" i="36"/>
  <c r="B1010" i="36"/>
  <c r="C1020" i="36" s="1"/>
  <c r="D713" i="36"/>
  <c r="B1066" i="36"/>
  <c r="C1086" i="36" s="1"/>
  <c r="D1086" i="36" s="1"/>
  <c r="B995" i="36"/>
  <c r="C1005" i="36" s="1"/>
  <c r="B913" i="36"/>
  <c r="C923" i="36" s="1"/>
  <c r="B436" i="36"/>
  <c r="C446" i="36" s="1"/>
  <c r="B994" i="36"/>
  <c r="C1014" i="36" s="1"/>
  <c r="D1014" i="36" s="1"/>
  <c r="B849" i="36"/>
  <c r="C869" i="36" s="1"/>
  <c r="D869" i="36" s="1"/>
  <c r="D1400" i="36"/>
  <c r="B1200" i="36"/>
  <c r="C1220" i="36" s="1"/>
  <c r="D1220" i="36" s="1"/>
  <c r="B1026" i="36"/>
  <c r="C1036" i="36" s="1"/>
  <c r="B848" i="36"/>
  <c r="C868" i="36" s="1"/>
  <c r="D868" i="36" s="1"/>
  <c r="D339" i="36"/>
  <c r="D1504" i="36"/>
  <c r="D419" i="36"/>
  <c r="D194" i="36"/>
  <c r="B183" i="36"/>
  <c r="C193" i="36" s="1"/>
  <c r="D1369" i="36"/>
  <c r="D1329" i="36"/>
  <c r="D1424" i="36"/>
  <c r="B1216" i="36"/>
  <c r="C1236" i="36" s="1"/>
  <c r="D1236" i="36" s="1"/>
  <c r="B1055" i="36"/>
  <c r="C1065" i="36" s="1"/>
  <c r="B984" i="36"/>
  <c r="B978" i="36"/>
  <c r="C988" i="36" s="1"/>
  <c r="B442" i="36"/>
  <c r="C452" i="36" s="1"/>
  <c r="B735" i="36"/>
  <c r="C755" i="36" s="1"/>
  <c r="D755" i="36" s="1"/>
  <c r="D250" i="36"/>
  <c r="D1034" i="36"/>
  <c r="D970" i="36"/>
  <c r="B1409" i="36"/>
  <c r="C1419" i="36" s="1"/>
  <c r="B1401" i="36"/>
  <c r="C1411" i="36" s="1"/>
  <c r="B1381" i="36"/>
  <c r="B1373" i="36"/>
  <c r="C1393" i="36" s="1"/>
  <c r="D1393" i="36" s="1"/>
  <c r="D705" i="36"/>
  <c r="B164" i="36"/>
  <c r="C174" i="36" s="1"/>
  <c r="D1536" i="36"/>
  <c r="D1176" i="36"/>
  <c r="D1128" i="36"/>
  <c r="D921" i="36"/>
  <c r="B681" i="36"/>
  <c r="C691" i="36" s="1"/>
  <c r="D1456" i="36"/>
  <c r="D1160" i="36"/>
  <c r="D802" i="36"/>
  <c r="D474" i="36"/>
  <c r="D825" i="36"/>
  <c r="D1288" i="36"/>
  <c r="D1280" i="36"/>
  <c r="D1264" i="36"/>
  <c r="D1256" i="36"/>
  <c r="D1121" i="36"/>
  <c r="D1093" i="36"/>
  <c r="D1081" i="36"/>
  <c r="D697" i="36"/>
  <c r="D306" i="36"/>
  <c r="D1480" i="36"/>
  <c r="D1464" i="36"/>
  <c r="D1168" i="36"/>
  <c r="D458" i="36"/>
  <c r="D1018" i="36"/>
  <c r="D865" i="36"/>
  <c r="D506" i="36"/>
  <c r="D298" i="36"/>
  <c r="D266" i="36"/>
  <c r="D195" i="36"/>
  <c r="D754" i="36"/>
  <c r="D746" i="36"/>
  <c r="D545" i="36"/>
  <c r="D537" i="36"/>
  <c r="D290" i="36"/>
  <c r="D235" i="36"/>
  <c r="D906" i="36"/>
  <c r="D425" i="36"/>
  <c r="D674" i="36"/>
  <c r="D90" i="36"/>
  <c r="D82" i="36"/>
  <c r="D866" i="36"/>
  <c r="D977" i="36"/>
  <c r="D1321" i="36"/>
  <c r="D1184" i="36"/>
  <c r="D874" i="36"/>
  <c r="D243" i="36"/>
  <c r="D43" i="36"/>
  <c r="D770" i="36"/>
  <c r="D497" i="36"/>
  <c r="D481" i="36"/>
  <c r="D449" i="36"/>
  <c r="D553" i="36"/>
  <c r="D577" i="36"/>
  <c r="D107" i="36"/>
  <c r="D370" i="36"/>
  <c r="D1448" i="36"/>
  <c r="D969" i="36"/>
  <c r="D219" i="36"/>
  <c r="D873" i="36"/>
  <c r="D378" i="36"/>
  <c r="D793" i="36"/>
  <c r="D769" i="36"/>
  <c r="D1042" i="36"/>
  <c r="D946" i="36"/>
  <c r="D275" i="36"/>
  <c r="D214" i="36"/>
  <c r="D186" i="36"/>
  <c r="D1368" i="36"/>
  <c r="D961" i="36"/>
  <c r="D282" i="36"/>
  <c r="D81" i="36"/>
  <c r="D602" i="36"/>
  <c r="D610" i="36"/>
  <c r="D1152" i="36"/>
  <c r="D1096" i="36"/>
  <c r="D1208" i="36"/>
  <c r="D1137" i="36"/>
  <c r="D307" i="36"/>
  <c r="D1528" i="36"/>
  <c r="D1520" i="36"/>
  <c r="D1337" i="36"/>
  <c r="D1136" i="36"/>
  <c r="D833" i="36"/>
  <c r="D706" i="36"/>
  <c r="D698" i="36"/>
  <c r="D690" i="36"/>
  <c r="D665" i="36"/>
  <c r="D594" i="36"/>
  <c r="D395" i="36"/>
  <c r="D1416" i="36"/>
  <c r="D1385" i="36"/>
  <c r="D1352" i="36"/>
  <c r="D1265" i="36"/>
  <c r="D1249" i="36"/>
  <c r="D938" i="36"/>
  <c r="D490" i="36"/>
  <c r="D434" i="36"/>
  <c r="D67" i="36"/>
  <c r="D1169" i="36"/>
  <c r="D1025" i="36"/>
  <c r="D850" i="36"/>
  <c r="D842" i="36"/>
  <c r="D505" i="36"/>
  <c r="D394" i="36"/>
  <c r="D386" i="36"/>
  <c r="D122" i="36"/>
  <c r="D283" i="36"/>
  <c r="D1217" i="36"/>
  <c r="D379" i="36"/>
  <c r="D354" i="36"/>
  <c r="D346" i="36"/>
  <c r="D338" i="36"/>
  <c r="D314" i="36"/>
  <c r="D1512" i="36"/>
  <c r="D1257" i="36"/>
  <c r="D1241" i="36"/>
  <c r="D1177" i="36"/>
  <c r="D890" i="36"/>
  <c r="D882" i="36"/>
  <c r="D60" i="36"/>
  <c r="D44" i="36"/>
  <c r="D1145" i="36"/>
  <c r="D1297" i="36"/>
  <c r="D673" i="36"/>
  <c r="D52" i="36"/>
  <c r="D1161" i="36"/>
  <c r="D1313" i="36"/>
  <c r="D1305" i="36"/>
  <c r="D482" i="36"/>
  <c r="D432" i="36"/>
  <c r="D59" i="36"/>
  <c r="D1361" i="36"/>
  <c r="D738" i="36"/>
  <c r="D730" i="36"/>
  <c r="D722" i="36"/>
  <c r="D1058" i="36"/>
  <c r="D1009" i="36"/>
  <c r="D1001" i="36"/>
  <c r="D993" i="36"/>
  <c r="D930" i="36"/>
  <c r="D554" i="36"/>
  <c r="D514" i="36"/>
  <c r="D650" i="36"/>
  <c r="D640" i="36"/>
  <c r="D529" i="36"/>
  <c r="D1353" i="36"/>
  <c r="D1272" i="36"/>
  <c r="D1233" i="36"/>
  <c r="D1232" i="36"/>
  <c r="D929" i="36"/>
  <c r="D889" i="36"/>
  <c r="D785" i="36"/>
  <c r="D433" i="36"/>
  <c r="D418" i="36"/>
  <c r="D363" i="36"/>
  <c r="D1392" i="36"/>
  <c r="D1304" i="36"/>
  <c r="D945" i="36"/>
  <c r="D682" i="36"/>
  <c r="D617" i="36"/>
  <c r="D242" i="36"/>
  <c r="D234" i="36"/>
  <c r="D210" i="36"/>
  <c r="D202" i="36"/>
  <c r="D42" i="36"/>
  <c r="D1073" i="36"/>
  <c r="D1050" i="36"/>
  <c r="D609" i="36"/>
  <c r="D473" i="36"/>
  <c r="D1192" i="36"/>
  <c r="D179" i="36"/>
  <c r="D162" i="36"/>
  <c r="D1225" i="36"/>
  <c r="D546" i="36"/>
  <c r="D1496" i="36"/>
  <c r="D1440" i="36"/>
  <c r="D937" i="36"/>
  <c r="D1328" i="36"/>
  <c r="D1240" i="36"/>
  <c r="D1017" i="36"/>
  <c r="D817" i="36"/>
  <c r="D809" i="36"/>
  <c r="D139" i="36"/>
  <c r="D1263" i="36"/>
  <c r="D1248" i="36"/>
  <c r="D1090" i="36"/>
  <c r="D881" i="36"/>
  <c r="D362" i="36"/>
  <c r="D123" i="36"/>
  <c r="D1153" i="36"/>
  <c r="D1103" i="36"/>
  <c r="D962" i="36"/>
  <c r="D522" i="36"/>
  <c r="D299" i="36"/>
  <c r="D187" i="36"/>
  <c r="D115" i="36"/>
  <c r="D75" i="36"/>
  <c r="D1289" i="36"/>
  <c r="D1095" i="36"/>
  <c r="D642" i="36"/>
  <c r="D403" i="36"/>
  <c r="D330" i="36"/>
  <c r="D99" i="36"/>
  <c r="D521" i="36"/>
  <c r="D387" i="36"/>
  <c r="D83" i="36"/>
  <c r="D1432" i="36"/>
  <c r="D562" i="36"/>
  <c r="D51" i="36"/>
  <c r="D1312" i="36"/>
  <c r="D513" i="36"/>
  <c r="D777" i="36"/>
  <c r="D561" i="36"/>
  <c r="D450" i="36"/>
  <c r="D1320" i="36"/>
  <c r="D1089" i="36"/>
  <c r="D331" i="36"/>
  <c r="D130" i="36"/>
  <c r="D585" i="36"/>
  <c r="D457" i="36"/>
  <c r="D315" i="36"/>
  <c r="D1097" i="36"/>
  <c r="D753" i="36"/>
  <c r="D625" i="36"/>
  <c r="D322" i="36"/>
  <c r="D689" i="36"/>
  <c r="D267" i="36"/>
  <c r="D347" i="36"/>
  <c r="D593" i="36"/>
  <c r="D291" i="36"/>
  <c r="D147" i="36"/>
  <c r="C1510" i="36" l="1"/>
  <c r="D1510" i="36" s="1"/>
  <c r="C184" i="36"/>
  <c r="D184" i="36" s="1"/>
  <c r="C1075" i="36"/>
  <c r="D1075" i="36" s="1"/>
  <c r="E1075" i="36" s="1"/>
  <c r="F1075" i="36" s="1"/>
  <c r="C1030" i="36"/>
  <c r="D1030" i="36" s="1"/>
  <c r="C1421" i="36"/>
  <c r="D1421" i="36" s="1"/>
  <c r="E1421" i="36" s="1"/>
  <c r="F1421" i="36" s="1"/>
  <c r="C268" i="36"/>
  <c r="D268" i="36" s="1"/>
  <c r="E268" i="36" s="1"/>
  <c r="F268" i="36" s="1"/>
  <c r="C1429" i="36"/>
  <c r="D1429" i="36" s="1"/>
  <c r="E1429" i="36" s="1"/>
  <c r="F1429" i="36" s="1"/>
  <c r="C1511" i="36"/>
  <c r="D1511" i="36" s="1"/>
  <c r="E1511" i="36" s="1"/>
  <c r="F1511" i="36" s="1"/>
  <c r="C701" i="36"/>
  <c r="D701" i="36" s="1"/>
  <c r="E701" i="36" s="1"/>
  <c r="F701" i="36" s="1"/>
  <c r="C552" i="36"/>
  <c r="D552" i="36" s="1"/>
  <c r="E552" i="36" s="1"/>
  <c r="F552" i="36" s="1"/>
  <c r="C203" i="36"/>
  <c r="D203" i="36" s="1"/>
  <c r="E203" i="36" s="1"/>
  <c r="F203" i="36" s="1"/>
  <c r="C148" i="36"/>
  <c r="D148" i="36" s="1"/>
  <c r="E148" i="36" s="1"/>
  <c r="F148" i="36" s="1"/>
  <c r="C666" i="36"/>
  <c r="D666" i="36" s="1"/>
  <c r="E666" i="36" s="1"/>
  <c r="F666" i="36" s="1"/>
  <c r="C1015" i="36"/>
  <c r="D1015" i="36" s="1"/>
  <c r="E1015" i="36" s="1"/>
  <c r="F1015" i="36" s="1"/>
  <c r="C1046" i="36"/>
  <c r="D1046" i="36" s="1"/>
  <c r="C933" i="36"/>
  <c r="D933" i="36" s="1"/>
  <c r="E933" i="36" s="1"/>
  <c r="F933" i="36" s="1"/>
  <c r="C426" i="36"/>
  <c r="D426" i="36" s="1"/>
  <c r="E426" i="36" s="1"/>
  <c r="F426" i="36" s="1"/>
  <c r="C456" i="36"/>
  <c r="D456" i="36" s="1"/>
  <c r="E456" i="36" s="1"/>
  <c r="F456" i="36" s="1"/>
  <c r="C462" i="36"/>
  <c r="D462" i="36" s="1"/>
  <c r="E462" i="36" s="1"/>
  <c r="F462" i="36" s="1"/>
  <c r="C998" i="36"/>
  <c r="D998" i="36" s="1"/>
  <c r="E998" i="36" s="1"/>
  <c r="F998" i="36" s="1"/>
  <c r="C898" i="36"/>
  <c r="D898" i="36" s="1"/>
  <c r="E898" i="36" s="1"/>
  <c r="F898" i="36" s="1"/>
  <c r="C400" i="36"/>
  <c r="D400" i="36" s="1"/>
  <c r="E400" i="36" s="1"/>
  <c r="F400" i="36" s="1"/>
  <c r="C1381" i="36"/>
  <c r="D1381" i="36" s="1"/>
  <c r="E1381" i="36" s="1"/>
  <c r="F1381" i="36" s="1"/>
  <c r="C849" i="36"/>
  <c r="D849" i="36" s="1"/>
  <c r="D1005" i="36"/>
  <c r="E1005" i="36" s="1"/>
  <c r="F1005" i="36" s="1"/>
  <c r="C995" i="36"/>
  <c r="D995" i="36" s="1"/>
  <c r="E995" i="36" s="1"/>
  <c r="C1398" i="36"/>
  <c r="D1398" i="36" s="1"/>
  <c r="E1398" i="36" s="1"/>
  <c r="F1398" i="36" s="1"/>
  <c r="C1491" i="36"/>
  <c r="D1491" i="36" s="1"/>
  <c r="E1491" i="36" s="1"/>
  <c r="F1491" i="36" s="1"/>
  <c r="C248" i="36"/>
  <c r="D248" i="36" s="1"/>
  <c r="E248" i="36" s="1"/>
  <c r="F248" i="36" s="1"/>
  <c r="C859" i="36"/>
  <c r="D859" i="36" s="1"/>
  <c r="E859" i="36" s="1"/>
  <c r="F859" i="36" s="1"/>
  <c r="C1401" i="36"/>
  <c r="D1401" i="36" s="1"/>
  <c r="E1401" i="36" s="1"/>
  <c r="F1401" i="36" s="1"/>
  <c r="D988" i="36"/>
  <c r="E988" i="36" s="1"/>
  <c r="F988" i="36" s="1"/>
  <c r="C978" i="36"/>
  <c r="D978" i="36" s="1"/>
  <c r="E978" i="36" s="1"/>
  <c r="C1066" i="36"/>
  <c r="D1066" i="36" s="1"/>
  <c r="E1066" i="36" s="1"/>
  <c r="C1190" i="36"/>
  <c r="D1190" i="36" s="1"/>
  <c r="E1190" i="36" s="1"/>
  <c r="F1190" i="36" s="1"/>
  <c r="D416" i="36"/>
  <c r="E416" i="36" s="1"/>
  <c r="F416" i="36" s="1"/>
  <c r="C406" i="36"/>
  <c r="D406" i="36" s="1"/>
  <c r="E406" i="36" s="1"/>
  <c r="C1373" i="36"/>
  <c r="D1373" i="36" s="1"/>
  <c r="E1373" i="36" s="1"/>
  <c r="D923" i="36"/>
  <c r="E923" i="36" s="1"/>
  <c r="F923" i="36" s="1"/>
  <c r="C913" i="36"/>
  <c r="D913" i="36" s="1"/>
  <c r="E913" i="36" s="1"/>
  <c r="C735" i="36"/>
  <c r="D735" i="36" s="1"/>
  <c r="E735" i="36" s="1"/>
  <c r="D1500" i="36"/>
  <c r="E1500" i="36" s="1"/>
  <c r="F1500" i="36" s="1"/>
  <c r="C1490" i="36"/>
  <c r="D1490" i="36" s="1"/>
  <c r="E1490" i="36" s="1"/>
  <c r="C164" i="36"/>
  <c r="D164" i="36" s="1"/>
  <c r="E164" i="36" s="1"/>
  <c r="F164" i="36" s="1"/>
  <c r="C1200" i="36"/>
  <c r="D1200" i="36" s="1"/>
  <c r="E1200" i="36" s="1"/>
  <c r="C1330" i="36"/>
  <c r="D1330" i="36" s="1"/>
  <c r="E1330" i="36" s="1"/>
  <c r="F1330" i="36" s="1"/>
  <c r="C646" i="36"/>
  <c r="D646" i="36" s="1"/>
  <c r="E646" i="36" s="1"/>
  <c r="F646" i="36" s="1"/>
  <c r="C1210" i="36"/>
  <c r="D1210" i="36" s="1"/>
  <c r="E1210" i="36" s="1"/>
  <c r="F1210" i="36" s="1"/>
  <c r="C410" i="36"/>
  <c r="D410" i="36" s="1"/>
  <c r="E410" i="36" s="1"/>
  <c r="C745" i="36"/>
  <c r="D745" i="36" s="1"/>
  <c r="E745" i="36" s="1"/>
  <c r="F745" i="36" s="1"/>
  <c r="C681" i="36"/>
  <c r="D681" i="36" s="1"/>
  <c r="E681" i="36" s="1"/>
  <c r="F681" i="36" s="1"/>
  <c r="C1216" i="36"/>
  <c r="D1216" i="36" s="1"/>
  <c r="E1216" i="36" s="1"/>
  <c r="F1216" i="36" s="1"/>
  <c r="D542" i="36"/>
  <c r="E542" i="36" s="1"/>
  <c r="F542" i="36" s="1"/>
  <c r="C532" i="36"/>
  <c r="D532" i="36" s="1"/>
  <c r="E532" i="36" s="1"/>
  <c r="C508" i="36"/>
  <c r="D508" i="36" s="1"/>
  <c r="E508" i="36" s="1"/>
  <c r="C709" i="36"/>
  <c r="D709" i="36" s="1"/>
  <c r="E709" i="36" s="1"/>
  <c r="C1340" i="36"/>
  <c r="D1340" i="36" s="1"/>
  <c r="E1340" i="36" s="1"/>
  <c r="C1391" i="36"/>
  <c r="D1391" i="36" s="1"/>
  <c r="E1391" i="36" s="1"/>
  <c r="C848" i="36"/>
  <c r="D848" i="36" s="1"/>
  <c r="E848" i="36" s="1"/>
  <c r="C984" i="36"/>
  <c r="D984" i="36" s="1"/>
  <c r="E984" i="36" s="1"/>
  <c r="F984" i="36" s="1"/>
  <c r="D1065" i="36"/>
  <c r="E1065" i="36" s="1"/>
  <c r="F1065" i="36" s="1"/>
  <c r="C1055" i="36"/>
  <c r="D1055" i="36" s="1"/>
  <c r="E1055" i="36" s="1"/>
  <c r="D888" i="36"/>
  <c r="E888" i="36" s="1"/>
  <c r="F888" i="36" s="1"/>
  <c r="C878" i="36"/>
  <c r="D878" i="36" s="1"/>
  <c r="E878" i="36" s="1"/>
  <c r="D193" i="36"/>
  <c r="E193" i="36" s="1"/>
  <c r="F193" i="36" s="1"/>
  <c r="C183" i="36"/>
  <c r="D183" i="36" s="1"/>
  <c r="E183" i="36" s="1"/>
  <c r="C994" i="36"/>
  <c r="D994" i="36" s="1"/>
  <c r="E994" i="36" s="1"/>
  <c r="C128" i="36"/>
  <c r="D128" i="36" s="1"/>
  <c r="E128" i="36" s="1"/>
  <c r="F128" i="36" s="1"/>
  <c r="C1226" i="36"/>
  <c r="D1226" i="36" s="1"/>
  <c r="E1226" i="36" s="1"/>
  <c r="C1004" i="36"/>
  <c r="D1004" i="36" s="1"/>
  <c r="E1004" i="36" s="1"/>
  <c r="F1004" i="36" s="1"/>
  <c r="C858" i="36"/>
  <c r="D858" i="36" s="1"/>
  <c r="E858" i="36" s="1"/>
  <c r="F858" i="36" s="1"/>
  <c r="D452" i="36"/>
  <c r="E452" i="36" s="1"/>
  <c r="F452" i="36" s="1"/>
  <c r="C442" i="36"/>
  <c r="D442" i="36" s="1"/>
  <c r="E442" i="36" s="1"/>
  <c r="C1409" i="36"/>
  <c r="D1409" i="36" s="1"/>
  <c r="E1409" i="36" s="1"/>
  <c r="F1409" i="36" s="1"/>
  <c r="C1026" i="36"/>
  <c r="D1026" i="36" s="1"/>
  <c r="E1026" i="36" s="1"/>
  <c r="F1026" i="36" s="1"/>
  <c r="C1383" i="36"/>
  <c r="D1383" i="36" s="1"/>
  <c r="E1383" i="36" s="1"/>
  <c r="F1383" i="36" s="1"/>
  <c r="C1363" i="36"/>
  <c r="D1363" i="36" s="1"/>
  <c r="E1363" i="36" s="1"/>
  <c r="F1363" i="36" s="1"/>
  <c r="D446" i="36"/>
  <c r="E446" i="36" s="1"/>
  <c r="F446" i="36" s="1"/>
  <c r="C436" i="36"/>
  <c r="D436" i="36" s="1"/>
  <c r="E436" i="36" s="1"/>
  <c r="D1020" i="36"/>
  <c r="E1020" i="36" s="1"/>
  <c r="F1020" i="36" s="1"/>
  <c r="C1010" i="36"/>
  <c r="D1010" i="36" s="1"/>
  <c r="E1010" i="36" s="1"/>
  <c r="C1076" i="36"/>
  <c r="D1076" i="36" s="1"/>
  <c r="E1076" i="36" s="1"/>
  <c r="F1076" i="36" s="1"/>
  <c r="C518" i="36"/>
  <c r="D518" i="36" s="1"/>
  <c r="E518" i="36" s="1"/>
  <c r="F518" i="36" s="1"/>
  <c r="C719" i="36"/>
  <c r="D719" i="36" s="1"/>
  <c r="E719" i="36" s="1"/>
  <c r="F719" i="36" s="1"/>
  <c r="C1408" i="36"/>
  <c r="D1408" i="36" s="1"/>
  <c r="E1408" i="36" s="1"/>
  <c r="E766" i="36"/>
  <c r="F766" i="36" s="1"/>
  <c r="E1471" i="36"/>
  <c r="F1471" i="36" s="1"/>
  <c r="E1130" i="36"/>
  <c r="F1130" i="36" s="1"/>
  <c r="E335" i="36"/>
  <c r="F335" i="36" s="1"/>
  <c r="E1316" i="36"/>
  <c r="F1316" i="36" s="1"/>
  <c r="E247" i="36"/>
  <c r="F247" i="36" s="1"/>
  <c r="E311" i="36"/>
  <c r="F311" i="36" s="1"/>
  <c r="E362" i="36"/>
  <c r="F362" i="36" s="1"/>
  <c r="E655" i="36"/>
  <c r="F655" i="36" s="1"/>
  <c r="E270" i="36"/>
  <c r="F270" i="36" s="1"/>
  <c r="E1040" i="36"/>
  <c r="F1040" i="36" s="1"/>
  <c r="E607" i="36"/>
  <c r="F607" i="36" s="1"/>
  <c r="E1100" i="36"/>
  <c r="F1100" i="36" s="1"/>
  <c r="E908" i="36"/>
  <c r="F908" i="36" s="1"/>
  <c r="E1371" i="36"/>
  <c r="F1371" i="36" s="1"/>
  <c r="E1275" i="36"/>
  <c r="F1275" i="36" s="1"/>
  <c r="E1131" i="36"/>
  <c r="F1131" i="36" s="1"/>
  <c r="E350" i="36"/>
  <c r="F350" i="36" s="1"/>
  <c r="E1292" i="36"/>
  <c r="F1292" i="36" s="1"/>
  <c r="E1249" i="36"/>
  <c r="F1249" i="36" s="1"/>
  <c r="E706" i="36"/>
  <c r="F706" i="36" s="1"/>
  <c r="E979" i="36"/>
  <c r="F979" i="36" s="1"/>
  <c r="E1368" i="36"/>
  <c r="F1368" i="36" s="1"/>
  <c r="E793" i="36"/>
  <c r="F793" i="36" s="1"/>
  <c r="E770" i="36"/>
  <c r="F770" i="36" s="1"/>
  <c r="E1311" i="36"/>
  <c r="F1311" i="36" s="1"/>
  <c r="E660" i="36"/>
  <c r="F660" i="36" s="1"/>
  <c r="E317" i="36"/>
  <c r="F317" i="36" s="1"/>
  <c r="E265" i="36"/>
  <c r="F265" i="36" s="1"/>
  <c r="E506" i="36"/>
  <c r="F506" i="36" s="1"/>
  <c r="E458" i="36"/>
  <c r="F458" i="36" s="1"/>
  <c r="E1452" i="36"/>
  <c r="F1452" i="36" s="1"/>
  <c r="E1062" i="36"/>
  <c r="F1062" i="36" s="1"/>
  <c r="E1109" i="36"/>
  <c r="F1109" i="36" s="1"/>
  <c r="E1260" i="36"/>
  <c r="F1260" i="36" s="1"/>
  <c r="E1459" i="36"/>
  <c r="F1459" i="36" s="1"/>
  <c r="E825" i="36"/>
  <c r="F825" i="36" s="1"/>
  <c r="E863" i="36"/>
  <c r="F863" i="36" s="1"/>
  <c r="E893" i="36"/>
  <c r="F893" i="36" s="1"/>
  <c r="E1532" i="36"/>
  <c r="F1532" i="36" s="1"/>
  <c r="E145" i="36"/>
  <c r="F145" i="36" s="1"/>
  <c r="E419" i="36"/>
  <c r="F419" i="36" s="1"/>
  <c r="E1425" i="36"/>
  <c r="F1425" i="36" s="1"/>
  <c r="E137" i="36"/>
  <c r="F137" i="36" s="1"/>
  <c r="E236" i="36"/>
  <c r="F236" i="36" s="1"/>
  <c r="E149" i="36"/>
  <c r="F149" i="36" s="1"/>
  <c r="E296" i="36"/>
  <c r="F296" i="36" s="1"/>
  <c r="E1112" i="36"/>
  <c r="F1112" i="36" s="1"/>
  <c r="E369" i="36"/>
  <c r="F369" i="36" s="1"/>
  <c r="E451" i="36"/>
  <c r="F451" i="36" s="1"/>
  <c r="E483" i="36"/>
  <c r="F483" i="36" s="1"/>
  <c r="E424" i="36"/>
  <c r="F424" i="36" s="1"/>
  <c r="E755" i="36"/>
  <c r="F755" i="36" s="1"/>
  <c r="E821" i="36"/>
  <c r="F821" i="36" s="1"/>
  <c r="E847" i="36"/>
  <c r="F847" i="36" s="1"/>
  <c r="E864" i="36"/>
  <c r="F864" i="36" s="1"/>
  <c r="E928" i="36"/>
  <c r="F928" i="36" s="1"/>
  <c r="E516" i="36"/>
  <c r="F516" i="36" s="1"/>
  <c r="E595" i="36"/>
  <c r="F595" i="36" s="1"/>
  <c r="E1469" i="36"/>
  <c r="F1469" i="36" s="1"/>
  <c r="E758" i="36"/>
  <c r="F758" i="36" s="1"/>
  <c r="E1523" i="36"/>
  <c r="F1523" i="36" s="1"/>
  <c r="E68" i="36"/>
  <c r="F68" i="36" s="1"/>
  <c r="E798" i="36"/>
  <c r="F798" i="36" s="1"/>
  <c r="E855" i="36"/>
  <c r="F855" i="36" s="1"/>
  <c r="E1245" i="36"/>
  <c r="F1245" i="36" s="1"/>
  <c r="E661" i="36"/>
  <c r="F661" i="36" s="1"/>
  <c r="E93" i="36"/>
  <c r="F93" i="36" s="1"/>
  <c r="E1384" i="36"/>
  <c r="F1384" i="36" s="1"/>
  <c r="E669" i="36"/>
  <c r="F669" i="36" s="1"/>
  <c r="E618" i="36"/>
  <c r="F618" i="36" s="1"/>
  <c r="E302" i="36"/>
  <c r="F302" i="36" s="1"/>
  <c r="E397" i="36"/>
  <c r="F397" i="36" s="1"/>
  <c r="E1133" i="36"/>
  <c r="F1133" i="36" s="1"/>
  <c r="E466" i="36"/>
  <c r="F466" i="36" s="1"/>
  <c r="E1436" i="36"/>
  <c r="F1436" i="36" s="1"/>
  <c r="E170" i="36"/>
  <c r="F170" i="36" s="1"/>
  <c r="E836" i="36"/>
  <c r="F836" i="36" s="1"/>
  <c r="E910" i="36"/>
  <c r="F910" i="36" s="1"/>
  <c r="E778" i="36"/>
  <c r="F778" i="36" s="1"/>
  <c r="E1273" i="36"/>
  <c r="F1273" i="36" s="1"/>
  <c r="E1534" i="36"/>
  <c r="F1534" i="36" s="1"/>
  <c r="E1008" i="36"/>
  <c r="F1008" i="36" s="1"/>
  <c r="E215" i="36"/>
  <c r="F215" i="36" s="1"/>
  <c r="E1012" i="36"/>
  <c r="F1012" i="36" s="1"/>
  <c r="E402" i="36"/>
  <c r="F402" i="36" s="1"/>
  <c r="E144" i="36"/>
  <c r="F144" i="36" s="1"/>
  <c r="E824" i="36"/>
  <c r="F824" i="36" s="1"/>
  <c r="E917" i="36"/>
  <c r="F917" i="36" s="1"/>
  <c r="E1441" i="36"/>
  <c r="F1441" i="36" s="1"/>
  <c r="E227" i="36"/>
  <c r="F227" i="36" s="1"/>
  <c r="E1498" i="36"/>
  <c r="F1498" i="36" s="1"/>
  <c r="E901" i="36"/>
  <c r="F901" i="36" s="1"/>
  <c r="E708" i="36"/>
  <c r="F708" i="36" s="1"/>
  <c r="E638" i="36"/>
  <c r="F638" i="36" s="1"/>
  <c r="E252" i="36"/>
  <c r="F252" i="36" s="1"/>
  <c r="E593" i="36"/>
  <c r="F593" i="36" s="1"/>
  <c r="E267" i="36"/>
  <c r="F267" i="36" s="1"/>
  <c r="E322" i="36"/>
  <c r="F322" i="36" s="1"/>
  <c r="E1164" i="36"/>
  <c r="F1164" i="36" s="1"/>
  <c r="E780" i="36"/>
  <c r="F780" i="36" s="1"/>
  <c r="E1089" i="36"/>
  <c r="F1089" i="36" s="1"/>
  <c r="E1320" i="36"/>
  <c r="F1320" i="36" s="1"/>
  <c r="E1290" i="36"/>
  <c r="F1290" i="36" s="1"/>
  <c r="E1308" i="36"/>
  <c r="F1308" i="36" s="1"/>
  <c r="E1349" i="36"/>
  <c r="F1349" i="36" s="1"/>
  <c r="E773" i="36"/>
  <c r="F773" i="36" s="1"/>
  <c r="E231" i="36"/>
  <c r="F231" i="36" s="1"/>
  <c r="E523" i="36"/>
  <c r="F523" i="36" s="1"/>
  <c r="E241" i="36"/>
  <c r="F241" i="36" s="1"/>
  <c r="E642" i="36"/>
  <c r="F642" i="36" s="1"/>
  <c r="E1289" i="36"/>
  <c r="F1289" i="36" s="1"/>
  <c r="E115" i="36"/>
  <c r="F115" i="36" s="1"/>
  <c r="E392" i="36"/>
  <c r="F392" i="36" s="1"/>
  <c r="E751" i="36"/>
  <c r="F751" i="36" s="1"/>
  <c r="E1153" i="36"/>
  <c r="F1153" i="36" s="1"/>
  <c r="E1443" i="36"/>
  <c r="F1443" i="36" s="1"/>
  <c r="E396" i="36"/>
  <c r="F396" i="36" s="1"/>
  <c r="E947" i="36"/>
  <c r="F947" i="36" s="1"/>
  <c r="E1331" i="36"/>
  <c r="F1331" i="36" s="1"/>
  <c r="E1017" i="36"/>
  <c r="F1017" i="36" s="1"/>
  <c r="E707" i="36"/>
  <c r="F707" i="36" s="1"/>
  <c r="E89" i="36"/>
  <c r="F89" i="36" s="1"/>
  <c r="E246" i="36"/>
  <c r="F246" i="36" s="1"/>
  <c r="E166" i="36"/>
  <c r="F166" i="36" s="1"/>
  <c r="E280" i="36"/>
  <c r="F280" i="36" s="1"/>
  <c r="E966" i="36"/>
  <c r="F966" i="36" s="1"/>
  <c r="E1477" i="36"/>
  <c r="F1477" i="36" s="1"/>
  <c r="E473" i="36"/>
  <c r="F473" i="36" s="1"/>
  <c r="E1050" i="36"/>
  <c r="F1050" i="36" s="1"/>
  <c r="E96" i="36"/>
  <c r="F96" i="36" s="1"/>
  <c r="E210" i="36"/>
  <c r="F210" i="36" s="1"/>
  <c r="E228" i="36"/>
  <c r="F228" i="36" s="1"/>
  <c r="E670" i="36"/>
  <c r="F670" i="36" s="1"/>
  <c r="E1259" i="36"/>
  <c r="F1259" i="36" s="1"/>
  <c r="E363" i="36"/>
  <c r="F363" i="36" s="1"/>
  <c r="E787" i="36"/>
  <c r="F787" i="36" s="1"/>
  <c r="E1110" i="36"/>
  <c r="F1110" i="36" s="1"/>
  <c r="E1232" i="36"/>
  <c r="F1232" i="36" s="1"/>
  <c r="E1347" i="36"/>
  <c r="F1347" i="36" s="1"/>
  <c r="E581" i="36"/>
  <c r="F581" i="36" s="1"/>
  <c r="E918" i="36"/>
  <c r="F918" i="36" s="1"/>
  <c r="E993" i="36"/>
  <c r="F993" i="36" s="1"/>
  <c r="E1003" i="36"/>
  <c r="F1003" i="36" s="1"/>
  <c r="E720" i="36"/>
  <c r="F720" i="36" s="1"/>
  <c r="E1361" i="36"/>
  <c r="F1361" i="36" s="1"/>
  <c r="E422" i="36"/>
  <c r="F422" i="36" s="1"/>
  <c r="E1309" i="36"/>
  <c r="F1309" i="36" s="1"/>
  <c r="E1279" i="36"/>
  <c r="F1279" i="36" s="1"/>
  <c r="E1149" i="36"/>
  <c r="F1149" i="36" s="1"/>
  <c r="E45" i="36"/>
  <c r="F45" i="36" s="1"/>
  <c r="E900" i="36"/>
  <c r="F900" i="36" s="1"/>
  <c r="E1155" i="36"/>
  <c r="F1155" i="36" s="1"/>
  <c r="E1241" i="36"/>
  <c r="F1241" i="36" s="1"/>
  <c r="E300" i="36"/>
  <c r="F300" i="36" s="1"/>
  <c r="E338" i="36"/>
  <c r="F338" i="36" s="1"/>
  <c r="E354" i="36"/>
  <c r="F354" i="36" s="1"/>
  <c r="E283" i="36"/>
  <c r="F283" i="36" s="1"/>
  <c r="E505" i="36"/>
  <c r="F505" i="36" s="1"/>
  <c r="E940" i="36"/>
  <c r="F940" i="36" s="1"/>
  <c r="E1457" i="36"/>
  <c r="F1457" i="36" s="1"/>
  <c r="E169" i="36"/>
  <c r="F169" i="36" s="1"/>
  <c r="E430" i="36"/>
  <c r="F430" i="36" s="1"/>
  <c r="E856" i="36"/>
  <c r="F856" i="36" s="1"/>
  <c r="E1253" i="36"/>
  <c r="F1253" i="36" s="1"/>
  <c r="E1410" i="36"/>
  <c r="F1410" i="36" s="1"/>
  <c r="E366" i="36"/>
  <c r="F366" i="36" s="1"/>
  <c r="E631" i="36"/>
  <c r="F631" i="36" s="1"/>
  <c r="E710" i="36"/>
  <c r="F710" i="36" s="1"/>
  <c r="E1006" i="36"/>
  <c r="F1006" i="36" s="1"/>
  <c r="E1234" i="36"/>
  <c r="F1234" i="36" s="1"/>
  <c r="E319" i="36"/>
  <c r="F319" i="36" s="1"/>
  <c r="E1137" i="36"/>
  <c r="F1137" i="36" s="1"/>
  <c r="E1142" i="36"/>
  <c r="F1142" i="36" s="1"/>
  <c r="E610" i="36"/>
  <c r="F610" i="36" s="1"/>
  <c r="E592" i="36"/>
  <c r="F592" i="36" s="1"/>
  <c r="E1358" i="36"/>
  <c r="F1358" i="36" s="1"/>
  <c r="E275" i="36"/>
  <c r="F275" i="36" s="1"/>
  <c r="E946" i="36"/>
  <c r="F946" i="36" s="1"/>
  <c r="E1386" i="36"/>
  <c r="F1386" i="36" s="1"/>
  <c r="E378" i="36"/>
  <c r="F378" i="36" s="1"/>
  <c r="E1448" i="36"/>
  <c r="F1448" i="36" s="1"/>
  <c r="E587" i="36"/>
  <c r="F587" i="36" s="1"/>
  <c r="E453" i="36"/>
  <c r="F453" i="36" s="1"/>
  <c r="E784" i="36"/>
  <c r="F784" i="36" s="1"/>
  <c r="E1278" i="36"/>
  <c r="F1278" i="36" s="1"/>
  <c r="E576" i="36"/>
  <c r="F576" i="36" s="1"/>
  <c r="E795" i="36"/>
  <c r="F795" i="36" s="1"/>
  <c r="E1325" i="36"/>
  <c r="F1325" i="36" s="1"/>
  <c r="E866" i="36"/>
  <c r="F866" i="36" s="1"/>
  <c r="E64" i="36"/>
  <c r="F64" i="36" s="1"/>
  <c r="E401" i="36"/>
  <c r="F401" i="36" s="1"/>
  <c r="E674" i="36"/>
  <c r="F674" i="36" s="1"/>
  <c r="E359" i="36"/>
  <c r="F359" i="36" s="1"/>
  <c r="E290" i="36"/>
  <c r="F290" i="36" s="1"/>
  <c r="E543" i="36"/>
  <c r="F543" i="36" s="1"/>
  <c r="E750" i="36"/>
  <c r="F750" i="36" s="1"/>
  <c r="E288" i="36"/>
  <c r="F288" i="36" s="1"/>
  <c r="E718" i="36"/>
  <c r="F718" i="36" s="1"/>
  <c r="E782" i="36"/>
  <c r="F782" i="36" s="1"/>
  <c r="E1464" i="36"/>
  <c r="F1464" i="36" s="1"/>
  <c r="E1067" i="36"/>
  <c r="F1067" i="36" s="1"/>
  <c r="E1123" i="36"/>
  <c r="F1123" i="36" s="1"/>
  <c r="E1264" i="36"/>
  <c r="F1264" i="36" s="1"/>
  <c r="E976" i="36"/>
  <c r="F976" i="36" s="1"/>
  <c r="E1179" i="36"/>
  <c r="F1179" i="36" s="1"/>
  <c r="E1127" i="36"/>
  <c r="F1127" i="36" s="1"/>
  <c r="E65" i="36"/>
  <c r="F65" i="36" s="1"/>
  <c r="E585" i="36"/>
  <c r="F585" i="36" s="1"/>
  <c r="E693" i="36"/>
  <c r="F693" i="36" s="1"/>
  <c r="E105" i="36"/>
  <c r="F105" i="36" s="1"/>
  <c r="E711" i="36"/>
  <c r="F711" i="36" s="1"/>
  <c r="E881" i="36"/>
  <c r="F881" i="36" s="1"/>
  <c r="E256" i="36"/>
  <c r="F256" i="36" s="1"/>
  <c r="E1202" i="36"/>
  <c r="F1202" i="36" s="1"/>
  <c r="E192" i="36"/>
  <c r="F192" i="36" s="1"/>
  <c r="E373" i="36"/>
  <c r="F373" i="36" s="1"/>
  <c r="E1357" i="36"/>
  <c r="F1357" i="36" s="1"/>
  <c r="E1013" i="36"/>
  <c r="F1013" i="36" s="1"/>
  <c r="E1295" i="36"/>
  <c r="F1295" i="36" s="1"/>
  <c r="E54" i="36"/>
  <c r="F54" i="36" s="1"/>
  <c r="E1435" i="36"/>
  <c r="F1435" i="36" s="1"/>
  <c r="E501" i="36"/>
  <c r="F501" i="36" s="1"/>
  <c r="E352" i="36"/>
  <c r="F352" i="36" s="1"/>
  <c r="E1000" i="36"/>
  <c r="F1000" i="36" s="1"/>
  <c r="E1096" i="36"/>
  <c r="F1096" i="36" s="1"/>
  <c r="E214" i="36"/>
  <c r="F214" i="36" s="1"/>
  <c r="E1458" i="36"/>
  <c r="F1458" i="36" s="1"/>
  <c r="E1262" i="36"/>
  <c r="F1262" i="36" s="1"/>
  <c r="E869" i="36"/>
  <c r="F869" i="36" s="1"/>
  <c r="E539" i="36"/>
  <c r="F539" i="36" s="1"/>
  <c r="E216" i="36"/>
  <c r="F216" i="36" s="1"/>
  <c r="E635" i="36"/>
  <c r="F635" i="36" s="1"/>
  <c r="E1463" i="36"/>
  <c r="F1463" i="36" s="1"/>
  <c r="E503" i="36"/>
  <c r="F503" i="36" s="1"/>
  <c r="E279" i="36"/>
  <c r="F279" i="36" s="1"/>
  <c r="E1412" i="36"/>
  <c r="F1412" i="36" s="1"/>
  <c r="E1191" i="36"/>
  <c r="F1191" i="36" s="1"/>
  <c r="E1043" i="36"/>
  <c r="F1043" i="36" s="1"/>
  <c r="E1240" i="36"/>
  <c r="F1240" i="36" s="1"/>
  <c r="E477" i="36"/>
  <c r="F477" i="36" s="1"/>
  <c r="E974" i="36"/>
  <c r="F974" i="36" s="1"/>
  <c r="E1063" i="36"/>
  <c r="F1063" i="36" s="1"/>
  <c r="E232" i="36"/>
  <c r="F232" i="36" s="1"/>
  <c r="E433" i="36"/>
  <c r="F433" i="36" s="1"/>
  <c r="E1243" i="36"/>
  <c r="F1243" i="36" s="1"/>
  <c r="E514" i="36"/>
  <c r="F514" i="36" s="1"/>
  <c r="E734" i="36"/>
  <c r="F734" i="36" s="1"/>
  <c r="E1313" i="36"/>
  <c r="F1313" i="36" s="1"/>
  <c r="E1157" i="36"/>
  <c r="F1157" i="36" s="1"/>
  <c r="E1177" i="36"/>
  <c r="F1177" i="36" s="1"/>
  <c r="E332" i="36"/>
  <c r="F332" i="36" s="1"/>
  <c r="E620" i="36"/>
  <c r="F620" i="36" s="1"/>
  <c r="E181" i="36"/>
  <c r="F181" i="36" s="1"/>
  <c r="E1265" i="36"/>
  <c r="F1265" i="36" s="1"/>
  <c r="E696" i="36"/>
  <c r="F696" i="36" s="1"/>
  <c r="E1505" i="36"/>
  <c r="F1505" i="36" s="1"/>
  <c r="E1403" i="36"/>
  <c r="F1403" i="36" s="1"/>
  <c r="E549" i="36"/>
  <c r="F549" i="36" s="1"/>
  <c r="E1394" i="36"/>
  <c r="F1394" i="36" s="1"/>
  <c r="E58" i="36"/>
  <c r="F58" i="36" s="1"/>
  <c r="E1438" i="36"/>
  <c r="F1438" i="36" s="1"/>
  <c r="E1270" i="36"/>
  <c r="F1270" i="36" s="1"/>
  <c r="E520" i="36"/>
  <c r="F520" i="36" s="1"/>
  <c r="E725" i="36"/>
  <c r="F725" i="36" s="1"/>
  <c r="E752" i="36"/>
  <c r="F752" i="36" s="1"/>
  <c r="E792" i="36"/>
  <c r="F792" i="36" s="1"/>
  <c r="E1286" i="36"/>
  <c r="F1286" i="36" s="1"/>
  <c r="E1160" i="36"/>
  <c r="F1160" i="36" s="1"/>
  <c r="E926" i="36"/>
  <c r="F926" i="36" s="1"/>
  <c r="E1405" i="36"/>
  <c r="F1405" i="36" s="1"/>
  <c r="E1122" i="36"/>
  <c r="F1122" i="36" s="1"/>
  <c r="E1413" i="36"/>
  <c r="F1413" i="36" s="1"/>
  <c r="E226" i="36"/>
  <c r="F226" i="36" s="1"/>
  <c r="E687" i="36"/>
  <c r="F687" i="36" s="1"/>
  <c r="E963" i="36"/>
  <c r="F963" i="36" s="1"/>
  <c r="E971" i="36"/>
  <c r="F971" i="36" s="1"/>
  <c r="E1406" i="36"/>
  <c r="F1406" i="36" s="1"/>
  <c r="E1201" i="36"/>
  <c r="F1201" i="36" s="1"/>
  <c r="E627" i="36"/>
  <c r="F627" i="36" s="1"/>
  <c r="E1336" i="36"/>
  <c r="F1336" i="36" s="1"/>
  <c r="E589" i="36"/>
  <c r="F589" i="36" s="1"/>
  <c r="E1376" i="36"/>
  <c r="F1376" i="36" s="1"/>
  <c r="E1098" i="36"/>
  <c r="F1098" i="36" s="1"/>
  <c r="E1404" i="36"/>
  <c r="F1404" i="36" s="1"/>
  <c r="E672" i="36"/>
  <c r="F672" i="36" s="1"/>
  <c r="E582" i="36"/>
  <c r="F582" i="36" s="1"/>
  <c r="E530" i="36"/>
  <c r="F530" i="36" s="1"/>
  <c r="E1514" i="36"/>
  <c r="F1514" i="36" s="1"/>
  <c r="E345" i="36"/>
  <c r="F345" i="36" s="1"/>
  <c r="E464" i="36"/>
  <c r="F464" i="36" s="1"/>
  <c r="E71" i="36"/>
  <c r="F71" i="36" s="1"/>
  <c r="E625" i="36"/>
  <c r="F625" i="36" s="1"/>
  <c r="E1474" i="36"/>
  <c r="F1474" i="36" s="1"/>
  <c r="E1312" i="36"/>
  <c r="F1312" i="36" s="1"/>
  <c r="E287" i="36"/>
  <c r="F287" i="36" s="1"/>
  <c r="E1483" i="36"/>
  <c r="F1483" i="36" s="1"/>
  <c r="E943" i="36"/>
  <c r="F943" i="36" s="1"/>
  <c r="E1090" i="36"/>
  <c r="F1090" i="36" s="1"/>
  <c r="E959" i="36"/>
  <c r="F959" i="36" s="1"/>
  <c r="E254" i="36"/>
  <c r="F254" i="36" s="1"/>
  <c r="E125" i="36"/>
  <c r="F125" i="36" s="1"/>
  <c r="E110" i="36"/>
  <c r="F110" i="36" s="1"/>
  <c r="E688" i="36"/>
  <c r="F688" i="36" s="1"/>
  <c r="E889" i="36"/>
  <c r="F889" i="36" s="1"/>
  <c r="E525" i="36"/>
  <c r="F525" i="36" s="1"/>
  <c r="E1001" i="36"/>
  <c r="F1001" i="36" s="1"/>
  <c r="E1447" i="36"/>
  <c r="F1447" i="36" s="1"/>
  <c r="E62" i="36"/>
  <c r="F62" i="36" s="1"/>
  <c r="E882" i="36"/>
  <c r="F882" i="36" s="1"/>
  <c r="E1508" i="36"/>
  <c r="F1508" i="36" s="1"/>
  <c r="E379" i="36"/>
  <c r="F379" i="36" s="1"/>
  <c r="E1169" i="36"/>
  <c r="F1169" i="36" s="1"/>
  <c r="E486" i="36"/>
  <c r="F486" i="36" s="1"/>
  <c r="E308" i="36"/>
  <c r="F308" i="36" s="1"/>
  <c r="E833" i="36"/>
  <c r="F833" i="36" s="1"/>
  <c r="E632" i="36"/>
  <c r="F632" i="36" s="1"/>
  <c r="E81" i="36"/>
  <c r="F81" i="36" s="1"/>
  <c r="E1042" i="36"/>
  <c r="F1042" i="36" s="1"/>
  <c r="E370" i="36"/>
  <c r="F370" i="36" s="1"/>
  <c r="E1194" i="36"/>
  <c r="F1194" i="36" s="1"/>
  <c r="E1097" i="36"/>
  <c r="F1097" i="36" s="1"/>
  <c r="E1285" i="36"/>
  <c r="F1285" i="36" s="1"/>
  <c r="E391" i="36"/>
  <c r="F391" i="36" s="1"/>
  <c r="E92" i="36"/>
  <c r="F92" i="36" s="1"/>
  <c r="E1390" i="36"/>
  <c r="F1390" i="36" s="1"/>
  <c r="E817" i="36"/>
  <c r="F817" i="36" s="1"/>
  <c r="E162" i="36"/>
  <c r="F162" i="36" s="1"/>
  <c r="E309" i="36"/>
  <c r="F309" i="36" s="1"/>
  <c r="E224" i="36"/>
  <c r="F224" i="36" s="1"/>
  <c r="E797" i="36"/>
  <c r="F797" i="36" s="1"/>
  <c r="E591" i="36"/>
  <c r="F591" i="36" s="1"/>
  <c r="E730" i="36"/>
  <c r="F730" i="36" s="1"/>
  <c r="E1161" i="36"/>
  <c r="F1161" i="36" s="1"/>
  <c r="E890" i="36"/>
  <c r="F890" i="36" s="1"/>
  <c r="E334" i="36"/>
  <c r="F334" i="36" s="1"/>
  <c r="E871" i="36"/>
  <c r="F871" i="36" s="1"/>
  <c r="E862" i="36"/>
  <c r="F862" i="36" s="1"/>
  <c r="E623" i="36"/>
  <c r="F623" i="36" s="1"/>
  <c r="E307" i="36"/>
  <c r="F307" i="36" s="1"/>
  <c r="E584" i="36"/>
  <c r="F584" i="36" s="1"/>
  <c r="E1382" i="36"/>
  <c r="F1382" i="36" s="1"/>
  <c r="E449" i="36"/>
  <c r="F449" i="36" s="1"/>
  <c r="E805" i="36"/>
  <c r="F805" i="36" s="1"/>
  <c r="E407" i="36"/>
  <c r="F407" i="36" s="1"/>
  <c r="E746" i="36"/>
  <c r="F746" i="36" s="1"/>
  <c r="E1332" i="36"/>
  <c r="F1332" i="36" s="1"/>
  <c r="E348" i="36"/>
  <c r="F348" i="36" s="1"/>
  <c r="E1258" i="36"/>
  <c r="F1258" i="36" s="1"/>
  <c r="E1323" i="36"/>
  <c r="F1323" i="36" s="1"/>
  <c r="E1422" i="36"/>
  <c r="F1422" i="36" s="1"/>
  <c r="E330" i="36"/>
  <c r="F330" i="36" s="1"/>
  <c r="E168" i="36"/>
  <c r="F168" i="36" s="1"/>
  <c r="E808" i="36"/>
  <c r="F808" i="36" s="1"/>
  <c r="E496" i="36"/>
  <c r="F496" i="36" s="1"/>
  <c r="E742" i="36"/>
  <c r="F742" i="36" s="1"/>
  <c r="E179" i="36"/>
  <c r="F179" i="36" s="1"/>
  <c r="E1481" i="36"/>
  <c r="F1481" i="36" s="1"/>
  <c r="E120" i="36"/>
  <c r="F120" i="36" s="1"/>
  <c r="E678" i="36"/>
  <c r="F678" i="36" s="1"/>
  <c r="E895" i="36"/>
  <c r="F895" i="36" s="1"/>
  <c r="E511" i="36"/>
  <c r="F511" i="36" s="1"/>
  <c r="E987" i="36"/>
  <c r="F987" i="36" s="1"/>
  <c r="E1375" i="36"/>
  <c r="F1375" i="36" s="1"/>
  <c r="E1287" i="36"/>
  <c r="F1287" i="36" s="1"/>
  <c r="E904" i="36"/>
  <c r="F904" i="36" s="1"/>
  <c r="E314" i="36"/>
  <c r="F314" i="36" s="1"/>
  <c r="E122" i="36"/>
  <c r="F122" i="36" s="1"/>
  <c r="E61" i="36"/>
  <c r="F61" i="36" s="1"/>
  <c r="E879" i="36"/>
  <c r="F879" i="36" s="1"/>
  <c r="E395" i="36"/>
  <c r="F395" i="36" s="1"/>
  <c r="E835" i="36"/>
  <c r="F835" i="36" s="1"/>
  <c r="E604" i="36"/>
  <c r="F604" i="36" s="1"/>
  <c r="E469" i="36"/>
  <c r="F469" i="36" s="1"/>
  <c r="E277" i="36"/>
  <c r="F277" i="36" s="1"/>
  <c r="E229" i="36"/>
  <c r="F229" i="36" s="1"/>
  <c r="E861" i="36"/>
  <c r="F861" i="36" s="1"/>
  <c r="E1184" i="36"/>
  <c r="F1184" i="36" s="1"/>
  <c r="E82" i="36"/>
  <c r="F82" i="36" s="1"/>
  <c r="E507" i="36"/>
  <c r="F507" i="36" s="1"/>
  <c r="E876" i="36"/>
  <c r="F876" i="36" s="1"/>
  <c r="E1085" i="36"/>
  <c r="F1085" i="36" s="1"/>
  <c r="E1479" i="36"/>
  <c r="F1479" i="36" s="1"/>
  <c r="E1039" i="36"/>
  <c r="F1039" i="36" s="1"/>
  <c r="E771" i="36"/>
  <c r="F771" i="36" s="1"/>
  <c r="E1329" i="36"/>
  <c r="F1329" i="36" s="1"/>
  <c r="E1504" i="36"/>
  <c r="F1504" i="36" s="1"/>
  <c r="E764" i="36"/>
  <c r="F764" i="36" s="1"/>
  <c r="E1148" i="36"/>
  <c r="F1148" i="36" s="1"/>
  <c r="E163" i="36"/>
  <c r="F163" i="36" s="1"/>
  <c r="E789" i="36"/>
  <c r="F789" i="36" s="1"/>
  <c r="E372" i="36"/>
  <c r="F372" i="36" s="1"/>
  <c r="E857" i="36"/>
  <c r="F857" i="36" s="1"/>
  <c r="E49" i="36"/>
  <c r="F49" i="36" s="1"/>
  <c r="E1467" i="36"/>
  <c r="F1467" i="36" s="1"/>
  <c r="E274" i="36"/>
  <c r="F274" i="36" s="1"/>
  <c r="E986" i="36"/>
  <c r="F986" i="36" s="1"/>
  <c r="E129" i="36"/>
  <c r="F129" i="36" s="1"/>
  <c r="E134" i="36"/>
  <c r="F134" i="36" s="1"/>
  <c r="E1350" i="36"/>
  <c r="F1350" i="36" s="1"/>
  <c r="E1515" i="36"/>
  <c r="F1515" i="36" s="1"/>
  <c r="E118" i="36"/>
  <c r="F118" i="36" s="1"/>
  <c r="E628" i="36"/>
  <c r="F628" i="36" s="1"/>
  <c r="E278" i="36"/>
  <c r="F278" i="36" s="1"/>
  <c r="E1038" i="36"/>
  <c r="F1038" i="36" s="1"/>
  <c r="E1056" i="36"/>
  <c r="F1056" i="36" s="1"/>
  <c r="E351" i="36"/>
  <c r="F351" i="36" s="1"/>
  <c r="E315" i="36"/>
  <c r="F315" i="36" s="1"/>
  <c r="E450" i="36"/>
  <c r="F450" i="36" s="1"/>
  <c r="E1387" i="36"/>
  <c r="F1387" i="36" s="1"/>
  <c r="E1283" i="36"/>
  <c r="F1283" i="36" s="1"/>
  <c r="E899" i="36"/>
  <c r="F899" i="36" s="1"/>
  <c r="E455" i="36"/>
  <c r="F455" i="36" s="1"/>
  <c r="E123" i="36"/>
  <c r="F123" i="36" s="1"/>
  <c r="E153" i="36"/>
  <c r="F153" i="36" s="1"/>
  <c r="E1119" i="36"/>
  <c r="F1119" i="36" s="1"/>
  <c r="E624" i="36"/>
  <c r="F624" i="36" s="1"/>
  <c r="E609" i="36"/>
  <c r="F609" i="36" s="1"/>
  <c r="E222" i="36"/>
  <c r="F222" i="36" s="1"/>
  <c r="E1392" i="36"/>
  <c r="F1392" i="36" s="1"/>
  <c r="E1126" i="36"/>
  <c r="F1126" i="36" s="1"/>
  <c r="E654" i="36"/>
  <c r="F654" i="36" s="1"/>
  <c r="E722" i="36"/>
  <c r="F722" i="36" s="1"/>
  <c r="E488" i="36"/>
  <c r="F488" i="36" s="1"/>
  <c r="E1364" i="36"/>
  <c r="F1364" i="36" s="1"/>
  <c r="E1167" i="36"/>
  <c r="F1167" i="36" s="1"/>
  <c r="E342" i="36"/>
  <c r="F342" i="36" s="1"/>
  <c r="E842" i="36"/>
  <c r="F842" i="36" s="1"/>
  <c r="E199" i="36"/>
  <c r="F199" i="36" s="1"/>
  <c r="E1269" i="36"/>
  <c r="F1269" i="36" s="1"/>
  <c r="E690" i="36"/>
  <c r="F690" i="36" s="1"/>
  <c r="E1513" i="36"/>
  <c r="F1513" i="36" s="1"/>
  <c r="E1415" i="36"/>
  <c r="F1415" i="36" s="1"/>
  <c r="E176" i="36"/>
  <c r="F176" i="36" s="1"/>
  <c r="E1396" i="36"/>
  <c r="F1396" i="36" s="1"/>
  <c r="E56" i="36"/>
  <c r="F56" i="36" s="1"/>
  <c r="E243" i="36"/>
  <c r="F243" i="36" s="1"/>
  <c r="E479" i="36"/>
  <c r="F479" i="36" s="1"/>
  <c r="E1186" i="36"/>
  <c r="F1186" i="36" s="1"/>
  <c r="E562" i="36"/>
  <c r="F562" i="36" s="1"/>
  <c r="E1247" i="36"/>
  <c r="F1247" i="36" s="1"/>
  <c r="E1103" i="36"/>
  <c r="F1103" i="36" s="1"/>
  <c r="E1263" i="36"/>
  <c r="F1263" i="36" s="1"/>
  <c r="E1451" i="36"/>
  <c r="F1451" i="36" s="1"/>
  <c r="E948" i="36"/>
  <c r="F948" i="36" s="1"/>
  <c r="E84" i="36"/>
  <c r="F84" i="36" s="1"/>
  <c r="E1255" i="36"/>
  <c r="F1255" i="36" s="1"/>
  <c r="E1222" i="36"/>
  <c r="F1222" i="36" s="1"/>
  <c r="E983" i="36"/>
  <c r="F983" i="36" s="1"/>
  <c r="E59" i="36"/>
  <c r="F59" i="36" s="1"/>
  <c r="E1135" i="36"/>
  <c r="F1135" i="36" s="1"/>
  <c r="E1251" i="36"/>
  <c r="F1251" i="36" s="1"/>
  <c r="E1217" i="36"/>
  <c r="F1217" i="36" s="1"/>
  <c r="E175" i="36"/>
  <c r="F175" i="36" s="1"/>
  <c r="E1416" i="36"/>
  <c r="F1416" i="36" s="1"/>
  <c r="E1219" i="36"/>
  <c r="F1219" i="36" s="1"/>
  <c r="E739" i="36"/>
  <c r="F739" i="36" s="1"/>
  <c r="E880" i="36"/>
  <c r="F880" i="36" s="1"/>
  <c r="E577" i="36"/>
  <c r="F577" i="36" s="1"/>
  <c r="E43" i="36"/>
  <c r="F43" i="36" s="1"/>
  <c r="E1379" i="36"/>
  <c r="F1379" i="36" s="1"/>
  <c r="E235" i="36"/>
  <c r="F235" i="36" s="1"/>
  <c r="E1485" i="36"/>
  <c r="F1485" i="36" s="1"/>
  <c r="E347" i="36"/>
  <c r="F347" i="36" s="1"/>
  <c r="E1499" i="36"/>
  <c r="F1499" i="36" s="1"/>
  <c r="E305" i="36"/>
  <c r="F305" i="36" s="1"/>
  <c r="E1397" i="36"/>
  <c r="F1397" i="36" s="1"/>
  <c r="E535" i="36"/>
  <c r="F535" i="36" s="1"/>
  <c r="E804" i="36"/>
  <c r="F804" i="36" s="1"/>
  <c r="E447" i="36"/>
  <c r="F447" i="36" s="1"/>
  <c r="E139" i="36"/>
  <c r="F139" i="36" s="1"/>
  <c r="E937" i="36"/>
  <c r="F937" i="36" s="1"/>
  <c r="E333" i="36"/>
  <c r="F333" i="36" s="1"/>
  <c r="E599" i="36"/>
  <c r="F599" i="36" s="1"/>
  <c r="E212" i="36"/>
  <c r="F212" i="36" s="1"/>
  <c r="E1304" i="36"/>
  <c r="F1304" i="36" s="1"/>
  <c r="E1118" i="36"/>
  <c r="F1118" i="36" s="1"/>
  <c r="E650" i="36"/>
  <c r="F650" i="36" s="1"/>
  <c r="E1058" i="36"/>
  <c r="F1058" i="36" s="1"/>
  <c r="E478" i="36"/>
  <c r="F478" i="36" s="1"/>
  <c r="E52" i="36"/>
  <c r="F52" i="36" s="1"/>
  <c r="E60" i="36"/>
  <c r="F60" i="36" s="1"/>
  <c r="E1267" i="36"/>
  <c r="F1267" i="36" s="1"/>
  <c r="E389" i="36"/>
  <c r="F389" i="36" s="1"/>
  <c r="E1025" i="36"/>
  <c r="F1025" i="36" s="1"/>
  <c r="E438" i="36"/>
  <c r="F438" i="36" s="1"/>
  <c r="E1430" i="36"/>
  <c r="F1430" i="36" s="1"/>
  <c r="E1022" i="36"/>
  <c r="F1022" i="36" s="1"/>
  <c r="E1231" i="36"/>
  <c r="F1231" i="36" s="1"/>
  <c r="E961" i="36"/>
  <c r="F961" i="36" s="1"/>
  <c r="E1032" i="36"/>
  <c r="F1032" i="36" s="1"/>
  <c r="E736" i="36"/>
  <c r="F736" i="36" s="1"/>
  <c r="E485" i="36"/>
  <c r="F485" i="36" s="1"/>
  <c r="E1274" i="36"/>
  <c r="F1274" i="36" s="1"/>
  <c r="E46" i="36"/>
  <c r="F46" i="36" s="1"/>
  <c r="E421" i="36"/>
  <c r="F421" i="36" s="1"/>
  <c r="E551" i="36"/>
  <c r="F551" i="36" s="1"/>
  <c r="E911" i="36"/>
  <c r="F911" i="36" s="1"/>
  <c r="E306" i="36"/>
  <c r="F306" i="36" s="1"/>
  <c r="E1121" i="36"/>
  <c r="F1121" i="36" s="1"/>
  <c r="E255" i="36"/>
  <c r="F255" i="36" s="1"/>
  <c r="E1128" i="36"/>
  <c r="F1128" i="36" s="1"/>
  <c r="E127" i="36"/>
  <c r="F127" i="36" s="1"/>
  <c r="E329" i="36"/>
  <c r="F329" i="36" s="1"/>
  <c r="E160" i="36"/>
  <c r="F160" i="36" s="1"/>
  <c r="E423" i="36"/>
  <c r="F423" i="36" s="1"/>
  <c r="E823" i="36"/>
  <c r="F823" i="36" s="1"/>
  <c r="E1193" i="36"/>
  <c r="F1193" i="36" s="1"/>
  <c r="E826" i="36"/>
  <c r="F826" i="36" s="1"/>
  <c r="E100" i="36"/>
  <c r="F100" i="36" s="1"/>
  <c r="E1519" i="36"/>
  <c r="F1519" i="36" s="1"/>
  <c r="E417" i="36"/>
  <c r="F417" i="36" s="1"/>
  <c r="E684" i="36"/>
  <c r="F684" i="36" s="1"/>
  <c r="E570" i="36"/>
  <c r="F570" i="36" s="1"/>
  <c r="E630" i="36"/>
  <c r="F630" i="36" s="1"/>
  <c r="E832" i="36"/>
  <c r="F832" i="36" s="1"/>
  <c r="E1327" i="36"/>
  <c r="F1327" i="36" s="1"/>
  <c r="E420" i="36"/>
  <c r="F420" i="36" s="1"/>
  <c r="E550" i="36"/>
  <c r="F550" i="36" s="1"/>
  <c r="E1094" i="36"/>
  <c r="F1094" i="36" s="1"/>
  <c r="E412" i="36"/>
  <c r="F412" i="36" s="1"/>
  <c r="E685" i="36"/>
  <c r="F685" i="36" s="1"/>
  <c r="E531" i="36"/>
  <c r="F531" i="36" s="1"/>
  <c r="E1476" i="36"/>
  <c r="F1476" i="36" s="1"/>
  <c r="E777" i="36"/>
  <c r="F777" i="36" s="1"/>
  <c r="E1432" i="36"/>
  <c r="F1432" i="36" s="1"/>
  <c r="E399" i="36"/>
  <c r="F399" i="36" s="1"/>
  <c r="E187" i="36"/>
  <c r="F187" i="36" s="1"/>
  <c r="E1227" i="36"/>
  <c r="F1227" i="36" s="1"/>
  <c r="E619" i="36"/>
  <c r="F619" i="36" s="1"/>
  <c r="E1462" i="36"/>
  <c r="F1462" i="36" s="1"/>
  <c r="E546" i="36"/>
  <c r="F546" i="36" s="1"/>
  <c r="E964" i="36"/>
  <c r="F964" i="36" s="1"/>
  <c r="E42" i="36"/>
  <c r="F42" i="36" s="1"/>
  <c r="E242" i="36"/>
  <c r="F242" i="36" s="1"/>
  <c r="E461" i="36"/>
  <c r="F461" i="36" s="1"/>
  <c r="E1272" i="36"/>
  <c r="F1272" i="36" s="1"/>
  <c r="E554" i="36"/>
  <c r="F554" i="36" s="1"/>
  <c r="E728" i="36"/>
  <c r="F728" i="36" s="1"/>
  <c r="E1303" i="36"/>
  <c r="F1303" i="36" s="1"/>
  <c r="E1147" i="36"/>
  <c r="F1147" i="36" s="1"/>
  <c r="E902" i="36"/>
  <c r="F902" i="36" s="1"/>
  <c r="E304" i="36"/>
  <c r="F304" i="36" s="1"/>
  <c r="E353" i="36"/>
  <c r="F353" i="36" s="1"/>
  <c r="E55" i="36"/>
  <c r="F55" i="36" s="1"/>
  <c r="E887" i="36"/>
  <c r="F887" i="36" s="1"/>
  <c r="E590" i="36"/>
  <c r="F590" i="36" s="1"/>
  <c r="E1136" i="36"/>
  <c r="F1136" i="36" s="1"/>
  <c r="E1298" i="36"/>
  <c r="F1298" i="36" s="1"/>
  <c r="E1223" i="36"/>
  <c r="F1223" i="36" s="1"/>
  <c r="E281" i="36"/>
  <c r="F281" i="36" s="1"/>
  <c r="E219" i="36"/>
  <c r="F219" i="36" s="1"/>
  <c r="E493" i="36"/>
  <c r="F493" i="36" s="1"/>
  <c r="E744" i="36"/>
  <c r="F744" i="36" s="1"/>
  <c r="E909" i="36"/>
  <c r="F909" i="36" s="1"/>
  <c r="E975" i="36"/>
  <c r="F975" i="36" s="1"/>
  <c r="E376" i="36"/>
  <c r="F376" i="36" s="1"/>
  <c r="E970" i="36"/>
  <c r="F970" i="36" s="1"/>
  <c r="E1060" i="36"/>
  <c r="F1060" i="36" s="1"/>
  <c r="E1529" i="36"/>
  <c r="F1529" i="36" s="1"/>
  <c r="E121" i="36"/>
  <c r="F121" i="36" s="1"/>
  <c r="E967" i="36"/>
  <c r="F967" i="36" s="1"/>
  <c r="E1444" i="36"/>
  <c r="F1444" i="36" s="1"/>
  <c r="E1237" i="36"/>
  <c r="F1237" i="36" s="1"/>
  <c r="E1374" i="36"/>
  <c r="F1374" i="36" s="1"/>
  <c r="E694" i="36"/>
  <c r="F694" i="36" s="1"/>
  <c r="E1388" i="36"/>
  <c r="F1388" i="36" s="1"/>
  <c r="E723" i="36"/>
  <c r="F723" i="36" s="1"/>
  <c r="E1120" i="36"/>
  <c r="F1120" i="36" s="1"/>
  <c r="E1446" i="36"/>
  <c r="F1446" i="36" s="1"/>
  <c r="E475" i="36"/>
  <c r="F475" i="36" s="1"/>
  <c r="E495" i="36"/>
  <c r="F495" i="36" s="1"/>
  <c r="E560" i="36"/>
  <c r="F560" i="36" s="1"/>
  <c r="E759" i="36"/>
  <c r="F759" i="36" s="1"/>
  <c r="E815" i="36"/>
  <c r="F815" i="36" s="1"/>
  <c r="E877" i="36"/>
  <c r="F877" i="36" s="1"/>
  <c r="E157" i="36"/>
  <c r="F157" i="36" s="1"/>
  <c r="E924" i="36"/>
  <c r="F924" i="36" s="1"/>
  <c r="E558" i="36"/>
  <c r="F558" i="36" s="1"/>
  <c r="E259" i="36"/>
  <c r="F259" i="36" s="1"/>
  <c r="E1495" i="36"/>
  <c r="F1495" i="36" s="1"/>
  <c r="E794" i="36"/>
  <c r="F794" i="36" s="1"/>
  <c r="E154" i="36"/>
  <c r="F154" i="36" s="1"/>
  <c r="E261" i="36"/>
  <c r="F261" i="36" s="1"/>
  <c r="E517" i="36"/>
  <c r="F517" i="36" s="1"/>
  <c r="E1132" i="36"/>
  <c r="F1132" i="36" s="1"/>
  <c r="E935" i="36"/>
  <c r="F935" i="36" s="1"/>
  <c r="E109" i="36"/>
  <c r="F109" i="36" s="1"/>
  <c r="E368" i="36"/>
  <c r="F368" i="36" s="1"/>
  <c r="E1138" i="36"/>
  <c r="F1138" i="36" s="1"/>
  <c r="E633" i="36"/>
  <c r="F633" i="36" s="1"/>
  <c r="E405" i="36"/>
  <c r="F405" i="36" s="1"/>
  <c r="E409" i="36"/>
  <c r="F409" i="36" s="1"/>
  <c r="E1345" i="36"/>
  <c r="F1345" i="36" s="1"/>
  <c r="E480" i="36"/>
  <c r="F480" i="36" s="1"/>
  <c r="E810" i="36"/>
  <c r="F810" i="36" s="1"/>
  <c r="E526" i="36"/>
  <c r="F526" i="36" s="1"/>
  <c r="E853" i="36"/>
  <c r="F853" i="36" s="1"/>
  <c r="E1082" i="36"/>
  <c r="F1082" i="36" s="1"/>
  <c r="E800" i="36"/>
  <c r="F800" i="36" s="1"/>
  <c r="E1293" i="36"/>
  <c r="F1293" i="36" s="1"/>
  <c r="E393" i="36"/>
  <c r="F393" i="36" s="1"/>
  <c r="E1228" i="36"/>
  <c r="F1228" i="36" s="1"/>
  <c r="E180" i="36"/>
  <c r="F180" i="36" s="1"/>
  <c r="E1079" i="36"/>
  <c r="F1079" i="36" s="1"/>
  <c r="E1150" i="36"/>
  <c r="F1150" i="36" s="1"/>
  <c r="E916" i="36"/>
  <c r="F916" i="36" s="1"/>
  <c r="E1377" i="36"/>
  <c r="F1377" i="36" s="1"/>
  <c r="E113" i="36"/>
  <c r="F113" i="36" s="1"/>
  <c r="E1244" i="36"/>
  <c r="F1244" i="36" s="1"/>
  <c r="E960" i="36"/>
  <c r="F960" i="36" s="1"/>
  <c r="E636" i="36"/>
  <c r="F636" i="36" s="1"/>
  <c r="E597" i="36"/>
  <c r="F597" i="36" s="1"/>
  <c r="E733" i="36"/>
  <c r="F733" i="36" s="1"/>
  <c r="E205" i="36"/>
  <c r="F205" i="36" s="1"/>
  <c r="E1378" i="36"/>
  <c r="F1378" i="36" s="1"/>
  <c r="E178" i="36"/>
  <c r="F178" i="36" s="1"/>
  <c r="E365" i="36"/>
  <c r="F365" i="36" s="1"/>
  <c r="E796" i="36"/>
  <c r="F796" i="36" s="1"/>
  <c r="E98" i="36"/>
  <c r="F98" i="36" s="1"/>
  <c r="E648" i="36"/>
  <c r="F648" i="36" s="1"/>
  <c r="E318" i="36"/>
  <c r="F318" i="36" s="1"/>
  <c r="E563" i="36"/>
  <c r="F563" i="36" s="1"/>
  <c r="E1154" i="36"/>
  <c r="F1154" i="36" s="1"/>
  <c r="E968" i="36"/>
  <c r="F968" i="36" s="1"/>
  <c r="E1099" i="36"/>
  <c r="F1099" i="36" s="1"/>
  <c r="E1335" i="36"/>
  <c r="F1335" i="36" s="1"/>
  <c r="E1333" i="36"/>
  <c r="F1333" i="36" s="1"/>
  <c r="E513" i="36"/>
  <c r="F513" i="36" s="1"/>
  <c r="E1339" i="36"/>
  <c r="F1339" i="36" s="1"/>
  <c r="E763" i="36"/>
  <c r="F763" i="36" s="1"/>
  <c r="E271" i="36"/>
  <c r="F271" i="36" s="1"/>
  <c r="E521" i="36"/>
  <c r="F521" i="36" s="1"/>
  <c r="E295" i="36"/>
  <c r="F295" i="36" s="1"/>
  <c r="E671" i="36"/>
  <c r="F671" i="36" s="1"/>
  <c r="E1418" i="36"/>
  <c r="F1418" i="36" s="1"/>
  <c r="E119" i="36"/>
  <c r="F119" i="36" s="1"/>
  <c r="E443" i="36"/>
  <c r="F443" i="36" s="1"/>
  <c r="E779" i="36"/>
  <c r="F779" i="36" s="1"/>
  <c r="E1187" i="36"/>
  <c r="F1187" i="36" s="1"/>
  <c r="E1450" i="36"/>
  <c r="F1450" i="36" s="1"/>
  <c r="E484" i="36"/>
  <c r="F484" i="36" s="1"/>
  <c r="E951" i="36"/>
  <c r="F951" i="36" s="1"/>
  <c r="E1442" i="36"/>
  <c r="F1442" i="36" s="1"/>
  <c r="E1230" i="36"/>
  <c r="F1230" i="36" s="1"/>
  <c r="E715" i="36"/>
  <c r="F715" i="36" s="1"/>
  <c r="E415" i="36"/>
  <c r="F415" i="36" s="1"/>
  <c r="E156" i="36"/>
  <c r="F156" i="36" s="1"/>
  <c r="E343" i="36"/>
  <c r="F343" i="36" s="1"/>
  <c r="E956" i="36"/>
  <c r="F956" i="36" s="1"/>
  <c r="E1487" i="36"/>
  <c r="F1487" i="36" s="1"/>
  <c r="E463" i="36"/>
  <c r="F463" i="36" s="1"/>
  <c r="E1073" i="36"/>
  <c r="F1073" i="36" s="1"/>
  <c r="E86" i="36"/>
  <c r="F86" i="36" s="1"/>
  <c r="E200" i="36"/>
  <c r="F200" i="36" s="1"/>
  <c r="E238" i="36"/>
  <c r="F238" i="36" s="1"/>
  <c r="E680" i="36"/>
  <c r="F680" i="36" s="1"/>
  <c r="E1294" i="36"/>
  <c r="F1294" i="36" s="1"/>
  <c r="E418" i="36"/>
  <c r="F418" i="36" s="1"/>
  <c r="E885" i="36"/>
  <c r="F885" i="36" s="1"/>
  <c r="E1108" i="36"/>
  <c r="F1108" i="36" s="1"/>
  <c r="E1233" i="36"/>
  <c r="F1233" i="36" s="1"/>
  <c r="E40" i="36"/>
  <c r="F40" i="36" s="1"/>
  <c r="E640" i="36"/>
  <c r="F640" i="36" s="1"/>
  <c r="E504" i="36"/>
  <c r="F504" i="36" s="1"/>
  <c r="E997" i="36"/>
  <c r="F997" i="36" s="1"/>
  <c r="E1068" i="36"/>
  <c r="F1068" i="36" s="1"/>
  <c r="E724" i="36"/>
  <c r="F724" i="36" s="1"/>
  <c r="E1365" i="36"/>
  <c r="F1365" i="36" s="1"/>
  <c r="E432" i="36"/>
  <c r="F432" i="36" s="1"/>
  <c r="E1299" i="36"/>
  <c r="F1299" i="36" s="1"/>
  <c r="E1439" i="36"/>
  <c r="F1439" i="36" s="1"/>
  <c r="E1297" i="36"/>
  <c r="F1297" i="36" s="1"/>
  <c r="E1139" i="36"/>
  <c r="F1139" i="36" s="1"/>
  <c r="E70" i="36"/>
  <c r="F70" i="36" s="1"/>
  <c r="E894" i="36"/>
  <c r="F894" i="36" s="1"/>
  <c r="E1165" i="36"/>
  <c r="F1165" i="36" s="1"/>
  <c r="E1257" i="36"/>
  <c r="F1257" i="36" s="1"/>
  <c r="E310" i="36"/>
  <c r="F310" i="36" s="1"/>
  <c r="E328" i="36"/>
  <c r="F328" i="36" s="1"/>
  <c r="E344" i="36"/>
  <c r="F344" i="36" s="1"/>
  <c r="E273" i="36"/>
  <c r="F273" i="36" s="1"/>
  <c r="E616" i="36"/>
  <c r="F616" i="36" s="1"/>
  <c r="E989" i="36"/>
  <c r="F989" i="36" s="1"/>
  <c r="E1461" i="36"/>
  <c r="F1461" i="36" s="1"/>
  <c r="E177" i="36"/>
  <c r="F177" i="36" s="1"/>
  <c r="E434" i="36"/>
  <c r="F434" i="36" s="1"/>
  <c r="E875" i="36"/>
  <c r="F875" i="36" s="1"/>
  <c r="E1261" i="36"/>
  <c r="F1261" i="36" s="1"/>
  <c r="E1414" i="36"/>
  <c r="F1414" i="36" s="1"/>
  <c r="E375" i="36"/>
  <c r="F375" i="36" s="1"/>
  <c r="E665" i="36"/>
  <c r="F665" i="36" s="1"/>
  <c r="E831" i="36"/>
  <c r="F831" i="36" s="1"/>
  <c r="E1014" i="36"/>
  <c r="F1014" i="36" s="1"/>
  <c r="E1337" i="36"/>
  <c r="F1337" i="36" s="1"/>
  <c r="E499" i="36"/>
  <c r="F499" i="36" s="1"/>
  <c r="E1208" i="36"/>
  <c r="F1208" i="36" s="1"/>
  <c r="E1152" i="36"/>
  <c r="F1152" i="36" s="1"/>
  <c r="E602" i="36"/>
  <c r="F602" i="36" s="1"/>
  <c r="E600" i="36"/>
  <c r="F600" i="36" s="1"/>
  <c r="E1189" i="36"/>
  <c r="F1189" i="36" s="1"/>
  <c r="E269" i="36"/>
  <c r="F269" i="36" s="1"/>
  <c r="E936" i="36"/>
  <c r="F936" i="36" s="1"/>
  <c r="E1380" i="36"/>
  <c r="F1380" i="36" s="1"/>
  <c r="E873" i="36"/>
  <c r="F873" i="36" s="1"/>
  <c r="E364" i="36"/>
  <c r="F364" i="36" s="1"/>
  <c r="E553" i="36"/>
  <c r="F553" i="36" s="1"/>
  <c r="E481" i="36"/>
  <c r="F481" i="36" s="1"/>
  <c r="E790" i="36"/>
  <c r="F790" i="36" s="1"/>
  <c r="E1428" i="36"/>
  <c r="F1428" i="36" s="1"/>
  <c r="E965" i="36"/>
  <c r="F965" i="36" s="1"/>
  <c r="E874" i="36"/>
  <c r="F874" i="36" s="1"/>
  <c r="E1315" i="36"/>
  <c r="F1315" i="36" s="1"/>
  <c r="E87" i="36"/>
  <c r="F87" i="36" s="1"/>
  <c r="E80" i="36"/>
  <c r="F80" i="36" s="1"/>
  <c r="E512" i="36"/>
  <c r="F512" i="36" s="1"/>
  <c r="E240" i="36"/>
  <c r="F240" i="36" s="1"/>
  <c r="E381" i="36"/>
  <c r="F381" i="36" s="1"/>
  <c r="E476" i="36"/>
  <c r="F476" i="36" s="1"/>
  <c r="E547" i="36"/>
  <c r="F547" i="36" s="1"/>
  <c r="E754" i="36"/>
  <c r="F754" i="36" s="1"/>
  <c r="E297" i="36"/>
  <c r="F297" i="36" s="1"/>
  <c r="E865" i="36"/>
  <c r="F865" i="36" s="1"/>
  <c r="E1170" i="36"/>
  <c r="F1170" i="36" s="1"/>
  <c r="E1480" i="36"/>
  <c r="F1480" i="36" s="1"/>
  <c r="E1081" i="36"/>
  <c r="F1081" i="36" s="1"/>
  <c r="E1117" i="36"/>
  <c r="F1117" i="36" s="1"/>
  <c r="E1268" i="36"/>
  <c r="F1268" i="36" s="1"/>
  <c r="E1475" i="36"/>
  <c r="F1475" i="36" s="1"/>
  <c r="E53" i="36"/>
  <c r="F53" i="36" s="1"/>
  <c r="E1102" i="36"/>
  <c r="F1102" i="36" s="1"/>
  <c r="E1007" i="36"/>
  <c r="F1007" i="36" s="1"/>
  <c r="E921" i="36"/>
  <c r="F921" i="36" s="1"/>
  <c r="E705" i="36"/>
  <c r="F705" i="36" s="1"/>
  <c r="E1034" i="36"/>
  <c r="F1034" i="36" s="1"/>
  <c r="E1064" i="36"/>
  <c r="F1064" i="36" s="1"/>
  <c r="E1366" i="36"/>
  <c r="F1366" i="36" s="1"/>
  <c r="E1506" i="36"/>
  <c r="F1506" i="36" s="1"/>
  <c r="E1106" i="36"/>
  <c r="F1106" i="36" s="1"/>
  <c r="E1454" i="36"/>
  <c r="F1454" i="36" s="1"/>
  <c r="E339" i="36"/>
  <c r="F339" i="36" s="1"/>
  <c r="E1400" i="36"/>
  <c r="F1400" i="36" s="1"/>
  <c r="E700" i="36"/>
  <c r="F700" i="36" s="1"/>
  <c r="E713" i="36"/>
  <c r="F713" i="36" s="1"/>
  <c r="E1144" i="36"/>
  <c r="F1144" i="36" s="1"/>
  <c r="E1502" i="36"/>
  <c r="F1502" i="36" s="1"/>
  <c r="E190" i="36"/>
  <c r="F190" i="36" s="1"/>
  <c r="E509" i="36"/>
  <c r="F509" i="36" s="1"/>
  <c r="E209" i="36"/>
  <c r="F209" i="36" s="1"/>
  <c r="E566" i="36"/>
  <c r="F566" i="36" s="1"/>
  <c r="E781" i="36"/>
  <c r="F781" i="36" s="1"/>
  <c r="E819" i="36"/>
  <c r="F819" i="36" s="1"/>
  <c r="E950" i="36"/>
  <c r="F950" i="36" s="1"/>
  <c r="E313" i="36"/>
  <c r="F313" i="36" s="1"/>
  <c r="E958" i="36"/>
  <c r="F958" i="36" s="1"/>
  <c r="E954" i="36"/>
  <c r="F954" i="36" s="1"/>
  <c r="E124" i="36"/>
  <c r="F124" i="36" s="1"/>
  <c r="E1493" i="36"/>
  <c r="F1493" i="36" s="1"/>
  <c r="E818" i="36"/>
  <c r="F818" i="36" s="1"/>
  <c r="E126" i="36"/>
  <c r="F126" i="36" s="1"/>
  <c r="E1074" i="36"/>
  <c r="F1074" i="36" s="1"/>
  <c r="E1212" i="36"/>
  <c r="F1212" i="36" s="1"/>
  <c r="E1348" i="36"/>
  <c r="F1348" i="36" s="1"/>
  <c r="E603" i="36"/>
  <c r="F603" i="36" s="1"/>
  <c r="E941" i="36"/>
  <c r="F941" i="36" s="1"/>
  <c r="E141" i="36"/>
  <c r="F141" i="36" s="1"/>
  <c r="E1326" i="36"/>
  <c r="F1326" i="36" s="1"/>
  <c r="E1209" i="36"/>
  <c r="F1209" i="36" s="1"/>
  <c r="E251" i="36"/>
  <c r="F251" i="36" s="1"/>
  <c r="E955" i="36"/>
  <c r="F955" i="36" s="1"/>
  <c r="E467" i="36"/>
  <c r="F467" i="36" s="1"/>
  <c r="E1359" i="36"/>
  <c r="F1359" i="36" s="1"/>
  <c r="E260" i="36"/>
  <c r="F260" i="36" s="1"/>
  <c r="E972" i="36"/>
  <c r="F972" i="36" s="1"/>
  <c r="E612" i="36"/>
  <c r="F612" i="36" s="1"/>
  <c r="E1047" i="36"/>
  <c r="F1047" i="36" s="1"/>
  <c r="E812" i="36"/>
  <c r="F812" i="36" s="1"/>
  <c r="E816" i="36"/>
  <c r="F816" i="36" s="1"/>
  <c r="E1356" i="36"/>
  <c r="F1356" i="36" s="1"/>
  <c r="E383" i="36"/>
  <c r="F383" i="36" s="1"/>
  <c r="E1300" i="36"/>
  <c r="F1300" i="36" s="1"/>
  <c r="E613" i="36"/>
  <c r="F613" i="36" s="1"/>
  <c r="E1510" i="36"/>
  <c r="F1510" i="36" s="1"/>
  <c r="E380" i="36"/>
  <c r="F380" i="36" s="1"/>
  <c r="E932" i="36"/>
  <c r="F932" i="36" s="1"/>
  <c r="E454" i="36"/>
  <c r="F454" i="36" s="1"/>
  <c r="E1484" i="36"/>
  <c r="F1484" i="36" s="1"/>
  <c r="E404" i="36"/>
  <c r="F404" i="36" s="1"/>
  <c r="E470" i="36"/>
  <c r="F470" i="36" s="1"/>
  <c r="E1057" i="36"/>
  <c r="F1057" i="36" s="1"/>
  <c r="E1449" i="36"/>
  <c r="F1449" i="36" s="1"/>
  <c r="E1399" i="36"/>
  <c r="F1399" i="36" s="1"/>
  <c r="E727" i="36"/>
  <c r="F727" i="36" s="1"/>
  <c r="E1468" i="36"/>
  <c r="F1468" i="36" s="1"/>
  <c r="E411" i="36"/>
  <c r="F411" i="36" s="1"/>
  <c r="E1048" i="36"/>
  <c r="F1048" i="36" s="1"/>
  <c r="E1314" i="36"/>
  <c r="F1314" i="36" s="1"/>
  <c r="E1526" i="36"/>
  <c r="F1526" i="36" s="1"/>
  <c r="E90" i="36"/>
  <c r="F90" i="36" s="1"/>
  <c r="E868" i="36"/>
  <c r="F868" i="36" s="1"/>
  <c r="E189" i="36"/>
  <c r="F189" i="36" s="1"/>
  <c r="E806" i="36"/>
  <c r="F806" i="36" s="1"/>
  <c r="E1125" i="36"/>
  <c r="F1125" i="36" s="1"/>
  <c r="E1166" i="36"/>
  <c r="F1166" i="36" s="1"/>
  <c r="E1176" i="36"/>
  <c r="F1176" i="36" s="1"/>
  <c r="E117" i="36"/>
  <c r="F117" i="36" s="1"/>
  <c r="E1051" i="36"/>
  <c r="F1051" i="36" s="1"/>
  <c r="E171" i="36"/>
  <c r="F171" i="36" s="1"/>
  <c r="E783" i="36"/>
  <c r="F783" i="36" s="1"/>
  <c r="E1045" i="36"/>
  <c r="F1045" i="36" s="1"/>
  <c r="E574" i="36"/>
  <c r="F574" i="36" s="1"/>
  <c r="E1277" i="36"/>
  <c r="F1277" i="36" s="1"/>
  <c r="E621" i="36"/>
  <c r="F621" i="36" s="1"/>
  <c r="E639" i="36"/>
  <c r="F639" i="36" s="1"/>
  <c r="E1027" i="36"/>
  <c r="F1027" i="36" s="1"/>
  <c r="E634" i="36"/>
  <c r="F634" i="36" s="1"/>
  <c r="E1105" i="36"/>
  <c r="F1105" i="36" s="1"/>
  <c r="E626" i="36"/>
  <c r="F626" i="36" s="1"/>
  <c r="E50" i="36"/>
  <c r="F50" i="36" s="1"/>
  <c r="E721" i="36"/>
  <c r="F721" i="36" s="1"/>
  <c r="E172" i="36"/>
  <c r="F172" i="36" s="1"/>
  <c r="E985" i="36"/>
  <c r="F985" i="36" s="1"/>
  <c r="E1091" i="36"/>
  <c r="F1091" i="36" s="1"/>
  <c r="E534" i="36"/>
  <c r="F534" i="36" s="1"/>
  <c r="E729" i="36"/>
  <c r="F729" i="36" s="1"/>
  <c r="E1531" i="36"/>
  <c r="F1531" i="36" s="1"/>
  <c r="E204" i="36"/>
  <c r="F204" i="36" s="1"/>
  <c r="E1080" i="36"/>
  <c r="F1080" i="36" s="1"/>
  <c r="E1220" i="36"/>
  <c r="F1220" i="36" s="1"/>
  <c r="E223" i="36"/>
  <c r="F223" i="36" s="1"/>
  <c r="E827" i="36"/>
  <c r="F827" i="36" s="1"/>
  <c r="E689" i="36"/>
  <c r="F689" i="36" s="1"/>
  <c r="E659" i="36"/>
  <c r="F659" i="36" s="1"/>
  <c r="E457" i="36"/>
  <c r="F457" i="36" s="1"/>
  <c r="E140" i="36"/>
  <c r="F140" i="36" s="1"/>
  <c r="E1527" i="36"/>
  <c r="F1527" i="36" s="1"/>
  <c r="E571" i="36"/>
  <c r="F571" i="36" s="1"/>
  <c r="E767" i="36"/>
  <c r="F767" i="36" s="1"/>
  <c r="E992" i="36"/>
  <c r="F992" i="36" s="1"/>
  <c r="E48" i="36"/>
  <c r="F48" i="36" s="1"/>
  <c r="E39" i="36"/>
  <c r="F39" i="36" s="1"/>
  <c r="E341" i="36"/>
  <c r="F341" i="36" s="1"/>
  <c r="E99" i="36"/>
  <c r="F99" i="36" s="1"/>
  <c r="E403" i="36"/>
  <c r="F403" i="36" s="1"/>
  <c r="E903" i="36"/>
  <c r="F903" i="36" s="1"/>
  <c r="E1503" i="36"/>
  <c r="F1503" i="36" s="1"/>
  <c r="E191" i="36"/>
  <c r="F191" i="36" s="1"/>
  <c r="E522" i="36"/>
  <c r="F522" i="36" s="1"/>
  <c r="E962" i="36"/>
  <c r="F962" i="36" s="1"/>
  <c r="E1301" i="36"/>
  <c r="F1301" i="36" s="1"/>
  <c r="E263" i="36"/>
  <c r="F263" i="36" s="1"/>
  <c r="E651" i="36"/>
  <c r="F651" i="36" s="1"/>
  <c r="E1195" i="36"/>
  <c r="F1195" i="36" s="1"/>
  <c r="E143" i="36"/>
  <c r="F143" i="36" s="1"/>
  <c r="E1466" i="36"/>
  <c r="F1466" i="36" s="1"/>
  <c r="E1146" i="36"/>
  <c r="F1146" i="36" s="1"/>
  <c r="E1440" i="36"/>
  <c r="F1440" i="36" s="1"/>
  <c r="E536" i="36"/>
  <c r="F536" i="36" s="1"/>
  <c r="E264" i="36"/>
  <c r="F264" i="36" s="1"/>
  <c r="E614" i="36"/>
  <c r="F614" i="36" s="1"/>
  <c r="E1188" i="36"/>
  <c r="F1188" i="36" s="1"/>
  <c r="E135" i="36"/>
  <c r="F135" i="36" s="1"/>
  <c r="E870" i="36"/>
  <c r="F870" i="36" s="1"/>
  <c r="E76" i="36"/>
  <c r="F76" i="36" s="1"/>
  <c r="E188" i="36"/>
  <c r="F188" i="36" s="1"/>
  <c r="E230" i="36"/>
  <c r="F230" i="36" s="1"/>
  <c r="E598" i="36"/>
  <c r="F598" i="36" s="1"/>
  <c r="E692" i="36"/>
  <c r="F692" i="36" s="1"/>
  <c r="E1402" i="36"/>
  <c r="F1402" i="36" s="1"/>
  <c r="E471" i="36"/>
  <c r="F471" i="36" s="1"/>
  <c r="E929" i="36"/>
  <c r="F929" i="36" s="1"/>
  <c r="E1116" i="36"/>
  <c r="F1116" i="36" s="1"/>
  <c r="E1282" i="36"/>
  <c r="F1282" i="36" s="1"/>
  <c r="E515" i="36"/>
  <c r="F515" i="36" s="1"/>
  <c r="E644" i="36"/>
  <c r="F644" i="36" s="1"/>
  <c r="E564" i="36"/>
  <c r="F564" i="36" s="1"/>
  <c r="E991" i="36"/>
  <c r="F991" i="36" s="1"/>
  <c r="E712" i="36"/>
  <c r="F712" i="36" s="1"/>
  <c r="E738" i="36"/>
  <c r="F738" i="36" s="1"/>
  <c r="E57" i="36"/>
  <c r="F57" i="36" s="1"/>
  <c r="E482" i="36"/>
  <c r="F482" i="36" s="1"/>
  <c r="E944" i="36"/>
  <c r="F944" i="36" s="1"/>
  <c r="E673" i="36"/>
  <c r="F673" i="36" s="1"/>
  <c r="E1354" i="36"/>
  <c r="F1354" i="36" s="1"/>
  <c r="E892" i="36"/>
  <c r="F892" i="36" s="1"/>
  <c r="E912" i="36"/>
  <c r="F912" i="36" s="1"/>
  <c r="E1171" i="36"/>
  <c r="F1171" i="36" s="1"/>
  <c r="E1518" i="36"/>
  <c r="F1518" i="36" s="1"/>
  <c r="E326" i="36"/>
  <c r="F326" i="36" s="1"/>
  <c r="E346" i="36"/>
  <c r="F346" i="36" s="1"/>
  <c r="E915" i="36"/>
  <c r="F915" i="36" s="1"/>
  <c r="E386" i="36"/>
  <c r="F386" i="36" s="1"/>
  <c r="E846" i="36"/>
  <c r="F846" i="36" s="1"/>
  <c r="E1173" i="36"/>
  <c r="F1173" i="36" s="1"/>
  <c r="E63" i="36"/>
  <c r="F63" i="36" s="1"/>
  <c r="E490" i="36"/>
  <c r="F490" i="36" s="1"/>
  <c r="E891" i="36"/>
  <c r="F891" i="36" s="1"/>
  <c r="E1352" i="36"/>
  <c r="F1352" i="36" s="1"/>
  <c r="E312" i="36"/>
  <c r="F312" i="36" s="1"/>
  <c r="E594" i="36"/>
  <c r="F594" i="36" s="1"/>
  <c r="E704" i="36"/>
  <c r="F704" i="36" s="1"/>
  <c r="E872" i="36"/>
  <c r="F872" i="36" s="1"/>
  <c r="E1213" i="36"/>
  <c r="F1213" i="36" s="1"/>
  <c r="E1520" i="36"/>
  <c r="F1520" i="36" s="1"/>
  <c r="E510" i="36"/>
  <c r="F510" i="36" s="1"/>
  <c r="E1423" i="36"/>
  <c r="F1423" i="36" s="1"/>
  <c r="E167" i="36"/>
  <c r="F167" i="36" s="1"/>
  <c r="E1111" i="36"/>
  <c r="F1111" i="36" s="1"/>
  <c r="E182" i="36"/>
  <c r="F182" i="36" s="1"/>
  <c r="E285" i="36"/>
  <c r="F285" i="36" s="1"/>
  <c r="E1069" i="36"/>
  <c r="F1069" i="36" s="1"/>
  <c r="E769" i="36"/>
  <c r="F769" i="36" s="1"/>
  <c r="E949" i="36"/>
  <c r="F949" i="36" s="1"/>
  <c r="E97" i="36"/>
  <c r="F97" i="36" s="1"/>
  <c r="E72" i="36"/>
  <c r="F72" i="36" s="1"/>
  <c r="E497" i="36"/>
  <c r="F497" i="36" s="1"/>
  <c r="E1242" i="36"/>
  <c r="F1242" i="36" s="1"/>
  <c r="E1054" i="36"/>
  <c r="F1054" i="36" s="1"/>
  <c r="E637" i="36"/>
  <c r="F637" i="36" s="1"/>
  <c r="E1317" i="36"/>
  <c r="F1317" i="36" s="1"/>
  <c r="E276" i="36"/>
  <c r="F276" i="36" s="1"/>
  <c r="E88" i="36"/>
  <c r="F88" i="36" s="1"/>
  <c r="E94" i="36"/>
  <c r="F94" i="36" s="1"/>
  <c r="E528" i="36"/>
  <c r="F528" i="36" s="1"/>
  <c r="E197" i="36"/>
  <c r="F197" i="36" s="1"/>
  <c r="E884" i="36"/>
  <c r="F884" i="36" s="1"/>
  <c r="E537" i="36"/>
  <c r="F537" i="36" s="1"/>
  <c r="E559" i="36"/>
  <c r="F559" i="36" s="1"/>
  <c r="E195" i="36"/>
  <c r="F195" i="36" s="1"/>
  <c r="E266" i="36"/>
  <c r="F266" i="36" s="1"/>
  <c r="E1238" i="36"/>
  <c r="F1238" i="36" s="1"/>
  <c r="E822" i="36"/>
  <c r="F822" i="36" s="1"/>
  <c r="E732" i="36"/>
  <c r="F732" i="36" s="1"/>
  <c r="E1107" i="36"/>
  <c r="F1107" i="36" s="1"/>
  <c r="E1239" i="36"/>
  <c r="F1239" i="36" s="1"/>
  <c r="E1284" i="36"/>
  <c r="F1284" i="36" s="1"/>
  <c r="E1509" i="36"/>
  <c r="F1509" i="36" s="1"/>
  <c r="E474" i="36"/>
  <c r="F474" i="36" s="1"/>
  <c r="E1178" i="36"/>
  <c r="F1178" i="36" s="1"/>
  <c r="E1197" i="36"/>
  <c r="F1197" i="36" s="1"/>
  <c r="E1470" i="36"/>
  <c r="F1470" i="36" s="1"/>
  <c r="E159" i="36"/>
  <c r="F159" i="36" s="1"/>
  <c r="E973" i="36"/>
  <c r="F973" i="36" s="1"/>
  <c r="E1434" i="36"/>
  <c r="F1434" i="36" s="1"/>
  <c r="E838" i="36"/>
  <c r="F838" i="36" s="1"/>
  <c r="E194" i="36"/>
  <c r="F194" i="36" s="1"/>
  <c r="E1174" i="36"/>
  <c r="F1174" i="36" s="1"/>
  <c r="E668" i="36"/>
  <c r="F668" i="36" s="1"/>
  <c r="E939" i="36"/>
  <c r="F939" i="36" s="1"/>
  <c r="E1530" i="36"/>
  <c r="F1530" i="36" s="1"/>
  <c r="E1084" i="36"/>
  <c r="F1084" i="36" s="1"/>
  <c r="E1172" i="36"/>
  <c r="F1172" i="36" s="1"/>
  <c r="E1061" i="36"/>
  <c r="F1061" i="36" s="1"/>
  <c r="E325" i="36"/>
  <c r="F325" i="36" s="1"/>
  <c r="E211" i="36"/>
  <c r="F211" i="36" s="1"/>
  <c r="E1224" i="36"/>
  <c r="F1224" i="36" s="1"/>
  <c r="E743" i="36"/>
  <c r="F743" i="36" s="1"/>
  <c r="E801" i="36"/>
  <c r="F801" i="36" s="1"/>
  <c r="E841" i="36"/>
  <c r="F841" i="36" s="1"/>
  <c r="E217" i="36"/>
  <c r="F217" i="36" s="1"/>
  <c r="E491" i="36"/>
  <c r="F491" i="36" s="1"/>
  <c r="E1204" i="36"/>
  <c r="F1204" i="36" s="1"/>
  <c r="E301" i="36"/>
  <c r="F301" i="36" s="1"/>
  <c r="E1078" i="36"/>
  <c r="F1078" i="36" s="1"/>
  <c r="E1029" i="36"/>
  <c r="F1029" i="36" s="1"/>
  <c r="E1024" i="36"/>
  <c r="F1024" i="36" s="1"/>
  <c r="E1341" i="36"/>
  <c r="F1341" i="36" s="1"/>
  <c r="E428" i="36"/>
  <c r="F428" i="36" s="1"/>
  <c r="E1489" i="36"/>
  <c r="F1489" i="36" s="1"/>
  <c r="E629" i="36"/>
  <c r="F629" i="36" s="1"/>
  <c r="E1324" i="36"/>
  <c r="F1324" i="36" s="1"/>
  <c r="E472" i="36"/>
  <c r="F472" i="36" s="1"/>
  <c r="E649" i="36"/>
  <c r="F649" i="36" s="1"/>
  <c r="E489" i="36"/>
  <c r="F489" i="36" s="1"/>
  <c r="E748" i="36"/>
  <c r="F748" i="36" s="1"/>
  <c r="E131" i="36"/>
  <c r="F131" i="36" s="1"/>
  <c r="E829" i="36"/>
  <c r="F829" i="36" s="1"/>
  <c r="E677" i="36"/>
  <c r="F677" i="36" s="1"/>
  <c r="E1113" i="36"/>
  <c r="F1113" i="36" s="1"/>
  <c r="E772" i="36"/>
  <c r="F772" i="36" s="1"/>
  <c r="E1302" i="36"/>
  <c r="F1302" i="36" s="1"/>
  <c r="E717" i="36"/>
  <c r="F717" i="36" s="1"/>
  <c r="E1030" i="36"/>
  <c r="F1030" i="36" s="1"/>
  <c r="E398" i="36"/>
  <c r="F398" i="36" s="1"/>
  <c r="E114" i="36"/>
  <c r="F114" i="36" s="1"/>
  <c r="E201" i="36"/>
  <c r="F201" i="36" s="1"/>
  <c r="E1053" i="36"/>
  <c r="F1053" i="36" s="1"/>
  <c r="E173" i="36"/>
  <c r="F173" i="36" s="1"/>
  <c r="E569" i="36"/>
  <c r="F569" i="36" s="1"/>
  <c r="E1296" i="36"/>
  <c r="F1296" i="36" s="1"/>
  <c r="E388" i="36"/>
  <c r="F388" i="36" s="1"/>
  <c r="E556" i="36"/>
  <c r="F556" i="36" s="1"/>
  <c r="E1516" i="36"/>
  <c r="F1516" i="36" s="1"/>
  <c r="E608" i="36"/>
  <c r="F608" i="36" s="1"/>
  <c r="E1266" i="36"/>
  <c r="F1266" i="36" s="1"/>
  <c r="E1092" i="36"/>
  <c r="F1092" i="36" s="1"/>
  <c r="E1019" i="36"/>
  <c r="F1019" i="36" s="1"/>
  <c r="E444" i="36"/>
  <c r="F444" i="36" s="1"/>
  <c r="E106" i="36"/>
  <c r="F106" i="36" s="1"/>
  <c r="E990" i="36"/>
  <c r="F990" i="36" s="1"/>
  <c r="E165" i="36"/>
  <c r="F165" i="36" s="1"/>
  <c r="E1023" i="36"/>
  <c r="F1023" i="36" s="1"/>
  <c r="E1016" i="36"/>
  <c r="F1016" i="36" s="1"/>
  <c r="E78" i="36"/>
  <c r="F78" i="36" s="1"/>
  <c r="E425" i="36"/>
  <c r="F425" i="36" s="1"/>
  <c r="E555" i="36"/>
  <c r="F555" i="36" s="1"/>
  <c r="E1206" i="36"/>
  <c r="F1206" i="36" s="1"/>
  <c r="E1093" i="36"/>
  <c r="F1093" i="36" s="1"/>
  <c r="E1497" i="36"/>
  <c r="F1497" i="36" s="1"/>
  <c r="E1182" i="36"/>
  <c r="F1182" i="36" s="1"/>
  <c r="E361" i="36"/>
  <c r="F361" i="36" s="1"/>
  <c r="E828" i="36"/>
  <c r="F828" i="36" s="1"/>
  <c r="E1037" i="36"/>
  <c r="F1037" i="36" s="1"/>
  <c r="E774" i="36"/>
  <c r="F774" i="36" s="1"/>
  <c r="E1156" i="36"/>
  <c r="F1156" i="36" s="1"/>
  <c r="E245" i="36"/>
  <c r="F245" i="36" s="1"/>
  <c r="E749" i="36"/>
  <c r="F749" i="36" s="1"/>
  <c r="E1002" i="36"/>
  <c r="F1002" i="36" s="1"/>
  <c r="E1291" i="36"/>
  <c r="F1291" i="36" s="1"/>
  <c r="E852" i="36"/>
  <c r="F852" i="36" s="1"/>
  <c r="E834" i="36"/>
  <c r="F834" i="36" s="1"/>
  <c r="E568" i="36"/>
  <c r="F568" i="36" s="1"/>
  <c r="E786" i="36"/>
  <c r="F786" i="36" s="1"/>
  <c r="E658" i="36"/>
  <c r="F658" i="36" s="1"/>
  <c r="E150" i="36"/>
  <c r="F150" i="36" s="1"/>
  <c r="E1494" i="36"/>
  <c r="F1494" i="36" s="1"/>
  <c r="E1196" i="36"/>
  <c r="F1196" i="36" s="1"/>
  <c r="E573" i="36"/>
  <c r="F573" i="36" s="1"/>
  <c r="E91" i="36"/>
  <c r="F91" i="36" s="1"/>
  <c r="E208" i="36"/>
  <c r="F208" i="36" s="1"/>
  <c r="E1114" i="36"/>
  <c r="F1114" i="36" s="1"/>
  <c r="E527" i="36"/>
  <c r="F527" i="36" s="1"/>
  <c r="E840" i="36"/>
  <c r="F840" i="36" s="1"/>
  <c r="E561" i="36"/>
  <c r="F561" i="36" s="1"/>
  <c r="E982" i="36"/>
  <c r="F982" i="36" s="1"/>
  <c r="E51" i="36"/>
  <c r="F51" i="36" s="1"/>
  <c r="E41" i="36"/>
  <c r="F41" i="36" s="1"/>
  <c r="E367" i="36"/>
  <c r="F367" i="36" s="1"/>
  <c r="E103" i="36"/>
  <c r="F103" i="36" s="1"/>
  <c r="E427" i="36"/>
  <c r="F427" i="36" s="1"/>
  <c r="E1087" i="36"/>
  <c r="F1087" i="36" s="1"/>
  <c r="E75" i="36"/>
  <c r="F75" i="36" s="1"/>
  <c r="E299" i="36"/>
  <c r="F299" i="36" s="1"/>
  <c r="E579" i="36"/>
  <c r="F579" i="36" s="1"/>
  <c r="E1031" i="36"/>
  <c r="F1031" i="36" s="1"/>
  <c r="E1342" i="36"/>
  <c r="F1342" i="36" s="1"/>
  <c r="E257" i="36"/>
  <c r="F257" i="36" s="1"/>
  <c r="E811" i="36"/>
  <c r="F811" i="36" s="1"/>
  <c r="E1214" i="36"/>
  <c r="F1214" i="36" s="1"/>
  <c r="E385" i="36"/>
  <c r="F385" i="36" s="1"/>
  <c r="E73" i="36"/>
  <c r="F73" i="36" s="1"/>
  <c r="E1338" i="36"/>
  <c r="F1338" i="36" s="1"/>
  <c r="E1496" i="36"/>
  <c r="F1496" i="36" s="1"/>
  <c r="E1225" i="36"/>
  <c r="F1225" i="36" s="1"/>
  <c r="E262" i="36"/>
  <c r="F262" i="36" s="1"/>
  <c r="E844" i="36"/>
  <c r="F844" i="36" s="1"/>
  <c r="E1198" i="36"/>
  <c r="F1198" i="36" s="1"/>
  <c r="E249" i="36"/>
  <c r="F249" i="36" s="1"/>
  <c r="E860" i="36"/>
  <c r="F860" i="36" s="1"/>
  <c r="E66" i="36"/>
  <c r="F66" i="36" s="1"/>
  <c r="E198" i="36"/>
  <c r="F198" i="36" s="1"/>
  <c r="E220" i="36"/>
  <c r="F220" i="36" s="1"/>
  <c r="E588" i="36"/>
  <c r="F588" i="36" s="1"/>
  <c r="E682" i="36"/>
  <c r="F682" i="36" s="1"/>
  <c r="E1407" i="36"/>
  <c r="F1407" i="36" s="1"/>
  <c r="E785" i="36"/>
  <c r="F785" i="36" s="1"/>
  <c r="E919" i="36"/>
  <c r="F919" i="36" s="1"/>
  <c r="E1124" i="36"/>
  <c r="F1124" i="36" s="1"/>
  <c r="E1353" i="36"/>
  <c r="F1353" i="36" s="1"/>
  <c r="E529" i="36"/>
  <c r="F529" i="36" s="1"/>
  <c r="E662" i="36"/>
  <c r="F662" i="36" s="1"/>
  <c r="E920" i="36"/>
  <c r="F920" i="36" s="1"/>
  <c r="E1009" i="36"/>
  <c r="F1009" i="36" s="1"/>
  <c r="E716" i="36"/>
  <c r="F716" i="36" s="1"/>
  <c r="E813" i="36"/>
  <c r="F813" i="36" s="1"/>
  <c r="E47" i="36"/>
  <c r="F47" i="36" s="1"/>
  <c r="E492" i="36"/>
  <c r="F492" i="36" s="1"/>
  <c r="E934" i="36"/>
  <c r="F934" i="36" s="1"/>
  <c r="E663" i="36"/>
  <c r="F663" i="36" s="1"/>
  <c r="E1221" i="36"/>
  <c r="F1221" i="36" s="1"/>
  <c r="E1431" i="36"/>
  <c r="F1431" i="36" s="1"/>
  <c r="E886" i="36"/>
  <c r="F886" i="36" s="1"/>
  <c r="E356" i="36"/>
  <c r="F356" i="36" s="1"/>
  <c r="E1181" i="36"/>
  <c r="F1181" i="36" s="1"/>
  <c r="E1522" i="36"/>
  <c r="F1522" i="36" s="1"/>
  <c r="E316" i="36"/>
  <c r="F316" i="36" s="1"/>
  <c r="E336" i="36"/>
  <c r="F336" i="36" s="1"/>
  <c r="E925" i="36"/>
  <c r="F925" i="36" s="1"/>
  <c r="E390" i="36"/>
  <c r="F390" i="36" s="1"/>
  <c r="E850" i="36"/>
  <c r="F850" i="36" s="1"/>
  <c r="E1175" i="36"/>
  <c r="F1175" i="36" s="1"/>
  <c r="E67" i="36"/>
  <c r="F67" i="36" s="1"/>
  <c r="E207" i="36"/>
  <c r="F207" i="36" s="1"/>
  <c r="E494" i="36"/>
  <c r="F494" i="36" s="1"/>
  <c r="E938" i="36"/>
  <c r="F938" i="36" s="1"/>
  <c r="E1385" i="36"/>
  <c r="F1385" i="36" s="1"/>
  <c r="E320" i="36"/>
  <c r="F320" i="36" s="1"/>
  <c r="E611" i="36"/>
  <c r="F611" i="36" s="1"/>
  <c r="E698" i="36"/>
  <c r="F698" i="36" s="1"/>
  <c r="E927" i="36"/>
  <c r="F927" i="36" s="1"/>
  <c r="E1211" i="36"/>
  <c r="F1211" i="36" s="1"/>
  <c r="E1524" i="36"/>
  <c r="F1524" i="36" s="1"/>
  <c r="E679" i="36"/>
  <c r="F679" i="36" s="1"/>
  <c r="E567" i="36"/>
  <c r="F567" i="36" s="1"/>
  <c r="E1427" i="36"/>
  <c r="F1427" i="36" s="1"/>
  <c r="E282" i="36"/>
  <c r="F282" i="36" s="1"/>
  <c r="E101" i="36"/>
  <c r="F101" i="36" s="1"/>
  <c r="E186" i="36"/>
  <c r="F186" i="36" s="1"/>
  <c r="E289" i="36"/>
  <c r="F289" i="36" s="1"/>
  <c r="E1059" i="36"/>
  <c r="F1059" i="36" s="1"/>
  <c r="E765" i="36"/>
  <c r="F765" i="36" s="1"/>
  <c r="E957" i="36"/>
  <c r="F957" i="36" s="1"/>
  <c r="E107" i="36"/>
  <c r="F107" i="36" s="1"/>
  <c r="E104" i="36"/>
  <c r="F104" i="36" s="1"/>
  <c r="E768" i="36"/>
  <c r="F768" i="36" s="1"/>
  <c r="E1246" i="36"/>
  <c r="F1246" i="36" s="1"/>
  <c r="E1276" i="36"/>
  <c r="F1276" i="36" s="1"/>
  <c r="E647" i="36"/>
  <c r="F647" i="36" s="1"/>
  <c r="E1307" i="36"/>
  <c r="F1307" i="36" s="1"/>
  <c r="E977" i="36"/>
  <c r="F977" i="36" s="1"/>
  <c r="E102" i="36"/>
  <c r="F102" i="36" s="1"/>
  <c r="E108" i="36"/>
  <c r="F108" i="36" s="1"/>
  <c r="E548" i="36"/>
  <c r="F548" i="36" s="1"/>
  <c r="E213" i="36"/>
  <c r="F213" i="36" s="1"/>
  <c r="E906" i="36"/>
  <c r="F906" i="36" s="1"/>
  <c r="E541" i="36"/>
  <c r="F541" i="36" s="1"/>
  <c r="E699" i="36"/>
  <c r="F699" i="36" s="1"/>
  <c r="E221" i="36"/>
  <c r="F221" i="36" s="1"/>
  <c r="E298" i="36"/>
  <c r="F298" i="36" s="1"/>
  <c r="E284" i="36"/>
  <c r="F284" i="36" s="1"/>
  <c r="E1168" i="36"/>
  <c r="F1168" i="36" s="1"/>
  <c r="E1028" i="36"/>
  <c r="F1028" i="36" s="1"/>
  <c r="E1101" i="36"/>
  <c r="F1101" i="36" s="1"/>
  <c r="E1252" i="36"/>
  <c r="F1252" i="36" s="1"/>
  <c r="E1288" i="36"/>
  <c r="F1288" i="36" s="1"/>
  <c r="E1521" i="36"/>
  <c r="F1521" i="36" s="1"/>
  <c r="E802" i="36"/>
  <c r="F802" i="36" s="1"/>
  <c r="E1456" i="36"/>
  <c r="F1456" i="36" s="1"/>
  <c r="E1229" i="36"/>
  <c r="F1229" i="36" s="1"/>
  <c r="E1482" i="36"/>
  <c r="F1482" i="36" s="1"/>
  <c r="E250" i="36"/>
  <c r="F250" i="36" s="1"/>
  <c r="E1437" i="36"/>
  <c r="F1437" i="36" s="1"/>
  <c r="E1369" i="36"/>
  <c r="F1369" i="36" s="1"/>
  <c r="E184" i="36"/>
  <c r="F184" i="36" s="1"/>
  <c r="E1205" i="36"/>
  <c r="F1205" i="36" s="1"/>
  <c r="E1478" i="36"/>
  <c r="F1478" i="36" s="1"/>
  <c r="E1021" i="36"/>
  <c r="F1021" i="36" s="1"/>
  <c r="E1140" i="36"/>
  <c r="F1140" i="36" s="1"/>
  <c r="E1088" i="36"/>
  <c r="F1088" i="36" s="1"/>
  <c r="E225" i="36"/>
  <c r="F225" i="36" s="1"/>
  <c r="E437" i="36"/>
  <c r="F437" i="36" s="1"/>
  <c r="E337" i="36"/>
  <c r="F337" i="36" s="1"/>
  <c r="E85" i="36"/>
  <c r="F85" i="36" s="1"/>
  <c r="E757" i="36"/>
  <c r="F757" i="36" s="1"/>
  <c r="E799" i="36"/>
  <c r="F799" i="36" s="1"/>
  <c r="E845" i="36"/>
  <c r="F845" i="36" s="1"/>
  <c r="E371" i="36"/>
  <c r="F371" i="36" s="1"/>
  <c r="E695" i="36"/>
  <c r="F695" i="36" s="1"/>
  <c r="E218" i="36"/>
  <c r="F218" i="36" s="1"/>
  <c r="E132" i="36"/>
  <c r="F132" i="36" s="1"/>
  <c r="E1011" i="36"/>
  <c r="F1011" i="36" s="1"/>
  <c r="E185" i="36"/>
  <c r="F185" i="36" s="1"/>
  <c r="E1052" i="36"/>
  <c r="F1052" i="36" s="1"/>
  <c r="E1129" i="36"/>
  <c r="F1129" i="36" s="1"/>
  <c r="E1355" i="36"/>
  <c r="F1355" i="36" s="1"/>
  <c r="E1033" i="36"/>
  <c r="F1033" i="36" s="1"/>
  <c r="E465" i="36"/>
  <c r="F465" i="36" s="1"/>
  <c r="E641" i="36"/>
  <c r="F641" i="36" s="1"/>
  <c r="E643" i="36"/>
  <c r="F643" i="36" s="1"/>
  <c r="E686" i="36"/>
  <c r="F686" i="36" s="1"/>
  <c r="E431" i="36"/>
  <c r="F431" i="36" s="1"/>
  <c r="E586" i="36"/>
  <c r="F586" i="36" s="1"/>
  <c r="E952" i="36"/>
  <c r="F952" i="36" s="1"/>
  <c r="E233" i="36"/>
  <c r="F233" i="36" s="1"/>
  <c r="E897" i="36"/>
  <c r="F897" i="36" s="1"/>
  <c r="E540" i="36"/>
  <c r="F540" i="36" s="1"/>
  <c r="E1199" i="36"/>
  <c r="F1199" i="36" s="1"/>
  <c r="E1310" i="36"/>
  <c r="F1310" i="36" s="1"/>
  <c r="E788" i="36"/>
  <c r="F788" i="36" s="1"/>
  <c r="E1389" i="36"/>
  <c r="F1389" i="36" s="1"/>
  <c r="E741" i="36"/>
  <c r="F741" i="36" s="1"/>
  <c r="E1072" i="36"/>
  <c r="F1072" i="36" s="1"/>
  <c r="E1344" i="36"/>
  <c r="F1344" i="36" s="1"/>
  <c r="E158" i="36"/>
  <c r="F158" i="36" s="1"/>
  <c r="E502" i="36"/>
  <c r="F502" i="36" s="1"/>
  <c r="E384" i="36"/>
  <c r="F384" i="36" s="1"/>
  <c r="E468" i="36"/>
  <c r="F468" i="36" s="1"/>
  <c r="E1281" i="36"/>
  <c r="F1281" i="36" s="1"/>
  <c r="E1453" i="36"/>
  <c r="F1453" i="36" s="1"/>
  <c r="E538" i="36"/>
  <c r="F538" i="36" s="1"/>
  <c r="E1537" i="36"/>
  <c r="F1537" i="36" s="1"/>
  <c r="E942" i="36"/>
  <c r="F942" i="36" s="1"/>
  <c r="E675" i="36"/>
  <c r="F675" i="36" s="1"/>
  <c r="E1318" i="36"/>
  <c r="F1318" i="36" s="1"/>
  <c r="E1488" i="36"/>
  <c r="F1488" i="36" s="1"/>
  <c r="E155" i="36"/>
  <c r="F155" i="36" s="1"/>
  <c r="E1322" i="36"/>
  <c r="F1322" i="36" s="1"/>
  <c r="E578" i="36"/>
  <c r="F578" i="36" s="1"/>
  <c r="E1071" i="36"/>
  <c r="F1071" i="36" s="1"/>
  <c r="E544" i="36"/>
  <c r="F544" i="36" s="1"/>
  <c r="E1049" i="36"/>
  <c r="F1049" i="36" s="1"/>
  <c r="E323" i="36"/>
  <c r="F323" i="36" s="1"/>
  <c r="E664" i="36"/>
  <c r="F664" i="36" s="1"/>
  <c r="E524" i="36"/>
  <c r="F524" i="36" s="1"/>
  <c r="E533" i="36"/>
  <c r="F533" i="36" s="1"/>
  <c r="E697" i="36"/>
  <c r="F697" i="36" s="1"/>
  <c r="E1280" i="36"/>
  <c r="F1280" i="36" s="1"/>
  <c r="E1162" i="36"/>
  <c r="F1162" i="36" s="1"/>
  <c r="E1424" i="36"/>
  <c r="F1424" i="36" s="1"/>
  <c r="E1158" i="36"/>
  <c r="F1158" i="36" s="1"/>
  <c r="E1426" i="36"/>
  <c r="F1426" i="36" s="1"/>
  <c r="E1070" i="36"/>
  <c r="F1070" i="36" s="1"/>
  <c r="E1185" i="36"/>
  <c r="F1185" i="36" s="1"/>
  <c r="E837" i="36"/>
  <c r="F837" i="36" s="1"/>
  <c r="E414" i="36"/>
  <c r="F414" i="36" s="1"/>
  <c r="E253" i="36"/>
  <c r="F253" i="36" s="1"/>
  <c r="E905" i="36"/>
  <c r="F905" i="36" s="1"/>
  <c r="E1473" i="36"/>
  <c r="F1473" i="36" s="1"/>
  <c r="E740" i="36"/>
  <c r="F740" i="36" s="1"/>
  <c r="E653" i="36"/>
  <c r="F653" i="36" s="1"/>
  <c r="E1445" i="36"/>
  <c r="F1445" i="36" s="1"/>
  <c r="E756" i="36"/>
  <c r="F756" i="36" s="1"/>
  <c r="E953" i="36"/>
  <c r="F953" i="36" s="1"/>
  <c r="E1367" i="36"/>
  <c r="F1367" i="36" s="1"/>
  <c r="E498" i="36"/>
  <c r="F498" i="36" s="1"/>
  <c r="E1492" i="36"/>
  <c r="F1492" i="36" s="1"/>
  <c r="E1465" i="36"/>
  <c r="F1465" i="36" s="1"/>
  <c r="E147" i="36"/>
  <c r="F147" i="36" s="1"/>
  <c r="E747" i="36"/>
  <c r="F747" i="36" s="1"/>
  <c r="E753" i="36"/>
  <c r="F753" i="36" s="1"/>
  <c r="E130" i="36"/>
  <c r="F130" i="36" s="1"/>
  <c r="E1159" i="36"/>
  <c r="F1159" i="36" s="1"/>
  <c r="E291" i="36"/>
  <c r="F291" i="36" s="1"/>
  <c r="E1143" i="36"/>
  <c r="F1143" i="36" s="1"/>
  <c r="E883" i="36"/>
  <c r="F883" i="36" s="1"/>
  <c r="E907" i="36"/>
  <c r="F907" i="36" s="1"/>
  <c r="E575" i="36"/>
  <c r="F575" i="36" s="1"/>
  <c r="E331" i="36"/>
  <c r="F331" i="36" s="1"/>
  <c r="E830" i="36"/>
  <c r="F830" i="36" s="1"/>
  <c r="E703" i="36"/>
  <c r="F703" i="36" s="1"/>
  <c r="E1163" i="36"/>
  <c r="F1163" i="36" s="1"/>
  <c r="E1306" i="36"/>
  <c r="F1306" i="36" s="1"/>
  <c r="E572" i="36"/>
  <c r="F572" i="36" s="1"/>
  <c r="E83" i="36"/>
  <c r="F83" i="36" s="1"/>
  <c r="E387" i="36"/>
  <c r="F387" i="36" s="1"/>
  <c r="E136" i="36"/>
  <c r="F136" i="36" s="1"/>
  <c r="E435" i="36"/>
  <c r="F435" i="36" s="1"/>
  <c r="E1095" i="36"/>
  <c r="F1095" i="36" s="1"/>
  <c r="E79" i="36"/>
  <c r="F79" i="36" s="1"/>
  <c r="E303" i="36"/>
  <c r="F303" i="36" s="1"/>
  <c r="E583" i="36"/>
  <c r="F583" i="36" s="1"/>
  <c r="E1035" i="36"/>
  <c r="F1035" i="36" s="1"/>
  <c r="E1346" i="36"/>
  <c r="F1346" i="36" s="1"/>
  <c r="E327" i="36"/>
  <c r="F327" i="36" s="1"/>
  <c r="E843" i="36"/>
  <c r="F843" i="36" s="1"/>
  <c r="E1248" i="36"/>
  <c r="F1248" i="36" s="1"/>
  <c r="E809" i="36"/>
  <c r="F809" i="36" s="1"/>
  <c r="E440" i="36"/>
  <c r="F440" i="36" s="1"/>
  <c r="E1328" i="36"/>
  <c r="F1328" i="36" s="1"/>
  <c r="E1486" i="36"/>
  <c r="F1486" i="36" s="1"/>
  <c r="E152" i="36"/>
  <c r="F152" i="36" s="1"/>
  <c r="E272" i="36"/>
  <c r="F272" i="36" s="1"/>
  <c r="E854" i="36"/>
  <c r="F854" i="36" s="1"/>
  <c r="E1192" i="36"/>
  <c r="F1192" i="36" s="1"/>
  <c r="E239" i="36"/>
  <c r="F239" i="36" s="1"/>
  <c r="E1046" i="36"/>
  <c r="F1046" i="36" s="1"/>
  <c r="E74" i="36"/>
  <c r="F74" i="36" s="1"/>
  <c r="E202" i="36"/>
  <c r="F202" i="36" s="1"/>
  <c r="E234" i="36"/>
  <c r="F234" i="36" s="1"/>
  <c r="E617" i="36"/>
  <c r="F617" i="36" s="1"/>
  <c r="E945" i="36"/>
  <c r="F945" i="36" s="1"/>
  <c r="E1417" i="36"/>
  <c r="F1417" i="36" s="1"/>
  <c r="E775" i="36"/>
  <c r="F775" i="36" s="1"/>
  <c r="E1077" i="36"/>
  <c r="F1077" i="36" s="1"/>
  <c r="E1134" i="36"/>
  <c r="F1134" i="36" s="1"/>
  <c r="E1343" i="36"/>
  <c r="F1343" i="36" s="1"/>
  <c r="E519" i="36"/>
  <c r="F519" i="36" s="1"/>
  <c r="E652" i="36"/>
  <c r="F652" i="36" s="1"/>
  <c r="E930" i="36"/>
  <c r="F930" i="36" s="1"/>
  <c r="E999" i="36"/>
  <c r="F999" i="36" s="1"/>
  <c r="E726" i="36"/>
  <c r="F726" i="36" s="1"/>
  <c r="E803" i="36"/>
  <c r="F803" i="36" s="1"/>
  <c r="E69" i="36"/>
  <c r="F69" i="36" s="1"/>
  <c r="E1305" i="36"/>
  <c r="F1305" i="36" s="1"/>
  <c r="E1151" i="36"/>
  <c r="F1151" i="36" s="1"/>
  <c r="E1271" i="36"/>
  <c r="F1271" i="36" s="1"/>
  <c r="E1145" i="36"/>
  <c r="F1145" i="36" s="1"/>
  <c r="E44" i="36"/>
  <c r="F44" i="36" s="1"/>
  <c r="E896" i="36"/>
  <c r="F896" i="36" s="1"/>
  <c r="E1141" i="36"/>
  <c r="F1141" i="36" s="1"/>
  <c r="E1236" i="36"/>
  <c r="F1236" i="36" s="1"/>
  <c r="E1512" i="36"/>
  <c r="F1512" i="36" s="1"/>
  <c r="E324" i="36"/>
  <c r="F324" i="36" s="1"/>
  <c r="E340" i="36"/>
  <c r="F340" i="36" s="1"/>
  <c r="E1207" i="36"/>
  <c r="F1207" i="36" s="1"/>
  <c r="E394" i="36"/>
  <c r="F394" i="36" s="1"/>
  <c r="E867" i="36"/>
  <c r="F867" i="36" s="1"/>
  <c r="E1218" i="36"/>
  <c r="F1218" i="36" s="1"/>
  <c r="E95" i="36"/>
  <c r="F95" i="36" s="1"/>
  <c r="E377" i="36"/>
  <c r="F377" i="36" s="1"/>
  <c r="E605" i="36"/>
  <c r="F605" i="36" s="1"/>
  <c r="E1183" i="36"/>
  <c r="F1183" i="36" s="1"/>
  <c r="E1395" i="36"/>
  <c r="F1395" i="36" s="1"/>
  <c r="E358" i="36"/>
  <c r="F358" i="36" s="1"/>
  <c r="E615" i="36"/>
  <c r="F615" i="36" s="1"/>
  <c r="E702" i="36"/>
  <c r="F702" i="36" s="1"/>
  <c r="E931" i="36"/>
  <c r="F931" i="36" s="1"/>
  <c r="E1215" i="36"/>
  <c r="F1215" i="36" s="1"/>
  <c r="E1528" i="36"/>
  <c r="F1528" i="36" s="1"/>
  <c r="E683" i="36"/>
  <c r="F683" i="36" s="1"/>
  <c r="E1086" i="36"/>
  <c r="F1086" i="36" s="1"/>
  <c r="E981" i="36"/>
  <c r="F981" i="36" s="1"/>
  <c r="E292" i="36"/>
  <c r="F292" i="36" s="1"/>
  <c r="E111" i="36"/>
  <c r="F111" i="36" s="1"/>
  <c r="E206" i="36"/>
  <c r="F206" i="36" s="1"/>
  <c r="E293" i="36"/>
  <c r="F293" i="36" s="1"/>
  <c r="E1372" i="36"/>
  <c r="F1372" i="36" s="1"/>
  <c r="E596" i="36"/>
  <c r="F596" i="36" s="1"/>
  <c r="E969" i="36"/>
  <c r="F969" i="36" s="1"/>
  <c r="E557" i="36"/>
  <c r="F557" i="36" s="1"/>
  <c r="E445" i="36"/>
  <c r="F445" i="36" s="1"/>
  <c r="E776" i="36"/>
  <c r="F776" i="36" s="1"/>
  <c r="E1254" i="36"/>
  <c r="F1254" i="36" s="1"/>
  <c r="E580" i="36"/>
  <c r="F580" i="36" s="1"/>
  <c r="E791" i="36"/>
  <c r="F791" i="36" s="1"/>
  <c r="E1321" i="36"/>
  <c r="F1321" i="36" s="1"/>
  <c r="E1203" i="36"/>
  <c r="F1203" i="36" s="1"/>
  <c r="E112" i="36"/>
  <c r="F112" i="36" s="1"/>
  <c r="E116" i="36"/>
  <c r="F116" i="36" s="1"/>
  <c r="E606" i="36"/>
  <c r="F606" i="36" s="1"/>
  <c r="E294" i="36"/>
  <c r="F294" i="36" s="1"/>
  <c r="E151" i="36"/>
  <c r="F151" i="36" s="1"/>
  <c r="E545" i="36"/>
  <c r="F545" i="36" s="1"/>
  <c r="E731" i="36"/>
  <c r="F731" i="36" s="1"/>
  <c r="E237" i="36"/>
  <c r="F237" i="36" s="1"/>
  <c r="E321" i="36"/>
  <c r="F321" i="36" s="1"/>
  <c r="E1018" i="36"/>
  <c r="F1018" i="36" s="1"/>
  <c r="E1180" i="36"/>
  <c r="F1180" i="36" s="1"/>
  <c r="E1044" i="36"/>
  <c r="F1044" i="36" s="1"/>
  <c r="E1115" i="36"/>
  <c r="F1115" i="36" s="1"/>
  <c r="E1256" i="36"/>
  <c r="F1256" i="36" s="1"/>
  <c r="E1455" i="36"/>
  <c r="F1455" i="36" s="1"/>
  <c r="E1525" i="36"/>
  <c r="F1525" i="36" s="1"/>
  <c r="E814" i="36"/>
  <c r="F814" i="36" s="1"/>
  <c r="E1535" i="36"/>
  <c r="F1535" i="36" s="1"/>
  <c r="E1250" i="36"/>
  <c r="F1250" i="36" s="1"/>
  <c r="E1536" i="36"/>
  <c r="F1536" i="36" s="1"/>
  <c r="E1460" i="36"/>
  <c r="F1460" i="36" s="1"/>
  <c r="E1420" i="36"/>
  <c r="F1420" i="36" s="1"/>
  <c r="E429" i="36"/>
  <c r="F429" i="36" s="1"/>
  <c r="E1393" i="36"/>
  <c r="F1393" i="36" s="1"/>
  <c r="E1433" i="36"/>
  <c r="F1433" i="36" s="1"/>
  <c r="E196" i="36"/>
  <c r="F196" i="36" s="1"/>
  <c r="E1362" i="36"/>
  <c r="F1362" i="36" s="1"/>
  <c r="E286" i="36"/>
  <c r="F286" i="36" s="1"/>
  <c r="E1104" i="36"/>
  <c r="F1104" i="36" s="1"/>
  <c r="E1351" i="36"/>
  <c r="F1351" i="36" s="1"/>
  <c r="E374" i="36"/>
  <c r="F374" i="36" s="1"/>
  <c r="E439" i="36"/>
  <c r="F439" i="36" s="1"/>
  <c r="E459" i="36"/>
  <c r="F459" i="36" s="1"/>
  <c r="E133" i="36"/>
  <c r="F133" i="36" s="1"/>
  <c r="E761" i="36"/>
  <c r="F761" i="36" s="1"/>
  <c r="E807" i="36"/>
  <c r="F807" i="36" s="1"/>
  <c r="E839" i="36"/>
  <c r="F839" i="36" s="1"/>
  <c r="E408" i="36"/>
  <c r="F408" i="36" s="1"/>
  <c r="E922" i="36"/>
  <c r="F922" i="36" s="1"/>
  <c r="E382" i="36"/>
  <c r="F382" i="36" s="1"/>
  <c r="E441" i="36"/>
  <c r="F441" i="36" s="1"/>
  <c r="E1319" i="36"/>
  <c r="F1319" i="36" s="1"/>
  <c r="E737" i="36"/>
  <c r="F737" i="36" s="1"/>
  <c r="E1517" i="36"/>
  <c r="F1517" i="36" s="1"/>
  <c r="E1507" i="36"/>
  <c r="F1507" i="36" s="1"/>
  <c r="E1360" i="36"/>
  <c r="F1360" i="36" s="1"/>
  <c r="E448" i="36"/>
  <c r="F448" i="36" s="1"/>
  <c r="E667" i="36"/>
  <c r="F667" i="36" s="1"/>
  <c r="E657" i="36"/>
  <c r="F657" i="36" s="1"/>
  <c r="E77" i="36"/>
  <c r="F77" i="36" s="1"/>
  <c r="E996" i="36"/>
  <c r="F996" i="36" s="1"/>
  <c r="E565" i="36"/>
  <c r="F565" i="36" s="1"/>
  <c r="E601" i="36"/>
  <c r="F601" i="36" s="1"/>
  <c r="E142" i="36"/>
  <c r="F142" i="36" s="1"/>
  <c r="E360" i="36"/>
  <c r="F360" i="36" s="1"/>
  <c r="E1041" i="36"/>
  <c r="F1041" i="36" s="1"/>
  <c r="E355" i="36"/>
  <c r="F355" i="36" s="1"/>
  <c r="E1235" i="36"/>
  <c r="F1235" i="36" s="1"/>
  <c r="E622" i="36"/>
  <c r="F622" i="36" s="1"/>
  <c r="E820" i="36"/>
  <c r="F820" i="36" s="1"/>
  <c r="E500" i="36"/>
  <c r="F500" i="36" s="1"/>
  <c r="E762" i="36"/>
  <c r="F762" i="36" s="1"/>
  <c r="E1083" i="36"/>
  <c r="F1083" i="36" s="1"/>
  <c r="E851" i="36"/>
  <c r="F851" i="36" s="1"/>
  <c r="E349" i="36"/>
  <c r="F349" i="36" s="1"/>
  <c r="E413" i="36"/>
  <c r="F413" i="36" s="1"/>
  <c r="E487" i="36"/>
  <c r="F487" i="36" s="1"/>
  <c r="E161" i="36"/>
  <c r="F161" i="36" s="1"/>
  <c r="E146" i="36"/>
  <c r="F146" i="36" s="1"/>
  <c r="E914" i="36"/>
  <c r="F914" i="36" s="1"/>
  <c r="E676" i="36"/>
  <c r="F676" i="36" s="1"/>
  <c r="E980" i="36"/>
  <c r="F980" i="36" s="1"/>
  <c r="E760" i="36"/>
  <c r="F760" i="36" s="1"/>
  <c r="E1334" i="36"/>
  <c r="F1334" i="36" s="1"/>
  <c r="E460" i="36"/>
  <c r="F460" i="36" s="1"/>
  <c r="E357" i="36"/>
  <c r="F357" i="36" s="1"/>
  <c r="E1472" i="36"/>
  <c r="F1472" i="36" s="1"/>
  <c r="E645" i="36"/>
  <c r="F645" i="36" s="1"/>
  <c r="E714" i="36"/>
  <c r="F714" i="36" s="1"/>
  <c r="E1533" i="36"/>
  <c r="F1533" i="36" s="1"/>
  <c r="E244" i="36"/>
  <c r="F244" i="36" s="1"/>
  <c r="E1370" i="36"/>
  <c r="F1370" i="36" s="1"/>
  <c r="F38" i="36"/>
  <c r="G38" i="36" s="1"/>
  <c r="B7" i="39"/>
  <c r="D7" i="39" s="1"/>
  <c r="C6" i="39"/>
  <c r="D258" i="36"/>
  <c r="E258" i="36" s="1"/>
  <c r="D1419" i="36"/>
  <c r="E1419" i="36" s="1"/>
  <c r="D656" i="36"/>
  <c r="E656" i="36" s="1"/>
  <c r="D138" i="36"/>
  <c r="E138" i="36" s="1"/>
  <c r="D1501" i="36"/>
  <c r="E1501" i="36" s="1"/>
  <c r="D1036" i="36"/>
  <c r="E1036" i="36" s="1"/>
  <c r="D174" i="36"/>
  <c r="E174" i="36" s="1"/>
  <c r="D1411" i="36"/>
  <c r="E1411" i="36" s="1"/>
  <c r="D691" i="36"/>
  <c r="E691" i="36" s="1"/>
  <c r="G292" i="36" l="1"/>
  <c r="G484" i="36"/>
  <c r="G1406" i="36"/>
  <c r="G592" i="36"/>
  <c r="G1424" i="36"/>
  <c r="G881" i="36"/>
  <c r="G1493" i="36"/>
  <c r="G1263" i="36"/>
  <c r="G1471" i="36"/>
  <c r="G1146" i="36"/>
  <c r="G728" i="36"/>
  <c r="G554" i="36"/>
  <c r="G596" i="36"/>
  <c r="G993" i="36"/>
  <c r="G1313" i="36"/>
  <c r="G305" i="36"/>
  <c r="G551" i="36"/>
  <c r="G118" i="36"/>
  <c r="G1262" i="36"/>
  <c r="G140" i="36"/>
  <c r="G488" i="36"/>
  <c r="G316" i="36"/>
  <c r="G230" i="36"/>
  <c r="G334" i="36"/>
  <c r="G975" i="36"/>
  <c r="G224" i="36"/>
  <c r="G1321" i="36"/>
  <c r="G1184" i="36"/>
  <c r="G1285" i="36"/>
  <c r="G457" i="36"/>
  <c r="G827" i="36"/>
  <c r="G967" i="36"/>
  <c r="G948" i="36"/>
  <c r="G1343" i="36"/>
  <c r="G1440" i="36"/>
  <c r="G1132" i="36"/>
  <c r="G717" i="36"/>
  <c r="G767" i="36"/>
  <c r="G766" i="36"/>
  <c r="G350" i="36"/>
  <c r="G115" i="36"/>
  <c r="G940" i="36"/>
  <c r="G783" i="36"/>
  <c r="G720" i="36"/>
  <c r="G771" i="36"/>
  <c r="G1254" i="36"/>
  <c r="G1090" i="36"/>
  <c r="G517" i="36"/>
  <c r="G506" i="36"/>
  <c r="G1535" i="36"/>
  <c r="G1369" i="36"/>
  <c r="G526" i="36"/>
  <c r="G1487" i="36"/>
  <c r="G228" i="36"/>
  <c r="G1026" i="36"/>
  <c r="G654" i="36"/>
  <c r="G553" i="36"/>
  <c r="G389" i="36"/>
  <c r="G823" i="36"/>
  <c r="G529" i="36"/>
  <c r="G734" i="36"/>
  <c r="G727" i="36"/>
  <c r="G1390" i="36"/>
  <c r="G1085" i="36"/>
  <c r="G1086" i="36"/>
  <c r="G1025" i="36"/>
  <c r="G85" i="36"/>
  <c r="G521" i="36"/>
  <c r="G480" i="36"/>
  <c r="G1371" i="36"/>
  <c r="G1216" i="36"/>
  <c r="G112" i="36"/>
  <c r="G703" i="36"/>
  <c r="G1047" i="36"/>
  <c r="G454" i="36"/>
  <c r="G631" i="36"/>
  <c r="G1041" i="36"/>
  <c r="G1017" i="36"/>
  <c r="G1442" i="36"/>
  <c r="G632" i="36"/>
  <c r="G473" i="36"/>
  <c r="G770" i="36"/>
  <c r="G502" i="36"/>
  <c r="G1140" i="36"/>
  <c r="G902" i="36"/>
  <c r="G1108" i="36"/>
  <c r="G723" i="36"/>
  <c r="G1472" i="36"/>
  <c r="G361" i="36"/>
  <c r="G1218" i="36"/>
  <c r="G612" i="36"/>
  <c r="G718" i="36"/>
  <c r="G471" i="36"/>
  <c r="G949" i="36"/>
  <c r="G794" i="36"/>
  <c r="G1452" i="36"/>
  <c r="G214" i="36"/>
  <c r="G872" i="36"/>
  <c r="G367" i="36"/>
  <c r="G451" i="36"/>
  <c r="G128" i="36"/>
  <c r="G1484" i="36"/>
  <c r="G890" i="36"/>
  <c r="G1509" i="36"/>
  <c r="G477" i="36"/>
  <c r="G143" i="36"/>
  <c r="G1361" i="36"/>
  <c r="G80" i="36"/>
  <c r="G498" i="36"/>
  <c r="G1432" i="36"/>
  <c r="G724" i="36"/>
  <c r="G590" i="36"/>
  <c r="G255" i="36"/>
  <c r="G1147" i="36"/>
  <c r="G1111" i="36"/>
  <c r="G100" i="36"/>
  <c r="G392" i="36"/>
  <c r="G784" i="36"/>
  <c r="G39" i="36"/>
  <c r="G317" i="36"/>
  <c r="G1301" i="36"/>
  <c r="G366" i="36"/>
  <c r="G1131" i="36"/>
  <c r="G549" i="36"/>
  <c r="G861" i="36"/>
  <c r="G745" i="36"/>
  <c r="G234" i="36"/>
  <c r="G388" i="36"/>
  <c r="G42" i="36"/>
  <c r="G238" i="36"/>
  <c r="G690" i="36"/>
  <c r="G1425" i="36"/>
  <c r="G1189" i="36"/>
  <c r="G1196" i="36"/>
  <c r="G1503" i="36"/>
  <c r="G487" i="36"/>
  <c r="G384" i="36"/>
  <c r="G104" i="36"/>
  <c r="G1079" i="36"/>
  <c r="G974" i="36"/>
  <c r="G565" i="36"/>
  <c r="G932" i="36"/>
  <c r="G93" i="36"/>
  <c r="G626" i="36"/>
  <c r="G1270" i="36"/>
  <c r="G1265" i="36"/>
  <c r="G1043" i="36"/>
  <c r="G1068" i="36"/>
  <c r="G910" i="36"/>
  <c r="G1342" i="36"/>
  <c r="G927" i="36"/>
  <c r="G870" i="36"/>
  <c r="G711" i="36"/>
  <c r="G268" i="36"/>
  <c r="G670" i="36"/>
  <c r="G546" i="36"/>
  <c r="G1372" i="36"/>
  <c r="G1152" i="36"/>
  <c r="G493" i="36"/>
  <c r="G944" i="36"/>
  <c r="G516" i="36"/>
  <c r="G819" i="36"/>
  <c r="G873" i="36"/>
  <c r="G296" i="36"/>
  <c r="G577" i="36"/>
  <c r="G309" i="36"/>
  <c r="G65" i="36"/>
  <c r="G579" i="36"/>
  <c r="G627" i="36"/>
  <c r="G383" i="36"/>
  <c r="G696" i="36"/>
  <c r="G225" i="36"/>
  <c r="G699" i="36"/>
  <c r="G1176" i="36"/>
  <c r="G271" i="36"/>
  <c r="G793" i="36"/>
  <c r="G715" i="36"/>
  <c r="G1305" i="36"/>
  <c r="G991" i="36"/>
  <c r="G678" i="36"/>
  <c r="G1530" i="36"/>
  <c r="G537" i="36"/>
  <c r="G976" i="36"/>
  <c r="G1137" i="36"/>
  <c r="G1304" i="36"/>
  <c r="G166" i="36"/>
  <c r="G368" i="36"/>
  <c r="G933" i="36"/>
  <c r="G741" i="36"/>
  <c r="G1246" i="36"/>
  <c r="G107" i="36"/>
  <c r="G1492" i="36"/>
  <c r="G885" i="36"/>
  <c r="G637" i="36"/>
  <c r="G674" i="36"/>
  <c r="G141" i="36"/>
  <c r="G1080" i="36"/>
  <c r="G262" i="36"/>
  <c r="G163" i="36"/>
  <c r="G301" i="36"/>
  <c r="G1154" i="36"/>
  <c r="G231" i="36"/>
  <c r="G1165" i="36"/>
  <c r="G144" i="36"/>
  <c r="G778" i="36"/>
  <c r="G864" i="36"/>
  <c r="G420" i="36"/>
  <c r="G908" i="36"/>
  <c r="G444" i="36"/>
  <c r="G681" i="36"/>
  <c r="G671" i="36"/>
  <c r="G960" i="36"/>
  <c r="G680" i="36"/>
  <c r="G1000" i="36"/>
  <c r="G1089" i="36"/>
  <c r="G299" i="36"/>
  <c r="G103" i="36"/>
  <c r="G320" i="36"/>
  <c r="G562" i="36"/>
  <c r="G1197" i="36"/>
  <c r="G148" i="36"/>
  <c r="G1100" i="36"/>
  <c r="G1061" i="36"/>
  <c r="G462" i="36"/>
  <c r="G418" i="36"/>
  <c r="G1136" i="36"/>
  <c r="G1467" i="36"/>
  <c r="G1203" i="36"/>
  <c r="G759" i="36"/>
  <c r="G755" i="36"/>
  <c r="G1065" i="36"/>
  <c r="G515" i="36"/>
  <c r="G752" i="36"/>
  <c r="G409" i="36"/>
  <c r="G887" i="36"/>
  <c r="G1315" i="36"/>
  <c r="G764" i="36"/>
  <c r="G1243" i="36"/>
  <c r="G789" i="36"/>
  <c r="G1438" i="36"/>
  <c r="G1088" i="36"/>
  <c r="G382" i="36"/>
  <c r="G1429" i="36"/>
  <c r="G1014" i="36"/>
  <c r="G1258" i="36"/>
  <c r="G87" i="36"/>
  <c r="G416" i="36"/>
  <c r="G1187" i="36"/>
  <c r="G969" i="36"/>
  <c r="G1229" i="36"/>
  <c r="G1375" i="36"/>
  <c r="G281" i="36"/>
  <c r="G242" i="36"/>
  <c r="G400" i="36"/>
  <c r="G1520" i="36"/>
  <c r="G329" i="36"/>
  <c r="G609" i="36"/>
  <c r="G1387" i="36"/>
  <c r="G863" i="36"/>
  <c r="G280" i="36"/>
  <c r="G588" i="36"/>
  <c r="G611" i="36"/>
  <c r="G1298" i="36"/>
  <c r="G672" i="36"/>
  <c r="G1020" i="36"/>
  <c r="G743" i="36"/>
  <c r="G608" i="36"/>
  <c r="G1344" i="36"/>
  <c r="G737" i="36"/>
  <c r="G1362" i="36"/>
  <c r="G731" i="36"/>
  <c r="G684" i="36"/>
  <c r="G341" i="36"/>
  <c r="G1271" i="36"/>
  <c r="G653" i="36"/>
  <c r="G137" i="36"/>
  <c r="G753" i="36"/>
  <c r="G686" i="36"/>
  <c r="G679" i="36"/>
  <c r="G682" i="36"/>
  <c r="G845" i="36"/>
  <c r="G1024" i="36"/>
  <c r="G1349" i="36"/>
  <c r="G959" i="36"/>
  <c r="G190" i="36"/>
  <c r="G241" i="36"/>
  <c r="G832" i="36"/>
  <c r="G1378" i="36"/>
  <c r="G1237" i="36"/>
  <c r="G1223" i="36"/>
  <c r="G478" i="36"/>
  <c r="G1247" i="36"/>
  <c r="G1170" i="36"/>
  <c r="G504" i="36"/>
  <c r="G55" i="36"/>
  <c r="G1405" i="36"/>
  <c r="G1233" i="36"/>
  <c r="G1288" i="36"/>
  <c r="G52" i="36"/>
  <c r="G481" i="36"/>
  <c r="G1365" i="36"/>
  <c r="G625" i="36"/>
  <c r="G988" i="36"/>
  <c r="G774" i="36"/>
  <c r="G773" i="36"/>
  <c r="G909" i="36"/>
  <c r="G763" i="36"/>
  <c r="G1433" i="36"/>
  <c r="G1537" i="36"/>
  <c r="G69" i="36"/>
  <c r="G540" i="36"/>
  <c r="G957" i="36"/>
  <c r="G926" i="36"/>
  <c r="G1204" i="36"/>
  <c r="G1214" i="36"/>
  <c r="G1519" i="36"/>
  <c r="G1302" i="36"/>
  <c r="G342" i="36"/>
  <c r="G205" i="36"/>
  <c r="G127" i="36"/>
  <c r="G820" i="36"/>
  <c r="G964" i="36"/>
  <c r="G1431" i="36"/>
  <c r="G1513" i="36"/>
  <c r="G489" i="36"/>
  <c r="G1119" i="36"/>
  <c r="G315" i="36"/>
  <c r="G1330" i="36"/>
  <c r="G1287" i="36"/>
  <c r="G1458" i="36"/>
  <c r="G256" i="36"/>
  <c r="G1050" i="36"/>
  <c r="G708" i="36"/>
  <c r="G661" i="36"/>
  <c r="G1316" i="36"/>
  <c r="G1234" i="36"/>
  <c r="G652" i="36"/>
  <c r="G779" i="36"/>
  <c r="G1363" i="36"/>
  <c r="G550" i="36"/>
  <c r="G1141" i="36"/>
  <c r="G74" i="36"/>
  <c r="G714" i="36"/>
  <c r="G1294" i="36"/>
  <c r="G514" i="36"/>
  <c r="G1274" i="36"/>
  <c r="G1311" i="36"/>
  <c r="G336" i="36"/>
  <c r="G1164" i="36"/>
  <c r="G1015" i="36"/>
  <c r="G1018" i="36"/>
  <c r="G116" i="36"/>
  <c r="G1060" i="36"/>
  <c r="G589" i="36"/>
  <c r="G263" i="36"/>
  <c r="G428" i="36"/>
  <c r="G528" i="36"/>
  <c r="G523" i="36"/>
  <c r="G730" i="36"/>
  <c r="G591" i="36"/>
  <c r="G689" i="36"/>
  <c r="G1336" i="36"/>
  <c r="G1403" i="36"/>
  <c r="G1158" i="36"/>
  <c r="G1150" i="36"/>
  <c r="G1477" i="36"/>
  <c r="G1078" i="36"/>
  <c r="G584" i="36"/>
  <c r="G921" i="36"/>
  <c r="G781" i="36"/>
  <c r="G1153" i="36"/>
  <c r="G877" i="36"/>
  <c r="G1293" i="36"/>
  <c r="G99" i="36"/>
  <c r="G243" i="36"/>
  <c r="G623" i="36"/>
  <c r="G807" i="36"/>
  <c r="G291" i="36"/>
  <c r="G953" i="36"/>
  <c r="G185" i="36"/>
  <c r="G290" i="36"/>
  <c r="G841" i="36"/>
  <c r="G168" i="36"/>
  <c r="G847" i="36"/>
  <c r="G871" i="36"/>
  <c r="G1166" i="36"/>
  <c r="G942" i="36"/>
  <c r="G328" i="36"/>
  <c r="G1439" i="36"/>
  <c r="G1423" i="36"/>
  <c r="G450" i="36"/>
  <c r="G818" i="36"/>
  <c r="G725" i="36"/>
  <c r="G751" i="36"/>
  <c r="G378" i="36"/>
  <c r="G638" i="36"/>
  <c r="G363" i="36"/>
  <c r="G229" i="36"/>
  <c r="G391" i="36"/>
  <c r="G1074" i="36"/>
  <c r="G542" i="36"/>
  <c r="G1242" i="36"/>
  <c r="G1171" i="36"/>
  <c r="G189" i="36"/>
  <c r="G651" i="36"/>
  <c r="G968" i="36"/>
  <c r="G1192" i="36"/>
  <c r="G1160" i="36"/>
  <c r="G1504" i="36"/>
  <c r="G1125" i="36"/>
  <c r="G1359" i="36"/>
  <c r="G936" i="36"/>
  <c r="G156" i="36"/>
  <c r="G1450" i="36"/>
  <c r="G109" i="36"/>
  <c r="G1273" i="36"/>
  <c r="G56" i="36"/>
  <c r="G843" i="36"/>
  <c r="G987" i="36"/>
  <c r="G1148" i="36"/>
  <c r="G1482" i="36"/>
  <c r="G1323" i="36"/>
  <c r="G81" i="36"/>
  <c r="G1202" i="36"/>
  <c r="G1241" i="36"/>
  <c r="G1358" i="36"/>
  <c r="G105" i="36"/>
  <c r="G1124" i="36"/>
  <c r="G1094" i="36"/>
  <c r="G677" i="36"/>
  <c r="G332" i="36"/>
  <c r="G331" i="36"/>
  <c r="G1219" i="36"/>
  <c r="G583" i="36"/>
  <c r="G622" i="36"/>
  <c r="G446" i="36"/>
  <c r="G1307" i="36"/>
  <c r="G614" i="36"/>
  <c r="G505" i="36"/>
  <c r="G232" i="36"/>
  <c r="G233" i="36"/>
  <c r="G1151" i="36"/>
  <c r="G810" i="36"/>
  <c r="G809" i="36"/>
  <c r="G111" i="36"/>
  <c r="G1326" i="36"/>
  <c r="G1325" i="36"/>
  <c r="G649" i="36"/>
  <c r="G1029" i="36"/>
  <c r="G279" i="36"/>
  <c r="G278" i="36"/>
  <c r="G1456" i="36"/>
  <c r="G648" i="36"/>
  <c r="G568" i="36"/>
  <c r="G801" i="36"/>
  <c r="G381" i="36"/>
  <c r="G1455" i="36"/>
  <c r="G1232" i="36"/>
  <c r="G1396" i="36"/>
  <c r="G223" i="36"/>
  <c r="G1395" i="36"/>
  <c r="G333" i="36"/>
  <c r="G798" i="36"/>
  <c r="G831" i="36"/>
  <c r="G1051" i="36"/>
  <c r="G1461" i="36"/>
  <c r="G395" i="36"/>
  <c r="G1046" i="36"/>
  <c r="G303" i="36"/>
  <c r="G1077" i="36"/>
  <c r="G1407" i="36"/>
  <c r="G76" i="36"/>
  <c r="G302" i="36"/>
  <c r="G973" i="36"/>
  <c r="G403" i="36"/>
  <c r="G1526" i="36"/>
  <c r="G1058" i="36"/>
  <c r="G1511" i="36"/>
  <c r="G1300" i="36"/>
  <c r="G796" i="36"/>
  <c r="G1138" i="36"/>
  <c r="G421" i="36"/>
  <c r="G1500" i="36"/>
  <c r="G836" i="36"/>
  <c r="G1177" i="36"/>
  <c r="G1013" i="36"/>
  <c r="G619" i="36"/>
  <c r="G68" i="36"/>
  <c r="G1112" i="36"/>
  <c r="G757" i="36"/>
  <c r="G812" i="36"/>
  <c r="G172" i="36"/>
  <c r="G201" i="36"/>
  <c r="G1489" i="36"/>
  <c r="G1516" i="36"/>
  <c r="G157" i="36"/>
  <c r="G503" i="36"/>
  <c r="G605" i="36"/>
  <c r="G1427" i="36"/>
  <c r="G1021" i="36"/>
  <c r="G928" i="36"/>
  <c r="G1225" i="36"/>
  <c r="G151" i="36"/>
  <c r="G1092" i="36"/>
  <c r="G669" i="36"/>
  <c r="G929" i="36"/>
  <c r="G923" i="36"/>
  <c r="G1494" i="36"/>
  <c r="G531" i="36"/>
  <c r="G485" i="36"/>
  <c r="G154" i="36"/>
  <c r="G1350" i="36"/>
  <c r="G512" i="36"/>
  <c r="G746" i="36"/>
  <c r="G1464" i="36"/>
  <c r="G169" i="36"/>
  <c r="G397" i="36"/>
  <c r="G825" i="36"/>
  <c r="G1008" i="36"/>
  <c r="G1436" i="36"/>
  <c r="G94" i="36"/>
  <c r="G894" i="36"/>
  <c r="G46" i="36"/>
  <c r="G1297" i="36"/>
  <c r="G912" i="36"/>
  <c r="G54" i="36"/>
  <c r="G880" i="36"/>
  <c r="G86" i="36"/>
  <c r="G461" i="36"/>
  <c r="G1512" i="36"/>
  <c r="G704" i="36"/>
  <c r="G1322" i="36"/>
  <c r="G539" i="36"/>
  <c r="G49" i="36"/>
  <c r="G1532" i="36"/>
  <c r="G1485" i="36"/>
  <c r="G701" i="36"/>
  <c r="G547" i="36"/>
  <c r="G874" i="36"/>
  <c r="G617" i="36"/>
  <c r="G555" i="36"/>
  <c r="G620" i="36"/>
  <c r="G1217" i="36"/>
  <c r="G525" i="36"/>
  <c r="G636" i="36"/>
  <c r="G1001" i="36"/>
  <c r="G167" i="36"/>
  <c r="G1444" i="36"/>
  <c r="G524" i="36"/>
  <c r="G664" i="36"/>
  <c r="G1399" i="36"/>
  <c r="G1059" i="36"/>
  <c r="G1430" i="36"/>
  <c r="G1261" i="36"/>
  <c r="G811" i="36"/>
  <c r="G946" i="36"/>
  <c r="G644" i="36"/>
  <c r="G57" i="36"/>
  <c r="G1505" i="36"/>
  <c r="G1110" i="36"/>
  <c r="G1457" i="36"/>
  <c r="G758" i="36"/>
  <c r="G821" i="36"/>
  <c r="G1508" i="36"/>
  <c r="G840" i="36"/>
  <c r="G777" i="36"/>
  <c r="G254" i="36"/>
  <c r="G155" i="36"/>
  <c r="G357" i="36"/>
  <c r="G787" i="36"/>
  <c r="G1497" i="36"/>
  <c r="G1173" i="36"/>
  <c r="G891" i="36"/>
  <c r="G347" i="36"/>
  <c r="G1422" i="36"/>
  <c r="G191" i="36"/>
  <c r="G50" i="36"/>
  <c r="G869" i="36"/>
  <c r="G817" i="36"/>
  <c r="G603" i="36"/>
  <c r="G1035" i="36"/>
  <c r="G274" i="36"/>
  <c r="G1069" i="36"/>
  <c r="G419" i="36"/>
  <c r="G1231" i="36"/>
  <c r="G119" i="36"/>
  <c r="G220" i="36"/>
  <c r="G213" i="36"/>
  <c r="G536" i="36"/>
  <c r="G44" i="36"/>
  <c r="G129" i="36"/>
  <c r="G330" i="36"/>
  <c r="G806" i="36"/>
  <c r="G1514" i="36"/>
  <c r="G867" i="36"/>
  <c r="G998" i="36"/>
  <c r="G997" i="36"/>
  <c r="G597" i="36"/>
  <c r="G598" i="36"/>
  <c r="G971" i="36"/>
  <c r="G970" i="36"/>
  <c r="G574" i="36"/>
  <c r="G573" i="36"/>
  <c r="G1162" i="36"/>
  <c r="G1161" i="36"/>
  <c r="G60" i="36"/>
  <c r="G180" i="36"/>
  <c r="G883" i="36"/>
  <c r="G882" i="36"/>
  <c r="G438" i="36"/>
  <c r="G1377" i="36"/>
  <c r="G1376" i="36"/>
  <c r="G697" i="36"/>
  <c r="G698" i="36"/>
  <c r="G318" i="36"/>
  <c r="G319" i="36"/>
  <c r="G353" i="36"/>
  <c r="G354" i="36"/>
  <c r="G455" i="36"/>
  <c r="G1038" i="36"/>
  <c r="G1039" i="36"/>
  <c r="G1042" i="36"/>
  <c r="G1084" i="36"/>
  <c r="G417" i="36"/>
  <c r="G1012" i="36"/>
  <c r="G510" i="36"/>
  <c r="G71" i="36"/>
  <c r="G543" i="36"/>
  <c r="G544" i="36"/>
  <c r="G610" i="36"/>
  <c r="G312" i="36"/>
  <c r="G527" i="36"/>
  <c r="G1149" i="36"/>
  <c r="G846" i="36"/>
  <c r="G499" i="36"/>
  <c r="G133" i="36"/>
  <c r="G1215" i="36"/>
  <c r="G712" i="36"/>
  <c r="G713" i="36"/>
  <c r="G633" i="36"/>
  <c r="G1228" i="36"/>
  <c r="G571" i="36"/>
  <c r="G121" i="36"/>
  <c r="G1413" i="36"/>
  <c r="G918" i="36"/>
  <c r="G456" i="36"/>
  <c r="G479" i="36"/>
  <c r="G1251" i="36"/>
  <c r="G82" i="36"/>
  <c r="G425" i="36"/>
  <c r="G424" i="36"/>
  <c r="G1364" i="36"/>
  <c r="G192" i="36"/>
  <c r="G304" i="36"/>
  <c r="G130" i="36"/>
  <c r="G413" i="36"/>
  <c r="G414" i="36"/>
  <c r="G1384" i="36"/>
  <c r="G221" i="36"/>
  <c r="G426" i="36"/>
  <c r="G1510" i="36"/>
  <c r="G266" i="36"/>
  <c r="G265" i="36"/>
  <c r="G721" i="36"/>
  <c r="G858" i="36"/>
  <c r="G90" i="36"/>
  <c r="G1459" i="36"/>
  <c r="G567" i="36"/>
  <c r="G1044" i="36"/>
  <c r="G1045" i="36"/>
  <c r="G1479" i="36"/>
  <c r="G1443" i="36"/>
  <c r="G1317" i="36"/>
  <c r="G950" i="36"/>
  <c r="G756" i="36"/>
  <c r="G538" i="36"/>
  <c r="G1235" i="36"/>
  <c r="G1421" i="36"/>
  <c r="G117" i="36"/>
  <c r="G1466" i="36"/>
  <c r="G1465" i="36"/>
  <c r="G468" i="36"/>
  <c r="G48" i="36"/>
  <c r="G1354" i="36"/>
  <c r="G1115" i="36"/>
  <c r="G853" i="36"/>
  <c r="G828" i="36"/>
  <c r="G859" i="36"/>
  <c r="G935" i="36"/>
  <c r="G373" i="36"/>
  <c r="G1296" i="36"/>
  <c r="G719" i="36"/>
  <c r="G1498" i="36"/>
  <c r="G575" i="36"/>
  <c r="G576" i="36"/>
  <c r="G604" i="36"/>
  <c r="G295" i="36"/>
  <c r="G1099" i="36"/>
  <c r="G945" i="36"/>
  <c r="G797" i="36"/>
  <c r="G1441" i="36"/>
  <c r="G930" i="36"/>
  <c r="G835" i="36"/>
  <c r="G43" i="36"/>
  <c r="G958" i="36"/>
  <c r="G1139" i="36"/>
  <c r="G1460" i="36"/>
  <c r="G113" i="36"/>
  <c r="G615" i="36"/>
  <c r="G1163" i="36"/>
  <c r="G1292" i="36"/>
  <c r="G1357" i="36"/>
  <c r="G393" i="36"/>
  <c r="G394" i="36"/>
  <c r="G1345" i="36"/>
  <c r="G805" i="36"/>
  <c r="G1379" i="36"/>
  <c r="G307" i="36"/>
  <c r="G287" i="36"/>
  <c r="G288" i="36"/>
  <c r="G289" i="36"/>
  <c r="G474" i="36"/>
  <c r="G762" i="36"/>
  <c r="G206" i="36"/>
  <c r="G324" i="36"/>
  <c r="G239" i="36"/>
  <c r="G466" i="36"/>
  <c r="G530" i="36"/>
  <c r="G300" i="36"/>
  <c r="G1003" i="36"/>
  <c r="G362" i="36"/>
  <c r="G1016" i="36"/>
  <c r="G149" i="36"/>
  <c r="G830" i="36"/>
  <c r="G1006" i="36"/>
  <c r="G916" i="36"/>
  <c r="G1116" i="36"/>
  <c r="G904" i="36"/>
  <c r="G621" i="36"/>
  <c r="G813" i="36"/>
  <c r="G956" i="36"/>
  <c r="G1414" i="36"/>
  <c r="G685" i="36"/>
  <c r="G53" i="36"/>
  <c r="G200" i="36"/>
  <c r="G1057" i="36"/>
  <c r="G135" i="36"/>
  <c r="G790" i="36"/>
  <c r="G624" i="36"/>
  <c r="G346" i="36"/>
  <c r="G1404" i="36"/>
  <c r="G171" i="36"/>
  <c r="G1524" i="36"/>
  <c r="G706" i="36"/>
  <c r="G248" i="36"/>
  <c r="G146" i="36"/>
  <c r="G449" i="36"/>
  <c r="G1525" i="36"/>
  <c r="G982" i="36"/>
  <c r="G854" i="36"/>
  <c r="G131" i="36"/>
  <c r="G769" i="36"/>
  <c r="G186" i="36"/>
  <c r="G938" i="36"/>
  <c r="G427" i="36"/>
  <c r="G560" i="36"/>
  <c r="G72" i="36"/>
  <c r="G204" i="36"/>
  <c r="G963" i="36"/>
  <c r="G535" i="36"/>
  <c r="G972" i="36"/>
  <c r="G866" i="36"/>
  <c r="G513" i="36"/>
  <c r="G435" i="36"/>
  <c r="G415" i="36"/>
  <c r="G522" i="36"/>
  <c r="G911" i="36"/>
  <c r="G1103" i="36"/>
  <c r="G177" i="36"/>
  <c r="G496" i="36"/>
  <c r="G1286" i="36"/>
  <c r="G833" i="36"/>
  <c r="G63" i="36"/>
  <c r="G1314" i="36"/>
  <c r="G1264" i="36"/>
  <c r="G675" i="36"/>
  <c r="G582" i="36"/>
  <c r="G1260" i="36"/>
  <c r="G1308" i="36"/>
  <c r="G267" i="36"/>
  <c r="G647" i="36"/>
  <c r="G1211" i="36"/>
  <c r="G1062" i="36"/>
  <c r="G1040" i="36"/>
  <c r="G500" i="36"/>
  <c r="G602" i="36"/>
  <c r="G440" i="36"/>
  <c r="G197" i="36"/>
  <c r="G897" i="36"/>
  <c r="G572" i="36"/>
  <c r="G754" i="36"/>
  <c r="G1483" i="36"/>
  <c r="G1102" i="36"/>
  <c r="G700" i="36"/>
  <c r="G102" i="36"/>
  <c r="G495" i="36"/>
  <c r="G860" i="36"/>
  <c r="G490" i="36"/>
  <c r="G326" i="36"/>
  <c r="G673" i="36"/>
  <c r="G405" i="36"/>
  <c r="G261" i="36"/>
  <c r="G1190" i="36"/>
  <c r="G780" i="36"/>
  <c r="G744" i="36"/>
  <c r="G984" i="36"/>
  <c r="G308" i="36"/>
  <c r="G1448" i="36"/>
  <c r="G1155" i="36"/>
  <c r="G423" i="36"/>
  <c r="G594" i="36"/>
  <c r="G375" i="36"/>
  <c r="G1027" i="36"/>
  <c r="G792" i="36"/>
  <c r="G45" i="36"/>
  <c r="G327" i="36"/>
  <c r="G159" i="36"/>
  <c r="G1230" i="36"/>
  <c r="G1028" i="36"/>
  <c r="G977" i="36"/>
  <c r="G282" i="36"/>
  <c r="G786" i="36"/>
  <c r="G250" i="36"/>
  <c r="G556" i="36"/>
  <c r="G491" i="36"/>
  <c r="G40" i="36"/>
  <c r="G986" i="36"/>
  <c r="G886" i="36"/>
  <c r="G463" i="36"/>
  <c r="G716" i="36"/>
  <c r="G235" i="36"/>
  <c r="G1222" i="36"/>
  <c r="G507" i="36"/>
  <c r="G470" i="36"/>
  <c r="G314" i="36"/>
  <c r="G895" i="36"/>
  <c r="G1195" i="36"/>
  <c r="G486" i="36"/>
  <c r="G226" i="36"/>
  <c r="G585" i="36"/>
  <c r="G64" i="36"/>
  <c r="G901" i="36"/>
  <c r="G643" i="36"/>
  <c r="G252" i="36"/>
  <c r="G369" i="36"/>
  <c r="G1426" i="36"/>
  <c r="G459" i="36"/>
  <c r="G398" i="36"/>
  <c r="G399" i="36"/>
  <c r="G570" i="36"/>
  <c r="G569" i="36"/>
  <c r="G351" i="36"/>
  <c r="G352" i="36"/>
  <c r="G67" i="36"/>
  <c r="G66" i="36"/>
  <c r="G1098" i="36"/>
  <c r="G1097" i="36"/>
  <c r="G356" i="36"/>
  <c r="G355" i="36"/>
  <c r="G123" i="36"/>
  <c r="G122" i="36"/>
  <c r="G150" i="36"/>
  <c r="G98" i="36"/>
  <c r="G97" i="36"/>
  <c r="G83" i="36"/>
  <c r="G51" i="36"/>
  <c r="G1259" i="36"/>
  <c r="G1397" i="36"/>
  <c r="G47" i="36"/>
  <c r="G73" i="36"/>
  <c r="G857" i="36"/>
  <c r="G1030" i="36"/>
  <c r="G1499" i="36"/>
  <c r="G273" i="36"/>
  <c r="G1266" i="36"/>
  <c r="G1267" i="36"/>
  <c r="G269" i="36"/>
  <c r="G270" i="36"/>
  <c r="G768" i="36"/>
  <c r="G1309" i="36"/>
  <c r="G1063" i="36"/>
  <c r="G370" i="36"/>
  <c r="G937" i="36"/>
  <c r="G1109" i="36"/>
  <c r="G788" i="36"/>
  <c r="G650" i="36"/>
  <c r="G1335" i="36"/>
  <c r="G1334" i="36"/>
  <c r="G1096" i="36"/>
  <c r="G1095" i="36"/>
  <c r="G1475" i="36"/>
  <c r="G1416" i="36"/>
  <c r="G430" i="36"/>
  <c r="G429" i="36"/>
  <c r="G511" i="36"/>
  <c r="G1127" i="36"/>
  <c r="G1126" i="36"/>
  <c r="G738" i="36"/>
  <c r="G668" i="36"/>
  <c r="G1386" i="36"/>
  <c r="G1385" i="36"/>
  <c r="G1182" i="36"/>
  <c r="G1174" i="36"/>
  <c r="G1175" i="36"/>
  <c r="G276" i="36"/>
  <c r="G277" i="36"/>
  <c r="G693" i="36"/>
  <c r="G694" i="36"/>
  <c r="G954" i="36"/>
  <c r="G842" i="36"/>
  <c r="G240" i="36"/>
  <c r="G876" i="36"/>
  <c r="G875" i="36"/>
  <c r="G1347" i="36"/>
  <c r="G1348" i="36"/>
  <c r="G1250" i="36"/>
  <c r="G390" i="36"/>
  <c r="G501" i="36"/>
  <c r="G802" i="36"/>
  <c r="G1009" i="36"/>
  <c r="G1351" i="36"/>
  <c r="G132" i="36"/>
  <c r="G339" i="36"/>
  <c r="G340" i="36"/>
  <c r="G1269" i="36"/>
  <c r="G1268" i="36"/>
  <c r="G298" i="36"/>
  <c r="G297" i="36"/>
  <c r="G176" i="36"/>
  <c r="G1533" i="36"/>
  <c r="G1534" i="36"/>
  <c r="G662" i="36"/>
  <c r="G663" i="36"/>
  <c r="G483" i="36"/>
  <c r="G482" i="36"/>
  <c r="G216" i="36"/>
  <c r="G1278" i="36"/>
  <c r="G1145" i="36"/>
  <c r="G824" i="36"/>
  <c r="G534" i="36"/>
  <c r="G750" i="36"/>
  <c r="G749" i="36"/>
  <c r="G377" i="36"/>
  <c r="G458" i="36"/>
  <c r="G804" i="36"/>
  <c r="G283" i="36"/>
  <c r="G142" i="36"/>
  <c r="G1536" i="36"/>
  <c r="G566" i="36"/>
  <c r="G732" i="36"/>
  <c r="G96" i="36"/>
  <c r="G931" i="36"/>
  <c r="G1034" i="36"/>
  <c r="G219" i="36"/>
  <c r="G218" i="36"/>
  <c r="G1428" i="36"/>
  <c r="G208" i="36"/>
  <c r="G1199" i="36"/>
  <c r="G1355" i="36"/>
  <c r="G1048" i="36"/>
  <c r="G209" i="36"/>
  <c r="G1496" i="36"/>
  <c r="G760" i="36"/>
  <c r="G1256" i="36"/>
  <c r="G59" i="36"/>
  <c r="G246" i="36"/>
  <c r="G1470" i="36"/>
  <c r="G460" i="36"/>
  <c r="G79" i="36"/>
  <c r="G900" i="36"/>
  <c r="G1291" i="36"/>
  <c r="G899" i="36"/>
  <c r="G75" i="36"/>
  <c r="G1447" i="36"/>
  <c r="G1224" i="36"/>
  <c r="G101" i="36"/>
  <c r="G645" i="36"/>
  <c r="G646" i="36"/>
  <c r="G1352" i="36"/>
  <c r="G1410" i="36"/>
  <c r="G1257" i="36"/>
  <c r="G1417" i="36"/>
  <c r="G1346" i="36"/>
  <c r="G1143" i="36"/>
  <c r="G635" i="36"/>
  <c r="G1210" i="36"/>
  <c r="G306" i="36"/>
  <c r="G1449" i="36"/>
  <c r="G170" i="36"/>
  <c r="G1133" i="36"/>
  <c r="G1134" i="36"/>
  <c r="G195" i="36"/>
  <c r="G124" i="36"/>
  <c r="G888" i="36"/>
  <c r="G1144" i="36"/>
  <c r="G983" i="36"/>
  <c r="G1290" i="36"/>
  <c r="G889" i="36"/>
  <c r="G120" i="36"/>
  <c r="G1380" i="36"/>
  <c r="G1101" i="36"/>
  <c r="G934" i="36"/>
  <c r="G1517" i="36"/>
  <c r="G1393" i="36"/>
  <c r="G1329" i="36"/>
  <c r="G432" i="36"/>
  <c r="G1022" i="36"/>
  <c r="G1277" i="36"/>
  <c r="G658" i="36"/>
  <c r="G1320" i="36"/>
  <c r="G1087" i="36"/>
  <c r="G70" i="36"/>
  <c r="G618" i="36"/>
  <c r="G1474" i="36"/>
  <c r="G1281" i="36"/>
  <c r="G1023" i="36"/>
  <c r="G822" i="36"/>
  <c r="G893" i="36"/>
  <c r="G1188" i="36"/>
  <c r="G640" i="36"/>
  <c r="G452" i="36"/>
  <c r="G1469" i="36"/>
  <c r="G1107" i="36"/>
  <c r="G345" i="36"/>
  <c r="G494" i="36"/>
  <c r="G1327" i="36"/>
  <c r="G578" i="36"/>
  <c r="G84" i="36"/>
  <c r="G1002" i="36"/>
  <c r="G607" i="36"/>
  <c r="G581" i="36"/>
  <c r="G323" i="36"/>
  <c r="G1488" i="36"/>
  <c r="G1454" i="36"/>
  <c r="G1191" i="36"/>
  <c r="G1402" i="36"/>
  <c r="G1434" i="36"/>
  <c r="G1239" i="36"/>
  <c r="G599" i="36"/>
  <c r="G313" i="36"/>
  <c r="G1005" i="36"/>
  <c r="G193" i="36"/>
  <c r="G1463" i="36"/>
  <c r="G688" i="36"/>
  <c r="G1275" i="36"/>
  <c r="G655" i="36"/>
  <c r="G814" i="36"/>
  <c r="G293" i="36"/>
  <c r="G799" i="36"/>
  <c r="G222" i="36"/>
  <c r="G834" i="36"/>
  <c r="G1207" i="36"/>
  <c r="G1282" i="36"/>
  <c r="G364" i="36"/>
  <c r="G665" i="36"/>
  <c r="G311" i="36"/>
  <c r="G110" i="36"/>
  <c r="G61" i="36"/>
  <c r="G465" i="36"/>
  <c r="G431" i="36"/>
  <c r="G856" i="36"/>
  <c r="G236" i="36"/>
  <c r="G1159" i="36"/>
  <c r="G1130" i="36"/>
  <c r="G1169" i="36"/>
  <c r="G1054" i="36"/>
  <c r="G1303" i="36"/>
  <c r="G217" i="36"/>
  <c r="G1531" i="36"/>
  <c r="G705" i="36"/>
  <c r="G1106" i="36"/>
  <c r="G1007" i="36"/>
  <c r="G376" i="36"/>
  <c r="G1366" i="36"/>
  <c r="G41" i="36"/>
  <c r="G1033" i="36"/>
  <c r="G349" i="36"/>
  <c r="G380" i="36"/>
  <c r="G1064" i="36"/>
  <c r="G1280" i="36"/>
  <c r="G943" i="36"/>
  <c r="G1073" i="36"/>
  <c r="G687" i="36"/>
  <c r="G284" i="36"/>
  <c r="G907" i="36"/>
  <c r="G1523" i="36"/>
  <c r="G1221" i="36"/>
  <c r="G844" i="36"/>
  <c r="G386" i="36"/>
  <c r="G1031" i="36"/>
  <c r="G829" i="36"/>
  <c r="G165" i="36"/>
  <c r="G1093" i="36"/>
  <c r="G1179" i="36"/>
  <c r="G88" i="36"/>
  <c r="G595" i="36"/>
  <c r="G613" i="36"/>
  <c r="G343" i="36"/>
  <c r="G564" i="36"/>
  <c r="G179" i="36"/>
  <c r="G1244" i="36"/>
  <c r="G1082" i="36"/>
  <c r="G559" i="36"/>
  <c r="G561" i="36"/>
  <c r="G1389" i="36"/>
  <c r="G187" i="36"/>
  <c r="G1075" i="36"/>
  <c r="G552" i="36"/>
  <c r="G739" i="36"/>
  <c r="G1135" i="36"/>
  <c r="G628" i="36"/>
  <c r="G164" i="36"/>
  <c r="G905" i="36"/>
  <c r="G808" i="36"/>
  <c r="G1333" i="36"/>
  <c r="G1123" i="36"/>
  <c r="G182" i="36"/>
  <c r="G826" i="36"/>
  <c r="G742" i="36"/>
  <c r="G920" i="36"/>
  <c r="G475" i="36"/>
  <c r="G497" i="36"/>
  <c r="G286" i="36"/>
  <c r="G136" i="36"/>
  <c r="G264" i="36"/>
  <c r="G992" i="36"/>
  <c r="G1213" i="36"/>
  <c r="G782" i="36"/>
  <c r="G1481" i="36"/>
  <c r="G989" i="36"/>
  <c r="G952" i="36"/>
  <c r="G1339" i="36"/>
  <c r="G518" i="36"/>
  <c r="G925" i="36"/>
  <c r="G412" i="36"/>
  <c r="G1194" i="36"/>
  <c r="G447" i="36"/>
  <c r="G1486" i="36"/>
  <c r="G1220" i="36"/>
  <c r="G275" i="36"/>
  <c r="G1480" i="36"/>
  <c r="G862" i="36"/>
  <c r="G396" i="36"/>
  <c r="G1367" i="36"/>
  <c r="G1368" i="36"/>
  <c r="G641" i="36"/>
  <c r="G642" i="36"/>
  <c r="G1338" i="36"/>
  <c r="G1337" i="36"/>
  <c r="G321" i="36"/>
  <c r="G322" i="36"/>
  <c r="G1529" i="36"/>
  <c r="G1528" i="36"/>
  <c r="G1248" i="36"/>
  <c r="G1249" i="36"/>
  <c r="G1185" i="36"/>
  <c r="G1186" i="36"/>
  <c r="G980" i="36"/>
  <c r="G981" i="36"/>
  <c r="G203" i="36"/>
  <c r="G1156" i="36"/>
  <c r="G1157" i="36"/>
  <c r="G1382" i="36"/>
  <c r="G1381" i="36"/>
  <c r="G966" i="36"/>
  <c r="G965" i="36"/>
  <c r="G433" i="36"/>
  <c r="G434" i="36"/>
  <c r="G338" i="36"/>
  <c r="G337" i="36"/>
  <c r="G1118" i="36"/>
  <c r="G1117" i="36"/>
  <c r="G747" i="36"/>
  <c r="G748" i="36"/>
  <c r="G1332" i="36"/>
  <c r="G1331" i="36"/>
  <c r="G557" i="36"/>
  <c r="G558" i="36"/>
  <c r="G1318" i="36"/>
  <c r="G1319" i="36"/>
  <c r="G212" i="36"/>
  <c r="G211" i="36"/>
  <c r="G358" i="36"/>
  <c r="G359" i="36"/>
  <c r="G519" i="36"/>
  <c r="G520" i="36"/>
  <c r="G1071" i="36"/>
  <c r="G1072" i="36"/>
  <c r="G1053" i="36"/>
  <c r="G1052" i="36"/>
  <c r="G630" i="36"/>
  <c r="G629" i="36"/>
  <c r="G962" i="36"/>
  <c r="G152" i="36"/>
  <c r="G153" i="36"/>
  <c r="G92" i="36"/>
  <c r="G91" i="36"/>
  <c r="G162" i="36"/>
  <c r="G161" i="36"/>
  <c r="G1522" i="36"/>
  <c r="G1521" i="36"/>
  <c r="G198" i="36"/>
  <c r="G199" i="36"/>
  <c r="G660" i="36"/>
  <c r="G659" i="36"/>
  <c r="G147" i="36"/>
  <c r="G563" i="36"/>
  <c r="G1451" i="36"/>
  <c r="G1295" i="36"/>
  <c r="G422" i="36"/>
  <c r="G903" i="36"/>
  <c r="G257" i="36"/>
  <c r="G464" i="36"/>
  <c r="G1283" i="36"/>
  <c r="G1383" i="36"/>
  <c r="G1415" i="36"/>
  <c r="G795" i="36"/>
  <c r="G408" i="36"/>
  <c r="G939" i="36"/>
  <c r="G294" i="36"/>
  <c r="G924" i="36"/>
  <c r="E849" i="36"/>
  <c r="F849" i="36" s="1"/>
  <c r="G850" i="36" s="1"/>
  <c r="G196" i="36"/>
  <c r="G78" i="36"/>
  <c r="G1238" i="36"/>
  <c r="G202" i="36"/>
  <c r="G1083" i="36"/>
  <c r="G740" i="36"/>
  <c r="G1019" i="36"/>
  <c r="G990" i="36"/>
  <c r="G776" i="36"/>
  <c r="G1446" i="36"/>
  <c r="G1206" i="36"/>
  <c r="G1209" i="36"/>
  <c r="G1120" i="36"/>
  <c r="G1121" i="36"/>
  <c r="G1388" i="36"/>
  <c r="G593" i="36"/>
  <c r="G785" i="36"/>
  <c r="G1193" i="36"/>
  <c r="G1032" i="36"/>
  <c r="G896" i="36"/>
  <c r="G310" i="36"/>
  <c r="G188" i="36"/>
  <c r="G1183" i="36"/>
  <c r="G207" i="36"/>
  <c r="G439" i="36"/>
  <c r="G616" i="36"/>
  <c r="G1122" i="36"/>
  <c r="G606" i="36"/>
  <c r="G541" i="36"/>
  <c r="G667" i="36"/>
  <c r="G448" i="36"/>
  <c r="G1129" i="36"/>
  <c r="G237" i="36"/>
  <c r="G1236" i="36"/>
  <c r="G865" i="36"/>
  <c r="G1476" i="36"/>
  <c r="G1081" i="36"/>
  <c r="G365" i="36"/>
  <c r="G868" i="36"/>
  <c r="G1356" i="36"/>
  <c r="G851" i="36"/>
  <c r="G1462" i="36"/>
  <c r="G961" i="36"/>
  <c r="G1299" i="36"/>
  <c r="G126" i="36"/>
  <c r="G402" i="36"/>
  <c r="G401" i="36"/>
  <c r="G1478" i="36"/>
  <c r="G95" i="36"/>
  <c r="G800" i="36"/>
  <c r="G722" i="36"/>
  <c r="G227" i="36"/>
  <c r="G348" i="36"/>
  <c r="G855" i="36"/>
  <c r="G1142" i="36"/>
  <c r="G695" i="36"/>
  <c r="G815" i="36"/>
  <c r="G492" i="36"/>
  <c r="G601" i="36"/>
  <c r="G253" i="36"/>
  <c r="G775" i="36"/>
  <c r="G1328" i="36"/>
  <c r="G379" i="36"/>
  <c r="G1004" i="36"/>
  <c r="G247" i="36"/>
  <c r="G344" i="36"/>
  <c r="G125" i="36"/>
  <c r="G89" i="36"/>
  <c r="G666" i="36"/>
  <c r="G765" i="36"/>
  <c r="G707" i="36"/>
  <c r="G62" i="36"/>
  <c r="G1353" i="36"/>
  <c r="G600" i="36"/>
  <c r="G1518" i="36"/>
  <c r="G210" i="36"/>
  <c r="G194" i="36"/>
  <c r="G816" i="36"/>
  <c r="G1453" i="36"/>
  <c r="G634" i="36"/>
  <c r="G1245" i="36"/>
  <c r="G1473" i="36"/>
  <c r="G1208" i="36"/>
  <c r="G884" i="36"/>
  <c r="G385" i="36"/>
  <c r="G404" i="36"/>
  <c r="G951" i="36"/>
  <c r="G922" i="36"/>
  <c r="G1468" i="36"/>
  <c r="G1091" i="36"/>
  <c r="G941" i="36"/>
  <c r="G1437" i="36"/>
  <c r="G249" i="36"/>
  <c r="G791" i="36"/>
  <c r="G1306" i="36"/>
  <c r="G1255" i="36"/>
  <c r="G1312" i="36"/>
  <c r="G1506" i="36"/>
  <c r="G999" i="36"/>
  <c r="G1105" i="36"/>
  <c r="G1104" i="36"/>
  <c r="G372" i="36"/>
  <c r="G1398" i="36"/>
  <c r="G1172" i="36"/>
  <c r="G919" i="36"/>
  <c r="G374" i="36"/>
  <c r="G729" i="36"/>
  <c r="G915" i="36"/>
  <c r="G1272" i="36"/>
  <c r="G1276" i="36"/>
  <c r="G1279" i="36"/>
  <c r="G1178" i="36"/>
  <c r="G892" i="36"/>
  <c r="G469" i="36"/>
  <c r="G683" i="36"/>
  <c r="G580" i="36"/>
  <c r="G1435" i="36"/>
  <c r="G325" i="36"/>
  <c r="G181" i="36"/>
  <c r="G285" i="36"/>
  <c r="G134" i="36"/>
  <c r="G441" i="36"/>
  <c r="G1049" i="36"/>
  <c r="G1507" i="36"/>
  <c r="G1212" i="36"/>
  <c r="G1167" i="36"/>
  <c r="G335" i="36"/>
  <c r="G639" i="36"/>
  <c r="G898" i="36"/>
  <c r="G1418" i="36"/>
  <c r="G1240" i="36"/>
  <c r="G387" i="36"/>
  <c r="G58" i="36"/>
  <c r="G453" i="36"/>
  <c r="G1394" i="36"/>
  <c r="G1205" i="36"/>
  <c r="G1076" i="36"/>
  <c r="G371" i="36"/>
  <c r="G852" i="36"/>
  <c r="G1180" i="36"/>
  <c r="G1181" i="36"/>
  <c r="G803" i="36"/>
  <c r="G1495" i="36"/>
  <c r="G472" i="36"/>
  <c r="G1400" i="36"/>
  <c r="G1401" i="36"/>
  <c r="G1445" i="36"/>
  <c r="G761" i="36"/>
  <c r="G838" i="36"/>
  <c r="G837" i="36"/>
  <c r="G545" i="36"/>
  <c r="G251" i="36"/>
  <c r="G160" i="36"/>
  <c r="G733" i="36"/>
  <c r="G1070" i="36"/>
  <c r="G178" i="36"/>
  <c r="G114" i="36"/>
  <c r="G260" i="36"/>
  <c r="G1168" i="36"/>
  <c r="G1515" i="36"/>
  <c r="G215" i="36"/>
  <c r="G106" i="36"/>
  <c r="G360" i="36"/>
  <c r="G1310" i="36"/>
  <c r="G145" i="36"/>
  <c r="G676" i="36"/>
  <c r="G1289" i="36"/>
  <c r="G1113" i="36"/>
  <c r="G1114" i="36"/>
  <c r="G1527" i="36"/>
  <c r="G1284" i="36"/>
  <c r="G726" i="36"/>
  <c r="G467" i="36"/>
  <c r="G244" i="36"/>
  <c r="G245" i="36"/>
  <c r="G985" i="36"/>
  <c r="G906" i="36"/>
  <c r="G586" i="36"/>
  <c r="G587" i="36"/>
  <c r="G1370" i="36"/>
  <c r="G1253" i="36"/>
  <c r="G1252" i="36"/>
  <c r="G108" i="36"/>
  <c r="G445" i="36"/>
  <c r="G839" i="36"/>
  <c r="G77" i="36"/>
  <c r="G173" i="36"/>
  <c r="G1360" i="36"/>
  <c r="G955" i="36"/>
  <c r="G548" i="36"/>
  <c r="G272" i="36"/>
  <c r="G917" i="36"/>
  <c r="G158" i="36"/>
  <c r="G476" i="36"/>
  <c r="G772" i="36"/>
  <c r="G1324" i="36"/>
  <c r="G947" i="36"/>
  <c r="G702" i="36"/>
  <c r="G1198" i="36"/>
  <c r="G1128" i="36"/>
  <c r="F1419" i="36"/>
  <c r="G1419" i="36" s="1"/>
  <c r="F1055" i="36"/>
  <c r="G1056" i="36" s="1"/>
  <c r="F1226" i="36"/>
  <c r="G1226" i="36" s="1"/>
  <c r="F995" i="36"/>
  <c r="G996" i="36" s="1"/>
  <c r="F1066" i="36"/>
  <c r="G1066" i="36" s="1"/>
  <c r="F174" i="36"/>
  <c r="G174" i="36" s="1"/>
  <c r="F1340" i="36"/>
  <c r="G1341" i="36" s="1"/>
  <c r="F913" i="36"/>
  <c r="G913" i="36" s="1"/>
  <c r="F656" i="36"/>
  <c r="G656" i="36" s="1"/>
  <c r="F978" i="36"/>
  <c r="G978" i="36" s="1"/>
  <c r="F1408" i="36"/>
  <c r="G1408" i="36" s="1"/>
  <c r="F1501" i="36"/>
  <c r="G1501" i="36" s="1"/>
  <c r="F691" i="36"/>
  <c r="G692" i="36" s="1"/>
  <c r="F735" i="36"/>
  <c r="G736" i="36" s="1"/>
  <c r="F532" i="36"/>
  <c r="G533" i="36" s="1"/>
  <c r="F508" i="36"/>
  <c r="G508" i="36" s="1"/>
  <c r="F878" i="36"/>
  <c r="G878" i="36" s="1"/>
  <c r="F1200" i="36"/>
  <c r="G1200" i="36" s="1"/>
  <c r="F848" i="36"/>
  <c r="F1490" i="36"/>
  <c r="G1490" i="36" s="1"/>
  <c r="F1411" i="36"/>
  <c r="G1412" i="36" s="1"/>
  <c r="F1391" i="36"/>
  <c r="G1392" i="36" s="1"/>
  <c r="F994" i="36"/>
  <c r="G994" i="36" s="1"/>
  <c r="F406" i="36"/>
  <c r="G406" i="36" s="1"/>
  <c r="F436" i="36"/>
  <c r="G437" i="36" s="1"/>
  <c r="F442" i="36"/>
  <c r="G442" i="36" s="1"/>
  <c r="F1010" i="36"/>
  <c r="G1011" i="36" s="1"/>
  <c r="F1036" i="36"/>
  <c r="G1036" i="36" s="1"/>
  <c r="F183" i="36"/>
  <c r="G184" i="36" s="1"/>
  <c r="F1373" i="36"/>
  <c r="G1374" i="36" s="1"/>
  <c r="F709" i="36"/>
  <c r="G709" i="36" s="1"/>
  <c r="F410" i="36"/>
  <c r="G411" i="36" s="1"/>
  <c r="F258" i="36"/>
  <c r="G258" i="36" s="1"/>
  <c r="F138" i="36"/>
  <c r="G138" i="36" s="1"/>
  <c r="B8" i="39"/>
  <c r="D8" i="39" s="1"/>
  <c r="C7" i="39"/>
  <c r="A5" i="39"/>
  <c r="E4" i="39" s="1"/>
  <c r="D786" i="31"/>
  <c r="D521" i="34" a="1"/>
  <c r="D168" i="33"/>
  <c r="D267" i="31"/>
  <c r="D744" i="31"/>
  <c r="D333" i="34" a="1"/>
  <c r="D960" i="34" a="1"/>
  <c r="D580" i="34" a="1"/>
  <c r="D328" i="34" a="1"/>
  <c r="D1265" i="34" a="1"/>
  <c r="D204" i="34" a="1"/>
  <c r="D365" i="33"/>
  <c r="D452" i="34" a="1"/>
  <c r="D1058" i="34" a="1"/>
  <c r="D1487" i="31"/>
  <c r="D1492" i="34" a="1"/>
  <c r="D62" i="31"/>
  <c r="D939" i="31"/>
  <c r="D849" i="31"/>
  <c r="D428" i="33"/>
  <c r="D90" i="33"/>
  <c r="D856" i="34" a="1"/>
  <c r="D768" i="34" a="1"/>
  <c r="D8" i="31"/>
  <c r="D185" i="34" a="1"/>
  <c r="D1479" i="34" a="1"/>
  <c r="D681" i="31"/>
  <c r="D1154" i="31"/>
  <c r="D791" i="31"/>
  <c r="D95" i="34" a="1"/>
  <c r="D310" i="31"/>
  <c r="D713" i="31"/>
  <c r="D746" i="34" a="1"/>
  <c r="D745" i="31"/>
  <c r="D200" i="33"/>
  <c r="D820" i="31"/>
  <c r="D653" i="33"/>
  <c r="D1283" i="34" a="1"/>
  <c r="D1223" i="31"/>
  <c r="D1069" i="31"/>
  <c r="D1267" i="31"/>
  <c r="D206" i="31"/>
  <c r="D279" i="31"/>
  <c r="D1390" i="31"/>
  <c r="D1394" i="34" a="1"/>
  <c r="D1438" i="31"/>
  <c r="D652" i="33"/>
  <c r="D487" i="34" a="1"/>
  <c r="D327" i="31"/>
  <c r="D688" i="31"/>
  <c r="D1298" i="34" a="1"/>
  <c r="D226" i="34" a="1"/>
  <c r="D1180" i="34" a="1"/>
  <c r="D47" i="31"/>
  <c r="D176" i="34" a="1"/>
  <c r="D442" i="33"/>
  <c r="D721" i="34" a="1"/>
  <c r="D1080" i="31"/>
  <c r="D430" i="31"/>
  <c r="D246" i="31"/>
  <c r="D83" i="33"/>
  <c r="D1485" i="34" a="1"/>
  <c r="D618" i="34" a="1"/>
  <c r="D374" i="31"/>
  <c r="D917" i="31"/>
  <c r="D1215" i="34" a="1"/>
  <c r="D401" i="33"/>
  <c r="D898" i="31"/>
  <c r="D955" i="34" a="1"/>
  <c r="D852" i="31"/>
  <c r="D352" i="33"/>
  <c r="D474" i="34" a="1"/>
  <c r="D311" i="34" a="1"/>
  <c r="D142" i="31"/>
  <c r="D1190" i="31"/>
  <c r="D937" i="31"/>
  <c r="D228" i="34" a="1"/>
  <c r="D1384" i="31"/>
  <c r="D49" i="34" a="1"/>
  <c r="D29" i="34" a="1"/>
  <c r="D1063" i="31"/>
  <c r="D903" i="31"/>
  <c r="D278" i="33"/>
  <c r="D95" i="33"/>
  <c r="D424" i="33"/>
  <c r="D478" i="34" a="1"/>
  <c r="D460" i="31"/>
  <c r="D1282" i="34" a="1"/>
  <c r="D642" i="33"/>
  <c r="D296" i="31"/>
  <c r="D1383" i="31"/>
  <c r="D644" i="31"/>
  <c r="D1089" i="34" a="1"/>
  <c r="D1003" i="34" a="1"/>
  <c r="D845" i="34" a="1"/>
  <c r="D873" i="34" a="1"/>
  <c r="D257" i="34" a="1"/>
  <c r="D911" i="34" a="1"/>
  <c r="D740" i="31"/>
  <c r="D200" i="31"/>
  <c r="D431" i="34" a="1"/>
  <c r="D1316" i="31"/>
  <c r="D718" i="31"/>
  <c r="D217" i="33"/>
  <c r="D255" i="34" a="1"/>
  <c r="D1041" i="34" a="1"/>
  <c r="D397" i="31"/>
  <c r="D204" i="31"/>
  <c r="D629" i="33"/>
  <c r="D645" i="33"/>
  <c r="D85" i="34" a="1"/>
  <c r="D977" i="34" a="1"/>
  <c r="D236" i="33"/>
  <c r="D429" i="33"/>
  <c r="D254" i="33"/>
  <c r="D334" i="34" a="1"/>
  <c r="D1279" i="31"/>
  <c r="D1123" i="31"/>
  <c r="D1125" i="34" a="1"/>
  <c r="D89" i="31"/>
  <c r="D536" i="33"/>
  <c r="D425" i="33"/>
  <c r="D1267" i="34" a="1"/>
  <c r="D1078" i="34" a="1"/>
  <c r="D1104" i="31"/>
  <c r="D20" i="34" a="1"/>
  <c r="D700" i="31"/>
  <c r="D922" i="31"/>
  <c r="D1034" i="31"/>
  <c r="D936" i="34" a="1"/>
  <c r="D655" i="31"/>
  <c r="D1287" i="34" a="1"/>
  <c r="D1157" i="34" a="1"/>
  <c r="D1406" i="31"/>
  <c r="D249" i="34" a="1"/>
  <c r="D1286" i="31"/>
  <c r="D544" i="34" a="1"/>
  <c r="D630" i="33"/>
  <c r="D922" i="34" a="1"/>
  <c r="D601" i="31"/>
  <c r="D815" i="31"/>
  <c r="D259" i="34" a="1"/>
  <c r="D1480" i="34" a="1"/>
  <c r="D145" i="34" a="1"/>
  <c r="D1007" i="34" a="1"/>
  <c r="D302" i="31"/>
  <c r="D689" i="31"/>
  <c r="D1114" i="31"/>
  <c r="D790" i="31"/>
  <c r="D22" i="33"/>
  <c r="D611" i="33"/>
  <c r="D1083" i="31"/>
  <c r="D131" i="34" a="1"/>
  <c r="D495" i="33"/>
  <c r="D810" i="31"/>
  <c r="D823" i="34" a="1"/>
  <c r="D905" i="31"/>
  <c r="D375" i="34" a="1"/>
  <c r="D1252" i="31"/>
  <c r="D335" i="31"/>
  <c r="D167" i="33"/>
  <c r="D1504" i="31"/>
  <c r="D946" i="31"/>
  <c r="D461" i="31"/>
  <c r="D1305" i="34" a="1"/>
  <c r="D1236" i="31"/>
  <c r="D1062" i="31"/>
  <c r="D1153" i="31"/>
  <c r="D608" i="33"/>
  <c r="D450" i="34" a="1"/>
  <c r="D1320" i="31"/>
  <c r="D562" i="31"/>
  <c r="D908" i="34" a="1"/>
  <c r="D228" i="33"/>
  <c r="D115" i="33"/>
  <c r="D589" i="34" a="1"/>
  <c r="D485" i="31"/>
  <c r="D1277" i="31"/>
  <c r="D1126" i="31"/>
  <c r="D367" i="34" a="1"/>
  <c r="D732" i="34" a="1"/>
  <c r="D382" i="34" a="1"/>
  <c r="D600" i="31"/>
  <c r="D1027" i="31"/>
  <c r="D342" i="34" a="1"/>
  <c r="D1185" i="34" a="1"/>
  <c r="D230" i="31"/>
  <c r="D538" i="33"/>
  <c r="D210" i="34" a="1"/>
  <c r="D393" i="31"/>
  <c r="D1380" i="31"/>
  <c r="D18" i="31"/>
  <c r="D33" i="31"/>
  <c r="D197" i="31"/>
  <c r="D1353" i="34" a="1"/>
  <c r="D623" i="33"/>
  <c r="D70" i="31"/>
  <c r="D1376" i="31"/>
  <c r="D1079" i="31"/>
  <c r="D1285" i="34" a="1"/>
  <c r="D526" i="34" a="1"/>
  <c r="D648" i="31"/>
  <c r="D423" i="31"/>
  <c r="D547" i="31"/>
  <c r="D48" i="31"/>
  <c r="D244" i="31"/>
  <c r="D592" i="31"/>
  <c r="D356" i="34" a="1"/>
  <c r="D636" i="34" a="1"/>
  <c r="D37" i="33"/>
  <c r="D1118" i="34" a="1"/>
  <c r="D1377" i="34" a="1"/>
  <c r="D1327" i="31"/>
  <c r="D935" i="31"/>
  <c r="D359" i="31"/>
  <c r="D1120" i="31"/>
  <c r="D247" i="33"/>
  <c r="D535" i="31"/>
  <c r="D85" i="31"/>
  <c r="D308" i="34" a="1"/>
  <c r="D195" i="34" a="1"/>
  <c r="D1180" i="31"/>
  <c r="D1117" i="31"/>
  <c r="D349" i="31"/>
  <c r="D831" i="34" a="1"/>
  <c r="D176" i="33"/>
  <c r="D833" i="31"/>
  <c r="D687" i="31"/>
  <c r="D345" i="34" a="1"/>
  <c r="D1193" i="31"/>
  <c r="D440" i="31"/>
  <c r="D45" i="31"/>
  <c r="D353" i="34" a="1"/>
  <c r="D805" i="31"/>
  <c r="D464" i="31"/>
  <c r="D1017" i="34" a="1"/>
  <c r="D338" i="31"/>
  <c r="D1049" i="34" a="1"/>
  <c r="D549" i="31"/>
  <c r="D807" i="31"/>
  <c r="D437" i="33"/>
  <c r="D930" i="31"/>
  <c r="D310" i="34" a="1"/>
  <c r="D293" i="34" a="1"/>
  <c r="D417" i="31"/>
  <c r="D648" i="33"/>
  <c r="D1292" i="31"/>
  <c r="D560" i="31"/>
  <c r="D368" i="33"/>
  <c r="D1092" i="31"/>
  <c r="D548" i="34" a="1"/>
  <c r="D458" i="31"/>
  <c r="D1296" i="31"/>
  <c r="D1132" i="31"/>
  <c r="D1498" i="31"/>
  <c r="D937" i="34" a="1"/>
  <c r="D129" i="31"/>
  <c r="D1238" i="34" a="1"/>
  <c r="D1079" i="34" a="1"/>
  <c r="D563" i="31"/>
  <c r="D659" i="31"/>
  <c r="D1500" i="31"/>
  <c r="D848" i="31"/>
  <c r="D530" i="34" a="1"/>
  <c r="D598" i="33"/>
  <c r="D191" i="34" a="1"/>
  <c r="D891" i="31"/>
  <c r="D1004" i="34" a="1"/>
  <c r="D253" i="33"/>
  <c r="D1310" i="31"/>
  <c r="D1471" i="31"/>
  <c r="D21" i="31"/>
  <c r="D962" i="34" a="1"/>
  <c r="D160" i="31"/>
  <c r="D184" i="31"/>
  <c r="D1352" i="31"/>
  <c r="D246" i="33"/>
  <c r="D850" i="34" a="1"/>
  <c r="D1297" i="31"/>
  <c r="D864" i="34" a="1"/>
  <c r="D548" i="33"/>
  <c r="D282" i="33"/>
  <c r="D125" i="31"/>
  <c r="D181" i="31"/>
  <c r="D1333" i="34" a="1"/>
  <c r="D1346" i="34" a="1"/>
  <c r="D185" i="33"/>
  <c r="D343" i="33"/>
  <c r="D174" i="33"/>
  <c r="D833" i="34" a="1"/>
  <c r="D566" i="34" a="1"/>
  <c r="D674" i="34" a="1"/>
  <c r="D282" i="34" a="1"/>
  <c r="D1374" i="31"/>
  <c r="D197" i="34" a="1"/>
  <c r="D1419" i="34" a="1"/>
  <c r="D1379" i="34" a="1"/>
  <c r="D55" i="34" a="1"/>
  <c r="D503" i="31"/>
  <c r="D10" i="34" a="1"/>
  <c r="D349" i="33"/>
  <c r="D1380" i="34" a="1"/>
  <c r="D438" i="33"/>
  <c r="D693" i="33"/>
  <c r="D952" i="31"/>
  <c r="D109" i="33"/>
  <c r="D1103" i="34" a="1"/>
  <c r="D1247" i="31"/>
  <c r="D135" i="31"/>
  <c r="D989" i="34" a="1"/>
  <c r="D332" i="33"/>
  <c r="D151" i="33"/>
  <c r="D533" i="31"/>
  <c r="D564" i="31"/>
  <c r="D12" i="31"/>
  <c r="D1288" i="31"/>
  <c r="D613" i="33"/>
  <c r="D208" i="33"/>
  <c r="D1455" i="31"/>
  <c r="D688" i="34" a="1"/>
  <c r="D938" i="34" a="1"/>
  <c r="D1185" i="31"/>
  <c r="D361" i="33"/>
  <c r="D92" i="34" a="1"/>
  <c r="D1198" i="34" a="1"/>
  <c r="D1227" i="34" a="1"/>
  <c r="D308" i="31"/>
  <c r="D541" i="31"/>
  <c r="D526" i="31"/>
  <c r="D1152" i="34" a="1"/>
  <c r="D1412" i="31"/>
  <c r="D753" i="34" a="1"/>
  <c r="D779" i="34" a="1"/>
  <c r="D209" i="31"/>
  <c r="D328" i="31"/>
  <c r="D597" i="33"/>
  <c r="D820" i="34" a="1"/>
  <c r="D1445" i="34" a="1"/>
  <c r="D1161" i="34" a="1"/>
  <c r="D327" i="33"/>
  <c r="D958" i="34" a="1"/>
  <c r="D764" i="34" a="1"/>
  <c r="D1460" i="34" a="1"/>
  <c r="D1457" i="31"/>
  <c r="D87" i="33"/>
  <c r="D984" i="34" a="1"/>
  <c r="D992" i="31"/>
  <c r="D293" i="33"/>
  <c r="D929" i="34" a="1"/>
  <c r="D913" i="34" a="1"/>
  <c r="D530" i="31"/>
  <c r="D1280" i="31"/>
  <c r="D491" i="31"/>
  <c r="D484" i="34" a="1"/>
  <c r="D1236" i="34" a="1"/>
  <c r="D569" i="34" a="1"/>
  <c r="D782" i="34" a="1"/>
  <c r="D1426" i="34" a="1"/>
  <c r="D54" i="31"/>
  <c r="D1145" i="34" a="1"/>
  <c r="D1240" i="31"/>
  <c r="D1139" i="31"/>
  <c r="D528" i="31"/>
  <c r="D865" i="31"/>
  <c r="D183" i="34" a="1"/>
  <c r="D1006" i="34" a="1"/>
  <c r="D319" i="33"/>
  <c r="D1108" i="34" a="1"/>
  <c r="D381" i="33"/>
  <c r="D800" i="31"/>
  <c r="D720" i="34" a="1"/>
  <c r="D684" i="33"/>
  <c r="D712" i="31"/>
  <c r="D502" i="34" a="1"/>
  <c r="D216" i="33"/>
  <c r="D665" i="31"/>
  <c r="D656" i="31"/>
  <c r="D1462" i="34" a="1"/>
  <c r="D1370" i="31"/>
  <c r="D1290" i="34" a="1"/>
  <c r="D513" i="31"/>
  <c r="D823" i="31"/>
  <c r="D180" i="34" a="1"/>
  <c r="D670" i="33"/>
  <c r="D77" i="33"/>
  <c r="D716" i="34" a="1"/>
  <c r="D401" i="31"/>
  <c r="D816" i="34" a="1"/>
  <c r="D199" i="34" a="1"/>
  <c r="D288" i="34" a="1"/>
  <c r="D849" i="34" a="1"/>
  <c r="D222" i="33"/>
  <c r="D1173" i="31"/>
  <c r="D1328" i="34" a="1"/>
  <c r="D1088" i="31"/>
  <c r="D618" i="31"/>
  <c r="D1349" i="31"/>
  <c r="D806" i="34" a="1"/>
  <c r="D754" i="34" a="1"/>
  <c r="D199" i="33"/>
  <c r="D387" i="31"/>
  <c r="D531" i="33"/>
  <c r="D166" i="34" a="1"/>
  <c r="D134" i="31"/>
  <c r="D568" i="34" a="1"/>
  <c r="D388" i="33"/>
  <c r="D1046" i="34" a="1"/>
  <c r="D1469" i="31"/>
  <c r="D1439" i="34" a="1"/>
  <c r="D161" i="34" a="1"/>
  <c r="D1385" i="31"/>
  <c r="D536" i="31"/>
  <c r="D1256" i="31"/>
  <c r="D125" i="34" a="1"/>
  <c r="D752" i="34" a="1"/>
  <c r="D1367" i="31"/>
  <c r="D1421" i="31"/>
  <c r="D912" i="31"/>
  <c r="D518" i="31"/>
  <c r="D661" i="31"/>
  <c r="D951" i="31"/>
  <c r="D713" i="34" a="1"/>
  <c r="D928" i="34" a="1"/>
  <c r="D583" i="31"/>
  <c r="D261" i="31"/>
  <c r="D545" i="34" a="1"/>
  <c r="D219" i="33"/>
  <c r="D679" i="34" a="1"/>
  <c r="D155" i="34" a="1"/>
  <c r="D906" i="34" a="1"/>
  <c r="D1415" i="34" a="1"/>
  <c r="D239" i="34" a="1"/>
  <c r="D746" i="31"/>
  <c r="D320" i="34" a="1"/>
  <c r="D137" i="31"/>
  <c r="D1195" i="34" a="1"/>
  <c r="D322" i="31"/>
  <c r="D195" i="31"/>
  <c r="D378" i="31"/>
  <c r="D817" i="34" a="1"/>
  <c r="D623" i="34" a="1"/>
  <c r="D189" i="33"/>
  <c r="D674" i="31"/>
  <c r="D145" i="31"/>
  <c r="D711" i="31"/>
  <c r="D1010" i="34" a="1"/>
  <c r="D1016" i="34" a="1"/>
  <c r="D490" i="34" a="1"/>
  <c r="D51" i="34" a="1"/>
  <c r="D224" i="31"/>
  <c r="D1465" i="34" a="1"/>
  <c r="D572" i="34" a="1"/>
  <c r="D138" i="33"/>
  <c r="D1390" i="34" a="1"/>
  <c r="D1498" i="34" a="1"/>
  <c r="D1063" i="34" a="1"/>
  <c r="D1450" i="31"/>
  <c r="D502" i="31"/>
  <c r="D1213" i="31"/>
  <c r="D915" i="31"/>
  <c r="D757" i="34" a="1"/>
  <c r="D58" i="34" a="1"/>
  <c r="D844" i="34" a="1"/>
  <c r="D88" i="33"/>
  <c r="D1068" i="31"/>
  <c r="D86" i="31"/>
  <c r="D350" i="34" a="1"/>
  <c r="D983" i="31"/>
  <c r="D1218" i="34" a="1"/>
  <c r="D44" i="31"/>
  <c r="D890" i="31"/>
  <c r="D829" i="34" a="1"/>
  <c r="D141" i="34" a="1"/>
  <c r="D1029" i="34" a="1"/>
  <c r="D1297" i="34" a="1"/>
  <c r="D455" i="34" a="1"/>
  <c r="D1458" i="31"/>
  <c r="D571" i="34" a="1"/>
  <c r="D286" i="33"/>
  <c r="D959" i="31"/>
  <c r="D44" i="34" a="1"/>
  <c r="D576" i="34" a="1"/>
  <c r="D1398" i="31"/>
  <c r="D1491" i="34" a="1"/>
  <c r="D556" i="34" a="1"/>
  <c r="D582" i="34" a="1"/>
  <c r="D645" i="34" a="1"/>
  <c r="D1442" i="31"/>
  <c r="D381" i="31"/>
  <c r="D215" i="33"/>
  <c r="D354" i="33"/>
  <c r="D31" i="33"/>
  <c r="D1245" i="34" a="1"/>
  <c r="D416" i="33"/>
  <c r="D802" i="34" a="1"/>
  <c r="D1334" i="34" a="1"/>
  <c r="D385" i="33"/>
  <c r="D509" i="33"/>
  <c r="D154" i="34" a="1"/>
  <c r="D393" i="34" a="1"/>
  <c r="D283" i="31"/>
  <c r="D1225" i="34" a="1"/>
  <c r="D783" i="34" a="1"/>
  <c r="D16" i="34" a="1"/>
  <c r="D78" i="31"/>
  <c r="D578" i="34" a="1"/>
  <c r="D1233" i="31"/>
  <c r="D576" i="33"/>
  <c r="D1404" i="34" a="1"/>
  <c r="D1229" i="34" a="1"/>
  <c r="D309" i="31"/>
  <c r="D192" i="33"/>
  <c r="D319" i="34" a="1"/>
  <c r="D1174" i="31"/>
  <c r="D1477" i="34" a="1"/>
  <c r="D110" i="34" a="1"/>
  <c r="D134" i="33"/>
  <c r="D278" i="31"/>
  <c r="D648" i="34" a="1"/>
  <c r="D716" i="31"/>
  <c r="D451" i="31"/>
  <c r="D913" i="31"/>
  <c r="D1081" i="34" a="1"/>
  <c r="D678" i="34" a="1"/>
  <c r="D1291" i="34" a="1"/>
  <c r="D263" i="31"/>
  <c r="D792" i="31"/>
  <c r="D1005" i="34" a="1"/>
  <c r="D646" i="34" a="1"/>
  <c r="D492" i="31"/>
  <c r="D10" i="33"/>
  <c r="D294" i="33"/>
  <c r="D39" i="33"/>
  <c r="D435" i="31"/>
  <c r="D141" i="33"/>
  <c r="D1116" i="34" a="1"/>
  <c r="D842" i="31"/>
  <c r="D633" i="34" a="1"/>
  <c r="D363" i="33"/>
  <c r="D156" i="31"/>
  <c r="D1499" i="31"/>
  <c r="D389" i="34" a="1"/>
  <c r="D1262" i="34" a="1"/>
  <c r="D511" i="31"/>
  <c r="D1350" i="34" a="1"/>
  <c r="D550" i="31"/>
  <c r="D444" i="31"/>
  <c r="D916" i="31"/>
  <c r="D117" i="31"/>
  <c r="D1456" i="34" a="1"/>
  <c r="D597" i="31"/>
  <c r="D286" i="34" a="1"/>
  <c r="D188" i="34" a="1"/>
  <c r="D1135" i="34" a="1"/>
  <c r="D649" i="33"/>
  <c r="D1195" i="31"/>
  <c r="D1067" i="34" a="1"/>
  <c r="D1156" i="31"/>
  <c r="D1077" i="34" a="1"/>
  <c r="D347" i="31"/>
  <c r="D48" i="34" a="1"/>
  <c r="D59" i="34" a="1"/>
  <c r="D609" i="33"/>
  <c r="D415" i="33"/>
  <c r="D181" i="34" a="1"/>
  <c r="D390" i="33"/>
  <c r="D15" i="34" a="1"/>
  <c r="D1343" i="34" a="1"/>
  <c r="D881" i="31"/>
  <c r="D1304" i="34" a="1"/>
  <c r="D230" i="34" a="1"/>
  <c r="D1339" i="31"/>
  <c r="D408" i="33"/>
  <c r="D831" i="31"/>
  <c r="D394" i="34" a="1"/>
  <c r="D442" i="34" a="1"/>
  <c r="D443" i="31"/>
  <c r="D96" i="33"/>
  <c r="D668" i="34" a="1"/>
  <c r="D348" i="34" a="1"/>
  <c r="D257" i="31"/>
  <c r="D1437" i="34" a="1"/>
  <c r="D491" i="34" a="1"/>
  <c r="D132" i="33"/>
  <c r="D1250" i="34" a="1"/>
  <c r="D323" i="31"/>
  <c r="D997" i="31"/>
  <c r="D987" i="34" a="1"/>
  <c r="D1493" i="31"/>
  <c r="D804" i="31"/>
  <c r="D84" i="34" a="1"/>
  <c r="D496" i="31"/>
  <c r="D1504" i="34" a="1"/>
  <c r="D467" i="34" a="1"/>
  <c r="D274" i="34" a="1"/>
  <c r="D89" i="34" a="1"/>
  <c r="D1470" i="31"/>
  <c r="D1472" i="34" a="1"/>
  <c r="D410" i="34" a="1"/>
  <c r="D639" i="33"/>
  <c r="D149" i="33"/>
  <c r="D1073" i="31"/>
  <c r="D271" i="34" a="1"/>
  <c r="D843" i="34" a="1"/>
  <c r="D392" i="34" a="1"/>
  <c r="D671" i="31"/>
  <c r="D150" i="31"/>
  <c r="D1410" i="34" a="1"/>
  <c r="D1169" i="34" a="1"/>
  <c r="D171" i="34" a="1"/>
  <c r="D117" i="33"/>
  <c r="D557" i="34" a="1"/>
  <c r="D359" i="33"/>
  <c r="D390" i="34" a="1"/>
  <c r="D581" i="34" a="1"/>
  <c r="D799" i="31"/>
  <c r="D1023" i="31"/>
  <c r="D1155" i="31"/>
  <c r="D1398" i="34" a="1"/>
  <c r="D1127" i="34" a="1"/>
  <c r="D761" i="34" a="1"/>
  <c r="D724" i="31"/>
  <c r="D1162" i="31"/>
  <c r="D25" i="31"/>
  <c r="D1190" i="34" a="1"/>
  <c r="D410" i="33"/>
  <c r="D29" i="33"/>
  <c r="D298" i="33"/>
  <c r="D656" i="34" a="1"/>
  <c r="D445" i="31"/>
  <c r="D478" i="31"/>
  <c r="D513" i="34" a="1"/>
  <c r="D166" i="33"/>
  <c r="D1321" i="34" a="1"/>
  <c r="D588" i="33"/>
  <c r="D1329" i="31"/>
  <c r="D974" i="34" a="1"/>
  <c r="D866" i="34" a="1"/>
  <c r="D130" i="31"/>
  <c r="D497" i="33"/>
  <c r="D1221" i="31"/>
  <c r="D986" i="31"/>
  <c r="D456" i="34" a="1"/>
  <c r="D403" i="33"/>
  <c r="D1420" i="31"/>
  <c r="D207" i="33"/>
  <c r="D1019" i="34" a="1"/>
  <c r="D638" i="34" a="1"/>
  <c r="D986" i="34" a="1"/>
  <c r="D1105" i="34" a="1"/>
  <c r="D703" i="34" a="1"/>
  <c r="D1024" i="34" a="1"/>
  <c r="D840" i="34" a="1"/>
  <c r="D1358" i="31"/>
  <c r="D714" i="34" a="1"/>
  <c r="D1115" i="34" a="1"/>
  <c r="D12" i="34" a="1"/>
  <c r="D1213" i="34" a="1"/>
  <c r="D1258" i="34" a="1"/>
  <c r="D1253" i="34" a="1"/>
  <c r="D637" i="33"/>
  <c r="D1101" i="34" a="1"/>
  <c r="D208" i="31"/>
  <c r="D237" i="31"/>
  <c r="D775" i="31"/>
  <c r="D943" i="34" a="1"/>
  <c r="D1416" i="31"/>
  <c r="D34" i="33"/>
  <c r="D376" i="31"/>
  <c r="D680" i="33"/>
  <c r="D99" i="33"/>
  <c r="D584" i="31"/>
  <c r="D114" i="33"/>
  <c r="D651" i="34" a="1"/>
  <c r="D944" i="34" a="1"/>
  <c r="D1348" i="31"/>
  <c r="D1275" i="31"/>
  <c r="D19" i="31"/>
  <c r="D1210" i="31"/>
  <c r="D312" i="34" a="1"/>
  <c r="D640" i="31"/>
  <c r="D660" i="31"/>
  <c r="D431" i="33"/>
  <c r="D1454" i="31"/>
  <c r="D223" i="31"/>
  <c r="D931" i="31"/>
  <c r="D732" i="31"/>
  <c r="D305" i="31"/>
  <c r="D957" i="34" a="1"/>
  <c r="D1228" i="34" a="1"/>
  <c r="D559" i="31"/>
  <c r="D324" i="33"/>
  <c r="D1302" i="34" a="1"/>
  <c r="D878" i="34" a="1"/>
  <c r="D1452" i="31"/>
  <c r="D1205" i="31"/>
  <c r="D24" i="31"/>
  <c r="D655" i="33"/>
  <c r="D1248" i="34" a="1"/>
  <c r="D524" i="34" a="1"/>
  <c r="D378" i="33"/>
  <c r="D568" i="31"/>
  <c r="D270" i="34" a="1"/>
  <c r="D1268" i="34" a="1"/>
  <c r="D410" i="31"/>
  <c r="D643" i="31"/>
  <c r="D894" i="31"/>
  <c r="D355" i="33"/>
  <c r="D1341" i="31"/>
  <c r="D751" i="34" a="1"/>
  <c r="D759" i="31"/>
  <c r="D670" i="31"/>
  <c r="D647" i="33"/>
  <c r="D1502" i="34" a="1"/>
  <c r="D432" i="34" a="1"/>
  <c r="D497" i="31"/>
  <c r="D669" i="33"/>
  <c r="D499" i="31"/>
  <c r="D32" i="33"/>
  <c r="D835" i="34" a="1"/>
  <c r="D236" i="34" a="1"/>
  <c r="D641" i="33"/>
  <c r="D1371" i="31"/>
  <c r="D1070" i="34" a="1"/>
  <c r="D127" i="34" a="1"/>
  <c r="D82" i="31"/>
  <c r="D404" i="34" a="1"/>
  <c r="D383" i="34" a="1"/>
  <c r="D1042" i="31"/>
  <c r="D177" i="34" a="1"/>
  <c r="D76" i="33"/>
  <c r="D498" i="34" a="1"/>
  <c r="D30" i="31"/>
  <c r="D1309" i="34" a="1"/>
  <c r="D366" i="33"/>
  <c r="D559" i="34" a="1"/>
  <c r="D553" i="34" a="1"/>
  <c r="D953" i="31"/>
  <c r="D936" i="31"/>
  <c r="D900" i="34" a="1"/>
  <c r="D702" i="31"/>
  <c r="D762" i="34" a="1"/>
  <c r="D1424" i="34" a="1"/>
  <c r="D525" i="33"/>
  <c r="D520" i="33"/>
  <c r="D1493" i="34" a="1"/>
  <c r="D1337" i="31"/>
  <c r="D1255" i="31"/>
  <c r="D341" i="31"/>
  <c r="D1144" i="31"/>
  <c r="D407" i="31"/>
  <c r="D679" i="31"/>
  <c r="D12" i="33"/>
  <c r="D608" i="31"/>
  <c r="D1092" i="34" a="1"/>
  <c r="D449" i="31"/>
  <c r="D320" i="33"/>
  <c r="D510" i="33"/>
  <c r="D1019" i="31"/>
  <c r="D180" i="31"/>
  <c r="D425" i="34" a="1"/>
  <c r="D330" i="31"/>
  <c r="D1171" i="34" a="1"/>
  <c r="D306" i="34" a="1"/>
  <c r="D495" i="34" a="1"/>
  <c r="D217" i="31"/>
  <c r="D993" i="34" a="1"/>
  <c r="D91" i="34" a="1"/>
  <c r="D651" i="33"/>
  <c r="D1409" i="31"/>
  <c r="D1339" i="34" a="1"/>
  <c r="D321" i="33"/>
  <c r="D1037" i="31"/>
  <c r="D236" i="31"/>
  <c r="D755" i="31"/>
  <c r="D257" i="33"/>
  <c r="D629" i="34" a="1"/>
  <c r="D438" i="34" a="1"/>
  <c r="D339" i="34" a="1"/>
  <c r="D1043" i="31"/>
  <c r="D1454" i="34" a="1"/>
  <c r="D523" i="33"/>
  <c r="D654" i="33"/>
  <c r="D287" i="33"/>
  <c r="D1016" i="31"/>
  <c r="D133" i="33"/>
  <c r="D910" i="31"/>
  <c r="D269" i="33"/>
  <c r="D1319" i="34" a="1"/>
  <c r="D871" i="31"/>
  <c r="D1458" i="34" a="1"/>
  <c r="D206" i="34" a="1"/>
  <c r="D1325" i="34" a="1"/>
  <c r="D744" i="34" a="1"/>
  <c r="D52" i="33"/>
  <c r="D1441" i="34" a="1"/>
  <c r="D651" i="31"/>
  <c r="D698" i="33"/>
  <c r="D988" i="34" a="1"/>
  <c r="D535" i="33"/>
  <c r="D268" i="31"/>
  <c r="D120" i="33"/>
  <c r="D766" i="34" a="1"/>
  <c r="D752" i="31"/>
  <c r="D21" i="33"/>
  <c r="D632" i="33"/>
  <c r="D62" i="33"/>
  <c r="D940" i="34" a="1"/>
  <c r="D490" i="31"/>
  <c r="D460" i="34" a="1"/>
  <c r="D444" i="33"/>
  <c r="D493" i="34" a="1"/>
  <c r="D694" i="34" a="1"/>
  <c r="D1228" i="31"/>
  <c r="D64" i="33"/>
  <c r="D285" i="34" a="1"/>
  <c r="D1363" i="31"/>
  <c r="D908" i="31"/>
  <c r="D532" i="33"/>
  <c r="D247" i="34" a="1"/>
  <c r="D117" i="34" a="1"/>
  <c r="D105" i="34" a="1"/>
  <c r="D107" i="34" a="1"/>
  <c r="D214" i="33"/>
  <c r="D1204" i="31"/>
  <c r="D460" i="33"/>
  <c r="D397" i="33"/>
  <c r="D699" i="31"/>
  <c r="D1314" i="31"/>
  <c r="D748" i="31"/>
  <c r="D1323" i="31"/>
  <c r="D1128" i="34" a="1"/>
  <c r="D70" i="34" a="1"/>
  <c r="D803" i="34" a="1"/>
  <c r="D534" i="33"/>
  <c r="D262" i="31"/>
  <c r="D907" i="31"/>
  <c r="D120" i="31"/>
  <c r="D312" i="33"/>
  <c r="D482" i="31"/>
  <c r="D426" i="34" a="1"/>
  <c r="D473" i="31"/>
  <c r="D189" i="31"/>
  <c r="D202" i="33"/>
  <c r="D733" i="34" a="1"/>
  <c r="D1494" i="31"/>
  <c r="D1344" i="31"/>
  <c r="D381" i="34" a="1"/>
  <c r="D65" i="31"/>
  <c r="D628" i="34" a="1"/>
  <c r="D299" i="33"/>
  <c r="D1116" i="31"/>
  <c r="D634" i="34" a="1"/>
  <c r="D858" i="34" a="1"/>
  <c r="D1164" i="34" a="1"/>
  <c r="D88" i="34" a="1"/>
  <c r="D616" i="34" a="1"/>
  <c r="D1304" i="31"/>
  <c r="D529" i="33"/>
  <c r="D822" i="34" a="1"/>
  <c r="D845" i="31"/>
  <c r="D726" i="31"/>
  <c r="D647" i="31"/>
  <c r="D118" i="34" a="1"/>
  <c r="D380" i="33"/>
  <c r="D583" i="34" a="1"/>
  <c r="D1061" i="31"/>
  <c r="D1187" i="31"/>
  <c r="D664" i="33"/>
  <c r="D1106" i="34" a="1"/>
  <c r="D934" i="34" a="1"/>
  <c r="D1418" i="34" a="1"/>
  <c r="D604" i="31"/>
  <c r="D428" i="31"/>
  <c r="D347" i="34" a="1"/>
  <c r="D1382" i="34" a="1"/>
  <c r="D586" i="31"/>
  <c r="D612" i="31"/>
  <c r="D83" i="31"/>
  <c r="D1177" i="34" a="1"/>
  <c r="D657" i="34" a="1"/>
  <c r="D1033" i="34" a="1"/>
  <c r="D797" i="31"/>
  <c r="D203" i="31"/>
  <c r="D613" i="34" a="1"/>
  <c r="D69" i="33"/>
  <c r="D335" i="34" a="1"/>
  <c r="D1093" i="31"/>
  <c r="D950" i="34" a="1"/>
  <c r="D483" i="33"/>
  <c r="D244" i="33"/>
  <c r="D1210" i="34" a="1"/>
  <c r="D224" i="33"/>
  <c r="D795" i="31"/>
  <c r="D330" i="33"/>
  <c r="D873" i="31"/>
  <c r="D1096" i="31"/>
  <c r="D198" i="31"/>
  <c r="D1337" i="34" a="1"/>
  <c r="D566" i="31"/>
  <c r="D1434" i="31"/>
  <c r="D1316" i="34" a="1"/>
  <c r="D483" i="34" a="1"/>
  <c r="D280" i="33"/>
  <c r="D630" i="31"/>
  <c r="D48" i="33"/>
  <c r="D595" i="31"/>
  <c r="D391" i="31"/>
  <c r="D1295" i="34" a="1"/>
  <c r="D796" i="31"/>
  <c r="D984" i="31"/>
  <c r="D1113" i="31"/>
  <c r="D668" i="31"/>
  <c r="D721" i="31"/>
  <c r="D61" i="33"/>
  <c r="D1366" i="31"/>
  <c r="D147" i="33"/>
  <c r="D516" i="34" a="1"/>
  <c r="D268" i="33"/>
  <c r="D707" i="34" a="1"/>
  <c r="D395" i="33"/>
  <c r="D1070" i="31"/>
  <c r="D523" i="34" a="1"/>
  <c r="D1287" i="31"/>
  <c r="D887" i="34" a="1"/>
  <c r="D1149" i="34" a="1"/>
  <c r="D216" i="31"/>
  <c r="D552" i="34" a="1"/>
  <c r="D1181" i="34" a="1"/>
  <c r="D734" i="31"/>
  <c r="D307" i="34" a="1"/>
  <c r="D1281" i="31"/>
  <c r="D49" i="31"/>
  <c r="D280" i="34" a="1"/>
  <c r="D605" i="34" a="1"/>
  <c r="D624" i="31"/>
  <c r="D250" i="34" a="1"/>
  <c r="D422" i="33"/>
  <c r="D1193" i="34" a="1"/>
  <c r="D818" i="31"/>
  <c r="D41" i="33"/>
  <c r="D108" i="31"/>
  <c r="D296" i="34" a="1"/>
  <c r="D1269" i="31"/>
  <c r="D474" i="31"/>
  <c r="D1229" i="31"/>
  <c r="D1246" i="34" a="1"/>
  <c r="D531" i="34" a="1"/>
  <c r="D133" i="34" a="1"/>
  <c r="D1268" i="31"/>
  <c r="D1026" i="31"/>
  <c r="D784" i="31"/>
  <c r="D948" i="34" a="1"/>
  <c r="D1100" i="34" a="1"/>
  <c r="D1294" i="34" a="1"/>
  <c r="D598" i="34" a="1"/>
  <c r="D895" i="34" a="1"/>
  <c r="D755" i="34" a="1"/>
  <c r="D627" i="34" a="1"/>
  <c r="D1230" i="34" a="1"/>
  <c r="D476" i="34" a="1"/>
  <c r="D1402" i="34" a="1"/>
  <c r="D527" i="31"/>
  <c r="D348" i="31"/>
  <c r="D379" i="33"/>
  <c r="D562" i="34" a="1"/>
  <c r="D839" i="31"/>
  <c r="D121" i="34" a="1"/>
  <c r="D599" i="31"/>
  <c r="D825" i="31"/>
  <c r="D1010" i="31"/>
  <c r="D458" i="34" a="1"/>
  <c r="D1330" i="31"/>
  <c r="D220" i="34" a="1"/>
  <c r="D34" i="31"/>
  <c r="D676" i="34" a="1"/>
  <c r="D969" i="31"/>
  <c r="D1001" i="31"/>
  <c r="D1314" i="34" a="1"/>
  <c r="D1011" i="34" a="1"/>
  <c r="D80" i="33"/>
  <c r="D113" i="33"/>
  <c r="D428" i="34" a="1"/>
  <c r="D633" i="31"/>
  <c r="D691" i="33"/>
  <c r="D694" i="31"/>
  <c r="D612" i="34" a="1"/>
  <c r="D1105" i="31"/>
  <c r="D1323" i="34" a="1"/>
  <c r="D252" i="33"/>
  <c r="D893" i="31"/>
  <c r="D397" i="34" a="1"/>
  <c r="D1443" i="31"/>
  <c r="D1461" i="31"/>
  <c r="D505" i="34" a="1"/>
  <c r="D1406" i="34" a="1"/>
  <c r="D8" i="33"/>
  <c r="D879" i="31"/>
  <c r="D1142" i="31"/>
  <c r="D424" i="31"/>
  <c r="D441" i="33"/>
  <c r="D564" i="33"/>
  <c r="D1095" i="34" a="1"/>
  <c r="D297" i="31"/>
  <c r="D288" i="33"/>
  <c r="D1214" i="34" a="1"/>
  <c r="D182" i="33"/>
  <c r="D109" i="34" a="1"/>
  <c r="D758" i="31"/>
  <c r="D666" i="34" a="1"/>
  <c r="D400" i="31"/>
  <c r="D756" i="34" a="1"/>
  <c r="D604" i="33"/>
  <c r="D330" i="34" a="1"/>
  <c r="D652" i="31"/>
  <c r="D558" i="34" a="1"/>
  <c r="D649" i="34" a="1"/>
  <c r="D520" i="31"/>
  <c r="D628" i="31"/>
  <c r="D887" i="31"/>
  <c r="D1324" i="31"/>
  <c r="D298" i="31"/>
  <c r="D539" i="34" a="1"/>
  <c r="D938" i="31"/>
  <c r="D741" i="34" a="1"/>
  <c r="D248" i="31"/>
  <c r="D666" i="31"/>
  <c r="D531" i="31"/>
  <c r="D776" i="31"/>
  <c r="D1273" i="34" a="1"/>
  <c r="D422" i="31"/>
  <c r="D765" i="34" a="1"/>
  <c r="D574" i="34" a="1"/>
  <c r="D219" i="34" a="1"/>
  <c r="D1152" i="31"/>
  <c r="D611" i="34" a="1"/>
  <c r="D354" i="31"/>
  <c r="D1104" i="34" a="1"/>
  <c r="D837" i="31"/>
  <c r="D94" i="31"/>
  <c r="D1144" i="34" a="1"/>
  <c r="D134" i="34" a="1"/>
  <c r="D1230" i="31"/>
  <c r="D1381" i="31"/>
  <c r="D193" i="34" a="1"/>
  <c r="D1388" i="34" a="1"/>
  <c r="D809" i="31"/>
  <c r="D1021" i="31"/>
  <c r="D353" i="33"/>
  <c r="D627" i="33"/>
  <c r="D1264" i="31"/>
  <c r="D650" i="33"/>
  <c r="D438" i="31"/>
  <c r="D1020" i="34" a="1"/>
  <c r="D1189" i="34" a="1"/>
  <c r="D215" i="31"/>
  <c r="D594" i="34" a="1"/>
  <c r="D201" i="34" a="1"/>
  <c r="D307" i="33"/>
  <c r="D569" i="31"/>
  <c r="D42" i="34" a="1"/>
  <c r="D1055" i="31"/>
  <c r="D228" i="31"/>
  <c r="D519" i="31"/>
  <c r="D176" i="31"/>
  <c r="D175" i="33"/>
  <c r="D1469" i="34" a="1"/>
  <c r="D1428" i="31"/>
  <c r="D1485" i="31"/>
  <c r="D1476" i="31"/>
  <c r="D271" i="31"/>
  <c r="D1057" i="31"/>
  <c r="D685" i="34" a="1"/>
  <c r="D6" i="31"/>
  <c r="D276" i="31"/>
  <c r="D160" i="34" a="1"/>
  <c r="D516" i="33"/>
  <c r="D1343" i="31"/>
  <c r="D495" i="31"/>
  <c r="D1468" i="34" a="1"/>
  <c r="D1000" i="31"/>
  <c r="D351" i="31"/>
  <c r="D1258" i="31"/>
  <c r="D662" i="33"/>
  <c r="D1095" i="31"/>
  <c r="D1018" i="34" a="1"/>
  <c r="D1387" i="34" a="1"/>
  <c r="D238" i="33"/>
  <c r="D1464" i="31"/>
  <c r="D723" i="31"/>
  <c r="D584" i="34" a="1"/>
  <c r="D420" i="33"/>
  <c r="D93" i="34" a="1"/>
  <c r="D620" i="31"/>
  <c r="D590" i="31"/>
  <c r="D413" i="33"/>
  <c r="D969" i="34" a="1"/>
  <c r="D336" i="33"/>
  <c r="D863" i="31"/>
  <c r="D449" i="34" a="1"/>
  <c r="D190" i="33"/>
  <c r="D869" i="31"/>
  <c r="D232" i="33"/>
  <c r="D955" i="31"/>
  <c r="D127" i="33"/>
  <c r="D482" i="34" a="1"/>
  <c r="D318" i="31"/>
  <c r="D435" i="34" a="1"/>
  <c r="D1416" i="34" a="1"/>
  <c r="D1243" i="31"/>
  <c r="D1392" i="31"/>
  <c r="D1481" i="31"/>
  <c r="D1172" i="31"/>
  <c r="D40" i="34" a="1"/>
  <c r="D949" i="31"/>
  <c r="D1392" i="34" a="1"/>
  <c r="D614" i="31"/>
  <c r="D128" i="34" a="1"/>
  <c r="D143" i="31"/>
  <c r="D77" i="31"/>
  <c r="D1168" i="31"/>
  <c r="D461" i="33"/>
  <c r="D1408" i="31"/>
  <c r="D781" i="34" a="1"/>
  <c r="D114" i="31"/>
  <c r="D782" i="31"/>
  <c r="D854" i="34" a="1"/>
  <c r="D169" i="33"/>
  <c r="D596" i="34" a="1"/>
  <c r="D72" i="34" a="1"/>
  <c r="D1239" i="31"/>
  <c r="D6" i="33"/>
  <c r="D416" i="34" a="1"/>
  <c r="D313" i="31"/>
  <c r="D19" i="34" a="1"/>
  <c r="D1418" i="31"/>
  <c r="D1197" i="31"/>
  <c r="D1327" i="34" a="1"/>
  <c r="D292" i="31"/>
  <c r="D205" i="34" a="1"/>
  <c r="D798" i="31"/>
  <c r="D181" i="33"/>
  <c r="D1137" i="31"/>
  <c r="D180" i="33"/>
  <c r="D1393" i="34" a="1"/>
  <c r="D665" i="33"/>
  <c r="D182" i="34" a="1"/>
  <c r="D113" i="34" a="1"/>
  <c r="D604" i="34" a="1"/>
  <c r="D1472" i="31"/>
  <c r="D862" i="34" a="1"/>
  <c r="D233" i="34" a="1"/>
  <c r="D218" i="31"/>
  <c r="D1348" i="34" a="1"/>
  <c r="D625" i="33"/>
  <c r="D406" i="31"/>
  <c r="D1462" i="31"/>
  <c r="D194" i="31"/>
  <c r="D888" i="34" a="1"/>
  <c r="D838" i="31"/>
  <c r="D773" i="31"/>
  <c r="D1042" i="34" a="1"/>
  <c r="D1148" i="34" a="1"/>
  <c r="D1259" i="31"/>
  <c r="D606" i="31"/>
  <c r="D777" i="31"/>
  <c r="D889" i="31"/>
  <c r="D1008" i="34" a="1"/>
  <c r="D1099" i="34" a="1"/>
  <c r="D620" i="33"/>
  <c r="D759" i="34" a="1"/>
  <c r="D1435" i="34" a="1"/>
  <c r="D148" i="34" a="1"/>
  <c r="D450" i="31"/>
  <c r="D903" i="34" a="1"/>
  <c r="D563" i="33"/>
  <c r="D1423" i="34" a="1"/>
  <c r="D573" i="34" a="1"/>
  <c r="D1071" i="31"/>
  <c r="D795" i="34" a="1"/>
  <c r="D556" i="31"/>
  <c r="D374" i="33"/>
  <c r="D73" i="33"/>
  <c r="D46" i="34" a="1"/>
  <c r="D18" i="33"/>
  <c r="D681" i="34" a="1"/>
  <c r="D968" i="31"/>
  <c r="D411" i="34" a="1"/>
  <c r="D333" i="33"/>
  <c r="D486" i="31"/>
  <c r="D1205" i="34" a="1"/>
  <c r="D300" i="33"/>
  <c r="D505" i="33"/>
  <c r="D120" i="34" a="1"/>
  <c r="D1211" i="31"/>
  <c r="D325" i="34" a="1"/>
  <c r="D420" i="34" a="1"/>
  <c r="D1283" i="31"/>
  <c r="D697" i="31"/>
  <c r="D514" i="33"/>
  <c r="D672" i="33"/>
  <c r="D452" i="33"/>
  <c r="D361" i="31"/>
  <c r="D1198" i="31"/>
  <c r="D489" i="31"/>
  <c r="D17" i="31"/>
  <c r="D80" i="34" a="1"/>
  <c r="D370" i="31"/>
  <c r="D914" i="31"/>
  <c r="D1125" i="31"/>
  <c r="D441" i="34" a="1"/>
  <c r="D1176" i="34" a="1"/>
  <c r="D57" i="33"/>
  <c r="D1023" i="34" a="1"/>
  <c r="D122" i="33"/>
  <c r="D1166" i="34" a="1"/>
  <c r="D853" i="34" a="1"/>
  <c r="D1486" i="31"/>
  <c r="D131" i="33"/>
  <c r="D1241" i="34" a="1"/>
  <c r="D956" i="31"/>
  <c r="D1466" i="34" a="1"/>
  <c r="D1208" i="31"/>
  <c r="D1419" i="31"/>
  <c r="D35" i="33"/>
  <c r="D525" i="34" a="1"/>
  <c r="D546" i="33"/>
  <c r="D1385" i="34" a="1"/>
  <c r="D925" i="34" a="1"/>
  <c r="D194" i="33"/>
  <c r="D622" i="33"/>
  <c r="D465" i="34" a="1"/>
  <c r="D299" i="34" a="1"/>
  <c r="D609" i="34" a="1"/>
  <c r="D402" i="31"/>
  <c r="D298" i="34" a="1"/>
  <c r="D187" i="33"/>
  <c r="D701" i="31"/>
  <c r="D339" i="31"/>
  <c r="D539" i="31"/>
  <c r="D756" i="31"/>
  <c r="D1084" i="31"/>
  <c r="D31" i="31"/>
  <c r="D1158" i="31"/>
  <c r="D671" i="34" a="1"/>
  <c r="D484" i="31"/>
  <c r="D1342" i="34" a="1"/>
  <c r="D995" i="31"/>
  <c r="D11" i="33"/>
  <c r="D1234" i="34" a="1"/>
  <c r="D188" i="31"/>
  <c r="D695" i="34" a="1"/>
  <c r="D66" i="33"/>
  <c r="D663" i="34" a="1"/>
  <c r="D766" i="31"/>
  <c r="D143" i="34" a="1"/>
  <c r="D241" i="31"/>
  <c r="D362" i="33"/>
  <c r="D227" i="33"/>
  <c r="D1464" i="34" a="1"/>
  <c r="D767" i="34" a="1"/>
  <c r="D1249" i="34" a="1"/>
  <c r="D998" i="31"/>
  <c r="D812" i="34" a="1"/>
  <c r="D549" i="34" a="1"/>
  <c r="D1291" i="31"/>
  <c r="D295" i="31"/>
  <c r="D179" i="34" a="1"/>
  <c r="D88" i="31"/>
  <c r="D186" i="31"/>
  <c r="D35" i="34" a="1"/>
  <c r="D1279" i="34" a="1"/>
  <c r="D742" i="34" a="1"/>
  <c r="D982" i="34" a="1"/>
  <c r="D1336" i="34" a="1"/>
  <c r="D469" i="31"/>
  <c r="D808" i="31"/>
  <c r="D196" i="34" a="1"/>
  <c r="D407" i="33"/>
  <c r="D1188" i="34" a="1"/>
  <c r="D306" i="31"/>
  <c r="D1015" i="34" a="1"/>
  <c r="D480" i="31"/>
  <c r="D13" i="33"/>
  <c r="D983" i="34" a="1"/>
  <c r="D1389" i="34" a="1"/>
  <c r="D329" i="33"/>
  <c r="D232" i="31"/>
  <c r="D248" i="34" a="1"/>
  <c r="D297" i="34" a="1"/>
  <c r="D139" i="33"/>
  <c r="D174" i="31"/>
  <c r="D435" i="33"/>
  <c r="D265" i="31"/>
  <c r="D1232" i="31"/>
  <c r="D1001" i="34" a="1"/>
  <c r="D152" i="34" a="1"/>
  <c r="D396" i="31"/>
  <c r="D682" i="34" a="1"/>
  <c r="D430" i="33"/>
  <c r="D605" i="33"/>
  <c r="D687" i="33"/>
  <c r="D291" i="34" a="1"/>
  <c r="D368" i="31"/>
  <c r="D870" i="31"/>
  <c r="D860" i="34" a="1"/>
  <c r="D1085" i="34" a="1"/>
  <c r="D1094" i="34" a="1"/>
  <c r="D507" i="34" a="1"/>
  <c r="D1251" i="31"/>
  <c r="D1322" i="31"/>
  <c r="D240" i="34" a="1"/>
  <c r="D211" i="34" a="1"/>
  <c r="D360" i="31"/>
  <c r="D585" i="34" a="1"/>
  <c r="D446" i="33"/>
  <c r="D582" i="31"/>
  <c r="D724" i="34" a="1"/>
  <c r="D1448" i="31"/>
  <c r="D544" i="33"/>
  <c r="D317" i="34" a="1"/>
  <c r="D106" i="31"/>
  <c r="D309" i="34" a="1"/>
  <c r="D1150" i="31"/>
  <c r="D857" i="34" a="1"/>
  <c r="D1435" i="31"/>
  <c r="D66" i="31"/>
  <c r="D150" i="34" a="1"/>
  <c r="D810" i="34" a="1"/>
  <c r="D1057" i="34" a="1"/>
  <c r="D510" i="31"/>
  <c r="D1048" i="34" a="1"/>
  <c r="D1059" i="31"/>
  <c r="D970" i="34" a="1"/>
  <c r="D9" i="31"/>
  <c r="D14" i="34" a="1"/>
  <c r="D1098" i="31"/>
  <c r="D491" i="33"/>
  <c r="D617" i="33"/>
  <c r="D800" i="34" a="1"/>
  <c r="D1155" i="34" a="1"/>
  <c r="D213" i="34" a="1"/>
  <c r="D561" i="31"/>
  <c r="D1217" i="34" a="1"/>
  <c r="D621" i="33"/>
  <c r="D677" i="33"/>
  <c r="D859" i="34" a="1"/>
  <c r="D456" i="31"/>
  <c r="D1040" i="31"/>
  <c r="D477" i="31"/>
  <c r="D1311" i="31"/>
  <c r="D1306" i="31"/>
  <c r="D168" i="31"/>
  <c r="D231" i="34" a="1"/>
  <c r="D345" i="31"/>
  <c r="D626" i="33"/>
  <c r="D489" i="34" a="1"/>
  <c r="D1013" i="31"/>
  <c r="D1383" i="34" a="1"/>
  <c r="D988" i="31"/>
  <c r="D566" i="33"/>
  <c r="D89" i="33"/>
  <c r="D1108" i="31"/>
  <c r="D314" i="34" a="1"/>
  <c r="D886" i="34" a="1"/>
  <c r="D1017" i="31"/>
  <c r="D1040" i="34" a="1"/>
  <c r="D1360" i="34" a="1"/>
  <c r="D33" i="33"/>
  <c r="D971" i="34" a="1"/>
  <c r="D1167" i="34" a="1"/>
  <c r="D606" i="33"/>
  <c r="D260" i="34" a="1"/>
  <c r="D411" i="31"/>
  <c r="D472" i="33"/>
  <c r="D1047" i="31"/>
  <c r="D214" i="31"/>
  <c r="D617" i="34" a="1"/>
  <c r="D1299" i="34" a="1"/>
  <c r="D1276" i="31"/>
  <c r="D585" i="33"/>
  <c r="D682" i="33"/>
  <c r="D622" i="31"/>
  <c r="D509" i="31"/>
  <c r="D14" i="31"/>
  <c r="D558" i="31"/>
  <c r="D1395" i="34" a="1"/>
  <c r="D409" i="31"/>
  <c r="D661" i="33"/>
  <c r="D1024" i="31"/>
  <c r="D1094" i="31"/>
  <c r="D1448" i="34" a="1"/>
  <c r="D1386" i="34" a="1"/>
  <c r="D190" i="31"/>
  <c r="D316" i="31"/>
  <c r="D1412" i="34" a="1"/>
  <c r="D442" i="31"/>
  <c r="D276" i="34" a="1"/>
  <c r="D1284" i="34" a="1"/>
  <c r="D660" i="34" a="1"/>
  <c r="D97" i="31"/>
  <c r="D679" i="33"/>
  <c r="D827" i="31"/>
  <c r="D1196" i="34" a="1"/>
  <c r="D535" i="34" a="1"/>
  <c r="D1425" i="31"/>
  <c r="D97" i="33"/>
  <c r="D594" i="31"/>
  <c r="D1103" i="31"/>
  <c r="D942" i="31"/>
  <c r="D446" i="34" a="1"/>
  <c r="D507" i="31"/>
  <c r="D516" i="31"/>
  <c r="D1124" i="34" a="1"/>
  <c r="D1237" i="31"/>
  <c r="D542" i="34" a="1"/>
  <c r="D1153" i="34" a="1"/>
  <c r="D749" i="34" a="1"/>
  <c r="D1255" i="34" a="1"/>
  <c r="D258" i="33"/>
  <c r="D126" i="34" a="1"/>
  <c r="D128" i="31"/>
  <c r="D91" i="33"/>
  <c r="D470" i="33"/>
  <c r="D305" i="34" a="1"/>
  <c r="D300" i="31"/>
  <c r="D274" i="33"/>
  <c r="D496" i="33"/>
  <c r="D487" i="31"/>
  <c r="D17" i="33"/>
  <c r="D112" i="33"/>
  <c r="D861" i="34" a="1"/>
  <c r="D245" i="33"/>
  <c r="D471" i="31"/>
  <c r="D709" i="34" a="1"/>
  <c r="D1490" i="34" a="1"/>
  <c r="D685" i="33"/>
  <c r="D343" i="31"/>
  <c r="D1294" i="31"/>
  <c r="D1075" i="34" a="1"/>
  <c r="D1477" i="31"/>
  <c r="D657" i="33"/>
  <c r="D1315" i="34" a="1"/>
  <c r="D710" i="34" a="1"/>
  <c r="D1359" i="31"/>
  <c r="D1246" i="31"/>
  <c r="D54" i="34" a="1"/>
  <c r="D1220" i="31"/>
  <c r="D813" i="34" a="1"/>
  <c r="D539" i="33"/>
  <c r="D993" i="31"/>
  <c r="D341" i="34" a="1"/>
  <c r="D875" i="31"/>
  <c r="D1136" i="31"/>
  <c r="D55" i="33"/>
  <c r="D951" i="34" a="1"/>
  <c r="D500" i="33"/>
  <c r="D1239" i="34" a="1"/>
  <c r="D360" i="33"/>
  <c r="D1168" i="34" a="1"/>
  <c r="D1384" i="34" a="1"/>
  <c r="D686" i="33"/>
  <c r="D101" i="33"/>
  <c r="D739" i="31"/>
  <c r="D480" i="33"/>
  <c r="D419" i="33"/>
  <c r="D1231" i="31"/>
  <c r="D116" i="33"/>
  <c r="D1254" i="31"/>
  <c r="D63" i="31"/>
  <c r="D203" i="33"/>
  <c r="D1362" i="31"/>
  <c r="D1401" i="34" a="1"/>
  <c r="D253" i="34" a="1"/>
  <c r="D867" i="31"/>
  <c r="D844" i="31"/>
  <c r="D191" i="31"/>
  <c r="D907" i="34" a="1"/>
  <c r="D587" i="34" a="1"/>
  <c r="D503" i="34" a="1"/>
  <c r="D90" i="34" a="1"/>
  <c r="D199" i="31"/>
  <c r="D1117" i="34" a="1"/>
  <c r="D310" i="33"/>
  <c r="D554" i="31"/>
  <c r="D555" i="33"/>
  <c r="D1139" i="34" a="1"/>
  <c r="D309" i="33"/>
  <c r="D1271" i="31"/>
  <c r="D357" i="31"/>
  <c r="D1320" i="34" a="1"/>
  <c r="D1202" i="31"/>
  <c r="D259" i="31"/>
  <c r="D1284" i="31"/>
  <c r="D326" i="31"/>
  <c r="D601" i="34" a="1"/>
  <c r="D1025" i="31"/>
  <c r="D532" i="31"/>
  <c r="D879" i="34" a="1"/>
  <c r="D586" i="34" a="1"/>
  <c r="D1004" i="31"/>
  <c r="D1106" i="31"/>
  <c r="D90" i="31"/>
  <c r="D204" i="33"/>
  <c r="D425" i="31"/>
  <c r="D1071" i="34" a="1"/>
  <c r="D294" i="34" a="1"/>
  <c r="D1377" i="31"/>
  <c r="D690" i="31"/>
  <c r="D329" i="31"/>
  <c r="D317" i="33"/>
  <c r="D196" i="31"/>
  <c r="D485" i="34" a="1"/>
  <c r="D71" i="33"/>
  <c r="D253" i="31"/>
  <c r="D1344" i="34" a="1"/>
  <c r="D1056" i="34" a="1"/>
  <c r="D226" i="33"/>
  <c r="D1138" i="31"/>
  <c r="D1164" i="31"/>
  <c r="D452" i="31"/>
  <c r="D1109" i="31"/>
  <c r="D322" i="33"/>
  <c r="D1066" i="34" a="1"/>
  <c r="D346" i="33"/>
  <c r="D702" i="34" a="1"/>
  <c r="D1131" i="31"/>
  <c r="D1009" i="31"/>
  <c r="D1278" i="34" a="1"/>
  <c r="D1032" i="31"/>
  <c r="D433" i="31"/>
  <c r="D708" i="31"/>
  <c r="D315" i="31"/>
  <c r="D237" i="33"/>
  <c r="D17" i="34" a="1"/>
  <c r="D619" i="33"/>
  <c r="D1308" i="34" a="1"/>
  <c r="D1244" i="31"/>
  <c r="D654" i="34" a="1"/>
  <c r="D1122" i="31"/>
  <c r="D1354" i="31"/>
  <c r="D1369" i="31"/>
  <c r="D372" i="34" a="1"/>
  <c r="D790" i="34" a="1"/>
  <c r="D26" i="31"/>
  <c r="D1208" i="34" a="1"/>
  <c r="D618" i="33"/>
  <c r="D1083" i="34" a="1"/>
  <c r="D711" i="34" a="1"/>
  <c r="D285" i="31"/>
  <c r="D689" i="34" a="1"/>
  <c r="D1146" i="34" a="1"/>
  <c r="D1128" i="31"/>
  <c r="D492" i="33"/>
  <c r="D1426" i="31"/>
  <c r="D377" i="34" a="1"/>
  <c r="D574" i="33"/>
  <c r="D40" i="33"/>
  <c r="D81" i="34" a="1"/>
  <c r="D1276" i="34" a="1"/>
  <c r="D513" i="33"/>
  <c r="D985" i="34" a="1"/>
  <c r="D818" i="34" a="1"/>
  <c r="D605" i="31"/>
  <c r="D689" i="33"/>
  <c r="D692" i="31"/>
  <c r="D124" i="31"/>
  <c r="D640" i="34" a="1"/>
  <c r="D233" i="33"/>
  <c r="D22" i="34" a="1"/>
  <c r="D372" i="33"/>
  <c r="D1167" i="31"/>
  <c r="D439" i="31"/>
  <c r="D1306" i="34" a="1"/>
  <c r="D185" i="31"/>
  <c r="D32" i="31"/>
  <c r="D821" i="34" a="1"/>
  <c r="D893" i="34" a="1"/>
  <c r="D536" i="34" a="1"/>
  <c r="D725" i="34" a="1"/>
  <c r="D774" i="34" a="1"/>
  <c r="D1430" i="34" a="1"/>
  <c r="D1138" i="34" a="1"/>
  <c r="D432" i="33"/>
  <c r="D1447" i="31"/>
  <c r="D967" i="34" a="1"/>
  <c r="D484" i="33"/>
  <c r="D692" i="33"/>
  <c r="D43" i="33"/>
  <c r="D275" i="33"/>
  <c r="D104" i="34" a="1"/>
  <c r="D115" i="34" a="1"/>
  <c r="D738" i="31"/>
  <c r="D1273" i="31"/>
  <c r="D902" i="31"/>
  <c r="D25" i="33"/>
  <c r="D1172" i="34" a="1"/>
  <c r="D916" i="34" a="1"/>
  <c r="D662" i="34" a="1"/>
  <c r="D468" i="34" a="1"/>
  <c r="D630" i="34" a="1"/>
  <c r="D891" i="34" a="1"/>
  <c r="D183" i="33"/>
  <c r="D1122" i="34" a="1"/>
  <c r="D1161" i="31"/>
  <c r="D32" i="34" a="1"/>
  <c r="D93" i="33"/>
  <c r="D695" i="33"/>
  <c r="D243" i="34" a="1"/>
  <c r="D1482" i="31"/>
  <c r="D583" i="33"/>
  <c r="D1183" i="34" a="1"/>
  <c r="D532" i="34" a="1"/>
  <c r="D1166" i="31"/>
  <c r="D978" i="34" a="1"/>
  <c r="D1310" i="34" a="1"/>
  <c r="D1072" i="31"/>
  <c r="D1349" i="34" a="1"/>
  <c r="D359" i="34" a="1"/>
  <c r="D235" i="33"/>
  <c r="D1212" i="34" a="1"/>
  <c r="D225" i="31"/>
  <c r="D731" i="31"/>
  <c r="D1429" i="34" a="1"/>
  <c r="D344" i="31"/>
  <c r="D365" i="31"/>
  <c r="D1282" i="31"/>
  <c r="D277" i="31"/>
  <c r="D1176" i="31"/>
  <c r="D35" i="31"/>
  <c r="D559" i="33"/>
  <c r="D462" i="34" a="1"/>
  <c r="D528" i="33"/>
  <c r="D347" i="33"/>
  <c r="D930" i="34" a="1"/>
  <c r="D1289" i="34" a="1"/>
  <c r="D519" i="34" a="1"/>
  <c r="D1183" i="31"/>
  <c r="D178" i="34" a="1"/>
  <c r="D757" i="31"/>
  <c r="D855" i="31"/>
  <c r="D817" i="31"/>
  <c r="D376" i="34" a="1"/>
  <c r="D860" i="31"/>
  <c r="D558" i="33"/>
  <c r="D502" i="33"/>
  <c r="D515" i="34" a="1"/>
  <c r="D386" i="31"/>
  <c r="D418" i="33"/>
  <c r="D177" i="31"/>
  <c r="D291" i="31"/>
  <c r="D1250" i="31"/>
  <c r="D530" i="33"/>
  <c r="D313" i="34" a="1"/>
  <c r="D60" i="31"/>
  <c r="D914" i="34" a="1"/>
  <c r="D267" i="33"/>
  <c r="D1224" i="34" a="1"/>
  <c r="D610" i="33"/>
  <c r="D1405" i="34" a="1"/>
  <c r="D72" i="33"/>
  <c r="D1415" i="31"/>
  <c r="D407" i="34" a="1"/>
  <c r="D602" i="31"/>
  <c r="D962" i="31"/>
  <c r="D1254" i="34" a="1"/>
  <c r="D109" i="31"/>
  <c r="D283" i="33"/>
  <c r="D593" i="33"/>
  <c r="D367" i="31"/>
  <c r="D219" i="31"/>
  <c r="D1044" i="31"/>
  <c r="D337" i="33"/>
  <c r="D645" i="31"/>
  <c r="D1350" i="31"/>
  <c r="D876" i="34" a="1"/>
  <c r="D704" i="34" a="1"/>
  <c r="D609" i="31"/>
  <c r="D554" i="34" a="1"/>
  <c r="D15" i="33"/>
  <c r="D415" i="31"/>
  <c r="D352" i="34" a="1"/>
  <c r="D621" i="34" a="1"/>
  <c r="D258" i="31"/>
  <c r="D610" i="34" a="1"/>
  <c r="D911" i="31"/>
  <c r="D115" i="31"/>
  <c r="D747" i="34" a="1"/>
  <c r="D370" i="33"/>
  <c r="D383" i="31"/>
  <c r="D1171" i="31"/>
  <c r="D1048" i="31"/>
  <c r="D440" i="33"/>
  <c r="D485" i="33"/>
  <c r="D1473" i="31"/>
  <c r="D272" i="33"/>
  <c r="D63" i="34" a="1"/>
  <c r="D466" i="31"/>
  <c r="D699" i="34" a="1"/>
  <c r="D742" i="31"/>
  <c r="D1357" i="31"/>
  <c r="D170" i="33"/>
  <c r="D28" i="31"/>
  <c r="D685" i="31"/>
  <c r="D377" i="33"/>
  <c r="D1358" i="34" a="1"/>
  <c r="D1102" i="31"/>
  <c r="D107" i="31"/>
  <c r="D382" i="31"/>
  <c r="D1488" i="34" a="1"/>
  <c r="D43" i="34" a="1"/>
  <c r="D965" i="34" a="1"/>
  <c r="D615" i="31"/>
  <c r="D570" i="34" a="1"/>
  <c r="D155" i="33"/>
  <c r="D582" i="33"/>
  <c r="D933" i="31"/>
  <c r="D133" i="31"/>
  <c r="D436" i="31"/>
  <c r="D1242" i="31"/>
  <c r="D496" i="34" a="1"/>
  <c r="D1497" i="34" a="1"/>
  <c r="D722" i="31"/>
  <c r="D906" i="31"/>
  <c r="D507" i="33"/>
  <c r="D279" i="34" a="1"/>
  <c r="D1130" i="34" a="1"/>
  <c r="D1036" i="34" a="1"/>
  <c r="D366" i="31"/>
  <c r="D453" i="34" a="1"/>
  <c r="D129" i="34" a="1"/>
  <c r="D229" i="34" a="1"/>
  <c r="D1248" i="31"/>
  <c r="D292" i="34" a="1"/>
  <c r="D166" i="31"/>
  <c r="D1078" i="31"/>
  <c r="D686" i="34" a="1"/>
  <c r="D770" i="31"/>
  <c r="D1059" i="34" a="1"/>
  <c r="D710" i="31"/>
  <c r="D1219" i="31"/>
  <c r="D671" i="33"/>
  <c r="D641" i="34" a="1"/>
  <c r="D1289" i="31"/>
  <c r="D398" i="34" a="1"/>
  <c r="D665" i="34" a="1"/>
  <c r="D1278" i="31"/>
  <c r="D4" i="34" a="1"/>
  <c r="D929" i="31"/>
  <c r="D1271" i="34" a="1"/>
  <c r="D352" i="31"/>
  <c r="D1227" i="31"/>
  <c r="D1086" i="31"/>
  <c r="D342" i="31"/>
  <c r="D406" i="33"/>
  <c r="D82" i="34" a="1"/>
  <c r="D1270" i="34" a="1"/>
  <c r="D1351" i="34" a="1"/>
  <c r="D676" i="31"/>
  <c r="D1032" i="34" a="1"/>
  <c r="D49" i="33"/>
  <c r="D436" i="34" a="1"/>
  <c r="D161" i="33"/>
  <c r="D18" i="34" a="1"/>
  <c r="D73" i="34" a="1"/>
  <c r="D1119" i="31"/>
  <c r="D567" i="31"/>
  <c r="D965" i="31"/>
  <c r="D459" i="33"/>
  <c r="D8" i="34" a="1"/>
  <c r="D979" i="34" a="1"/>
  <c r="D1317" i="31"/>
  <c r="D333" i="31"/>
  <c r="D774" i="31"/>
  <c r="D374" i="34" a="1"/>
  <c r="D515" i="31"/>
  <c r="D476" i="31"/>
  <c r="D662" i="31"/>
  <c r="D259" i="33"/>
  <c r="D28" i="34" a="1"/>
  <c r="D1026" i="34" a="1"/>
  <c r="D1050" i="31"/>
  <c r="D242" i="33"/>
  <c r="D249" i="33"/>
  <c r="D40" i="31"/>
  <c r="D159" i="33"/>
  <c r="D469" i="34" a="1"/>
  <c r="D52" i="31"/>
  <c r="D254" i="31"/>
  <c r="D561" i="34" a="1"/>
  <c r="D303" i="33"/>
  <c r="D339" i="33"/>
  <c r="D1463" i="31"/>
  <c r="D345" i="33"/>
  <c r="D575" i="33"/>
  <c r="D918" i="34" a="1"/>
  <c r="D590" i="33"/>
  <c r="D103" i="33"/>
  <c r="D448" i="31"/>
  <c r="D323" i="34" a="1"/>
  <c r="D547" i="33"/>
  <c r="D412" i="34" a="1"/>
  <c r="D264" i="34" a="1"/>
  <c r="D158" i="34" a="1"/>
  <c r="D61" i="34" a="1"/>
  <c r="H17" i="1" a="1"/>
  <c r="D58" i="31"/>
  <c r="D788" i="34" a="1"/>
  <c r="D369" i="33"/>
  <c r="D457" i="34" a="1"/>
  <c r="D1209" i="31"/>
  <c r="D883" i="34" a="1"/>
  <c r="D13" i="34" a="1"/>
  <c r="D27" i="31"/>
  <c r="D538" i="34" a="1"/>
  <c r="D464" i="34" a="1"/>
  <c r="D106" i="34" a="1"/>
  <c r="D492" i="34" a="1"/>
  <c r="D1257" i="31"/>
  <c r="D193" i="31"/>
  <c r="D998" i="34" a="1"/>
  <c r="D1264" i="34" a="1"/>
  <c r="D284" i="33"/>
  <c r="D1049" i="31"/>
  <c r="D830" i="31"/>
  <c r="D140" i="34" a="1"/>
  <c r="D68" i="33"/>
  <c r="D201" i="31"/>
  <c r="D522" i="34" a="1"/>
  <c r="D1207" i="31"/>
  <c r="D1489" i="34" a="1"/>
  <c r="D282" i="31"/>
  <c r="D160" i="33"/>
  <c r="D338" i="33"/>
  <c r="D157" i="33"/>
  <c r="D541" i="33"/>
  <c r="D1396" i="31"/>
  <c r="D783" i="31"/>
  <c r="D158" i="33"/>
  <c r="D1347" i="31"/>
  <c r="D1355" i="34" a="1"/>
  <c r="D1397" i="34" a="1"/>
  <c r="D225" i="33"/>
  <c r="D1338" i="34" a="1"/>
  <c r="D1021" i="34" a="1"/>
  <c r="D975" i="34" a="1"/>
  <c r="D588" i="31"/>
  <c r="D1102" i="34" a="1"/>
  <c r="D521" i="33"/>
  <c r="D144" i="31"/>
  <c r="D149" i="34" a="1"/>
  <c r="D419" i="34" a="1"/>
  <c r="D301" i="34" a="1"/>
  <c r="D232" i="34" a="1"/>
  <c r="D1434" i="34" a="1"/>
  <c r="D47" i="34" a="1"/>
  <c r="D923" i="34" a="1"/>
  <c r="D38" i="31"/>
  <c r="D996" i="34" a="1"/>
  <c r="D119" i="34" a="1"/>
  <c r="D1221" i="34" a="1"/>
  <c r="D623" i="31"/>
  <c r="D788" i="31"/>
  <c r="D1446" i="34" a="1"/>
  <c r="D524" i="33"/>
  <c r="D172" i="31"/>
  <c r="D130" i="33"/>
  <c r="D565" i="31"/>
  <c r="D182" i="31"/>
  <c r="D1352" i="34" a="1"/>
  <c r="D241" i="34" a="1"/>
  <c r="D584" i="33"/>
  <c r="D843" i="31"/>
  <c r="D1062" i="34" a="1"/>
  <c r="D101" i="34" a="1"/>
  <c r="D1324" i="34" a="1"/>
  <c r="D570" i="31"/>
  <c r="D567" i="33"/>
  <c r="D512" i="34" a="1"/>
  <c r="D1387" i="31"/>
  <c r="D612" i="33"/>
  <c r="D165" i="31"/>
  <c r="D786" i="34" a="1"/>
  <c r="D1340" i="31"/>
  <c r="D1141" i="34" a="1"/>
  <c r="D64" i="31"/>
  <c r="D254" i="34" a="1"/>
  <c r="D449" i="33"/>
  <c r="D244" i="34" a="1"/>
  <c r="D655" i="34" a="1"/>
  <c r="D763" i="31"/>
  <c r="D227" i="31"/>
  <c r="D808" i="34" a="1"/>
  <c r="D1407" i="34" a="1"/>
  <c r="D209" i="33"/>
  <c r="D99" i="31"/>
  <c r="D222" i="31"/>
  <c r="D78" i="33"/>
  <c r="D602" i="33"/>
  <c r="D5" i="33"/>
  <c r="D75" i="31"/>
  <c r="D789" i="34" a="1"/>
  <c r="D419" i="31"/>
  <c r="D105" i="33"/>
  <c r="D1231" i="34" a="1"/>
  <c r="D104" i="31"/>
  <c r="D1427" i="34" a="1"/>
  <c r="D523" i="31"/>
  <c r="D1421" i="34" a="1"/>
  <c r="D60" i="34" a="1"/>
  <c r="D579" i="33"/>
  <c r="D1326" i="34" a="1"/>
  <c r="D700" i="33"/>
  <c r="D336" i="31"/>
  <c r="D1391" i="34" a="1"/>
  <c r="D1399" i="34" a="1"/>
  <c r="D1468" i="31"/>
  <c r="D1126" i="34" a="1"/>
  <c r="D603" i="33"/>
  <c r="D247" i="31"/>
  <c r="D555" i="31"/>
  <c r="D1076" i="31"/>
  <c r="D1252" i="34" a="1"/>
  <c r="D540" i="31"/>
  <c r="D603" i="34" a="1"/>
  <c r="D912" i="34" a="1"/>
  <c r="D1259" i="34" a="1"/>
  <c r="D927" i="34" a="1"/>
  <c r="D110" i="31"/>
  <c r="D867" i="34" a="1"/>
  <c r="D1215" i="31"/>
  <c r="D644" i="34" a="1"/>
  <c r="D650" i="34" a="1"/>
  <c r="D1262" i="31"/>
  <c r="D357" i="34" a="1"/>
  <c r="D1133" i="31"/>
  <c r="D698" i="34" a="1"/>
  <c r="D963" i="34" a="1"/>
  <c r="D1375" i="31"/>
  <c r="D195" i="33"/>
  <c r="D964" i="34" a="1"/>
  <c r="D611" i="31"/>
  <c r="D478" i="33"/>
  <c r="D305" i="33"/>
  <c r="D346" i="31"/>
  <c r="D132" i="31"/>
  <c r="D198" i="34" a="1"/>
  <c r="D121" i="33"/>
  <c r="D1397" i="31"/>
  <c r="D949" i="34" a="1"/>
  <c r="D1084" i="34" a="1"/>
  <c r="D729" i="34" a="1"/>
  <c r="D1266" i="31"/>
  <c r="D457" i="31"/>
  <c r="D1263" i="31"/>
  <c r="D1293" i="31"/>
  <c r="D153" i="33"/>
  <c r="D1433" i="34" a="1"/>
  <c r="D619" i="31"/>
  <c r="D499" i="34" a="1"/>
  <c r="D471" i="33"/>
  <c r="D256" i="33"/>
  <c r="D451" i="34" a="1"/>
  <c r="D1053" i="34" a="1"/>
  <c r="D417" i="33"/>
  <c r="D157" i="34" a="1"/>
  <c r="D1110" i="34" a="1"/>
  <c r="D1107" i="34" a="1"/>
  <c r="D43" i="31"/>
  <c r="D639" i="31"/>
  <c r="D6" i="34" a="1"/>
  <c r="D1400" i="34" a="1"/>
  <c r="D1076" i="34" a="1"/>
  <c r="D276" i="33"/>
  <c r="D787" i="34" a="1"/>
  <c r="D365" i="34" a="1"/>
  <c r="D785" i="34" a="1"/>
  <c r="D956" i="34" a="1"/>
  <c r="D1494" i="34" a="1"/>
  <c r="D369" i="31"/>
  <c r="D463" i="33"/>
  <c r="D290" i="33"/>
  <c r="D577" i="34" a="1"/>
  <c r="D702" i="33"/>
  <c r="D380" i="31"/>
  <c r="D1082" i="31"/>
  <c r="D768" i="31"/>
  <c r="D119" i="33"/>
  <c r="D45" i="33"/>
  <c r="D776" i="34" a="1"/>
  <c r="D510" i="34" a="1"/>
  <c r="D1223" i="34" a="1"/>
  <c r="D1300" i="34" a="1"/>
  <c r="D431" i="31"/>
  <c r="D1089" i="31"/>
  <c r="D22" i="31"/>
  <c r="D31" i="34" a="1"/>
  <c r="D1177" i="31"/>
  <c r="D262" i="33"/>
  <c r="D1365" i="31"/>
  <c r="D175" i="34" a="1"/>
  <c r="D666" i="33"/>
  <c r="D1288" i="34" a="1"/>
  <c r="D227" i="34" a="1"/>
  <c r="D273" i="34" a="1"/>
  <c r="D1430" i="31"/>
  <c r="D92" i="33"/>
  <c r="D413" i="34" a="1"/>
  <c r="D595" i="34" a="1"/>
  <c r="D448" i="34" a="1"/>
  <c r="D1066" i="31"/>
  <c r="D78" i="34" a="1"/>
  <c r="D1247" i="34" a="1"/>
  <c r="D885" i="34" a="1"/>
  <c r="D656" i="33"/>
  <c r="D16" i="31"/>
  <c r="D57" i="34" a="1"/>
  <c r="D881" i="34" a="1"/>
  <c r="D320" i="31"/>
  <c r="D999" i="31"/>
  <c r="D5" i="31"/>
  <c r="D533" i="34" a="1"/>
  <c r="D1218" i="31"/>
  <c r="D1277" i="34" a="1"/>
  <c r="D1444" i="34" a="1"/>
  <c r="D1160" i="31"/>
  <c r="D344" i="34" a="1"/>
  <c r="D553" i="31"/>
  <c r="D1029" i="31"/>
  <c r="D832" i="31"/>
  <c r="D1410" i="31"/>
  <c r="D1261" i="31"/>
  <c r="D301" i="31"/>
  <c r="D454" i="31"/>
  <c r="D554" i="33"/>
  <c r="D91" i="31"/>
  <c r="D1274" i="31"/>
  <c r="D1214" i="31"/>
  <c r="D459" i="31"/>
  <c r="D230" i="33"/>
  <c r="D11" i="34" a="1"/>
  <c r="D1118" i="31"/>
  <c r="D1113" i="34" a="1"/>
  <c r="D437" i="31"/>
  <c r="D1111" i="34" a="1"/>
  <c r="D1123" i="34" a="1"/>
  <c r="D557" i="33"/>
  <c r="D251" i="31"/>
  <c r="D434" i="33"/>
  <c r="D99" i="34" a="1"/>
  <c r="D1050" i="34" a="1"/>
  <c r="D853" i="31"/>
  <c r="D350" i="33"/>
  <c r="D678" i="31"/>
  <c r="D603" i="31"/>
  <c r="D1475" i="34" a="1"/>
  <c r="D543" i="34" a="1"/>
  <c r="D1503" i="31"/>
  <c r="D453" i="33"/>
  <c r="D1033" i="31"/>
  <c r="D569" i="33"/>
  <c r="D112" i="34" a="1"/>
  <c r="D838" i="34" a="1"/>
  <c r="D1052" i="34" a="1"/>
  <c r="D1439" i="31"/>
  <c r="D557" i="31"/>
  <c r="D170" i="34" a="1"/>
  <c r="D1301" i="34" a="1"/>
  <c r="D740" i="34" a="1"/>
  <c r="D643" i="33"/>
  <c r="D856" i="31"/>
  <c r="D596" i="31"/>
  <c r="D1241" i="31"/>
  <c r="D546" i="31"/>
  <c r="D269" i="34" a="1"/>
  <c r="D112" i="31"/>
  <c r="D857" i="31"/>
  <c r="D631" i="33"/>
  <c r="D1393" i="31"/>
  <c r="D488" i="34" a="1"/>
  <c r="D96" i="31"/>
  <c r="D1044" i="34" a="1"/>
  <c r="D373" i="34" a="1"/>
  <c r="D1363" i="34" a="1"/>
  <c r="D517" i="31"/>
  <c r="D203" i="34" a="1"/>
  <c r="D281" i="33"/>
  <c r="D715" i="31"/>
  <c r="D500" i="34" a="1"/>
  <c r="D144" i="33"/>
  <c r="D308" i="33"/>
  <c r="D258" i="34" a="1"/>
  <c r="D822" i="31"/>
  <c r="D864" i="31"/>
  <c r="D777" i="34" a="1"/>
  <c r="D128" i="33"/>
  <c r="D156" i="34" a="1"/>
  <c r="D500" i="31"/>
  <c r="D663" i="31"/>
  <c r="D538" i="31"/>
  <c r="D1409" i="34" a="1"/>
  <c r="D147" i="34" a="1"/>
  <c r="D327" i="34" a="1"/>
  <c r="D174" i="34" a="1"/>
  <c r="D1487" i="34" a="1"/>
  <c r="D1031" i="31"/>
  <c r="D813" i="31"/>
  <c r="D579" i="31"/>
  <c r="D147" i="31"/>
  <c r="D1414" i="31"/>
  <c r="D1030" i="34" a="1"/>
  <c r="D717" i="34" a="1"/>
  <c r="D377" i="31"/>
  <c r="D1235" i="34" a="1"/>
  <c r="D1309" i="31"/>
  <c r="D434" i="31"/>
  <c r="D703" i="33"/>
  <c r="D421" i="34" a="1"/>
  <c r="D540" i="33"/>
  <c r="D246" i="34" a="1"/>
  <c r="D477" i="34" a="1"/>
  <c r="D302" i="33"/>
  <c r="D411" i="33"/>
  <c r="D1159" i="31"/>
  <c r="D400" i="34" a="1"/>
  <c r="D658" i="33"/>
  <c r="D526" i="33"/>
  <c r="D375" i="33"/>
  <c r="D1311" i="34" a="1"/>
  <c r="D1460" i="31"/>
  <c r="D1081" i="31"/>
  <c r="D1133" i="34" a="1"/>
  <c r="D1179" i="31"/>
  <c r="D905" i="34" a="1"/>
  <c r="D953" i="34" a="1"/>
  <c r="D1075" i="31"/>
  <c r="D551" i="33"/>
  <c r="D770" i="34" a="1"/>
  <c r="D456" i="33"/>
  <c r="D340" i="34" a="1"/>
  <c r="D1414" i="34" a="1"/>
  <c r="D1340" i="34" a="1"/>
  <c r="D79" i="34" a="1"/>
  <c r="D1194" i="34" a="1"/>
  <c r="D101" i="31"/>
  <c r="D1444" i="31"/>
  <c r="D692" i="34" a="1"/>
  <c r="D96" i="34" a="1"/>
  <c r="D1175" i="31"/>
  <c r="D602" i="34" a="1"/>
  <c r="D187" i="34" a="1"/>
  <c r="D542" i="31"/>
  <c r="D51" i="33"/>
  <c r="D1196" i="31"/>
  <c r="D81" i="33"/>
  <c r="D750" i="31"/>
  <c r="D234" i="34" a="1"/>
  <c r="D1178" i="31"/>
  <c r="D1151" i="31"/>
  <c r="D1051" i="31"/>
  <c r="D878" i="31"/>
  <c r="D1137" i="34" a="1"/>
  <c r="D1143" i="31"/>
  <c r="D545" i="31"/>
  <c r="D7" i="33"/>
  <c r="D399" i="34" a="1"/>
  <c r="D512" i="31"/>
  <c r="D105" i="31"/>
  <c r="D1303" i="34" a="1"/>
  <c r="D680" i="34" a="1"/>
  <c r="D901" i="34" a="1"/>
  <c r="D1136" i="34" a="1"/>
  <c r="D477" i="33"/>
  <c r="D439" i="34" a="1"/>
  <c r="D1431" i="34" a="1"/>
  <c r="D1243" i="34" a="1"/>
  <c r="D384" i="34" a="1"/>
  <c r="D785" i="31"/>
  <c r="D1357" i="34" a="1"/>
  <c r="D338" i="34" a="1"/>
  <c r="D1184" i="31"/>
  <c r="D1298" i="31"/>
  <c r="D1014" i="34" a="1"/>
  <c r="D1479" i="31"/>
  <c r="D1290" i="31"/>
  <c r="D209" i="34" a="1"/>
  <c r="D74" i="31"/>
  <c r="D116" i="34" a="1"/>
  <c r="D239" i="33"/>
  <c r="D743" i="31"/>
  <c r="D366" i="34" a="1"/>
  <c r="D124" i="34" a="1"/>
  <c r="D719" i="34" a="1"/>
  <c r="D405" i="34" a="1"/>
  <c r="D593" i="34" a="1"/>
  <c r="D691" i="34" a="1"/>
  <c r="D468" i="31"/>
  <c r="D1047" i="34" a="1"/>
  <c r="D672" i="34" a="1"/>
  <c r="D573" i="31"/>
  <c r="D1336" i="31"/>
  <c r="D778" i="34" a="1"/>
  <c r="D901" i="31"/>
  <c r="D1080" i="34" a="1"/>
  <c r="D118" i="33"/>
  <c r="D68" i="34" a="1"/>
  <c r="D684" i="34" a="1"/>
  <c r="D447" i="33"/>
  <c r="D1039" i="34" a="1"/>
  <c r="D537" i="34" a="1"/>
  <c r="D1135" i="31"/>
  <c r="D102" i="33"/>
  <c r="D299" i="31"/>
  <c r="D806" i="31"/>
  <c r="D1242" i="34" a="1"/>
  <c r="D392" i="33"/>
  <c r="D56" i="33"/>
  <c r="D94" i="33"/>
  <c r="D712" i="34" a="1"/>
  <c r="D926" i="31"/>
  <c r="D416" i="31"/>
  <c r="D828" i="34" a="1"/>
  <c r="D824" i="34" a="1"/>
  <c r="D811" i="31"/>
  <c r="D125" i="33"/>
  <c r="D948" i="31"/>
  <c r="D156" i="33"/>
  <c r="D265" i="33"/>
  <c r="D875" i="34" a="1"/>
  <c r="D897" i="31"/>
  <c r="D42" i="31"/>
  <c r="D677" i="34" a="1"/>
  <c r="D414" i="31"/>
  <c r="D1413" i="31"/>
  <c r="D987" i="31"/>
  <c r="D72" i="31"/>
  <c r="D616" i="31"/>
  <c r="D403" i="31"/>
  <c r="D184" i="34" a="1"/>
  <c r="D629" i="31"/>
  <c r="D898" i="34" a="1"/>
  <c r="D1501" i="34" a="1"/>
  <c r="D576" i="31"/>
  <c r="D472" i="34" a="1"/>
  <c r="D1186" i="31"/>
  <c r="D111" i="34" a="1"/>
  <c r="D158" i="31"/>
  <c r="D1436" i="31"/>
  <c r="D899" i="34" a="1"/>
  <c r="D488" i="33"/>
  <c r="D1466" i="31"/>
  <c r="D123" i="34" a="1"/>
  <c r="D1165" i="31"/>
  <c r="D1206" i="34" a="1"/>
  <c r="D385" i="34" a="1"/>
  <c r="D926" i="34" a="1"/>
  <c r="D659" i="33"/>
  <c r="D1058" i="31"/>
  <c r="D1200" i="34" a="1"/>
  <c r="D703" i="31"/>
  <c r="D423" i="34" a="1"/>
  <c r="D458" i="33"/>
  <c r="D944" i="31"/>
  <c r="D393" i="33"/>
  <c r="D575" i="31"/>
  <c r="D386" i="33"/>
  <c r="D382" i="33"/>
  <c r="D1313" i="31"/>
  <c r="D1015" i="31"/>
  <c r="D923" i="31"/>
  <c r="D76" i="34" a="1"/>
  <c r="D1491" i="31"/>
  <c r="D596" i="33"/>
  <c r="D1365" i="34" a="1"/>
  <c r="D396" i="34" a="1"/>
  <c r="D317" i="31"/>
  <c r="D1465" i="31"/>
  <c r="D697" i="34" a="1"/>
  <c r="D123" i="33"/>
  <c r="D872" i="31"/>
  <c r="D239" i="31"/>
  <c r="D636" i="31"/>
  <c r="D67" i="33"/>
  <c r="D472" i="31"/>
  <c r="D450" i="33"/>
  <c r="D659" i="34" a="1"/>
  <c r="D84" i="31"/>
  <c r="D927" i="31"/>
  <c r="D1238" i="31"/>
  <c r="D1098" i="34" a="1"/>
  <c r="D1025" i="34" a="1"/>
  <c r="D375" i="31"/>
  <c r="D220" i="33"/>
  <c r="D463" i="34" a="1"/>
  <c r="D975" i="31"/>
  <c r="D727" i="31"/>
  <c r="D837" i="34" a="1"/>
  <c r="D28" i="33"/>
  <c r="D754" i="31"/>
  <c r="D324" i="34" a="1"/>
  <c r="D508" i="34" a="1"/>
  <c r="D522" i="31"/>
  <c r="D667" i="34" a="1"/>
  <c r="D1281" i="34" a="1"/>
  <c r="D644" i="33"/>
  <c r="D506" i="31"/>
  <c r="D212" i="33"/>
  <c r="D1056" i="31"/>
  <c r="D1417" i="34" a="1"/>
  <c r="D503" i="33"/>
  <c r="D427" i="34" a="1"/>
  <c r="D674" i="33"/>
  <c r="D848" i="34" a="1"/>
  <c r="D65" i="34" a="1"/>
  <c r="D895" i="31"/>
  <c r="D1140" i="31"/>
  <c r="D871" i="34" a="1"/>
  <c r="D444" i="34" a="1"/>
  <c r="D424" i="34" a="1"/>
  <c r="D877" i="31"/>
  <c r="D699" i="33"/>
  <c r="D281" i="31"/>
  <c r="D542" i="33"/>
  <c r="D902" i="34" a="1"/>
  <c r="D361" i="34" a="1"/>
  <c r="D1261" i="34" a="1"/>
  <c r="D1364" i="31"/>
  <c r="D149" i="31"/>
  <c r="D947" i="31"/>
  <c r="D1322" i="34" a="1"/>
  <c r="D826" i="34" a="1"/>
  <c r="D1361" i="34" a="1"/>
  <c r="D592" i="33"/>
  <c r="D1484" i="31"/>
  <c r="D880" i="34" a="1"/>
  <c r="D337" i="34" a="1"/>
  <c r="D608" i="34" a="1"/>
  <c r="D1433" i="31"/>
  <c r="D392" i="31"/>
  <c r="D39" i="31"/>
  <c r="D264" i="33"/>
  <c r="D394" i="31"/>
  <c r="D281" i="34" a="1"/>
  <c r="D528" i="34" a="1"/>
  <c r="D1005" i="31"/>
  <c r="D688" i="33"/>
  <c r="D1445" i="31"/>
  <c r="D102" i="34" a="1"/>
  <c r="D211" i="33"/>
  <c r="D598" i="31"/>
  <c r="D567" i="34" a="1"/>
  <c r="D165" i="33"/>
  <c r="D769" i="31"/>
  <c r="D260" i="31"/>
  <c r="D405" i="31"/>
  <c r="D57" i="31"/>
  <c r="D547" i="34" a="1"/>
  <c r="D796" i="34" a="1"/>
  <c r="D835" i="31"/>
  <c r="D1197" i="34" a="1"/>
  <c r="D631" i="34" a="1"/>
  <c r="D997" i="34" a="1"/>
  <c r="D493" i="33"/>
  <c r="D162" i="33"/>
  <c r="D551" i="31"/>
  <c r="D475" i="34" a="1"/>
  <c r="D585" i="31"/>
  <c r="D1437" i="31"/>
  <c r="D624" i="33"/>
  <c r="D968" i="34" a="1"/>
  <c r="D1461" i="34" a="1"/>
  <c r="D173" i="31"/>
  <c r="D200" i="34" a="1"/>
  <c r="D1011" i="31"/>
  <c r="D398" i="31"/>
  <c r="D939" i="34" a="1"/>
  <c r="D1275" i="34" a="1"/>
  <c r="D348" i="33"/>
  <c r="D634" i="33"/>
  <c r="D690" i="33"/>
  <c r="D704" i="31"/>
  <c r="D315" i="34" a="1"/>
  <c r="D1402" i="31"/>
  <c r="D506" i="34" a="1"/>
  <c r="D224" i="34" a="1"/>
  <c r="D960" i="31"/>
  <c r="D847" i="34" a="1"/>
  <c r="D737" i="34" a="1"/>
  <c r="D337" i="31"/>
  <c r="D486" i="34" a="1"/>
  <c r="D667" i="31"/>
  <c r="D961" i="34" a="1"/>
  <c r="D167" i="31"/>
  <c r="D212" i="31"/>
  <c r="D590" i="34" a="1"/>
  <c r="D1143" i="34" a="1"/>
  <c r="D832" i="34" a="1"/>
  <c r="D271" i="33"/>
  <c r="D50" i="33"/>
  <c r="D1045" i="34" a="1"/>
  <c r="D1097" i="34" a="1"/>
  <c r="D1156" i="34" a="1"/>
  <c r="D799" i="34" a="1"/>
  <c r="D650" i="31"/>
  <c r="D379" i="31"/>
  <c r="D836" i="34" a="1"/>
  <c r="D919" i="31"/>
  <c r="D242" i="31"/>
  <c r="D373" i="33"/>
  <c r="D371" i="31"/>
  <c r="D673" i="34" a="1"/>
  <c r="D242" i="34" a="1"/>
  <c r="D471" i="34" a="1"/>
  <c r="D814" i="34" a="1"/>
  <c r="D67" i="34" a="1"/>
  <c r="D388" i="31"/>
  <c r="D990" i="34" a="1"/>
  <c r="D1028" i="34" a="1"/>
  <c r="D586" i="33"/>
  <c r="D367" i="33"/>
  <c r="D735" i="31"/>
  <c r="D1373" i="34" a="1"/>
  <c r="D1052" i="31"/>
  <c r="D85" i="33"/>
  <c r="D565" i="34" a="1"/>
  <c r="D921" i="34" a="1"/>
  <c r="D1353" i="31"/>
  <c r="D243" i="31"/>
  <c r="D1224" i="31"/>
  <c r="D290" i="31"/>
  <c r="D303" i="31"/>
  <c r="D316" i="34" a="1"/>
  <c r="D894" i="34" a="1"/>
  <c r="D961" i="31"/>
  <c r="D722" i="34" a="1"/>
  <c r="D641" i="31"/>
  <c r="D594" i="33"/>
  <c r="D933" i="34" a="1"/>
  <c r="D834" i="34" a="1"/>
  <c r="D841" i="34" a="1"/>
  <c r="D77" i="34" a="1"/>
  <c r="D1364" i="34" a="1"/>
  <c r="D443" i="33"/>
  <c r="D33" i="34" a="1"/>
  <c r="D994" i="34" a="1"/>
  <c r="D221" i="34" a="1"/>
  <c r="D440" i="34" a="1"/>
  <c r="D266" i="34" a="1"/>
  <c r="D775" i="34" a="1"/>
  <c r="D61" i="31"/>
  <c r="D550" i="34" a="1"/>
  <c r="D289" i="33"/>
  <c r="D15" i="31"/>
  <c r="D463" i="31"/>
  <c r="D423" i="33"/>
  <c r="D401" i="34" a="1"/>
  <c r="D1269" i="34" a="1"/>
  <c r="D213" i="33"/>
  <c r="D1423" i="31"/>
  <c r="D391" i="33"/>
  <c r="D322" i="34" a="1"/>
  <c r="D1107" i="31"/>
  <c r="D981" i="34" a="1"/>
  <c r="D880" i="31"/>
  <c r="D437" i="34" a="1"/>
  <c r="D999" i="34" a="1"/>
  <c r="D1013" i="34" a="1"/>
  <c r="D868" i="31"/>
  <c r="D255" i="33"/>
  <c r="D38" i="34" a="1"/>
  <c r="D985" i="31"/>
  <c r="D1449" i="31"/>
  <c r="D406" i="34" a="1"/>
  <c r="D501" i="31"/>
  <c r="D1376" i="34" a="1"/>
  <c r="D1360" i="31"/>
  <c r="D667" i="33"/>
  <c r="D1039" i="31"/>
  <c r="D771" i="31"/>
  <c r="D866" i="31"/>
  <c r="D1368" i="34" a="1"/>
  <c r="D506" i="33"/>
  <c r="D884" i="31"/>
  <c r="D706" i="31"/>
  <c r="D534" i="31"/>
  <c r="D295" i="33"/>
  <c r="D1073" i="34" a="1"/>
  <c r="D904" i="31"/>
  <c r="D1488" i="31"/>
  <c r="D1407" i="31"/>
  <c r="D750" i="34" a="1"/>
  <c r="D475" i="33"/>
  <c r="D346" i="34" a="1"/>
  <c r="D635" i="34" a="1"/>
  <c r="D541" i="34" a="1"/>
  <c r="D954" i="34" a="1"/>
  <c r="D250" i="33"/>
  <c r="D1087" i="34" a="1"/>
  <c r="D250" i="31"/>
  <c r="D675" i="33"/>
  <c r="D360" i="34" a="1"/>
  <c r="D789" i="31"/>
  <c r="D197" i="33"/>
  <c r="D1191" i="34" a="1"/>
  <c r="D1467" i="31"/>
  <c r="D747" i="31"/>
  <c r="D371" i="34" a="1"/>
  <c r="D1114" i="34" a="1"/>
  <c r="D11" i="31"/>
  <c r="D872" i="34" a="1"/>
  <c r="D1206" i="31"/>
  <c r="D1308" i="31"/>
  <c r="D950" i="31"/>
  <c r="D272" i="31"/>
  <c r="D1286" i="34" a="1"/>
  <c r="D883" i="31"/>
  <c r="D646" i="33"/>
  <c r="D676" i="33"/>
  <c r="D882" i="34" a="1"/>
  <c r="D13" i="31"/>
  <c r="D169" i="34" a="1"/>
  <c r="D1045" i="31"/>
  <c r="D462" i="31"/>
  <c r="D1355" i="31"/>
  <c r="D1245" i="31"/>
  <c r="D1041" i="31"/>
  <c r="D443" i="34" a="1"/>
  <c r="D430" i="34" a="1"/>
  <c r="D1295" i="31"/>
  <c r="D153" i="31"/>
  <c r="D380" i="34" a="1"/>
  <c r="D793" i="34" a="1"/>
  <c r="D1483" i="34" a="1"/>
  <c r="D284" i="34" a="1"/>
  <c r="D108" i="33"/>
  <c r="D828" i="31"/>
  <c r="D1492" i="31"/>
  <c r="D126" i="31"/>
  <c r="D511" i="34" a="1"/>
  <c r="D1226" i="34" a="1"/>
  <c r="D562" i="33"/>
  <c r="D815" i="34" a="1"/>
  <c r="D489" i="33"/>
  <c r="D164" i="31"/>
  <c r="D140" i="33"/>
  <c r="D1072" i="34" a="1"/>
  <c r="D403" i="34" a="1"/>
  <c r="D1110" i="31"/>
  <c r="D728" i="31"/>
  <c r="D304" i="33"/>
  <c r="D404" i="33"/>
  <c r="D1160" i="34" a="1"/>
  <c r="D1301" i="31"/>
  <c r="D1249" i="31"/>
  <c r="D98" i="33"/>
  <c r="D642" i="34" a="1"/>
  <c r="D376" i="33"/>
  <c r="D1331" i="31"/>
  <c r="D1257" i="34" a="1"/>
  <c r="D1129" i="34" a="1"/>
  <c r="D229" i="31"/>
  <c r="D966" i="34" a="1"/>
  <c r="D1446" i="31"/>
  <c r="D122" i="31"/>
  <c r="D995" i="34" a="1"/>
  <c r="D1351" i="31"/>
  <c r="D384" i="31"/>
  <c r="D614" i="34" a="1"/>
  <c r="D1329" i="34" a="1"/>
  <c r="D1478" i="31"/>
  <c r="D98" i="34" a="1"/>
  <c r="D1321" i="31"/>
  <c r="D177" i="33"/>
  <c r="D143" i="33"/>
  <c r="D272" i="34" a="1"/>
  <c r="D548" i="31"/>
  <c r="D370" i="34" a="1"/>
  <c r="D1307" i="34" a="1"/>
  <c r="D551" i="34" a="1"/>
  <c r="D34" i="34"/>
  <c r="D771" i="34" a="1"/>
  <c r="D568" i="33"/>
  <c r="D575" i="34" a="1"/>
  <c r="D213" i="31"/>
  <c r="D1216" i="31"/>
  <c r="D7" i="31"/>
  <c r="D1463" i="34" a="1"/>
  <c r="D809" i="34" a="1"/>
  <c r="D1150" i="34" a="1"/>
  <c r="D68" i="31"/>
  <c r="D58" i="33"/>
  <c r="D851" i="34" a="1"/>
  <c r="D79" i="31"/>
  <c r="D1235" i="31"/>
  <c r="D264" i="31"/>
  <c r="D691" i="31"/>
  <c r="D1334" i="31"/>
  <c r="D1386" i="31"/>
  <c r="D1204" i="34" a="1"/>
  <c r="D1175" i="34" a="1"/>
  <c r="D868" i="34" a="1"/>
  <c r="D1012" i="31"/>
  <c r="D270" i="33"/>
  <c r="D490" i="33"/>
  <c r="D1312" i="31"/>
  <c r="D1457" i="34" a="1"/>
  <c r="D142" i="34" a="1"/>
  <c r="D1191" i="31"/>
  <c r="D41" i="34" a="1"/>
  <c r="D945" i="34" a="1"/>
  <c r="D649" i="31"/>
  <c r="D897" i="34" a="1"/>
  <c r="D814" i="31"/>
  <c r="D760" i="34" a="1"/>
  <c r="D1022" i="31"/>
  <c r="D1270" i="31"/>
  <c r="D245" i="34" a="1"/>
  <c r="D1209" i="34" a="1"/>
  <c r="D398" i="33"/>
  <c r="D231" i="33"/>
  <c r="D696" i="31"/>
  <c r="D767" i="31"/>
  <c r="D899" i="31"/>
  <c r="D240" i="33"/>
  <c r="D1467" i="34" a="1"/>
  <c r="D501" i="33"/>
  <c r="D705" i="31"/>
  <c r="D1342" i="31"/>
  <c r="D1451" i="34" a="1"/>
  <c r="D1134" i="31"/>
  <c r="D127" i="31"/>
  <c r="D65" i="33"/>
  <c r="D229" i="33"/>
  <c r="D163" i="33"/>
  <c r="D164" i="33"/>
  <c r="D847" i="31"/>
  <c r="D1396" i="34" a="1"/>
  <c r="D394" i="33"/>
  <c r="D171" i="33"/>
  <c r="D593" i="31"/>
  <c r="D470" i="31"/>
  <c r="D479" i="33"/>
  <c r="D1381" i="34" a="1"/>
  <c r="D39" i="34" a="1"/>
  <c r="D1450" i="34" a="1"/>
  <c r="D1403" i="34" a="1"/>
  <c r="D572" i="33"/>
  <c r="D303" i="34" a="1"/>
  <c r="D801" i="31"/>
  <c r="D1417" i="31"/>
  <c r="D673" i="33"/>
  <c r="D1356" i="31"/>
  <c r="D1399" i="31"/>
  <c r="D1140" i="34" a="1"/>
  <c r="D387" i="33"/>
  <c r="D807" i="34" a="1"/>
  <c r="D563" i="34" a="1"/>
  <c r="D441" i="31"/>
  <c r="D145" i="33"/>
  <c r="D597" i="34" a="1"/>
  <c r="D885" i="31"/>
  <c r="D53" i="33"/>
  <c r="D402" i="34" a="1"/>
  <c r="D760" i="31"/>
  <c r="D804" i="34" a="1"/>
  <c r="D1256" i="34" a="1"/>
  <c r="D1051" i="34" a="1"/>
  <c r="D1302" i="31"/>
  <c r="D1332" i="31"/>
  <c r="D136" i="34" a="1"/>
  <c r="D1034" i="34" a="1"/>
  <c r="D859" i="31"/>
  <c r="D1179" i="34" a="1"/>
  <c r="D1219" i="34" a="1"/>
  <c r="D1192" i="31"/>
  <c r="D571" i="31"/>
  <c r="D104" i="33"/>
  <c r="D217" i="34" a="1"/>
  <c r="D1503" i="34" a="1"/>
  <c r="D255" i="31"/>
  <c r="D1331" i="34" a="1"/>
  <c r="D874" i="34" a="1"/>
  <c r="D836" i="31"/>
  <c r="D414" i="33"/>
  <c r="D727" i="34" a="1"/>
  <c r="D268" i="34" a="1"/>
  <c r="D290" i="34" a="1"/>
  <c r="D1234" i="31"/>
  <c r="D107" i="33"/>
  <c r="D291" i="33"/>
  <c r="D208" i="34" a="1"/>
  <c r="D55" i="31"/>
  <c r="D841" i="31"/>
  <c r="D1203" i="31"/>
  <c r="D1405" i="31"/>
  <c r="D126" i="33"/>
  <c r="D37" i="31"/>
  <c r="D973" i="34" a="1"/>
  <c r="D1111" i="31"/>
  <c r="D340" i="33"/>
  <c r="D1121" i="31"/>
  <c r="D886" i="31"/>
  <c r="D794" i="34" a="1"/>
  <c r="D297" i="33"/>
  <c r="D357" i="33"/>
  <c r="D157" i="31"/>
  <c r="D825" i="34" a="1"/>
  <c r="D1202" i="34" a="1"/>
  <c r="D399" i="31"/>
  <c r="D974" i="31"/>
  <c r="D123" i="31"/>
  <c r="D293" i="31"/>
  <c r="D171" i="31"/>
  <c r="D1028" i="31"/>
  <c r="D434" i="34" a="1"/>
  <c r="D1319" i="31"/>
  <c r="D111" i="33"/>
  <c r="D30" i="33"/>
  <c r="D1181" i="31"/>
  <c r="D958" i="31"/>
  <c r="D544" i="31"/>
  <c r="D46" i="33"/>
  <c r="D231" i="31"/>
  <c r="D1077" i="31"/>
  <c r="D82" i="33"/>
  <c r="D283" i="34" a="1"/>
  <c r="D1265" i="31"/>
  <c r="D170" i="31"/>
  <c r="D1471" i="34" a="1"/>
  <c r="D1036" i="31"/>
  <c r="D481" i="31"/>
  <c r="D161" i="31"/>
  <c r="D669" i="34" a="1"/>
  <c r="D388" i="34" a="1"/>
  <c r="D144" i="34" a="1"/>
  <c r="D395" i="34" a="1"/>
  <c r="D1369" i="34" a="1"/>
  <c r="D1100" i="31"/>
  <c r="D445" i="33"/>
  <c r="D1424" i="31"/>
  <c r="D129" i="33"/>
  <c r="D446" i="31"/>
  <c r="D514" i="31"/>
  <c r="D714" i="31"/>
  <c r="D697" i="33"/>
  <c r="D1244" i="34" a="1"/>
  <c r="D1305" i="31"/>
  <c r="D355" i="31"/>
  <c r="D476" i="33"/>
  <c r="D501" i="34" a="1"/>
  <c r="D839" i="34" a="1"/>
  <c r="D455" i="31"/>
  <c r="D189" i="34" a="1"/>
  <c r="D457" i="33"/>
  <c r="D749" i="31"/>
  <c r="D191" i="33"/>
  <c r="D1374" i="34" a="1"/>
  <c r="D1338" i="31"/>
  <c r="D24" i="33"/>
  <c r="D764" i="31"/>
  <c r="D540" i="34" a="1"/>
  <c r="D466" i="33"/>
  <c r="D803" i="31"/>
  <c r="D1361" i="31"/>
  <c r="D1356" i="34" a="1"/>
  <c r="D1199" i="31"/>
  <c r="D1495" i="31"/>
  <c r="D543" i="33"/>
  <c r="D1432" i="31"/>
  <c r="D73" i="31"/>
  <c r="D1500" i="34" a="1"/>
  <c r="D693" i="34" a="1"/>
  <c r="D696" i="33"/>
  <c r="D1411" i="31"/>
  <c r="D971" i="31"/>
  <c r="D426" i="33"/>
  <c r="D1341" i="34" a="1"/>
  <c r="D63" i="33"/>
  <c r="D16" i="33"/>
  <c r="D234" i="33"/>
  <c r="D1199" i="34" a="1"/>
  <c r="D318" i="33"/>
  <c r="D900" i="31"/>
  <c r="D573" i="33"/>
  <c r="D483" i="31"/>
  <c r="D518" i="34" a="1"/>
  <c r="D1482" i="34" a="1"/>
  <c r="D632" i="31"/>
  <c r="D267" i="34" a="1"/>
  <c r="D83" i="34" a="1"/>
  <c r="D479" i="34" a="1"/>
  <c r="D19" i="33"/>
  <c r="D556" i="33"/>
  <c r="D607" i="31"/>
  <c r="D151" i="31"/>
  <c r="D1326" i="31"/>
  <c r="D733" i="31"/>
  <c r="D931" i="34" a="1"/>
  <c r="D600" i="33"/>
  <c r="D1038" i="34" a="1"/>
  <c r="D363" i="34" a="1"/>
  <c r="D519" i="33"/>
  <c r="D996" i="31"/>
  <c r="D579" i="34" a="1"/>
  <c r="D248" i="33"/>
  <c r="D801" i="34" a="1"/>
  <c r="D1452" i="34" a="1"/>
  <c r="D952" i="34" a="1"/>
  <c r="D324" i="31"/>
  <c r="D179" i="31"/>
  <c r="D289" i="34" a="1"/>
  <c r="D1054" i="34" a="1"/>
  <c r="D235" i="31"/>
  <c r="D682" i="31"/>
  <c r="D654" i="31"/>
  <c r="D1378" i="31"/>
  <c r="D194" i="34" a="1"/>
  <c r="D1375" i="34" a="1"/>
  <c r="D850" i="31"/>
  <c r="D192" i="34" a="1"/>
  <c r="D517" i="34" a="1"/>
  <c r="D982" i="31"/>
  <c r="D235" i="34" a="1"/>
  <c r="D577" i="31"/>
  <c r="D415" i="34" a="1"/>
  <c r="D773" i="34" a="1"/>
  <c r="D607" i="34" a="1"/>
  <c r="D245" i="31"/>
  <c r="D668" i="33"/>
  <c r="D745" i="34" a="1"/>
  <c r="D422" i="34" a="1"/>
  <c r="D619" i="34" a="1"/>
  <c r="D210" i="31"/>
  <c r="D1163" i="31"/>
  <c r="D354" i="34" a="1"/>
  <c r="D610" i="31"/>
  <c r="D625" i="34" a="1"/>
  <c r="D212" i="34" a="1"/>
  <c r="D20" i="31"/>
  <c r="D130" i="34" a="1"/>
  <c r="D233" i="31"/>
  <c r="D932" i="31"/>
  <c r="D153" i="34" a="1"/>
  <c r="D781" i="31"/>
  <c r="D1431" i="31"/>
  <c r="D433" i="33"/>
  <c r="D323" i="33"/>
  <c r="D1038" i="31"/>
  <c r="D739" i="34" a="1"/>
  <c r="D631" i="31"/>
  <c r="D741" i="31"/>
  <c r="D842" i="34" a="1"/>
  <c r="D824" i="31"/>
  <c r="D81" i="31"/>
  <c r="D830" i="34" a="1"/>
  <c r="D591" i="34" a="1"/>
  <c r="D1359" i="34" a="1"/>
  <c r="D321" i="34" a="1"/>
  <c r="D473" i="34" a="1"/>
  <c r="D504" i="34" a="1"/>
  <c r="D301" i="33"/>
  <c r="D909" i="31"/>
  <c r="D1169" i="31"/>
  <c r="D957" i="31"/>
  <c r="D1055" i="34" a="1"/>
  <c r="D1432" i="34" a="1"/>
  <c r="D193" i="33"/>
  <c r="D632" i="34" a="1"/>
  <c r="D935" i="34" a="1"/>
  <c r="D1436" i="34" a="1"/>
  <c r="D1292" i="34" a="1"/>
  <c r="D966" i="31"/>
  <c r="D578" i="31"/>
  <c r="D1148" i="31"/>
  <c r="D353" i="31"/>
  <c r="D672" i="31"/>
  <c r="D1404" i="31"/>
  <c r="D1043" i="34" a="1"/>
  <c r="D1388" i="31"/>
  <c r="D154" i="31"/>
  <c r="D614" i="33"/>
  <c r="D976" i="31"/>
  <c r="D295" i="34" a="1"/>
  <c r="D520" i="34" a="1"/>
  <c r="D1280" i="34" a="1"/>
  <c r="D1318" i="34" a="1"/>
  <c r="D140" i="31"/>
  <c r="D1274" i="34" a="1"/>
  <c r="D980" i="31"/>
  <c r="D505" i="31"/>
  <c r="D1065" i="31"/>
  <c r="D638" i="31"/>
  <c r="D314" i="33"/>
  <c r="D277" i="34" a="1"/>
  <c r="D252" i="34" a="1"/>
  <c r="D263" i="34" a="1"/>
  <c r="D87" i="31"/>
  <c r="D684" i="31"/>
  <c r="D1000" i="34" a="1"/>
  <c r="D980" i="34" a="1"/>
  <c r="D805" i="34" a="1"/>
  <c r="D1132" i="34" a="1"/>
  <c r="D418" i="34" a="1"/>
  <c r="D1366" i="34" a="1"/>
  <c r="D517" i="33"/>
  <c r="D1109" i="34" a="1"/>
  <c r="D624" i="34" a="1"/>
  <c r="D599" i="33"/>
  <c r="D780" i="34" a="1"/>
  <c r="D243" i="33"/>
  <c r="D1186" i="34" a="1"/>
  <c r="D1293" i="34" a="1"/>
  <c r="D1427" i="31"/>
  <c r="D1157" i="31"/>
  <c r="D364" i="31"/>
  <c r="D326" i="33"/>
  <c r="D896" i="34" a="1"/>
  <c r="D592" i="34" a="1"/>
  <c r="D681" i="33"/>
  <c r="D146" i="34" a="1"/>
  <c r="D319" i="31"/>
  <c r="D321" i="31"/>
  <c r="D791" i="34" a="1"/>
  <c r="D146" i="31"/>
  <c r="D373" i="31"/>
  <c r="D552" i="33"/>
  <c r="D696" i="34" a="1"/>
  <c r="D991" i="34" a="1"/>
  <c r="D858" i="31"/>
  <c r="D336" i="34" a="1"/>
  <c r="D761" i="31"/>
  <c r="D981" i="31"/>
  <c r="D1061" i="34" a="1"/>
  <c r="D1220" i="34" a="1"/>
  <c r="D304" i="31"/>
  <c r="D1145" i="31"/>
  <c r="D728" i="34" a="1"/>
  <c r="D977" i="31"/>
  <c r="D215" i="34" a="1"/>
  <c r="D924" i="34" a="1"/>
  <c r="D581" i="31"/>
  <c r="D86" i="33"/>
  <c r="D1474" i="31"/>
  <c r="D273" i="31"/>
  <c r="D1127" i="31"/>
  <c r="D1253" i="31"/>
  <c r="D635" i="33"/>
  <c r="D921" i="31"/>
  <c r="D10" i="31"/>
  <c r="D729" i="31"/>
  <c r="D122" i="34" a="1"/>
  <c r="D1408" i="34" a="1"/>
  <c r="D915" i="34" a="1"/>
  <c r="D1030" i="31"/>
  <c r="D707" i="31"/>
  <c r="D1115" i="31"/>
  <c r="D1060" i="31"/>
  <c r="D27" i="34" a="1"/>
  <c r="D595" i="33"/>
  <c r="D811" i="34" a="1"/>
  <c r="D1497" i="31"/>
  <c r="D546" i="34" a="1"/>
  <c r="D1068" i="34" a="1"/>
  <c r="D237" i="34" a="1"/>
  <c r="D155" i="31"/>
  <c r="D1455" i="34" a="1"/>
  <c r="D36" i="34" a="1"/>
  <c r="D59" i="33"/>
  <c r="D587" i="33"/>
  <c r="D555" i="34" a="1"/>
  <c r="D469" i="33"/>
  <c r="D876" i="31"/>
  <c r="D522" i="33"/>
  <c r="D992" i="34" a="1"/>
  <c r="D341" i="33"/>
  <c r="D571" i="33"/>
  <c r="D487" i="33"/>
  <c r="D1325" i="31"/>
  <c r="D1233" i="34" a="1"/>
  <c r="D591" i="31"/>
  <c r="D787" i="31"/>
  <c r="D447" i="31"/>
  <c r="D826" i="31"/>
  <c r="D570" i="33"/>
  <c r="D1453" i="34" a="1"/>
  <c r="D870" i="34" a="1"/>
  <c r="D499" i="33"/>
  <c r="D9" i="34" a="1"/>
  <c r="D904" i="34" a="1"/>
  <c r="D726" i="34" a="1"/>
  <c r="D37" i="34" a="1"/>
  <c r="D765" i="31"/>
  <c r="D436" i="33"/>
  <c r="D589" i="31"/>
  <c r="D493" i="31"/>
  <c r="D1486" i="34" a="1"/>
  <c r="D1332" i="34" a="1"/>
  <c r="D302" i="34" a="1"/>
  <c r="D1165" i="34" a="1"/>
  <c r="D924" i="31"/>
  <c r="D66" i="34" a="1"/>
  <c r="D638" i="33"/>
  <c r="D114" i="34" a="1"/>
  <c r="D1020" i="31"/>
  <c r="D564" i="34" a="1"/>
  <c r="D118" i="31"/>
  <c r="D216" i="34" a="1"/>
  <c r="D865" i="34" a="1"/>
  <c r="D1440" i="34" a="1"/>
  <c r="D4" i="31"/>
  <c r="D136" i="31"/>
  <c r="D391" i="34" a="1"/>
  <c r="D698" i="31"/>
  <c r="D580" i="33"/>
  <c r="D94" i="34" a="1"/>
  <c r="D1266" i="34" a="1"/>
  <c r="D218" i="33"/>
  <c r="D138" i="31"/>
  <c r="D169" i="31"/>
  <c r="D1378" i="34" a="1"/>
  <c r="D218" i="34" a="1"/>
  <c r="D819" i="34" a="1"/>
  <c r="D1131" i="34" a="1"/>
  <c r="D269" i="31"/>
  <c r="D511" i="33"/>
  <c r="D734" i="34" a="1"/>
  <c r="D358" i="34" a="1"/>
  <c r="D494" i="34" a="1"/>
  <c r="D1251" i="34" a="1"/>
  <c r="D972" i="31"/>
  <c r="D110" i="33"/>
  <c r="D942" i="34" a="1"/>
  <c r="D421" i="31"/>
  <c r="D350" i="31"/>
  <c r="D1159" i="34" a="1"/>
  <c r="D613" i="31"/>
  <c r="D1142" i="34" a="1"/>
  <c r="D959" i="34" a="1"/>
  <c r="D497" i="34" a="1"/>
  <c r="D26" i="34" a="1"/>
  <c r="D633" i="33"/>
  <c r="D326" i="34" a="1"/>
  <c r="D331" i="34" a="1"/>
  <c r="D349" i="34" a="1"/>
  <c r="D1489" i="31"/>
  <c r="D587" i="31"/>
  <c r="D329" i="34" a="1"/>
  <c r="D150" i="33"/>
  <c r="D46" i="31"/>
  <c r="D508" i="33"/>
  <c r="D1007" i="31"/>
  <c r="D296" i="33"/>
  <c r="D1401" i="31"/>
  <c r="D1085" i="31"/>
  <c r="D211" i="31"/>
  <c r="D812" i="31"/>
  <c r="D1222" i="31"/>
  <c r="D1394" i="31"/>
  <c r="D9" i="33"/>
  <c r="D1009" i="34" a="1"/>
  <c r="D432" i="31"/>
  <c r="D433" i="34" a="1"/>
  <c r="D683" i="31"/>
  <c r="D941" i="31"/>
  <c r="D100" i="33"/>
  <c r="D660" i="33"/>
  <c r="D1188" i="31"/>
  <c r="D1371" i="34" a="1"/>
  <c r="D1151" i="34" a="1"/>
  <c r="D184" i="33"/>
  <c r="D1226" i="31"/>
  <c r="D772" i="31"/>
  <c r="D304" i="34" a="1"/>
  <c r="D313" i="33"/>
  <c r="D167" i="34" a="1"/>
  <c r="D1158" i="34" a="1"/>
  <c r="D869" i="34" a="1"/>
  <c r="D451" i="33"/>
  <c r="D62" i="34" a="1"/>
  <c r="D465" i="33"/>
  <c r="D142" i="33"/>
  <c r="D1307" i="31"/>
  <c r="D362" i="31"/>
  <c r="D680" i="31"/>
  <c r="D664" i="34" a="1"/>
  <c r="D70" i="33"/>
  <c r="D51" i="31"/>
  <c r="D461" i="34" a="1"/>
  <c r="D74" i="33"/>
  <c r="D1162" i="34" a="1"/>
  <c r="D1087" i="31"/>
  <c r="D675" i="31"/>
  <c r="D1263" i="34" a="1"/>
  <c r="D178" i="31"/>
  <c r="D1178" i="34" a="1"/>
  <c r="D205" i="33"/>
  <c r="D1121" i="34" a="1"/>
  <c r="D643" i="34" a="1"/>
  <c r="D27" i="33"/>
  <c r="D482" i="33"/>
  <c r="D1091" i="34" a="1"/>
  <c r="D75" i="33"/>
  <c r="D86" i="34" a="1"/>
  <c r="D920" i="31"/>
  <c r="D389" i="31"/>
  <c r="D468" i="33"/>
  <c r="D1112" i="34" a="1"/>
  <c r="D331" i="31"/>
  <c r="D1476" i="34" a="1"/>
  <c r="D1216" i="34" a="1"/>
  <c r="D846" i="31"/>
  <c r="D409" i="33"/>
  <c r="D591" i="33"/>
  <c r="D67" i="31"/>
  <c r="D616" i="33"/>
  <c r="D462" i="33"/>
  <c r="D311" i="31"/>
  <c r="D486" i="33"/>
  <c r="D709" i="31"/>
  <c r="D589" i="33"/>
  <c r="D743" i="34" a="1"/>
  <c r="D620" i="34" a="1"/>
  <c r="D851" i="31"/>
  <c r="D896" i="31"/>
  <c r="D1328" i="31"/>
  <c r="D683" i="34" a="1"/>
  <c r="D274" i="31"/>
  <c r="D524" i="31"/>
  <c r="D753" i="31"/>
  <c r="D64" i="34" a="1"/>
  <c r="D124" i="33"/>
  <c r="D677" i="31"/>
  <c r="D917" i="34" a="1"/>
  <c r="D1428" i="34" a="1"/>
  <c r="D50" i="31"/>
  <c r="D445" i="34" a="1"/>
  <c r="D300" i="34" a="1"/>
  <c r="D1054" i="31"/>
  <c r="D80" i="31"/>
  <c r="D414" i="34" a="1"/>
  <c r="D1065" i="34" a="1"/>
  <c r="D1330" i="34" a="1"/>
  <c r="D238" i="31"/>
  <c r="D1368" i="31"/>
  <c r="D439" i="33"/>
  <c r="D249" i="31"/>
  <c r="D1101" i="31"/>
  <c r="D26" i="33"/>
  <c r="D1422" i="34" a="1"/>
  <c r="D285" i="33"/>
  <c r="D378" i="34" a="1"/>
  <c r="D588" i="34" a="1"/>
  <c r="D56" i="31"/>
  <c r="D1451" i="31"/>
  <c r="D1496" i="31"/>
  <c r="D287" i="31"/>
  <c r="D780" i="31"/>
  <c r="D1184" i="34" a="1"/>
  <c r="D389" i="33"/>
  <c r="D479" i="31"/>
  <c r="D284" i="31"/>
  <c r="D44" i="33"/>
  <c r="D892" i="34" a="1"/>
  <c r="D661" i="34" a="1"/>
  <c r="D626" i="31"/>
  <c r="D364" i="34" a="1"/>
  <c r="D920" i="34" a="1"/>
  <c r="D69" i="31"/>
  <c r="D223" i="34" a="1"/>
  <c r="D909" i="34" a="1"/>
  <c r="D288" i="31"/>
  <c r="D455" i="33"/>
  <c r="D940" i="31"/>
  <c r="D475" i="31"/>
  <c r="D74" i="34" a="1"/>
  <c r="D368" i="34" a="1"/>
  <c r="D498" i="31"/>
  <c r="D704" i="33"/>
  <c r="D467" i="31"/>
  <c r="D615" i="34" a="1"/>
  <c r="D934" i="31"/>
  <c r="D306" i="33"/>
  <c r="D1335" i="34" a="1"/>
  <c r="D1425" i="34" a="1"/>
  <c r="D1335" i="31"/>
  <c r="D580" i="31"/>
  <c r="D139" i="31"/>
  <c r="D119" i="31"/>
  <c r="D846" i="34" a="1"/>
  <c r="D190" i="34" a="1"/>
  <c r="D525" i="31"/>
  <c r="D1420" i="34" a="1"/>
  <c r="D1300" i="31"/>
  <c r="D1163" i="34" a="1"/>
  <c r="D175" i="31"/>
  <c r="D669" i="31"/>
  <c r="D827" i="34" a="1"/>
  <c r="D84" i="33"/>
  <c r="D642" i="31"/>
  <c r="D316" i="33"/>
  <c r="D52" i="34" a="1"/>
  <c r="D21" i="34" a="1"/>
  <c r="D1449" i="34" a="1"/>
  <c r="D653" i="34" a="1"/>
  <c r="D637" i="34" a="1"/>
  <c r="D1006" i="31"/>
  <c r="D941" i="34" a="1"/>
  <c r="D976" i="34" a="1"/>
  <c r="D600" i="34" a="1"/>
  <c r="D819" i="31"/>
  <c r="D307" i="31"/>
  <c r="D53" i="34" a="1"/>
  <c r="D387" i="34" a="1"/>
  <c r="D863" i="34" a="1"/>
  <c r="D1212" i="31"/>
  <c r="D514" i="34" a="1"/>
  <c r="D113" i="31"/>
  <c r="D318" i="34" a="1"/>
  <c r="D148" i="31"/>
  <c r="D173" i="33"/>
  <c r="D265" i="34" a="1"/>
  <c r="D515" i="33"/>
  <c r="D152" i="33"/>
  <c r="D1174" i="34" a="1"/>
  <c r="D972" i="34" a="1"/>
  <c r="D675" i="34" a="1"/>
  <c r="D275" i="31"/>
  <c r="D1194" i="31"/>
  <c r="D75" i="34" a="1"/>
  <c r="D701" i="33"/>
  <c r="D103" i="34" a="1"/>
  <c r="D504" i="31"/>
  <c r="D287" i="34" a="1"/>
  <c r="D266" i="31"/>
  <c r="D706" i="34" a="1"/>
  <c r="D1189" i="31"/>
  <c r="D69" i="34" a="1"/>
  <c r="D362" i="34" a="1"/>
  <c r="D223" i="33"/>
  <c r="D1002" i="34" a="1"/>
  <c r="D708" i="34" a="1"/>
  <c r="D1232" i="34" a="1"/>
  <c r="D1346" i="31"/>
  <c r="D890" i="34" a="1"/>
  <c r="D979" i="31"/>
  <c r="D736" i="34" a="1"/>
  <c r="D1124" i="31"/>
  <c r="D925" i="31"/>
  <c r="D60" i="33"/>
  <c r="D1031" i="34" a="1"/>
  <c r="D994" i="31"/>
  <c r="D718" i="34" a="1"/>
  <c r="D5" i="34" a="1"/>
  <c r="D617" i="31"/>
  <c r="D686" i="31"/>
  <c r="D266" i="33"/>
  <c r="D802" i="31"/>
  <c r="D978" i="31"/>
  <c r="D1372" i="31"/>
  <c r="D340" i="31"/>
  <c r="D821" i="31"/>
  <c r="D256" i="34" a="1"/>
  <c r="D963" i="31"/>
  <c r="D874" i="31"/>
  <c r="D279" i="33"/>
  <c r="D717" i="31"/>
  <c r="D1035" i="31"/>
  <c r="D1003" i="31"/>
  <c r="D731" i="34" a="1"/>
  <c r="D683" i="33"/>
  <c r="D163" i="31"/>
  <c r="D4" i="33"/>
  <c r="D601" i="33"/>
  <c r="D1091" i="31"/>
  <c r="D646" i="31"/>
  <c r="D1441" i="31"/>
  <c r="D325" i="33"/>
  <c r="D1187" i="34" a="1"/>
  <c r="D1496" i="34" a="1"/>
  <c r="D816" i="31"/>
  <c r="D1207" i="34" a="1"/>
  <c r="D261" i="33"/>
  <c r="D165" i="34" a="1"/>
  <c r="D518" i="33"/>
  <c r="D234" i="31"/>
  <c r="D1447" i="34" a="1"/>
  <c r="D260" i="33"/>
  <c r="D657" i="31"/>
  <c r="D1501" i="31"/>
  <c r="D797" i="34" a="1"/>
  <c r="D989" i="31"/>
  <c r="D102" i="31"/>
  <c r="D919" i="34" a="1"/>
  <c r="D159" i="31"/>
  <c r="D625" i="31"/>
  <c r="D36" i="33"/>
  <c r="D694" i="33"/>
  <c r="D705" i="34" a="1"/>
  <c r="D792" i="34" a="1"/>
  <c r="D932" i="34" a="1"/>
  <c r="D1018" i="31"/>
  <c r="D427" i="33"/>
  <c r="D315" i="33"/>
  <c r="D409" i="34" a="1"/>
  <c r="D135" i="33"/>
  <c r="D852" i="34" a="1"/>
  <c r="D277" i="33"/>
  <c r="D1217" i="31"/>
  <c r="D314" i="31"/>
  <c r="D615" i="33"/>
  <c r="D1345" i="34" a="1"/>
  <c r="D1484" i="34" a="1"/>
  <c r="D198" i="33"/>
  <c r="D639" i="34" a="1"/>
  <c r="D412" i="33"/>
  <c r="D1362" i="34" a="1"/>
  <c r="D222" i="34" a="1"/>
  <c r="D700" i="34" a="1"/>
  <c r="D973" i="31"/>
  <c r="D1391" i="31"/>
  <c r="D270" i="31"/>
  <c r="D238" i="34" a="1"/>
  <c r="D1453" i="31"/>
  <c r="D399" i="33"/>
  <c r="D715" i="34" a="1"/>
  <c r="D1201" i="31"/>
  <c r="D970" i="31"/>
  <c r="D1403" i="31"/>
  <c r="D1173" i="34" a="1"/>
  <c r="D967" i="31"/>
  <c r="D1438" i="34" a="1"/>
  <c r="D1473" i="34" a="1"/>
  <c r="D385" i="31"/>
  <c r="D356" i="31"/>
  <c r="D459" i="34" a="1"/>
  <c r="D990" i="31"/>
  <c r="D778" i="31"/>
  <c r="D146" i="33"/>
  <c r="D1480" i="31"/>
  <c r="D1312" i="34" a="1"/>
  <c r="D945" i="31"/>
  <c r="D577" i="33"/>
  <c r="D241" i="33"/>
  <c r="D529" i="34" a="1"/>
  <c r="D652" i="34" a="1"/>
  <c r="D202" i="31"/>
  <c r="D417" i="34" a="1"/>
  <c r="D1429" i="31"/>
  <c r="D312" i="31"/>
  <c r="D186" i="34" a="1"/>
  <c r="D480" i="34" a="1"/>
  <c r="D97" i="34" a="1"/>
  <c r="D210" i="33"/>
  <c r="D946" i="34" a="1"/>
  <c r="D504" i="33"/>
  <c r="D23" i="31"/>
  <c r="D622" i="34" a="1"/>
  <c r="D1067" i="31"/>
  <c r="D1146" i="31"/>
  <c r="D855" i="34" a="1"/>
  <c r="D59" i="31"/>
  <c r="D1373" i="31"/>
  <c r="D225" i="34" a="1"/>
  <c r="D1119" i="34" a="1"/>
  <c r="D286" i="31"/>
  <c r="D111" i="31"/>
  <c r="D372" i="31"/>
  <c r="D261" i="34" a="1"/>
  <c r="D137" i="33"/>
  <c r="D404" i="31"/>
  <c r="D772" i="34" a="1"/>
  <c r="D1149" i="31"/>
  <c r="D512" i="33"/>
  <c r="D384" i="33"/>
  <c r="D1459" i="34" a="1"/>
  <c r="D358" i="33"/>
  <c r="D275" i="34" a="1"/>
  <c r="D400" i="33"/>
  <c r="D673" i="31"/>
  <c r="D100" i="31"/>
  <c r="D100" i="34" a="1"/>
  <c r="D892" i="31"/>
  <c r="D207" i="31"/>
  <c r="D1370" i="34" a="1"/>
  <c r="D1170" i="31"/>
  <c r="D132" i="34" a="1"/>
  <c r="D553" i="33"/>
  <c r="D76" i="31"/>
  <c r="D637" i="31"/>
  <c r="D429" i="31"/>
  <c r="D23" i="34" a="1"/>
  <c r="D653" i="31"/>
  <c r="D658" i="31"/>
  <c r="D364" i="33"/>
  <c r="D854" i="31"/>
  <c r="D1474" i="34" a="1"/>
  <c r="D1154" i="34" a="1"/>
  <c r="D1260" i="31"/>
  <c r="D494" i="31"/>
  <c r="D1082" i="34" a="1"/>
  <c r="D1035" i="34" a="1"/>
  <c r="D769" i="34" a="1"/>
  <c r="D1478" i="34" a="1"/>
  <c r="D1422" i="31"/>
  <c r="D98" i="31"/>
  <c r="D735" i="34" a="1"/>
  <c r="D670" i="34" a="1"/>
  <c r="D840" i="31"/>
  <c r="D695" i="31"/>
  <c r="D162" i="31"/>
  <c r="D30" i="34" a="1"/>
  <c r="D390" i="31"/>
  <c r="D263" i="33"/>
  <c r="D351" i="34" a="1"/>
  <c r="D1170" i="34" a="1"/>
  <c r="D221" i="33"/>
  <c r="D736" i="31"/>
  <c r="D371" i="33"/>
  <c r="D1379" i="31"/>
  <c r="D186" i="33"/>
  <c r="D87" i="34" a="1"/>
  <c r="D690" i="34" a="1"/>
  <c r="D862" i="31"/>
  <c r="D947" i="34" a="1"/>
  <c r="D509" i="34" a="1"/>
  <c r="D108" i="34" a="1"/>
  <c r="D1372" i="34" a="1"/>
  <c r="D187" i="31"/>
  <c r="D429" i="34" a="1"/>
  <c r="D408" i="34" a="1"/>
  <c r="D647" i="34" a="1"/>
  <c r="D719" i="31"/>
  <c r="D448" i="33"/>
  <c r="D634" i="31"/>
  <c r="D1395" i="31"/>
  <c r="D474" i="33"/>
  <c r="D1299" i="31"/>
  <c r="D861" i="31"/>
  <c r="D221" i="31"/>
  <c r="D325" i="31"/>
  <c r="D1064" i="31"/>
  <c r="D534" i="34" a="1"/>
  <c r="D658" i="34" a="1"/>
  <c r="D1053" i="31"/>
  <c r="D578" i="33"/>
  <c r="D537" i="31"/>
  <c r="D1090" i="31"/>
  <c r="D1134" i="34" a="1"/>
  <c r="D561" i="33"/>
  <c r="D884" i="34" a="1"/>
  <c r="D1064" i="34" a="1"/>
  <c r="D1046" i="31"/>
  <c r="D173" i="34" a="1"/>
  <c r="D1495" i="34" a="1"/>
  <c r="D206" i="33"/>
  <c r="D396" i="33"/>
  <c r="D467" i="33"/>
  <c r="D53" i="31"/>
  <c r="D1147" i="34" a="1"/>
  <c r="D1413" i="34" a="1"/>
  <c r="D421" i="33"/>
  <c r="D343" i="34" a="1"/>
  <c r="D829" i="31"/>
  <c r="D529" i="31"/>
  <c r="D1200" i="31"/>
  <c r="D466" i="34" a="1"/>
  <c r="D1192" i="34" a="1"/>
  <c r="D1182" i="31"/>
  <c r="D1012" i="34" a="1"/>
  <c r="D1096" i="34" a="1"/>
  <c r="D943" i="31"/>
  <c r="D1130" i="31"/>
  <c r="D342" i="33"/>
  <c r="D294" i="31"/>
  <c r="D41" i="31"/>
  <c r="D179" i="33"/>
  <c r="D355" i="34" a="1"/>
  <c r="D464" i="33"/>
  <c r="D1354" i="34" a="1"/>
  <c r="D1333" i="31"/>
  <c r="D1074" i="31"/>
  <c r="D1120" i="34" a="1"/>
  <c r="D214" i="34" a="1"/>
  <c r="D154" i="33"/>
  <c r="D207" i="34" a="1"/>
  <c r="D358" i="31"/>
  <c r="D748" i="34" a="1"/>
  <c r="D954" i="31"/>
  <c r="D159" i="34" a="1"/>
  <c r="D663" i="33"/>
  <c r="D56" i="34" a="1"/>
  <c r="D447" i="34" a="1"/>
  <c r="D278" i="34" a="1"/>
  <c r="D351" i="33"/>
  <c r="D664" i="31"/>
  <c r="D148" i="33"/>
  <c r="D164" i="34" a="1"/>
  <c r="D379" i="34" a="1"/>
  <c r="D1090" i="34" a="1"/>
  <c r="D794" i="31"/>
  <c r="D137" i="34" a="1"/>
  <c r="D280" i="31"/>
  <c r="D413" i="31"/>
  <c r="D762" i="31"/>
  <c r="D640" i="33"/>
  <c r="D251" i="33"/>
  <c r="D1475" i="31"/>
  <c r="D560" i="34" a="1"/>
  <c r="D29" i="31"/>
  <c r="D1027" i="34" a="1"/>
  <c r="D42" i="33"/>
  <c r="D1147" i="31"/>
  <c r="D1074" i="34" a="1"/>
  <c r="D1389" i="31"/>
  <c r="D621" i="31"/>
  <c r="D121" i="31"/>
  <c r="D50" i="34" a="1"/>
  <c r="D106" i="33"/>
  <c r="D1203" i="34" a="1"/>
  <c r="D1313" i="34" a="1"/>
  <c r="D163" i="34" a="1"/>
  <c r="D36" i="31"/>
  <c r="D560" i="33"/>
  <c r="D488" i="31"/>
  <c r="D405" i="33"/>
  <c r="D730" i="31"/>
  <c r="D14" i="33"/>
  <c r="D47" i="33"/>
  <c r="D220" i="31"/>
  <c r="D332" i="31"/>
  <c r="D473" i="33"/>
  <c r="D454" i="33"/>
  <c r="D136" i="33"/>
  <c r="D1367" i="34" a="1"/>
  <c r="D240" i="31"/>
  <c r="D758" i="34" a="1"/>
  <c r="D402" i="33"/>
  <c r="D103" i="31"/>
  <c r="D54" i="33"/>
  <c r="D1347" i="34" a="1"/>
  <c r="D20" i="33"/>
  <c r="D549" i="33"/>
  <c r="D383" i="33"/>
  <c r="D481" i="33"/>
  <c r="D1211" i="34" a="1"/>
  <c r="D202" i="34" a="1"/>
  <c r="D581" i="33"/>
  <c r="D470" i="34" a="1"/>
  <c r="D162" i="34" a="1"/>
  <c r="D1285" i="31"/>
  <c r="D779" i="31"/>
  <c r="D1088" i="34" a="1"/>
  <c r="D533" i="33"/>
  <c r="D964" i="31"/>
  <c r="D918" i="31"/>
  <c r="D701" i="34" a="1"/>
  <c r="D751" i="31"/>
  <c r="D521" i="31"/>
  <c r="D628" i="33"/>
  <c r="D135" i="34" a="1"/>
  <c r="D139" i="34" a="1"/>
  <c r="D626" i="34" a="1"/>
  <c r="D7" i="34" a="1"/>
  <c r="D1440" i="31"/>
  <c r="D1442" i="34" a="1"/>
  <c r="D95" i="31"/>
  <c r="D426" i="31"/>
  <c r="D1345" i="31"/>
  <c r="D427" i="31"/>
  <c r="D928" i="31"/>
  <c r="D152" i="31"/>
  <c r="D1022" i="34" a="1"/>
  <c r="D1182" i="34" a="1"/>
  <c r="D877" i="34" a="1"/>
  <c r="D289" i="31"/>
  <c r="D1490" i="31"/>
  <c r="D607" i="33"/>
  <c r="D636" i="33"/>
  <c r="D1141" i="31"/>
  <c r="D454" i="34" a="1"/>
  <c r="D79" i="33"/>
  <c r="D252" i="31"/>
  <c r="D71" i="34" a="1"/>
  <c r="D1318" i="31"/>
  <c r="D1400" i="31"/>
  <c r="D1260" i="34" a="1"/>
  <c r="D334" i="31"/>
  <c r="D537" i="33"/>
  <c r="D45" i="34" a="1"/>
  <c r="D24" i="34" a="1"/>
  <c r="D138" i="34" a="1"/>
  <c r="D196" i="33"/>
  <c r="D335" i="33"/>
  <c r="D494" i="33"/>
  <c r="D23" i="33"/>
  <c r="D1225" i="31"/>
  <c r="D226" i="31"/>
  <c r="D178" i="33"/>
  <c r="D725" i="31"/>
  <c r="D720" i="31"/>
  <c r="D386" i="34" a="1"/>
  <c r="D565" i="33"/>
  <c r="D834" i="31"/>
  <c r="D798" i="34" a="1"/>
  <c r="D369" i="34" a="1"/>
  <c r="D188" i="33"/>
  <c r="D545" i="33"/>
  <c r="D1237" i="34" a="1"/>
  <c r="D1459" i="31"/>
  <c r="D574" i="31"/>
  <c r="D356" i="33"/>
  <c r="D723" i="34" a="1"/>
  <c r="D311" i="33"/>
  <c r="D1099" i="31"/>
  <c r="D1382" i="31"/>
  <c r="D738" i="34" a="1"/>
  <c r="D550" i="33"/>
  <c r="D116" i="31"/>
  <c r="D888" i="31"/>
  <c r="D1272" i="31"/>
  <c r="D793" i="31"/>
  <c r="D141" i="31"/>
  <c r="D92" i="31"/>
  <c r="D420" i="31"/>
  <c r="D262" i="34" a="1"/>
  <c r="D71" i="31"/>
  <c r="D910" i="34" a="1"/>
  <c r="D481" i="34" a="1"/>
  <c r="D606" i="34" a="1"/>
  <c r="D1443" i="34" a="1"/>
  <c r="D1093" i="34" a="1"/>
  <c r="D1014" i="31"/>
  <c r="D687" i="34" a="1"/>
  <c r="D1008" i="31"/>
  <c r="D201" i="33"/>
  <c r="D25" i="34" a="1"/>
  <c r="D93" i="31"/>
  <c r="D168" i="34" a="1"/>
  <c r="D635" i="31"/>
  <c r="D1272" i="34" a="1"/>
  <c r="D331" i="33"/>
  <c r="D408" i="31"/>
  <c r="D1129" i="31"/>
  <c r="D453" i="31"/>
  <c r="D1502" i="31"/>
  <c r="D991" i="31"/>
  <c r="D1456" i="31"/>
  <c r="D251" i="34" a="1"/>
  <c r="D328" i="33"/>
  <c r="D418" i="31"/>
  <c r="D1112" i="31"/>
  <c r="D183" i="31"/>
  <c r="D38" i="33"/>
  <c r="D1086" i="34" a="1"/>
  <c r="D543" i="31"/>
  <c r="D395" i="31"/>
  <c r="D273" i="33"/>
  <c r="D172" i="34" a="1"/>
  <c r="D1097" i="31"/>
  <c r="D292" i="33"/>
  <c r="D508" i="31"/>
  <c r="D527" i="33"/>
  <c r="D693" i="31"/>
  <c r="D1002" i="31"/>
  <c r="D1317" i="34" a="1"/>
  <c r="D889" i="34" a="1"/>
  <c r="D1222" i="34" a="1"/>
  <c r="D334" i="33"/>
  <c r="D1037" i="34" a="1"/>
  <c r="D192" i="31"/>
  <c r="D1060" i="34" a="1"/>
  <c r="D332" i="34" a="1"/>
  <c r="D205" i="31"/>
  <c r="D363" i="31"/>
  <c r="D412" i="31"/>
  <c r="D151" i="34" a="1"/>
  <c r="D763" i="34" a="1"/>
  <c r="D1483" i="31"/>
  <c r="D678" i="33"/>
  <c r="D882" i="31"/>
  <c r="D1296" i="34" a="1"/>
  <c r="D1499" i="34" a="1"/>
  <c r="D256" i="31"/>
  <c r="D1411" i="34" a="1"/>
  <c r="D527" i="34" a="1"/>
  <c r="D1240" i="34" a="1"/>
  <c r="D498" i="33"/>
  <c r="D131" i="31"/>
  <c r="D627" i="31"/>
  <c r="D599" i="34" a="1"/>
  <c r="D1481" i="34" a="1"/>
  <c r="D737" i="31"/>
  <c r="D552" i="31"/>
  <c r="D1303" i="31"/>
  <c r="D1315" i="31"/>
  <c r="D784" i="34" a="1"/>
  <c r="D1069" i="34" a="1"/>
  <c r="D1201" i="34" a="1"/>
  <c r="D172" i="33"/>
  <c r="D344" i="33"/>
  <c r="D730" i="34" a="1"/>
  <c r="D465" i="31"/>
  <c r="D1470" i="34" a="1"/>
  <c r="D572" i="31"/>
  <c r="D924" i="34" l="1"/>
  <c r="D261" i="34"/>
  <c r="D920" i="34"/>
  <c r="D215" i="34"/>
  <c r="D475" i="34"/>
  <c r="D738" i="34"/>
  <c r="D728" i="34"/>
  <c r="D1244" i="34"/>
  <c r="D642" i="34"/>
  <c r="D5" i="34"/>
  <c r="D1162" i="34"/>
  <c r="D534" i="34"/>
  <c r="D300" i="34"/>
  <c r="D997" i="34"/>
  <c r="D620" i="34"/>
  <c r="D1220" i="34"/>
  <c r="D631" i="34"/>
  <c r="D718" i="34"/>
  <c r="D364" i="34"/>
  <c r="D1061" i="34"/>
  <c r="D1160" i="34"/>
  <c r="D1197" i="34"/>
  <c r="D1119" i="34"/>
  <c r="D461" i="34"/>
  <c r="D1470" i="34"/>
  <c r="D796" i="34"/>
  <c r="D723" i="34"/>
  <c r="D743" i="34"/>
  <c r="D336" i="34"/>
  <c r="D225" i="34"/>
  <c r="D547" i="34"/>
  <c r="D1031" i="34"/>
  <c r="D445" i="34"/>
  <c r="D1154" i="34"/>
  <c r="D991" i="34"/>
  <c r="D1369" i="34"/>
  <c r="D403" i="34"/>
  <c r="D696" i="34"/>
  <c r="D395" i="34"/>
  <c r="D1072" i="34"/>
  <c r="D144" i="34"/>
  <c r="D664" i="34"/>
  <c r="D332" i="34"/>
  <c r="D388" i="34"/>
  <c r="D1474" i="34"/>
  <c r="D855" i="34"/>
  <c r="D669" i="34"/>
  <c r="D567" i="34"/>
  <c r="D791" i="34"/>
  <c r="D815" i="34"/>
  <c r="D1237" i="34"/>
  <c r="D163" i="34"/>
  <c r="D736" i="34"/>
  <c r="D661" i="34"/>
  <c r="D30" i="34"/>
  <c r="D1226" i="34"/>
  <c r="D102" i="34"/>
  <c r="D1313" i="34"/>
  <c r="D146" i="34"/>
  <c r="D1471" i="34"/>
  <c r="D511" i="34"/>
  <c r="D730" i="34"/>
  <c r="D1060" i="34"/>
  <c r="D1203" i="34"/>
  <c r="D592" i="34"/>
  <c r="D622" i="34"/>
  <c r="D890" i="34"/>
  <c r="D896" i="34"/>
  <c r="D1428" i="34"/>
  <c r="D283" i="34"/>
  <c r="D528" i="34"/>
  <c r="D369" i="34"/>
  <c r="D281" i="34"/>
  <c r="D892" i="34"/>
  <c r="D284" i="34"/>
  <c r="D798" i="34"/>
  <c r="D50" i="34"/>
  <c r="D1483" i="34"/>
  <c r="D1232" i="34"/>
  <c r="D62" i="34"/>
  <c r="D917" i="34"/>
  <c r="D793" i="34"/>
  <c r="D1293" i="34"/>
  <c r="D946" i="34"/>
  <c r="D380" i="34"/>
  <c r="D708" i="34"/>
  <c r="D1186" i="34"/>
  <c r="D608" i="34"/>
  <c r="D1002" i="34"/>
  <c r="D869" i="34"/>
  <c r="D780" i="34"/>
  <c r="D430" i="34"/>
  <c r="D337" i="34"/>
  <c r="D386" i="34"/>
  <c r="D97" i="34"/>
  <c r="D443" i="34"/>
  <c r="D880" i="34"/>
  <c r="D1158" i="34"/>
  <c r="D624" i="34"/>
  <c r="D1074" i="34"/>
  <c r="D1109" i="34"/>
  <c r="D480" i="34"/>
  <c r="D434" i="34"/>
  <c r="D362" i="34"/>
  <c r="D167" i="34"/>
  <c r="D1361" i="34"/>
  <c r="D1496" i="34"/>
  <c r="D1366" i="34"/>
  <c r="D186" i="34"/>
  <c r="D826" i="34"/>
  <c r="D69" i="34"/>
  <c r="D418" i="34"/>
  <c r="D1037" i="34"/>
  <c r="D1322" i="34"/>
  <c r="D1132" i="34"/>
  <c r="D169" i="34"/>
  <c r="D304" i="34"/>
  <c r="D1201" i="34"/>
  <c r="D805" i="34"/>
  <c r="D1027" i="34"/>
  <c r="D23" i="34"/>
  <c r="D980" i="34"/>
  <c r="D882" i="34"/>
  <c r="D706" i="34"/>
  <c r="D1000" i="34"/>
  <c r="D670" i="34"/>
  <c r="D1202" i="34"/>
  <c r="D1261" i="34"/>
  <c r="D1187" i="34"/>
  <c r="D417" i="34"/>
  <c r="D825" i="34"/>
  <c r="D361" i="34"/>
  <c r="D1069" i="34"/>
  <c r="D64" i="34"/>
  <c r="D902" i="34"/>
  <c r="D560" i="34"/>
  <c r="D263" i="34"/>
  <c r="D1286" i="34"/>
  <c r="D287" i="34"/>
  <c r="D252" i="34"/>
  <c r="D277" i="34"/>
  <c r="D652" i="34"/>
  <c r="D794" i="34"/>
  <c r="D1151" i="34"/>
  <c r="D735" i="34"/>
  <c r="D448" i="34"/>
  <c r="D529" i="34"/>
  <c r="D595" i="34"/>
  <c r="D424" i="34"/>
  <c r="D103" i="34"/>
  <c r="D1371" i="34"/>
  <c r="D784" i="34"/>
  <c r="D413" i="34"/>
  <c r="D872" i="34"/>
  <c r="D444" i="34"/>
  <c r="D871" i="34"/>
  <c r="D973" i="34"/>
  <c r="D1114" i="34"/>
  <c r="D138" i="34"/>
  <c r="D273" i="34"/>
  <c r="D1274" i="34"/>
  <c r="D371" i="34"/>
  <c r="D75" i="34"/>
  <c r="D227" i="34"/>
  <c r="D1222" i="34"/>
  <c r="D65" i="34"/>
  <c r="D1288" i="34"/>
  <c r="D24" i="34"/>
  <c r="D1318" i="34"/>
  <c r="D848" i="34"/>
  <c r="D1280" i="34"/>
  <c r="D175" i="34"/>
  <c r="D1191" i="34"/>
  <c r="D45" i="34"/>
  <c r="D520" i="34"/>
  <c r="D1312" i="34"/>
  <c r="D427" i="34"/>
  <c r="D1184" i="34"/>
  <c r="D295" i="34"/>
  <c r="D137" i="34"/>
  <c r="D208" i="34"/>
  <c r="D360" i="34"/>
  <c r="D1417" i="34"/>
  <c r="D675" i="34"/>
  <c r="D31" i="34"/>
  <c r="D889" i="34"/>
  <c r="D972" i="34"/>
  <c r="D433" i="34"/>
  <c r="D1087" i="34"/>
  <c r="D1260" i="34"/>
  <c r="D1090" i="34"/>
  <c r="D1043" i="34"/>
  <c r="D290" i="34"/>
  <c r="D1300" i="34"/>
  <c r="D1174" i="34"/>
  <c r="D1478" i="34"/>
  <c r="D1223" i="34"/>
  <c r="D268" i="34"/>
  <c r="D954" i="34"/>
  <c r="D1281" i="34"/>
  <c r="D379" i="34"/>
  <c r="D510" i="34"/>
  <c r="D727" i="34"/>
  <c r="D541" i="34"/>
  <c r="D667" i="34"/>
  <c r="D1009" i="34"/>
  <c r="D776" i="34"/>
  <c r="D1317" i="34"/>
  <c r="D635" i="34"/>
  <c r="D164" i="34"/>
  <c r="D459" i="34"/>
  <c r="D346" i="34"/>
  <c r="D508" i="34"/>
  <c r="D683" i="34"/>
  <c r="D874" i="34"/>
  <c r="D324" i="34"/>
  <c r="D71" i="34"/>
  <c r="D1216" i="34"/>
  <c r="D1331" i="34"/>
  <c r="D750" i="34"/>
  <c r="D265" i="34"/>
  <c r="D1292" i="34"/>
  <c r="D769" i="34"/>
  <c r="D132" i="34"/>
  <c r="D1436" i="34"/>
  <c r="D1503" i="34"/>
  <c r="D837" i="34"/>
  <c r="D647" i="34"/>
  <c r="D935" i="34"/>
  <c r="D577" i="34"/>
  <c r="D217" i="34"/>
  <c r="D632" i="34"/>
  <c r="D1473" i="34"/>
  <c r="D1073" i="34"/>
  <c r="D463" i="34"/>
  <c r="D454" i="34"/>
  <c r="D278" i="34"/>
  <c r="D1476" i="34"/>
  <c r="D1432" i="34"/>
  <c r="D1438" i="34"/>
  <c r="D1494" i="34"/>
  <c r="D318" i="34"/>
  <c r="D408" i="34"/>
  <c r="D1055" i="34"/>
  <c r="D1035" i="34"/>
  <c r="D1219" i="34"/>
  <c r="D956" i="34"/>
  <c r="D447" i="34"/>
  <c r="D1179" i="34"/>
  <c r="D785" i="34"/>
  <c r="D1025" i="34"/>
  <c r="D365" i="34"/>
  <c r="D1098" i="34"/>
  <c r="D56" i="34"/>
  <c r="D787" i="34"/>
  <c r="D1173" i="34"/>
  <c r="D1034" i="34"/>
  <c r="D1368" i="34"/>
  <c r="D514" i="34"/>
  <c r="D1481" i="34"/>
  <c r="D136" i="34"/>
  <c r="D1076" i="34"/>
  <c r="D504" i="34"/>
  <c r="D1400" i="34"/>
  <c r="D429" i="34"/>
  <c r="D473" i="34"/>
  <c r="D659" i="34"/>
  <c r="D6" i="34"/>
  <c r="D159" i="34"/>
  <c r="D1370" i="34"/>
  <c r="D321" i="34"/>
  <c r="D1051" i="34"/>
  <c r="D863" i="34"/>
  <c r="D1359" i="34"/>
  <c r="D1256" i="34"/>
  <c r="D591" i="34"/>
  <c r="D1107" i="34"/>
  <c r="D804" i="34"/>
  <c r="D1376" i="34"/>
  <c r="D387" i="34"/>
  <c r="D599" i="34"/>
  <c r="D830" i="34"/>
  <c r="D1110" i="34"/>
  <c r="D1082" i="34"/>
  <c r="D1243" i="34"/>
  <c r="D877" i="34"/>
  <c r="D748" i="34"/>
  <c r="D157" i="34"/>
  <c r="D1112" i="34"/>
  <c r="D1431" i="34"/>
  <c r="D715" i="34"/>
  <c r="D402" i="34"/>
  <c r="D406" i="34"/>
  <c r="D53" i="34"/>
  <c r="D439" i="34"/>
  <c r="D1053" i="34"/>
  <c r="D1182" i="34"/>
  <c r="D842" i="34"/>
  <c r="D451" i="34"/>
  <c r="D1136" i="34"/>
  <c r="D597" i="34"/>
  <c r="D38" i="34"/>
  <c r="D697" i="34"/>
  <c r="D901" i="34"/>
  <c r="D1022" i="34"/>
  <c r="D207" i="34"/>
  <c r="D499" i="34"/>
  <c r="D680" i="34"/>
  <c r="D329" i="34"/>
  <c r="D739" i="34"/>
  <c r="D172" i="34"/>
  <c r="D1303" i="34"/>
  <c r="D1433" i="34"/>
  <c r="D238" i="34"/>
  <c r="D563" i="34"/>
  <c r="D1013" i="34"/>
  <c r="D396" i="34"/>
  <c r="D600" i="34"/>
  <c r="D1372" i="34"/>
  <c r="D807" i="34"/>
  <c r="D999" i="34"/>
  <c r="D1365" i="34"/>
  <c r="D214" i="34"/>
  <c r="D399" i="34"/>
  <c r="D437" i="34"/>
  <c r="D976" i="34"/>
  <c r="D588" i="34"/>
  <c r="D1140" i="34"/>
  <c r="D1120" i="34"/>
  <c r="D731" i="34"/>
  <c r="D981" i="34"/>
  <c r="D76" i="34"/>
  <c r="D729" i="34"/>
  <c r="D941" i="34"/>
  <c r="D349" i="34"/>
  <c r="D153" i="34"/>
  <c r="D1084" i="34"/>
  <c r="D1137" i="34"/>
  <c r="D949" i="34"/>
  <c r="D322" i="34"/>
  <c r="D331" i="34"/>
  <c r="D108" i="34"/>
  <c r="D1086" i="34"/>
  <c r="D100" i="34"/>
  <c r="D130" i="34"/>
  <c r="D700" i="34"/>
  <c r="D198" i="34"/>
  <c r="D637" i="34"/>
  <c r="D326" i="34"/>
  <c r="D378" i="34"/>
  <c r="D303" i="34"/>
  <c r="D1354" i="34"/>
  <c r="D234" i="34"/>
  <c r="D212" i="34"/>
  <c r="D222" i="34"/>
  <c r="D1269" i="34"/>
  <c r="D653" i="34"/>
  <c r="D625" i="34"/>
  <c r="D1403" i="34"/>
  <c r="D401" i="34"/>
  <c r="D1442" i="34"/>
  <c r="D1362" i="34"/>
  <c r="D1450" i="34"/>
  <c r="D1449" i="34"/>
  <c r="D26" i="34"/>
  <c r="D509" i="34"/>
  <c r="D964" i="34"/>
  <c r="D354" i="34"/>
  <c r="D39" i="34"/>
  <c r="D355" i="34"/>
  <c r="D1381" i="34"/>
  <c r="D423" i="34"/>
  <c r="D21" i="34"/>
  <c r="D497" i="34"/>
  <c r="D187" i="34"/>
  <c r="D963" i="34"/>
  <c r="D7" i="34"/>
  <c r="D602" i="34"/>
  <c r="D698" i="34"/>
  <c r="D619" i="34"/>
  <c r="D639" i="34"/>
  <c r="D550" i="34"/>
  <c r="D1200" i="34"/>
  <c r="D52" i="34"/>
  <c r="D959" i="34"/>
  <c r="D1240" i="34"/>
  <c r="D422" i="34"/>
  <c r="D357" i="34"/>
  <c r="D626" i="34"/>
  <c r="D96" i="34"/>
  <c r="D86" i="34"/>
  <c r="D745" i="34"/>
  <c r="D775" i="34"/>
  <c r="D692" i="34"/>
  <c r="D1142" i="34"/>
  <c r="D947" i="34"/>
  <c r="D650" i="34"/>
  <c r="D251" i="34"/>
  <c r="D266" i="34"/>
  <c r="D926" i="34"/>
  <c r="D139" i="34"/>
  <c r="D644" i="34"/>
  <c r="D1484" i="34"/>
  <c r="D1396" i="34"/>
  <c r="D440" i="34"/>
  <c r="D385" i="34"/>
  <c r="D1422" i="34"/>
  <c r="D607" i="34"/>
  <c r="D1194" i="34"/>
  <c r="D1299" i="34"/>
  <c r="D867" i="34"/>
  <c r="D221" i="34"/>
  <c r="D1206" i="34"/>
  <c r="D135" i="34"/>
  <c r="D617" i="34"/>
  <c r="D773" i="34"/>
  <c r="D79" i="34"/>
  <c r="D1345" i="34"/>
  <c r="D994" i="34"/>
  <c r="D1159" i="34"/>
  <c r="D527" i="34"/>
  <c r="D927" i="34"/>
  <c r="D1340" i="34"/>
  <c r="D415" i="34"/>
  <c r="D33" i="34"/>
  <c r="D123" i="34"/>
  <c r="D1259" i="34"/>
  <c r="D1414" i="34"/>
  <c r="D912" i="34"/>
  <c r="D827" i="34"/>
  <c r="D340" i="34"/>
  <c r="D235" i="34"/>
  <c r="D603" i="34"/>
  <c r="D260" i="34"/>
  <c r="D1364" i="34"/>
  <c r="D77" i="34"/>
  <c r="D770" i="34"/>
  <c r="D899" i="34"/>
  <c r="D1167" i="34"/>
  <c r="D1252" i="34"/>
  <c r="D517" i="34"/>
  <c r="D971" i="34"/>
  <c r="D841" i="34"/>
  <c r="D1096" i="34"/>
  <c r="D192" i="34"/>
  <c r="D1451" i="34"/>
  <c r="D834" i="34"/>
  <c r="D1360" i="34"/>
  <c r="D942" i="34"/>
  <c r="D1411" i="34"/>
  <c r="D953" i="34"/>
  <c r="D1040" i="34"/>
  <c r="D933" i="34"/>
  <c r="D111" i="34"/>
  <c r="D701" i="34"/>
  <c r="D1012" i="34"/>
  <c r="D1091" i="34"/>
  <c r="D905" i="34"/>
  <c r="D1375" i="34"/>
  <c r="D1126" i="34"/>
  <c r="D886" i="34"/>
  <c r="D1163" i="34"/>
  <c r="D690" i="34"/>
  <c r="D194" i="34"/>
  <c r="D314" i="34"/>
  <c r="D472" i="34"/>
  <c r="D1133" i="34"/>
  <c r="D1399" i="34"/>
  <c r="D852" i="34"/>
  <c r="D1467" i="34"/>
  <c r="D722" i="34"/>
  <c r="D1391" i="34"/>
  <c r="D1501" i="34"/>
  <c r="D1192" i="34"/>
  <c r="D275" i="34"/>
  <c r="D1311" i="34"/>
  <c r="D894" i="34"/>
  <c r="D898" i="34"/>
  <c r="D1383" i="34"/>
  <c r="D1420" i="34"/>
  <c r="D1251" i="34"/>
  <c r="D1272" i="34"/>
  <c r="D1326" i="34"/>
  <c r="D316" i="34"/>
  <c r="D466" i="34"/>
  <c r="D489" i="34"/>
  <c r="D1054" i="34"/>
  <c r="D184" i="34"/>
  <c r="D409" i="34"/>
  <c r="D60" i="34"/>
  <c r="D114" i="34"/>
  <c r="D289" i="34"/>
  <c r="D494" i="34"/>
  <c r="D1421" i="34"/>
  <c r="D87" i="34"/>
  <c r="D400" i="34"/>
  <c r="D231" i="34"/>
  <c r="D1088" i="34"/>
  <c r="D66" i="34"/>
  <c r="D1427" i="34"/>
  <c r="D1209" i="34"/>
  <c r="D190" i="34"/>
  <c r="D358" i="34"/>
  <c r="D952" i="34"/>
  <c r="D245" i="34"/>
  <c r="D1231" i="34"/>
  <c r="D168" i="34"/>
  <c r="D1165" i="34"/>
  <c r="D1452" i="34"/>
  <c r="D477" i="34"/>
  <c r="D921" i="34"/>
  <c r="D302" i="34"/>
  <c r="D801" i="34"/>
  <c r="D846" i="34"/>
  <c r="D246" i="34"/>
  <c r="D565" i="34"/>
  <c r="D734" i="34"/>
  <c r="D859" i="34"/>
  <c r="D1499" i="34"/>
  <c r="D789" i="34"/>
  <c r="D1332" i="34"/>
  <c r="D760" i="34"/>
  <c r="D677" i="34"/>
  <c r="D1486" i="34"/>
  <c r="D421" i="34"/>
  <c r="D579" i="34"/>
  <c r="D1217" i="34"/>
  <c r="D897" i="34"/>
  <c r="D1373" i="34"/>
  <c r="D25" i="34"/>
  <c r="D213" i="34"/>
  <c r="D162" i="34"/>
  <c r="D875" i="34"/>
  <c r="D1155" i="34"/>
  <c r="D343" i="34"/>
  <c r="D256" i="34"/>
  <c r="D363" i="34"/>
  <c r="D932" i="34"/>
  <c r="D945" i="34"/>
  <c r="D800" i="34"/>
  <c r="D1235" i="34"/>
  <c r="D1038" i="34"/>
  <c r="D41" i="34"/>
  <c r="D485" i="34"/>
  <c r="D1407" i="34"/>
  <c r="D178" i="34"/>
  <c r="D470" i="34"/>
  <c r="D37" i="34"/>
  <c r="D808" i="34"/>
  <c r="D73" i="34"/>
  <c r="D14" i="34"/>
  <c r="D717" i="34"/>
  <c r="D1028" i="34"/>
  <c r="D18" i="34"/>
  <c r="D519" i="34"/>
  <c r="D1459" i="34"/>
  <c r="D792" i="34"/>
  <c r="D726" i="34"/>
  <c r="D931" i="34"/>
  <c r="D970" i="34"/>
  <c r="D1289" i="34"/>
  <c r="D1030" i="34"/>
  <c r="D142" i="34"/>
  <c r="D655" i="34"/>
  <c r="D990" i="34"/>
  <c r="D436" i="34"/>
  <c r="D930" i="34"/>
  <c r="D1131" i="34"/>
  <c r="D1296" i="34"/>
  <c r="D1048" i="34"/>
  <c r="D244" i="34"/>
  <c r="D904" i="34"/>
  <c r="D294" i="34"/>
  <c r="D1457" i="34"/>
  <c r="D1032" i="34"/>
  <c r="D1071" i="34"/>
  <c r="D1057" i="34"/>
  <c r="D254" i="34"/>
  <c r="D1413" i="34"/>
  <c r="D462" i="34"/>
  <c r="D810" i="34"/>
  <c r="D9" i="34"/>
  <c r="D643" i="34"/>
  <c r="D1351" i="34"/>
  <c r="D150" i="34"/>
  <c r="D67" i="34"/>
  <c r="D824" i="34"/>
  <c r="D1141" i="34"/>
  <c r="D705" i="34"/>
  <c r="D1270" i="34"/>
  <c r="D82" i="34"/>
  <c r="D819" i="34"/>
  <c r="D814" i="34"/>
  <c r="D786" i="34"/>
  <c r="D857" i="34"/>
  <c r="D828" i="34"/>
  <c r="D687" i="34"/>
  <c r="D870" i="34"/>
  <c r="D586" i="34"/>
  <c r="D202" i="34"/>
  <c r="D309" i="34"/>
  <c r="D471" i="34"/>
  <c r="D879" i="34"/>
  <c r="D1147" i="34"/>
  <c r="D317" i="34"/>
  <c r="D1453" i="34"/>
  <c r="D512" i="34"/>
  <c r="D1429" i="34"/>
  <c r="D1487" i="34"/>
  <c r="D242" i="34"/>
  <c r="D1425" i="34"/>
  <c r="D1271" i="34"/>
  <c r="D601" i="34"/>
  <c r="D218" i="34"/>
  <c r="D724" i="34"/>
  <c r="D174" i="34"/>
  <c r="D868" i="34"/>
  <c r="D673" i="34"/>
  <c r="D1324" i="34"/>
  <c r="D712" i="34"/>
  <c r="D4" i="34"/>
  <c r="D1212" i="34"/>
  <c r="D1211" i="34"/>
  <c r="D101" i="34"/>
  <c r="D479" i="34"/>
  <c r="D327" i="34"/>
  <c r="D585" i="34"/>
  <c r="D1175" i="34"/>
  <c r="D1062" i="34"/>
  <c r="D665" i="34"/>
  <c r="D359" i="34"/>
  <c r="D398" i="34"/>
  <c r="D1349" i="34"/>
  <c r="D1320" i="34"/>
  <c r="D211" i="34"/>
  <c r="D147" i="34"/>
  <c r="D83" i="34"/>
  <c r="D1335" i="34"/>
  <c r="D1204" i="34"/>
  <c r="D240" i="34"/>
  <c r="D1378" i="34"/>
  <c r="D241" i="34"/>
  <c r="D641" i="34"/>
  <c r="D1310" i="34"/>
  <c r="D1409" i="34"/>
  <c r="D267" i="34"/>
  <c r="D1352" i="34"/>
  <c r="D1093" i="34"/>
  <c r="D978" i="34"/>
  <c r="D507" i="34"/>
  <c r="D1139" i="34"/>
  <c r="D1094" i="34"/>
  <c r="D532" i="34"/>
  <c r="D1121" i="34"/>
  <c r="D1085" i="34"/>
  <c r="D1242" i="34"/>
  <c r="D1059" i="34"/>
  <c r="D1183" i="34"/>
  <c r="D860" i="34"/>
  <c r="D1233" i="34"/>
  <c r="D1482" i="34"/>
  <c r="D836" i="34"/>
  <c r="D686" i="34"/>
  <c r="D1117" i="34"/>
  <c r="D1446" i="34"/>
  <c r="D1443" i="34"/>
  <c r="D291" i="34"/>
  <c r="D243" i="34"/>
  <c r="D518" i="34"/>
  <c r="D90" i="34"/>
  <c r="D156" i="34"/>
  <c r="D292" i="34"/>
  <c r="D503" i="34"/>
  <c r="D1221" i="34"/>
  <c r="D32" i="34"/>
  <c r="D587" i="34"/>
  <c r="D682" i="34"/>
  <c r="D119" i="34"/>
  <c r="D229" i="34"/>
  <c r="D907" i="34"/>
  <c r="D996" i="34"/>
  <c r="D129" i="34"/>
  <c r="D1122" i="34"/>
  <c r="D152" i="34"/>
  <c r="D777" i="34"/>
  <c r="D799" i="34"/>
  <c r="D453" i="34"/>
  <c r="D1001" i="34"/>
  <c r="D606" i="34"/>
  <c r="D923" i="34"/>
  <c r="D891" i="34"/>
  <c r="D47" i="34"/>
  <c r="D851" i="34"/>
  <c r="D1036" i="34"/>
  <c r="D630" i="34"/>
  <c r="D253" i="34"/>
  <c r="D1156" i="34"/>
  <c r="D537" i="34"/>
  <c r="D1434" i="34"/>
  <c r="D919" i="34"/>
  <c r="D1130" i="34"/>
  <c r="D468" i="34"/>
  <c r="D1401" i="34"/>
  <c r="D992" i="34"/>
  <c r="D232" i="34"/>
  <c r="D615" i="34"/>
  <c r="D279" i="34"/>
  <c r="D662" i="34"/>
  <c r="D1097" i="34"/>
  <c r="D1039" i="34"/>
  <c r="D301" i="34"/>
  <c r="D916" i="34"/>
  <c r="D258" i="34"/>
  <c r="D297" i="34"/>
  <c r="D419" i="34"/>
  <c r="D1199" i="34"/>
  <c r="D1172" i="34"/>
  <c r="D248" i="34"/>
  <c r="D481" i="34"/>
  <c r="D1045" i="34"/>
  <c r="D149" i="34"/>
  <c r="D1495" i="34"/>
  <c r="D1497" i="34"/>
  <c r="D1150" i="34"/>
  <c r="D1389" i="34"/>
  <c r="D496" i="34"/>
  <c r="D684" i="34"/>
  <c r="D1102" i="34"/>
  <c r="D983" i="34"/>
  <c r="D1266" i="34"/>
  <c r="D809" i="34"/>
  <c r="D115" i="34"/>
  <c r="D500" i="34"/>
  <c r="D68" i="34"/>
  <c r="D975" i="34"/>
  <c r="D104" i="34"/>
  <c r="D1015" i="34"/>
  <c r="D910" i="34"/>
  <c r="D555" i="34"/>
  <c r="D1021" i="34"/>
  <c r="D1347" i="34"/>
  <c r="D1348" i="34"/>
  <c r="D1463" i="34"/>
  <c r="D1188" i="34"/>
  <c r="D832" i="34"/>
  <c r="D741" i="34"/>
  <c r="D1338" i="34"/>
  <c r="D233" i="34"/>
  <c r="D173" i="34"/>
  <c r="D196" i="34"/>
  <c r="D1341" i="34"/>
  <c r="D862" i="34"/>
  <c r="D539" i="34"/>
  <c r="D1384" i="34"/>
  <c r="D1397" i="34"/>
  <c r="D1143" i="34"/>
  <c r="D570" i="34"/>
  <c r="D604" i="34"/>
  <c r="D1168" i="34"/>
  <c r="D1080" i="34"/>
  <c r="D94" i="34"/>
  <c r="D1336" i="34"/>
  <c r="D1355" i="34"/>
  <c r="D113" i="34"/>
  <c r="D967" i="34"/>
  <c r="D982" i="34"/>
  <c r="D203" i="34"/>
  <c r="D182" i="34"/>
  <c r="D1330" i="34"/>
  <c r="D742" i="34"/>
  <c r="D965" i="34"/>
  <c r="D1239" i="34"/>
  <c r="D590" i="34"/>
  <c r="D1279" i="34"/>
  <c r="D1393" i="34"/>
  <c r="D649" i="34"/>
  <c r="D43" i="34"/>
  <c r="D35" i="34"/>
  <c r="D558" i="34"/>
  <c r="D36" i="34"/>
  <c r="D1488" i="34"/>
  <c r="D1138" i="34"/>
  <c r="D951" i="34"/>
  <c r="D330" i="34"/>
  <c r="D778" i="34"/>
  <c r="D179" i="34"/>
  <c r="D1430" i="34"/>
  <c r="D1363" i="34"/>
  <c r="D797" i="34"/>
  <c r="D1455" i="34"/>
  <c r="D205" i="34"/>
  <c r="D756" i="34"/>
  <c r="D774" i="34"/>
  <c r="D751" i="34"/>
  <c r="D575" i="34"/>
  <c r="D549" i="34"/>
  <c r="D1327" i="34"/>
  <c r="D666" i="34"/>
  <c r="D725" i="34"/>
  <c r="D373" i="34"/>
  <c r="D812" i="34"/>
  <c r="D1358" i="34"/>
  <c r="D536" i="34"/>
  <c r="D341" i="34"/>
  <c r="D109" i="34"/>
  <c r="D262" i="34"/>
  <c r="D1249" i="34"/>
  <c r="D961" i="34"/>
  <c r="D19" i="34"/>
  <c r="D893" i="34"/>
  <c r="D1044" i="34"/>
  <c r="D767" i="34"/>
  <c r="D1268" i="34"/>
  <c r="D1214" i="34"/>
  <c r="D1064" i="34"/>
  <c r="D1464" i="34"/>
  <c r="D821" i="34"/>
  <c r="D270" i="34"/>
  <c r="D416" i="34"/>
  <c r="D237" i="34"/>
  <c r="D693" i="34"/>
  <c r="D1178" i="34"/>
  <c r="D1489" i="34"/>
  <c r="D771" i="34"/>
  <c r="D813" i="34"/>
  <c r="D1095" i="34"/>
  <c r="D672" i="34"/>
  <c r="D524" i="34"/>
  <c r="D72" i="34"/>
  <c r="D1248" i="34"/>
  <c r="D368" i="34"/>
  <c r="D1068" i="34"/>
  <c r="D143" i="34"/>
  <c r="D1500" i="34"/>
  <c r="D596" i="34"/>
  <c r="D522" i="34"/>
  <c r="D1306" i="34"/>
  <c r="D54" i="34"/>
  <c r="D488" i="34"/>
  <c r="D486" i="34"/>
  <c r="D663" i="34"/>
  <c r="D1047" i="34"/>
  <c r="D854" i="34"/>
  <c r="D546" i="34"/>
  <c r="D699" i="34"/>
  <c r="D695" i="34"/>
  <c r="D878" i="34"/>
  <c r="D551" i="34"/>
  <c r="D1302" i="34"/>
  <c r="D140" i="34"/>
  <c r="D781" i="34"/>
  <c r="D1406" i="34"/>
  <c r="D710" i="34"/>
  <c r="D1234" i="34"/>
  <c r="D505" i="34"/>
  <c r="D884" i="34"/>
  <c r="D63" i="34"/>
  <c r="D22" i="34"/>
  <c r="D1228" i="34"/>
  <c r="D1315" i="34"/>
  <c r="D957" i="34"/>
  <c r="D1307" i="34"/>
  <c r="D1342" i="34"/>
  <c r="D397" i="34"/>
  <c r="D737" i="34"/>
  <c r="D691" i="34"/>
  <c r="D74" i="34"/>
  <c r="D391" i="34"/>
  <c r="D640" i="34"/>
  <c r="D671" i="34"/>
  <c r="D811" i="34"/>
  <c r="D128" i="34"/>
  <c r="D1264" i="34"/>
  <c r="D763" i="34"/>
  <c r="D1323" i="34"/>
  <c r="D1075" i="34"/>
  <c r="D370" i="34"/>
  <c r="D847" i="34"/>
  <c r="D593" i="34"/>
  <c r="D998" i="34"/>
  <c r="D1392" i="34"/>
  <c r="D612" i="34"/>
  <c r="D758" i="34"/>
  <c r="D40" i="34"/>
  <c r="D312" i="34"/>
  <c r="D405" i="34"/>
  <c r="D269" i="34"/>
  <c r="D772" i="34"/>
  <c r="D335" i="34"/>
  <c r="D492" i="34"/>
  <c r="D27" i="34"/>
  <c r="D428" i="34"/>
  <c r="D818" i="34"/>
  <c r="D1490" i="34"/>
  <c r="D613" i="34"/>
  <c r="D272" i="34"/>
  <c r="D106" i="34"/>
  <c r="D224" i="34"/>
  <c r="D298" i="34"/>
  <c r="D985" i="34"/>
  <c r="D944" i="34"/>
  <c r="D1416" i="34"/>
  <c r="D709" i="34"/>
  <c r="D719" i="34"/>
  <c r="D651" i="34"/>
  <c r="D464" i="34"/>
  <c r="D435" i="34"/>
  <c r="D1011" i="34"/>
  <c r="D1033" i="34"/>
  <c r="D1065" i="34"/>
  <c r="D747" i="34"/>
  <c r="D609" i="34"/>
  <c r="D657" i="34"/>
  <c r="D1314" i="34"/>
  <c r="D1356" i="34"/>
  <c r="D538" i="34"/>
  <c r="D1177" i="34"/>
  <c r="D299" i="34"/>
  <c r="D482" i="34"/>
  <c r="D1276" i="34"/>
  <c r="D506" i="34"/>
  <c r="D465" i="34"/>
  <c r="D124" i="34"/>
  <c r="D81" i="34"/>
  <c r="D861" i="34"/>
  <c r="D676" i="34"/>
  <c r="D1134" i="34"/>
  <c r="D13" i="34"/>
  <c r="D1382" i="34"/>
  <c r="D610" i="34"/>
  <c r="D347" i="34"/>
  <c r="D943" i="34"/>
  <c r="D925" i="34"/>
  <c r="D220" i="34"/>
  <c r="D883" i="34"/>
  <c r="D366" i="34"/>
  <c r="D1385" i="34"/>
  <c r="D1447" i="34"/>
  <c r="D1418" i="34"/>
  <c r="D449" i="34"/>
  <c r="D458" i="34"/>
  <c r="D621" i="34"/>
  <c r="D934" i="34"/>
  <c r="D377" i="34"/>
  <c r="D1101" i="34"/>
  <c r="D525" i="34"/>
  <c r="D1106" i="34"/>
  <c r="D457" i="34"/>
  <c r="D315" i="34"/>
  <c r="D352" i="34"/>
  <c r="D1253" i="34"/>
  <c r="D1170" i="34"/>
  <c r="D1258" i="34"/>
  <c r="D969" i="34"/>
  <c r="D1213" i="34"/>
  <c r="D121" i="34"/>
  <c r="D583" i="34"/>
  <c r="D12" i="34"/>
  <c r="D1367" i="34"/>
  <c r="D788" i="34"/>
  <c r="D1466" i="34"/>
  <c r="D98" i="34"/>
  <c r="D1115" i="34"/>
  <c r="D118" i="34"/>
  <c r="D714" i="34"/>
  <c r="D562" i="34"/>
  <c r="D554" i="34"/>
  <c r="D1241" i="34"/>
  <c r="D1146" i="34"/>
  <c r="D93" i="34"/>
  <c r="D305" i="34"/>
  <c r="D740" i="34"/>
  <c r="D840" i="34"/>
  <c r="D915" i="34"/>
  <c r="D540" i="34"/>
  <c r="H18" i="1"/>
  <c r="F18" i="1" s="1"/>
  <c r="H22" i="1"/>
  <c r="F22" i="1" s="1"/>
  <c r="H19" i="1"/>
  <c r="F19" i="1" s="1"/>
  <c r="H20" i="1"/>
  <c r="F20" i="1" s="1"/>
  <c r="H23" i="1"/>
  <c r="F23" i="1" s="1"/>
  <c r="H21" i="1"/>
  <c r="F21" i="1" s="1"/>
  <c r="H17" i="1"/>
  <c r="F17" i="1" s="1"/>
  <c r="D1024" i="34"/>
  <c r="D689" i="34"/>
  <c r="D822" i="34"/>
  <c r="D703" i="34"/>
  <c r="D584" i="34"/>
  <c r="D116" i="34"/>
  <c r="D61" i="34"/>
  <c r="D1105" i="34"/>
  <c r="D853" i="34"/>
  <c r="D704" i="34"/>
  <c r="D1402" i="34"/>
  <c r="D986" i="34"/>
  <c r="D1301" i="34"/>
  <c r="D1440" i="34"/>
  <c r="D1166" i="34"/>
  <c r="D1408" i="34"/>
  <c r="D616" i="34"/>
  <c r="D476" i="34"/>
  <c r="D638" i="34"/>
  <c r="D158" i="34"/>
  <c r="D876" i="34"/>
  <c r="D711" i="34"/>
  <c r="D88" i="34"/>
  <c r="D1019" i="34"/>
  <c r="D1230" i="34"/>
  <c r="D151" i="34"/>
  <c r="D1329" i="34"/>
  <c r="D1164" i="34"/>
  <c r="D264" i="34"/>
  <c r="D1023" i="34"/>
  <c r="D1387" i="34"/>
  <c r="D627" i="34"/>
  <c r="D858" i="34"/>
  <c r="D1083" i="34"/>
  <c r="D126" i="34"/>
  <c r="D170" i="34"/>
  <c r="D634" i="34"/>
  <c r="D1018" i="34"/>
  <c r="D755" i="34"/>
  <c r="D412" i="34"/>
  <c r="D122" i="34"/>
  <c r="D1176" i="34"/>
  <c r="D456" i="34"/>
  <c r="D895" i="34"/>
  <c r="D614" i="34"/>
  <c r="D441" i="34"/>
  <c r="D598" i="34"/>
  <c r="D628" i="34"/>
  <c r="D1208" i="34"/>
  <c r="D1255" i="34"/>
  <c r="D1294" i="34"/>
  <c r="D209" i="34"/>
  <c r="D323" i="34"/>
  <c r="D381" i="34"/>
  <c r="D1100" i="34"/>
  <c r="D749" i="34"/>
  <c r="D866" i="34"/>
  <c r="D948" i="34"/>
  <c r="D974" i="34"/>
  <c r="D790" i="34"/>
  <c r="D80" i="34"/>
  <c r="D1153" i="34"/>
  <c r="D733" i="34"/>
  <c r="D1468" i="34"/>
  <c r="D1275" i="34"/>
  <c r="D865" i="34"/>
  <c r="D372" i="34"/>
  <c r="D542" i="34"/>
  <c r="D414" i="34"/>
  <c r="D1321" i="34"/>
  <c r="D1374" i="34"/>
  <c r="D426" i="34"/>
  <c r="D133" i="34"/>
  <c r="D513" i="34"/>
  <c r="D1052" i="34"/>
  <c r="D939" i="34"/>
  <c r="D918" i="34"/>
  <c r="D160" i="34"/>
  <c r="D531" i="34"/>
  <c r="D1124" i="34"/>
  <c r="D1246" i="34"/>
  <c r="D656" i="34"/>
  <c r="D838" i="34"/>
  <c r="D1263" i="34"/>
  <c r="D995" i="34"/>
  <c r="D685" i="34"/>
  <c r="D1254" i="34"/>
  <c r="D654" i="34"/>
  <c r="D803" i="34"/>
  <c r="D1014" i="34"/>
  <c r="D165" i="34"/>
  <c r="D1190" i="34"/>
  <c r="D909" i="34"/>
  <c r="D70" i="34"/>
  <c r="D296" i="34"/>
  <c r="D446" i="34"/>
  <c r="D112" i="34"/>
  <c r="D1128" i="34"/>
  <c r="D420" i="34"/>
  <c r="D325" i="34"/>
  <c r="D1308" i="34"/>
  <c r="D761" i="34"/>
  <c r="D216" i="34"/>
  <c r="D1127" i="34"/>
  <c r="D407" i="34"/>
  <c r="D120" i="34"/>
  <c r="D1398" i="34"/>
  <c r="D1469" i="34"/>
  <c r="D1193" i="34"/>
  <c r="D561" i="34"/>
  <c r="D533" i="34"/>
  <c r="D17" i="34"/>
  <c r="D351" i="34"/>
  <c r="D250" i="34"/>
  <c r="D1205" i="34"/>
  <c r="D581" i="34"/>
  <c r="D1290" i="34"/>
  <c r="D20" i="34"/>
  <c r="D578" i="34"/>
  <c r="D107" i="34"/>
  <c r="D390" i="34"/>
  <c r="D1462" i="34"/>
  <c r="D548" i="34"/>
  <c r="D1078" i="34"/>
  <c r="D16" i="34"/>
  <c r="D605" i="34"/>
  <c r="D1267" i="34"/>
  <c r="D105" i="34"/>
  <c r="D1405" i="34"/>
  <c r="D783" i="34"/>
  <c r="D1225" i="34"/>
  <c r="D117" i="34"/>
  <c r="D280" i="34"/>
  <c r="D557" i="34"/>
  <c r="D502" i="34"/>
  <c r="D469" i="34"/>
  <c r="D200" i="34"/>
  <c r="D393" i="34"/>
  <c r="D1125" i="34"/>
  <c r="D247" i="34"/>
  <c r="D411" i="34"/>
  <c r="D154" i="34"/>
  <c r="D42" i="34"/>
  <c r="D535" i="34"/>
  <c r="D720" i="34"/>
  <c r="D293" i="34"/>
  <c r="D1123" i="34"/>
  <c r="D171" i="34"/>
  <c r="D310" i="34"/>
  <c r="D334" i="34"/>
  <c r="D1334" i="34"/>
  <c r="D1224" i="34"/>
  <c r="D802" i="34"/>
  <c r="D1169" i="34"/>
  <c r="D1108" i="34"/>
  <c r="D1196" i="34"/>
  <c r="D681" i="34"/>
  <c r="D307" i="34"/>
  <c r="D1245" i="34"/>
  <c r="D1410" i="34"/>
  <c r="D1006" i="34"/>
  <c r="D977" i="34"/>
  <c r="D183" i="34"/>
  <c r="D1049" i="34"/>
  <c r="D85" i="34"/>
  <c r="D285" i="34"/>
  <c r="D201" i="34"/>
  <c r="D1017" i="34"/>
  <c r="D1111" i="34"/>
  <c r="D46" i="34"/>
  <c r="D594" i="34"/>
  <c r="D1181" i="34"/>
  <c r="D645" i="34"/>
  <c r="D392" i="34"/>
  <c r="D1145" i="34"/>
  <c r="D353" i="34"/>
  <c r="D1041" i="34"/>
  <c r="D914" i="34"/>
  <c r="D1278" i="34"/>
  <c r="D582" i="34"/>
  <c r="D255" i="34"/>
  <c r="D694" i="34"/>
  <c r="D552" i="34"/>
  <c r="D556" i="34"/>
  <c r="D843" i="34"/>
  <c r="D1426" i="34"/>
  <c r="D189" i="34"/>
  <c r="D966" i="34"/>
  <c r="D1491" i="34"/>
  <c r="D782" i="34"/>
  <c r="D493" i="34"/>
  <c r="D271" i="34"/>
  <c r="D569" i="34"/>
  <c r="D345" i="34"/>
  <c r="D1189" i="34"/>
  <c r="D576" i="34"/>
  <c r="D1236" i="34"/>
  <c r="D431" i="34"/>
  <c r="D543" i="34"/>
  <c r="D44" i="34"/>
  <c r="D484" i="34"/>
  <c r="D1020" i="34"/>
  <c r="D1149" i="34"/>
  <c r="D460" i="34"/>
  <c r="D831" i="34"/>
  <c r="D911" i="34"/>
  <c r="D881" i="34"/>
  <c r="D313" i="34"/>
  <c r="D571" i="34"/>
  <c r="D795" i="34"/>
  <c r="D257" i="34"/>
  <c r="D913" i="34"/>
  <c r="D873" i="34"/>
  <c r="D887" i="34"/>
  <c r="D660" i="34"/>
  <c r="D455" i="34"/>
  <c r="D338" i="34"/>
  <c r="D929" i="34"/>
  <c r="D845" i="34"/>
  <c r="D940" i="34"/>
  <c r="D223" i="34"/>
  <c r="D1297" i="34"/>
  <c r="D410" i="34"/>
  <c r="D195" i="34"/>
  <c r="D1003" i="34"/>
  <c r="D1026" i="34"/>
  <c r="D1029" i="34"/>
  <c r="D308" i="34"/>
  <c r="D1089" i="34"/>
  <c r="D141" i="34"/>
  <c r="D1472" i="34"/>
  <c r="D984" i="34"/>
  <c r="D702" i="34"/>
  <c r="D829" i="34"/>
  <c r="D1284" i="34"/>
  <c r="D573" i="34"/>
  <c r="D1475" i="34"/>
  <c r="D523" i="34"/>
  <c r="D1113" i="34"/>
  <c r="D1460" i="34"/>
  <c r="D1092" i="34"/>
  <c r="D1218" i="34"/>
  <c r="D89" i="34"/>
  <c r="D764" i="34"/>
  <c r="D1282" i="34"/>
  <c r="D286" i="34"/>
  <c r="D28" i="34"/>
  <c r="D57" i="34"/>
  <c r="D1423" i="34"/>
  <c r="D958" i="34"/>
  <c r="D350" i="34"/>
  <c r="D274" i="34"/>
  <c r="D478" i="34"/>
  <c r="D1161" i="34"/>
  <c r="D1377" i="34"/>
  <c r="D766" i="34"/>
  <c r="D276" i="34"/>
  <c r="D467" i="34"/>
  <c r="D1445" i="34"/>
  <c r="D1118" i="34"/>
  <c r="D1456" i="34"/>
  <c r="D820" i="34"/>
  <c r="D844" i="34"/>
  <c r="D1504" i="34"/>
  <c r="D636" i="34"/>
  <c r="D58" i="34"/>
  <c r="D356" i="34"/>
  <c r="D1461" i="34"/>
  <c r="D757" i="34"/>
  <c r="D29" i="34"/>
  <c r="D1066" i="34"/>
  <c r="D903" i="34"/>
  <c r="D779" i="34"/>
  <c r="D49" i="34"/>
  <c r="D84" i="34"/>
  <c r="D753" i="34"/>
  <c r="D707" i="34"/>
  <c r="D228" i="34"/>
  <c r="D988" i="34"/>
  <c r="D1152" i="34"/>
  <c r="D1063" i="34"/>
  <c r="D1498" i="34"/>
  <c r="D526" i="34"/>
  <c r="D1350" i="34"/>
  <c r="D1390" i="34"/>
  <c r="D1285" i="34"/>
  <c r="D311" i="34"/>
  <c r="D987" i="34"/>
  <c r="D1227" i="34"/>
  <c r="D474" i="34"/>
  <c r="D1412" i="34"/>
  <c r="D1357" i="34"/>
  <c r="D572" i="34"/>
  <c r="D148" i="34"/>
  <c r="D1198" i="34"/>
  <c r="D1441" i="34"/>
  <c r="D1493" i="34"/>
  <c r="D1465" i="34"/>
  <c r="D92" i="34"/>
  <c r="D1262" i="34"/>
  <c r="D1388" i="34"/>
  <c r="D516" i="34"/>
  <c r="D955" i="34"/>
  <c r="D51" i="34"/>
  <c r="D1353" i="34"/>
  <c r="D389" i="34"/>
  <c r="D490" i="34"/>
  <c r="D1435" i="34"/>
  <c r="D938" i="34"/>
  <c r="D744" i="34"/>
  <c r="D1016" i="34"/>
  <c r="D1250" i="34"/>
  <c r="D688" i="34"/>
  <c r="D1215" i="34"/>
  <c r="D193" i="34"/>
  <c r="D1010" i="34"/>
  <c r="D1325" i="34"/>
  <c r="D1424" i="34"/>
  <c r="D11" i="34"/>
  <c r="D759" i="34"/>
  <c r="D618" i="34"/>
  <c r="D206" i="34"/>
  <c r="D762" i="34"/>
  <c r="D491" i="34"/>
  <c r="D210" i="34"/>
  <c r="D1485" i="34"/>
  <c r="D1458" i="34"/>
  <c r="D623" i="34"/>
  <c r="D1437" i="34"/>
  <c r="D633" i="34"/>
  <c r="D817" i="34"/>
  <c r="D1185" i="34"/>
  <c r="D839" i="34"/>
  <c r="D900" i="34"/>
  <c r="D342" i="34"/>
  <c r="D658" i="34"/>
  <c r="D721" i="34"/>
  <c r="D1319" i="34"/>
  <c r="D1129" i="34"/>
  <c r="D348" i="34"/>
  <c r="D989" i="34"/>
  <c r="D1116" i="34"/>
  <c r="D374" i="34"/>
  <c r="D968" i="34"/>
  <c r="D1195" i="34"/>
  <c r="D1099" i="34"/>
  <c r="D382" i="34"/>
  <c r="D176" i="34"/>
  <c r="D515" i="34"/>
  <c r="D668" i="34"/>
  <c r="D732" i="34"/>
  <c r="D134" i="34"/>
  <c r="D320" i="34"/>
  <c r="D1103" i="34"/>
  <c r="D367" i="34"/>
  <c r="D1180" i="34"/>
  <c r="D1386" i="34"/>
  <c r="D553" i="34"/>
  <c r="D226" i="34"/>
  <c r="D239" i="34"/>
  <c r="D1008" i="34"/>
  <c r="D1298" i="34"/>
  <c r="D344" i="34"/>
  <c r="D559" i="34"/>
  <c r="D1415" i="34"/>
  <c r="D1144" i="34"/>
  <c r="D906" i="34"/>
  <c r="D589" i="34"/>
  <c r="D155" i="34"/>
  <c r="D442" i="34"/>
  <c r="D1380" i="34"/>
  <c r="D487" i="34"/>
  <c r="D885" i="34"/>
  <c r="D679" i="34"/>
  <c r="D1309" i="34"/>
  <c r="D394" i="34"/>
  <c r="D10" i="34"/>
  <c r="D908" i="34"/>
  <c r="D545" i="34"/>
  <c r="D1337" i="34"/>
  <c r="D1394" i="34"/>
  <c r="D1448" i="34"/>
  <c r="D55" i="34"/>
  <c r="D1379" i="34"/>
  <c r="D450" i="34"/>
  <c r="D1207" i="34"/>
  <c r="D498" i="34"/>
  <c r="D928" i="34"/>
  <c r="D1419" i="34"/>
  <c r="D646" i="34"/>
  <c r="D713" i="34"/>
  <c r="D197" i="34"/>
  <c r="D1454" i="34"/>
  <c r="D1005" i="34"/>
  <c r="D282" i="34"/>
  <c r="D177" i="34"/>
  <c r="D230" i="34"/>
  <c r="D674" i="34"/>
  <c r="D1305" i="34"/>
  <c r="D1283" i="34"/>
  <c r="D1104" i="34"/>
  <c r="D566" i="34"/>
  <c r="D339" i="34"/>
  <c r="D1304" i="34"/>
  <c r="D833" i="34"/>
  <c r="D438" i="34"/>
  <c r="D383" i="34"/>
  <c r="D752" i="34"/>
  <c r="D1291" i="34"/>
  <c r="D1295" i="34"/>
  <c r="D125" i="34"/>
  <c r="D746" i="34"/>
  <c r="D629" i="34"/>
  <c r="D404" i="34"/>
  <c r="D1343" i="34"/>
  <c r="D1346" i="34"/>
  <c r="D678" i="34"/>
  <c r="D1247" i="34"/>
  <c r="D1148" i="34"/>
  <c r="D1333" i="34"/>
  <c r="D375" i="34"/>
  <c r="D1056" i="34"/>
  <c r="D15" i="34"/>
  <c r="D95" i="34"/>
  <c r="D1081" i="34"/>
  <c r="D611" i="34"/>
  <c r="D161" i="34"/>
  <c r="D823" i="34"/>
  <c r="D127" i="34"/>
  <c r="D1439" i="34"/>
  <c r="D501" i="34"/>
  <c r="D1042" i="34"/>
  <c r="D1257" i="34"/>
  <c r="D1070" i="34"/>
  <c r="D1046" i="34"/>
  <c r="D181" i="34"/>
  <c r="D864" i="34"/>
  <c r="D131" i="34"/>
  <c r="D1479" i="34"/>
  <c r="D185" i="34"/>
  <c r="D979" i="34"/>
  <c r="D568" i="34"/>
  <c r="D850" i="34"/>
  <c r="D376" i="34"/>
  <c r="D768" i="34"/>
  <c r="D1344" i="34"/>
  <c r="D166" i="34"/>
  <c r="D856" i="34"/>
  <c r="D648" i="34"/>
  <c r="D219" i="34"/>
  <c r="D1339" i="34"/>
  <c r="D236" i="34"/>
  <c r="D59" i="34"/>
  <c r="D1050" i="34"/>
  <c r="D962" i="34"/>
  <c r="D1444" i="34"/>
  <c r="D835" i="34"/>
  <c r="D754" i="34"/>
  <c r="D48" i="34"/>
  <c r="D1007" i="34"/>
  <c r="D574" i="34"/>
  <c r="D806" i="34"/>
  <c r="D1210" i="34"/>
  <c r="D145" i="34"/>
  <c r="D8" i="34"/>
  <c r="D1480" i="34"/>
  <c r="D1492" i="34"/>
  <c r="D110" i="34"/>
  <c r="D78" i="34"/>
  <c r="D888" i="34"/>
  <c r="D259" i="34"/>
  <c r="D91" i="34"/>
  <c r="D1077" i="34"/>
  <c r="D1004" i="34"/>
  <c r="D1058" i="34"/>
  <c r="D1477" i="34"/>
  <c r="D765" i="34"/>
  <c r="D1328" i="34"/>
  <c r="D452" i="34"/>
  <c r="D993" i="34"/>
  <c r="D191" i="34"/>
  <c r="D922" i="34"/>
  <c r="D384" i="34"/>
  <c r="D564" i="34"/>
  <c r="D204" i="34"/>
  <c r="D849" i="34"/>
  <c r="D1067" i="34"/>
  <c r="D530" i="34"/>
  <c r="D544" i="34"/>
  <c r="D1265" i="34"/>
  <c r="D319" i="34"/>
  <c r="D483" i="34"/>
  <c r="D288" i="34"/>
  <c r="D328" i="34"/>
  <c r="D495" i="34"/>
  <c r="D432" i="34"/>
  <c r="D199" i="34"/>
  <c r="D249" i="34"/>
  <c r="D580" i="34"/>
  <c r="D816" i="34"/>
  <c r="D960" i="34"/>
  <c r="D306" i="34"/>
  <c r="D1502" i="34"/>
  <c r="D1157" i="34"/>
  <c r="D333" i="34"/>
  <c r="D1273" i="34"/>
  <c r="D1316" i="34"/>
  <c r="D716" i="34"/>
  <c r="D950" i="34"/>
  <c r="D1079" i="34"/>
  <c r="D1287" i="34"/>
  <c r="D1171" i="34"/>
  <c r="D1395" i="34"/>
  <c r="D1135" i="34"/>
  <c r="D1238" i="34"/>
  <c r="D1229" i="34"/>
  <c r="D99" i="34"/>
  <c r="D936" i="34"/>
  <c r="D1277" i="34"/>
  <c r="D180" i="34"/>
  <c r="D188" i="34"/>
  <c r="D937" i="34"/>
  <c r="D521" i="34"/>
  <c r="D1404" i="34"/>
  <c r="D425" i="34"/>
  <c r="G849" i="36"/>
  <c r="G1227" i="36"/>
  <c r="G1409" i="36"/>
  <c r="G735" i="36"/>
  <c r="G532" i="36"/>
  <c r="G407" i="36"/>
  <c r="G710" i="36"/>
  <c r="G1010" i="36"/>
  <c r="F1539" i="36"/>
  <c r="G1502" i="36"/>
  <c r="G1373" i="36"/>
  <c r="G1391" i="36"/>
  <c r="G443" i="36"/>
  <c r="G979" i="36"/>
  <c r="G139" i="36"/>
  <c r="G1055" i="36"/>
  <c r="G1201" i="36"/>
  <c r="G410" i="36"/>
  <c r="G436" i="36"/>
  <c r="G1340" i="36"/>
  <c r="G175" i="36"/>
  <c r="G1067" i="36"/>
  <c r="G259" i="36"/>
  <c r="G995" i="36"/>
  <c r="G848" i="36"/>
  <c r="G1420" i="36"/>
  <c r="G691" i="36"/>
  <c r="G1037" i="36"/>
  <c r="G1491" i="36"/>
  <c r="G509" i="36"/>
  <c r="G914" i="36"/>
  <c r="G1411" i="36"/>
  <c r="G183" i="36"/>
  <c r="G657" i="36"/>
  <c r="B20" i="36"/>
  <c r="G879" i="36"/>
  <c r="B9" i="39"/>
  <c r="D9" i="39" s="1"/>
  <c r="C8" i="39"/>
  <c r="F4" i="39"/>
  <c r="G4" i="39"/>
  <c r="A6" i="39"/>
  <c r="F5" i="39" s="1"/>
  <c r="A3" i="39"/>
  <c r="S37" i="36" l="1"/>
  <c r="B22" i="36"/>
  <c r="B28" i="36" s="1"/>
  <c r="G1538" i="36"/>
  <c r="B12" i="37" s="1"/>
  <c r="B11" i="37"/>
  <c r="B10" i="39"/>
  <c r="D10" i="39" s="1"/>
  <c r="C9" i="39"/>
  <c r="A7" i="39"/>
  <c r="E6" i="39" s="1"/>
  <c r="E5" i="39"/>
  <c r="G5" i="39"/>
  <c r="K37" i="36"/>
  <c r="G3" i="39"/>
  <c r="F3" i="39"/>
  <c r="E3" i="39"/>
  <c r="B11" i="39" l="1"/>
  <c r="D11" i="39" s="1"/>
  <c r="C10" i="39"/>
  <c r="G6" i="39"/>
  <c r="A8" i="39"/>
  <c r="F7" i="39" s="1"/>
  <c r="F6" i="39"/>
  <c r="B12" i="39" l="1"/>
  <c r="D12" i="39" s="1"/>
  <c r="C11" i="39"/>
  <c r="E7" i="39"/>
  <c r="G7" i="39"/>
  <c r="A9" i="39"/>
  <c r="E8" i="39" s="1"/>
  <c r="B13" i="39" l="1"/>
  <c r="D13" i="39" s="1"/>
  <c r="C12" i="39"/>
  <c r="F8" i="39"/>
  <c r="A10" i="39"/>
  <c r="E9" i="39" s="1"/>
  <c r="G8" i="39"/>
  <c r="B14" i="39" l="1"/>
  <c r="D14" i="39" s="1"/>
  <c r="C13" i="39"/>
  <c r="G9" i="39"/>
  <c r="F9" i="39"/>
  <c r="A11" i="39"/>
  <c r="F10" i="39" s="1"/>
  <c r="B15" i="39" l="1"/>
  <c r="D15" i="39" s="1"/>
  <c r="C14" i="39"/>
  <c r="A12" i="39"/>
  <c r="F11" i="39" s="1"/>
  <c r="G10" i="39"/>
  <c r="E10" i="39"/>
  <c r="B16" i="39" l="1"/>
  <c r="D16" i="39" s="1"/>
  <c r="C15" i="39"/>
  <c r="A13" i="39"/>
  <c r="E11" i="39"/>
  <c r="G11" i="39"/>
  <c r="E12" i="39" l="1"/>
  <c r="B17" i="39"/>
  <c r="D17" i="39" s="1"/>
  <c r="C16" i="39"/>
  <c r="A14" i="39"/>
  <c r="G13" i="39" s="1"/>
  <c r="G12" i="39"/>
  <c r="F12" i="39"/>
  <c r="B18" i="39" l="1"/>
  <c r="D18" i="39" s="1"/>
  <c r="C17" i="39"/>
  <c r="F13" i="39"/>
  <c r="E13" i="39"/>
  <c r="A15" i="39"/>
  <c r="B19" i="39" l="1"/>
  <c r="D19" i="39" s="1"/>
  <c r="C18" i="39"/>
  <c r="G14" i="39"/>
  <c r="F14" i="39"/>
  <c r="E14" i="39"/>
  <c r="A16" i="39"/>
  <c r="E15" i="39" s="1"/>
  <c r="B20" i="39" l="1"/>
  <c r="D20" i="39" s="1"/>
  <c r="C19" i="39"/>
  <c r="A17" i="39"/>
  <c r="E16" i="39" s="1"/>
  <c r="G15" i="39"/>
  <c r="F15" i="39"/>
  <c r="B21" i="39" l="1"/>
  <c r="D21" i="39" s="1"/>
  <c r="C20" i="39"/>
  <c r="F16" i="39"/>
  <c r="G16" i="39"/>
  <c r="A18" i="39"/>
  <c r="B22" i="39" l="1"/>
  <c r="D22" i="39" s="1"/>
  <c r="C21" i="39"/>
  <c r="F17" i="39"/>
  <c r="A19" i="39"/>
  <c r="E18" i="39" s="1"/>
  <c r="E17" i="39"/>
  <c r="G17" i="39"/>
  <c r="B23" i="39" l="1"/>
  <c r="C22" i="39"/>
  <c r="F18" i="39"/>
  <c r="G18" i="39"/>
  <c r="A20" i="39"/>
  <c r="C23" i="39" l="1"/>
  <c r="D23" i="39"/>
  <c r="F19" i="39"/>
  <c r="E19" i="39"/>
  <c r="G19" i="39"/>
  <c r="A21" i="39"/>
  <c r="G20" i="39" l="1"/>
  <c r="A22" i="39"/>
  <c r="E20" i="39"/>
  <c r="F20" i="39"/>
  <c r="G21" i="39" l="1"/>
  <c r="E21" i="39"/>
  <c r="F21" i="39"/>
  <c r="A23" i="39"/>
  <c r="F22" i="39" l="1"/>
  <c r="E23" i="39"/>
  <c r="F23" i="39"/>
  <c r="G23" i="39"/>
  <c r="E22" i="39"/>
  <c r="M37" i="36" s="1"/>
  <c r="G22" i="39"/>
  <c r="C20" i="44" l="1"/>
  <c r="C22" i="44"/>
  <c r="C23" i="44"/>
  <c r="B19" i="36" l="1"/>
  <c r="C22" i="36"/>
  <c r="C23" i="36"/>
  <c r="B24" i="36"/>
  <c r="C24" i="36"/>
  <c r="B25" i="36"/>
  <c r="B26" i="36"/>
  <c r="B30" i="36"/>
  <c r="B31" i="36"/>
  <c r="B32" i="36"/>
  <c r="S35" i="36"/>
  <c r="S36" i="36"/>
  <c r="J37" i="36"/>
  <c r="H38" i="36"/>
  <c r="I38" i="36"/>
  <c r="J38" i="36"/>
  <c r="K38" i="36"/>
  <c r="L38" i="36"/>
  <c r="M38" i="36"/>
  <c r="N38" i="36"/>
  <c r="O38" i="36"/>
  <c r="P38" i="36"/>
  <c r="Q38" i="36"/>
  <c r="H39" i="36"/>
  <c r="I39" i="36"/>
  <c r="J39" i="36"/>
  <c r="K39" i="36"/>
  <c r="L39" i="36"/>
  <c r="M39" i="36"/>
  <c r="N39" i="36"/>
  <c r="O39" i="36"/>
  <c r="P39" i="36"/>
  <c r="Q39" i="36"/>
  <c r="H40" i="36"/>
  <c r="I40" i="36"/>
  <c r="J40" i="36"/>
  <c r="K40" i="36"/>
  <c r="L40" i="36"/>
  <c r="M40" i="36"/>
  <c r="N40" i="36"/>
  <c r="O40" i="36"/>
  <c r="P40" i="36"/>
  <c r="Q40" i="36"/>
  <c r="H41" i="36"/>
  <c r="I41" i="36"/>
  <c r="J41" i="36"/>
  <c r="K41" i="36"/>
  <c r="L41" i="36"/>
  <c r="M41" i="36"/>
  <c r="N41" i="36"/>
  <c r="O41" i="36"/>
  <c r="P41" i="36"/>
  <c r="Q41" i="36"/>
  <c r="H42" i="36"/>
  <c r="I42" i="36"/>
  <c r="J42" i="36"/>
  <c r="K42" i="36"/>
  <c r="L42" i="36"/>
  <c r="M42" i="36"/>
  <c r="N42" i="36"/>
  <c r="O42" i="36"/>
  <c r="P42" i="36"/>
  <c r="Q42" i="36"/>
  <c r="H43" i="36"/>
  <c r="I43" i="36"/>
  <c r="J43" i="36"/>
  <c r="K43" i="36"/>
  <c r="L43" i="36"/>
  <c r="M43" i="36"/>
  <c r="N43" i="36"/>
  <c r="O43" i="36"/>
  <c r="P43" i="36"/>
  <c r="Q43" i="36"/>
  <c r="H44" i="36"/>
  <c r="I44" i="36"/>
  <c r="J44" i="36"/>
  <c r="K44" i="36"/>
  <c r="L44" i="36"/>
  <c r="M44" i="36"/>
  <c r="N44" i="36"/>
  <c r="O44" i="36"/>
  <c r="P44" i="36"/>
  <c r="Q44" i="36"/>
  <c r="H45" i="36"/>
  <c r="I45" i="36"/>
  <c r="J45" i="36"/>
  <c r="K45" i="36"/>
  <c r="L45" i="36"/>
  <c r="M45" i="36"/>
  <c r="N45" i="36"/>
  <c r="O45" i="36"/>
  <c r="P45" i="36"/>
  <c r="Q45" i="36"/>
  <c r="H46" i="36"/>
  <c r="I46" i="36"/>
  <c r="J46" i="36"/>
  <c r="K46" i="36"/>
  <c r="L46" i="36"/>
  <c r="M46" i="36"/>
  <c r="N46" i="36"/>
  <c r="O46" i="36"/>
  <c r="P46" i="36"/>
  <c r="Q46" i="36"/>
  <c r="H47" i="36"/>
  <c r="I47" i="36"/>
  <c r="J47" i="36"/>
  <c r="K47" i="36"/>
  <c r="L47" i="36"/>
  <c r="M47" i="36"/>
  <c r="N47" i="36"/>
  <c r="O47" i="36"/>
  <c r="P47" i="36"/>
  <c r="Q47" i="36"/>
  <c r="H48" i="36"/>
  <c r="I48" i="36"/>
  <c r="J48" i="36"/>
  <c r="K48" i="36"/>
  <c r="L48" i="36"/>
  <c r="M48" i="36"/>
  <c r="N48" i="36"/>
  <c r="O48" i="36"/>
  <c r="P48" i="36"/>
  <c r="Q48" i="36"/>
  <c r="H49" i="36"/>
  <c r="I49" i="36"/>
  <c r="J49" i="36"/>
  <c r="K49" i="36"/>
  <c r="L49" i="36"/>
  <c r="M49" i="36"/>
  <c r="N49" i="36"/>
  <c r="O49" i="36"/>
  <c r="P49" i="36"/>
  <c r="Q49" i="36"/>
  <c r="H50" i="36"/>
  <c r="I50" i="36"/>
  <c r="J50" i="36"/>
  <c r="K50" i="36"/>
  <c r="L50" i="36"/>
  <c r="M50" i="36"/>
  <c r="N50" i="36"/>
  <c r="O50" i="36"/>
  <c r="P50" i="36"/>
  <c r="Q50" i="36"/>
  <c r="H51" i="36"/>
  <c r="I51" i="36"/>
  <c r="J51" i="36"/>
  <c r="K51" i="36"/>
  <c r="L51" i="36"/>
  <c r="M51" i="36"/>
  <c r="N51" i="36"/>
  <c r="O51" i="36"/>
  <c r="P51" i="36"/>
  <c r="Q51" i="36"/>
  <c r="H52" i="36"/>
  <c r="I52" i="36"/>
  <c r="J52" i="36"/>
  <c r="K52" i="36"/>
  <c r="L52" i="36"/>
  <c r="M52" i="36"/>
  <c r="N52" i="36"/>
  <c r="O52" i="36"/>
  <c r="P52" i="36"/>
  <c r="Q52" i="36"/>
  <c r="H53" i="36"/>
  <c r="I53" i="36"/>
  <c r="J53" i="36"/>
  <c r="K53" i="36"/>
  <c r="L53" i="36"/>
  <c r="M53" i="36"/>
  <c r="N53" i="36"/>
  <c r="O53" i="36"/>
  <c r="P53" i="36"/>
  <c r="Q53" i="36"/>
  <c r="H54" i="36"/>
  <c r="I54" i="36"/>
  <c r="J54" i="36"/>
  <c r="K54" i="36"/>
  <c r="L54" i="36"/>
  <c r="M54" i="36"/>
  <c r="N54" i="36"/>
  <c r="O54" i="36"/>
  <c r="P54" i="36"/>
  <c r="Q54" i="36"/>
  <c r="H55" i="36"/>
  <c r="I55" i="36"/>
  <c r="J55" i="36"/>
  <c r="K55" i="36"/>
  <c r="L55" i="36"/>
  <c r="M55" i="36"/>
  <c r="N55" i="36"/>
  <c r="O55" i="36"/>
  <c r="P55" i="36"/>
  <c r="Q55" i="36"/>
  <c r="H56" i="36"/>
  <c r="I56" i="36"/>
  <c r="J56" i="36"/>
  <c r="K56" i="36"/>
  <c r="L56" i="36"/>
  <c r="M56" i="36"/>
  <c r="N56" i="36"/>
  <c r="O56" i="36"/>
  <c r="P56" i="36"/>
  <c r="Q56" i="36"/>
  <c r="H57" i="36"/>
  <c r="I57" i="36"/>
  <c r="J57" i="36"/>
  <c r="K57" i="36"/>
  <c r="L57" i="36"/>
  <c r="M57" i="36"/>
  <c r="N57" i="36"/>
  <c r="O57" i="36"/>
  <c r="P57" i="36"/>
  <c r="Q57" i="36"/>
  <c r="H58" i="36"/>
  <c r="I58" i="36"/>
  <c r="J58" i="36"/>
  <c r="K58" i="36"/>
  <c r="L58" i="36"/>
  <c r="M58" i="36"/>
  <c r="N58" i="36"/>
  <c r="O58" i="36"/>
  <c r="P58" i="36"/>
  <c r="Q58" i="36"/>
  <c r="H59" i="36"/>
  <c r="I59" i="36"/>
  <c r="J59" i="36"/>
  <c r="K59" i="36"/>
  <c r="L59" i="36"/>
  <c r="M59" i="36"/>
  <c r="N59" i="36"/>
  <c r="O59" i="36"/>
  <c r="P59" i="36"/>
  <c r="Q59" i="36"/>
  <c r="H60" i="36"/>
  <c r="I60" i="36"/>
  <c r="J60" i="36"/>
  <c r="K60" i="36"/>
  <c r="L60" i="36"/>
  <c r="M60" i="36"/>
  <c r="N60" i="36"/>
  <c r="O60" i="36"/>
  <c r="P60" i="36"/>
  <c r="Q60" i="36"/>
  <c r="H61" i="36"/>
  <c r="I61" i="36"/>
  <c r="J61" i="36"/>
  <c r="K61" i="36"/>
  <c r="L61" i="36"/>
  <c r="M61" i="36"/>
  <c r="N61" i="36"/>
  <c r="O61" i="36"/>
  <c r="P61" i="36"/>
  <c r="Q61" i="36"/>
  <c r="H62" i="36"/>
  <c r="I62" i="36"/>
  <c r="J62" i="36"/>
  <c r="K62" i="36"/>
  <c r="L62" i="36"/>
  <c r="M62" i="36"/>
  <c r="N62" i="36"/>
  <c r="O62" i="36"/>
  <c r="P62" i="36"/>
  <c r="Q62" i="36"/>
  <c r="H63" i="36"/>
  <c r="I63" i="36"/>
  <c r="J63" i="36"/>
  <c r="K63" i="36"/>
  <c r="L63" i="36"/>
  <c r="M63" i="36"/>
  <c r="N63" i="36"/>
  <c r="O63" i="36"/>
  <c r="P63" i="36"/>
  <c r="Q63" i="36"/>
  <c r="H64" i="36"/>
  <c r="I64" i="36"/>
  <c r="J64" i="36"/>
  <c r="K64" i="36"/>
  <c r="L64" i="36"/>
  <c r="M64" i="36"/>
  <c r="N64" i="36"/>
  <c r="O64" i="36"/>
  <c r="P64" i="36"/>
  <c r="Q64" i="36"/>
  <c r="H65" i="36"/>
  <c r="I65" i="36"/>
  <c r="J65" i="36"/>
  <c r="K65" i="36"/>
  <c r="L65" i="36"/>
  <c r="M65" i="36"/>
  <c r="N65" i="36"/>
  <c r="O65" i="36"/>
  <c r="P65" i="36"/>
  <c r="Q65" i="36"/>
  <c r="H66" i="36"/>
  <c r="I66" i="36"/>
  <c r="J66" i="36"/>
  <c r="K66" i="36"/>
  <c r="L66" i="36"/>
  <c r="M66" i="36"/>
  <c r="N66" i="36"/>
  <c r="O66" i="36"/>
  <c r="P66" i="36"/>
  <c r="Q66" i="36"/>
  <c r="H67" i="36"/>
  <c r="I67" i="36"/>
  <c r="J67" i="36"/>
  <c r="K67" i="36"/>
  <c r="L67" i="36"/>
  <c r="M67" i="36"/>
  <c r="N67" i="36"/>
  <c r="O67" i="36"/>
  <c r="P67" i="36"/>
  <c r="Q67" i="36"/>
  <c r="H68" i="36"/>
  <c r="I68" i="36"/>
  <c r="J68" i="36"/>
  <c r="K68" i="36"/>
  <c r="L68" i="36"/>
  <c r="M68" i="36"/>
  <c r="N68" i="36"/>
  <c r="O68" i="36"/>
  <c r="P68" i="36"/>
  <c r="Q68" i="36"/>
  <c r="H69" i="36"/>
  <c r="I69" i="36"/>
  <c r="J69" i="36"/>
  <c r="K69" i="36"/>
  <c r="L69" i="36"/>
  <c r="M69" i="36"/>
  <c r="N69" i="36"/>
  <c r="O69" i="36"/>
  <c r="P69" i="36"/>
  <c r="Q69" i="36"/>
  <c r="H70" i="36"/>
  <c r="I70" i="36"/>
  <c r="J70" i="36"/>
  <c r="K70" i="36"/>
  <c r="L70" i="36"/>
  <c r="M70" i="36"/>
  <c r="N70" i="36"/>
  <c r="O70" i="36"/>
  <c r="P70" i="36"/>
  <c r="Q70" i="36"/>
  <c r="H71" i="36"/>
  <c r="I71" i="36"/>
  <c r="J71" i="36"/>
  <c r="K71" i="36"/>
  <c r="L71" i="36"/>
  <c r="M71" i="36"/>
  <c r="N71" i="36"/>
  <c r="O71" i="36"/>
  <c r="P71" i="36"/>
  <c r="Q71" i="36"/>
  <c r="H72" i="36"/>
  <c r="I72" i="36"/>
  <c r="J72" i="36"/>
  <c r="K72" i="36"/>
  <c r="L72" i="36"/>
  <c r="M72" i="36"/>
  <c r="N72" i="36"/>
  <c r="O72" i="36"/>
  <c r="P72" i="36"/>
  <c r="Q72" i="36"/>
  <c r="H73" i="36"/>
  <c r="I73" i="36"/>
  <c r="J73" i="36"/>
  <c r="K73" i="36"/>
  <c r="L73" i="36"/>
  <c r="M73" i="36"/>
  <c r="N73" i="36"/>
  <c r="O73" i="36"/>
  <c r="P73" i="36"/>
  <c r="Q73" i="36"/>
  <c r="H74" i="36"/>
  <c r="I74" i="36"/>
  <c r="J74" i="36"/>
  <c r="K74" i="36"/>
  <c r="L74" i="36"/>
  <c r="M74" i="36"/>
  <c r="N74" i="36"/>
  <c r="O74" i="36"/>
  <c r="P74" i="36"/>
  <c r="Q74" i="36"/>
  <c r="H75" i="36"/>
  <c r="I75" i="36"/>
  <c r="J75" i="36"/>
  <c r="K75" i="36"/>
  <c r="L75" i="36"/>
  <c r="M75" i="36"/>
  <c r="N75" i="36"/>
  <c r="O75" i="36"/>
  <c r="P75" i="36"/>
  <c r="Q75" i="36"/>
  <c r="H76" i="36"/>
  <c r="I76" i="36"/>
  <c r="J76" i="36"/>
  <c r="K76" i="36"/>
  <c r="L76" i="36"/>
  <c r="M76" i="36"/>
  <c r="N76" i="36"/>
  <c r="O76" i="36"/>
  <c r="P76" i="36"/>
  <c r="Q76" i="36"/>
  <c r="H77" i="36"/>
  <c r="I77" i="36"/>
  <c r="J77" i="36"/>
  <c r="K77" i="36"/>
  <c r="L77" i="36"/>
  <c r="M77" i="36"/>
  <c r="N77" i="36"/>
  <c r="O77" i="36"/>
  <c r="P77" i="36"/>
  <c r="Q77" i="36"/>
  <c r="H78" i="36"/>
  <c r="I78" i="36"/>
  <c r="J78" i="36"/>
  <c r="K78" i="36"/>
  <c r="L78" i="36"/>
  <c r="M78" i="36"/>
  <c r="N78" i="36"/>
  <c r="O78" i="36"/>
  <c r="P78" i="36"/>
  <c r="Q78" i="36"/>
  <c r="H79" i="36"/>
  <c r="I79" i="36"/>
  <c r="J79" i="36"/>
  <c r="K79" i="36"/>
  <c r="L79" i="36"/>
  <c r="M79" i="36"/>
  <c r="N79" i="36"/>
  <c r="O79" i="36"/>
  <c r="P79" i="36"/>
  <c r="Q79" i="36"/>
  <c r="H80" i="36"/>
  <c r="I80" i="36"/>
  <c r="J80" i="36"/>
  <c r="K80" i="36"/>
  <c r="L80" i="36"/>
  <c r="M80" i="36"/>
  <c r="N80" i="36"/>
  <c r="O80" i="36"/>
  <c r="P80" i="36"/>
  <c r="Q80" i="36"/>
  <c r="H81" i="36"/>
  <c r="I81" i="36"/>
  <c r="J81" i="36"/>
  <c r="K81" i="36"/>
  <c r="L81" i="36"/>
  <c r="M81" i="36"/>
  <c r="N81" i="36"/>
  <c r="O81" i="36"/>
  <c r="P81" i="36"/>
  <c r="Q81" i="36"/>
  <c r="H82" i="36"/>
  <c r="I82" i="36"/>
  <c r="J82" i="36"/>
  <c r="K82" i="36"/>
  <c r="L82" i="36"/>
  <c r="M82" i="36"/>
  <c r="N82" i="36"/>
  <c r="O82" i="36"/>
  <c r="P82" i="36"/>
  <c r="Q82" i="36"/>
  <c r="H83" i="36"/>
  <c r="I83" i="36"/>
  <c r="J83" i="36"/>
  <c r="K83" i="36"/>
  <c r="L83" i="36"/>
  <c r="M83" i="36"/>
  <c r="N83" i="36"/>
  <c r="O83" i="36"/>
  <c r="P83" i="36"/>
  <c r="Q83" i="36"/>
  <c r="H84" i="36"/>
  <c r="I84" i="36"/>
  <c r="J84" i="36"/>
  <c r="K84" i="36"/>
  <c r="L84" i="36"/>
  <c r="M84" i="36"/>
  <c r="N84" i="36"/>
  <c r="O84" i="36"/>
  <c r="P84" i="36"/>
  <c r="Q84" i="36"/>
  <c r="H85" i="36"/>
  <c r="I85" i="36"/>
  <c r="J85" i="36"/>
  <c r="K85" i="36"/>
  <c r="L85" i="36"/>
  <c r="M85" i="36"/>
  <c r="N85" i="36"/>
  <c r="O85" i="36"/>
  <c r="P85" i="36"/>
  <c r="Q85" i="36"/>
  <c r="H86" i="36"/>
  <c r="I86" i="36"/>
  <c r="J86" i="36"/>
  <c r="K86" i="36"/>
  <c r="L86" i="36"/>
  <c r="M86" i="36"/>
  <c r="N86" i="36"/>
  <c r="O86" i="36"/>
  <c r="P86" i="36"/>
  <c r="Q86" i="36"/>
  <c r="H87" i="36"/>
  <c r="I87" i="36"/>
  <c r="J87" i="36"/>
  <c r="K87" i="36"/>
  <c r="L87" i="36"/>
  <c r="M87" i="36"/>
  <c r="N87" i="36"/>
  <c r="O87" i="36"/>
  <c r="P87" i="36"/>
  <c r="Q87" i="36"/>
  <c r="H88" i="36"/>
  <c r="I88" i="36"/>
  <c r="J88" i="36"/>
  <c r="K88" i="36"/>
  <c r="L88" i="36"/>
  <c r="M88" i="36"/>
  <c r="N88" i="36"/>
  <c r="O88" i="36"/>
  <c r="P88" i="36"/>
  <c r="Q88" i="36"/>
  <c r="H89" i="36"/>
  <c r="I89" i="36"/>
  <c r="J89" i="36"/>
  <c r="K89" i="36"/>
  <c r="L89" i="36"/>
  <c r="M89" i="36"/>
  <c r="N89" i="36"/>
  <c r="O89" i="36"/>
  <c r="P89" i="36"/>
  <c r="Q89" i="36"/>
  <c r="H90" i="36"/>
  <c r="I90" i="36"/>
  <c r="J90" i="36"/>
  <c r="K90" i="36"/>
  <c r="L90" i="36"/>
  <c r="M90" i="36"/>
  <c r="N90" i="36"/>
  <c r="O90" i="36"/>
  <c r="P90" i="36"/>
  <c r="Q90" i="36"/>
  <c r="H91" i="36"/>
  <c r="I91" i="36"/>
  <c r="J91" i="36"/>
  <c r="K91" i="36"/>
  <c r="L91" i="36"/>
  <c r="M91" i="36"/>
  <c r="N91" i="36"/>
  <c r="O91" i="36"/>
  <c r="P91" i="36"/>
  <c r="Q91" i="36"/>
  <c r="H92" i="36"/>
  <c r="I92" i="36"/>
  <c r="J92" i="36"/>
  <c r="K92" i="36"/>
  <c r="L92" i="36"/>
  <c r="M92" i="36"/>
  <c r="N92" i="36"/>
  <c r="O92" i="36"/>
  <c r="P92" i="36"/>
  <c r="Q92" i="36"/>
  <c r="H93" i="36"/>
  <c r="I93" i="36"/>
  <c r="J93" i="36"/>
  <c r="K93" i="36"/>
  <c r="L93" i="36"/>
  <c r="M93" i="36"/>
  <c r="N93" i="36"/>
  <c r="O93" i="36"/>
  <c r="P93" i="36"/>
  <c r="Q93" i="36"/>
  <c r="H94" i="36"/>
  <c r="I94" i="36"/>
  <c r="J94" i="36"/>
  <c r="K94" i="36"/>
  <c r="L94" i="36"/>
  <c r="M94" i="36"/>
  <c r="N94" i="36"/>
  <c r="O94" i="36"/>
  <c r="P94" i="36"/>
  <c r="Q94" i="36"/>
  <c r="H95" i="36"/>
  <c r="I95" i="36"/>
  <c r="J95" i="36"/>
  <c r="K95" i="36"/>
  <c r="L95" i="36"/>
  <c r="M95" i="36"/>
  <c r="N95" i="36"/>
  <c r="O95" i="36"/>
  <c r="P95" i="36"/>
  <c r="Q95" i="36"/>
  <c r="H96" i="36"/>
  <c r="I96" i="36"/>
  <c r="J96" i="36"/>
  <c r="K96" i="36"/>
  <c r="L96" i="36"/>
  <c r="M96" i="36"/>
  <c r="N96" i="36"/>
  <c r="O96" i="36"/>
  <c r="P96" i="36"/>
  <c r="Q96" i="36"/>
  <c r="H97" i="36"/>
  <c r="I97" i="36"/>
  <c r="J97" i="36"/>
  <c r="K97" i="36"/>
  <c r="L97" i="36"/>
  <c r="M97" i="36"/>
  <c r="N97" i="36"/>
  <c r="O97" i="36"/>
  <c r="P97" i="36"/>
  <c r="Q97" i="36"/>
  <c r="H98" i="36"/>
  <c r="I98" i="36"/>
  <c r="J98" i="36"/>
  <c r="K98" i="36"/>
  <c r="L98" i="36"/>
  <c r="M98" i="36"/>
  <c r="N98" i="36"/>
  <c r="O98" i="36"/>
  <c r="P98" i="36"/>
  <c r="Q98" i="36"/>
  <c r="H99" i="36"/>
  <c r="I99" i="36"/>
  <c r="J99" i="36"/>
  <c r="K99" i="36"/>
  <c r="L99" i="36"/>
  <c r="M99" i="36"/>
  <c r="N99" i="36"/>
  <c r="O99" i="36"/>
  <c r="P99" i="36"/>
  <c r="Q99" i="36"/>
  <c r="H100" i="36"/>
  <c r="I100" i="36"/>
  <c r="J100" i="36"/>
  <c r="K100" i="36"/>
  <c r="L100" i="36"/>
  <c r="M100" i="36"/>
  <c r="N100" i="36"/>
  <c r="O100" i="36"/>
  <c r="P100" i="36"/>
  <c r="Q100" i="36"/>
  <c r="H101" i="36"/>
  <c r="I101" i="36"/>
  <c r="J101" i="36"/>
  <c r="K101" i="36"/>
  <c r="L101" i="36"/>
  <c r="M101" i="36"/>
  <c r="N101" i="36"/>
  <c r="O101" i="36"/>
  <c r="P101" i="36"/>
  <c r="Q101" i="36"/>
  <c r="H102" i="36"/>
  <c r="I102" i="36"/>
  <c r="J102" i="36"/>
  <c r="K102" i="36"/>
  <c r="L102" i="36"/>
  <c r="M102" i="36"/>
  <c r="N102" i="36"/>
  <c r="O102" i="36"/>
  <c r="P102" i="36"/>
  <c r="Q102" i="36"/>
  <c r="H103" i="36"/>
  <c r="I103" i="36"/>
  <c r="J103" i="36"/>
  <c r="K103" i="36"/>
  <c r="L103" i="36"/>
  <c r="M103" i="36"/>
  <c r="N103" i="36"/>
  <c r="O103" i="36"/>
  <c r="P103" i="36"/>
  <c r="Q103" i="36"/>
  <c r="H104" i="36"/>
  <c r="I104" i="36"/>
  <c r="J104" i="36"/>
  <c r="K104" i="36"/>
  <c r="L104" i="36"/>
  <c r="M104" i="36"/>
  <c r="N104" i="36"/>
  <c r="O104" i="36"/>
  <c r="P104" i="36"/>
  <c r="Q104" i="36"/>
  <c r="H105" i="36"/>
  <c r="I105" i="36"/>
  <c r="J105" i="36"/>
  <c r="K105" i="36"/>
  <c r="L105" i="36"/>
  <c r="M105" i="36"/>
  <c r="N105" i="36"/>
  <c r="O105" i="36"/>
  <c r="P105" i="36"/>
  <c r="Q105" i="36"/>
  <c r="H106" i="36"/>
  <c r="I106" i="36"/>
  <c r="J106" i="36"/>
  <c r="K106" i="36"/>
  <c r="L106" i="36"/>
  <c r="M106" i="36"/>
  <c r="N106" i="36"/>
  <c r="O106" i="36"/>
  <c r="P106" i="36"/>
  <c r="Q106" i="36"/>
  <c r="H107" i="36"/>
  <c r="I107" i="36"/>
  <c r="J107" i="36"/>
  <c r="K107" i="36"/>
  <c r="L107" i="36"/>
  <c r="M107" i="36"/>
  <c r="N107" i="36"/>
  <c r="O107" i="36"/>
  <c r="P107" i="36"/>
  <c r="Q107" i="36"/>
  <c r="H108" i="36"/>
  <c r="I108" i="36"/>
  <c r="J108" i="36"/>
  <c r="K108" i="36"/>
  <c r="L108" i="36"/>
  <c r="M108" i="36"/>
  <c r="N108" i="36"/>
  <c r="O108" i="36"/>
  <c r="P108" i="36"/>
  <c r="Q108" i="36"/>
  <c r="H109" i="36"/>
  <c r="I109" i="36"/>
  <c r="J109" i="36"/>
  <c r="K109" i="36"/>
  <c r="L109" i="36"/>
  <c r="M109" i="36"/>
  <c r="N109" i="36"/>
  <c r="O109" i="36"/>
  <c r="P109" i="36"/>
  <c r="Q109" i="36"/>
  <c r="H110" i="36"/>
  <c r="I110" i="36"/>
  <c r="J110" i="36"/>
  <c r="K110" i="36"/>
  <c r="L110" i="36"/>
  <c r="M110" i="36"/>
  <c r="N110" i="36"/>
  <c r="O110" i="36"/>
  <c r="P110" i="36"/>
  <c r="Q110" i="36"/>
  <c r="H111" i="36"/>
  <c r="I111" i="36"/>
  <c r="J111" i="36"/>
  <c r="K111" i="36"/>
  <c r="L111" i="36"/>
  <c r="M111" i="36"/>
  <c r="N111" i="36"/>
  <c r="O111" i="36"/>
  <c r="P111" i="36"/>
  <c r="Q111" i="36"/>
  <c r="H112" i="36"/>
  <c r="I112" i="36"/>
  <c r="J112" i="36"/>
  <c r="K112" i="36"/>
  <c r="L112" i="36"/>
  <c r="M112" i="36"/>
  <c r="N112" i="36"/>
  <c r="O112" i="36"/>
  <c r="P112" i="36"/>
  <c r="Q112" i="36"/>
  <c r="H113" i="36"/>
  <c r="I113" i="36"/>
  <c r="J113" i="36"/>
  <c r="K113" i="36"/>
  <c r="L113" i="36"/>
  <c r="M113" i="36"/>
  <c r="N113" i="36"/>
  <c r="O113" i="36"/>
  <c r="P113" i="36"/>
  <c r="Q113" i="36"/>
  <c r="H114" i="36"/>
  <c r="I114" i="36"/>
  <c r="J114" i="36"/>
  <c r="K114" i="36"/>
  <c r="L114" i="36"/>
  <c r="M114" i="36"/>
  <c r="N114" i="36"/>
  <c r="O114" i="36"/>
  <c r="P114" i="36"/>
  <c r="Q114" i="36"/>
  <c r="H115" i="36"/>
  <c r="I115" i="36"/>
  <c r="J115" i="36"/>
  <c r="K115" i="36"/>
  <c r="L115" i="36"/>
  <c r="M115" i="36"/>
  <c r="N115" i="36"/>
  <c r="O115" i="36"/>
  <c r="P115" i="36"/>
  <c r="Q115" i="36"/>
  <c r="H116" i="36"/>
  <c r="I116" i="36"/>
  <c r="J116" i="36"/>
  <c r="K116" i="36"/>
  <c r="L116" i="36"/>
  <c r="M116" i="36"/>
  <c r="N116" i="36"/>
  <c r="O116" i="36"/>
  <c r="P116" i="36"/>
  <c r="Q116" i="36"/>
  <c r="H117" i="36"/>
  <c r="I117" i="36"/>
  <c r="J117" i="36"/>
  <c r="K117" i="36"/>
  <c r="L117" i="36"/>
  <c r="M117" i="36"/>
  <c r="N117" i="36"/>
  <c r="O117" i="36"/>
  <c r="P117" i="36"/>
  <c r="Q117" i="36"/>
  <c r="H118" i="36"/>
  <c r="I118" i="36"/>
  <c r="J118" i="36"/>
  <c r="K118" i="36"/>
  <c r="L118" i="36"/>
  <c r="M118" i="36"/>
  <c r="N118" i="36"/>
  <c r="O118" i="36"/>
  <c r="P118" i="36"/>
  <c r="Q118" i="36"/>
  <c r="H119" i="36"/>
  <c r="I119" i="36"/>
  <c r="J119" i="36"/>
  <c r="K119" i="36"/>
  <c r="L119" i="36"/>
  <c r="M119" i="36"/>
  <c r="N119" i="36"/>
  <c r="O119" i="36"/>
  <c r="P119" i="36"/>
  <c r="Q119" i="36"/>
  <c r="H120" i="36"/>
  <c r="I120" i="36"/>
  <c r="J120" i="36"/>
  <c r="K120" i="36"/>
  <c r="L120" i="36"/>
  <c r="M120" i="36"/>
  <c r="N120" i="36"/>
  <c r="O120" i="36"/>
  <c r="P120" i="36"/>
  <c r="Q120" i="36"/>
  <c r="H121" i="36"/>
  <c r="I121" i="36"/>
  <c r="J121" i="36"/>
  <c r="K121" i="36"/>
  <c r="L121" i="36"/>
  <c r="M121" i="36"/>
  <c r="N121" i="36"/>
  <c r="O121" i="36"/>
  <c r="P121" i="36"/>
  <c r="Q121" i="36"/>
  <c r="H122" i="36"/>
  <c r="I122" i="36"/>
  <c r="J122" i="36"/>
  <c r="K122" i="36"/>
  <c r="L122" i="36"/>
  <c r="M122" i="36"/>
  <c r="N122" i="36"/>
  <c r="O122" i="36"/>
  <c r="P122" i="36"/>
  <c r="Q122" i="36"/>
  <c r="H123" i="36"/>
  <c r="I123" i="36"/>
  <c r="J123" i="36"/>
  <c r="K123" i="36"/>
  <c r="L123" i="36"/>
  <c r="M123" i="36"/>
  <c r="N123" i="36"/>
  <c r="O123" i="36"/>
  <c r="P123" i="36"/>
  <c r="Q123" i="36"/>
  <c r="H124" i="36"/>
  <c r="I124" i="36"/>
  <c r="J124" i="36"/>
  <c r="K124" i="36"/>
  <c r="L124" i="36"/>
  <c r="M124" i="36"/>
  <c r="N124" i="36"/>
  <c r="O124" i="36"/>
  <c r="P124" i="36"/>
  <c r="Q124" i="36"/>
  <c r="H125" i="36"/>
  <c r="I125" i="36"/>
  <c r="J125" i="36"/>
  <c r="K125" i="36"/>
  <c r="L125" i="36"/>
  <c r="M125" i="36"/>
  <c r="N125" i="36"/>
  <c r="O125" i="36"/>
  <c r="P125" i="36"/>
  <c r="Q125" i="36"/>
  <c r="H126" i="36"/>
  <c r="I126" i="36"/>
  <c r="J126" i="36"/>
  <c r="K126" i="36"/>
  <c r="L126" i="36"/>
  <c r="M126" i="36"/>
  <c r="N126" i="36"/>
  <c r="O126" i="36"/>
  <c r="P126" i="36"/>
  <c r="Q126" i="36"/>
  <c r="H127" i="36"/>
  <c r="I127" i="36"/>
  <c r="J127" i="36"/>
  <c r="K127" i="36"/>
  <c r="L127" i="36"/>
  <c r="M127" i="36"/>
  <c r="N127" i="36"/>
  <c r="O127" i="36"/>
  <c r="P127" i="36"/>
  <c r="Q127" i="36"/>
  <c r="H128" i="36"/>
  <c r="I128" i="36"/>
  <c r="J128" i="36"/>
  <c r="K128" i="36"/>
  <c r="L128" i="36"/>
  <c r="M128" i="36"/>
  <c r="N128" i="36"/>
  <c r="O128" i="36"/>
  <c r="P128" i="36"/>
  <c r="Q128" i="36"/>
  <c r="H129" i="36"/>
  <c r="I129" i="36"/>
  <c r="J129" i="36"/>
  <c r="K129" i="36"/>
  <c r="L129" i="36"/>
  <c r="M129" i="36"/>
  <c r="N129" i="36"/>
  <c r="O129" i="36"/>
  <c r="P129" i="36"/>
  <c r="Q129" i="36"/>
  <c r="H130" i="36"/>
  <c r="I130" i="36"/>
  <c r="J130" i="36"/>
  <c r="K130" i="36"/>
  <c r="L130" i="36"/>
  <c r="M130" i="36"/>
  <c r="N130" i="36"/>
  <c r="O130" i="36"/>
  <c r="P130" i="36"/>
  <c r="Q130" i="36"/>
  <c r="H131" i="36"/>
  <c r="I131" i="36"/>
  <c r="J131" i="36"/>
  <c r="K131" i="36"/>
  <c r="L131" i="36"/>
  <c r="M131" i="36"/>
  <c r="N131" i="36"/>
  <c r="O131" i="36"/>
  <c r="P131" i="36"/>
  <c r="Q131" i="36"/>
  <c r="H132" i="36"/>
  <c r="I132" i="36"/>
  <c r="J132" i="36"/>
  <c r="K132" i="36"/>
  <c r="L132" i="36"/>
  <c r="M132" i="36"/>
  <c r="N132" i="36"/>
  <c r="O132" i="36"/>
  <c r="P132" i="36"/>
  <c r="Q132" i="36"/>
  <c r="H133" i="36"/>
  <c r="I133" i="36"/>
  <c r="J133" i="36"/>
  <c r="K133" i="36"/>
  <c r="L133" i="36"/>
  <c r="M133" i="36"/>
  <c r="N133" i="36"/>
  <c r="O133" i="36"/>
  <c r="P133" i="36"/>
  <c r="Q133" i="36"/>
  <c r="H134" i="36"/>
  <c r="I134" i="36"/>
  <c r="J134" i="36"/>
  <c r="K134" i="36"/>
  <c r="L134" i="36"/>
  <c r="M134" i="36"/>
  <c r="N134" i="36"/>
  <c r="O134" i="36"/>
  <c r="P134" i="36"/>
  <c r="Q134" i="36"/>
  <c r="H135" i="36"/>
  <c r="I135" i="36"/>
  <c r="J135" i="36"/>
  <c r="K135" i="36"/>
  <c r="L135" i="36"/>
  <c r="M135" i="36"/>
  <c r="N135" i="36"/>
  <c r="O135" i="36"/>
  <c r="P135" i="36"/>
  <c r="Q135" i="36"/>
  <c r="H136" i="36"/>
  <c r="I136" i="36"/>
  <c r="J136" i="36"/>
  <c r="K136" i="36"/>
  <c r="L136" i="36"/>
  <c r="M136" i="36"/>
  <c r="N136" i="36"/>
  <c r="O136" i="36"/>
  <c r="P136" i="36"/>
  <c r="Q136" i="36"/>
  <c r="H137" i="36"/>
  <c r="I137" i="36"/>
  <c r="J137" i="36"/>
  <c r="K137" i="36"/>
  <c r="L137" i="36"/>
  <c r="M137" i="36"/>
  <c r="N137" i="36"/>
  <c r="O137" i="36"/>
  <c r="P137" i="36"/>
  <c r="Q137" i="36"/>
  <c r="H138" i="36"/>
  <c r="I138" i="36"/>
  <c r="J138" i="36"/>
  <c r="K138" i="36"/>
  <c r="L138" i="36"/>
  <c r="M138" i="36"/>
  <c r="N138" i="36"/>
  <c r="O138" i="36"/>
  <c r="P138" i="36"/>
  <c r="Q138" i="36"/>
  <c r="H139" i="36"/>
  <c r="I139" i="36"/>
  <c r="J139" i="36"/>
  <c r="K139" i="36"/>
  <c r="L139" i="36"/>
  <c r="M139" i="36"/>
  <c r="N139" i="36"/>
  <c r="O139" i="36"/>
  <c r="P139" i="36"/>
  <c r="Q139" i="36"/>
  <c r="H140" i="36"/>
  <c r="I140" i="36"/>
  <c r="J140" i="36"/>
  <c r="K140" i="36"/>
  <c r="L140" i="36"/>
  <c r="M140" i="36"/>
  <c r="N140" i="36"/>
  <c r="O140" i="36"/>
  <c r="P140" i="36"/>
  <c r="Q140" i="36"/>
  <c r="H141" i="36"/>
  <c r="I141" i="36"/>
  <c r="J141" i="36"/>
  <c r="K141" i="36"/>
  <c r="L141" i="36"/>
  <c r="M141" i="36"/>
  <c r="N141" i="36"/>
  <c r="O141" i="36"/>
  <c r="P141" i="36"/>
  <c r="Q141" i="36"/>
  <c r="H142" i="36"/>
  <c r="I142" i="36"/>
  <c r="J142" i="36"/>
  <c r="K142" i="36"/>
  <c r="L142" i="36"/>
  <c r="M142" i="36"/>
  <c r="N142" i="36"/>
  <c r="O142" i="36"/>
  <c r="P142" i="36"/>
  <c r="Q142" i="36"/>
  <c r="H143" i="36"/>
  <c r="I143" i="36"/>
  <c r="J143" i="36"/>
  <c r="K143" i="36"/>
  <c r="L143" i="36"/>
  <c r="M143" i="36"/>
  <c r="N143" i="36"/>
  <c r="O143" i="36"/>
  <c r="P143" i="36"/>
  <c r="Q143" i="36"/>
  <c r="H144" i="36"/>
  <c r="I144" i="36"/>
  <c r="J144" i="36"/>
  <c r="K144" i="36"/>
  <c r="L144" i="36"/>
  <c r="M144" i="36"/>
  <c r="N144" i="36"/>
  <c r="O144" i="36"/>
  <c r="P144" i="36"/>
  <c r="Q144" i="36"/>
  <c r="H145" i="36"/>
  <c r="I145" i="36"/>
  <c r="J145" i="36"/>
  <c r="K145" i="36"/>
  <c r="L145" i="36"/>
  <c r="M145" i="36"/>
  <c r="N145" i="36"/>
  <c r="O145" i="36"/>
  <c r="P145" i="36"/>
  <c r="Q145" i="36"/>
  <c r="H146" i="36"/>
  <c r="I146" i="36"/>
  <c r="J146" i="36"/>
  <c r="K146" i="36"/>
  <c r="L146" i="36"/>
  <c r="M146" i="36"/>
  <c r="N146" i="36"/>
  <c r="O146" i="36"/>
  <c r="P146" i="36"/>
  <c r="Q146" i="36"/>
  <c r="H147" i="36"/>
  <c r="I147" i="36"/>
  <c r="J147" i="36"/>
  <c r="K147" i="36"/>
  <c r="L147" i="36"/>
  <c r="M147" i="36"/>
  <c r="N147" i="36"/>
  <c r="O147" i="36"/>
  <c r="P147" i="36"/>
  <c r="Q147" i="36"/>
  <c r="H148" i="36"/>
  <c r="I148" i="36"/>
  <c r="J148" i="36"/>
  <c r="K148" i="36"/>
  <c r="L148" i="36"/>
  <c r="M148" i="36"/>
  <c r="N148" i="36"/>
  <c r="O148" i="36"/>
  <c r="P148" i="36"/>
  <c r="Q148" i="36"/>
  <c r="H149" i="36"/>
  <c r="I149" i="36"/>
  <c r="J149" i="36"/>
  <c r="K149" i="36"/>
  <c r="L149" i="36"/>
  <c r="M149" i="36"/>
  <c r="N149" i="36"/>
  <c r="O149" i="36"/>
  <c r="P149" i="36"/>
  <c r="Q149" i="36"/>
  <c r="H150" i="36"/>
  <c r="I150" i="36"/>
  <c r="J150" i="36"/>
  <c r="K150" i="36"/>
  <c r="L150" i="36"/>
  <c r="M150" i="36"/>
  <c r="N150" i="36"/>
  <c r="O150" i="36"/>
  <c r="P150" i="36"/>
  <c r="Q150" i="36"/>
  <c r="H151" i="36"/>
  <c r="I151" i="36"/>
  <c r="J151" i="36"/>
  <c r="K151" i="36"/>
  <c r="L151" i="36"/>
  <c r="M151" i="36"/>
  <c r="N151" i="36"/>
  <c r="O151" i="36"/>
  <c r="P151" i="36"/>
  <c r="Q151" i="36"/>
  <c r="H152" i="36"/>
  <c r="I152" i="36"/>
  <c r="J152" i="36"/>
  <c r="K152" i="36"/>
  <c r="L152" i="36"/>
  <c r="M152" i="36"/>
  <c r="N152" i="36"/>
  <c r="O152" i="36"/>
  <c r="P152" i="36"/>
  <c r="Q152" i="36"/>
  <c r="H153" i="36"/>
  <c r="I153" i="36"/>
  <c r="J153" i="36"/>
  <c r="K153" i="36"/>
  <c r="L153" i="36"/>
  <c r="M153" i="36"/>
  <c r="N153" i="36"/>
  <c r="O153" i="36"/>
  <c r="P153" i="36"/>
  <c r="Q153" i="36"/>
  <c r="H154" i="36"/>
  <c r="I154" i="36"/>
  <c r="J154" i="36"/>
  <c r="K154" i="36"/>
  <c r="L154" i="36"/>
  <c r="M154" i="36"/>
  <c r="N154" i="36"/>
  <c r="O154" i="36"/>
  <c r="P154" i="36"/>
  <c r="Q154" i="36"/>
  <c r="H155" i="36"/>
  <c r="I155" i="36"/>
  <c r="J155" i="36"/>
  <c r="K155" i="36"/>
  <c r="L155" i="36"/>
  <c r="M155" i="36"/>
  <c r="N155" i="36"/>
  <c r="O155" i="36"/>
  <c r="P155" i="36"/>
  <c r="Q155" i="36"/>
  <c r="H156" i="36"/>
  <c r="I156" i="36"/>
  <c r="J156" i="36"/>
  <c r="K156" i="36"/>
  <c r="L156" i="36"/>
  <c r="M156" i="36"/>
  <c r="N156" i="36"/>
  <c r="O156" i="36"/>
  <c r="P156" i="36"/>
  <c r="Q156" i="36"/>
  <c r="H157" i="36"/>
  <c r="I157" i="36"/>
  <c r="J157" i="36"/>
  <c r="K157" i="36"/>
  <c r="L157" i="36"/>
  <c r="M157" i="36"/>
  <c r="N157" i="36"/>
  <c r="O157" i="36"/>
  <c r="P157" i="36"/>
  <c r="Q157" i="36"/>
  <c r="H158" i="36"/>
  <c r="I158" i="36"/>
  <c r="J158" i="36"/>
  <c r="K158" i="36"/>
  <c r="L158" i="36"/>
  <c r="M158" i="36"/>
  <c r="N158" i="36"/>
  <c r="O158" i="36"/>
  <c r="P158" i="36"/>
  <c r="Q158" i="36"/>
  <c r="H159" i="36"/>
  <c r="I159" i="36"/>
  <c r="J159" i="36"/>
  <c r="K159" i="36"/>
  <c r="L159" i="36"/>
  <c r="M159" i="36"/>
  <c r="N159" i="36"/>
  <c r="O159" i="36"/>
  <c r="P159" i="36"/>
  <c r="Q159" i="36"/>
  <c r="H160" i="36"/>
  <c r="I160" i="36"/>
  <c r="J160" i="36"/>
  <c r="K160" i="36"/>
  <c r="L160" i="36"/>
  <c r="M160" i="36"/>
  <c r="N160" i="36"/>
  <c r="O160" i="36"/>
  <c r="P160" i="36"/>
  <c r="Q160" i="36"/>
  <c r="H161" i="36"/>
  <c r="I161" i="36"/>
  <c r="J161" i="36"/>
  <c r="K161" i="36"/>
  <c r="L161" i="36"/>
  <c r="M161" i="36"/>
  <c r="N161" i="36"/>
  <c r="O161" i="36"/>
  <c r="P161" i="36"/>
  <c r="Q161" i="36"/>
  <c r="H162" i="36"/>
  <c r="I162" i="36"/>
  <c r="J162" i="36"/>
  <c r="K162" i="36"/>
  <c r="L162" i="36"/>
  <c r="M162" i="36"/>
  <c r="N162" i="36"/>
  <c r="O162" i="36"/>
  <c r="P162" i="36"/>
  <c r="Q162" i="36"/>
  <c r="H163" i="36"/>
  <c r="I163" i="36"/>
  <c r="J163" i="36"/>
  <c r="K163" i="36"/>
  <c r="L163" i="36"/>
  <c r="M163" i="36"/>
  <c r="N163" i="36"/>
  <c r="O163" i="36"/>
  <c r="P163" i="36"/>
  <c r="Q163" i="36"/>
  <c r="H164" i="36"/>
  <c r="I164" i="36"/>
  <c r="J164" i="36"/>
  <c r="K164" i="36"/>
  <c r="L164" i="36"/>
  <c r="M164" i="36"/>
  <c r="N164" i="36"/>
  <c r="O164" i="36"/>
  <c r="P164" i="36"/>
  <c r="Q164" i="36"/>
  <c r="H165" i="36"/>
  <c r="I165" i="36"/>
  <c r="J165" i="36"/>
  <c r="K165" i="36"/>
  <c r="L165" i="36"/>
  <c r="M165" i="36"/>
  <c r="N165" i="36"/>
  <c r="O165" i="36"/>
  <c r="P165" i="36"/>
  <c r="Q165" i="36"/>
  <c r="H166" i="36"/>
  <c r="I166" i="36"/>
  <c r="J166" i="36"/>
  <c r="K166" i="36"/>
  <c r="L166" i="36"/>
  <c r="M166" i="36"/>
  <c r="N166" i="36"/>
  <c r="O166" i="36"/>
  <c r="P166" i="36"/>
  <c r="Q166" i="36"/>
  <c r="H167" i="36"/>
  <c r="I167" i="36"/>
  <c r="J167" i="36"/>
  <c r="K167" i="36"/>
  <c r="L167" i="36"/>
  <c r="M167" i="36"/>
  <c r="N167" i="36"/>
  <c r="O167" i="36"/>
  <c r="P167" i="36"/>
  <c r="Q167" i="36"/>
  <c r="H168" i="36"/>
  <c r="I168" i="36"/>
  <c r="J168" i="36"/>
  <c r="K168" i="36"/>
  <c r="L168" i="36"/>
  <c r="M168" i="36"/>
  <c r="N168" i="36"/>
  <c r="O168" i="36"/>
  <c r="P168" i="36"/>
  <c r="Q168" i="36"/>
  <c r="H169" i="36"/>
  <c r="I169" i="36"/>
  <c r="J169" i="36"/>
  <c r="K169" i="36"/>
  <c r="L169" i="36"/>
  <c r="M169" i="36"/>
  <c r="N169" i="36"/>
  <c r="O169" i="36"/>
  <c r="P169" i="36"/>
  <c r="Q169" i="36"/>
  <c r="H170" i="36"/>
  <c r="I170" i="36"/>
  <c r="J170" i="36"/>
  <c r="K170" i="36"/>
  <c r="L170" i="36"/>
  <c r="M170" i="36"/>
  <c r="N170" i="36"/>
  <c r="O170" i="36"/>
  <c r="P170" i="36"/>
  <c r="Q170" i="36"/>
  <c r="H171" i="36"/>
  <c r="I171" i="36"/>
  <c r="J171" i="36"/>
  <c r="K171" i="36"/>
  <c r="L171" i="36"/>
  <c r="M171" i="36"/>
  <c r="N171" i="36"/>
  <c r="O171" i="36"/>
  <c r="P171" i="36"/>
  <c r="Q171" i="36"/>
  <c r="H172" i="36"/>
  <c r="I172" i="36"/>
  <c r="J172" i="36"/>
  <c r="K172" i="36"/>
  <c r="L172" i="36"/>
  <c r="M172" i="36"/>
  <c r="N172" i="36"/>
  <c r="O172" i="36"/>
  <c r="P172" i="36"/>
  <c r="Q172" i="36"/>
  <c r="H173" i="36"/>
  <c r="I173" i="36"/>
  <c r="J173" i="36"/>
  <c r="K173" i="36"/>
  <c r="L173" i="36"/>
  <c r="M173" i="36"/>
  <c r="N173" i="36"/>
  <c r="O173" i="36"/>
  <c r="P173" i="36"/>
  <c r="Q173" i="36"/>
  <c r="H174" i="36"/>
  <c r="I174" i="36"/>
  <c r="J174" i="36"/>
  <c r="K174" i="36"/>
  <c r="L174" i="36"/>
  <c r="M174" i="36"/>
  <c r="N174" i="36"/>
  <c r="O174" i="36"/>
  <c r="P174" i="36"/>
  <c r="Q174" i="36"/>
  <c r="H175" i="36"/>
  <c r="I175" i="36"/>
  <c r="J175" i="36"/>
  <c r="K175" i="36"/>
  <c r="L175" i="36"/>
  <c r="M175" i="36"/>
  <c r="N175" i="36"/>
  <c r="O175" i="36"/>
  <c r="P175" i="36"/>
  <c r="Q175" i="36"/>
  <c r="H176" i="36"/>
  <c r="I176" i="36"/>
  <c r="J176" i="36"/>
  <c r="K176" i="36"/>
  <c r="L176" i="36"/>
  <c r="M176" i="36"/>
  <c r="N176" i="36"/>
  <c r="O176" i="36"/>
  <c r="P176" i="36"/>
  <c r="Q176" i="36"/>
  <c r="H177" i="36"/>
  <c r="I177" i="36"/>
  <c r="J177" i="36"/>
  <c r="K177" i="36"/>
  <c r="L177" i="36"/>
  <c r="M177" i="36"/>
  <c r="N177" i="36"/>
  <c r="O177" i="36"/>
  <c r="P177" i="36"/>
  <c r="Q177" i="36"/>
  <c r="H178" i="36"/>
  <c r="I178" i="36"/>
  <c r="J178" i="36"/>
  <c r="K178" i="36"/>
  <c r="L178" i="36"/>
  <c r="M178" i="36"/>
  <c r="N178" i="36"/>
  <c r="O178" i="36"/>
  <c r="P178" i="36"/>
  <c r="Q178" i="36"/>
  <c r="H179" i="36"/>
  <c r="I179" i="36"/>
  <c r="J179" i="36"/>
  <c r="K179" i="36"/>
  <c r="L179" i="36"/>
  <c r="M179" i="36"/>
  <c r="N179" i="36"/>
  <c r="O179" i="36"/>
  <c r="P179" i="36"/>
  <c r="Q179" i="36"/>
  <c r="H180" i="36"/>
  <c r="I180" i="36"/>
  <c r="J180" i="36"/>
  <c r="K180" i="36"/>
  <c r="L180" i="36"/>
  <c r="M180" i="36"/>
  <c r="N180" i="36"/>
  <c r="O180" i="36"/>
  <c r="P180" i="36"/>
  <c r="Q180" i="36"/>
  <c r="H181" i="36"/>
  <c r="I181" i="36"/>
  <c r="J181" i="36"/>
  <c r="K181" i="36"/>
  <c r="L181" i="36"/>
  <c r="M181" i="36"/>
  <c r="N181" i="36"/>
  <c r="O181" i="36"/>
  <c r="P181" i="36"/>
  <c r="Q181" i="36"/>
  <c r="H182" i="36"/>
  <c r="I182" i="36"/>
  <c r="J182" i="36"/>
  <c r="K182" i="36"/>
  <c r="L182" i="36"/>
  <c r="M182" i="36"/>
  <c r="N182" i="36"/>
  <c r="O182" i="36"/>
  <c r="P182" i="36"/>
  <c r="Q182" i="36"/>
  <c r="H183" i="36"/>
  <c r="I183" i="36"/>
  <c r="J183" i="36"/>
  <c r="K183" i="36"/>
  <c r="L183" i="36"/>
  <c r="M183" i="36"/>
  <c r="N183" i="36"/>
  <c r="O183" i="36"/>
  <c r="P183" i="36"/>
  <c r="Q183" i="36"/>
  <c r="H184" i="36"/>
  <c r="I184" i="36"/>
  <c r="J184" i="36"/>
  <c r="K184" i="36"/>
  <c r="L184" i="36"/>
  <c r="M184" i="36"/>
  <c r="N184" i="36"/>
  <c r="O184" i="36"/>
  <c r="P184" i="36"/>
  <c r="Q184" i="36"/>
  <c r="H185" i="36"/>
  <c r="I185" i="36"/>
  <c r="J185" i="36"/>
  <c r="K185" i="36"/>
  <c r="L185" i="36"/>
  <c r="M185" i="36"/>
  <c r="N185" i="36"/>
  <c r="O185" i="36"/>
  <c r="P185" i="36"/>
  <c r="Q185" i="36"/>
  <c r="H186" i="36"/>
  <c r="I186" i="36"/>
  <c r="J186" i="36"/>
  <c r="K186" i="36"/>
  <c r="L186" i="36"/>
  <c r="M186" i="36"/>
  <c r="N186" i="36"/>
  <c r="O186" i="36"/>
  <c r="P186" i="36"/>
  <c r="Q186" i="36"/>
  <c r="H187" i="36"/>
  <c r="I187" i="36"/>
  <c r="J187" i="36"/>
  <c r="K187" i="36"/>
  <c r="L187" i="36"/>
  <c r="M187" i="36"/>
  <c r="N187" i="36"/>
  <c r="O187" i="36"/>
  <c r="P187" i="36"/>
  <c r="Q187" i="36"/>
  <c r="H188" i="36"/>
  <c r="I188" i="36"/>
  <c r="J188" i="36"/>
  <c r="K188" i="36"/>
  <c r="L188" i="36"/>
  <c r="M188" i="36"/>
  <c r="N188" i="36"/>
  <c r="O188" i="36"/>
  <c r="P188" i="36"/>
  <c r="Q188" i="36"/>
  <c r="H189" i="36"/>
  <c r="I189" i="36"/>
  <c r="J189" i="36"/>
  <c r="K189" i="36"/>
  <c r="L189" i="36"/>
  <c r="M189" i="36"/>
  <c r="N189" i="36"/>
  <c r="O189" i="36"/>
  <c r="P189" i="36"/>
  <c r="Q189" i="36"/>
  <c r="H190" i="36"/>
  <c r="I190" i="36"/>
  <c r="J190" i="36"/>
  <c r="K190" i="36"/>
  <c r="L190" i="36"/>
  <c r="M190" i="36"/>
  <c r="N190" i="36"/>
  <c r="O190" i="36"/>
  <c r="P190" i="36"/>
  <c r="Q190" i="36"/>
  <c r="H191" i="36"/>
  <c r="I191" i="36"/>
  <c r="J191" i="36"/>
  <c r="K191" i="36"/>
  <c r="L191" i="36"/>
  <c r="M191" i="36"/>
  <c r="N191" i="36"/>
  <c r="O191" i="36"/>
  <c r="P191" i="36"/>
  <c r="Q191" i="36"/>
  <c r="H192" i="36"/>
  <c r="I192" i="36"/>
  <c r="J192" i="36"/>
  <c r="K192" i="36"/>
  <c r="L192" i="36"/>
  <c r="M192" i="36"/>
  <c r="N192" i="36"/>
  <c r="O192" i="36"/>
  <c r="P192" i="36"/>
  <c r="Q192" i="36"/>
  <c r="H193" i="36"/>
  <c r="I193" i="36"/>
  <c r="J193" i="36"/>
  <c r="K193" i="36"/>
  <c r="L193" i="36"/>
  <c r="M193" i="36"/>
  <c r="N193" i="36"/>
  <c r="O193" i="36"/>
  <c r="P193" i="36"/>
  <c r="Q193" i="36"/>
  <c r="H194" i="36"/>
  <c r="I194" i="36"/>
  <c r="J194" i="36"/>
  <c r="K194" i="36"/>
  <c r="L194" i="36"/>
  <c r="M194" i="36"/>
  <c r="N194" i="36"/>
  <c r="O194" i="36"/>
  <c r="P194" i="36"/>
  <c r="Q194" i="36"/>
  <c r="H195" i="36"/>
  <c r="I195" i="36"/>
  <c r="J195" i="36"/>
  <c r="K195" i="36"/>
  <c r="L195" i="36"/>
  <c r="M195" i="36"/>
  <c r="N195" i="36"/>
  <c r="O195" i="36"/>
  <c r="P195" i="36"/>
  <c r="Q195" i="36"/>
  <c r="H196" i="36"/>
  <c r="I196" i="36"/>
  <c r="J196" i="36"/>
  <c r="K196" i="36"/>
  <c r="L196" i="36"/>
  <c r="M196" i="36"/>
  <c r="N196" i="36"/>
  <c r="O196" i="36"/>
  <c r="P196" i="36"/>
  <c r="Q196" i="36"/>
  <c r="H197" i="36"/>
  <c r="I197" i="36"/>
  <c r="J197" i="36"/>
  <c r="K197" i="36"/>
  <c r="L197" i="36"/>
  <c r="M197" i="36"/>
  <c r="N197" i="36"/>
  <c r="O197" i="36"/>
  <c r="P197" i="36"/>
  <c r="Q197" i="36"/>
  <c r="H198" i="36"/>
  <c r="I198" i="36"/>
  <c r="J198" i="36"/>
  <c r="K198" i="36"/>
  <c r="L198" i="36"/>
  <c r="M198" i="36"/>
  <c r="N198" i="36"/>
  <c r="O198" i="36"/>
  <c r="P198" i="36"/>
  <c r="Q198" i="36"/>
  <c r="H199" i="36"/>
  <c r="I199" i="36"/>
  <c r="J199" i="36"/>
  <c r="K199" i="36"/>
  <c r="L199" i="36"/>
  <c r="M199" i="36"/>
  <c r="N199" i="36"/>
  <c r="O199" i="36"/>
  <c r="P199" i="36"/>
  <c r="Q199" i="36"/>
  <c r="H200" i="36"/>
  <c r="I200" i="36"/>
  <c r="J200" i="36"/>
  <c r="K200" i="36"/>
  <c r="L200" i="36"/>
  <c r="M200" i="36"/>
  <c r="N200" i="36"/>
  <c r="O200" i="36"/>
  <c r="P200" i="36"/>
  <c r="Q200" i="36"/>
  <c r="H201" i="36"/>
  <c r="I201" i="36"/>
  <c r="J201" i="36"/>
  <c r="K201" i="36"/>
  <c r="L201" i="36"/>
  <c r="M201" i="36"/>
  <c r="N201" i="36"/>
  <c r="O201" i="36"/>
  <c r="P201" i="36"/>
  <c r="Q201" i="36"/>
  <c r="H202" i="36"/>
  <c r="I202" i="36"/>
  <c r="J202" i="36"/>
  <c r="K202" i="36"/>
  <c r="L202" i="36"/>
  <c r="M202" i="36"/>
  <c r="N202" i="36"/>
  <c r="O202" i="36"/>
  <c r="P202" i="36"/>
  <c r="Q202" i="36"/>
  <c r="H203" i="36"/>
  <c r="I203" i="36"/>
  <c r="J203" i="36"/>
  <c r="K203" i="36"/>
  <c r="L203" i="36"/>
  <c r="M203" i="36"/>
  <c r="N203" i="36"/>
  <c r="O203" i="36"/>
  <c r="P203" i="36"/>
  <c r="Q203" i="36"/>
  <c r="H204" i="36"/>
  <c r="I204" i="36"/>
  <c r="J204" i="36"/>
  <c r="K204" i="36"/>
  <c r="L204" i="36"/>
  <c r="M204" i="36"/>
  <c r="N204" i="36"/>
  <c r="O204" i="36"/>
  <c r="P204" i="36"/>
  <c r="Q204" i="36"/>
  <c r="H205" i="36"/>
  <c r="I205" i="36"/>
  <c r="J205" i="36"/>
  <c r="K205" i="36"/>
  <c r="L205" i="36"/>
  <c r="M205" i="36"/>
  <c r="N205" i="36"/>
  <c r="O205" i="36"/>
  <c r="P205" i="36"/>
  <c r="Q205" i="36"/>
  <c r="H206" i="36"/>
  <c r="I206" i="36"/>
  <c r="J206" i="36"/>
  <c r="K206" i="36"/>
  <c r="L206" i="36"/>
  <c r="M206" i="36"/>
  <c r="N206" i="36"/>
  <c r="O206" i="36"/>
  <c r="P206" i="36"/>
  <c r="Q206" i="36"/>
  <c r="H207" i="36"/>
  <c r="I207" i="36"/>
  <c r="J207" i="36"/>
  <c r="K207" i="36"/>
  <c r="L207" i="36"/>
  <c r="M207" i="36"/>
  <c r="N207" i="36"/>
  <c r="O207" i="36"/>
  <c r="P207" i="36"/>
  <c r="Q207" i="36"/>
  <c r="H208" i="36"/>
  <c r="I208" i="36"/>
  <c r="J208" i="36"/>
  <c r="K208" i="36"/>
  <c r="L208" i="36"/>
  <c r="M208" i="36"/>
  <c r="N208" i="36"/>
  <c r="O208" i="36"/>
  <c r="P208" i="36"/>
  <c r="Q208" i="36"/>
  <c r="H209" i="36"/>
  <c r="I209" i="36"/>
  <c r="J209" i="36"/>
  <c r="K209" i="36"/>
  <c r="L209" i="36"/>
  <c r="M209" i="36"/>
  <c r="N209" i="36"/>
  <c r="O209" i="36"/>
  <c r="P209" i="36"/>
  <c r="Q209" i="36"/>
  <c r="H210" i="36"/>
  <c r="I210" i="36"/>
  <c r="J210" i="36"/>
  <c r="K210" i="36"/>
  <c r="L210" i="36"/>
  <c r="M210" i="36"/>
  <c r="N210" i="36"/>
  <c r="O210" i="36"/>
  <c r="P210" i="36"/>
  <c r="Q210" i="36"/>
  <c r="H211" i="36"/>
  <c r="I211" i="36"/>
  <c r="J211" i="36"/>
  <c r="K211" i="36"/>
  <c r="L211" i="36"/>
  <c r="M211" i="36"/>
  <c r="N211" i="36"/>
  <c r="O211" i="36"/>
  <c r="P211" i="36"/>
  <c r="Q211" i="36"/>
  <c r="H212" i="36"/>
  <c r="I212" i="36"/>
  <c r="J212" i="36"/>
  <c r="K212" i="36"/>
  <c r="L212" i="36"/>
  <c r="M212" i="36"/>
  <c r="N212" i="36"/>
  <c r="O212" i="36"/>
  <c r="P212" i="36"/>
  <c r="Q212" i="36"/>
  <c r="H213" i="36"/>
  <c r="I213" i="36"/>
  <c r="J213" i="36"/>
  <c r="K213" i="36"/>
  <c r="L213" i="36"/>
  <c r="M213" i="36"/>
  <c r="N213" i="36"/>
  <c r="O213" i="36"/>
  <c r="P213" i="36"/>
  <c r="Q213" i="36"/>
  <c r="H214" i="36"/>
  <c r="I214" i="36"/>
  <c r="J214" i="36"/>
  <c r="K214" i="36"/>
  <c r="L214" i="36"/>
  <c r="M214" i="36"/>
  <c r="N214" i="36"/>
  <c r="O214" i="36"/>
  <c r="P214" i="36"/>
  <c r="Q214" i="36"/>
  <c r="H215" i="36"/>
  <c r="I215" i="36"/>
  <c r="J215" i="36"/>
  <c r="K215" i="36"/>
  <c r="L215" i="36"/>
  <c r="M215" i="36"/>
  <c r="N215" i="36"/>
  <c r="O215" i="36"/>
  <c r="P215" i="36"/>
  <c r="Q215" i="36"/>
  <c r="H216" i="36"/>
  <c r="I216" i="36"/>
  <c r="J216" i="36"/>
  <c r="K216" i="36"/>
  <c r="L216" i="36"/>
  <c r="M216" i="36"/>
  <c r="N216" i="36"/>
  <c r="O216" i="36"/>
  <c r="P216" i="36"/>
  <c r="Q216" i="36"/>
  <c r="H217" i="36"/>
  <c r="I217" i="36"/>
  <c r="J217" i="36"/>
  <c r="K217" i="36"/>
  <c r="L217" i="36"/>
  <c r="M217" i="36"/>
  <c r="N217" i="36"/>
  <c r="O217" i="36"/>
  <c r="P217" i="36"/>
  <c r="Q217" i="36"/>
  <c r="H218" i="36"/>
  <c r="I218" i="36"/>
  <c r="J218" i="36"/>
  <c r="K218" i="36"/>
  <c r="L218" i="36"/>
  <c r="M218" i="36"/>
  <c r="N218" i="36"/>
  <c r="O218" i="36"/>
  <c r="P218" i="36"/>
  <c r="Q218" i="36"/>
  <c r="H219" i="36"/>
  <c r="I219" i="36"/>
  <c r="J219" i="36"/>
  <c r="K219" i="36"/>
  <c r="L219" i="36"/>
  <c r="M219" i="36"/>
  <c r="N219" i="36"/>
  <c r="O219" i="36"/>
  <c r="P219" i="36"/>
  <c r="Q219" i="36"/>
  <c r="H220" i="36"/>
  <c r="I220" i="36"/>
  <c r="J220" i="36"/>
  <c r="K220" i="36"/>
  <c r="L220" i="36"/>
  <c r="M220" i="36"/>
  <c r="N220" i="36"/>
  <c r="O220" i="36"/>
  <c r="P220" i="36"/>
  <c r="Q220" i="36"/>
  <c r="H221" i="36"/>
  <c r="I221" i="36"/>
  <c r="J221" i="36"/>
  <c r="K221" i="36"/>
  <c r="L221" i="36"/>
  <c r="M221" i="36"/>
  <c r="N221" i="36"/>
  <c r="O221" i="36"/>
  <c r="P221" i="36"/>
  <c r="Q221" i="36"/>
  <c r="H222" i="36"/>
  <c r="I222" i="36"/>
  <c r="J222" i="36"/>
  <c r="K222" i="36"/>
  <c r="L222" i="36"/>
  <c r="M222" i="36"/>
  <c r="N222" i="36"/>
  <c r="O222" i="36"/>
  <c r="P222" i="36"/>
  <c r="Q222" i="36"/>
  <c r="H223" i="36"/>
  <c r="I223" i="36"/>
  <c r="J223" i="36"/>
  <c r="K223" i="36"/>
  <c r="L223" i="36"/>
  <c r="M223" i="36"/>
  <c r="N223" i="36"/>
  <c r="O223" i="36"/>
  <c r="P223" i="36"/>
  <c r="Q223" i="36"/>
  <c r="H224" i="36"/>
  <c r="I224" i="36"/>
  <c r="J224" i="36"/>
  <c r="K224" i="36"/>
  <c r="L224" i="36"/>
  <c r="M224" i="36"/>
  <c r="N224" i="36"/>
  <c r="O224" i="36"/>
  <c r="P224" i="36"/>
  <c r="Q224" i="36"/>
  <c r="H225" i="36"/>
  <c r="I225" i="36"/>
  <c r="J225" i="36"/>
  <c r="K225" i="36"/>
  <c r="L225" i="36"/>
  <c r="M225" i="36"/>
  <c r="N225" i="36"/>
  <c r="O225" i="36"/>
  <c r="P225" i="36"/>
  <c r="Q225" i="36"/>
  <c r="H226" i="36"/>
  <c r="I226" i="36"/>
  <c r="J226" i="36"/>
  <c r="K226" i="36"/>
  <c r="L226" i="36"/>
  <c r="M226" i="36"/>
  <c r="N226" i="36"/>
  <c r="O226" i="36"/>
  <c r="P226" i="36"/>
  <c r="Q226" i="36"/>
  <c r="H227" i="36"/>
  <c r="I227" i="36"/>
  <c r="J227" i="36"/>
  <c r="K227" i="36"/>
  <c r="L227" i="36"/>
  <c r="M227" i="36"/>
  <c r="N227" i="36"/>
  <c r="O227" i="36"/>
  <c r="P227" i="36"/>
  <c r="Q227" i="36"/>
  <c r="H228" i="36"/>
  <c r="I228" i="36"/>
  <c r="J228" i="36"/>
  <c r="K228" i="36"/>
  <c r="L228" i="36"/>
  <c r="M228" i="36"/>
  <c r="N228" i="36"/>
  <c r="O228" i="36"/>
  <c r="P228" i="36"/>
  <c r="Q228" i="36"/>
  <c r="H229" i="36"/>
  <c r="I229" i="36"/>
  <c r="J229" i="36"/>
  <c r="K229" i="36"/>
  <c r="L229" i="36"/>
  <c r="M229" i="36"/>
  <c r="N229" i="36"/>
  <c r="O229" i="36"/>
  <c r="P229" i="36"/>
  <c r="Q229" i="36"/>
  <c r="H230" i="36"/>
  <c r="I230" i="36"/>
  <c r="J230" i="36"/>
  <c r="K230" i="36"/>
  <c r="L230" i="36"/>
  <c r="M230" i="36"/>
  <c r="N230" i="36"/>
  <c r="O230" i="36"/>
  <c r="P230" i="36"/>
  <c r="Q230" i="36"/>
  <c r="H231" i="36"/>
  <c r="I231" i="36"/>
  <c r="J231" i="36"/>
  <c r="K231" i="36"/>
  <c r="L231" i="36"/>
  <c r="M231" i="36"/>
  <c r="N231" i="36"/>
  <c r="O231" i="36"/>
  <c r="P231" i="36"/>
  <c r="Q231" i="36"/>
  <c r="H232" i="36"/>
  <c r="I232" i="36"/>
  <c r="J232" i="36"/>
  <c r="K232" i="36"/>
  <c r="L232" i="36"/>
  <c r="M232" i="36"/>
  <c r="N232" i="36"/>
  <c r="O232" i="36"/>
  <c r="P232" i="36"/>
  <c r="Q232" i="36"/>
  <c r="H233" i="36"/>
  <c r="I233" i="36"/>
  <c r="J233" i="36"/>
  <c r="K233" i="36"/>
  <c r="L233" i="36"/>
  <c r="M233" i="36"/>
  <c r="N233" i="36"/>
  <c r="O233" i="36"/>
  <c r="P233" i="36"/>
  <c r="Q233" i="36"/>
  <c r="H234" i="36"/>
  <c r="I234" i="36"/>
  <c r="J234" i="36"/>
  <c r="K234" i="36"/>
  <c r="L234" i="36"/>
  <c r="M234" i="36"/>
  <c r="N234" i="36"/>
  <c r="O234" i="36"/>
  <c r="P234" i="36"/>
  <c r="Q234" i="36"/>
  <c r="H235" i="36"/>
  <c r="I235" i="36"/>
  <c r="J235" i="36"/>
  <c r="K235" i="36"/>
  <c r="L235" i="36"/>
  <c r="M235" i="36"/>
  <c r="N235" i="36"/>
  <c r="O235" i="36"/>
  <c r="P235" i="36"/>
  <c r="Q235" i="36"/>
  <c r="H236" i="36"/>
  <c r="I236" i="36"/>
  <c r="J236" i="36"/>
  <c r="K236" i="36"/>
  <c r="L236" i="36"/>
  <c r="M236" i="36"/>
  <c r="N236" i="36"/>
  <c r="O236" i="36"/>
  <c r="P236" i="36"/>
  <c r="Q236" i="36"/>
  <c r="H237" i="36"/>
  <c r="I237" i="36"/>
  <c r="J237" i="36"/>
  <c r="K237" i="36"/>
  <c r="L237" i="36"/>
  <c r="M237" i="36"/>
  <c r="N237" i="36"/>
  <c r="O237" i="36"/>
  <c r="P237" i="36"/>
  <c r="Q237" i="36"/>
  <c r="H238" i="36"/>
  <c r="I238" i="36"/>
  <c r="J238" i="36"/>
  <c r="K238" i="36"/>
  <c r="L238" i="36"/>
  <c r="M238" i="36"/>
  <c r="N238" i="36"/>
  <c r="O238" i="36"/>
  <c r="P238" i="36"/>
  <c r="Q238" i="36"/>
  <c r="H239" i="36"/>
  <c r="I239" i="36"/>
  <c r="J239" i="36"/>
  <c r="K239" i="36"/>
  <c r="L239" i="36"/>
  <c r="M239" i="36"/>
  <c r="N239" i="36"/>
  <c r="O239" i="36"/>
  <c r="P239" i="36"/>
  <c r="Q239" i="36"/>
  <c r="H240" i="36"/>
  <c r="I240" i="36"/>
  <c r="J240" i="36"/>
  <c r="K240" i="36"/>
  <c r="L240" i="36"/>
  <c r="M240" i="36"/>
  <c r="N240" i="36"/>
  <c r="O240" i="36"/>
  <c r="P240" i="36"/>
  <c r="Q240" i="36"/>
  <c r="H241" i="36"/>
  <c r="I241" i="36"/>
  <c r="J241" i="36"/>
  <c r="K241" i="36"/>
  <c r="L241" i="36"/>
  <c r="M241" i="36"/>
  <c r="N241" i="36"/>
  <c r="O241" i="36"/>
  <c r="P241" i="36"/>
  <c r="Q241" i="36"/>
  <c r="H242" i="36"/>
  <c r="I242" i="36"/>
  <c r="J242" i="36"/>
  <c r="K242" i="36"/>
  <c r="L242" i="36"/>
  <c r="M242" i="36"/>
  <c r="N242" i="36"/>
  <c r="O242" i="36"/>
  <c r="P242" i="36"/>
  <c r="Q242" i="36"/>
  <c r="H243" i="36"/>
  <c r="I243" i="36"/>
  <c r="J243" i="36"/>
  <c r="K243" i="36"/>
  <c r="L243" i="36"/>
  <c r="M243" i="36"/>
  <c r="N243" i="36"/>
  <c r="O243" i="36"/>
  <c r="P243" i="36"/>
  <c r="Q243" i="36"/>
  <c r="H244" i="36"/>
  <c r="I244" i="36"/>
  <c r="J244" i="36"/>
  <c r="K244" i="36"/>
  <c r="L244" i="36"/>
  <c r="M244" i="36"/>
  <c r="N244" i="36"/>
  <c r="O244" i="36"/>
  <c r="P244" i="36"/>
  <c r="Q244" i="36"/>
  <c r="H245" i="36"/>
  <c r="I245" i="36"/>
  <c r="J245" i="36"/>
  <c r="K245" i="36"/>
  <c r="L245" i="36"/>
  <c r="M245" i="36"/>
  <c r="N245" i="36"/>
  <c r="O245" i="36"/>
  <c r="P245" i="36"/>
  <c r="Q245" i="36"/>
  <c r="H246" i="36"/>
  <c r="I246" i="36"/>
  <c r="J246" i="36"/>
  <c r="K246" i="36"/>
  <c r="L246" i="36"/>
  <c r="M246" i="36"/>
  <c r="N246" i="36"/>
  <c r="O246" i="36"/>
  <c r="P246" i="36"/>
  <c r="Q246" i="36"/>
  <c r="H247" i="36"/>
  <c r="I247" i="36"/>
  <c r="J247" i="36"/>
  <c r="K247" i="36"/>
  <c r="L247" i="36"/>
  <c r="M247" i="36"/>
  <c r="N247" i="36"/>
  <c r="O247" i="36"/>
  <c r="P247" i="36"/>
  <c r="Q247" i="36"/>
  <c r="H248" i="36"/>
  <c r="I248" i="36"/>
  <c r="J248" i="36"/>
  <c r="K248" i="36"/>
  <c r="L248" i="36"/>
  <c r="M248" i="36"/>
  <c r="N248" i="36"/>
  <c r="O248" i="36"/>
  <c r="P248" i="36"/>
  <c r="Q248" i="36"/>
  <c r="H249" i="36"/>
  <c r="I249" i="36"/>
  <c r="J249" i="36"/>
  <c r="K249" i="36"/>
  <c r="L249" i="36"/>
  <c r="M249" i="36"/>
  <c r="N249" i="36"/>
  <c r="O249" i="36"/>
  <c r="P249" i="36"/>
  <c r="Q249" i="36"/>
  <c r="H250" i="36"/>
  <c r="I250" i="36"/>
  <c r="J250" i="36"/>
  <c r="K250" i="36"/>
  <c r="L250" i="36"/>
  <c r="M250" i="36"/>
  <c r="N250" i="36"/>
  <c r="O250" i="36"/>
  <c r="P250" i="36"/>
  <c r="Q250" i="36"/>
  <c r="H251" i="36"/>
  <c r="I251" i="36"/>
  <c r="J251" i="36"/>
  <c r="K251" i="36"/>
  <c r="L251" i="36"/>
  <c r="M251" i="36"/>
  <c r="N251" i="36"/>
  <c r="O251" i="36"/>
  <c r="P251" i="36"/>
  <c r="Q251" i="36"/>
  <c r="H252" i="36"/>
  <c r="I252" i="36"/>
  <c r="J252" i="36"/>
  <c r="K252" i="36"/>
  <c r="L252" i="36"/>
  <c r="M252" i="36"/>
  <c r="N252" i="36"/>
  <c r="O252" i="36"/>
  <c r="P252" i="36"/>
  <c r="Q252" i="36"/>
  <c r="H253" i="36"/>
  <c r="I253" i="36"/>
  <c r="J253" i="36"/>
  <c r="K253" i="36"/>
  <c r="L253" i="36"/>
  <c r="M253" i="36"/>
  <c r="N253" i="36"/>
  <c r="O253" i="36"/>
  <c r="P253" i="36"/>
  <c r="Q253" i="36"/>
  <c r="H254" i="36"/>
  <c r="I254" i="36"/>
  <c r="J254" i="36"/>
  <c r="K254" i="36"/>
  <c r="L254" i="36"/>
  <c r="M254" i="36"/>
  <c r="N254" i="36"/>
  <c r="O254" i="36"/>
  <c r="P254" i="36"/>
  <c r="Q254" i="36"/>
  <c r="H255" i="36"/>
  <c r="I255" i="36"/>
  <c r="J255" i="36"/>
  <c r="K255" i="36"/>
  <c r="L255" i="36"/>
  <c r="M255" i="36"/>
  <c r="N255" i="36"/>
  <c r="O255" i="36"/>
  <c r="P255" i="36"/>
  <c r="Q255" i="36"/>
  <c r="H256" i="36"/>
  <c r="I256" i="36"/>
  <c r="J256" i="36"/>
  <c r="K256" i="36"/>
  <c r="L256" i="36"/>
  <c r="M256" i="36"/>
  <c r="N256" i="36"/>
  <c r="O256" i="36"/>
  <c r="P256" i="36"/>
  <c r="Q256" i="36"/>
  <c r="H257" i="36"/>
  <c r="I257" i="36"/>
  <c r="J257" i="36"/>
  <c r="K257" i="36"/>
  <c r="L257" i="36"/>
  <c r="M257" i="36"/>
  <c r="N257" i="36"/>
  <c r="O257" i="36"/>
  <c r="P257" i="36"/>
  <c r="Q257" i="36"/>
  <c r="H258" i="36"/>
  <c r="I258" i="36"/>
  <c r="J258" i="36"/>
  <c r="K258" i="36"/>
  <c r="L258" i="36"/>
  <c r="M258" i="36"/>
  <c r="N258" i="36"/>
  <c r="O258" i="36"/>
  <c r="P258" i="36"/>
  <c r="Q258" i="36"/>
  <c r="H259" i="36"/>
  <c r="I259" i="36"/>
  <c r="J259" i="36"/>
  <c r="K259" i="36"/>
  <c r="L259" i="36"/>
  <c r="M259" i="36"/>
  <c r="N259" i="36"/>
  <c r="O259" i="36"/>
  <c r="P259" i="36"/>
  <c r="Q259" i="36"/>
  <c r="H260" i="36"/>
  <c r="I260" i="36"/>
  <c r="J260" i="36"/>
  <c r="K260" i="36"/>
  <c r="L260" i="36"/>
  <c r="M260" i="36"/>
  <c r="N260" i="36"/>
  <c r="O260" i="36"/>
  <c r="P260" i="36"/>
  <c r="Q260" i="36"/>
  <c r="H261" i="36"/>
  <c r="I261" i="36"/>
  <c r="J261" i="36"/>
  <c r="K261" i="36"/>
  <c r="L261" i="36"/>
  <c r="M261" i="36"/>
  <c r="N261" i="36"/>
  <c r="O261" i="36"/>
  <c r="P261" i="36"/>
  <c r="Q261" i="36"/>
  <c r="H262" i="36"/>
  <c r="I262" i="36"/>
  <c r="J262" i="36"/>
  <c r="K262" i="36"/>
  <c r="L262" i="36"/>
  <c r="M262" i="36"/>
  <c r="N262" i="36"/>
  <c r="O262" i="36"/>
  <c r="P262" i="36"/>
  <c r="Q262" i="36"/>
  <c r="H263" i="36"/>
  <c r="I263" i="36"/>
  <c r="J263" i="36"/>
  <c r="K263" i="36"/>
  <c r="L263" i="36"/>
  <c r="M263" i="36"/>
  <c r="N263" i="36"/>
  <c r="O263" i="36"/>
  <c r="P263" i="36"/>
  <c r="Q263" i="36"/>
  <c r="H264" i="36"/>
  <c r="I264" i="36"/>
  <c r="J264" i="36"/>
  <c r="K264" i="36"/>
  <c r="L264" i="36"/>
  <c r="M264" i="36"/>
  <c r="N264" i="36"/>
  <c r="O264" i="36"/>
  <c r="P264" i="36"/>
  <c r="Q264" i="36"/>
  <c r="H265" i="36"/>
  <c r="I265" i="36"/>
  <c r="J265" i="36"/>
  <c r="K265" i="36"/>
  <c r="L265" i="36"/>
  <c r="M265" i="36"/>
  <c r="N265" i="36"/>
  <c r="O265" i="36"/>
  <c r="P265" i="36"/>
  <c r="Q265" i="36"/>
  <c r="H266" i="36"/>
  <c r="I266" i="36"/>
  <c r="J266" i="36"/>
  <c r="K266" i="36"/>
  <c r="L266" i="36"/>
  <c r="M266" i="36"/>
  <c r="N266" i="36"/>
  <c r="O266" i="36"/>
  <c r="P266" i="36"/>
  <c r="Q266" i="36"/>
  <c r="H267" i="36"/>
  <c r="I267" i="36"/>
  <c r="J267" i="36"/>
  <c r="K267" i="36"/>
  <c r="L267" i="36"/>
  <c r="M267" i="36"/>
  <c r="N267" i="36"/>
  <c r="O267" i="36"/>
  <c r="P267" i="36"/>
  <c r="Q267" i="36"/>
  <c r="H268" i="36"/>
  <c r="I268" i="36"/>
  <c r="J268" i="36"/>
  <c r="K268" i="36"/>
  <c r="L268" i="36"/>
  <c r="M268" i="36"/>
  <c r="N268" i="36"/>
  <c r="O268" i="36"/>
  <c r="P268" i="36"/>
  <c r="Q268" i="36"/>
  <c r="H269" i="36"/>
  <c r="I269" i="36"/>
  <c r="J269" i="36"/>
  <c r="K269" i="36"/>
  <c r="L269" i="36"/>
  <c r="M269" i="36"/>
  <c r="N269" i="36"/>
  <c r="O269" i="36"/>
  <c r="P269" i="36"/>
  <c r="Q269" i="36"/>
  <c r="H270" i="36"/>
  <c r="I270" i="36"/>
  <c r="J270" i="36"/>
  <c r="K270" i="36"/>
  <c r="L270" i="36"/>
  <c r="M270" i="36"/>
  <c r="N270" i="36"/>
  <c r="O270" i="36"/>
  <c r="P270" i="36"/>
  <c r="Q270" i="36"/>
  <c r="H271" i="36"/>
  <c r="I271" i="36"/>
  <c r="J271" i="36"/>
  <c r="K271" i="36"/>
  <c r="L271" i="36"/>
  <c r="M271" i="36"/>
  <c r="N271" i="36"/>
  <c r="O271" i="36"/>
  <c r="P271" i="36"/>
  <c r="Q271" i="36"/>
  <c r="H272" i="36"/>
  <c r="I272" i="36"/>
  <c r="J272" i="36"/>
  <c r="K272" i="36"/>
  <c r="L272" i="36"/>
  <c r="M272" i="36"/>
  <c r="N272" i="36"/>
  <c r="O272" i="36"/>
  <c r="P272" i="36"/>
  <c r="Q272" i="36"/>
  <c r="H273" i="36"/>
  <c r="I273" i="36"/>
  <c r="J273" i="36"/>
  <c r="K273" i="36"/>
  <c r="L273" i="36"/>
  <c r="M273" i="36"/>
  <c r="N273" i="36"/>
  <c r="O273" i="36"/>
  <c r="P273" i="36"/>
  <c r="Q273" i="36"/>
  <c r="H274" i="36"/>
  <c r="I274" i="36"/>
  <c r="J274" i="36"/>
  <c r="K274" i="36"/>
  <c r="L274" i="36"/>
  <c r="M274" i="36"/>
  <c r="N274" i="36"/>
  <c r="O274" i="36"/>
  <c r="P274" i="36"/>
  <c r="Q274" i="36"/>
  <c r="H275" i="36"/>
  <c r="I275" i="36"/>
  <c r="J275" i="36"/>
  <c r="K275" i="36"/>
  <c r="L275" i="36"/>
  <c r="M275" i="36"/>
  <c r="N275" i="36"/>
  <c r="O275" i="36"/>
  <c r="P275" i="36"/>
  <c r="Q275" i="36"/>
  <c r="H276" i="36"/>
  <c r="I276" i="36"/>
  <c r="J276" i="36"/>
  <c r="K276" i="36"/>
  <c r="L276" i="36"/>
  <c r="M276" i="36"/>
  <c r="N276" i="36"/>
  <c r="O276" i="36"/>
  <c r="P276" i="36"/>
  <c r="Q276" i="36"/>
  <c r="H277" i="36"/>
  <c r="I277" i="36"/>
  <c r="J277" i="36"/>
  <c r="K277" i="36"/>
  <c r="L277" i="36"/>
  <c r="M277" i="36"/>
  <c r="N277" i="36"/>
  <c r="O277" i="36"/>
  <c r="P277" i="36"/>
  <c r="Q277" i="36"/>
  <c r="H278" i="36"/>
  <c r="I278" i="36"/>
  <c r="J278" i="36"/>
  <c r="K278" i="36"/>
  <c r="L278" i="36"/>
  <c r="M278" i="36"/>
  <c r="N278" i="36"/>
  <c r="O278" i="36"/>
  <c r="P278" i="36"/>
  <c r="Q278" i="36"/>
  <c r="H279" i="36"/>
  <c r="I279" i="36"/>
  <c r="J279" i="36"/>
  <c r="K279" i="36"/>
  <c r="L279" i="36"/>
  <c r="M279" i="36"/>
  <c r="N279" i="36"/>
  <c r="O279" i="36"/>
  <c r="P279" i="36"/>
  <c r="Q279" i="36"/>
  <c r="H280" i="36"/>
  <c r="I280" i="36"/>
  <c r="J280" i="36"/>
  <c r="K280" i="36"/>
  <c r="L280" i="36"/>
  <c r="M280" i="36"/>
  <c r="N280" i="36"/>
  <c r="O280" i="36"/>
  <c r="P280" i="36"/>
  <c r="Q280" i="36"/>
  <c r="H281" i="36"/>
  <c r="I281" i="36"/>
  <c r="J281" i="36"/>
  <c r="K281" i="36"/>
  <c r="L281" i="36"/>
  <c r="M281" i="36"/>
  <c r="N281" i="36"/>
  <c r="O281" i="36"/>
  <c r="P281" i="36"/>
  <c r="Q281" i="36"/>
  <c r="H282" i="36"/>
  <c r="I282" i="36"/>
  <c r="J282" i="36"/>
  <c r="K282" i="36"/>
  <c r="L282" i="36"/>
  <c r="M282" i="36"/>
  <c r="N282" i="36"/>
  <c r="O282" i="36"/>
  <c r="P282" i="36"/>
  <c r="Q282" i="36"/>
  <c r="H283" i="36"/>
  <c r="I283" i="36"/>
  <c r="J283" i="36"/>
  <c r="K283" i="36"/>
  <c r="L283" i="36"/>
  <c r="M283" i="36"/>
  <c r="N283" i="36"/>
  <c r="O283" i="36"/>
  <c r="P283" i="36"/>
  <c r="Q283" i="36"/>
  <c r="H284" i="36"/>
  <c r="I284" i="36"/>
  <c r="J284" i="36"/>
  <c r="K284" i="36"/>
  <c r="L284" i="36"/>
  <c r="M284" i="36"/>
  <c r="N284" i="36"/>
  <c r="O284" i="36"/>
  <c r="P284" i="36"/>
  <c r="Q284" i="36"/>
  <c r="H285" i="36"/>
  <c r="I285" i="36"/>
  <c r="J285" i="36"/>
  <c r="K285" i="36"/>
  <c r="L285" i="36"/>
  <c r="M285" i="36"/>
  <c r="N285" i="36"/>
  <c r="O285" i="36"/>
  <c r="P285" i="36"/>
  <c r="Q285" i="36"/>
  <c r="H286" i="36"/>
  <c r="I286" i="36"/>
  <c r="J286" i="36"/>
  <c r="K286" i="36"/>
  <c r="L286" i="36"/>
  <c r="M286" i="36"/>
  <c r="N286" i="36"/>
  <c r="O286" i="36"/>
  <c r="P286" i="36"/>
  <c r="Q286" i="36"/>
  <c r="H287" i="36"/>
  <c r="I287" i="36"/>
  <c r="J287" i="36"/>
  <c r="K287" i="36"/>
  <c r="L287" i="36"/>
  <c r="M287" i="36"/>
  <c r="N287" i="36"/>
  <c r="O287" i="36"/>
  <c r="P287" i="36"/>
  <c r="Q287" i="36"/>
  <c r="H288" i="36"/>
  <c r="I288" i="36"/>
  <c r="J288" i="36"/>
  <c r="K288" i="36"/>
  <c r="L288" i="36"/>
  <c r="M288" i="36"/>
  <c r="N288" i="36"/>
  <c r="O288" i="36"/>
  <c r="P288" i="36"/>
  <c r="Q288" i="36"/>
  <c r="H289" i="36"/>
  <c r="I289" i="36"/>
  <c r="J289" i="36"/>
  <c r="K289" i="36"/>
  <c r="L289" i="36"/>
  <c r="M289" i="36"/>
  <c r="N289" i="36"/>
  <c r="O289" i="36"/>
  <c r="P289" i="36"/>
  <c r="Q289" i="36"/>
  <c r="H290" i="36"/>
  <c r="I290" i="36"/>
  <c r="J290" i="36"/>
  <c r="K290" i="36"/>
  <c r="L290" i="36"/>
  <c r="M290" i="36"/>
  <c r="N290" i="36"/>
  <c r="O290" i="36"/>
  <c r="P290" i="36"/>
  <c r="Q290" i="36"/>
  <c r="H291" i="36"/>
  <c r="I291" i="36"/>
  <c r="J291" i="36"/>
  <c r="K291" i="36"/>
  <c r="L291" i="36"/>
  <c r="M291" i="36"/>
  <c r="N291" i="36"/>
  <c r="O291" i="36"/>
  <c r="P291" i="36"/>
  <c r="Q291" i="36"/>
  <c r="H292" i="36"/>
  <c r="I292" i="36"/>
  <c r="J292" i="36"/>
  <c r="K292" i="36"/>
  <c r="L292" i="36"/>
  <c r="M292" i="36"/>
  <c r="N292" i="36"/>
  <c r="O292" i="36"/>
  <c r="P292" i="36"/>
  <c r="Q292" i="36"/>
  <c r="H293" i="36"/>
  <c r="I293" i="36"/>
  <c r="J293" i="36"/>
  <c r="K293" i="36"/>
  <c r="L293" i="36"/>
  <c r="M293" i="36"/>
  <c r="N293" i="36"/>
  <c r="O293" i="36"/>
  <c r="P293" i="36"/>
  <c r="Q293" i="36"/>
  <c r="H294" i="36"/>
  <c r="I294" i="36"/>
  <c r="J294" i="36"/>
  <c r="K294" i="36"/>
  <c r="L294" i="36"/>
  <c r="M294" i="36"/>
  <c r="N294" i="36"/>
  <c r="O294" i="36"/>
  <c r="P294" i="36"/>
  <c r="Q294" i="36"/>
  <c r="H295" i="36"/>
  <c r="I295" i="36"/>
  <c r="J295" i="36"/>
  <c r="K295" i="36"/>
  <c r="L295" i="36"/>
  <c r="M295" i="36"/>
  <c r="N295" i="36"/>
  <c r="O295" i="36"/>
  <c r="P295" i="36"/>
  <c r="Q295" i="36"/>
  <c r="H296" i="36"/>
  <c r="I296" i="36"/>
  <c r="J296" i="36"/>
  <c r="K296" i="36"/>
  <c r="L296" i="36"/>
  <c r="M296" i="36"/>
  <c r="N296" i="36"/>
  <c r="O296" i="36"/>
  <c r="P296" i="36"/>
  <c r="Q296" i="36"/>
  <c r="H297" i="36"/>
  <c r="I297" i="36"/>
  <c r="J297" i="36"/>
  <c r="K297" i="36"/>
  <c r="L297" i="36"/>
  <c r="M297" i="36"/>
  <c r="N297" i="36"/>
  <c r="O297" i="36"/>
  <c r="P297" i="36"/>
  <c r="Q297" i="36"/>
  <c r="H298" i="36"/>
  <c r="I298" i="36"/>
  <c r="J298" i="36"/>
  <c r="K298" i="36"/>
  <c r="L298" i="36"/>
  <c r="M298" i="36"/>
  <c r="N298" i="36"/>
  <c r="O298" i="36"/>
  <c r="P298" i="36"/>
  <c r="Q298" i="36"/>
  <c r="H299" i="36"/>
  <c r="I299" i="36"/>
  <c r="J299" i="36"/>
  <c r="K299" i="36"/>
  <c r="L299" i="36"/>
  <c r="M299" i="36"/>
  <c r="N299" i="36"/>
  <c r="O299" i="36"/>
  <c r="P299" i="36"/>
  <c r="Q299" i="36"/>
  <c r="H300" i="36"/>
  <c r="I300" i="36"/>
  <c r="J300" i="36"/>
  <c r="K300" i="36"/>
  <c r="L300" i="36"/>
  <c r="M300" i="36"/>
  <c r="N300" i="36"/>
  <c r="O300" i="36"/>
  <c r="P300" i="36"/>
  <c r="Q300" i="36"/>
  <c r="H301" i="36"/>
  <c r="I301" i="36"/>
  <c r="J301" i="36"/>
  <c r="K301" i="36"/>
  <c r="L301" i="36"/>
  <c r="M301" i="36"/>
  <c r="N301" i="36"/>
  <c r="O301" i="36"/>
  <c r="P301" i="36"/>
  <c r="Q301" i="36"/>
  <c r="H302" i="36"/>
  <c r="I302" i="36"/>
  <c r="J302" i="36"/>
  <c r="K302" i="36"/>
  <c r="L302" i="36"/>
  <c r="M302" i="36"/>
  <c r="N302" i="36"/>
  <c r="O302" i="36"/>
  <c r="P302" i="36"/>
  <c r="Q302" i="36"/>
  <c r="H303" i="36"/>
  <c r="I303" i="36"/>
  <c r="J303" i="36"/>
  <c r="K303" i="36"/>
  <c r="L303" i="36"/>
  <c r="M303" i="36"/>
  <c r="N303" i="36"/>
  <c r="O303" i="36"/>
  <c r="P303" i="36"/>
  <c r="Q303" i="36"/>
  <c r="H304" i="36"/>
  <c r="I304" i="36"/>
  <c r="J304" i="36"/>
  <c r="K304" i="36"/>
  <c r="L304" i="36"/>
  <c r="M304" i="36"/>
  <c r="N304" i="36"/>
  <c r="O304" i="36"/>
  <c r="P304" i="36"/>
  <c r="Q304" i="36"/>
  <c r="H305" i="36"/>
  <c r="I305" i="36"/>
  <c r="J305" i="36"/>
  <c r="K305" i="36"/>
  <c r="L305" i="36"/>
  <c r="M305" i="36"/>
  <c r="N305" i="36"/>
  <c r="O305" i="36"/>
  <c r="P305" i="36"/>
  <c r="Q305" i="36"/>
  <c r="H306" i="36"/>
  <c r="I306" i="36"/>
  <c r="J306" i="36"/>
  <c r="K306" i="36"/>
  <c r="L306" i="36"/>
  <c r="M306" i="36"/>
  <c r="N306" i="36"/>
  <c r="O306" i="36"/>
  <c r="P306" i="36"/>
  <c r="Q306" i="36"/>
  <c r="H307" i="36"/>
  <c r="I307" i="36"/>
  <c r="J307" i="36"/>
  <c r="K307" i="36"/>
  <c r="L307" i="36"/>
  <c r="M307" i="36"/>
  <c r="N307" i="36"/>
  <c r="O307" i="36"/>
  <c r="P307" i="36"/>
  <c r="Q307" i="36"/>
  <c r="H308" i="36"/>
  <c r="I308" i="36"/>
  <c r="J308" i="36"/>
  <c r="K308" i="36"/>
  <c r="L308" i="36"/>
  <c r="M308" i="36"/>
  <c r="N308" i="36"/>
  <c r="O308" i="36"/>
  <c r="P308" i="36"/>
  <c r="Q308" i="36"/>
  <c r="H309" i="36"/>
  <c r="I309" i="36"/>
  <c r="J309" i="36"/>
  <c r="K309" i="36"/>
  <c r="L309" i="36"/>
  <c r="M309" i="36"/>
  <c r="N309" i="36"/>
  <c r="O309" i="36"/>
  <c r="P309" i="36"/>
  <c r="Q309" i="36"/>
  <c r="H310" i="36"/>
  <c r="I310" i="36"/>
  <c r="J310" i="36"/>
  <c r="K310" i="36"/>
  <c r="L310" i="36"/>
  <c r="M310" i="36"/>
  <c r="N310" i="36"/>
  <c r="O310" i="36"/>
  <c r="P310" i="36"/>
  <c r="Q310" i="36"/>
  <c r="H311" i="36"/>
  <c r="I311" i="36"/>
  <c r="J311" i="36"/>
  <c r="K311" i="36"/>
  <c r="L311" i="36"/>
  <c r="M311" i="36"/>
  <c r="N311" i="36"/>
  <c r="O311" i="36"/>
  <c r="P311" i="36"/>
  <c r="Q311" i="36"/>
  <c r="H312" i="36"/>
  <c r="I312" i="36"/>
  <c r="J312" i="36"/>
  <c r="K312" i="36"/>
  <c r="L312" i="36"/>
  <c r="M312" i="36"/>
  <c r="N312" i="36"/>
  <c r="O312" i="36"/>
  <c r="P312" i="36"/>
  <c r="Q312" i="36"/>
  <c r="H313" i="36"/>
  <c r="I313" i="36"/>
  <c r="J313" i="36"/>
  <c r="K313" i="36"/>
  <c r="L313" i="36"/>
  <c r="M313" i="36"/>
  <c r="N313" i="36"/>
  <c r="O313" i="36"/>
  <c r="P313" i="36"/>
  <c r="Q313" i="36"/>
  <c r="H314" i="36"/>
  <c r="I314" i="36"/>
  <c r="J314" i="36"/>
  <c r="K314" i="36"/>
  <c r="L314" i="36"/>
  <c r="M314" i="36"/>
  <c r="N314" i="36"/>
  <c r="O314" i="36"/>
  <c r="P314" i="36"/>
  <c r="Q314" i="36"/>
  <c r="H315" i="36"/>
  <c r="I315" i="36"/>
  <c r="J315" i="36"/>
  <c r="K315" i="36"/>
  <c r="L315" i="36"/>
  <c r="M315" i="36"/>
  <c r="N315" i="36"/>
  <c r="O315" i="36"/>
  <c r="P315" i="36"/>
  <c r="Q315" i="36"/>
  <c r="H316" i="36"/>
  <c r="I316" i="36"/>
  <c r="J316" i="36"/>
  <c r="K316" i="36"/>
  <c r="L316" i="36"/>
  <c r="M316" i="36"/>
  <c r="N316" i="36"/>
  <c r="O316" i="36"/>
  <c r="P316" i="36"/>
  <c r="Q316" i="36"/>
  <c r="H317" i="36"/>
  <c r="I317" i="36"/>
  <c r="J317" i="36"/>
  <c r="K317" i="36"/>
  <c r="L317" i="36"/>
  <c r="M317" i="36"/>
  <c r="N317" i="36"/>
  <c r="O317" i="36"/>
  <c r="P317" i="36"/>
  <c r="Q317" i="36"/>
  <c r="H318" i="36"/>
  <c r="I318" i="36"/>
  <c r="J318" i="36"/>
  <c r="K318" i="36"/>
  <c r="L318" i="36"/>
  <c r="M318" i="36"/>
  <c r="N318" i="36"/>
  <c r="O318" i="36"/>
  <c r="P318" i="36"/>
  <c r="Q318" i="36"/>
  <c r="H319" i="36"/>
  <c r="I319" i="36"/>
  <c r="J319" i="36"/>
  <c r="K319" i="36"/>
  <c r="L319" i="36"/>
  <c r="M319" i="36"/>
  <c r="N319" i="36"/>
  <c r="O319" i="36"/>
  <c r="P319" i="36"/>
  <c r="Q319" i="36"/>
  <c r="H320" i="36"/>
  <c r="I320" i="36"/>
  <c r="J320" i="36"/>
  <c r="K320" i="36"/>
  <c r="L320" i="36"/>
  <c r="M320" i="36"/>
  <c r="N320" i="36"/>
  <c r="O320" i="36"/>
  <c r="P320" i="36"/>
  <c r="Q320" i="36"/>
  <c r="H321" i="36"/>
  <c r="I321" i="36"/>
  <c r="J321" i="36"/>
  <c r="K321" i="36"/>
  <c r="L321" i="36"/>
  <c r="M321" i="36"/>
  <c r="N321" i="36"/>
  <c r="O321" i="36"/>
  <c r="P321" i="36"/>
  <c r="Q321" i="36"/>
  <c r="H322" i="36"/>
  <c r="I322" i="36"/>
  <c r="J322" i="36"/>
  <c r="K322" i="36"/>
  <c r="L322" i="36"/>
  <c r="M322" i="36"/>
  <c r="N322" i="36"/>
  <c r="O322" i="36"/>
  <c r="P322" i="36"/>
  <c r="Q322" i="36"/>
  <c r="H323" i="36"/>
  <c r="I323" i="36"/>
  <c r="J323" i="36"/>
  <c r="K323" i="36"/>
  <c r="L323" i="36"/>
  <c r="M323" i="36"/>
  <c r="N323" i="36"/>
  <c r="O323" i="36"/>
  <c r="P323" i="36"/>
  <c r="Q323" i="36"/>
  <c r="H324" i="36"/>
  <c r="I324" i="36"/>
  <c r="J324" i="36"/>
  <c r="K324" i="36"/>
  <c r="L324" i="36"/>
  <c r="M324" i="36"/>
  <c r="N324" i="36"/>
  <c r="O324" i="36"/>
  <c r="P324" i="36"/>
  <c r="Q324" i="36"/>
  <c r="H325" i="36"/>
  <c r="I325" i="36"/>
  <c r="J325" i="36"/>
  <c r="K325" i="36"/>
  <c r="L325" i="36"/>
  <c r="M325" i="36"/>
  <c r="N325" i="36"/>
  <c r="O325" i="36"/>
  <c r="P325" i="36"/>
  <c r="Q325" i="36"/>
  <c r="H326" i="36"/>
  <c r="I326" i="36"/>
  <c r="J326" i="36"/>
  <c r="K326" i="36"/>
  <c r="L326" i="36"/>
  <c r="M326" i="36"/>
  <c r="N326" i="36"/>
  <c r="O326" i="36"/>
  <c r="P326" i="36"/>
  <c r="Q326" i="36"/>
  <c r="H327" i="36"/>
  <c r="I327" i="36"/>
  <c r="J327" i="36"/>
  <c r="K327" i="36"/>
  <c r="L327" i="36"/>
  <c r="M327" i="36"/>
  <c r="N327" i="36"/>
  <c r="O327" i="36"/>
  <c r="P327" i="36"/>
  <c r="Q327" i="36"/>
  <c r="H328" i="36"/>
  <c r="I328" i="36"/>
  <c r="J328" i="36"/>
  <c r="K328" i="36"/>
  <c r="L328" i="36"/>
  <c r="M328" i="36"/>
  <c r="N328" i="36"/>
  <c r="O328" i="36"/>
  <c r="P328" i="36"/>
  <c r="Q328" i="36"/>
  <c r="H329" i="36"/>
  <c r="I329" i="36"/>
  <c r="J329" i="36"/>
  <c r="K329" i="36"/>
  <c r="L329" i="36"/>
  <c r="M329" i="36"/>
  <c r="N329" i="36"/>
  <c r="O329" i="36"/>
  <c r="P329" i="36"/>
  <c r="Q329" i="36"/>
  <c r="H330" i="36"/>
  <c r="I330" i="36"/>
  <c r="J330" i="36"/>
  <c r="K330" i="36"/>
  <c r="L330" i="36"/>
  <c r="M330" i="36"/>
  <c r="N330" i="36"/>
  <c r="O330" i="36"/>
  <c r="P330" i="36"/>
  <c r="Q330" i="36"/>
  <c r="H331" i="36"/>
  <c r="I331" i="36"/>
  <c r="J331" i="36"/>
  <c r="K331" i="36"/>
  <c r="L331" i="36"/>
  <c r="M331" i="36"/>
  <c r="N331" i="36"/>
  <c r="O331" i="36"/>
  <c r="P331" i="36"/>
  <c r="Q331" i="36"/>
  <c r="H332" i="36"/>
  <c r="I332" i="36"/>
  <c r="J332" i="36"/>
  <c r="K332" i="36"/>
  <c r="L332" i="36"/>
  <c r="M332" i="36"/>
  <c r="N332" i="36"/>
  <c r="O332" i="36"/>
  <c r="P332" i="36"/>
  <c r="Q332" i="36"/>
  <c r="H333" i="36"/>
  <c r="I333" i="36"/>
  <c r="J333" i="36"/>
  <c r="K333" i="36"/>
  <c r="L333" i="36"/>
  <c r="M333" i="36"/>
  <c r="N333" i="36"/>
  <c r="O333" i="36"/>
  <c r="P333" i="36"/>
  <c r="Q333" i="36"/>
  <c r="H334" i="36"/>
  <c r="I334" i="36"/>
  <c r="J334" i="36"/>
  <c r="K334" i="36"/>
  <c r="L334" i="36"/>
  <c r="M334" i="36"/>
  <c r="N334" i="36"/>
  <c r="O334" i="36"/>
  <c r="P334" i="36"/>
  <c r="Q334" i="36"/>
  <c r="H335" i="36"/>
  <c r="I335" i="36"/>
  <c r="J335" i="36"/>
  <c r="K335" i="36"/>
  <c r="L335" i="36"/>
  <c r="M335" i="36"/>
  <c r="N335" i="36"/>
  <c r="O335" i="36"/>
  <c r="P335" i="36"/>
  <c r="Q335" i="36"/>
  <c r="H336" i="36"/>
  <c r="I336" i="36"/>
  <c r="J336" i="36"/>
  <c r="K336" i="36"/>
  <c r="L336" i="36"/>
  <c r="M336" i="36"/>
  <c r="N336" i="36"/>
  <c r="O336" i="36"/>
  <c r="P336" i="36"/>
  <c r="Q336" i="36"/>
  <c r="H337" i="36"/>
  <c r="I337" i="36"/>
  <c r="J337" i="36"/>
  <c r="K337" i="36"/>
  <c r="L337" i="36"/>
  <c r="M337" i="36"/>
  <c r="N337" i="36"/>
  <c r="O337" i="36"/>
  <c r="P337" i="36"/>
  <c r="Q337" i="36"/>
  <c r="H338" i="36"/>
  <c r="I338" i="36"/>
  <c r="J338" i="36"/>
  <c r="K338" i="36"/>
  <c r="L338" i="36"/>
  <c r="M338" i="36"/>
  <c r="N338" i="36"/>
  <c r="O338" i="36"/>
  <c r="P338" i="36"/>
  <c r="Q338" i="36"/>
  <c r="H339" i="36"/>
  <c r="I339" i="36"/>
  <c r="J339" i="36"/>
  <c r="K339" i="36"/>
  <c r="L339" i="36"/>
  <c r="M339" i="36"/>
  <c r="N339" i="36"/>
  <c r="O339" i="36"/>
  <c r="P339" i="36"/>
  <c r="Q339" i="36"/>
  <c r="H340" i="36"/>
  <c r="I340" i="36"/>
  <c r="J340" i="36"/>
  <c r="K340" i="36"/>
  <c r="L340" i="36"/>
  <c r="M340" i="36"/>
  <c r="N340" i="36"/>
  <c r="O340" i="36"/>
  <c r="P340" i="36"/>
  <c r="Q340" i="36"/>
  <c r="H341" i="36"/>
  <c r="I341" i="36"/>
  <c r="J341" i="36"/>
  <c r="K341" i="36"/>
  <c r="L341" i="36"/>
  <c r="M341" i="36"/>
  <c r="N341" i="36"/>
  <c r="O341" i="36"/>
  <c r="P341" i="36"/>
  <c r="Q341" i="36"/>
  <c r="H342" i="36"/>
  <c r="I342" i="36"/>
  <c r="J342" i="36"/>
  <c r="K342" i="36"/>
  <c r="L342" i="36"/>
  <c r="M342" i="36"/>
  <c r="N342" i="36"/>
  <c r="O342" i="36"/>
  <c r="P342" i="36"/>
  <c r="Q342" i="36"/>
  <c r="H343" i="36"/>
  <c r="I343" i="36"/>
  <c r="J343" i="36"/>
  <c r="K343" i="36"/>
  <c r="L343" i="36"/>
  <c r="M343" i="36"/>
  <c r="N343" i="36"/>
  <c r="O343" i="36"/>
  <c r="P343" i="36"/>
  <c r="Q343" i="36"/>
  <c r="H344" i="36"/>
  <c r="I344" i="36"/>
  <c r="J344" i="36"/>
  <c r="K344" i="36"/>
  <c r="L344" i="36"/>
  <c r="M344" i="36"/>
  <c r="N344" i="36"/>
  <c r="O344" i="36"/>
  <c r="P344" i="36"/>
  <c r="Q344" i="36"/>
  <c r="H345" i="36"/>
  <c r="I345" i="36"/>
  <c r="J345" i="36"/>
  <c r="K345" i="36"/>
  <c r="L345" i="36"/>
  <c r="M345" i="36"/>
  <c r="N345" i="36"/>
  <c r="O345" i="36"/>
  <c r="P345" i="36"/>
  <c r="Q345" i="36"/>
  <c r="H346" i="36"/>
  <c r="I346" i="36"/>
  <c r="J346" i="36"/>
  <c r="K346" i="36"/>
  <c r="L346" i="36"/>
  <c r="M346" i="36"/>
  <c r="N346" i="36"/>
  <c r="O346" i="36"/>
  <c r="P346" i="36"/>
  <c r="Q346" i="36"/>
  <c r="H347" i="36"/>
  <c r="I347" i="36"/>
  <c r="J347" i="36"/>
  <c r="K347" i="36"/>
  <c r="L347" i="36"/>
  <c r="M347" i="36"/>
  <c r="N347" i="36"/>
  <c r="O347" i="36"/>
  <c r="P347" i="36"/>
  <c r="Q347" i="36"/>
  <c r="H348" i="36"/>
  <c r="I348" i="36"/>
  <c r="J348" i="36"/>
  <c r="K348" i="36"/>
  <c r="L348" i="36"/>
  <c r="M348" i="36"/>
  <c r="N348" i="36"/>
  <c r="O348" i="36"/>
  <c r="P348" i="36"/>
  <c r="Q348" i="36"/>
  <c r="H349" i="36"/>
  <c r="I349" i="36"/>
  <c r="J349" i="36"/>
  <c r="K349" i="36"/>
  <c r="L349" i="36"/>
  <c r="M349" i="36"/>
  <c r="N349" i="36"/>
  <c r="O349" i="36"/>
  <c r="P349" i="36"/>
  <c r="Q349" i="36"/>
  <c r="H350" i="36"/>
  <c r="I350" i="36"/>
  <c r="J350" i="36"/>
  <c r="K350" i="36"/>
  <c r="L350" i="36"/>
  <c r="M350" i="36"/>
  <c r="N350" i="36"/>
  <c r="O350" i="36"/>
  <c r="P350" i="36"/>
  <c r="Q350" i="36"/>
  <c r="H351" i="36"/>
  <c r="I351" i="36"/>
  <c r="J351" i="36"/>
  <c r="K351" i="36"/>
  <c r="L351" i="36"/>
  <c r="M351" i="36"/>
  <c r="N351" i="36"/>
  <c r="O351" i="36"/>
  <c r="P351" i="36"/>
  <c r="Q351" i="36"/>
  <c r="H352" i="36"/>
  <c r="I352" i="36"/>
  <c r="J352" i="36"/>
  <c r="K352" i="36"/>
  <c r="L352" i="36"/>
  <c r="M352" i="36"/>
  <c r="N352" i="36"/>
  <c r="O352" i="36"/>
  <c r="P352" i="36"/>
  <c r="Q352" i="36"/>
  <c r="H353" i="36"/>
  <c r="I353" i="36"/>
  <c r="J353" i="36"/>
  <c r="K353" i="36"/>
  <c r="L353" i="36"/>
  <c r="M353" i="36"/>
  <c r="N353" i="36"/>
  <c r="O353" i="36"/>
  <c r="P353" i="36"/>
  <c r="Q353" i="36"/>
  <c r="H354" i="36"/>
  <c r="I354" i="36"/>
  <c r="J354" i="36"/>
  <c r="K354" i="36"/>
  <c r="L354" i="36"/>
  <c r="M354" i="36"/>
  <c r="N354" i="36"/>
  <c r="O354" i="36"/>
  <c r="P354" i="36"/>
  <c r="Q354" i="36"/>
  <c r="H355" i="36"/>
  <c r="I355" i="36"/>
  <c r="J355" i="36"/>
  <c r="K355" i="36"/>
  <c r="L355" i="36"/>
  <c r="M355" i="36"/>
  <c r="N355" i="36"/>
  <c r="O355" i="36"/>
  <c r="P355" i="36"/>
  <c r="Q355" i="36"/>
  <c r="H356" i="36"/>
  <c r="I356" i="36"/>
  <c r="J356" i="36"/>
  <c r="K356" i="36"/>
  <c r="L356" i="36"/>
  <c r="M356" i="36"/>
  <c r="N356" i="36"/>
  <c r="O356" i="36"/>
  <c r="P356" i="36"/>
  <c r="Q356" i="36"/>
  <c r="H357" i="36"/>
  <c r="I357" i="36"/>
  <c r="J357" i="36"/>
  <c r="K357" i="36"/>
  <c r="L357" i="36"/>
  <c r="M357" i="36"/>
  <c r="N357" i="36"/>
  <c r="O357" i="36"/>
  <c r="P357" i="36"/>
  <c r="Q357" i="36"/>
  <c r="H358" i="36"/>
  <c r="I358" i="36"/>
  <c r="J358" i="36"/>
  <c r="K358" i="36"/>
  <c r="L358" i="36"/>
  <c r="M358" i="36"/>
  <c r="N358" i="36"/>
  <c r="O358" i="36"/>
  <c r="P358" i="36"/>
  <c r="Q358" i="36"/>
  <c r="H359" i="36"/>
  <c r="I359" i="36"/>
  <c r="J359" i="36"/>
  <c r="K359" i="36"/>
  <c r="L359" i="36"/>
  <c r="M359" i="36"/>
  <c r="N359" i="36"/>
  <c r="O359" i="36"/>
  <c r="P359" i="36"/>
  <c r="Q359" i="36"/>
  <c r="H360" i="36"/>
  <c r="I360" i="36"/>
  <c r="J360" i="36"/>
  <c r="K360" i="36"/>
  <c r="L360" i="36"/>
  <c r="M360" i="36"/>
  <c r="N360" i="36"/>
  <c r="O360" i="36"/>
  <c r="P360" i="36"/>
  <c r="Q360" i="36"/>
  <c r="H361" i="36"/>
  <c r="I361" i="36"/>
  <c r="J361" i="36"/>
  <c r="K361" i="36"/>
  <c r="L361" i="36"/>
  <c r="M361" i="36"/>
  <c r="N361" i="36"/>
  <c r="O361" i="36"/>
  <c r="P361" i="36"/>
  <c r="Q361" i="36"/>
  <c r="H362" i="36"/>
  <c r="I362" i="36"/>
  <c r="J362" i="36"/>
  <c r="K362" i="36"/>
  <c r="L362" i="36"/>
  <c r="M362" i="36"/>
  <c r="N362" i="36"/>
  <c r="O362" i="36"/>
  <c r="P362" i="36"/>
  <c r="Q362" i="36"/>
  <c r="H363" i="36"/>
  <c r="I363" i="36"/>
  <c r="J363" i="36"/>
  <c r="K363" i="36"/>
  <c r="L363" i="36"/>
  <c r="M363" i="36"/>
  <c r="N363" i="36"/>
  <c r="O363" i="36"/>
  <c r="P363" i="36"/>
  <c r="Q363" i="36"/>
  <c r="H364" i="36"/>
  <c r="I364" i="36"/>
  <c r="J364" i="36"/>
  <c r="K364" i="36"/>
  <c r="L364" i="36"/>
  <c r="M364" i="36"/>
  <c r="N364" i="36"/>
  <c r="O364" i="36"/>
  <c r="P364" i="36"/>
  <c r="Q364" i="36"/>
  <c r="H365" i="36"/>
  <c r="I365" i="36"/>
  <c r="J365" i="36"/>
  <c r="K365" i="36"/>
  <c r="L365" i="36"/>
  <c r="M365" i="36"/>
  <c r="N365" i="36"/>
  <c r="O365" i="36"/>
  <c r="P365" i="36"/>
  <c r="Q365" i="36"/>
  <c r="H366" i="36"/>
  <c r="I366" i="36"/>
  <c r="J366" i="36"/>
  <c r="K366" i="36"/>
  <c r="L366" i="36"/>
  <c r="M366" i="36"/>
  <c r="N366" i="36"/>
  <c r="O366" i="36"/>
  <c r="P366" i="36"/>
  <c r="Q366" i="36"/>
  <c r="H367" i="36"/>
  <c r="I367" i="36"/>
  <c r="J367" i="36"/>
  <c r="K367" i="36"/>
  <c r="L367" i="36"/>
  <c r="M367" i="36"/>
  <c r="N367" i="36"/>
  <c r="O367" i="36"/>
  <c r="P367" i="36"/>
  <c r="Q367" i="36"/>
  <c r="H368" i="36"/>
  <c r="I368" i="36"/>
  <c r="J368" i="36"/>
  <c r="K368" i="36"/>
  <c r="L368" i="36"/>
  <c r="M368" i="36"/>
  <c r="N368" i="36"/>
  <c r="O368" i="36"/>
  <c r="P368" i="36"/>
  <c r="Q368" i="36"/>
  <c r="H369" i="36"/>
  <c r="I369" i="36"/>
  <c r="J369" i="36"/>
  <c r="K369" i="36"/>
  <c r="L369" i="36"/>
  <c r="M369" i="36"/>
  <c r="N369" i="36"/>
  <c r="O369" i="36"/>
  <c r="P369" i="36"/>
  <c r="Q369" i="36"/>
  <c r="H370" i="36"/>
  <c r="I370" i="36"/>
  <c r="J370" i="36"/>
  <c r="K370" i="36"/>
  <c r="L370" i="36"/>
  <c r="M370" i="36"/>
  <c r="N370" i="36"/>
  <c r="O370" i="36"/>
  <c r="P370" i="36"/>
  <c r="Q370" i="36"/>
  <c r="H371" i="36"/>
  <c r="I371" i="36"/>
  <c r="J371" i="36"/>
  <c r="K371" i="36"/>
  <c r="L371" i="36"/>
  <c r="M371" i="36"/>
  <c r="N371" i="36"/>
  <c r="O371" i="36"/>
  <c r="P371" i="36"/>
  <c r="Q371" i="36"/>
  <c r="H372" i="36"/>
  <c r="I372" i="36"/>
  <c r="J372" i="36"/>
  <c r="K372" i="36"/>
  <c r="L372" i="36"/>
  <c r="M372" i="36"/>
  <c r="N372" i="36"/>
  <c r="O372" i="36"/>
  <c r="P372" i="36"/>
  <c r="Q372" i="36"/>
  <c r="H373" i="36"/>
  <c r="I373" i="36"/>
  <c r="J373" i="36"/>
  <c r="K373" i="36"/>
  <c r="L373" i="36"/>
  <c r="M373" i="36"/>
  <c r="N373" i="36"/>
  <c r="O373" i="36"/>
  <c r="P373" i="36"/>
  <c r="Q373" i="36"/>
  <c r="H374" i="36"/>
  <c r="I374" i="36"/>
  <c r="J374" i="36"/>
  <c r="K374" i="36"/>
  <c r="L374" i="36"/>
  <c r="M374" i="36"/>
  <c r="N374" i="36"/>
  <c r="O374" i="36"/>
  <c r="P374" i="36"/>
  <c r="Q374" i="36"/>
  <c r="H375" i="36"/>
  <c r="I375" i="36"/>
  <c r="J375" i="36"/>
  <c r="K375" i="36"/>
  <c r="L375" i="36"/>
  <c r="M375" i="36"/>
  <c r="N375" i="36"/>
  <c r="O375" i="36"/>
  <c r="P375" i="36"/>
  <c r="Q375" i="36"/>
  <c r="H376" i="36"/>
  <c r="I376" i="36"/>
  <c r="J376" i="36"/>
  <c r="K376" i="36"/>
  <c r="L376" i="36"/>
  <c r="M376" i="36"/>
  <c r="N376" i="36"/>
  <c r="O376" i="36"/>
  <c r="P376" i="36"/>
  <c r="Q376" i="36"/>
  <c r="H377" i="36"/>
  <c r="I377" i="36"/>
  <c r="J377" i="36"/>
  <c r="K377" i="36"/>
  <c r="L377" i="36"/>
  <c r="M377" i="36"/>
  <c r="N377" i="36"/>
  <c r="O377" i="36"/>
  <c r="P377" i="36"/>
  <c r="Q377" i="36"/>
  <c r="H378" i="36"/>
  <c r="I378" i="36"/>
  <c r="J378" i="36"/>
  <c r="K378" i="36"/>
  <c r="L378" i="36"/>
  <c r="M378" i="36"/>
  <c r="N378" i="36"/>
  <c r="O378" i="36"/>
  <c r="P378" i="36"/>
  <c r="Q378" i="36"/>
  <c r="H379" i="36"/>
  <c r="I379" i="36"/>
  <c r="J379" i="36"/>
  <c r="K379" i="36"/>
  <c r="L379" i="36"/>
  <c r="M379" i="36"/>
  <c r="N379" i="36"/>
  <c r="O379" i="36"/>
  <c r="P379" i="36"/>
  <c r="Q379" i="36"/>
  <c r="H380" i="36"/>
  <c r="I380" i="36"/>
  <c r="J380" i="36"/>
  <c r="K380" i="36"/>
  <c r="L380" i="36"/>
  <c r="M380" i="36"/>
  <c r="N380" i="36"/>
  <c r="O380" i="36"/>
  <c r="P380" i="36"/>
  <c r="Q380" i="36"/>
  <c r="H381" i="36"/>
  <c r="I381" i="36"/>
  <c r="J381" i="36"/>
  <c r="K381" i="36"/>
  <c r="L381" i="36"/>
  <c r="M381" i="36"/>
  <c r="N381" i="36"/>
  <c r="O381" i="36"/>
  <c r="P381" i="36"/>
  <c r="Q381" i="36"/>
  <c r="H382" i="36"/>
  <c r="I382" i="36"/>
  <c r="J382" i="36"/>
  <c r="K382" i="36"/>
  <c r="L382" i="36"/>
  <c r="M382" i="36"/>
  <c r="N382" i="36"/>
  <c r="O382" i="36"/>
  <c r="P382" i="36"/>
  <c r="Q382" i="36"/>
  <c r="H383" i="36"/>
  <c r="I383" i="36"/>
  <c r="J383" i="36"/>
  <c r="K383" i="36"/>
  <c r="L383" i="36"/>
  <c r="M383" i="36"/>
  <c r="N383" i="36"/>
  <c r="O383" i="36"/>
  <c r="P383" i="36"/>
  <c r="Q383" i="36"/>
  <c r="H384" i="36"/>
  <c r="I384" i="36"/>
  <c r="J384" i="36"/>
  <c r="K384" i="36"/>
  <c r="L384" i="36"/>
  <c r="M384" i="36"/>
  <c r="N384" i="36"/>
  <c r="O384" i="36"/>
  <c r="P384" i="36"/>
  <c r="Q384" i="36"/>
  <c r="H385" i="36"/>
  <c r="I385" i="36"/>
  <c r="J385" i="36"/>
  <c r="K385" i="36"/>
  <c r="L385" i="36"/>
  <c r="M385" i="36"/>
  <c r="N385" i="36"/>
  <c r="O385" i="36"/>
  <c r="P385" i="36"/>
  <c r="Q385" i="36"/>
  <c r="H386" i="36"/>
  <c r="I386" i="36"/>
  <c r="J386" i="36"/>
  <c r="K386" i="36"/>
  <c r="L386" i="36"/>
  <c r="M386" i="36"/>
  <c r="N386" i="36"/>
  <c r="O386" i="36"/>
  <c r="P386" i="36"/>
  <c r="Q386" i="36"/>
  <c r="H387" i="36"/>
  <c r="I387" i="36"/>
  <c r="J387" i="36"/>
  <c r="K387" i="36"/>
  <c r="L387" i="36"/>
  <c r="M387" i="36"/>
  <c r="N387" i="36"/>
  <c r="O387" i="36"/>
  <c r="P387" i="36"/>
  <c r="Q387" i="36"/>
  <c r="H388" i="36"/>
  <c r="I388" i="36"/>
  <c r="J388" i="36"/>
  <c r="K388" i="36"/>
  <c r="L388" i="36"/>
  <c r="M388" i="36"/>
  <c r="N388" i="36"/>
  <c r="O388" i="36"/>
  <c r="P388" i="36"/>
  <c r="Q388" i="36"/>
  <c r="H389" i="36"/>
  <c r="I389" i="36"/>
  <c r="J389" i="36"/>
  <c r="K389" i="36"/>
  <c r="L389" i="36"/>
  <c r="M389" i="36"/>
  <c r="N389" i="36"/>
  <c r="O389" i="36"/>
  <c r="P389" i="36"/>
  <c r="Q389" i="36"/>
  <c r="H390" i="36"/>
  <c r="I390" i="36"/>
  <c r="J390" i="36"/>
  <c r="K390" i="36"/>
  <c r="L390" i="36"/>
  <c r="M390" i="36"/>
  <c r="N390" i="36"/>
  <c r="O390" i="36"/>
  <c r="P390" i="36"/>
  <c r="Q390" i="36"/>
  <c r="H391" i="36"/>
  <c r="I391" i="36"/>
  <c r="J391" i="36"/>
  <c r="K391" i="36"/>
  <c r="L391" i="36"/>
  <c r="M391" i="36"/>
  <c r="N391" i="36"/>
  <c r="O391" i="36"/>
  <c r="P391" i="36"/>
  <c r="Q391" i="36"/>
  <c r="H392" i="36"/>
  <c r="I392" i="36"/>
  <c r="J392" i="36"/>
  <c r="K392" i="36"/>
  <c r="L392" i="36"/>
  <c r="M392" i="36"/>
  <c r="N392" i="36"/>
  <c r="O392" i="36"/>
  <c r="P392" i="36"/>
  <c r="Q392" i="36"/>
  <c r="H393" i="36"/>
  <c r="I393" i="36"/>
  <c r="J393" i="36"/>
  <c r="K393" i="36"/>
  <c r="L393" i="36"/>
  <c r="M393" i="36"/>
  <c r="N393" i="36"/>
  <c r="O393" i="36"/>
  <c r="P393" i="36"/>
  <c r="Q393" i="36"/>
  <c r="H394" i="36"/>
  <c r="I394" i="36"/>
  <c r="J394" i="36"/>
  <c r="K394" i="36"/>
  <c r="L394" i="36"/>
  <c r="M394" i="36"/>
  <c r="N394" i="36"/>
  <c r="O394" i="36"/>
  <c r="P394" i="36"/>
  <c r="Q394" i="36"/>
  <c r="H395" i="36"/>
  <c r="I395" i="36"/>
  <c r="J395" i="36"/>
  <c r="K395" i="36"/>
  <c r="L395" i="36"/>
  <c r="M395" i="36"/>
  <c r="N395" i="36"/>
  <c r="O395" i="36"/>
  <c r="P395" i="36"/>
  <c r="Q395" i="36"/>
  <c r="H396" i="36"/>
  <c r="I396" i="36"/>
  <c r="J396" i="36"/>
  <c r="K396" i="36"/>
  <c r="L396" i="36"/>
  <c r="M396" i="36"/>
  <c r="N396" i="36"/>
  <c r="O396" i="36"/>
  <c r="P396" i="36"/>
  <c r="Q396" i="36"/>
  <c r="H397" i="36"/>
  <c r="I397" i="36"/>
  <c r="J397" i="36"/>
  <c r="K397" i="36"/>
  <c r="L397" i="36"/>
  <c r="M397" i="36"/>
  <c r="N397" i="36"/>
  <c r="O397" i="36"/>
  <c r="P397" i="36"/>
  <c r="Q397" i="36"/>
  <c r="H398" i="36"/>
  <c r="I398" i="36"/>
  <c r="J398" i="36"/>
  <c r="K398" i="36"/>
  <c r="L398" i="36"/>
  <c r="M398" i="36"/>
  <c r="N398" i="36"/>
  <c r="O398" i="36"/>
  <c r="P398" i="36"/>
  <c r="Q398" i="36"/>
  <c r="H399" i="36"/>
  <c r="I399" i="36"/>
  <c r="J399" i="36"/>
  <c r="K399" i="36"/>
  <c r="L399" i="36"/>
  <c r="M399" i="36"/>
  <c r="N399" i="36"/>
  <c r="O399" i="36"/>
  <c r="P399" i="36"/>
  <c r="Q399" i="36"/>
  <c r="H400" i="36"/>
  <c r="I400" i="36"/>
  <c r="J400" i="36"/>
  <c r="K400" i="36"/>
  <c r="L400" i="36"/>
  <c r="M400" i="36"/>
  <c r="N400" i="36"/>
  <c r="O400" i="36"/>
  <c r="P400" i="36"/>
  <c r="Q400" i="36"/>
  <c r="H401" i="36"/>
  <c r="I401" i="36"/>
  <c r="J401" i="36"/>
  <c r="K401" i="36"/>
  <c r="L401" i="36"/>
  <c r="M401" i="36"/>
  <c r="N401" i="36"/>
  <c r="O401" i="36"/>
  <c r="P401" i="36"/>
  <c r="Q401" i="36"/>
  <c r="H402" i="36"/>
  <c r="I402" i="36"/>
  <c r="J402" i="36"/>
  <c r="K402" i="36"/>
  <c r="L402" i="36"/>
  <c r="M402" i="36"/>
  <c r="N402" i="36"/>
  <c r="O402" i="36"/>
  <c r="P402" i="36"/>
  <c r="Q402" i="36"/>
  <c r="H403" i="36"/>
  <c r="I403" i="36"/>
  <c r="J403" i="36"/>
  <c r="K403" i="36"/>
  <c r="L403" i="36"/>
  <c r="M403" i="36"/>
  <c r="N403" i="36"/>
  <c r="O403" i="36"/>
  <c r="P403" i="36"/>
  <c r="Q403" i="36"/>
  <c r="H404" i="36"/>
  <c r="I404" i="36"/>
  <c r="J404" i="36"/>
  <c r="K404" i="36"/>
  <c r="L404" i="36"/>
  <c r="M404" i="36"/>
  <c r="N404" i="36"/>
  <c r="O404" i="36"/>
  <c r="P404" i="36"/>
  <c r="Q404" i="36"/>
  <c r="H405" i="36"/>
  <c r="I405" i="36"/>
  <c r="J405" i="36"/>
  <c r="K405" i="36"/>
  <c r="L405" i="36"/>
  <c r="M405" i="36"/>
  <c r="N405" i="36"/>
  <c r="O405" i="36"/>
  <c r="P405" i="36"/>
  <c r="Q405" i="36"/>
  <c r="H406" i="36"/>
  <c r="I406" i="36"/>
  <c r="J406" i="36"/>
  <c r="K406" i="36"/>
  <c r="L406" i="36"/>
  <c r="M406" i="36"/>
  <c r="N406" i="36"/>
  <c r="O406" i="36"/>
  <c r="P406" i="36"/>
  <c r="Q406" i="36"/>
  <c r="H407" i="36"/>
  <c r="I407" i="36"/>
  <c r="J407" i="36"/>
  <c r="K407" i="36"/>
  <c r="L407" i="36"/>
  <c r="M407" i="36"/>
  <c r="N407" i="36"/>
  <c r="O407" i="36"/>
  <c r="P407" i="36"/>
  <c r="Q407" i="36"/>
  <c r="H408" i="36"/>
  <c r="I408" i="36"/>
  <c r="J408" i="36"/>
  <c r="K408" i="36"/>
  <c r="L408" i="36"/>
  <c r="M408" i="36"/>
  <c r="N408" i="36"/>
  <c r="O408" i="36"/>
  <c r="P408" i="36"/>
  <c r="Q408" i="36"/>
  <c r="H409" i="36"/>
  <c r="I409" i="36"/>
  <c r="J409" i="36"/>
  <c r="K409" i="36"/>
  <c r="L409" i="36"/>
  <c r="M409" i="36"/>
  <c r="N409" i="36"/>
  <c r="O409" i="36"/>
  <c r="P409" i="36"/>
  <c r="Q409" i="36"/>
  <c r="H410" i="36"/>
  <c r="I410" i="36"/>
  <c r="J410" i="36"/>
  <c r="K410" i="36"/>
  <c r="L410" i="36"/>
  <c r="M410" i="36"/>
  <c r="N410" i="36"/>
  <c r="O410" i="36"/>
  <c r="P410" i="36"/>
  <c r="Q410" i="36"/>
  <c r="H411" i="36"/>
  <c r="I411" i="36"/>
  <c r="J411" i="36"/>
  <c r="K411" i="36"/>
  <c r="L411" i="36"/>
  <c r="M411" i="36"/>
  <c r="N411" i="36"/>
  <c r="O411" i="36"/>
  <c r="P411" i="36"/>
  <c r="Q411" i="36"/>
  <c r="H412" i="36"/>
  <c r="I412" i="36"/>
  <c r="J412" i="36"/>
  <c r="K412" i="36"/>
  <c r="L412" i="36"/>
  <c r="M412" i="36"/>
  <c r="N412" i="36"/>
  <c r="O412" i="36"/>
  <c r="P412" i="36"/>
  <c r="Q412" i="36"/>
  <c r="H413" i="36"/>
  <c r="I413" i="36"/>
  <c r="J413" i="36"/>
  <c r="K413" i="36"/>
  <c r="L413" i="36"/>
  <c r="M413" i="36"/>
  <c r="N413" i="36"/>
  <c r="O413" i="36"/>
  <c r="P413" i="36"/>
  <c r="Q413" i="36"/>
  <c r="H414" i="36"/>
  <c r="I414" i="36"/>
  <c r="J414" i="36"/>
  <c r="K414" i="36"/>
  <c r="L414" i="36"/>
  <c r="M414" i="36"/>
  <c r="N414" i="36"/>
  <c r="O414" i="36"/>
  <c r="P414" i="36"/>
  <c r="Q414" i="36"/>
  <c r="H415" i="36"/>
  <c r="I415" i="36"/>
  <c r="J415" i="36"/>
  <c r="K415" i="36"/>
  <c r="L415" i="36"/>
  <c r="M415" i="36"/>
  <c r="N415" i="36"/>
  <c r="O415" i="36"/>
  <c r="P415" i="36"/>
  <c r="Q415" i="36"/>
  <c r="H416" i="36"/>
  <c r="I416" i="36"/>
  <c r="J416" i="36"/>
  <c r="K416" i="36"/>
  <c r="L416" i="36"/>
  <c r="M416" i="36"/>
  <c r="N416" i="36"/>
  <c r="O416" i="36"/>
  <c r="P416" i="36"/>
  <c r="Q416" i="36"/>
  <c r="H417" i="36"/>
  <c r="I417" i="36"/>
  <c r="J417" i="36"/>
  <c r="K417" i="36"/>
  <c r="L417" i="36"/>
  <c r="M417" i="36"/>
  <c r="N417" i="36"/>
  <c r="O417" i="36"/>
  <c r="P417" i="36"/>
  <c r="Q417" i="36"/>
  <c r="H418" i="36"/>
  <c r="I418" i="36"/>
  <c r="J418" i="36"/>
  <c r="K418" i="36"/>
  <c r="L418" i="36"/>
  <c r="M418" i="36"/>
  <c r="N418" i="36"/>
  <c r="O418" i="36"/>
  <c r="P418" i="36"/>
  <c r="Q418" i="36"/>
  <c r="H419" i="36"/>
  <c r="I419" i="36"/>
  <c r="J419" i="36"/>
  <c r="K419" i="36"/>
  <c r="L419" i="36"/>
  <c r="M419" i="36"/>
  <c r="N419" i="36"/>
  <c r="O419" i="36"/>
  <c r="P419" i="36"/>
  <c r="Q419" i="36"/>
  <c r="H420" i="36"/>
  <c r="I420" i="36"/>
  <c r="J420" i="36"/>
  <c r="K420" i="36"/>
  <c r="L420" i="36"/>
  <c r="M420" i="36"/>
  <c r="N420" i="36"/>
  <c r="O420" i="36"/>
  <c r="P420" i="36"/>
  <c r="Q420" i="36"/>
  <c r="H421" i="36"/>
  <c r="I421" i="36"/>
  <c r="J421" i="36"/>
  <c r="K421" i="36"/>
  <c r="L421" i="36"/>
  <c r="M421" i="36"/>
  <c r="N421" i="36"/>
  <c r="O421" i="36"/>
  <c r="P421" i="36"/>
  <c r="Q421" i="36"/>
  <c r="H422" i="36"/>
  <c r="I422" i="36"/>
  <c r="J422" i="36"/>
  <c r="K422" i="36"/>
  <c r="L422" i="36"/>
  <c r="M422" i="36"/>
  <c r="N422" i="36"/>
  <c r="O422" i="36"/>
  <c r="P422" i="36"/>
  <c r="Q422" i="36"/>
  <c r="H423" i="36"/>
  <c r="I423" i="36"/>
  <c r="J423" i="36"/>
  <c r="K423" i="36"/>
  <c r="L423" i="36"/>
  <c r="M423" i="36"/>
  <c r="N423" i="36"/>
  <c r="O423" i="36"/>
  <c r="P423" i="36"/>
  <c r="Q423" i="36"/>
  <c r="H424" i="36"/>
  <c r="I424" i="36"/>
  <c r="J424" i="36"/>
  <c r="K424" i="36"/>
  <c r="L424" i="36"/>
  <c r="M424" i="36"/>
  <c r="N424" i="36"/>
  <c r="O424" i="36"/>
  <c r="P424" i="36"/>
  <c r="Q424" i="36"/>
  <c r="H425" i="36"/>
  <c r="I425" i="36"/>
  <c r="J425" i="36"/>
  <c r="K425" i="36"/>
  <c r="L425" i="36"/>
  <c r="M425" i="36"/>
  <c r="N425" i="36"/>
  <c r="O425" i="36"/>
  <c r="P425" i="36"/>
  <c r="Q425" i="36"/>
  <c r="H426" i="36"/>
  <c r="I426" i="36"/>
  <c r="J426" i="36"/>
  <c r="K426" i="36"/>
  <c r="L426" i="36"/>
  <c r="M426" i="36"/>
  <c r="N426" i="36"/>
  <c r="O426" i="36"/>
  <c r="P426" i="36"/>
  <c r="Q426" i="36"/>
  <c r="H427" i="36"/>
  <c r="I427" i="36"/>
  <c r="J427" i="36"/>
  <c r="K427" i="36"/>
  <c r="L427" i="36"/>
  <c r="M427" i="36"/>
  <c r="N427" i="36"/>
  <c r="O427" i="36"/>
  <c r="P427" i="36"/>
  <c r="Q427" i="36"/>
  <c r="H428" i="36"/>
  <c r="I428" i="36"/>
  <c r="J428" i="36"/>
  <c r="K428" i="36"/>
  <c r="L428" i="36"/>
  <c r="M428" i="36"/>
  <c r="N428" i="36"/>
  <c r="O428" i="36"/>
  <c r="P428" i="36"/>
  <c r="Q428" i="36"/>
  <c r="H429" i="36"/>
  <c r="I429" i="36"/>
  <c r="J429" i="36"/>
  <c r="K429" i="36"/>
  <c r="L429" i="36"/>
  <c r="M429" i="36"/>
  <c r="N429" i="36"/>
  <c r="O429" i="36"/>
  <c r="P429" i="36"/>
  <c r="Q429" i="36"/>
  <c r="H430" i="36"/>
  <c r="I430" i="36"/>
  <c r="J430" i="36"/>
  <c r="K430" i="36"/>
  <c r="L430" i="36"/>
  <c r="M430" i="36"/>
  <c r="N430" i="36"/>
  <c r="O430" i="36"/>
  <c r="P430" i="36"/>
  <c r="Q430" i="36"/>
  <c r="H431" i="36"/>
  <c r="I431" i="36"/>
  <c r="J431" i="36"/>
  <c r="K431" i="36"/>
  <c r="L431" i="36"/>
  <c r="M431" i="36"/>
  <c r="N431" i="36"/>
  <c r="O431" i="36"/>
  <c r="P431" i="36"/>
  <c r="Q431" i="36"/>
  <c r="H432" i="36"/>
  <c r="I432" i="36"/>
  <c r="J432" i="36"/>
  <c r="K432" i="36"/>
  <c r="L432" i="36"/>
  <c r="M432" i="36"/>
  <c r="N432" i="36"/>
  <c r="O432" i="36"/>
  <c r="P432" i="36"/>
  <c r="Q432" i="36"/>
  <c r="H433" i="36"/>
  <c r="I433" i="36"/>
  <c r="J433" i="36"/>
  <c r="K433" i="36"/>
  <c r="L433" i="36"/>
  <c r="M433" i="36"/>
  <c r="N433" i="36"/>
  <c r="O433" i="36"/>
  <c r="P433" i="36"/>
  <c r="Q433" i="36"/>
  <c r="H434" i="36"/>
  <c r="I434" i="36"/>
  <c r="J434" i="36"/>
  <c r="K434" i="36"/>
  <c r="L434" i="36"/>
  <c r="M434" i="36"/>
  <c r="N434" i="36"/>
  <c r="O434" i="36"/>
  <c r="P434" i="36"/>
  <c r="Q434" i="36"/>
  <c r="H435" i="36"/>
  <c r="I435" i="36"/>
  <c r="J435" i="36"/>
  <c r="K435" i="36"/>
  <c r="L435" i="36"/>
  <c r="M435" i="36"/>
  <c r="N435" i="36"/>
  <c r="O435" i="36"/>
  <c r="P435" i="36"/>
  <c r="Q435" i="36"/>
  <c r="H436" i="36"/>
  <c r="I436" i="36"/>
  <c r="J436" i="36"/>
  <c r="K436" i="36"/>
  <c r="L436" i="36"/>
  <c r="M436" i="36"/>
  <c r="N436" i="36"/>
  <c r="O436" i="36"/>
  <c r="P436" i="36"/>
  <c r="Q436" i="36"/>
  <c r="H437" i="36"/>
  <c r="I437" i="36"/>
  <c r="J437" i="36"/>
  <c r="K437" i="36"/>
  <c r="L437" i="36"/>
  <c r="M437" i="36"/>
  <c r="N437" i="36"/>
  <c r="O437" i="36"/>
  <c r="P437" i="36"/>
  <c r="Q437" i="36"/>
  <c r="H438" i="36"/>
  <c r="I438" i="36"/>
  <c r="J438" i="36"/>
  <c r="K438" i="36"/>
  <c r="L438" i="36"/>
  <c r="M438" i="36"/>
  <c r="N438" i="36"/>
  <c r="O438" i="36"/>
  <c r="P438" i="36"/>
  <c r="Q438" i="36"/>
  <c r="H439" i="36"/>
  <c r="I439" i="36"/>
  <c r="J439" i="36"/>
  <c r="K439" i="36"/>
  <c r="L439" i="36"/>
  <c r="M439" i="36"/>
  <c r="N439" i="36"/>
  <c r="O439" i="36"/>
  <c r="P439" i="36"/>
  <c r="Q439" i="36"/>
  <c r="H440" i="36"/>
  <c r="I440" i="36"/>
  <c r="J440" i="36"/>
  <c r="K440" i="36"/>
  <c r="L440" i="36"/>
  <c r="M440" i="36"/>
  <c r="N440" i="36"/>
  <c r="O440" i="36"/>
  <c r="P440" i="36"/>
  <c r="Q440" i="36"/>
  <c r="H441" i="36"/>
  <c r="I441" i="36"/>
  <c r="J441" i="36"/>
  <c r="K441" i="36"/>
  <c r="L441" i="36"/>
  <c r="M441" i="36"/>
  <c r="N441" i="36"/>
  <c r="O441" i="36"/>
  <c r="P441" i="36"/>
  <c r="Q441" i="36"/>
  <c r="H442" i="36"/>
  <c r="I442" i="36"/>
  <c r="J442" i="36"/>
  <c r="K442" i="36"/>
  <c r="L442" i="36"/>
  <c r="M442" i="36"/>
  <c r="N442" i="36"/>
  <c r="O442" i="36"/>
  <c r="P442" i="36"/>
  <c r="Q442" i="36"/>
  <c r="H443" i="36"/>
  <c r="I443" i="36"/>
  <c r="J443" i="36"/>
  <c r="K443" i="36"/>
  <c r="L443" i="36"/>
  <c r="M443" i="36"/>
  <c r="N443" i="36"/>
  <c r="O443" i="36"/>
  <c r="P443" i="36"/>
  <c r="Q443" i="36"/>
  <c r="H444" i="36"/>
  <c r="I444" i="36"/>
  <c r="J444" i="36"/>
  <c r="K444" i="36"/>
  <c r="L444" i="36"/>
  <c r="M444" i="36"/>
  <c r="N444" i="36"/>
  <c r="O444" i="36"/>
  <c r="P444" i="36"/>
  <c r="Q444" i="36"/>
  <c r="H445" i="36"/>
  <c r="I445" i="36"/>
  <c r="J445" i="36"/>
  <c r="K445" i="36"/>
  <c r="L445" i="36"/>
  <c r="M445" i="36"/>
  <c r="N445" i="36"/>
  <c r="O445" i="36"/>
  <c r="P445" i="36"/>
  <c r="Q445" i="36"/>
  <c r="H446" i="36"/>
  <c r="I446" i="36"/>
  <c r="J446" i="36"/>
  <c r="K446" i="36"/>
  <c r="L446" i="36"/>
  <c r="M446" i="36"/>
  <c r="N446" i="36"/>
  <c r="O446" i="36"/>
  <c r="P446" i="36"/>
  <c r="Q446" i="36"/>
  <c r="H447" i="36"/>
  <c r="I447" i="36"/>
  <c r="J447" i="36"/>
  <c r="K447" i="36"/>
  <c r="L447" i="36"/>
  <c r="M447" i="36"/>
  <c r="N447" i="36"/>
  <c r="O447" i="36"/>
  <c r="P447" i="36"/>
  <c r="Q447" i="36"/>
  <c r="H448" i="36"/>
  <c r="I448" i="36"/>
  <c r="J448" i="36"/>
  <c r="K448" i="36"/>
  <c r="L448" i="36"/>
  <c r="M448" i="36"/>
  <c r="N448" i="36"/>
  <c r="O448" i="36"/>
  <c r="P448" i="36"/>
  <c r="Q448" i="36"/>
  <c r="H449" i="36"/>
  <c r="I449" i="36"/>
  <c r="J449" i="36"/>
  <c r="K449" i="36"/>
  <c r="L449" i="36"/>
  <c r="M449" i="36"/>
  <c r="N449" i="36"/>
  <c r="O449" i="36"/>
  <c r="P449" i="36"/>
  <c r="Q449" i="36"/>
  <c r="H450" i="36"/>
  <c r="I450" i="36"/>
  <c r="J450" i="36"/>
  <c r="K450" i="36"/>
  <c r="L450" i="36"/>
  <c r="M450" i="36"/>
  <c r="N450" i="36"/>
  <c r="O450" i="36"/>
  <c r="P450" i="36"/>
  <c r="Q450" i="36"/>
  <c r="H451" i="36"/>
  <c r="I451" i="36"/>
  <c r="J451" i="36"/>
  <c r="K451" i="36"/>
  <c r="L451" i="36"/>
  <c r="M451" i="36"/>
  <c r="N451" i="36"/>
  <c r="O451" i="36"/>
  <c r="P451" i="36"/>
  <c r="Q451" i="36"/>
  <c r="H452" i="36"/>
  <c r="I452" i="36"/>
  <c r="J452" i="36"/>
  <c r="K452" i="36"/>
  <c r="L452" i="36"/>
  <c r="M452" i="36"/>
  <c r="N452" i="36"/>
  <c r="O452" i="36"/>
  <c r="P452" i="36"/>
  <c r="Q452" i="36"/>
  <c r="H453" i="36"/>
  <c r="I453" i="36"/>
  <c r="J453" i="36"/>
  <c r="K453" i="36"/>
  <c r="L453" i="36"/>
  <c r="M453" i="36"/>
  <c r="N453" i="36"/>
  <c r="O453" i="36"/>
  <c r="P453" i="36"/>
  <c r="Q453" i="36"/>
  <c r="H454" i="36"/>
  <c r="I454" i="36"/>
  <c r="J454" i="36"/>
  <c r="K454" i="36"/>
  <c r="L454" i="36"/>
  <c r="M454" i="36"/>
  <c r="N454" i="36"/>
  <c r="O454" i="36"/>
  <c r="P454" i="36"/>
  <c r="Q454" i="36"/>
  <c r="H455" i="36"/>
  <c r="I455" i="36"/>
  <c r="J455" i="36"/>
  <c r="K455" i="36"/>
  <c r="L455" i="36"/>
  <c r="M455" i="36"/>
  <c r="N455" i="36"/>
  <c r="O455" i="36"/>
  <c r="P455" i="36"/>
  <c r="Q455" i="36"/>
  <c r="H456" i="36"/>
  <c r="I456" i="36"/>
  <c r="J456" i="36"/>
  <c r="K456" i="36"/>
  <c r="L456" i="36"/>
  <c r="M456" i="36"/>
  <c r="N456" i="36"/>
  <c r="O456" i="36"/>
  <c r="P456" i="36"/>
  <c r="Q456" i="36"/>
  <c r="H457" i="36"/>
  <c r="I457" i="36"/>
  <c r="J457" i="36"/>
  <c r="K457" i="36"/>
  <c r="L457" i="36"/>
  <c r="M457" i="36"/>
  <c r="N457" i="36"/>
  <c r="O457" i="36"/>
  <c r="P457" i="36"/>
  <c r="Q457" i="36"/>
  <c r="H458" i="36"/>
  <c r="I458" i="36"/>
  <c r="J458" i="36"/>
  <c r="K458" i="36"/>
  <c r="L458" i="36"/>
  <c r="M458" i="36"/>
  <c r="N458" i="36"/>
  <c r="O458" i="36"/>
  <c r="P458" i="36"/>
  <c r="Q458" i="36"/>
  <c r="H459" i="36"/>
  <c r="I459" i="36"/>
  <c r="J459" i="36"/>
  <c r="K459" i="36"/>
  <c r="L459" i="36"/>
  <c r="M459" i="36"/>
  <c r="N459" i="36"/>
  <c r="O459" i="36"/>
  <c r="P459" i="36"/>
  <c r="Q459" i="36"/>
  <c r="H460" i="36"/>
  <c r="I460" i="36"/>
  <c r="J460" i="36"/>
  <c r="K460" i="36"/>
  <c r="L460" i="36"/>
  <c r="M460" i="36"/>
  <c r="N460" i="36"/>
  <c r="O460" i="36"/>
  <c r="P460" i="36"/>
  <c r="Q460" i="36"/>
  <c r="H461" i="36"/>
  <c r="I461" i="36"/>
  <c r="J461" i="36"/>
  <c r="K461" i="36"/>
  <c r="L461" i="36"/>
  <c r="M461" i="36"/>
  <c r="N461" i="36"/>
  <c r="O461" i="36"/>
  <c r="P461" i="36"/>
  <c r="Q461" i="36"/>
  <c r="H462" i="36"/>
  <c r="I462" i="36"/>
  <c r="J462" i="36"/>
  <c r="K462" i="36"/>
  <c r="L462" i="36"/>
  <c r="M462" i="36"/>
  <c r="N462" i="36"/>
  <c r="O462" i="36"/>
  <c r="P462" i="36"/>
  <c r="Q462" i="36"/>
  <c r="H463" i="36"/>
  <c r="I463" i="36"/>
  <c r="J463" i="36"/>
  <c r="K463" i="36"/>
  <c r="L463" i="36"/>
  <c r="M463" i="36"/>
  <c r="N463" i="36"/>
  <c r="O463" i="36"/>
  <c r="P463" i="36"/>
  <c r="Q463" i="36"/>
  <c r="H464" i="36"/>
  <c r="I464" i="36"/>
  <c r="J464" i="36"/>
  <c r="K464" i="36"/>
  <c r="L464" i="36"/>
  <c r="M464" i="36"/>
  <c r="N464" i="36"/>
  <c r="O464" i="36"/>
  <c r="P464" i="36"/>
  <c r="Q464" i="36"/>
  <c r="H465" i="36"/>
  <c r="I465" i="36"/>
  <c r="J465" i="36"/>
  <c r="K465" i="36"/>
  <c r="L465" i="36"/>
  <c r="M465" i="36"/>
  <c r="N465" i="36"/>
  <c r="O465" i="36"/>
  <c r="P465" i="36"/>
  <c r="Q465" i="36"/>
  <c r="H466" i="36"/>
  <c r="I466" i="36"/>
  <c r="J466" i="36"/>
  <c r="K466" i="36"/>
  <c r="L466" i="36"/>
  <c r="M466" i="36"/>
  <c r="N466" i="36"/>
  <c r="O466" i="36"/>
  <c r="P466" i="36"/>
  <c r="Q466" i="36"/>
  <c r="H467" i="36"/>
  <c r="I467" i="36"/>
  <c r="J467" i="36"/>
  <c r="K467" i="36"/>
  <c r="L467" i="36"/>
  <c r="M467" i="36"/>
  <c r="N467" i="36"/>
  <c r="O467" i="36"/>
  <c r="P467" i="36"/>
  <c r="Q467" i="36"/>
  <c r="H468" i="36"/>
  <c r="I468" i="36"/>
  <c r="J468" i="36"/>
  <c r="K468" i="36"/>
  <c r="L468" i="36"/>
  <c r="M468" i="36"/>
  <c r="N468" i="36"/>
  <c r="O468" i="36"/>
  <c r="P468" i="36"/>
  <c r="Q468" i="36"/>
  <c r="H469" i="36"/>
  <c r="I469" i="36"/>
  <c r="J469" i="36"/>
  <c r="K469" i="36"/>
  <c r="L469" i="36"/>
  <c r="M469" i="36"/>
  <c r="N469" i="36"/>
  <c r="O469" i="36"/>
  <c r="P469" i="36"/>
  <c r="Q469" i="36"/>
  <c r="H470" i="36"/>
  <c r="I470" i="36"/>
  <c r="J470" i="36"/>
  <c r="K470" i="36"/>
  <c r="L470" i="36"/>
  <c r="M470" i="36"/>
  <c r="N470" i="36"/>
  <c r="O470" i="36"/>
  <c r="P470" i="36"/>
  <c r="Q470" i="36"/>
  <c r="H471" i="36"/>
  <c r="I471" i="36"/>
  <c r="J471" i="36"/>
  <c r="K471" i="36"/>
  <c r="L471" i="36"/>
  <c r="M471" i="36"/>
  <c r="N471" i="36"/>
  <c r="O471" i="36"/>
  <c r="P471" i="36"/>
  <c r="Q471" i="36"/>
  <c r="H472" i="36"/>
  <c r="I472" i="36"/>
  <c r="J472" i="36"/>
  <c r="K472" i="36"/>
  <c r="L472" i="36"/>
  <c r="M472" i="36"/>
  <c r="N472" i="36"/>
  <c r="O472" i="36"/>
  <c r="P472" i="36"/>
  <c r="Q472" i="36"/>
  <c r="H473" i="36"/>
  <c r="I473" i="36"/>
  <c r="J473" i="36"/>
  <c r="K473" i="36"/>
  <c r="L473" i="36"/>
  <c r="M473" i="36"/>
  <c r="N473" i="36"/>
  <c r="O473" i="36"/>
  <c r="P473" i="36"/>
  <c r="Q473" i="36"/>
  <c r="H474" i="36"/>
  <c r="I474" i="36"/>
  <c r="J474" i="36"/>
  <c r="K474" i="36"/>
  <c r="L474" i="36"/>
  <c r="M474" i="36"/>
  <c r="N474" i="36"/>
  <c r="O474" i="36"/>
  <c r="P474" i="36"/>
  <c r="Q474" i="36"/>
  <c r="H475" i="36"/>
  <c r="I475" i="36"/>
  <c r="J475" i="36"/>
  <c r="K475" i="36"/>
  <c r="L475" i="36"/>
  <c r="M475" i="36"/>
  <c r="N475" i="36"/>
  <c r="O475" i="36"/>
  <c r="P475" i="36"/>
  <c r="Q475" i="36"/>
  <c r="H476" i="36"/>
  <c r="I476" i="36"/>
  <c r="J476" i="36"/>
  <c r="K476" i="36"/>
  <c r="L476" i="36"/>
  <c r="M476" i="36"/>
  <c r="N476" i="36"/>
  <c r="O476" i="36"/>
  <c r="P476" i="36"/>
  <c r="Q476" i="36"/>
  <c r="H477" i="36"/>
  <c r="I477" i="36"/>
  <c r="J477" i="36"/>
  <c r="K477" i="36"/>
  <c r="L477" i="36"/>
  <c r="M477" i="36"/>
  <c r="N477" i="36"/>
  <c r="O477" i="36"/>
  <c r="P477" i="36"/>
  <c r="Q477" i="36"/>
  <c r="H478" i="36"/>
  <c r="I478" i="36"/>
  <c r="J478" i="36"/>
  <c r="K478" i="36"/>
  <c r="L478" i="36"/>
  <c r="M478" i="36"/>
  <c r="N478" i="36"/>
  <c r="O478" i="36"/>
  <c r="P478" i="36"/>
  <c r="Q478" i="36"/>
  <c r="H479" i="36"/>
  <c r="I479" i="36"/>
  <c r="J479" i="36"/>
  <c r="K479" i="36"/>
  <c r="L479" i="36"/>
  <c r="M479" i="36"/>
  <c r="N479" i="36"/>
  <c r="O479" i="36"/>
  <c r="P479" i="36"/>
  <c r="Q479" i="36"/>
  <c r="H480" i="36"/>
  <c r="I480" i="36"/>
  <c r="J480" i="36"/>
  <c r="K480" i="36"/>
  <c r="L480" i="36"/>
  <c r="M480" i="36"/>
  <c r="N480" i="36"/>
  <c r="O480" i="36"/>
  <c r="P480" i="36"/>
  <c r="Q480" i="36"/>
  <c r="H481" i="36"/>
  <c r="I481" i="36"/>
  <c r="J481" i="36"/>
  <c r="K481" i="36"/>
  <c r="L481" i="36"/>
  <c r="M481" i="36"/>
  <c r="N481" i="36"/>
  <c r="O481" i="36"/>
  <c r="P481" i="36"/>
  <c r="Q481" i="36"/>
  <c r="H482" i="36"/>
  <c r="I482" i="36"/>
  <c r="J482" i="36"/>
  <c r="K482" i="36"/>
  <c r="L482" i="36"/>
  <c r="M482" i="36"/>
  <c r="N482" i="36"/>
  <c r="O482" i="36"/>
  <c r="P482" i="36"/>
  <c r="Q482" i="36"/>
  <c r="H483" i="36"/>
  <c r="I483" i="36"/>
  <c r="J483" i="36"/>
  <c r="K483" i="36"/>
  <c r="L483" i="36"/>
  <c r="M483" i="36"/>
  <c r="N483" i="36"/>
  <c r="O483" i="36"/>
  <c r="P483" i="36"/>
  <c r="Q483" i="36"/>
  <c r="H484" i="36"/>
  <c r="I484" i="36"/>
  <c r="J484" i="36"/>
  <c r="K484" i="36"/>
  <c r="L484" i="36"/>
  <c r="M484" i="36"/>
  <c r="N484" i="36"/>
  <c r="O484" i="36"/>
  <c r="P484" i="36"/>
  <c r="Q484" i="36"/>
  <c r="H485" i="36"/>
  <c r="I485" i="36"/>
  <c r="J485" i="36"/>
  <c r="K485" i="36"/>
  <c r="L485" i="36"/>
  <c r="M485" i="36"/>
  <c r="N485" i="36"/>
  <c r="O485" i="36"/>
  <c r="P485" i="36"/>
  <c r="Q485" i="36"/>
  <c r="H486" i="36"/>
  <c r="I486" i="36"/>
  <c r="J486" i="36"/>
  <c r="K486" i="36"/>
  <c r="L486" i="36"/>
  <c r="M486" i="36"/>
  <c r="N486" i="36"/>
  <c r="O486" i="36"/>
  <c r="P486" i="36"/>
  <c r="Q486" i="36"/>
  <c r="H487" i="36"/>
  <c r="I487" i="36"/>
  <c r="J487" i="36"/>
  <c r="K487" i="36"/>
  <c r="L487" i="36"/>
  <c r="M487" i="36"/>
  <c r="N487" i="36"/>
  <c r="O487" i="36"/>
  <c r="P487" i="36"/>
  <c r="Q487" i="36"/>
  <c r="H488" i="36"/>
  <c r="I488" i="36"/>
  <c r="J488" i="36"/>
  <c r="K488" i="36"/>
  <c r="L488" i="36"/>
  <c r="M488" i="36"/>
  <c r="N488" i="36"/>
  <c r="O488" i="36"/>
  <c r="P488" i="36"/>
  <c r="Q488" i="36"/>
  <c r="H489" i="36"/>
  <c r="I489" i="36"/>
  <c r="J489" i="36"/>
  <c r="K489" i="36"/>
  <c r="L489" i="36"/>
  <c r="M489" i="36"/>
  <c r="N489" i="36"/>
  <c r="O489" i="36"/>
  <c r="P489" i="36"/>
  <c r="Q489" i="36"/>
  <c r="H490" i="36"/>
  <c r="I490" i="36"/>
  <c r="J490" i="36"/>
  <c r="K490" i="36"/>
  <c r="L490" i="36"/>
  <c r="M490" i="36"/>
  <c r="N490" i="36"/>
  <c r="O490" i="36"/>
  <c r="P490" i="36"/>
  <c r="Q490" i="36"/>
  <c r="H491" i="36"/>
  <c r="I491" i="36"/>
  <c r="J491" i="36"/>
  <c r="K491" i="36"/>
  <c r="L491" i="36"/>
  <c r="M491" i="36"/>
  <c r="N491" i="36"/>
  <c r="O491" i="36"/>
  <c r="P491" i="36"/>
  <c r="Q491" i="36"/>
  <c r="H492" i="36"/>
  <c r="I492" i="36"/>
  <c r="J492" i="36"/>
  <c r="K492" i="36"/>
  <c r="L492" i="36"/>
  <c r="M492" i="36"/>
  <c r="N492" i="36"/>
  <c r="O492" i="36"/>
  <c r="P492" i="36"/>
  <c r="Q492" i="36"/>
  <c r="H493" i="36"/>
  <c r="I493" i="36"/>
  <c r="J493" i="36"/>
  <c r="K493" i="36"/>
  <c r="L493" i="36"/>
  <c r="M493" i="36"/>
  <c r="N493" i="36"/>
  <c r="O493" i="36"/>
  <c r="P493" i="36"/>
  <c r="Q493" i="36"/>
  <c r="H494" i="36"/>
  <c r="I494" i="36"/>
  <c r="J494" i="36"/>
  <c r="K494" i="36"/>
  <c r="L494" i="36"/>
  <c r="M494" i="36"/>
  <c r="N494" i="36"/>
  <c r="O494" i="36"/>
  <c r="P494" i="36"/>
  <c r="Q494" i="36"/>
  <c r="H495" i="36"/>
  <c r="I495" i="36"/>
  <c r="J495" i="36"/>
  <c r="K495" i="36"/>
  <c r="L495" i="36"/>
  <c r="M495" i="36"/>
  <c r="N495" i="36"/>
  <c r="O495" i="36"/>
  <c r="P495" i="36"/>
  <c r="Q495" i="36"/>
  <c r="H496" i="36"/>
  <c r="I496" i="36"/>
  <c r="J496" i="36"/>
  <c r="K496" i="36"/>
  <c r="L496" i="36"/>
  <c r="M496" i="36"/>
  <c r="N496" i="36"/>
  <c r="O496" i="36"/>
  <c r="P496" i="36"/>
  <c r="Q496" i="36"/>
  <c r="H497" i="36"/>
  <c r="I497" i="36"/>
  <c r="J497" i="36"/>
  <c r="K497" i="36"/>
  <c r="L497" i="36"/>
  <c r="M497" i="36"/>
  <c r="N497" i="36"/>
  <c r="O497" i="36"/>
  <c r="P497" i="36"/>
  <c r="Q497" i="36"/>
  <c r="H498" i="36"/>
  <c r="I498" i="36"/>
  <c r="J498" i="36"/>
  <c r="K498" i="36"/>
  <c r="L498" i="36"/>
  <c r="M498" i="36"/>
  <c r="N498" i="36"/>
  <c r="O498" i="36"/>
  <c r="P498" i="36"/>
  <c r="Q498" i="36"/>
  <c r="H499" i="36"/>
  <c r="I499" i="36"/>
  <c r="J499" i="36"/>
  <c r="K499" i="36"/>
  <c r="L499" i="36"/>
  <c r="M499" i="36"/>
  <c r="N499" i="36"/>
  <c r="O499" i="36"/>
  <c r="P499" i="36"/>
  <c r="Q499" i="36"/>
  <c r="H500" i="36"/>
  <c r="I500" i="36"/>
  <c r="J500" i="36"/>
  <c r="K500" i="36"/>
  <c r="L500" i="36"/>
  <c r="M500" i="36"/>
  <c r="N500" i="36"/>
  <c r="O500" i="36"/>
  <c r="P500" i="36"/>
  <c r="Q500" i="36"/>
  <c r="H501" i="36"/>
  <c r="I501" i="36"/>
  <c r="J501" i="36"/>
  <c r="K501" i="36"/>
  <c r="L501" i="36"/>
  <c r="M501" i="36"/>
  <c r="N501" i="36"/>
  <c r="O501" i="36"/>
  <c r="P501" i="36"/>
  <c r="Q501" i="36"/>
  <c r="H502" i="36"/>
  <c r="I502" i="36"/>
  <c r="J502" i="36"/>
  <c r="K502" i="36"/>
  <c r="L502" i="36"/>
  <c r="M502" i="36"/>
  <c r="N502" i="36"/>
  <c r="O502" i="36"/>
  <c r="P502" i="36"/>
  <c r="Q502" i="36"/>
  <c r="H503" i="36"/>
  <c r="I503" i="36"/>
  <c r="J503" i="36"/>
  <c r="K503" i="36"/>
  <c r="L503" i="36"/>
  <c r="M503" i="36"/>
  <c r="N503" i="36"/>
  <c r="O503" i="36"/>
  <c r="P503" i="36"/>
  <c r="Q503" i="36"/>
  <c r="H504" i="36"/>
  <c r="I504" i="36"/>
  <c r="J504" i="36"/>
  <c r="K504" i="36"/>
  <c r="L504" i="36"/>
  <c r="M504" i="36"/>
  <c r="N504" i="36"/>
  <c r="O504" i="36"/>
  <c r="P504" i="36"/>
  <c r="Q504" i="36"/>
  <c r="H505" i="36"/>
  <c r="I505" i="36"/>
  <c r="J505" i="36"/>
  <c r="K505" i="36"/>
  <c r="L505" i="36"/>
  <c r="M505" i="36"/>
  <c r="N505" i="36"/>
  <c r="O505" i="36"/>
  <c r="P505" i="36"/>
  <c r="Q505" i="36"/>
  <c r="H506" i="36"/>
  <c r="I506" i="36"/>
  <c r="J506" i="36"/>
  <c r="K506" i="36"/>
  <c r="L506" i="36"/>
  <c r="M506" i="36"/>
  <c r="N506" i="36"/>
  <c r="O506" i="36"/>
  <c r="P506" i="36"/>
  <c r="Q506" i="36"/>
  <c r="H507" i="36"/>
  <c r="I507" i="36"/>
  <c r="J507" i="36"/>
  <c r="K507" i="36"/>
  <c r="L507" i="36"/>
  <c r="M507" i="36"/>
  <c r="N507" i="36"/>
  <c r="O507" i="36"/>
  <c r="P507" i="36"/>
  <c r="Q507" i="36"/>
  <c r="H508" i="36"/>
  <c r="I508" i="36"/>
  <c r="J508" i="36"/>
  <c r="K508" i="36"/>
  <c r="L508" i="36"/>
  <c r="M508" i="36"/>
  <c r="N508" i="36"/>
  <c r="O508" i="36"/>
  <c r="P508" i="36"/>
  <c r="Q508" i="36"/>
  <c r="H509" i="36"/>
  <c r="I509" i="36"/>
  <c r="J509" i="36"/>
  <c r="K509" i="36"/>
  <c r="L509" i="36"/>
  <c r="M509" i="36"/>
  <c r="N509" i="36"/>
  <c r="O509" i="36"/>
  <c r="P509" i="36"/>
  <c r="Q509" i="36"/>
  <c r="H510" i="36"/>
  <c r="I510" i="36"/>
  <c r="J510" i="36"/>
  <c r="K510" i="36"/>
  <c r="L510" i="36"/>
  <c r="M510" i="36"/>
  <c r="N510" i="36"/>
  <c r="O510" i="36"/>
  <c r="P510" i="36"/>
  <c r="Q510" i="36"/>
  <c r="H511" i="36"/>
  <c r="I511" i="36"/>
  <c r="J511" i="36"/>
  <c r="K511" i="36"/>
  <c r="L511" i="36"/>
  <c r="M511" i="36"/>
  <c r="N511" i="36"/>
  <c r="O511" i="36"/>
  <c r="P511" i="36"/>
  <c r="Q511" i="36"/>
  <c r="H512" i="36"/>
  <c r="I512" i="36"/>
  <c r="J512" i="36"/>
  <c r="K512" i="36"/>
  <c r="L512" i="36"/>
  <c r="M512" i="36"/>
  <c r="N512" i="36"/>
  <c r="O512" i="36"/>
  <c r="P512" i="36"/>
  <c r="Q512" i="36"/>
  <c r="H513" i="36"/>
  <c r="I513" i="36"/>
  <c r="J513" i="36"/>
  <c r="K513" i="36"/>
  <c r="L513" i="36"/>
  <c r="M513" i="36"/>
  <c r="N513" i="36"/>
  <c r="O513" i="36"/>
  <c r="P513" i="36"/>
  <c r="Q513" i="36"/>
  <c r="H514" i="36"/>
  <c r="I514" i="36"/>
  <c r="J514" i="36"/>
  <c r="K514" i="36"/>
  <c r="L514" i="36"/>
  <c r="M514" i="36"/>
  <c r="N514" i="36"/>
  <c r="O514" i="36"/>
  <c r="P514" i="36"/>
  <c r="Q514" i="36"/>
  <c r="H515" i="36"/>
  <c r="I515" i="36"/>
  <c r="J515" i="36"/>
  <c r="K515" i="36"/>
  <c r="L515" i="36"/>
  <c r="M515" i="36"/>
  <c r="N515" i="36"/>
  <c r="O515" i="36"/>
  <c r="P515" i="36"/>
  <c r="Q515" i="36"/>
  <c r="H516" i="36"/>
  <c r="I516" i="36"/>
  <c r="J516" i="36"/>
  <c r="K516" i="36"/>
  <c r="L516" i="36"/>
  <c r="M516" i="36"/>
  <c r="N516" i="36"/>
  <c r="O516" i="36"/>
  <c r="P516" i="36"/>
  <c r="Q516" i="36"/>
  <c r="H517" i="36"/>
  <c r="I517" i="36"/>
  <c r="J517" i="36"/>
  <c r="K517" i="36"/>
  <c r="L517" i="36"/>
  <c r="M517" i="36"/>
  <c r="N517" i="36"/>
  <c r="O517" i="36"/>
  <c r="P517" i="36"/>
  <c r="Q517" i="36"/>
  <c r="H518" i="36"/>
  <c r="I518" i="36"/>
  <c r="J518" i="36"/>
  <c r="K518" i="36"/>
  <c r="L518" i="36"/>
  <c r="M518" i="36"/>
  <c r="N518" i="36"/>
  <c r="O518" i="36"/>
  <c r="P518" i="36"/>
  <c r="Q518" i="36"/>
  <c r="H519" i="36"/>
  <c r="I519" i="36"/>
  <c r="J519" i="36"/>
  <c r="K519" i="36"/>
  <c r="L519" i="36"/>
  <c r="M519" i="36"/>
  <c r="N519" i="36"/>
  <c r="O519" i="36"/>
  <c r="P519" i="36"/>
  <c r="Q519" i="36"/>
  <c r="H520" i="36"/>
  <c r="I520" i="36"/>
  <c r="J520" i="36"/>
  <c r="K520" i="36"/>
  <c r="L520" i="36"/>
  <c r="M520" i="36"/>
  <c r="N520" i="36"/>
  <c r="O520" i="36"/>
  <c r="P520" i="36"/>
  <c r="Q520" i="36"/>
  <c r="H521" i="36"/>
  <c r="I521" i="36"/>
  <c r="J521" i="36"/>
  <c r="K521" i="36"/>
  <c r="L521" i="36"/>
  <c r="M521" i="36"/>
  <c r="N521" i="36"/>
  <c r="O521" i="36"/>
  <c r="P521" i="36"/>
  <c r="Q521" i="36"/>
  <c r="H522" i="36"/>
  <c r="I522" i="36"/>
  <c r="J522" i="36"/>
  <c r="K522" i="36"/>
  <c r="L522" i="36"/>
  <c r="M522" i="36"/>
  <c r="N522" i="36"/>
  <c r="O522" i="36"/>
  <c r="P522" i="36"/>
  <c r="Q522" i="36"/>
  <c r="H523" i="36"/>
  <c r="I523" i="36"/>
  <c r="J523" i="36"/>
  <c r="K523" i="36"/>
  <c r="L523" i="36"/>
  <c r="M523" i="36"/>
  <c r="N523" i="36"/>
  <c r="O523" i="36"/>
  <c r="P523" i="36"/>
  <c r="Q523" i="36"/>
  <c r="H524" i="36"/>
  <c r="I524" i="36"/>
  <c r="J524" i="36"/>
  <c r="K524" i="36"/>
  <c r="L524" i="36"/>
  <c r="M524" i="36"/>
  <c r="N524" i="36"/>
  <c r="O524" i="36"/>
  <c r="P524" i="36"/>
  <c r="Q524" i="36"/>
  <c r="H525" i="36"/>
  <c r="I525" i="36"/>
  <c r="J525" i="36"/>
  <c r="K525" i="36"/>
  <c r="L525" i="36"/>
  <c r="M525" i="36"/>
  <c r="N525" i="36"/>
  <c r="O525" i="36"/>
  <c r="P525" i="36"/>
  <c r="Q525" i="36"/>
  <c r="H526" i="36"/>
  <c r="I526" i="36"/>
  <c r="J526" i="36"/>
  <c r="K526" i="36"/>
  <c r="L526" i="36"/>
  <c r="M526" i="36"/>
  <c r="N526" i="36"/>
  <c r="O526" i="36"/>
  <c r="P526" i="36"/>
  <c r="Q526" i="36"/>
  <c r="H527" i="36"/>
  <c r="I527" i="36"/>
  <c r="J527" i="36"/>
  <c r="K527" i="36"/>
  <c r="L527" i="36"/>
  <c r="M527" i="36"/>
  <c r="N527" i="36"/>
  <c r="O527" i="36"/>
  <c r="P527" i="36"/>
  <c r="Q527" i="36"/>
  <c r="H528" i="36"/>
  <c r="I528" i="36"/>
  <c r="J528" i="36"/>
  <c r="K528" i="36"/>
  <c r="L528" i="36"/>
  <c r="M528" i="36"/>
  <c r="N528" i="36"/>
  <c r="O528" i="36"/>
  <c r="P528" i="36"/>
  <c r="Q528" i="36"/>
  <c r="H529" i="36"/>
  <c r="I529" i="36"/>
  <c r="J529" i="36"/>
  <c r="K529" i="36"/>
  <c r="L529" i="36"/>
  <c r="M529" i="36"/>
  <c r="N529" i="36"/>
  <c r="O529" i="36"/>
  <c r="P529" i="36"/>
  <c r="Q529" i="36"/>
  <c r="H530" i="36"/>
  <c r="I530" i="36"/>
  <c r="J530" i="36"/>
  <c r="K530" i="36"/>
  <c r="L530" i="36"/>
  <c r="M530" i="36"/>
  <c r="N530" i="36"/>
  <c r="O530" i="36"/>
  <c r="P530" i="36"/>
  <c r="Q530" i="36"/>
  <c r="H531" i="36"/>
  <c r="I531" i="36"/>
  <c r="J531" i="36"/>
  <c r="K531" i="36"/>
  <c r="L531" i="36"/>
  <c r="M531" i="36"/>
  <c r="N531" i="36"/>
  <c r="O531" i="36"/>
  <c r="P531" i="36"/>
  <c r="Q531" i="36"/>
  <c r="H532" i="36"/>
  <c r="I532" i="36"/>
  <c r="J532" i="36"/>
  <c r="K532" i="36"/>
  <c r="L532" i="36"/>
  <c r="M532" i="36"/>
  <c r="N532" i="36"/>
  <c r="O532" i="36"/>
  <c r="P532" i="36"/>
  <c r="Q532" i="36"/>
  <c r="H533" i="36"/>
  <c r="I533" i="36"/>
  <c r="J533" i="36"/>
  <c r="K533" i="36"/>
  <c r="L533" i="36"/>
  <c r="M533" i="36"/>
  <c r="N533" i="36"/>
  <c r="O533" i="36"/>
  <c r="P533" i="36"/>
  <c r="Q533" i="36"/>
  <c r="H534" i="36"/>
  <c r="I534" i="36"/>
  <c r="J534" i="36"/>
  <c r="K534" i="36"/>
  <c r="L534" i="36"/>
  <c r="M534" i="36"/>
  <c r="N534" i="36"/>
  <c r="O534" i="36"/>
  <c r="P534" i="36"/>
  <c r="Q534" i="36"/>
  <c r="H535" i="36"/>
  <c r="I535" i="36"/>
  <c r="J535" i="36"/>
  <c r="K535" i="36"/>
  <c r="L535" i="36"/>
  <c r="M535" i="36"/>
  <c r="N535" i="36"/>
  <c r="O535" i="36"/>
  <c r="P535" i="36"/>
  <c r="Q535" i="36"/>
  <c r="H536" i="36"/>
  <c r="I536" i="36"/>
  <c r="J536" i="36"/>
  <c r="K536" i="36"/>
  <c r="L536" i="36"/>
  <c r="M536" i="36"/>
  <c r="N536" i="36"/>
  <c r="O536" i="36"/>
  <c r="P536" i="36"/>
  <c r="Q536" i="36"/>
  <c r="H537" i="36"/>
  <c r="I537" i="36"/>
  <c r="J537" i="36"/>
  <c r="K537" i="36"/>
  <c r="L537" i="36"/>
  <c r="M537" i="36"/>
  <c r="N537" i="36"/>
  <c r="O537" i="36"/>
  <c r="P537" i="36"/>
  <c r="Q537" i="36"/>
  <c r="H538" i="36"/>
  <c r="I538" i="36"/>
  <c r="J538" i="36"/>
  <c r="K538" i="36"/>
  <c r="L538" i="36"/>
  <c r="M538" i="36"/>
  <c r="N538" i="36"/>
  <c r="O538" i="36"/>
  <c r="P538" i="36"/>
  <c r="Q538" i="36"/>
  <c r="H539" i="36"/>
  <c r="I539" i="36"/>
  <c r="J539" i="36"/>
  <c r="K539" i="36"/>
  <c r="L539" i="36"/>
  <c r="M539" i="36"/>
  <c r="N539" i="36"/>
  <c r="O539" i="36"/>
  <c r="P539" i="36"/>
  <c r="Q539" i="36"/>
  <c r="H540" i="36"/>
  <c r="I540" i="36"/>
  <c r="J540" i="36"/>
  <c r="K540" i="36"/>
  <c r="L540" i="36"/>
  <c r="M540" i="36"/>
  <c r="N540" i="36"/>
  <c r="O540" i="36"/>
  <c r="P540" i="36"/>
  <c r="Q540" i="36"/>
  <c r="H541" i="36"/>
  <c r="I541" i="36"/>
  <c r="J541" i="36"/>
  <c r="K541" i="36"/>
  <c r="L541" i="36"/>
  <c r="M541" i="36"/>
  <c r="N541" i="36"/>
  <c r="O541" i="36"/>
  <c r="P541" i="36"/>
  <c r="Q541" i="36"/>
  <c r="H542" i="36"/>
  <c r="I542" i="36"/>
  <c r="J542" i="36"/>
  <c r="K542" i="36"/>
  <c r="L542" i="36"/>
  <c r="M542" i="36"/>
  <c r="N542" i="36"/>
  <c r="O542" i="36"/>
  <c r="P542" i="36"/>
  <c r="Q542" i="36"/>
  <c r="H543" i="36"/>
  <c r="I543" i="36"/>
  <c r="J543" i="36"/>
  <c r="K543" i="36"/>
  <c r="L543" i="36"/>
  <c r="M543" i="36"/>
  <c r="N543" i="36"/>
  <c r="O543" i="36"/>
  <c r="P543" i="36"/>
  <c r="Q543" i="36"/>
  <c r="H544" i="36"/>
  <c r="I544" i="36"/>
  <c r="J544" i="36"/>
  <c r="K544" i="36"/>
  <c r="L544" i="36"/>
  <c r="M544" i="36"/>
  <c r="N544" i="36"/>
  <c r="O544" i="36"/>
  <c r="P544" i="36"/>
  <c r="Q544" i="36"/>
  <c r="H545" i="36"/>
  <c r="I545" i="36"/>
  <c r="J545" i="36"/>
  <c r="K545" i="36"/>
  <c r="L545" i="36"/>
  <c r="M545" i="36"/>
  <c r="N545" i="36"/>
  <c r="O545" i="36"/>
  <c r="P545" i="36"/>
  <c r="Q545" i="36"/>
  <c r="H546" i="36"/>
  <c r="I546" i="36"/>
  <c r="J546" i="36"/>
  <c r="K546" i="36"/>
  <c r="L546" i="36"/>
  <c r="M546" i="36"/>
  <c r="N546" i="36"/>
  <c r="O546" i="36"/>
  <c r="P546" i="36"/>
  <c r="Q546" i="36"/>
  <c r="H547" i="36"/>
  <c r="I547" i="36"/>
  <c r="J547" i="36"/>
  <c r="K547" i="36"/>
  <c r="L547" i="36"/>
  <c r="M547" i="36"/>
  <c r="N547" i="36"/>
  <c r="O547" i="36"/>
  <c r="P547" i="36"/>
  <c r="Q547" i="36"/>
  <c r="H548" i="36"/>
  <c r="I548" i="36"/>
  <c r="J548" i="36"/>
  <c r="K548" i="36"/>
  <c r="L548" i="36"/>
  <c r="M548" i="36"/>
  <c r="N548" i="36"/>
  <c r="O548" i="36"/>
  <c r="P548" i="36"/>
  <c r="Q548" i="36"/>
  <c r="H549" i="36"/>
  <c r="I549" i="36"/>
  <c r="J549" i="36"/>
  <c r="K549" i="36"/>
  <c r="L549" i="36"/>
  <c r="M549" i="36"/>
  <c r="N549" i="36"/>
  <c r="O549" i="36"/>
  <c r="P549" i="36"/>
  <c r="Q549" i="36"/>
  <c r="H550" i="36"/>
  <c r="I550" i="36"/>
  <c r="J550" i="36"/>
  <c r="K550" i="36"/>
  <c r="L550" i="36"/>
  <c r="M550" i="36"/>
  <c r="N550" i="36"/>
  <c r="O550" i="36"/>
  <c r="P550" i="36"/>
  <c r="Q550" i="36"/>
  <c r="H551" i="36"/>
  <c r="I551" i="36"/>
  <c r="J551" i="36"/>
  <c r="K551" i="36"/>
  <c r="L551" i="36"/>
  <c r="M551" i="36"/>
  <c r="N551" i="36"/>
  <c r="O551" i="36"/>
  <c r="P551" i="36"/>
  <c r="Q551" i="36"/>
  <c r="H552" i="36"/>
  <c r="I552" i="36"/>
  <c r="J552" i="36"/>
  <c r="K552" i="36"/>
  <c r="L552" i="36"/>
  <c r="M552" i="36"/>
  <c r="N552" i="36"/>
  <c r="O552" i="36"/>
  <c r="P552" i="36"/>
  <c r="Q552" i="36"/>
  <c r="H553" i="36"/>
  <c r="I553" i="36"/>
  <c r="J553" i="36"/>
  <c r="K553" i="36"/>
  <c r="L553" i="36"/>
  <c r="M553" i="36"/>
  <c r="N553" i="36"/>
  <c r="O553" i="36"/>
  <c r="P553" i="36"/>
  <c r="Q553" i="36"/>
  <c r="H554" i="36"/>
  <c r="I554" i="36"/>
  <c r="J554" i="36"/>
  <c r="K554" i="36"/>
  <c r="L554" i="36"/>
  <c r="M554" i="36"/>
  <c r="N554" i="36"/>
  <c r="O554" i="36"/>
  <c r="P554" i="36"/>
  <c r="Q554" i="36"/>
  <c r="H555" i="36"/>
  <c r="I555" i="36"/>
  <c r="J555" i="36"/>
  <c r="K555" i="36"/>
  <c r="L555" i="36"/>
  <c r="M555" i="36"/>
  <c r="N555" i="36"/>
  <c r="O555" i="36"/>
  <c r="P555" i="36"/>
  <c r="Q555" i="36"/>
  <c r="H556" i="36"/>
  <c r="I556" i="36"/>
  <c r="J556" i="36"/>
  <c r="K556" i="36"/>
  <c r="L556" i="36"/>
  <c r="M556" i="36"/>
  <c r="N556" i="36"/>
  <c r="O556" i="36"/>
  <c r="P556" i="36"/>
  <c r="Q556" i="36"/>
  <c r="H557" i="36"/>
  <c r="I557" i="36"/>
  <c r="J557" i="36"/>
  <c r="K557" i="36"/>
  <c r="L557" i="36"/>
  <c r="M557" i="36"/>
  <c r="N557" i="36"/>
  <c r="O557" i="36"/>
  <c r="P557" i="36"/>
  <c r="Q557" i="36"/>
  <c r="H558" i="36"/>
  <c r="I558" i="36"/>
  <c r="J558" i="36"/>
  <c r="K558" i="36"/>
  <c r="L558" i="36"/>
  <c r="M558" i="36"/>
  <c r="N558" i="36"/>
  <c r="O558" i="36"/>
  <c r="P558" i="36"/>
  <c r="Q558" i="36"/>
  <c r="H559" i="36"/>
  <c r="I559" i="36"/>
  <c r="J559" i="36"/>
  <c r="K559" i="36"/>
  <c r="L559" i="36"/>
  <c r="M559" i="36"/>
  <c r="N559" i="36"/>
  <c r="O559" i="36"/>
  <c r="P559" i="36"/>
  <c r="Q559" i="36"/>
  <c r="H560" i="36"/>
  <c r="I560" i="36"/>
  <c r="J560" i="36"/>
  <c r="K560" i="36"/>
  <c r="L560" i="36"/>
  <c r="M560" i="36"/>
  <c r="N560" i="36"/>
  <c r="O560" i="36"/>
  <c r="P560" i="36"/>
  <c r="Q560" i="36"/>
  <c r="H561" i="36"/>
  <c r="I561" i="36"/>
  <c r="J561" i="36"/>
  <c r="K561" i="36"/>
  <c r="L561" i="36"/>
  <c r="M561" i="36"/>
  <c r="N561" i="36"/>
  <c r="O561" i="36"/>
  <c r="P561" i="36"/>
  <c r="Q561" i="36"/>
  <c r="H562" i="36"/>
  <c r="I562" i="36"/>
  <c r="J562" i="36"/>
  <c r="K562" i="36"/>
  <c r="L562" i="36"/>
  <c r="M562" i="36"/>
  <c r="N562" i="36"/>
  <c r="O562" i="36"/>
  <c r="P562" i="36"/>
  <c r="Q562" i="36"/>
  <c r="H563" i="36"/>
  <c r="I563" i="36"/>
  <c r="J563" i="36"/>
  <c r="K563" i="36"/>
  <c r="L563" i="36"/>
  <c r="M563" i="36"/>
  <c r="N563" i="36"/>
  <c r="O563" i="36"/>
  <c r="P563" i="36"/>
  <c r="Q563" i="36"/>
  <c r="H564" i="36"/>
  <c r="I564" i="36"/>
  <c r="J564" i="36"/>
  <c r="K564" i="36"/>
  <c r="L564" i="36"/>
  <c r="M564" i="36"/>
  <c r="N564" i="36"/>
  <c r="O564" i="36"/>
  <c r="P564" i="36"/>
  <c r="Q564" i="36"/>
  <c r="H565" i="36"/>
  <c r="I565" i="36"/>
  <c r="J565" i="36"/>
  <c r="K565" i="36"/>
  <c r="L565" i="36"/>
  <c r="M565" i="36"/>
  <c r="N565" i="36"/>
  <c r="O565" i="36"/>
  <c r="P565" i="36"/>
  <c r="Q565" i="36"/>
  <c r="H566" i="36"/>
  <c r="I566" i="36"/>
  <c r="J566" i="36"/>
  <c r="K566" i="36"/>
  <c r="L566" i="36"/>
  <c r="M566" i="36"/>
  <c r="N566" i="36"/>
  <c r="O566" i="36"/>
  <c r="P566" i="36"/>
  <c r="Q566" i="36"/>
  <c r="H567" i="36"/>
  <c r="I567" i="36"/>
  <c r="J567" i="36"/>
  <c r="K567" i="36"/>
  <c r="L567" i="36"/>
  <c r="M567" i="36"/>
  <c r="N567" i="36"/>
  <c r="O567" i="36"/>
  <c r="P567" i="36"/>
  <c r="Q567" i="36"/>
  <c r="H568" i="36"/>
  <c r="I568" i="36"/>
  <c r="J568" i="36"/>
  <c r="K568" i="36"/>
  <c r="L568" i="36"/>
  <c r="M568" i="36"/>
  <c r="N568" i="36"/>
  <c r="O568" i="36"/>
  <c r="P568" i="36"/>
  <c r="Q568" i="36"/>
  <c r="H569" i="36"/>
  <c r="I569" i="36"/>
  <c r="J569" i="36"/>
  <c r="K569" i="36"/>
  <c r="L569" i="36"/>
  <c r="M569" i="36"/>
  <c r="N569" i="36"/>
  <c r="O569" i="36"/>
  <c r="P569" i="36"/>
  <c r="Q569" i="36"/>
  <c r="H570" i="36"/>
  <c r="I570" i="36"/>
  <c r="J570" i="36"/>
  <c r="K570" i="36"/>
  <c r="L570" i="36"/>
  <c r="M570" i="36"/>
  <c r="N570" i="36"/>
  <c r="O570" i="36"/>
  <c r="P570" i="36"/>
  <c r="Q570" i="36"/>
  <c r="H571" i="36"/>
  <c r="I571" i="36"/>
  <c r="J571" i="36"/>
  <c r="K571" i="36"/>
  <c r="L571" i="36"/>
  <c r="M571" i="36"/>
  <c r="N571" i="36"/>
  <c r="O571" i="36"/>
  <c r="P571" i="36"/>
  <c r="Q571" i="36"/>
  <c r="H572" i="36"/>
  <c r="I572" i="36"/>
  <c r="J572" i="36"/>
  <c r="K572" i="36"/>
  <c r="L572" i="36"/>
  <c r="M572" i="36"/>
  <c r="N572" i="36"/>
  <c r="O572" i="36"/>
  <c r="P572" i="36"/>
  <c r="Q572" i="36"/>
  <c r="H573" i="36"/>
  <c r="I573" i="36"/>
  <c r="J573" i="36"/>
  <c r="K573" i="36"/>
  <c r="L573" i="36"/>
  <c r="M573" i="36"/>
  <c r="N573" i="36"/>
  <c r="O573" i="36"/>
  <c r="P573" i="36"/>
  <c r="Q573" i="36"/>
  <c r="H574" i="36"/>
  <c r="I574" i="36"/>
  <c r="J574" i="36"/>
  <c r="K574" i="36"/>
  <c r="L574" i="36"/>
  <c r="M574" i="36"/>
  <c r="N574" i="36"/>
  <c r="O574" i="36"/>
  <c r="P574" i="36"/>
  <c r="Q574" i="36"/>
  <c r="H575" i="36"/>
  <c r="I575" i="36"/>
  <c r="J575" i="36"/>
  <c r="K575" i="36"/>
  <c r="L575" i="36"/>
  <c r="M575" i="36"/>
  <c r="N575" i="36"/>
  <c r="O575" i="36"/>
  <c r="P575" i="36"/>
  <c r="Q575" i="36"/>
  <c r="H576" i="36"/>
  <c r="I576" i="36"/>
  <c r="J576" i="36"/>
  <c r="K576" i="36"/>
  <c r="L576" i="36"/>
  <c r="M576" i="36"/>
  <c r="N576" i="36"/>
  <c r="O576" i="36"/>
  <c r="P576" i="36"/>
  <c r="Q576" i="36"/>
  <c r="H577" i="36"/>
  <c r="I577" i="36"/>
  <c r="J577" i="36"/>
  <c r="K577" i="36"/>
  <c r="L577" i="36"/>
  <c r="M577" i="36"/>
  <c r="N577" i="36"/>
  <c r="O577" i="36"/>
  <c r="P577" i="36"/>
  <c r="Q577" i="36"/>
  <c r="H578" i="36"/>
  <c r="I578" i="36"/>
  <c r="J578" i="36"/>
  <c r="K578" i="36"/>
  <c r="L578" i="36"/>
  <c r="M578" i="36"/>
  <c r="N578" i="36"/>
  <c r="O578" i="36"/>
  <c r="P578" i="36"/>
  <c r="Q578" i="36"/>
  <c r="H579" i="36"/>
  <c r="I579" i="36"/>
  <c r="J579" i="36"/>
  <c r="K579" i="36"/>
  <c r="L579" i="36"/>
  <c r="M579" i="36"/>
  <c r="N579" i="36"/>
  <c r="O579" i="36"/>
  <c r="P579" i="36"/>
  <c r="Q579" i="36"/>
  <c r="H580" i="36"/>
  <c r="I580" i="36"/>
  <c r="J580" i="36"/>
  <c r="K580" i="36"/>
  <c r="L580" i="36"/>
  <c r="M580" i="36"/>
  <c r="N580" i="36"/>
  <c r="O580" i="36"/>
  <c r="P580" i="36"/>
  <c r="Q580" i="36"/>
  <c r="H581" i="36"/>
  <c r="I581" i="36"/>
  <c r="J581" i="36"/>
  <c r="K581" i="36"/>
  <c r="L581" i="36"/>
  <c r="M581" i="36"/>
  <c r="N581" i="36"/>
  <c r="O581" i="36"/>
  <c r="P581" i="36"/>
  <c r="Q581" i="36"/>
  <c r="H582" i="36"/>
  <c r="I582" i="36"/>
  <c r="J582" i="36"/>
  <c r="K582" i="36"/>
  <c r="L582" i="36"/>
  <c r="M582" i="36"/>
  <c r="N582" i="36"/>
  <c r="O582" i="36"/>
  <c r="P582" i="36"/>
  <c r="Q582" i="36"/>
  <c r="H583" i="36"/>
  <c r="I583" i="36"/>
  <c r="J583" i="36"/>
  <c r="K583" i="36"/>
  <c r="L583" i="36"/>
  <c r="M583" i="36"/>
  <c r="N583" i="36"/>
  <c r="O583" i="36"/>
  <c r="P583" i="36"/>
  <c r="Q583" i="36"/>
  <c r="H584" i="36"/>
  <c r="I584" i="36"/>
  <c r="J584" i="36"/>
  <c r="K584" i="36"/>
  <c r="L584" i="36"/>
  <c r="M584" i="36"/>
  <c r="N584" i="36"/>
  <c r="O584" i="36"/>
  <c r="P584" i="36"/>
  <c r="Q584" i="36"/>
  <c r="H585" i="36"/>
  <c r="I585" i="36"/>
  <c r="J585" i="36"/>
  <c r="K585" i="36"/>
  <c r="L585" i="36"/>
  <c r="M585" i="36"/>
  <c r="N585" i="36"/>
  <c r="O585" i="36"/>
  <c r="P585" i="36"/>
  <c r="Q585" i="36"/>
  <c r="H586" i="36"/>
  <c r="I586" i="36"/>
  <c r="J586" i="36"/>
  <c r="K586" i="36"/>
  <c r="L586" i="36"/>
  <c r="M586" i="36"/>
  <c r="N586" i="36"/>
  <c r="O586" i="36"/>
  <c r="P586" i="36"/>
  <c r="Q586" i="36"/>
  <c r="H587" i="36"/>
  <c r="I587" i="36"/>
  <c r="J587" i="36"/>
  <c r="K587" i="36"/>
  <c r="L587" i="36"/>
  <c r="M587" i="36"/>
  <c r="N587" i="36"/>
  <c r="O587" i="36"/>
  <c r="P587" i="36"/>
  <c r="Q587" i="36"/>
  <c r="H588" i="36"/>
  <c r="I588" i="36"/>
  <c r="J588" i="36"/>
  <c r="K588" i="36"/>
  <c r="L588" i="36"/>
  <c r="M588" i="36"/>
  <c r="N588" i="36"/>
  <c r="O588" i="36"/>
  <c r="P588" i="36"/>
  <c r="Q588" i="36"/>
  <c r="H589" i="36"/>
  <c r="I589" i="36"/>
  <c r="J589" i="36"/>
  <c r="K589" i="36"/>
  <c r="L589" i="36"/>
  <c r="M589" i="36"/>
  <c r="N589" i="36"/>
  <c r="O589" i="36"/>
  <c r="P589" i="36"/>
  <c r="Q589" i="36"/>
  <c r="H590" i="36"/>
  <c r="I590" i="36"/>
  <c r="J590" i="36"/>
  <c r="K590" i="36"/>
  <c r="L590" i="36"/>
  <c r="M590" i="36"/>
  <c r="N590" i="36"/>
  <c r="O590" i="36"/>
  <c r="P590" i="36"/>
  <c r="Q590" i="36"/>
  <c r="H591" i="36"/>
  <c r="I591" i="36"/>
  <c r="J591" i="36"/>
  <c r="K591" i="36"/>
  <c r="L591" i="36"/>
  <c r="M591" i="36"/>
  <c r="N591" i="36"/>
  <c r="O591" i="36"/>
  <c r="P591" i="36"/>
  <c r="Q591" i="36"/>
  <c r="H592" i="36"/>
  <c r="I592" i="36"/>
  <c r="J592" i="36"/>
  <c r="K592" i="36"/>
  <c r="L592" i="36"/>
  <c r="M592" i="36"/>
  <c r="N592" i="36"/>
  <c r="O592" i="36"/>
  <c r="P592" i="36"/>
  <c r="Q592" i="36"/>
  <c r="H593" i="36"/>
  <c r="I593" i="36"/>
  <c r="J593" i="36"/>
  <c r="K593" i="36"/>
  <c r="L593" i="36"/>
  <c r="M593" i="36"/>
  <c r="N593" i="36"/>
  <c r="O593" i="36"/>
  <c r="P593" i="36"/>
  <c r="Q593" i="36"/>
  <c r="H594" i="36"/>
  <c r="I594" i="36"/>
  <c r="J594" i="36"/>
  <c r="K594" i="36"/>
  <c r="L594" i="36"/>
  <c r="M594" i="36"/>
  <c r="N594" i="36"/>
  <c r="O594" i="36"/>
  <c r="P594" i="36"/>
  <c r="Q594" i="36"/>
  <c r="H595" i="36"/>
  <c r="I595" i="36"/>
  <c r="J595" i="36"/>
  <c r="K595" i="36"/>
  <c r="L595" i="36"/>
  <c r="M595" i="36"/>
  <c r="N595" i="36"/>
  <c r="O595" i="36"/>
  <c r="P595" i="36"/>
  <c r="Q595" i="36"/>
  <c r="H596" i="36"/>
  <c r="I596" i="36"/>
  <c r="J596" i="36"/>
  <c r="K596" i="36"/>
  <c r="L596" i="36"/>
  <c r="M596" i="36"/>
  <c r="N596" i="36"/>
  <c r="O596" i="36"/>
  <c r="P596" i="36"/>
  <c r="Q596" i="36"/>
  <c r="H597" i="36"/>
  <c r="I597" i="36"/>
  <c r="J597" i="36"/>
  <c r="K597" i="36"/>
  <c r="L597" i="36"/>
  <c r="M597" i="36"/>
  <c r="N597" i="36"/>
  <c r="O597" i="36"/>
  <c r="P597" i="36"/>
  <c r="Q597" i="36"/>
  <c r="H598" i="36"/>
  <c r="I598" i="36"/>
  <c r="J598" i="36"/>
  <c r="K598" i="36"/>
  <c r="L598" i="36"/>
  <c r="M598" i="36"/>
  <c r="N598" i="36"/>
  <c r="O598" i="36"/>
  <c r="P598" i="36"/>
  <c r="Q598" i="36"/>
  <c r="H599" i="36"/>
  <c r="I599" i="36"/>
  <c r="J599" i="36"/>
  <c r="K599" i="36"/>
  <c r="L599" i="36"/>
  <c r="M599" i="36"/>
  <c r="N599" i="36"/>
  <c r="O599" i="36"/>
  <c r="P599" i="36"/>
  <c r="Q599" i="36"/>
  <c r="H600" i="36"/>
  <c r="I600" i="36"/>
  <c r="J600" i="36"/>
  <c r="K600" i="36"/>
  <c r="L600" i="36"/>
  <c r="M600" i="36"/>
  <c r="N600" i="36"/>
  <c r="O600" i="36"/>
  <c r="P600" i="36"/>
  <c r="Q600" i="36"/>
  <c r="H601" i="36"/>
  <c r="I601" i="36"/>
  <c r="J601" i="36"/>
  <c r="K601" i="36"/>
  <c r="L601" i="36"/>
  <c r="M601" i="36"/>
  <c r="N601" i="36"/>
  <c r="O601" i="36"/>
  <c r="P601" i="36"/>
  <c r="Q601" i="36"/>
  <c r="H602" i="36"/>
  <c r="I602" i="36"/>
  <c r="J602" i="36"/>
  <c r="K602" i="36"/>
  <c r="L602" i="36"/>
  <c r="M602" i="36"/>
  <c r="N602" i="36"/>
  <c r="O602" i="36"/>
  <c r="P602" i="36"/>
  <c r="Q602" i="36"/>
  <c r="H603" i="36"/>
  <c r="I603" i="36"/>
  <c r="J603" i="36"/>
  <c r="K603" i="36"/>
  <c r="L603" i="36"/>
  <c r="M603" i="36"/>
  <c r="N603" i="36"/>
  <c r="O603" i="36"/>
  <c r="P603" i="36"/>
  <c r="Q603" i="36"/>
  <c r="H604" i="36"/>
  <c r="I604" i="36"/>
  <c r="J604" i="36"/>
  <c r="K604" i="36"/>
  <c r="L604" i="36"/>
  <c r="M604" i="36"/>
  <c r="N604" i="36"/>
  <c r="O604" i="36"/>
  <c r="P604" i="36"/>
  <c r="Q604" i="36"/>
  <c r="H605" i="36"/>
  <c r="I605" i="36"/>
  <c r="J605" i="36"/>
  <c r="K605" i="36"/>
  <c r="L605" i="36"/>
  <c r="M605" i="36"/>
  <c r="N605" i="36"/>
  <c r="O605" i="36"/>
  <c r="P605" i="36"/>
  <c r="Q605" i="36"/>
  <c r="H606" i="36"/>
  <c r="I606" i="36"/>
  <c r="J606" i="36"/>
  <c r="K606" i="36"/>
  <c r="L606" i="36"/>
  <c r="M606" i="36"/>
  <c r="N606" i="36"/>
  <c r="O606" i="36"/>
  <c r="P606" i="36"/>
  <c r="Q606" i="36"/>
  <c r="H607" i="36"/>
  <c r="I607" i="36"/>
  <c r="J607" i="36"/>
  <c r="K607" i="36"/>
  <c r="L607" i="36"/>
  <c r="M607" i="36"/>
  <c r="N607" i="36"/>
  <c r="O607" i="36"/>
  <c r="P607" i="36"/>
  <c r="Q607" i="36"/>
  <c r="H608" i="36"/>
  <c r="I608" i="36"/>
  <c r="J608" i="36"/>
  <c r="K608" i="36"/>
  <c r="L608" i="36"/>
  <c r="M608" i="36"/>
  <c r="N608" i="36"/>
  <c r="O608" i="36"/>
  <c r="P608" i="36"/>
  <c r="Q608" i="36"/>
  <c r="H609" i="36"/>
  <c r="I609" i="36"/>
  <c r="J609" i="36"/>
  <c r="K609" i="36"/>
  <c r="L609" i="36"/>
  <c r="M609" i="36"/>
  <c r="N609" i="36"/>
  <c r="O609" i="36"/>
  <c r="P609" i="36"/>
  <c r="Q609" i="36"/>
  <c r="H610" i="36"/>
  <c r="I610" i="36"/>
  <c r="J610" i="36"/>
  <c r="K610" i="36"/>
  <c r="L610" i="36"/>
  <c r="M610" i="36"/>
  <c r="N610" i="36"/>
  <c r="O610" i="36"/>
  <c r="P610" i="36"/>
  <c r="Q610" i="36"/>
  <c r="H611" i="36"/>
  <c r="I611" i="36"/>
  <c r="J611" i="36"/>
  <c r="K611" i="36"/>
  <c r="L611" i="36"/>
  <c r="M611" i="36"/>
  <c r="N611" i="36"/>
  <c r="O611" i="36"/>
  <c r="P611" i="36"/>
  <c r="Q611" i="36"/>
  <c r="H612" i="36"/>
  <c r="I612" i="36"/>
  <c r="J612" i="36"/>
  <c r="K612" i="36"/>
  <c r="L612" i="36"/>
  <c r="M612" i="36"/>
  <c r="N612" i="36"/>
  <c r="O612" i="36"/>
  <c r="P612" i="36"/>
  <c r="Q612" i="36"/>
  <c r="H613" i="36"/>
  <c r="I613" i="36"/>
  <c r="J613" i="36"/>
  <c r="K613" i="36"/>
  <c r="L613" i="36"/>
  <c r="M613" i="36"/>
  <c r="N613" i="36"/>
  <c r="O613" i="36"/>
  <c r="P613" i="36"/>
  <c r="Q613" i="36"/>
  <c r="H614" i="36"/>
  <c r="I614" i="36"/>
  <c r="J614" i="36"/>
  <c r="K614" i="36"/>
  <c r="L614" i="36"/>
  <c r="M614" i="36"/>
  <c r="N614" i="36"/>
  <c r="O614" i="36"/>
  <c r="P614" i="36"/>
  <c r="Q614" i="36"/>
  <c r="H615" i="36"/>
  <c r="I615" i="36"/>
  <c r="J615" i="36"/>
  <c r="K615" i="36"/>
  <c r="L615" i="36"/>
  <c r="M615" i="36"/>
  <c r="N615" i="36"/>
  <c r="O615" i="36"/>
  <c r="P615" i="36"/>
  <c r="Q615" i="36"/>
  <c r="H616" i="36"/>
  <c r="I616" i="36"/>
  <c r="J616" i="36"/>
  <c r="K616" i="36"/>
  <c r="L616" i="36"/>
  <c r="M616" i="36"/>
  <c r="N616" i="36"/>
  <c r="O616" i="36"/>
  <c r="P616" i="36"/>
  <c r="Q616" i="36"/>
  <c r="H617" i="36"/>
  <c r="I617" i="36"/>
  <c r="J617" i="36"/>
  <c r="K617" i="36"/>
  <c r="L617" i="36"/>
  <c r="M617" i="36"/>
  <c r="N617" i="36"/>
  <c r="O617" i="36"/>
  <c r="P617" i="36"/>
  <c r="Q617" i="36"/>
  <c r="H618" i="36"/>
  <c r="I618" i="36"/>
  <c r="J618" i="36"/>
  <c r="K618" i="36"/>
  <c r="L618" i="36"/>
  <c r="M618" i="36"/>
  <c r="N618" i="36"/>
  <c r="O618" i="36"/>
  <c r="P618" i="36"/>
  <c r="Q618" i="36"/>
  <c r="H619" i="36"/>
  <c r="I619" i="36"/>
  <c r="J619" i="36"/>
  <c r="K619" i="36"/>
  <c r="L619" i="36"/>
  <c r="M619" i="36"/>
  <c r="N619" i="36"/>
  <c r="O619" i="36"/>
  <c r="P619" i="36"/>
  <c r="Q619" i="36"/>
  <c r="H620" i="36"/>
  <c r="I620" i="36"/>
  <c r="J620" i="36"/>
  <c r="K620" i="36"/>
  <c r="L620" i="36"/>
  <c r="M620" i="36"/>
  <c r="N620" i="36"/>
  <c r="O620" i="36"/>
  <c r="P620" i="36"/>
  <c r="Q620" i="36"/>
  <c r="H621" i="36"/>
  <c r="I621" i="36"/>
  <c r="J621" i="36"/>
  <c r="K621" i="36"/>
  <c r="L621" i="36"/>
  <c r="M621" i="36"/>
  <c r="N621" i="36"/>
  <c r="O621" i="36"/>
  <c r="P621" i="36"/>
  <c r="Q621" i="36"/>
  <c r="H622" i="36"/>
  <c r="I622" i="36"/>
  <c r="J622" i="36"/>
  <c r="K622" i="36"/>
  <c r="L622" i="36"/>
  <c r="M622" i="36"/>
  <c r="N622" i="36"/>
  <c r="O622" i="36"/>
  <c r="P622" i="36"/>
  <c r="Q622" i="36"/>
  <c r="H623" i="36"/>
  <c r="I623" i="36"/>
  <c r="J623" i="36"/>
  <c r="K623" i="36"/>
  <c r="L623" i="36"/>
  <c r="M623" i="36"/>
  <c r="N623" i="36"/>
  <c r="O623" i="36"/>
  <c r="P623" i="36"/>
  <c r="Q623" i="36"/>
  <c r="H624" i="36"/>
  <c r="I624" i="36"/>
  <c r="J624" i="36"/>
  <c r="K624" i="36"/>
  <c r="L624" i="36"/>
  <c r="M624" i="36"/>
  <c r="N624" i="36"/>
  <c r="O624" i="36"/>
  <c r="P624" i="36"/>
  <c r="Q624" i="36"/>
  <c r="H625" i="36"/>
  <c r="I625" i="36"/>
  <c r="J625" i="36"/>
  <c r="K625" i="36"/>
  <c r="L625" i="36"/>
  <c r="M625" i="36"/>
  <c r="N625" i="36"/>
  <c r="O625" i="36"/>
  <c r="P625" i="36"/>
  <c r="Q625" i="36"/>
  <c r="H626" i="36"/>
  <c r="I626" i="36"/>
  <c r="J626" i="36"/>
  <c r="K626" i="36"/>
  <c r="L626" i="36"/>
  <c r="M626" i="36"/>
  <c r="N626" i="36"/>
  <c r="O626" i="36"/>
  <c r="P626" i="36"/>
  <c r="Q626" i="36"/>
  <c r="H627" i="36"/>
  <c r="I627" i="36"/>
  <c r="J627" i="36"/>
  <c r="K627" i="36"/>
  <c r="L627" i="36"/>
  <c r="M627" i="36"/>
  <c r="N627" i="36"/>
  <c r="O627" i="36"/>
  <c r="P627" i="36"/>
  <c r="Q627" i="36"/>
  <c r="H628" i="36"/>
  <c r="I628" i="36"/>
  <c r="J628" i="36"/>
  <c r="K628" i="36"/>
  <c r="L628" i="36"/>
  <c r="M628" i="36"/>
  <c r="N628" i="36"/>
  <c r="O628" i="36"/>
  <c r="P628" i="36"/>
  <c r="Q628" i="36"/>
  <c r="H629" i="36"/>
  <c r="I629" i="36"/>
  <c r="J629" i="36"/>
  <c r="K629" i="36"/>
  <c r="L629" i="36"/>
  <c r="M629" i="36"/>
  <c r="N629" i="36"/>
  <c r="O629" i="36"/>
  <c r="P629" i="36"/>
  <c r="Q629" i="36"/>
  <c r="H630" i="36"/>
  <c r="I630" i="36"/>
  <c r="J630" i="36"/>
  <c r="K630" i="36"/>
  <c r="L630" i="36"/>
  <c r="M630" i="36"/>
  <c r="N630" i="36"/>
  <c r="O630" i="36"/>
  <c r="P630" i="36"/>
  <c r="Q630" i="36"/>
  <c r="H631" i="36"/>
  <c r="I631" i="36"/>
  <c r="J631" i="36"/>
  <c r="K631" i="36"/>
  <c r="L631" i="36"/>
  <c r="M631" i="36"/>
  <c r="N631" i="36"/>
  <c r="O631" i="36"/>
  <c r="P631" i="36"/>
  <c r="Q631" i="36"/>
  <c r="H632" i="36"/>
  <c r="I632" i="36"/>
  <c r="J632" i="36"/>
  <c r="K632" i="36"/>
  <c r="L632" i="36"/>
  <c r="M632" i="36"/>
  <c r="N632" i="36"/>
  <c r="O632" i="36"/>
  <c r="P632" i="36"/>
  <c r="Q632" i="36"/>
  <c r="H633" i="36"/>
  <c r="I633" i="36"/>
  <c r="J633" i="36"/>
  <c r="K633" i="36"/>
  <c r="L633" i="36"/>
  <c r="M633" i="36"/>
  <c r="N633" i="36"/>
  <c r="O633" i="36"/>
  <c r="P633" i="36"/>
  <c r="Q633" i="36"/>
  <c r="H634" i="36"/>
  <c r="I634" i="36"/>
  <c r="J634" i="36"/>
  <c r="K634" i="36"/>
  <c r="L634" i="36"/>
  <c r="M634" i="36"/>
  <c r="N634" i="36"/>
  <c r="O634" i="36"/>
  <c r="P634" i="36"/>
  <c r="Q634" i="36"/>
  <c r="H635" i="36"/>
  <c r="I635" i="36"/>
  <c r="J635" i="36"/>
  <c r="K635" i="36"/>
  <c r="L635" i="36"/>
  <c r="M635" i="36"/>
  <c r="N635" i="36"/>
  <c r="O635" i="36"/>
  <c r="P635" i="36"/>
  <c r="Q635" i="36"/>
  <c r="H636" i="36"/>
  <c r="I636" i="36"/>
  <c r="J636" i="36"/>
  <c r="K636" i="36"/>
  <c r="L636" i="36"/>
  <c r="M636" i="36"/>
  <c r="N636" i="36"/>
  <c r="O636" i="36"/>
  <c r="P636" i="36"/>
  <c r="Q636" i="36"/>
  <c r="H637" i="36"/>
  <c r="I637" i="36"/>
  <c r="J637" i="36"/>
  <c r="K637" i="36"/>
  <c r="L637" i="36"/>
  <c r="M637" i="36"/>
  <c r="N637" i="36"/>
  <c r="O637" i="36"/>
  <c r="P637" i="36"/>
  <c r="Q637" i="36"/>
  <c r="H638" i="36"/>
  <c r="I638" i="36"/>
  <c r="J638" i="36"/>
  <c r="K638" i="36"/>
  <c r="L638" i="36"/>
  <c r="M638" i="36"/>
  <c r="N638" i="36"/>
  <c r="O638" i="36"/>
  <c r="P638" i="36"/>
  <c r="Q638" i="36"/>
  <c r="H639" i="36"/>
  <c r="I639" i="36"/>
  <c r="J639" i="36"/>
  <c r="K639" i="36"/>
  <c r="L639" i="36"/>
  <c r="M639" i="36"/>
  <c r="N639" i="36"/>
  <c r="O639" i="36"/>
  <c r="P639" i="36"/>
  <c r="Q639" i="36"/>
  <c r="H640" i="36"/>
  <c r="I640" i="36"/>
  <c r="J640" i="36"/>
  <c r="K640" i="36"/>
  <c r="L640" i="36"/>
  <c r="M640" i="36"/>
  <c r="N640" i="36"/>
  <c r="O640" i="36"/>
  <c r="P640" i="36"/>
  <c r="Q640" i="36"/>
  <c r="H641" i="36"/>
  <c r="I641" i="36"/>
  <c r="J641" i="36"/>
  <c r="K641" i="36"/>
  <c r="L641" i="36"/>
  <c r="M641" i="36"/>
  <c r="N641" i="36"/>
  <c r="O641" i="36"/>
  <c r="P641" i="36"/>
  <c r="Q641" i="36"/>
  <c r="H642" i="36"/>
  <c r="I642" i="36"/>
  <c r="J642" i="36"/>
  <c r="K642" i="36"/>
  <c r="L642" i="36"/>
  <c r="M642" i="36"/>
  <c r="N642" i="36"/>
  <c r="O642" i="36"/>
  <c r="P642" i="36"/>
  <c r="Q642" i="36"/>
  <c r="H643" i="36"/>
  <c r="I643" i="36"/>
  <c r="J643" i="36"/>
  <c r="K643" i="36"/>
  <c r="L643" i="36"/>
  <c r="M643" i="36"/>
  <c r="N643" i="36"/>
  <c r="O643" i="36"/>
  <c r="P643" i="36"/>
  <c r="Q643" i="36"/>
  <c r="H644" i="36"/>
  <c r="I644" i="36"/>
  <c r="J644" i="36"/>
  <c r="K644" i="36"/>
  <c r="L644" i="36"/>
  <c r="M644" i="36"/>
  <c r="N644" i="36"/>
  <c r="O644" i="36"/>
  <c r="P644" i="36"/>
  <c r="Q644" i="36"/>
  <c r="H645" i="36"/>
  <c r="I645" i="36"/>
  <c r="J645" i="36"/>
  <c r="K645" i="36"/>
  <c r="L645" i="36"/>
  <c r="M645" i="36"/>
  <c r="N645" i="36"/>
  <c r="O645" i="36"/>
  <c r="P645" i="36"/>
  <c r="Q645" i="36"/>
  <c r="H646" i="36"/>
  <c r="I646" i="36"/>
  <c r="J646" i="36"/>
  <c r="K646" i="36"/>
  <c r="L646" i="36"/>
  <c r="M646" i="36"/>
  <c r="N646" i="36"/>
  <c r="O646" i="36"/>
  <c r="P646" i="36"/>
  <c r="Q646" i="36"/>
  <c r="H647" i="36"/>
  <c r="I647" i="36"/>
  <c r="J647" i="36"/>
  <c r="K647" i="36"/>
  <c r="L647" i="36"/>
  <c r="M647" i="36"/>
  <c r="N647" i="36"/>
  <c r="O647" i="36"/>
  <c r="P647" i="36"/>
  <c r="Q647" i="36"/>
  <c r="H648" i="36"/>
  <c r="I648" i="36"/>
  <c r="J648" i="36"/>
  <c r="K648" i="36"/>
  <c r="L648" i="36"/>
  <c r="M648" i="36"/>
  <c r="N648" i="36"/>
  <c r="O648" i="36"/>
  <c r="P648" i="36"/>
  <c r="Q648" i="36"/>
  <c r="H649" i="36"/>
  <c r="I649" i="36"/>
  <c r="J649" i="36"/>
  <c r="K649" i="36"/>
  <c r="L649" i="36"/>
  <c r="M649" i="36"/>
  <c r="N649" i="36"/>
  <c r="O649" i="36"/>
  <c r="P649" i="36"/>
  <c r="Q649" i="36"/>
  <c r="H650" i="36"/>
  <c r="I650" i="36"/>
  <c r="J650" i="36"/>
  <c r="K650" i="36"/>
  <c r="L650" i="36"/>
  <c r="M650" i="36"/>
  <c r="N650" i="36"/>
  <c r="O650" i="36"/>
  <c r="P650" i="36"/>
  <c r="Q650" i="36"/>
  <c r="H651" i="36"/>
  <c r="I651" i="36"/>
  <c r="J651" i="36"/>
  <c r="K651" i="36"/>
  <c r="L651" i="36"/>
  <c r="M651" i="36"/>
  <c r="N651" i="36"/>
  <c r="O651" i="36"/>
  <c r="P651" i="36"/>
  <c r="Q651" i="36"/>
  <c r="H652" i="36"/>
  <c r="I652" i="36"/>
  <c r="J652" i="36"/>
  <c r="K652" i="36"/>
  <c r="L652" i="36"/>
  <c r="M652" i="36"/>
  <c r="N652" i="36"/>
  <c r="O652" i="36"/>
  <c r="P652" i="36"/>
  <c r="Q652" i="36"/>
  <c r="H653" i="36"/>
  <c r="I653" i="36"/>
  <c r="J653" i="36"/>
  <c r="K653" i="36"/>
  <c r="L653" i="36"/>
  <c r="M653" i="36"/>
  <c r="N653" i="36"/>
  <c r="O653" i="36"/>
  <c r="P653" i="36"/>
  <c r="Q653" i="36"/>
  <c r="H654" i="36"/>
  <c r="I654" i="36"/>
  <c r="J654" i="36"/>
  <c r="K654" i="36"/>
  <c r="L654" i="36"/>
  <c r="M654" i="36"/>
  <c r="N654" i="36"/>
  <c r="O654" i="36"/>
  <c r="P654" i="36"/>
  <c r="Q654" i="36"/>
  <c r="H655" i="36"/>
  <c r="I655" i="36"/>
  <c r="J655" i="36"/>
  <c r="K655" i="36"/>
  <c r="L655" i="36"/>
  <c r="M655" i="36"/>
  <c r="N655" i="36"/>
  <c r="O655" i="36"/>
  <c r="P655" i="36"/>
  <c r="Q655" i="36"/>
  <c r="H656" i="36"/>
  <c r="I656" i="36"/>
  <c r="J656" i="36"/>
  <c r="K656" i="36"/>
  <c r="L656" i="36"/>
  <c r="M656" i="36"/>
  <c r="N656" i="36"/>
  <c r="O656" i="36"/>
  <c r="P656" i="36"/>
  <c r="Q656" i="36"/>
  <c r="H657" i="36"/>
  <c r="I657" i="36"/>
  <c r="J657" i="36"/>
  <c r="K657" i="36"/>
  <c r="L657" i="36"/>
  <c r="M657" i="36"/>
  <c r="N657" i="36"/>
  <c r="O657" i="36"/>
  <c r="P657" i="36"/>
  <c r="Q657" i="36"/>
  <c r="H658" i="36"/>
  <c r="I658" i="36"/>
  <c r="J658" i="36"/>
  <c r="K658" i="36"/>
  <c r="L658" i="36"/>
  <c r="M658" i="36"/>
  <c r="N658" i="36"/>
  <c r="O658" i="36"/>
  <c r="P658" i="36"/>
  <c r="Q658" i="36"/>
  <c r="H659" i="36"/>
  <c r="I659" i="36"/>
  <c r="J659" i="36"/>
  <c r="K659" i="36"/>
  <c r="L659" i="36"/>
  <c r="M659" i="36"/>
  <c r="N659" i="36"/>
  <c r="O659" i="36"/>
  <c r="P659" i="36"/>
  <c r="Q659" i="36"/>
  <c r="H660" i="36"/>
  <c r="I660" i="36"/>
  <c r="J660" i="36"/>
  <c r="K660" i="36"/>
  <c r="L660" i="36"/>
  <c r="M660" i="36"/>
  <c r="N660" i="36"/>
  <c r="O660" i="36"/>
  <c r="P660" i="36"/>
  <c r="Q660" i="36"/>
  <c r="H661" i="36"/>
  <c r="I661" i="36"/>
  <c r="J661" i="36"/>
  <c r="K661" i="36"/>
  <c r="L661" i="36"/>
  <c r="M661" i="36"/>
  <c r="N661" i="36"/>
  <c r="O661" i="36"/>
  <c r="P661" i="36"/>
  <c r="Q661" i="36"/>
  <c r="H662" i="36"/>
  <c r="I662" i="36"/>
  <c r="J662" i="36"/>
  <c r="K662" i="36"/>
  <c r="L662" i="36"/>
  <c r="M662" i="36"/>
  <c r="N662" i="36"/>
  <c r="O662" i="36"/>
  <c r="P662" i="36"/>
  <c r="Q662" i="36"/>
  <c r="H663" i="36"/>
  <c r="I663" i="36"/>
  <c r="J663" i="36"/>
  <c r="K663" i="36"/>
  <c r="L663" i="36"/>
  <c r="M663" i="36"/>
  <c r="N663" i="36"/>
  <c r="O663" i="36"/>
  <c r="P663" i="36"/>
  <c r="Q663" i="36"/>
  <c r="H664" i="36"/>
  <c r="I664" i="36"/>
  <c r="J664" i="36"/>
  <c r="K664" i="36"/>
  <c r="L664" i="36"/>
  <c r="M664" i="36"/>
  <c r="N664" i="36"/>
  <c r="O664" i="36"/>
  <c r="P664" i="36"/>
  <c r="Q664" i="36"/>
  <c r="H665" i="36"/>
  <c r="I665" i="36"/>
  <c r="J665" i="36"/>
  <c r="K665" i="36"/>
  <c r="L665" i="36"/>
  <c r="M665" i="36"/>
  <c r="N665" i="36"/>
  <c r="O665" i="36"/>
  <c r="P665" i="36"/>
  <c r="Q665" i="36"/>
  <c r="H666" i="36"/>
  <c r="I666" i="36"/>
  <c r="J666" i="36"/>
  <c r="K666" i="36"/>
  <c r="L666" i="36"/>
  <c r="M666" i="36"/>
  <c r="N666" i="36"/>
  <c r="O666" i="36"/>
  <c r="P666" i="36"/>
  <c r="Q666" i="36"/>
  <c r="H667" i="36"/>
  <c r="I667" i="36"/>
  <c r="J667" i="36"/>
  <c r="K667" i="36"/>
  <c r="L667" i="36"/>
  <c r="M667" i="36"/>
  <c r="N667" i="36"/>
  <c r="O667" i="36"/>
  <c r="P667" i="36"/>
  <c r="Q667" i="36"/>
  <c r="H668" i="36"/>
  <c r="I668" i="36"/>
  <c r="J668" i="36"/>
  <c r="K668" i="36"/>
  <c r="L668" i="36"/>
  <c r="M668" i="36"/>
  <c r="N668" i="36"/>
  <c r="O668" i="36"/>
  <c r="P668" i="36"/>
  <c r="Q668" i="36"/>
  <c r="H669" i="36"/>
  <c r="I669" i="36"/>
  <c r="J669" i="36"/>
  <c r="K669" i="36"/>
  <c r="L669" i="36"/>
  <c r="M669" i="36"/>
  <c r="N669" i="36"/>
  <c r="O669" i="36"/>
  <c r="P669" i="36"/>
  <c r="Q669" i="36"/>
  <c r="H670" i="36"/>
  <c r="I670" i="36"/>
  <c r="J670" i="36"/>
  <c r="K670" i="36"/>
  <c r="L670" i="36"/>
  <c r="M670" i="36"/>
  <c r="N670" i="36"/>
  <c r="O670" i="36"/>
  <c r="P670" i="36"/>
  <c r="Q670" i="36"/>
  <c r="H671" i="36"/>
  <c r="I671" i="36"/>
  <c r="J671" i="36"/>
  <c r="K671" i="36"/>
  <c r="L671" i="36"/>
  <c r="M671" i="36"/>
  <c r="N671" i="36"/>
  <c r="O671" i="36"/>
  <c r="P671" i="36"/>
  <c r="Q671" i="36"/>
  <c r="H672" i="36"/>
  <c r="I672" i="36"/>
  <c r="J672" i="36"/>
  <c r="K672" i="36"/>
  <c r="L672" i="36"/>
  <c r="M672" i="36"/>
  <c r="N672" i="36"/>
  <c r="O672" i="36"/>
  <c r="P672" i="36"/>
  <c r="Q672" i="36"/>
  <c r="H673" i="36"/>
  <c r="I673" i="36"/>
  <c r="J673" i="36"/>
  <c r="K673" i="36"/>
  <c r="L673" i="36"/>
  <c r="M673" i="36"/>
  <c r="N673" i="36"/>
  <c r="O673" i="36"/>
  <c r="P673" i="36"/>
  <c r="Q673" i="36"/>
  <c r="H674" i="36"/>
  <c r="I674" i="36"/>
  <c r="J674" i="36"/>
  <c r="K674" i="36"/>
  <c r="L674" i="36"/>
  <c r="M674" i="36"/>
  <c r="N674" i="36"/>
  <c r="O674" i="36"/>
  <c r="P674" i="36"/>
  <c r="Q674" i="36"/>
  <c r="H675" i="36"/>
  <c r="I675" i="36"/>
  <c r="J675" i="36"/>
  <c r="K675" i="36"/>
  <c r="L675" i="36"/>
  <c r="M675" i="36"/>
  <c r="N675" i="36"/>
  <c r="O675" i="36"/>
  <c r="P675" i="36"/>
  <c r="Q675" i="36"/>
  <c r="H676" i="36"/>
  <c r="I676" i="36"/>
  <c r="J676" i="36"/>
  <c r="K676" i="36"/>
  <c r="L676" i="36"/>
  <c r="M676" i="36"/>
  <c r="N676" i="36"/>
  <c r="O676" i="36"/>
  <c r="P676" i="36"/>
  <c r="Q676" i="36"/>
  <c r="H677" i="36"/>
  <c r="I677" i="36"/>
  <c r="J677" i="36"/>
  <c r="K677" i="36"/>
  <c r="L677" i="36"/>
  <c r="M677" i="36"/>
  <c r="N677" i="36"/>
  <c r="O677" i="36"/>
  <c r="P677" i="36"/>
  <c r="Q677" i="36"/>
  <c r="H678" i="36"/>
  <c r="I678" i="36"/>
  <c r="J678" i="36"/>
  <c r="K678" i="36"/>
  <c r="L678" i="36"/>
  <c r="M678" i="36"/>
  <c r="N678" i="36"/>
  <c r="O678" i="36"/>
  <c r="P678" i="36"/>
  <c r="Q678" i="36"/>
  <c r="H679" i="36"/>
  <c r="I679" i="36"/>
  <c r="J679" i="36"/>
  <c r="K679" i="36"/>
  <c r="L679" i="36"/>
  <c r="M679" i="36"/>
  <c r="N679" i="36"/>
  <c r="O679" i="36"/>
  <c r="P679" i="36"/>
  <c r="Q679" i="36"/>
  <c r="H680" i="36"/>
  <c r="I680" i="36"/>
  <c r="J680" i="36"/>
  <c r="K680" i="36"/>
  <c r="L680" i="36"/>
  <c r="M680" i="36"/>
  <c r="N680" i="36"/>
  <c r="O680" i="36"/>
  <c r="P680" i="36"/>
  <c r="Q680" i="36"/>
  <c r="H681" i="36"/>
  <c r="I681" i="36"/>
  <c r="J681" i="36"/>
  <c r="K681" i="36"/>
  <c r="L681" i="36"/>
  <c r="M681" i="36"/>
  <c r="N681" i="36"/>
  <c r="O681" i="36"/>
  <c r="P681" i="36"/>
  <c r="Q681" i="36"/>
  <c r="H682" i="36"/>
  <c r="I682" i="36"/>
  <c r="J682" i="36"/>
  <c r="K682" i="36"/>
  <c r="L682" i="36"/>
  <c r="M682" i="36"/>
  <c r="N682" i="36"/>
  <c r="O682" i="36"/>
  <c r="P682" i="36"/>
  <c r="Q682" i="36"/>
  <c r="H683" i="36"/>
  <c r="I683" i="36"/>
  <c r="J683" i="36"/>
  <c r="K683" i="36"/>
  <c r="L683" i="36"/>
  <c r="M683" i="36"/>
  <c r="N683" i="36"/>
  <c r="O683" i="36"/>
  <c r="P683" i="36"/>
  <c r="Q683" i="36"/>
  <c r="H684" i="36"/>
  <c r="I684" i="36"/>
  <c r="J684" i="36"/>
  <c r="K684" i="36"/>
  <c r="L684" i="36"/>
  <c r="M684" i="36"/>
  <c r="N684" i="36"/>
  <c r="O684" i="36"/>
  <c r="P684" i="36"/>
  <c r="Q684" i="36"/>
  <c r="H685" i="36"/>
  <c r="I685" i="36"/>
  <c r="J685" i="36"/>
  <c r="K685" i="36"/>
  <c r="L685" i="36"/>
  <c r="M685" i="36"/>
  <c r="N685" i="36"/>
  <c r="O685" i="36"/>
  <c r="P685" i="36"/>
  <c r="Q685" i="36"/>
  <c r="H686" i="36"/>
  <c r="I686" i="36"/>
  <c r="J686" i="36"/>
  <c r="K686" i="36"/>
  <c r="L686" i="36"/>
  <c r="M686" i="36"/>
  <c r="N686" i="36"/>
  <c r="O686" i="36"/>
  <c r="P686" i="36"/>
  <c r="Q686" i="36"/>
  <c r="H687" i="36"/>
  <c r="I687" i="36"/>
  <c r="J687" i="36"/>
  <c r="K687" i="36"/>
  <c r="L687" i="36"/>
  <c r="M687" i="36"/>
  <c r="N687" i="36"/>
  <c r="O687" i="36"/>
  <c r="P687" i="36"/>
  <c r="Q687" i="36"/>
  <c r="H688" i="36"/>
  <c r="I688" i="36"/>
  <c r="J688" i="36"/>
  <c r="K688" i="36"/>
  <c r="L688" i="36"/>
  <c r="M688" i="36"/>
  <c r="N688" i="36"/>
  <c r="O688" i="36"/>
  <c r="P688" i="36"/>
  <c r="Q688" i="36"/>
  <c r="H689" i="36"/>
  <c r="I689" i="36"/>
  <c r="J689" i="36"/>
  <c r="K689" i="36"/>
  <c r="L689" i="36"/>
  <c r="M689" i="36"/>
  <c r="N689" i="36"/>
  <c r="O689" i="36"/>
  <c r="P689" i="36"/>
  <c r="Q689" i="36"/>
  <c r="H690" i="36"/>
  <c r="I690" i="36"/>
  <c r="J690" i="36"/>
  <c r="K690" i="36"/>
  <c r="L690" i="36"/>
  <c r="M690" i="36"/>
  <c r="N690" i="36"/>
  <c r="O690" i="36"/>
  <c r="P690" i="36"/>
  <c r="Q690" i="36"/>
  <c r="H691" i="36"/>
  <c r="I691" i="36"/>
  <c r="J691" i="36"/>
  <c r="K691" i="36"/>
  <c r="L691" i="36"/>
  <c r="M691" i="36"/>
  <c r="N691" i="36"/>
  <c r="O691" i="36"/>
  <c r="P691" i="36"/>
  <c r="Q691" i="36"/>
  <c r="H692" i="36"/>
  <c r="I692" i="36"/>
  <c r="J692" i="36"/>
  <c r="K692" i="36"/>
  <c r="L692" i="36"/>
  <c r="M692" i="36"/>
  <c r="N692" i="36"/>
  <c r="O692" i="36"/>
  <c r="P692" i="36"/>
  <c r="Q692" i="36"/>
  <c r="H693" i="36"/>
  <c r="I693" i="36"/>
  <c r="J693" i="36"/>
  <c r="K693" i="36"/>
  <c r="L693" i="36"/>
  <c r="M693" i="36"/>
  <c r="N693" i="36"/>
  <c r="O693" i="36"/>
  <c r="P693" i="36"/>
  <c r="Q693" i="36"/>
  <c r="H694" i="36"/>
  <c r="I694" i="36"/>
  <c r="J694" i="36"/>
  <c r="K694" i="36"/>
  <c r="L694" i="36"/>
  <c r="M694" i="36"/>
  <c r="N694" i="36"/>
  <c r="O694" i="36"/>
  <c r="P694" i="36"/>
  <c r="Q694" i="36"/>
  <c r="H695" i="36"/>
  <c r="I695" i="36"/>
  <c r="J695" i="36"/>
  <c r="K695" i="36"/>
  <c r="L695" i="36"/>
  <c r="M695" i="36"/>
  <c r="N695" i="36"/>
  <c r="O695" i="36"/>
  <c r="P695" i="36"/>
  <c r="Q695" i="36"/>
  <c r="H696" i="36"/>
  <c r="I696" i="36"/>
  <c r="J696" i="36"/>
  <c r="K696" i="36"/>
  <c r="L696" i="36"/>
  <c r="M696" i="36"/>
  <c r="N696" i="36"/>
  <c r="O696" i="36"/>
  <c r="P696" i="36"/>
  <c r="Q696" i="36"/>
  <c r="H697" i="36"/>
  <c r="I697" i="36"/>
  <c r="J697" i="36"/>
  <c r="K697" i="36"/>
  <c r="L697" i="36"/>
  <c r="M697" i="36"/>
  <c r="N697" i="36"/>
  <c r="O697" i="36"/>
  <c r="P697" i="36"/>
  <c r="Q697" i="36"/>
  <c r="H698" i="36"/>
  <c r="I698" i="36"/>
  <c r="J698" i="36"/>
  <c r="K698" i="36"/>
  <c r="L698" i="36"/>
  <c r="M698" i="36"/>
  <c r="N698" i="36"/>
  <c r="O698" i="36"/>
  <c r="P698" i="36"/>
  <c r="Q698" i="36"/>
  <c r="H699" i="36"/>
  <c r="I699" i="36"/>
  <c r="J699" i="36"/>
  <c r="K699" i="36"/>
  <c r="L699" i="36"/>
  <c r="M699" i="36"/>
  <c r="N699" i="36"/>
  <c r="O699" i="36"/>
  <c r="P699" i="36"/>
  <c r="Q699" i="36"/>
  <c r="H700" i="36"/>
  <c r="I700" i="36"/>
  <c r="J700" i="36"/>
  <c r="K700" i="36"/>
  <c r="L700" i="36"/>
  <c r="M700" i="36"/>
  <c r="N700" i="36"/>
  <c r="O700" i="36"/>
  <c r="P700" i="36"/>
  <c r="Q700" i="36"/>
  <c r="H701" i="36"/>
  <c r="I701" i="36"/>
  <c r="J701" i="36"/>
  <c r="K701" i="36"/>
  <c r="L701" i="36"/>
  <c r="M701" i="36"/>
  <c r="N701" i="36"/>
  <c r="O701" i="36"/>
  <c r="P701" i="36"/>
  <c r="Q701" i="36"/>
  <c r="H702" i="36"/>
  <c r="I702" i="36"/>
  <c r="J702" i="36"/>
  <c r="K702" i="36"/>
  <c r="L702" i="36"/>
  <c r="M702" i="36"/>
  <c r="N702" i="36"/>
  <c r="O702" i="36"/>
  <c r="P702" i="36"/>
  <c r="Q702" i="36"/>
  <c r="H703" i="36"/>
  <c r="I703" i="36"/>
  <c r="J703" i="36"/>
  <c r="K703" i="36"/>
  <c r="L703" i="36"/>
  <c r="M703" i="36"/>
  <c r="N703" i="36"/>
  <c r="O703" i="36"/>
  <c r="P703" i="36"/>
  <c r="Q703" i="36"/>
  <c r="H704" i="36"/>
  <c r="I704" i="36"/>
  <c r="J704" i="36"/>
  <c r="K704" i="36"/>
  <c r="L704" i="36"/>
  <c r="M704" i="36"/>
  <c r="N704" i="36"/>
  <c r="O704" i="36"/>
  <c r="P704" i="36"/>
  <c r="Q704" i="36"/>
  <c r="H705" i="36"/>
  <c r="I705" i="36"/>
  <c r="J705" i="36"/>
  <c r="K705" i="36"/>
  <c r="L705" i="36"/>
  <c r="M705" i="36"/>
  <c r="N705" i="36"/>
  <c r="O705" i="36"/>
  <c r="P705" i="36"/>
  <c r="Q705" i="36"/>
  <c r="H706" i="36"/>
  <c r="I706" i="36"/>
  <c r="J706" i="36"/>
  <c r="K706" i="36"/>
  <c r="L706" i="36"/>
  <c r="M706" i="36"/>
  <c r="N706" i="36"/>
  <c r="O706" i="36"/>
  <c r="P706" i="36"/>
  <c r="Q706" i="36"/>
  <c r="H707" i="36"/>
  <c r="I707" i="36"/>
  <c r="J707" i="36"/>
  <c r="K707" i="36"/>
  <c r="L707" i="36"/>
  <c r="M707" i="36"/>
  <c r="N707" i="36"/>
  <c r="O707" i="36"/>
  <c r="P707" i="36"/>
  <c r="Q707" i="36"/>
  <c r="H708" i="36"/>
  <c r="I708" i="36"/>
  <c r="J708" i="36"/>
  <c r="K708" i="36"/>
  <c r="L708" i="36"/>
  <c r="M708" i="36"/>
  <c r="N708" i="36"/>
  <c r="O708" i="36"/>
  <c r="P708" i="36"/>
  <c r="Q708" i="36"/>
  <c r="H709" i="36"/>
  <c r="I709" i="36"/>
  <c r="J709" i="36"/>
  <c r="K709" i="36"/>
  <c r="L709" i="36"/>
  <c r="M709" i="36"/>
  <c r="N709" i="36"/>
  <c r="O709" i="36"/>
  <c r="P709" i="36"/>
  <c r="Q709" i="36"/>
  <c r="H710" i="36"/>
  <c r="I710" i="36"/>
  <c r="J710" i="36"/>
  <c r="K710" i="36"/>
  <c r="L710" i="36"/>
  <c r="M710" i="36"/>
  <c r="N710" i="36"/>
  <c r="O710" i="36"/>
  <c r="P710" i="36"/>
  <c r="Q710" i="36"/>
  <c r="H711" i="36"/>
  <c r="I711" i="36"/>
  <c r="J711" i="36"/>
  <c r="K711" i="36"/>
  <c r="L711" i="36"/>
  <c r="M711" i="36"/>
  <c r="N711" i="36"/>
  <c r="O711" i="36"/>
  <c r="P711" i="36"/>
  <c r="Q711" i="36"/>
  <c r="H712" i="36"/>
  <c r="I712" i="36"/>
  <c r="J712" i="36"/>
  <c r="K712" i="36"/>
  <c r="L712" i="36"/>
  <c r="M712" i="36"/>
  <c r="N712" i="36"/>
  <c r="O712" i="36"/>
  <c r="P712" i="36"/>
  <c r="Q712" i="36"/>
  <c r="H713" i="36"/>
  <c r="I713" i="36"/>
  <c r="J713" i="36"/>
  <c r="K713" i="36"/>
  <c r="L713" i="36"/>
  <c r="M713" i="36"/>
  <c r="N713" i="36"/>
  <c r="O713" i="36"/>
  <c r="P713" i="36"/>
  <c r="Q713" i="36"/>
  <c r="H714" i="36"/>
  <c r="I714" i="36"/>
  <c r="J714" i="36"/>
  <c r="K714" i="36"/>
  <c r="L714" i="36"/>
  <c r="M714" i="36"/>
  <c r="N714" i="36"/>
  <c r="O714" i="36"/>
  <c r="P714" i="36"/>
  <c r="Q714" i="36"/>
  <c r="H715" i="36"/>
  <c r="I715" i="36"/>
  <c r="J715" i="36"/>
  <c r="K715" i="36"/>
  <c r="L715" i="36"/>
  <c r="M715" i="36"/>
  <c r="N715" i="36"/>
  <c r="O715" i="36"/>
  <c r="P715" i="36"/>
  <c r="Q715" i="36"/>
  <c r="H716" i="36"/>
  <c r="I716" i="36"/>
  <c r="J716" i="36"/>
  <c r="K716" i="36"/>
  <c r="L716" i="36"/>
  <c r="M716" i="36"/>
  <c r="N716" i="36"/>
  <c r="O716" i="36"/>
  <c r="P716" i="36"/>
  <c r="Q716" i="36"/>
  <c r="H717" i="36"/>
  <c r="I717" i="36"/>
  <c r="J717" i="36"/>
  <c r="K717" i="36"/>
  <c r="L717" i="36"/>
  <c r="M717" i="36"/>
  <c r="N717" i="36"/>
  <c r="O717" i="36"/>
  <c r="P717" i="36"/>
  <c r="Q717" i="36"/>
  <c r="H718" i="36"/>
  <c r="I718" i="36"/>
  <c r="J718" i="36"/>
  <c r="K718" i="36"/>
  <c r="L718" i="36"/>
  <c r="M718" i="36"/>
  <c r="N718" i="36"/>
  <c r="O718" i="36"/>
  <c r="P718" i="36"/>
  <c r="Q718" i="36"/>
  <c r="H719" i="36"/>
  <c r="I719" i="36"/>
  <c r="J719" i="36"/>
  <c r="K719" i="36"/>
  <c r="L719" i="36"/>
  <c r="M719" i="36"/>
  <c r="N719" i="36"/>
  <c r="O719" i="36"/>
  <c r="P719" i="36"/>
  <c r="Q719" i="36"/>
  <c r="H720" i="36"/>
  <c r="I720" i="36"/>
  <c r="J720" i="36"/>
  <c r="K720" i="36"/>
  <c r="L720" i="36"/>
  <c r="M720" i="36"/>
  <c r="N720" i="36"/>
  <c r="O720" i="36"/>
  <c r="P720" i="36"/>
  <c r="Q720" i="36"/>
  <c r="H721" i="36"/>
  <c r="I721" i="36"/>
  <c r="J721" i="36"/>
  <c r="K721" i="36"/>
  <c r="L721" i="36"/>
  <c r="M721" i="36"/>
  <c r="N721" i="36"/>
  <c r="O721" i="36"/>
  <c r="P721" i="36"/>
  <c r="Q721" i="36"/>
  <c r="H722" i="36"/>
  <c r="I722" i="36"/>
  <c r="J722" i="36"/>
  <c r="K722" i="36"/>
  <c r="L722" i="36"/>
  <c r="M722" i="36"/>
  <c r="N722" i="36"/>
  <c r="O722" i="36"/>
  <c r="P722" i="36"/>
  <c r="Q722" i="36"/>
  <c r="H723" i="36"/>
  <c r="I723" i="36"/>
  <c r="J723" i="36"/>
  <c r="K723" i="36"/>
  <c r="L723" i="36"/>
  <c r="M723" i="36"/>
  <c r="N723" i="36"/>
  <c r="O723" i="36"/>
  <c r="P723" i="36"/>
  <c r="Q723" i="36"/>
  <c r="H724" i="36"/>
  <c r="I724" i="36"/>
  <c r="J724" i="36"/>
  <c r="K724" i="36"/>
  <c r="L724" i="36"/>
  <c r="M724" i="36"/>
  <c r="N724" i="36"/>
  <c r="O724" i="36"/>
  <c r="P724" i="36"/>
  <c r="Q724" i="36"/>
  <c r="H725" i="36"/>
  <c r="I725" i="36"/>
  <c r="J725" i="36"/>
  <c r="K725" i="36"/>
  <c r="L725" i="36"/>
  <c r="M725" i="36"/>
  <c r="N725" i="36"/>
  <c r="O725" i="36"/>
  <c r="P725" i="36"/>
  <c r="Q725" i="36"/>
  <c r="H726" i="36"/>
  <c r="I726" i="36"/>
  <c r="J726" i="36"/>
  <c r="K726" i="36"/>
  <c r="L726" i="36"/>
  <c r="M726" i="36"/>
  <c r="N726" i="36"/>
  <c r="O726" i="36"/>
  <c r="P726" i="36"/>
  <c r="Q726" i="36"/>
  <c r="H727" i="36"/>
  <c r="I727" i="36"/>
  <c r="J727" i="36"/>
  <c r="K727" i="36"/>
  <c r="L727" i="36"/>
  <c r="M727" i="36"/>
  <c r="N727" i="36"/>
  <c r="O727" i="36"/>
  <c r="P727" i="36"/>
  <c r="Q727" i="36"/>
  <c r="H728" i="36"/>
  <c r="I728" i="36"/>
  <c r="J728" i="36"/>
  <c r="K728" i="36"/>
  <c r="L728" i="36"/>
  <c r="M728" i="36"/>
  <c r="N728" i="36"/>
  <c r="O728" i="36"/>
  <c r="P728" i="36"/>
  <c r="Q728" i="36"/>
  <c r="H729" i="36"/>
  <c r="I729" i="36"/>
  <c r="J729" i="36"/>
  <c r="K729" i="36"/>
  <c r="L729" i="36"/>
  <c r="M729" i="36"/>
  <c r="N729" i="36"/>
  <c r="O729" i="36"/>
  <c r="P729" i="36"/>
  <c r="Q729" i="36"/>
  <c r="H730" i="36"/>
  <c r="I730" i="36"/>
  <c r="J730" i="36"/>
  <c r="K730" i="36"/>
  <c r="L730" i="36"/>
  <c r="M730" i="36"/>
  <c r="N730" i="36"/>
  <c r="O730" i="36"/>
  <c r="P730" i="36"/>
  <c r="Q730" i="36"/>
  <c r="H731" i="36"/>
  <c r="I731" i="36"/>
  <c r="J731" i="36"/>
  <c r="K731" i="36"/>
  <c r="L731" i="36"/>
  <c r="M731" i="36"/>
  <c r="N731" i="36"/>
  <c r="O731" i="36"/>
  <c r="P731" i="36"/>
  <c r="Q731" i="36"/>
  <c r="H732" i="36"/>
  <c r="I732" i="36"/>
  <c r="J732" i="36"/>
  <c r="K732" i="36"/>
  <c r="L732" i="36"/>
  <c r="M732" i="36"/>
  <c r="N732" i="36"/>
  <c r="O732" i="36"/>
  <c r="P732" i="36"/>
  <c r="Q732" i="36"/>
  <c r="H733" i="36"/>
  <c r="I733" i="36"/>
  <c r="J733" i="36"/>
  <c r="K733" i="36"/>
  <c r="L733" i="36"/>
  <c r="M733" i="36"/>
  <c r="N733" i="36"/>
  <c r="O733" i="36"/>
  <c r="P733" i="36"/>
  <c r="Q733" i="36"/>
  <c r="H734" i="36"/>
  <c r="I734" i="36"/>
  <c r="J734" i="36"/>
  <c r="K734" i="36"/>
  <c r="L734" i="36"/>
  <c r="M734" i="36"/>
  <c r="N734" i="36"/>
  <c r="O734" i="36"/>
  <c r="P734" i="36"/>
  <c r="Q734" i="36"/>
  <c r="H735" i="36"/>
  <c r="I735" i="36"/>
  <c r="J735" i="36"/>
  <c r="K735" i="36"/>
  <c r="L735" i="36"/>
  <c r="M735" i="36"/>
  <c r="N735" i="36"/>
  <c r="O735" i="36"/>
  <c r="P735" i="36"/>
  <c r="Q735" i="36"/>
  <c r="H736" i="36"/>
  <c r="I736" i="36"/>
  <c r="J736" i="36"/>
  <c r="K736" i="36"/>
  <c r="L736" i="36"/>
  <c r="M736" i="36"/>
  <c r="N736" i="36"/>
  <c r="O736" i="36"/>
  <c r="P736" i="36"/>
  <c r="Q736" i="36"/>
  <c r="H737" i="36"/>
  <c r="I737" i="36"/>
  <c r="J737" i="36"/>
  <c r="K737" i="36"/>
  <c r="L737" i="36"/>
  <c r="M737" i="36"/>
  <c r="N737" i="36"/>
  <c r="O737" i="36"/>
  <c r="P737" i="36"/>
  <c r="Q737" i="36"/>
  <c r="H738" i="36"/>
  <c r="I738" i="36"/>
  <c r="J738" i="36"/>
  <c r="K738" i="36"/>
  <c r="L738" i="36"/>
  <c r="M738" i="36"/>
  <c r="N738" i="36"/>
  <c r="O738" i="36"/>
  <c r="P738" i="36"/>
  <c r="Q738" i="36"/>
  <c r="H739" i="36"/>
  <c r="I739" i="36"/>
  <c r="J739" i="36"/>
  <c r="K739" i="36"/>
  <c r="L739" i="36"/>
  <c r="M739" i="36"/>
  <c r="N739" i="36"/>
  <c r="O739" i="36"/>
  <c r="P739" i="36"/>
  <c r="Q739" i="36"/>
  <c r="H740" i="36"/>
  <c r="I740" i="36"/>
  <c r="J740" i="36"/>
  <c r="K740" i="36"/>
  <c r="L740" i="36"/>
  <c r="M740" i="36"/>
  <c r="N740" i="36"/>
  <c r="O740" i="36"/>
  <c r="P740" i="36"/>
  <c r="Q740" i="36"/>
  <c r="H741" i="36"/>
  <c r="I741" i="36"/>
  <c r="J741" i="36"/>
  <c r="K741" i="36"/>
  <c r="L741" i="36"/>
  <c r="M741" i="36"/>
  <c r="N741" i="36"/>
  <c r="O741" i="36"/>
  <c r="P741" i="36"/>
  <c r="Q741" i="36"/>
  <c r="H742" i="36"/>
  <c r="I742" i="36"/>
  <c r="J742" i="36"/>
  <c r="K742" i="36"/>
  <c r="L742" i="36"/>
  <c r="M742" i="36"/>
  <c r="N742" i="36"/>
  <c r="O742" i="36"/>
  <c r="P742" i="36"/>
  <c r="Q742" i="36"/>
  <c r="H743" i="36"/>
  <c r="I743" i="36"/>
  <c r="J743" i="36"/>
  <c r="K743" i="36"/>
  <c r="L743" i="36"/>
  <c r="M743" i="36"/>
  <c r="N743" i="36"/>
  <c r="O743" i="36"/>
  <c r="P743" i="36"/>
  <c r="Q743" i="36"/>
  <c r="H744" i="36"/>
  <c r="I744" i="36"/>
  <c r="J744" i="36"/>
  <c r="K744" i="36"/>
  <c r="L744" i="36"/>
  <c r="M744" i="36"/>
  <c r="N744" i="36"/>
  <c r="O744" i="36"/>
  <c r="P744" i="36"/>
  <c r="Q744" i="36"/>
  <c r="H745" i="36"/>
  <c r="I745" i="36"/>
  <c r="J745" i="36"/>
  <c r="K745" i="36"/>
  <c r="L745" i="36"/>
  <c r="M745" i="36"/>
  <c r="N745" i="36"/>
  <c r="O745" i="36"/>
  <c r="P745" i="36"/>
  <c r="Q745" i="36"/>
  <c r="H746" i="36"/>
  <c r="I746" i="36"/>
  <c r="J746" i="36"/>
  <c r="K746" i="36"/>
  <c r="L746" i="36"/>
  <c r="M746" i="36"/>
  <c r="N746" i="36"/>
  <c r="O746" i="36"/>
  <c r="P746" i="36"/>
  <c r="Q746" i="36"/>
  <c r="H747" i="36"/>
  <c r="I747" i="36"/>
  <c r="J747" i="36"/>
  <c r="K747" i="36"/>
  <c r="L747" i="36"/>
  <c r="M747" i="36"/>
  <c r="N747" i="36"/>
  <c r="O747" i="36"/>
  <c r="P747" i="36"/>
  <c r="Q747" i="36"/>
  <c r="H748" i="36"/>
  <c r="I748" i="36"/>
  <c r="J748" i="36"/>
  <c r="K748" i="36"/>
  <c r="L748" i="36"/>
  <c r="M748" i="36"/>
  <c r="N748" i="36"/>
  <c r="O748" i="36"/>
  <c r="P748" i="36"/>
  <c r="Q748" i="36"/>
  <c r="H749" i="36"/>
  <c r="I749" i="36"/>
  <c r="J749" i="36"/>
  <c r="K749" i="36"/>
  <c r="L749" i="36"/>
  <c r="M749" i="36"/>
  <c r="N749" i="36"/>
  <c r="O749" i="36"/>
  <c r="P749" i="36"/>
  <c r="Q749" i="36"/>
  <c r="H750" i="36"/>
  <c r="I750" i="36"/>
  <c r="J750" i="36"/>
  <c r="K750" i="36"/>
  <c r="L750" i="36"/>
  <c r="M750" i="36"/>
  <c r="N750" i="36"/>
  <c r="O750" i="36"/>
  <c r="P750" i="36"/>
  <c r="Q750" i="36"/>
  <c r="H751" i="36"/>
  <c r="I751" i="36"/>
  <c r="J751" i="36"/>
  <c r="K751" i="36"/>
  <c r="L751" i="36"/>
  <c r="M751" i="36"/>
  <c r="N751" i="36"/>
  <c r="O751" i="36"/>
  <c r="P751" i="36"/>
  <c r="Q751" i="36"/>
  <c r="H752" i="36"/>
  <c r="I752" i="36"/>
  <c r="J752" i="36"/>
  <c r="K752" i="36"/>
  <c r="L752" i="36"/>
  <c r="M752" i="36"/>
  <c r="N752" i="36"/>
  <c r="O752" i="36"/>
  <c r="P752" i="36"/>
  <c r="Q752" i="36"/>
  <c r="H753" i="36"/>
  <c r="I753" i="36"/>
  <c r="J753" i="36"/>
  <c r="K753" i="36"/>
  <c r="L753" i="36"/>
  <c r="M753" i="36"/>
  <c r="N753" i="36"/>
  <c r="O753" i="36"/>
  <c r="P753" i="36"/>
  <c r="Q753" i="36"/>
  <c r="H754" i="36"/>
  <c r="I754" i="36"/>
  <c r="J754" i="36"/>
  <c r="K754" i="36"/>
  <c r="L754" i="36"/>
  <c r="M754" i="36"/>
  <c r="N754" i="36"/>
  <c r="O754" i="36"/>
  <c r="P754" i="36"/>
  <c r="Q754" i="36"/>
  <c r="H755" i="36"/>
  <c r="I755" i="36"/>
  <c r="J755" i="36"/>
  <c r="K755" i="36"/>
  <c r="L755" i="36"/>
  <c r="M755" i="36"/>
  <c r="N755" i="36"/>
  <c r="O755" i="36"/>
  <c r="P755" i="36"/>
  <c r="Q755" i="36"/>
  <c r="H756" i="36"/>
  <c r="I756" i="36"/>
  <c r="J756" i="36"/>
  <c r="K756" i="36"/>
  <c r="L756" i="36"/>
  <c r="M756" i="36"/>
  <c r="N756" i="36"/>
  <c r="O756" i="36"/>
  <c r="P756" i="36"/>
  <c r="Q756" i="36"/>
  <c r="H757" i="36"/>
  <c r="I757" i="36"/>
  <c r="J757" i="36"/>
  <c r="K757" i="36"/>
  <c r="L757" i="36"/>
  <c r="M757" i="36"/>
  <c r="N757" i="36"/>
  <c r="O757" i="36"/>
  <c r="P757" i="36"/>
  <c r="Q757" i="36"/>
  <c r="H758" i="36"/>
  <c r="I758" i="36"/>
  <c r="J758" i="36"/>
  <c r="K758" i="36"/>
  <c r="L758" i="36"/>
  <c r="M758" i="36"/>
  <c r="N758" i="36"/>
  <c r="O758" i="36"/>
  <c r="P758" i="36"/>
  <c r="Q758" i="36"/>
  <c r="H759" i="36"/>
  <c r="I759" i="36"/>
  <c r="J759" i="36"/>
  <c r="K759" i="36"/>
  <c r="L759" i="36"/>
  <c r="M759" i="36"/>
  <c r="N759" i="36"/>
  <c r="O759" i="36"/>
  <c r="P759" i="36"/>
  <c r="Q759" i="36"/>
  <c r="H760" i="36"/>
  <c r="I760" i="36"/>
  <c r="J760" i="36"/>
  <c r="K760" i="36"/>
  <c r="L760" i="36"/>
  <c r="M760" i="36"/>
  <c r="N760" i="36"/>
  <c r="O760" i="36"/>
  <c r="P760" i="36"/>
  <c r="Q760" i="36"/>
  <c r="H761" i="36"/>
  <c r="I761" i="36"/>
  <c r="J761" i="36"/>
  <c r="K761" i="36"/>
  <c r="L761" i="36"/>
  <c r="M761" i="36"/>
  <c r="N761" i="36"/>
  <c r="O761" i="36"/>
  <c r="P761" i="36"/>
  <c r="Q761" i="36"/>
  <c r="H762" i="36"/>
  <c r="I762" i="36"/>
  <c r="J762" i="36"/>
  <c r="K762" i="36"/>
  <c r="L762" i="36"/>
  <c r="M762" i="36"/>
  <c r="N762" i="36"/>
  <c r="O762" i="36"/>
  <c r="P762" i="36"/>
  <c r="Q762" i="36"/>
  <c r="H763" i="36"/>
  <c r="I763" i="36"/>
  <c r="J763" i="36"/>
  <c r="K763" i="36"/>
  <c r="L763" i="36"/>
  <c r="M763" i="36"/>
  <c r="N763" i="36"/>
  <c r="O763" i="36"/>
  <c r="P763" i="36"/>
  <c r="Q763" i="36"/>
  <c r="H764" i="36"/>
  <c r="I764" i="36"/>
  <c r="J764" i="36"/>
  <c r="K764" i="36"/>
  <c r="L764" i="36"/>
  <c r="M764" i="36"/>
  <c r="N764" i="36"/>
  <c r="O764" i="36"/>
  <c r="P764" i="36"/>
  <c r="Q764" i="36"/>
  <c r="H765" i="36"/>
  <c r="I765" i="36"/>
  <c r="J765" i="36"/>
  <c r="K765" i="36"/>
  <c r="L765" i="36"/>
  <c r="M765" i="36"/>
  <c r="N765" i="36"/>
  <c r="O765" i="36"/>
  <c r="P765" i="36"/>
  <c r="Q765" i="36"/>
  <c r="H766" i="36"/>
  <c r="I766" i="36"/>
  <c r="J766" i="36"/>
  <c r="K766" i="36"/>
  <c r="L766" i="36"/>
  <c r="M766" i="36"/>
  <c r="N766" i="36"/>
  <c r="O766" i="36"/>
  <c r="P766" i="36"/>
  <c r="Q766" i="36"/>
  <c r="H767" i="36"/>
  <c r="I767" i="36"/>
  <c r="J767" i="36"/>
  <c r="K767" i="36"/>
  <c r="L767" i="36"/>
  <c r="M767" i="36"/>
  <c r="N767" i="36"/>
  <c r="O767" i="36"/>
  <c r="P767" i="36"/>
  <c r="Q767" i="36"/>
  <c r="H768" i="36"/>
  <c r="I768" i="36"/>
  <c r="J768" i="36"/>
  <c r="K768" i="36"/>
  <c r="L768" i="36"/>
  <c r="M768" i="36"/>
  <c r="N768" i="36"/>
  <c r="O768" i="36"/>
  <c r="P768" i="36"/>
  <c r="Q768" i="36"/>
  <c r="H769" i="36"/>
  <c r="I769" i="36"/>
  <c r="J769" i="36"/>
  <c r="K769" i="36"/>
  <c r="L769" i="36"/>
  <c r="M769" i="36"/>
  <c r="N769" i="36"/>
  <c r="O769" i="36"/>
  <c r="P769" i="36"/>
  <c r="Q769" i="36"/>
  <c r="H770" i="36"/>
  <c r="I770" i="36"/>
  <c r="J770" i="36"/>
  <c r="K770" i="36"/>
  <c r="L770" i="36"/>
  <c r="M770" i="36"/>
  <c r="N770" i="36"/>
  <c r="O770" i="36"/>
  <c r="P770" i="36"/>
  <c r="Q770" i="36"/>
  <c r="H771" i="36"/>
  <c r="I771" i="36"/>
  <c r="J771" i="36"/>
  <c r="K771" i="36"/>
  <c r="L771" i="36"/>
  <c r="M771" i="36"/>
  <c r="N771" i="36"/>
  <c r="O771" i="36"/>
  <c r="P771" i="36"/>
  <c r="Q771" i="36"/>
  <c r="H772" i="36"/>
  <c r="I772" i="36"/>
  <c r="J772" i="36"/>
  <c r="K772" i="36"/>
  <c r="L772" i="36"/>
  <c r="M772" i="36"/>
  <c r="N772" i="36"/>
  <c r="O772" i="36"/>
  <c r="P772" i="36"/>
  <c r="Q772" i="36"/>
  <c r="H773" i="36"/>
  <c r="I773" i="36"/>
  <c r="J773" i="36"/>
  <c r="K773" i="36"/>
  <c r="L773" i="36"/>
  <c r="M773" i="36"/>
  <c r="N773" i="36"/>
  <c r="O773" i="36"/>
  <c r="P773" i="36"/>
  <c r="Q773" i="36"/>
  <c r="H774" i="36"/>
  <c r="I774" i="36"/>
  <c r="J774" i="36"/>
  <c r="K774" i="36"/>
  <c r="L774" i="36"/>
  <c r="M774" i="36"/>
  <c r="N774" i="36"/>
  <c r="O774" i="36"/>
  <c r="P774" i="36"/>
  <c r="Q774" i="36"/>
  <c r="H775" i="36"/>
  <c r="I775" i="36"/>
  <c r="J775" i="36"/>
  <c r="K775" i="36"/>
  <c r="L775" i="36"/>
  <c r="M775" i="36"/>
  <c r="N775" i="36"/>
  <c r="O775" i="36"/>
  <c r="P775" i="36"/>
  <c r="Q775" i="36"/>
  <c r="H776" i="36"/>
  <c r="I776" i="36"/>
  <c r="J776" i="36"/>
  <c r="K776" i="36"/>
  <c r="L776" i="36"/>
  <c r="M776" i="36"/>
  <c r="N776" i="36"/>
  <c r="O776" i="36"/>
  <c r="P776" i="36"/>
  <c r="Q776" i="36"/>
  <c r="H777" i="36"/>
  <c r="I777" i="36"/>
  <c r="J777" i="36"/>
  <c r="K777" i="36"/>
  <c r="L777" i="36"/>
  <c r="M777" i="36"/>
  <c r="N777" i="36"/>
  <c r="O777" i="36"/>
  <c r="P777" i="36"/>
  <c r="Q777" i="36"/>
  <c r="H778" i="36"/>
  <c r="I778" i="36"/>
  <c r="J778" i="36"/>
  <c r="K778" i="36"/>
  <c r="L778" i="36"/>
  <c r="M778" i="36"/>
  <c r="N778" i="36"/>
  <c r="O778" i="36"/>
  <c r="P778" i="36"/>
  <c r="Q778" i="36"/>
  <c r="H779" i="36"/>
  <c r="I779" i="36"/>
  <c r="J779" i="36"/>
  <c r="K779" i="36"/>
  <c r="L779" i="36"/>
  <c r="M779" i="36"/>
  <c r="N779" i="36"/>
  <c r="O779" i="36"/>
  <c r="P779" i="36"/>
  <c r="Q779" i="36"/>
  <c r="H780" i="36"/>
  <c r="I780" i="36"/>
  <c r="J780" i="36"/>
  <c r="K780" i="36"/>
  <c r="L780" i="36"/>
  <c r="M780" i="36"/>
  <c r="N780" i="36"/>
  <c r="O780" i="36"/>
  <c r="P780" i="36"/>
  <c r="Q780" i="36"/>
  <c r="H781" i="36"/>
  <c r="I781" i="36"/>
  <c r="J781" i="36"/>
  <c r="K781" i="36"/>
  <c r="L781" i="36"/>
  <c r="M781" i="36"/>
  <c r="N781" i="36"/>
  <c r="O781" i="36"/>
  <c r="P781" i="36"/>
  <c r="Q781" i="36"/>
  <c r="H782" i="36"/>
  <c r="I782" i="36"/>
  <c r="J782" i="36"/>
  <c r="K782" i="36"/>
  <c r="L782" i="36"/>
  <c r="M782" i="36"/>
  <c r="N782" i="36"/>
  <c r="O782" i="36"/>
  <c r="P782" i="36"/>
  <c r="Q782" i="36"/>
  <c r="H783" i="36"/>
  <c r="I783" i="36"/>
  <c r="J783" i="36"/>
  <c r="K783" i="36"/>
  <c r="L783" i="36"/>
  <c r="M783" i="36"/>
  <c r="N783" i="36"/>
  <c r="O783" i="36"/>
  <c r="P783" i="36"/>
  <c r="Q783" i="36"/>
  <c r="H784" i="36"/>
  <c r="I784" i="36"/>
  <c r="J784" i="36"/>
  <c r="K784" i="36"/>
  <c r="L784" i="36"/>
  <c r="M784" i="36"/>
  <c r="N784" i="36"/>
  <c r="O784" i="36"/>
  <c r="P784" i="36"/>
  <c r="Q784" i="36"/>
  <c r="H785" i="36"/>
  <c r="I785" i="36"/>
  <c r="J785" i="36"/>
  <c r="K785" i="36"/>
  <c r="L785" i="36"/>
  <c r="M785" i="36"/>
  <c r="N785" i="36"/>
  <c r="O785" i="36"/>
  <c r="P785" i="36"/>
  <c r="Q785" i="36"/>
  <c r="H786" i="36"/>
  <c r="I786" i="36"/>
  <c r="J786" i="36"/>
  <c r="K786" i="36"/>
  <c r="L786" i="36"/>
  <c r="M786" i="36"/>
  <c r="N786" i="36"/>
  <c r="O786" i="36"/>
  <c r="P786" i="36"/>
  <c r="Q786" i="36"/>
  <c r="H787" i="36"/>
  <c r="I787" i="36"/>
  <c r="J787" i="36"/>
  <c r="K787" i="36"/>
  <c r="L787" i="36"/>
  <c r="M787" i="36"/>
  <c r="N787" i="36"/>
  <c r="O787" i="36"/>
  <c r="P787" i="36"/>
  <c r="Q787" i="36"/>
  <c r="H788" i="36"/>
  <c r="I788" i="36"/>
  <c r="J788" i="36"/>
  <c r="K788" i="36"/>
  <c r="L788" i="36"/>
  <c r="M788" i="36"/>
  <c r="N788" i="36"/>
  <c r="O788" i="36"/>
  <c r="P788" i="36"/>
  <c r="Q788" i="36"/>
  <c r="H789" i="36"/>
  <c r="I789" i="36"/>
  <c r="J789" i="36"/>
  <c r="K789" i="36"/>
  <c r="L789" i="36"/>
  <c r="M789" i="36"/>
  <c r="N789" i="36"/>
  <c r="O789" i="36"/>
  <c r="P789" i="36"/>
  <c r="Q789" i="36"/>
  <c r="H790" i="36"/>
  <c r="I790" i="36"/>
  <c r="J790" i="36"/>
  <c r="K790" i="36"/>
  <c r="L790" i="36"/>
  <c r="M790" i="36"/>
  <c r="N790" i="36"/>
  <c r="O790" i="36"/>
  <c r="P790" i="36"/>
  <c r="Q790" i="36"/>
  <c r="H791" i="36"/>
  <c r="I791" i="36"/>
  <c r="J791" i="36"/>
  <c r="K791" i="36"/>
  <c r="L791" i="36"/>
  <c r="M791" i="36"/>
  <c r="N791" i="36"/>
  <c r="O791" i="36"/>
  <c r="P791" i="36"/>
  <c r="Q791" i="36"/>
  <c r="H792" i="36"/>
  <c r="I792" i="36"/>
  <c r="J792" i="36"/>
  <c r="K792" i="36"/>
  <c r="L792" i="36"/>
  <c r="M792" i="36"/>
  <c r="N792" i="36"/>
  <c r="O792" i="36"/>
  <c r="P792" i="36"/>
  <c r="Q792" i="36"/>
  <c r="H793" i="36"/>
  <c r="I793" i="36"/>
  <c r="J793" i="36"/>
  <c r="K793" i="36"/>
  <c r="L793" i="36"/>
  <c r="M793" i="36"/>
  <c r="N793" i="36"/>
  <c r="O793" i="36"/>
  <c r="P793" i="36"/>
  <c r="Q793" i="36"/>
  <c r="H794" i="36"/>
  <c r="I794" i="36"/>
  <c r="J794" i="36"/>
  <c r="K794" i="36"/>
  <c r="L794" i="36"/>
  <c r="M794" i="36"/>
  <c r="N794" i="36"/>
  <c r="O794" i="36"/>
  <c r="P794" i="36"/>
  <c r="Q794" i="36"/>
  <c r="H795" i="36"/>
  <c r="I795" i="36"/>
  <c r="J795" i="36"/>
  <c r="K795" i="36"/>
  <c r="L795" i="36"/>
  <c r="M795" i="36"/>
  <c r="N795" i="36"/>
  <c r="O795" i="36"/>
  <c r="P795" i="36"/>
  <c r="Q795" i="36"/>
  <c r="H796" i="36"/>
  <c r="I796" i="36"/>
  <c r="J796" i="36"/>
  <c r="K796" i="36"/>
  <c r="L796" i="36"/>
  <c r="M796" i="36"/>
  <c r="N796" i="36"/>
  <c r="O796" i="36"/>
  <c r="P796" i="36"/>
  <c r="Q796" i="36"/>
  <c r="H797" i="36"/>
  <c r="I797" i="36"/>
  <c r="J797" i="36"/>
  <c r="K797" i="36"/>
  <c r="L797" i="36"/>
  <c r="M797" i="36"/>
  <c r="N797" i="36"/>
  <c r="O797" i="36"/>
  <c r="P797" i="36"/>
  <c r="Q797" i="36"/>
  <c r="H798" i="36"/>
  <c r="I798" i="36"/>
  <c r="J798" i="36"/>
  <c r="K798" i="36"/>
  <c r="L798" i="36"/>
  <c r="M798" i="36"/>
  <c r="N798" i="36"/>
  <c r="O798" i="36"/>
  <c r="P798" i="36"/>
  <c r="Q798" i="36"/>
  <c r="H799" i="36"/>
  <c r="I799" i="36"/>
  <c r="J799" i="36"/>
  <c r="K799" i="36"/>
  <c r="L799" i="36"/>
  <c r="M799" i="36"/>
  <c r="N799" i="36"/>
  <c r="O799" i="36"/>
  <c r="P799" i="36"/>
  <c r="Q799" i="36"/>
  <c r="H800" i="36"/>
  <c r="I800" i="36"/>
  <c r="J800" i="36"/>
  <c r="K800" i="36"/>
  <c r="L800" i="36"/>
  <c r="M800" i="36"/>
  <c r="N800" i="36"/>
  <c r="O800" i="36"/>
  <c r="P800" i="36"/>
  <c r="Q800" i="36"/>
  <c r="H801" i="36"/>
  <c r="I801" i="36"/>
  <c r="J801" i="36"/>
  <c r="K801" i="36"/>
  <c r="L801" i="36"/>
  <c r="M801" i="36"/>
  <c r="N801" i="36"/>
  <c r="O801" i="36"/>
  <c r="P801" i="36"/>
  <c r="Q801" i="36"/>
  <c r="H802" i="36"/>
  <c r="I802" i="36"/>
  <c r="J802" i="36"/>
  <c r="K802" i="36"/>
  <c r="L802" i="36"/>
  <c r="M802" i="36"/>
  <c r="N802" i="36"/>
  <c r="O802" i="36"/>
  <c r="P802" i="36"/>
  <c r="Q802" i="36"/>
  <c r="H803" i="36"/>
  <c r="I803" i="36"/>
  <c r="J803" i="36"/>
  <c r="K803" i="36"/>
  <c r="L803" i="36"/>
  <c r="M803" i="36"/>
  <c r="N803" i="36"/>
  <c r="O803" i="36"/>
  <c r="P803" i="36"/>
  <c r="Q803" i="36"/>
  <c r="H804" i="36"/>
  <c r="I804" i="36"/>
  <c r="J804" i="36"/>
  <c r="K804" i="36"/>
  <c r="L804" i="36"/>
  <c r="M804" i="36"/>
  <c r="N804" i="36"/>
  <c r="O804" i="36"/>
  <c r="P804" i="36"/>
  <c r="Q804" i="36"/>
  <c r="H805" i="36"/>
  <c r="I805" i="36"/>
  <c r="J805" i="36"/>
  <c r="K805" i="36"/>
  <c r="L805" i="36"/>
  <c r="M805" i="36"/>
  <c r="N805" i="36"/>
  <c r="O805" i="36"/>
  <c r="P805" i="36"/>
  <c r="Q805" i="36"/>
  <c r="H806" i="36"/>
  <c r="I806" i="36"/>
  <c r="J806" i="36"/>
  <c r="K806" i="36"/>
  <c r="L806" i="36"/>
  <c r="M806" i="36"/>
  <c r="N806" i="36"/>
  <c r="O806" i="36"/>
  <c r="P806" i="36"/>
  <c r="Q806" i="36"/>
  <c r="H807" i="36"/>
  <c r="I807" i="36"/>
  <c r="J807" i="36"/>
  <c r="K807" i="36"/>
  <c r="L807" i="36"/>
  <c r="M807" i="36"/>
  <c r="N807" i="36"/>
  <c r="O807" i="36"/>
  <c r="P807" i="36"/>
  <c r="Q807" i="36"/>
  <c r="H808" i="36"/>
  <c r="I808" i="36"/>
  <c r="J808" i="36"/>
  <c r="K808" i="36"/>
  <c r="L808" i="36"/>
  <c r="M808" i="36"/>
  <c r="N808" i="36"/>
  <c r="O808" i="36"/>
  <c r="P808" i="36"/>
  <c r="Q808" i="36"/>
  <c r="H809" i="36"/>
  <c r="I809" i="36"/>
  <c r="J809" i="36"/>
  <c r="K809" i="36"/>
  <c r="L809" i="36"/>
  <c r="M809" i="36"/>
  <c r="N809" i="36"/>
  <c r="O809" i="36"/>
  <c r="P809" i="36"/>
  <c r="Q809" i="36"/>
  <c r="H810" i="36"/>
  <c r="I810" i="36"/>
  <c r="J810" i="36"/>
  <c r="K810" i="36"/>
  <c r="L810" i="36"/>
  <c r="M810" i="36"/>
  <c r="N810" i="36"/>
  <c r="O810" i="36"/>
  <c r="P810" i="36"/>
  <c r="Q810" i="36"/>
  <c r="H811" i="36"/>
  <c r="I811" i="36"/>
  <c r="J811" i="36"/>
  <c r="K811" i="36"/>
  <c r="L811" i="36"/>
  <c r="M811" i="36"/>
  <c r="N811" i="36"/>
  <c r="O811" i="36"/>
  <c r="P811" i="36"/>
  <c r="Q811" i="36"/>
  <c r="H812" i="36"/>
  <c r="I812" i="36"/>
  <c r="J812" i="36"/>
  <c r="K812" i="36"/>
  <c r="L812" i="36"/>
  <c r="M812" i="36"/>
  <c r="N812" i="36"/>
  <c r="O812" i="36"/>
  <c r="P812" i="36"/>
  <c r="Q812" i="36"/>
  <c r="H813" i="36"/>
  <c r="I813" i="36"/>
  <c r="J813" i="36"/>
  <c r="K813" i="36"/>
  <c r="L813" i="36"/>
  <c r="M813" i="36"/>
  <c r="N813" i="36"/>
  <c r="O813" i="36"/>
  <c r="P813" i="36"/>
  <c r="Q813" i="36"/>
  <c r="H814" i="36"/>
  <c r="I814" i="36"/>
  <c r="J814" i="36"/>
  <c r="K814" i="36"/>
  <c r="L814" i="36"/>
  <c r="M814" i="36"/>
  <c r="N814" i="36"/>
  <c r="O814" i="36"/>
  <c r="P814" i="36"/>
  <c r="Q814" i="36"/>
  <c r="H815" i="36"/>
  <c r="I815" i="36"/>
  <c r="J815" i="36"/>
  <c r="K815" i="36"/>
  <c r="L815" i="36"/>
  <c r="M815" i="36"/>
  <c r="N815" i="36"/>
  <c r="O815" i="36"/>
  <c r="P815" i="36"/>
  <c r="Q815" i="36"/>
  <c r="H816" i="36"/>
  <c r="I816" i="36"/>
  <c r="J816" i="36"/>
  <c r="K816" i="36"/>
  <c r="L816" i="36"/>
  <c r="M816" i="36"/>
  <c r="N816" i="36"/>
  <c r="O816" i="36"/>
  <c r="P816" i="36"/>
  <c r="Q816" i="36"/>
  <c r="H817" i="36"/>
  <c r="I817" i="36"/>
  <c r="J817" i="36"/>
  <c r="K817" i="36"/>
  <c r="L817" i="36"/>
  <c r="M817" i="36"/>
  <c r="N817" i="36"/>
  <c r="O817" i="36"/>
  <c r="P817" i="36"/>
  <c r="Q817" i="36"/>
  <c r="H818" i="36"/>
  <c r="I818" i="36"/>
  <c r="J818" i="36"/>
  <c r="K818" i="36"/>
  <c r="L818" i="36"/>
  <c r="M818" i="36"/>
  <c r="N818" i="36"/>
  <c r="O818" i="36"/>
  <c r="P818" i="36"/>
  <c r="Q818" i="36"/>
  <c r="H819" i="36"/>
  <c r="I819" i="36"/>
  <c r="J819" i="36"/>
  <c r="K819" i="36"/>
  <c r="L819" i="36"/>
  <c r="M819" i="36"/>
  <c r="N819" i="36"/>
  <c r="O819" i="36"/>
  <c r="P819" i="36"/>
  <c r="Q819" i="36"/>
  <c r="H820" i="36"/>
  <c r="I820" i="36"/>
  <c r="J820" i="36"/>
  <c r="K820" i="36"/>
  <c r="L820" i="36"/>
  <c r="M820" i="36"/>
  <c r="N820" i="36"/>
  <c r="O820" i="36"/>
  <c r="P820" i="36"/>
  <c r="Q820" i="36"/>
  <c r="H821" i="36"/>
  <c r="I821" i="36"/>
  <c r="J821" i="36"/>
  <c r="K821" i="36"/>
  <c r="L821" i="36"/>
  <c r="M821" i="36"/>
  <c r="N821" i="36"/>
  <c r="O821" i="36"/>
  <c r="P821" i="36"/>
  <c r="Q821" i="36"/>
  <c r="H822" i="36"/>
  <c r="I822" i="36"/>
  <c r="J822" i="36"/>
  <c r="K822" i="36"/>
  <c r="L822" i="36"/>
  <c r="M822" i="36"/>
  <c r="N822" i="36"/>
  <c r="O822" i="36"/>
  <c r="P822" i="36"/>
  <c r="Q822" i="36"/>
  <c r="H823" i="36"/>
  <c r="I823" i="36"/>
  <c r="J823" i="36"/>
  <c r="K823" i="36"/>
  <c r="L823" i="36"/>
  <c r="M823" i="36"/>
  <c r="N823" i="36"/>
  <c r="O823" i="36"/>
  <c r="P823" i="36"/>
  <c r="Q823" i="36"/>
  <c r="H824" i="36"/>
  <c r="I824" i="36"/>
  <c r="J824" i="36"/>
  <c r="K824" i="36"/>
  <c r="L824" i="36"/>
  <c r="M824" i="36"/>
  <c r="N824" i="36"/>
  <c r="O824" i="36"/>
  <c r="P824" i="36"/>
  <c r="Q824" i="36"/>
  <c r="H825" i="36"/>
  <c r="I825" i="36"/>
  <c r="J825" i="36"/>
  <c r="K825" i="36"/>
  <c r="L825" i="36"/>
  <c r="M825" i="36"/>
  <c r="N825" i="36"/>
  <c r="O825" i="36"/>
  <c r="P825" i="36"/>
  <c r="Q825" i="36"/>
  <c r="H826" i="36"/>
  <c r="I826" i="36"/>
  <c r="J826" i="36"/>
  <c r="K826" i="36"/>
  <c r="L826" i="36"/>
  <c r="M826" i="36"/>
  <c r="N826" i="36"/>
  <c r="O826" i="36"/>
  <c r="P826" i="36"/>
  <c r="Q826" i="36"/>
  <c r="H827" i="36"/>
  <c r="I827" i="36"/>
  <c r="J827" i="36"/>
  <c r="K827" i="36"/>
  <c r="L827" i="36"/>
  <c r="M827" i="36"/>
  <c r="N827" i="36"/>
  <c r="O827" i="36"/>
  <c r="P827" i="36"/>
  <c r="Q827" i="36"/>
  <c r="H828" i="36"/>
  <c r="I828" i="36"/>
  <c r="J828" i="36"/>
  <c r="K828" i="36"/>
  <c r="L828" i="36"/>
  <c r="M828" i="36"/>
  <c r="N828" i="36"/>
  <c r="O828" i="36"/>
  <c r="P828" i="36"/>
  <c r="Q828" i="36"/>
  <c r="H829" i="36"/>
  <c r="I829" i="36"/>
  <c r="J829" i="36"/>
  <c r="K829" i="36"/>
  <c r="L829" i="36"/>
  <c r="M829" i="36"/>
  <c r="N829" i="36"/>
  <c r="O829" i="36"/>
  <c r="P829" i="36"/>
  <c r="Q829" i="36"/>
  <c r="H830" i="36"/>
  <c r="I830" i="36"/>
  <c r="J830" i="36"/>
  <c r="K830" i="36"/>
  <c r="L830" i="36"/>
  <c r="M830" i="36"/>
  <c r="N830" i="36"/>
  <c r="O830" i="36"/>
  <c r="P830" i="36"/>
  <c r="Q830" i="36"/>
  <c r="H831" i="36"/>
  <c r="I831" i="36"/>
  <c r="J831" i="36"/>
  <c r="K831" i="36"/>
  <c r="L831" i="36"/>
  <c r="M831" i="36"/>
  <c r="N831" i="36"/>
  <c r="O831" i="36"/>
  <c r="P831" i="36"/>
  <c r="Q831" i="36"/>
  <c r="H832" i="36"/>
  <c r="I832" i="36"/>
  <c r="J832" i="36"/>
  <c r="K832" i="36"/>
  <c r="L832" i="36"/>
  <c r="M832" i="36"/>
  <c r="N832" i="36"/>
  <c r="O832" i="36"/>
  <c r="P832" i="36"/>
  <c r="Q832" i="36"/>
  <c r="H833" i="36"/>
  <c r="I833" i="36"/>
  <c r="J833" i="36"/>
  <c r="K833" i="36"/>
  <c r="L833" i="36"/>
  <c r="M833" i="36"/>
  <c r="N833" i="36"/>
  <c r="O833" i="36"/>
  <c r="P833" i="36"/>
  <c r="Q833" i="36"/>
  <c r="H834" i="36"/>
  <c r="I834" i="36"/>
  <c r="J834" i="36"/>
  <c r="K834" i="36"/>
  <c r="L834" i="36"/>
  <c r="M834" i="36"/>
  <c r="N834" i="36"/>
  <c r="O834" i="36"/>
  <c r="P834" i="36"/>
  <c r="Q834" i="36"/>
  <c r="H835" i="36"/>
  <c r="I835" i="36"/>
  <c r="J835" i="36"/>
  <c r="K835" i="36"/>
  <c r="L835" i="36"/>
  <c r="M835" i="36"/>
  <c r="N835" i="36"/>
  <c r="O835" i="36"/>
  <c r="P835" i="36"/>
  <c r="Q835" i="36"/>
  <c r="H836" i="36"/>
  <c r="I836" i="36"/>
  <c r="J836" i="36"/>
  <c r="K836" i="36"/>
  <c r="L836" i="36"/>
  <c r="M836" i="36"/>
  <c r="N836" i="36"/>
  <c r="O836" i="36"/>
  <c r="P836" i="36"/>
  <c r="Q836" i="36"/>
  <c r="H837" i="36"/>
  <c r="I837" i="36"/>
  <c r="J837" i="36"/>
  <c r="K837" i="36"/>
  <c r="L837" i="36"/>
  <c r="M837" i="36"/>
  <c r="N837" i="36"/>
  <c r="O837" i="36"/>
  <c r="P837" i="36"/>
  <c r="Q837" i="36"/>
  <c r="H838" i="36"/>
  <c r="I838" i="36"/>
  <c r="J838" i="36"/>
  <c r="K838" i="36"/>
  <c r="L838" i="36"/>
  <c r="M838" i="36"/>
  <c r="N838" i="36"/>
  <c r="O838" i="36"/>
  <c r="P838" i="36"/>
  <c r="Q838" i="36"/>
  <c r="H839" i="36"/>
  <c r="I839" i="36"/>
  <c r="J839" i="36"/>
  <c r="K839" i="36"/>
  <c r="L839" i="36"/>
  <c r="M839" i="36"/>
  <c r="N839" i="36"/>
  <c r="O839" i="36"/>
  <c r="P839" i="36"/>
  <c r="Q839" i="36"/>
  <c r="H840" i="36"/>
  <c r="I840" i="36"/>
  <c r="J840" i="36"/>
  <c r="K840" i="36"/>
  <c r="L840" i="36"/>
  <c r="M840" i="36"/>
  <c r="N840" i="36"/>
  <c r="O840" i="36"/>
  <c r="P840" i="36"/>
  <c r="Q840" i="36"/>
  <c r="H841" i="36"/>
  <c r="I841" i="36"/>
  <c r="J841" i="36"/>
  <c r="K841" i="36"/>
  <c r="L841" i="36"/>
  <c r="M841" i="36"/>
  <c r="N841" i="36"/>
  <c r="O841" i="36"/>
  <c r="P841" i="36"/>
  <c r="Q841" i="36"/>
  <c r="H842" i="36"/>
  <c r="I842" i="36"/>
  <c r="J842" i="36"/>
  <c r="K842" i="36"/>
  <c r="L842" i="36"/>
  <c r="M842" i="36"/>
  <c r="N842" i="36"/>
  <c r="O842" i="36"/>
  <c r="P842" i="36"/>
  <c r="Q842" i="36"/>
  <c r="H843" i="36"/>
  <c r="I843" i="36"/>
  <c r="J843" i="36"/>
  <c r="K843" i="36"/>
  <c r="L843" i="36"/>
  <c r="M843" i="36"/>
  <c r="N843" i="36"/>
  <c r="O843" i="36"/>
  <c r="P843" i="36"/>
  <c r="Q843" i="36"/>
  <c r="H844" i="36"/>
  <c r="I844" i="36"/>
  <c r="J844" i="36"/>
  <c r="K844" i="36"/>
  <c r="L844" i="36"/>
  <c r="M844" i="36"/>
  <c r="N844" i="36"/>
  <c r="O844" i="36"/>
  <c r="P844" i="36"/>
  <c r="Q844" i="36"/>
  <c r="H845" i="36"/>
  <c r="I845" i="36"/>
  <c r="J845" i="36"/>
  <c r="K845" i="36"/>
  <c r="L845" i="36"/>
  <c r="M845" i="36"/>
  <c r="N845" i="36"/>
  <c r="O845" i="36"/>
  <c r="P845" i="36"/>
  <c r="Q845" i="36"/>
  <c r="H846" i="36"/>
  <c r="I846" i="36"/>
  <c r="J846" i="36"/>
  <c r="K846" i="36"/>
  <c r="L846" i="36"/>
  <c r="M846" i="36"/>
  <c r="N846" i="36"/>
  <c r="O846" i="36"/>
  <c r="P846" i="36"/>
  <c r="Q846" i="36"/>
  <c r="H847" i="36"/>
  <c r="I847" i="36"/>
  <c r="J847" i="36"/>
  <c r="K847" i="36"/>
  <c r="L847" i="36"/>
  <c r="M847" i="36"/>
  <c r="N847" i="36"/>
  <c r="O847" i="36"/>
  <c r="P847" i="36"/>
  <c r="Q847" i="36"/>
  <c r="H848" i="36"/>
  <c r="I848" i="36"/>
  <c r="J848" i="36"/>
  <c r="K848" i="36"/>
  <c r="L848" i="36"/>
  <c r="M848" i="36"/>
  <c r="N848" i="36"/>
  <c r="O848" i="36"/>
  <c r="P848" i="36"/>
  <c r="Q848" i="36"/>
  <c r="H849" i="36"/>
  <c r="I849" i="36"/>
  <c r="J849" i="36"/>
  <c r="K849" i="36"/>
  <c r="L849" i="36"/>
  <c r="M849" i="36"/>
  <c r="N849" i="36"/>
  <c r="O849" i="36"/>
  <c r="P849" i="36"/>
  <c r="Q849" i="36"/>
  <c r="H850" i="36"/>
  <c r="I850" i="36"/>
  <c r="J850" i="36"/>
  <c r="K850" i="36"/>
  <c r="L850" i="36"/>
  <c r="M850" i="36"/>
  <c r="N850" i="36"/>
  <c r="O850" i="36"/>
  <c r="P850" i="36"/>
  <c r="Q850" i="36"/>
  <c r="H851" i="36"/>
  <c r="I851" i="36"/>
  <c r="J851" i="36"/>
  <c r="K851" i="36"/>
  <c r="L851" i="36"/>
  <c r="M851" i="36"/>
  <c r="N851" i="36"/>
  <c r="O851" i="36"/>
  <c r="P851" i="36"/>
  <c r="Q851" i="36"/>
  <c r="H852" i="36"/>
  <c r="I852" i="36"/>
  <c r="J852" i="36"/>
  <c r="K852" i="36"/>
  <c r="L852" i="36"/>
  <c r="M852" i="36"/>
  <c r="N852" i="36"/>
  <c r="O852" i="36"/>
  <c r="P852" i="36"/>
  <c r="Q852" i="36"/>
  <c r="H853" i="36"/>
  <c r="I853" i="36"/>
  <c r="J853" i="36"/>
  <c r="K853" i="36"/>
  <c r="L853" i="36"/>
  <c r="M853" i="36"/>
  <c r="N853" i="36"/>
  <c r="O853" i="36"/>
  <c r="P853" i="36"/>
  <c r="Q853" i="36"/>
  <c r="H854" i="36"/>
  <c r="I854" i="36"/>
  <c r="J854" i="36"/>
  <c r="K854" i="36"/>
  <c r="L854" i="36"/>
  <c r="M854" i="36"/>
  <c r="N854" i="36"/>
  <c r="O854" i="36"/>
  <c r="P854" i="36"/>
  <c r="Q854" i="36"/>
  <c r="H855" i="36"/>
  <c r="I855" i="36"/>
  <c r="J855" i="36"/>
  <c r="K855" i="36"/>
  <c r="L855" i="36"/>
  <c r="M855" i="36"/>
  <c r="N855" i="36"/>
  <c r="O855" i="36"/>
  <c r="P855" i="36"/>
  <c r="Q855" i="36"/>
  <c r="H856" i="36"/>
  <c r="I856" i="36"/>
  <c r="J856" i="36"/>
  <c r="K856" i="36"/>
  <c r="L856" i="36"/>
  <c r="M856" i="36"/>
  <c r="N856" i="36"/>
  <c r="O856" i="36"/>
  <c r="P856" i="36"/>
  <c r="Q856" i="36"/>
  <c r="H857" i="36"/>
  <c r="I857" i="36"/>
  <c r="J857" i="36"/>
  <c r="K857" i="36"/>
  <c r="L857" i="36"/>
  <c r="M857" i="36"/>
  <c r="N857" i="36"/>
  <c r="O857" i="36"/>
  <c r="P857" i="36"/>
  <c r="Q857" i="36"/>
  <c r="H858" i="36"/>
  <c r="I858" i="36"/>
  <c r="J858" i="36"/>
  <c r="K858" i="36"/>
  <c r="L858" i="36"/>
  <c r="M858" i="36"/>
  <c r="N858" i="36"/>
  <c r="O858" i="36"/>
  <c r="P858" i="36"/>
  <c r="Q858" i="36"/>
  <c r="H859" i="36"/>
  <c r="I859" i="36"/>
  <c r="J859" i="36"/>
  <c r="K859" i="36"/>
  <c r="L859" i="36"/>
  <c r="M859" i="36"/>
  <c r="N859" i="36"/>
  <c r="O859" i="36"/>
  <c r="P859" i="36"/>
  <c r="Q859" i="36"/>
  <c r="H860" i="36"/>
  <c r="I860" i="36"/>
  <c r="J860" i="36"/>
  <c r="K860" i="36"/>
  <c r="L860" i="36"/>
  <c r="M860" i="36"/>
  <c r="N860" i="36"/>
  <c r="O860" i="36"/>
  <c r="P860" i="36"/>
  <c r="Q860" i="36"/>
  <c r="H861" i="36"/>
  <c r="I861" i="36"/>
  <c r="J861" i="36"/>
  <c r="K861" i="36"/>
  <c r="L861" i="36"/>
  <c r="M861" i="36"/>
  <c r="N861" i="36"/>
  <c r="O861" i="36"/>
  <c r="P861" i="36"/>
  <c r="Q861" i="36"/>
  <c r="H862" i="36"/>
  <c r="I862" i="36"/>
  <c r="J862" i="36"/>
  <c r="K862" i="36"/>
  <c r="L862" i="36"/>
  <c r="M862" i="36"/>
  <c r="N862" i="36"/>
  <c r="O862" i="36"/>
  <c r="P862" i="36"/>
  <c r="Q862" i="36"/>
  <c r="H863" i="36"/>
  <c r="I863" i="36"/>
  <c r="J863" i="36"/>
  <c r="K863" i="36"/>
  <c r="L863" i="36"/>
  <c r="M863" i="36"/>
  <c r="N863" i="36"/>
  <c r="O863" i="36"/>
  <c r="P863" i="36"/>
  <c r="Q863" i="36"/>
  <c r="H864" i="36"/>
  <c r="I864" i="36"/>
  <c r="J864" i="36"/>
  <c r="K864" i="36"/>
  <c r="L864" i="36"/>
  <c r="M864" i="36"/>
  <c r="N864" i="36"/>
  <c r="O864" i="36"/>
  <c r="P864" i="36"/>
  <c r="Q864" i="36"/>
  <c r="H865" i="36"/>
  <c r="I865" i="36"/>
  <c r="J865" i="36"/>
  <c r="K865" i="36"/>
  <c r="L865" i="36"/>
  <c r="M865" i="36"/>
  <c r="N865" i="36"/>
  <c r="O865" i="36"/>
  <c r="P865" i="36"/>
  <c r="Q865" i="36"/>
  <c r="H866" i="36"/>
  <c r="I866" i="36"/>
  <c r="J866" i="36"/>
  <c r="K866" i="36"/>
  <c r="L866" i="36"/>
  <c r="M866" i="36"/>
  <c r="N866" i="36"/>
  <c r="O866" i="36"/>
  <c r="P866" i="36"/>
  <c r="Q866" i="36"/>
  <c r="H867" i="36"/>
  <c r="I867" i="36"/>
  <c r="J867" i="36"/>
  <c r="K867" i="36"/>
  <c r="L867" i="36"/>
  <c r="M867" i="36"/>
  <c r="N867" i="36"/>
  <c r="O867" i="36"/>
  <c r="P867" i="36"/>
  <c r="Q867" i="36"/>
  <c r="H868" i="36"/>
  <c r="I868" i="36"/>
  <c r="J868" i="36"/>
  <c r="K868" i="36"/>
  <c r="L868" i="36"/>
  <c r="M868" i="36"/>
  <c r="N868" i="36"/>
  <c r="O868" i="36"/>
  <c r="P868" i="36"/>
  <c r="Q868" i="36"/>
  <c r="H869" i="36"/>
  <c r="I869" i="36"/>
  <c r="J869" i="36"/>
  <c r="K869" i="36"/>
  <c r="L869" i="36"/>
  <c r="M869" i="36"/>
  <c r="N869" i="36"/>
  <c r="O869" i="36"/>
  <c r="P869" i="36"/>
  <c r="Q869" i="36"/>
  <c r="H870" i="36"/>
  <c r="I870" i="36"/>
  <c r="J870" i="36"/>
  <c r="K870" i="36"/>
  <c r="L870" i="36"/>
  <c r="M870" i="36"/>
  <c r="N870" i="36"/>
  <c r="O870" i="36"/>
  <c r="P870" i="36"/>
  <c r="Q870" i="36"/>
  <c r="H871" i="36"/>
  <c r="I871" i="36"/>
  <c r="J871" i="36"/>
  <c r="K871" i="36"/>
  <c r="L871" i="36"/>
  <c r="M871" i="36"/>
  <c r="N871" i="36"/>
  <c r="O871" i="36"/>
  <c r="P871" i="36"/>
  <c r="Q871" i="36"/>
  <c r="H872" i="36"/>
  <c r="I872" i="36"/>
  <c r="J872" i="36"/>
  <c r="K872" i="36"/>
  <c r="L872" i="36"/>
  <c r="M872" i="36"/>
  <c r="N872" i="36"/>
  <c r="O872" i="36"/>
  <c r="P872" i="36"/>
  <c r="Q872" i="36"/>
  <c r="H873" i="36"/>
  <c r="I873" i="36"/>
  <c r="J873" i="36"/>
  <c r="K873" i="36"/>
  <c r="L873" i="36"/>
  <c r="M873" i="36"/>
  <c r="N873" i="36"/>
  <c r="O873" i="36"/>
  <c r="P873" i="36"/>
  <c r="Q873" i="36"/>
  <c r="H874" i="36"/>
  <c r="I874" i="36"/>
  <c r="J874" i="36"/>
  <c r="K874" i="36"/>
  <c r="L874" i="36"/>
  <c r="M874" i="36"/>
  <c r="N874" i="36"/>
  <c r="O874" i="36"/>
  <c r="P874" i="36"/>
  <c r="Q874" i="36"/>
  <c r="H875" i="36"/>
  <c r="I875" i="36"/>
  <c r="J875" i="36"/>
  <c r="K875" i="36"/>
  <c r="L875" i="36"/>
  <c r="M875" i="36"/>
  <c r="N875" i="36"/>
  <c r="O875" i="36"/>
  <c r="P875" i="36"/>
  <c r="Q875" i="36"/>
  <c r="H876" i="36"/>
  <c r="I876" i="36"/>
  <c r="J876" i="36"/>
  <c r="K876" i="36"/>
  <c r="L876" i="36"/>
  <c r="M876" i="36"/>
  <c r="N876" i="36"/>
  <c r="O876" i="36"/>
  <c r="P876" i="36"/>
  <c r="Q876" i="36"/>
  <c r="H877" i="36"/>
  <c r="I877" i="36"/>
  <c r="J877" i="36"/>
  <c r="K877" i="36"/>
  <c r="L877" i="36"/>
  <c r="M877" i="36"/>
  <c r="N877" i="36"/>
  <c r="O877" i="36"/>
  <c r="P877" i="36"/>
  <c r="Q877" i="36"/>
  <c r="H878" i="36"/>
  <c r="I878" i="36"/>
  <c r="J878" i="36"/>
  <c r="K878" i="36"/>
  <c r="L878" i="36"/>
  <c r="M878" i="36"/>
  <c r="N878" i="36"/>
  <c r="O878" i="36"/>
  <c r="P878" i="36"/>
  <c r="Q878" i="36"/>
  <c r="H879" i="36"/>
  <c r="I879" i="36"/>
  <c r="J879" i="36"/>
  <c r="K879" i="36"/>
  <c r="L879" i="36"/>
  <c r="M879" i="36"/>
  <c r="N879" i="36"/>
  <c r="O879" i="36"/>
  <c r="P879" i="36"/>
  <c r="Q879" i="36"/>
  <c r="H880" i="36"/>
  <c r="I880" i="36"/>
  <c r="J880" i="36"/>
  <c r="K880" i="36"/>
  <c r="L880" i="36"/>
  <c r="M880" i="36"/>
  <c r="N880" i="36"/>
  <c r="O880" i="36"/>
  <c r="P880" i="36"/>
  <c r="Q880" i="36"/>
  <c r="H881" i="36"/>
  <c r="I881" i="36"/>
  <c r="J881" i="36"/>
  <c r="K881" i="36"/>
  <c r="L881" i="36"/>
  <c r="M881" i="36"/>
  <c r="N881" i="36"/>
  <c r="O881" i="36"/>
  <c r="P881" i="36"/>
  <c r="Q881" i="36"/>
  <c r="H882" i="36"/>
  <c r="I882" i="36"/>
  <c r="J882" i="36"/>
  <c r="K882" i="36"/>
  <c r="L882" i="36"/>
  <c r="M882" i="36"/>
  <c r="N882" i="36"/>
  <c r="O882" i="36"/>
  <c r="P882" i="36"/>
  <c r="Q882" i="36"/>
  <c r="H883" i="36"/>
  <c r="I883" i="36"/>
  <c r="J883" i="36"/>
  <c r="K883" i="36"/>
  <c r="L883" i="36"/>
  <c r="M883" i="36"/>
  <c r="N883" i="36"/>
  <c r="O883" i="36"/>
  <c r="P883" i="36"/>
  <c r="Q883" i="36"/>
  <c r="H884" i="36"/>
  <c r="I884" i="36"/>
  <c r="J884" i="36"/>
  <c r="K884" i="36"/>
  <c r="L884" i="36"/>
  <c r="M884" i="36"/>
  <c r="N884" i="36"/>
  <c r="O884" i="36"/>
  <c r="P884" i="36"/>
  <c r="Q884" i="36"/>
  <c r="H885" i="36"/>
  <c r="I885" i="36"/>
  <c r="J885" i="36"/>
  <c r="K885" i="36"/>
  <c r="L885" i="36"/>
  <c r="M885" i="36"/>
  <c r="N885" i="36"/>
  <c r="O885" i="36"/>
  <c r="P885" i="36"/>
  <c r="Q885" i="36"/>
  <c r="H886" i="36"/>
  <c r="I886" i="36"/>
  <c r="J886" i="36"/>
  <c r="K886" i="36"/>
  <c r="L886" i="36"/>
  <c r="M886" i="36"/>
  <c r="N886" i="36"/>
  <c r="O886" i="36"/>
  <c r="P886" i="36"/>
  <c r="Q886" i="36"/>
  <c r="H887" i="36"/>
  <c r="I887" i="36"/>
  <c r="J887" i="36"/>
  <c r="K887" i="36"/>
  <c r="L887" i="36"/>
  <c r="M887" i="36"/>
  <c r="N887" i="36"/>
  <c r="O887" i="36"/>
  <c r="P887" i="36"/>
  <c r="Q887" i="36"/>
  <c r="H888" i="36"/>
  <c r="I888" i="36"/>
  <c r="J888" i="36"/>
  <c r="K888" i="36"/>
  <c r="L888" i="36"/>
  <c r="M888" i="36"/>
  <c r="N888" i="36"/>
  <c r="O888" i="36"/>
  <c r="P888" i="36"/>
  <c r="Q888" i="36"/>
  <c r="H889" i="36"/>
  <c r="I889" i="36"/>
  <c r="J889" i="36"/>
  <c r="K889" i="36"/>
  <c r="L889" i="36"/>
  <c r="M889" i="36"/>
  <c r="N889" i="36"/>
  <c r="O889" i="36"/>
  <c r="P889" i="36"/>
  <c r="Q889" i="36"/>
  <c r="H890" i="36"/>
  <c r="I890" i="36"/>
  <c r="J890" i="36"/>
  <c r="K890" i="36"/>
  <c r="L890" i="36"/>
  <c r="M890" i="36"/>
  <c r="N890" i="36"/>
  <c r="O890" i="36"/>
  <c r="P890" i="36"/>
  <c r="Q890" i="36"/>
  <c r="H891" i="36"/>
  <c r="I891" i="36"/>
  <c r="J891" i="36"/>
  <c r="K891" i="36"/>
  <c r="L891" i="36"/>
  <c r="M891" i="36"/>
  <c r="N891" i="36"/>
  <c r="O891" i="36"/>
  <c r="P891" i="36"/>
  <c r="Q891" i="36"/>
  <c r="H892" i="36"/>
  <c r="I892" i="36"/>
  <c r="J892" i="36"/>
  <c r="K892" i="36"/>
  <c r="L892" i="36"/>
  <c r="M892" i="36"/>
  <c r="N892" i="36"/>
  <c r="O892" i="36"/>
  <c r="P892" i="36"/>
  <c r="Q892" i="36"/>
  <c r="H893" i="36"/>
  <c r="I893" i="36"/>
  <c r="J893" i="36"/>
  <c r="K893" i="36"/>
  <c r="L893" i="36"/>
  <c r="M893" i="36"/>
  <c r="N893" i="36"/>
  <c r="O893" i="36"/>
  <c r="P893" i="36"/>
  <c r="Q893" i="36"/>
  <c r="H894" i="36"/>
  <c r="I894" i="36"/>
  <c r="J894" i="36"/>
  <c r="K894" i="36"/>
  <c r="L894" i="36"/>
  <c r="M894" i="36"/>
  <c r="N894" i="36"/>
  <c r="O894" i="36"/>
  <c r="P894" i="36"/>
  <c r="Q894" i="36"/>
  <c r="H895" i="36"/>
  <c r="I895" i="36"/>
  <c r="J895" i="36"/>
  <c r="K895" i="36"/>
  <c r="L895" i="36"/>
  <c r="M895" i="36"/>
  <c r="N895" i="36"/>
  <c r="O895" i="36"/>
  <c r="P895" i="36"/>
  <c r="Q895" i="36"/>
  <c r="H896" i="36"/>
  <c r="I896" i="36"/>
  <c r="J896" i="36"/>
  <c r="K896" i="36"/>
  <c r="L896" i="36"/>
  <c r="M896" i="36"/>
  <c r="N896" i="36"/>
  <c r="O896" i="36"/>
  <c r="P896" i="36"/>
  <c r="Q896" i="36"/>
  <c r="H897" i="36"/>
  <c r="I897" i="36"/>
  <c r="J897" i="36"/>
  <c r="K897" i="36"/>
  <c r="L897" i="36"/>
  <c r="M897" i="36"/>
  <c r="N897" i="36"/>
  <c r="O897" i="36"/>
  <c r="P897" i="36"/>
  <c r="Q897" i="36"/>
  <c r="H898" i="36"/>
  <c r="I898" i="36"/>
  <c r="J898" i="36"/>
  <c r="K898" i="36"/>
  <c r="L898" i="36"/>
  <c r="M898" i="36"/>
  <c r="N898" i="36"/>
  <c r="O898" i="36"/>
  <c r="P898" i="36"/>
  <c r="Q898" i="36"/>
  <c r="H899" i="36"/>
  <c r="I899" i="36"/>
  <c r="J899" i="36"/>
  <c r="K899" i="36"/>
  <c r="L899" i="36"/>
  <c r="M899" i="36"/>
  <c r="N899" i="36"/>
  <c r="O899" i="36"/>
  <c r="P899" i="36"/>
  <c r="Q899" i="36"/>
  <c r="H900" i="36"/>
  <c r="I900" i="36"/>
  <c r="J900" i="36"/>
  <c r="K900" i="36"/>
  <c r="L900" i="36"/>
  <c r="M900" i="36"/>
  <c r="N900" i="36"/>
  <c r="O900" i="36"/>
  <c r="P900" i="36"/>
  <c r="Q900" i="36"/>
  <c r="H901" i="36"/>
  <c r="I901" i="36"/>
  <c r="J901" i="36"/>
  <c r="K901" i="36"/>
  <c r="L901" i="36"/>
  <c r="M901" i="36"/>
  <c r="N901" i="36"/>
  <c r="O901" i="36"/>
  <c r="P901" i="36"/>
  <c r="Q901" i="36"/>
  <c r="H902" i="36"/>
  <c r="I902" i="36"/>
  <c r="J902" i="36"/>
  <c r="K902" i="36"/>
  <c r="L902" i="36"/>
  <c r="M902" i="36"/>
  <c r="N902" i="36"/>
  <c r="O902" i="36"/>
  <c r="P902" i="36"/>
  <c r="Q902" i="36"/>
  <c r="H903" i="36"/>
  <c r="I903" i="36"/>
  <c r="J903" i="36"/>
  <c r="K903" i="36"/>
  <c r="L903" i="36"/>
  <c r="M903" i="36"/>
  <c r="N903" i="36"/>
  <c r="O903" i="36"/>
  <c r="P903" i="36"/>
  <c r="Q903" i="36"/>
  <c r="H904" i="36"/>
  <c r="I904" i="36"/>
  <c r="J904" i="36"/>
  <c r="K904" i="36"/>
  <c r="L904" i="36"/>
  <c r="M904" i="36"/>
  <c r="N904" i="36"/>
  <c r="O904" i="36"/>
  <c r="P904" i="36"/>
  <c r="Q904" i="36"/>
  <c r="H905" i="36"/>
  <c r="I905" i="36"/>
  <c r="J905" i="36"/>
  <c r="K905" i="36"/>
  <c r="L905" i="36"/>
  <c r="M905" i="36"/>
  <c r="N905" i="36"/>
  <c r="O905" i="36"/>
  <c r="P905" i="36"/>
  <c r="Q905" i="36"/>
  <c r="H906" i="36"/>
  <c r="I906" i="36"/>
  <c r="J906" i="36"/>
  <c r="K906" i="36"/>
  <c r="L906" i="36"/>
  <c r="M906" i="36"/>
  <c r="N906" i="36"/>
  <c r="O906" i="36"/>
  <c r="P906" i="36"/>
  <c r="Q906" i="36"/>
  <c r="H907" i="36"/>
  <c r="I907" i="36"/>
  <c r="J907" i="36"/>
  <c r="K907" i="36"/>
  <c r="L907" i="36"/>
  <c r="M907" i="36"/>
  <c r="N907" i="36"/>
  <c r="O907" i="36"/>
  <c r="P907" i="36"/>
  <c r="Q907" i="36"/>
  <c r="H908" i="36"/>
  <c r="I908" i="36"/>
  <c r="J908" i="36"/>
  <c r="K908" i="36"/>
  <c r="L908" i="36"/>
  <c r="M908" i="36"/>
  <c r="N908" i="36"/>
  <c r="O908" i="36"/>
  <c r="P908" i="36"/>
  <c r="Q908" i="36"/>
  <c r="H909" i="36"/>
  <c r="I909" i="36"/>
  <c r="J909" i="36"/>
  <c r="K909" i="36"/>
  <c r="L909" i="36"/>
  <c r="M909" i="36"/>
  <c r="N909" i="36"/>
  <c r="O909" i="36"/>
  <c r="P909" i="36"/>
  <c r="Q909" i="36"/>
  <c r="H910" i="36"/>
  <c r="I910" i="36"/>
  <c r="J910" i="36"/>
  <c r="K910" i="36"/>
  <c r="L910" i="36"/>
  <c r="M910" i="36"/>
  <c r="N910" i="36"/>
  <c r="O910" i="36"/>
  <c r="P910" i="36"/>
  <c r="Q910" i="36"/>
  <c r="H911" i="36"/>
  <c r="I911" i="36"/>
  <c r="J911" i="36"/>
  <c r="K911" i="36"/>
  <c r="L911" i="36"/>
  <c r="M911" i="36"/>
  <c r="N911" i="36"/>
  <c r="O911" i="36"/>
  <c r="P911" i="36"/>
  <c r="Q911" i="36"/>
  <c r="H912" i="36"/>
  <c r="I912" i="36"/>
  <c r="J912" i="36"/>
  <c r="K912" i="36"/>
  <c r="L912" i="36"/>
  <c r="M912" i="36"/>
  <c r="N912" i="36"/>
  <c r="O912" i="36"/>
  <c r="P912" i="36"/>
  <c r="Q912" i="36"/>
  <c r="H913" i="36"/>
  <c r="I913" i="36"/>
  <c r="J913" i="36"/>
  <c r="K913" i="36"/>
  <c r="L913" i="36"/>
  <c r="M913" i="36"/>
  <c r="N913" i="36"/>
  <c r="O913" i="36"/>
  <c r="P913" i="36"/>
  <c r="Q913" i="36"/>
  <c r="H914" i="36"/>
  <c r="I914" i="36"/>
  <c r="J914" i="36"/>
  <c r="K914" i="36"/>
  <c r="L914" i="36"/>
  <c r="M914" i="36"/>
  <c r="N914" i="36"/>
  <c r="O914" i="36"/>
  <c r="P914" i="36"/>
  <c r="Q914" i="36"/>
  <c r="H915" i="36"/>
  <c r="I915" i="36"/>
  <c r="J915" i="36"/>
  <c r="K915" i="36"/>
  <c r="L915" i="36"/>
  <c r="M915" i="36"/>
  <c r="N915" i="36"/>
  <c r="O915" i="36"/>
  <c r="P915" i="36"/>
  <c r="Q915" i="36"/>
  <c r="H916" i="36"/>
  <c r="I916" i="36"/>
  <c r="J916" i="36"/>
  <c r="K916" i="36"/>
  <c r="L916" i="36"/>
  <c r="M916" i="36"/>
  <c r="N916" i="36"/>
  <c r="O916" i="36"/>
  <c r="P916" i="36"/>
  <c r="Q916" i="36"/>
  <c r="H917" i="36"/>
  <c r="I917" i="36"/>
  <c r="J917" i="36"/>
  <c r="K917" i="36"/>
  <c r="L917" i="36"/>
  <c r="M917" i="36"/>
  <c r="N917" i="36"/>
  <c r="O917" i="36"/>
  <c r="P917" i="36"/>
  <c r="Q917" i="36"/>
  <c r="H918" i="36"/>
  <c r="I918" i="36"/>
  <c r="J918" i="36"/>
  <c r="K918" i="36"/>
  <c r="L918" i="36"/>
  <c r="M918" i="36"/>
  <c r="N918" i="36"/>
  <c r="O918" i="36"/>
  <c r="P918" i="36"/>
  <c r="Q918" i="36"/>
  <c r="H919" i="36"/>
  <c r="I919" i="36"/>
  <c r="J919" i="36"/>
  <c r="K919" i="36"/>
  <c r="L919" i="36"/>
  <c r="M919" i="36"/>
  <c r="N919" i="36"/>
  <c r="O919" i="36"/>
  <c r="P919" i="36"/>
  <c r="Q919" i="36"/>
  <c r="H920" i="36"/>
  <c r="I920" i="36"/>
  <c r="J920" i="36"/>
  <c r="K920" i="36"/>
  <c r="L920" i="36"/>
  <c r="M920" i="36"/>
  <c r="N920" i="36"/>
  <c r="O920" i="36"/>
  <c r="P920" i="36"/>
  <c r="Q920" i="36"/>
  <c r="H921" i="36"/>
  <c r="I921" i="36"/>
  <c r="J921" i="36"/>
  <c r="K921" i="36"/>
  <c r="L921" i="36"/>
  <c r="M921" i="36"/>
  <c r="N921" i="36"/>
  <c r="O921" i="36"/>
  <c r="P921" i="36"/>
  <c r="Q921" i="36"/>
  <c r="H922" i="36"/>
  <c r="I922" i="36"/>
  <c r="J922" i="36"/>
  <c r="K922" i="36"/>
  <c r="L922" i="36"/>
  <c r="M922" i="36"/>
  <c r="N922" i="36"/>
  <c r="O922" i="36"/>
  <c r="P922" i="36"/>
  <c r="Q922" i="36"/>
  <c r="H923" i="36"/>
  <c r="I923" i="36"/>
  <c r="J923" i="36"/>
  <c r="K923" i="36"/>
  <c r="L923" i="36"/>
  <c r="M923" i="36"/>
  <c r="N923" i="36"/>
  <c r="O923" i="36"/>
  <c r="P923" i="36"/>
  <c r="Q923" i="36"/>
  <c r="H924" i="36"/>
  <c r="I924" i="36"/>
  <c r="J924" i="36"/>
  <c r="K924" i="36"/>
  <c r="L924" i="36"/>
  <c r="M924" i="36"/>
  <c r="N924" i="36"/>
  <c r="O924" i="36"/>
  <c r="P924" i="36"/>
  <c r="Q924" i="36"/>
  <c r="H925" i="36"/>
  <c r="I925" i="36"/>
  <c r="J925" i="36"/>
  <c r="K925" i="36"/>
  <c r="L925" i="36"/>
  <c r="M925" i="36"/>
  <c r="N925" i="36"/>
  <c r="O925" i="36"/>
  <c r="P925" i="36"/>
  <c r="Q925" i="36"/>
  <c r="H926" i="36"/>
  <c r="I926" i="36"/>
  <c r="J926" i="36"/>
  <c r="K926" i="36"/>
  <c r="L926" i="36"/>
  <c r="M926" i="36"/>
  <c r="N926" i="36"/>
  <c r="O926" i="36"/>
  <c r="P926" i="36"/>
  <c r="Q926" i="36"/>
  <c r="H927" i="36"/>
  <c r="I927" i="36"/>
  <c r="J927" i="36"/>
  <c r="K927" i="36"/>
  <c r="L927" i="36"/>
  <c r="M927" i="36"/>
  <c r="N927" i="36"/>
  <c r="O927" i="36"/>
  <c r="P927" i="36"/>
  <c r="Q927" i="36"/>
  <c r="H928" i="36"/>
  <c r="I928" i="36"/>
  <c r="J928" i="36"/>
  <c r="K928" i="36"/>
  <c r="L928" i="36"/>
  <c r="M928" i="36"/>
  <c r="N928" i="36"/>
  <c r="O928" i="36"/>
  <c r="P928" i="36"/>
  <c r="Q928" i="36"/>
  <c r="H929" i="36"/>
  <c r="I929" i="36"/>
  <c r="J929" i="36"/>
  <c r="K929" i="36"/>
  <c r="L929" i="36"/>
  <c r="M929" i="36"/>
  <c r="N929" i="36"/>
  <c r="O929" i="36"/>
  <c r="P929" i="36"/>
  <c r="Q929" i="36"/>
  <c r="H930" i="36"/>
  <c r="I930" i="36"/>
  <c r="J930" i="36"/>
  <c r="K930" i="36"/>
  <c r="L930" i="36"/>
  <c r="M930" i="36"/>
  <c r="N930" i="36"/>
  <c r="O930" i="36"/>
  <c r="P930" i="36"/>
  <c r="Q930" i="36"/>
  <c r="H931" i="36"/>
  <c r="I931" i="36"/>
  <c r="J931" i="36"/>
  <c r="K931" i="36"/>
  <c r="L931" i="36"/>
  <c r="M931" i="36"/>
  <c r="N931" i="36"/>
  <c r="O931" i="36"/>
  <c r="P931" i="36"/>
  <c r="Q931" i="36"/>
  <c r="H932" i="36"/>
  <c r="I932" i="36"/>
  <c r="J932" i="36"/>
  <c r="K932" i="36"/>
  <c r="L932" i="36"/>
  <c r="M932" i="36"/>
  <c r="N932" i="36"/>
  <c r="O932" i="36"/>
  <c r="P932" i="36"/>
  <c r="Q932" i="36"/>
  <c r="H933" i="36"/>
  <c r="I933" i="36"/>
  <c r="J933" i="36"/>
  <c r="K933" i="36"/>
  <c r="L933" i="36"/>
  <c r="M933" i="36"/>
  <c r="N933" i="36"/>
  <c r="O933" i="36"/>
  <c r="P933" i="36"/>
  <c r="Q933" i="36"/>
  <c r="H934" i="36"/>
  <c r="I934" i="36"/>
  <c r="J934" i="36"/>
  <c r="K934" i="36"/>
  <c r="L934" i="36"/>
  <c r="M934" i="36"/>
  <c r="N934" i="36"/>
  <c r="O934" i="36"/>
  <c r="P934" i="36"/>
  <c r="Q934" i="36"/>
  <c r="H935" i="36"/>
  <c r="I935" i="36"/>
  <c r="J935" i="36"/>
  <c r="K935" i="36"/>
  <c r="L935" i="36"/>
  <c r="M935" i="36"/>
  <c r="N935" i="36"/>
  <c r="O935" i="36"/>
  <c r="P935" i="36"/>
  <c r="Q935" i="36"/>
  <c r="H936" i="36"/>
  <c r="I936" i="36"/>
  <c r="J936" i="36"/>
  <c r="K936" i="36"/>
  <c r="L936" i="36"/>
  <c r="M936" i="36"/>
  <c r="N936" i="36"/>
  <c r="O936" i="36"/>
  <c r="P936" i="36"/>
  <c r="Q936" i="36"/>
  <c r="H937" i="36"/>
  <c r="I937" i="36"/>
  <c r="J937" i="36"/>
  <c r="K937" i="36"/>
  <c r="L937" i="36"/>
  <c r="M937" i="36"/>
  <c r="N937" i="36"/>
  <c r="O937" i="36"/>
  <c r="P937" i="36"/>
  <c r="Q937" i="36"/>
  <c r="H938" i="36"/>
  <c r="I938" i="36"/>
  <c r="J938" i="36"/>
  <c r="K938" i="36"/>
  <c r="L938" i="36"/>
  <c r="M938" i="36"/>
  <c r="N938" i="36"/>
  <c r="O938" i="36"/>
  <c r="P938" i="36"/>
  <c r="Q938" i="36"/>
  <c r="H939" i="36"/>
  <c r="I939" i="36"/>
  <c r="J939" i="36"/>
  <c r="K939" i="36"/>
  <c r="L939" i="36"/>
  <c r="M939" i="36"/>
  <c r="N939" i="36"/>
  <c r="O939" i="36"/>
  <c r="P939" i="36"/>
  <c r="Q939" i="36"/>
  <c r="H940" i="36"/>
  <c r="I940" i="36"/>
  <c r="J940" i="36"/>
  <c r="K940" i="36"/>
  <c r="L940" i="36"/>
  <c r="M940" i="36"/>
  <c r="N940" i="36"/>
  <c r="O940" i="36"/>
  <c r="P940" i="36"/>
  <c r="Q940" i="36"/>
  <c r="H941" i="36"/>
  <c r="I941" i="36"/>
  <c r="J941" i="36"/>
  <c r="K941" i="36"/>
  <c r="L941" i="36"/>
  <c r="M941" i="36"/>
  <c r="N941" i="36"/>
  <c r="O941" i="36"/>
  <c r="P941" i="36"/>
  <c r="Q941" i="36"/>
  <c r="H942" i="36"/>
  <c r="I942" i="36"/>
  <c r="J942" i="36"/>
  <c r="K942" i="36"/>
  <c r="L942" i="36"/>
  <c r="M942" i="36"/>
  <c r="N942" i="36"/>
  <c r="O942" i="36"/>
  <c r="P942" i="36"/>
  <c r="Q942" i="36"/>
  <c r="H943" i="36"/>
  <c r="I943" i="36"/>
  <c r="J943" i="36"/>
  <c r="K943" i="36"/>
  <c r="L943" i="36"/>
  <c r="M943" i="36"/>
  <c r="N943" i="36"/>
  <c r="O943" i="36"/>
  <c r="P943" i="36"/>
  <c r="Q943" i="36"/>
  <c r="H944" i="36"/>
  <c r="I944" i="36"/>
  <c r="J944" i="36"/>
  <c r="K944" i="36"/>
  <c r="L944" i="36"/>
  <c r="M944" i="36"/>
  <c r="N944" i="36"/>
  <c r="O944" i="36"/>
  <c r="P944" i="36"/>
  <c r="Q944" i="36"/>
  <c r="H945" i="36"/>
  <c r="I945" i="36"/>
  <c r="J945" i="36"/>
  <c r="K945" i="36"/>
  <c r="L945" i="36"/>
  <c r="M945" i="36"/>
  <c r="N945" i="36"/>
  <c r="O945" i="36"/>
  <c r="P945" i="36"/>
  <c r="Q945" i="36"/>
  <c r="H946" i="36"/>
  <c r="I946" i="36"/>
  <c r="J946" i="36"/>
  <c r="K946" i="36"/>
  <c r="L946" i="36"/>
  <c r="M946" i="36"/>
  <c r="N946" i="36"/>
  <c r="O946" i="36"/>
  <c r="P946" i="36"/>
  <c r="Q946" i="36"/>
  <c r="H947" i="36"/>
  <c r="I947" i="36"/>
  <c r="J947" i="36"/>
  <c r="K947" i="36"/>
  <c r="L947" i="36"/>
  <c r="M947" i="36"/>
  <c r="N947" i="36"/>
  <c r="O947" i="36"/>
  <c r="P947" i="36"/>
  <c r="Q947" i="36"/>
  <c r="H948" i="36"/>
  <c r="I948" i="36"/>
  <c r="J948" i="36"/>
  <c r="K948" i="36"/>
  <c r="L948" i="36"/>
  <c r="M948" i="36"/>
  <c r="N948" i="36"/>
  <c r="O948" i="36"/>
  <c r="P948" i="36"/>
  <c r="Q948" i="36"/>
  <c r="H949" i="36"/>
  <c r="I949" i="36"/>
  <c r="J949" i="36"/>
  <c r="K949" i="36"/>
  <c r="L949" i="36"/>
  <c r="M949" i="36"/>
  <c r="N949" i="36"/>
  <c r="O949" i="36"/>
  <c r="P949" i="36"/>
  <c r="Q949" i="36"/>
  <c r="H950" i="36"/>
  <c r="I950" i="36"/>
  <c r="J950" i="36"/>
  <c r="K950" i="36"/>
  <c r="L950" i="36"/>
  <c r="M950" i="36"/>
  <c r="N950" i="36"/>
  <c r="O950" i="36"/>
  <c r="P950" i="36"/>
  <c r="Q950" i="36"/>
  <c r="H951" i="36"/>
  <c r="I951" i="36"/>
  <c r="J951" i="36"/>
  <c r="K951" i="36"/>
  <c r="L951" i="36"/>
  <c r="M951" i="36"/>
  <c r="N951" i="36"/>
  <c r="O951" i="36"/>
  <c r="P951" i="36"/>
  <c r="Q951" i="36"/>
  <c r="H952" i="36"/>
  <c r="I952" i="36"/>
  <c r="J952" i="36"/>
  <c r="K952" i="36"/>
  <c r="L952" i="36"/>
  <c r="M952" i="36"/>
  <c r="N952" i="36"/>
  <c r="O952" i="36"/>
  <c r="P952" i="36"/>
  <c r="Q952" i="36"/>
  <c r="H953" i="36"/>
  <c r="I953" i="36"/>
  <c r="J953" i="36"/>
  <c r="K953" i="36"/>
  <c r="L953" i="36"/>
  <c r="M953" i="36"/>
  <c r="N953" i="36"/>
  <c r="O953" i="36"/>
  <c r="P953" i="36"/>
  <c r="Q953" i="36"/>
  <c r="H954" i="36"/>
  <c r="I954" i="36"/>
  <c r="J954" i="36"/>
  <c r="K954" i="36"/>
  <c r="L954" i="36"/>
  <c r="M954" i="36"/>
  <c r="N954" i="36"/>
  <c r="O954" i="36"/>
  <c r="P954" i="36"/>
  <c r="Q954" i="36"/>
  <c r="H955" i="36"/>
  <c r="I955" i="36"/>
  <c r="J955" i="36"/>
  <c r="K955" i="36"/>
  <c r="L955" i="36"/>
  <c r="M955" i="36"/>
  <c r="N955" i="36"/>
  <c r="O955" i="36"/>
  <c r="P955" i="36"/>
  <c r="Q955" i="36"/>
  <c r="H956" i="36"/>
  <c r="I956" i="36"/>
  <c r="J956" i="36"/>
  <c r="K956" i="36"/>
  <c r="L956" i="36"/>
  <c r="M956" i="36"/>
  <c r="N956" i="36"/>
  <c r="O956" i="36"/>
  <c r="P956" i="36"/>
  <c r="Q956" i="36"/>
  <c r="H957" i="36"/>
  <c r="I957" i="36"/>
  <c r="J957" i="36"/>
  <c r="K957" i="36"/>
  <c r="L957" i="36"/>
  <c r="M957" i="36"/>
  <c r="N957" i="36"/>
  <c r="O957" i="36"/>
  <c r="P957" i="36"/>
  <c r="Q957" i="36"/>
  <c r="H958" i="36"/>
  <c r="I958" i="36"/>
  <c r="J958" i="36"/>
  <c r="K958" i="36"/>
  <c r="L958" i="36"/>
  <c r="M958" i="36"/>
  <c r="N958" i="36"/>
  <c r="O958" i="36"/>
  <c r="P958" i="36"/>
  <c r="Q958" i="36"/>
  <c r="H959" i="36"/>
  <c r="I959" i="36"/>
  <c r="J959" i="36"/>
  <c r="K959" i="36"/>
  <c r="L959" i="36"/>
  <c r="M959" i="36"/>
  <c r="N959" i="36"/>
  <c r="O959" i="36"/>
  <c r="P959" i="36"/>
  <c r="Q959" i="36"/>
  <c r="H960" i="36"/>
  <c r="I960" i="36"/>
  <c r="J960" i="36"/>
  <c r="K960" i="36"/>
  <c r="L960" i="36"/>
  <c r="M960" i="36"/>
  <c r="N960" i="36"/>
  <c r="O960" i="36"/>
  <c r="P960" i="36"/>
  <c r="Q960" i="36"/>
  <c r="H961" i="36"/>
  <c r="I961" i="36"/>
  <c r="J961" i="36"/>
  <c r="K961" i="36"/>
  <c r="L961" i="36"/>
  <c r="M961" i="36"/>
  <c r="N961" i="36"/>
  <c r="O961" i="36"/>
  <c r="P961" i="36"/>
  <c r="Q961" i="36"/>
  <c r="H962" i="36"/>
  <c r="I962" i="36"/>
  <c r="J962" i="36"/>
  <c r="K962" i="36"/>
  <c r="L962" i="36"/>
  <c r="M962" i="36"/>
  <c r="N962" i="36"/>
  <c r="O962" i="36"/>
  <c r="P962" i="36"/>
  <c r="Q962" i="36"/>
  <c r="H963" i="36"/>
  <c r="I963" i="36"/>
  <c r="J963" i="36"/>
  <c r="K963" i="36"/>
  <c r="L963" i="36"/>
  <c r="M963" i="36"/>
  <c r="N963" i="36"/>
  <c r="O963" i="36"/>
  <c r="P963" i="36"/>
  <c r="Q963" i="36"/>
  <c r="H964" i="36"/>
  <c r="I964" i="36"/>
  <c r="J964" i="36"/>
  <c r="K964" i="36"/>
  <c r="L964" i="36"/>
  <c r="M964" i="36"/>
  <c r="N964" i="36"/>
  <c r="O964" i="36"/>
  <c r="P964" i="36"/>
  <c r="Q964" i="36"/>
  <c r="H965" i="36"/>
  <c r="I965" i="36"/>
  <c r="J965" i="36"/>
  <c r="K965" i="36"/>
  <c r="L965" i="36"/>
  <c r="M965" i="36"/>
  <c r="N965" i="36"/>
  <c r="O965" i="36"/>
  <c r="P965" i="36"/>
  <c r="Q965" i="36"/>
  <c r="H966" i="36"/>
  <c r="I966" i="36"/>
  <c r="J966" i="36"/>
  <c r="K966" i="36"/>
  <c r="L966" i="36"/>
  <c r="M966" i="36"/>
  <c r="N966" i="36"/>
  <c r="O966" i="36"/>
  <c r="P966" i="36"/>
  <c r="Q966" i="36"/>
  <c r="H967" i="36"/>
  <c r="I967" i="36"/>
  <c r="J967" i="36"/>
  <c r="K967" i="36"/>
  <c r="L967" i="36"/>
  <c r="M967" i="36"/>
  <c r="N967" i="36"/>
  <c r="O967" i="36"/>
  <c r="P967" i="36"/>
  <c r="Q967" i="36"/>
  <c r="H968" i="36"/>
  <c r="I968" i="36"/>
  <c r="J968" i="36"/>
  <c r="K968" i="36"/>
  <c r="L968" i="36"/>
  <c r="M968" i="36"/>
  <c r="N968" i="36"/>
  <c r="O968" i="36"/>
  <c r="P968" i="36"/>
  <c r="Q968" i="36"/>
  <c r="H969" i="36"/>
  <c r="I969" i="36"/>
  <c r="J969" i="36"/>
  <c r="K969" i="36"/>
  <c r="L969" i="36"/>
  <c r="M969" i="36"/>
  <c r="N969" i="36"/>
  <c r="O969" i="36"/>
  <c r="P969" i="36"/>
  <c r="Q969" i="36"/>
  <c r="H970" i="36"/>
  <c r="I970" i="36"/>
  <c r="J970" i="36"/>
  <c r="K970" i="36"/>
  <c r="L970" i="36"/>
  <c r="M970" i="36"/>
  <c r="N970" i="36"/>
  <c r="O970" i="36"/>
  <c r="P970" i="36"/>
  <c r="Q970" i="36"/>
  <c r="H971" i="36"/>
  <c r="I971" i="36"/>
  <c r="J971" i="36"/>
  <c r="K971" i="36"/>
  <c r="L971" i="36"/>
  <c r="M971" i="36"/>
  <c r="N971" i="36"/>
  <c r="O971" i="36"/>
  <c r="P971" i="36"/>
  <c r="Q971" i="36"/>
  <c r="H972" i="36"/>
  <c r="I972" i="36"/>
  <c r="J972" i="36"/>
  <c r="K972" i="36"/>
  <c r="L972" i="36"/>
  <c r="M972" i="36"/>
  <c r="N972" i="36"/>
  <c r="O972" i="36"/>
  <c r="P972" i="36"/>
  <c r="Q972" i="36"/>
  <c r="H973" i="36"/>
  <c r="I973" i="36"/>
  <c r="J973" i="36"/>
  <c r="K973" i="36"/>
  <c r="L973" i="36"/>
  <c r="M973" i="36"/>
  <c r="N973" i="36"/>
  <c r="O973" i="36"/>
  <c r="P973" i="36"/>
  <c r="Q973" i="36"/>
  <c r="H974" i="36"/>
  <c r="I974" i="36"/>
  <c r="J974" i="36"/>
  <c r="K974" i="36"/>
  <c r="L974" i="36"/>
  <c r="M974" i="36"/>
  <c r="N974" i="36"/>
  <c r="O974" i="36"/>
  <c r="P974" i="36"/>
  <c r="Q974" i="36"/>
  <c r="H975" i="36"/>
  <c r="I975" i="36"/>
  <c r="J975" i="36"/>
  <c r="K975" i="36"/>
  <c r="L975" i="36"/>
  <c r="M975" i="36"/>
  <c r="N975" i="36"/>
  <c r="O975" i="36"/>
  <c r="P975" i="36"/>
  <c r="Q975" i="36"/>
  <c r="H976" i="36"/>
  <c r="I976" i="36"/>
  <c r="J976" i="36"/>
  <c r="K976" i="36"/>
  <c r="L976" i="36"/>
  <c r="M976" i="36"/>
  <c r="N976" i="36"/>
  <c r="O976" i="36"/>
  <c r="P976" i="36"/>
  <c r="Q976" i="36"/>
  <c r="H977" i="36"/>
  <c r="I977" i="36"/>
  <c r="J977" i="36"/>
  <c r="K977" i="36"/>
  <c r="L977" i="36"/>
  <c r="M977" i="36"/>
  <c r="N977" i="36"/>
  <c r="O977" i="36"/>
  <c r="P977" i="36"/>
  <c r="Q977" i="36"/>
  <c r="H978" i="36"/>
  <c r="I978" i="36"/>
  <c r="J978" i="36"/>
  <c r="K978" i="36"/>
  <c r="L978" i="36"/>
  <c r="M978" i="36"/>
  <c r="N978" i="36"/>
  <c r="O978" i="36"/>
  <c r="P978" i="36"/>
  <c r="Q978" i="36"/>
  <c r="H979" i="36"/>
  <c r="I979" i="36"/>
  <c r="J979" i="36"/>
  <c r="K979" i="36"/>
  <c r="L979" i="36"/>
  <c r="M979" i="36"/>
  <c r="N979" i="36"/>
  <c r="O979" i="36"/>
  <c r="P979" i="36"/>
  <c r="Q979" i="36"/>
  <c r="H980" i="36"/>
  <c r="I980" i="36"/>
  <c r="J980" i="36"/>
  <c r="K980" i="36"/>
  <c r="L980" i="36"/>
  <c r="M980" i="36"/>
  <c r="N980" i="36"/>
  <c r="O980" i="36"/>
  <c r="P980" i="36"/>
  <c r="Q980" i="36"/>
  <c r="H981" i="36"/>
  <c r="I981" i="36"/>
  <c r="J981" i="36"/>
  <c r="K981" i="36"/>
  <c r="L981" i="36"/>
  <c r="M981" i="36"/>
  <c r="N981" i="36"/>
  <c r="O981" i="36"/>
  <c r="P981" i="36"/>
  <c r="Q981" i="36"/>
  <c r="H982" i="36"/>
  <c r="I982" i="36"/>
  <c r="J982" i="36"/>
  <c r="K982" i="36"/>
  <c r="L982" i="36"/>
  <c r="M982" i="36"/>
  <c r="N982" i="36"/>
  <c r="O982" i="36"/>
  <c r="P982" i="36"/>
  <c r="Q982" i="36"/>
  <c r="H983" i="36"/>
  <c r="I983" i="36"/>
  <c r="J983" i="36"/>
  <c r="K983" i="36"/>
  <c r="L983" i="36"/>
  <c r="M983" i="36"/>
  <c r="N983" i="36"/>
  <c r="O983" i="36"/>
  <c r="P983" i="36"/>
  <c r="Q983" i="36"/>
  <c r="H984" i="36"/>
  <c r="I984" i="36"/>
  <c r="J984" i="36"/>
  <c r="K984" i="36"/>
  <c r="L984" i="36"/>
  <c r="M984" i="36"/>
  <c r="N984" i="36"/>
  <c r="O984" i="36"/>
  <c r="P984" i="36"/>
  <c r="Q984" i="36"/>
  <c r="H985" i="36"/>
  <c r="I985" i="36"/>
  <c r="J985" i="36"/>
  <c r="K985" i="36"/>
  <c r="L985" i="36"/>
  <c r="M985" i="36"/>
  <c r="N985" i="36"/>
  <c r="O985" i="36"/>
  <c r="P985" i="36"/>
  <c r="Q985" i="36"/>
  <c r="H986" i="36"/>
  <c r="I986" i="36"/>
  <c r="J986" i="36"/>
  <c r="K986" i="36"/>
  <c r="L986" i="36"/>
  <c r="M986" i="36"/>
  <c r="N986" i="36"/>
  <c r="O986" i="36"/>
  <c r="P986" i="36"/>
  <c r="Q986" i="36"/>
  <c r="H987" i="36"/>
  <c r="I987" i="36"/>
  <c r="J987" i="36"/>
  <c r="K987" i="36"/>
  <c r="L987" i="36"/>
  <c r="M987" i="36"/>
  <c r="N987" i="36"/>
  <c r="O987" i="36"/>
  <c r="P987" i="36"/>
  <c r="Q987" i="36"/>
  <c r="H988" i="36"/>
  <c r="I988" i="36"/>
  <c r="J988" i="36"/>
  <c r="K988" i="36"/>
  <c r="L988" i="36"/>
  <c r="M988" i="36"/>
  <c r="N988" i="36"/>
  <c r="O988" i="36"/>
  <c r="P988" i="36"/>
  <c r="Q988" i="36"/>
  <c r="H989" i="36"/>
  <c r="I989" i="36"/>
  <c r="J989" i="36"/>
  <c r="K989" i="36"/>
  <c r="L989" i="36"/>
  <c r="M989" i="36"/>
  <c r="N989" i="36"/>
  <c r="O989" i="36"/>
  <c r="P989" i="36"/>
  <c r="Q989" i="36"/>
  <c r="H990" i="36"/>
  <c r="I990" i="36"/>
  <c r="J990" i="36"/>
  <c r="K990" i="36"/>
  <c r="L990" i="36"/>
  <c r="M990" i="36"/>
  <c r="N990" i="36"/>
  <c r="O990" i="36"/>
  <c r="P990" i="36"/>
  <c r="Q990" i="36"/>
  <c r="H991" i="36"/>
  <c r="I991" i="36"/>
  <c r="J991" i="36"/>
  <c r="K991" i="36"/>
  <c r="L991" i="36"/>
  <c r="M991" i="36"/>
  <c r="N991" i="36"/>
  <c r="O991" i="36"/>
  <c r="P991" i="36"/>
  <c r="Q991" i="36"/>
  <c r="H992" i="36"/>
  <c r="I992" i="36"/>
  <c r="J992" i="36"/>
  <c r="K992" i="36"/>
  <c r="L992" i="36"/>
  <c r="M992" i="36"/>
  <c r="N992" i="36"/>
  <c r="O992" i="36"/>
  <c r="P992" i="36"/>
  <c r="Q992" i="36"/>
  <c r="H993" i="36"/>
  <c r="I993" i="36"/>
  <c r="J993" i="36"/>
  <c r="K993" i="36"/>
  <c r="L993" i="36"/>
  <c r="M993" i="36"/>
  <c r="N993" i="36"/>
  <c r="O993" i="36"/>
  <c r="P993" i="36"/>
  <c r="Q993" i="36"/>
  <c r="H994" i="36"/>
  <c r="I994" i="36"/>
  <c r="J994" i="36"/>
  <c r="K994" i="36"/>
  <c r="L994" i="36"/>
  <c r="M994" i="36"/>
  <c r="N994" i="36"/>
  <c r="O994" i="36"/>
  <c r="P994" i="36"/>
  <c r="Q994" i="36"/>
  <c r="H995" i="36"/>
  <c r="I995" i="36"/>
  <c r="J995" i="36"/>
  <c r="K995" i="36"/>
  <c r="L995" i="36"/>
  <c r="M995" i="36"/>
  <c r="N995" i="36"/>
  <c r="O995" i="36"/>
  <c r="P995" i="36"/>
  <c r="Q995" i="36"/>
  <c r="H996" i="36"/>
  <c r="I996" i="36"/>
  <c r="J996" i="36"/>
  <c r="K996" i="36"/>
  <c r="L996" i="36"/>
  <c r="M996" i="36"/>
  <c r="N996" i="36"/>
  <c r="O996" i="36"/>
  <c r="P996" i="36"/>
  <c r="Q996" i="36"/>
  <c r="H997" i="36"/>
  <c r="I997" i="36"/>
  <c r="J997" i="36"/>
  <c r="K997" i="36"/>
  <c r="L997" i="36"/>
  <c r="M997" i="36"/>
  <c r="N997" i="36"/>
  <c r="O997" i="36"/>
  <c r="P997" i="36"/>
  <c r="Q997" i="36"/>
  <c r="H998" i="36"/>
  <c r="I998" i="36"/>
  <c r="J998" i="36"/>
  <c r="K998" i="36"/>
  <c r="L998" i="36"/>
  <c r="M998" i="36"/>
  <c r="N998" i="36"/>
  <c r="O998" i="36"/>
  <c r="P998" i="36"/>
  <c r="Q998" i="36"/>
  <c r="H999" i="36"/>
  <c r="I999" i="36"/>
  <c r="J999" i="36"/>
  <c r="K999" i="36"/>
  <c r="L999" i="36"/>
  <c r="M999" i="36"/>
  <c r="N999" i="36"/>
  <c r="O999" i="36"/>
  <c r="P999" i="36"/>
  <c r="Q999" i="36"/>
  <c r="H1000" i="36"/>
  <c r="I1000" i="36"/>
  <c r="J1000" i="36"/>
  <c r="K1000" i="36"/>
  <c r="L1000" i="36"/>
  <c r="M1000" i="36"/>
  <c r="N1000" i="36"/>
  <c r="O1000" i="36"/>
  <c r="P1000" i="36"/>
  <c r="Q1000" i="36"/>
  <c r="H1001" i="36"/>
  <c r="I1001" i="36"/>
  <c r="J1001" i="36"/>
  <c r="K1001" i="36"/>
  <c r="L1001" i="36"/>
  <c r="M1001" i="36"/>
  <c r="N1001" i="36"/>
  <c r="O1001" i="36"/>
  <c r="P1001" i="36"/>
  <c r="Q1001" i="36"/>
  <c r="H1002" i="36"/>
  <c r="I1002" i="36"/>
  <c r="J1002" i="36"/>
  <c r="K1002" i="36"/>
  <c r="L1002" i="36"/>
  <c r="M1002" i="36"/>
  <c r="N1002" i="36"/>
  <c r="O1002" i="36"/>
  <c r="P1002" i="36"/>
  <c r="Q1002" i="36"/>
  <c r="H1003" i="36"/>
  <c r="I1003" i="36"/>
  <c r="J1003" i="36"/>
  <c r="K1003" i="36"/>
  <c r="L1003" i="36"/>
  <c r="M1003" i="36"/>
  <c r="N1003" i="36"/>
  <c r="O1003" i="36"/>
  <c r="P1003" i="36"/>
  <c r="Q1003" i="36"/>
  <c r="H1004" i="36"/>
  <c r="I1004" i="36"/>
  <c r="J1004" i="36"/>
  <c r="K1004" i="36"/>
  <c r="L1004" i="36"/>
  <c r="M1004" i="36"/>
  <c r="N1004" i="36"/>
  <c r="O1004" i="36"/>
  <c r="P1004" i="36"/>
  <c r="Q1004" i="36"/>
  <c r="H1005" i="36"/>
  <c r="I1005" i="36"/>
  <c r="J1005" i="36"/>
  <c r="K1005" i="36"/>
  <c r="L1005" i="36"/>
  <c r="M1005" i="36"/>
  <c r="N1005" i="36"/>
  <c r="O1005" i="36"/>
  <c r="P1005" i="36"/>
  <c r="Q1005" i="36"/>
  <c r="H1006" i="36"/>
  <c r="I1006" i="36"/>
  <c r="J1006" i="36"/>
  <c r="K1006" i="36"/>
  <c r="L1006" i="36"/>
  <c r="M1006" i="36"/>
  <c r="N1006" i="36"/>
  <c r="O1006" i="36"/>
  <c r="P1006" i="36"/>
  <c r="Q1006" i="36"/>
  <c r="H1007" i="36"/>
  <c r="I1007" i="36"/>
  <c r="J1007" i="36"/>
  <c r="K1007" i="36"/>
  <c r="L1007" i="36"/>
  <c r="M1007" i="36"/>
  <c r="N1007" i="36"/>
  <c r="O1007" i="36"/>
  <c r="P1007" i="36"/>
  <c r="Q1007" i="36"/>
  <c r="H1008" i="36"/>
  <c r="I1008" i="36"/>
  <c r="J1008" i="36"/>
  <c r="K1008" i="36"/>
  <c r="L1008" i="36"/>
  <c r="M1008" i="36"/>
  <c r="N1008" i="36"/>
  <c r="O1008" i="36"/>
  <c r="P1008" i="36"/>
  <c r="Q1008" i="36"/>
  <c r="H1009" i="36"/>
  <c r="I1009" i="36"/>
  <c r="J1009" i="36"/>
  <c r="K1009" i="36"/>
  <c r="L1009" i="36"/>
  <c r="M1009" i="36"/>
  <c r="N1009" i="36"/>
  <c r="O1009" i="36"/>
  <c r="P1009" i="36"/>
  <c r="Q1009" i="36"/>
  <c r="H1010" i="36"/>
  <c r="I1010" i="36"/>
  <c r="J1010" i="36"/>
  <c r="K1010" i="36"/>
  <c r="L1010" i="36"/>
  <c r="M1010" i="36"/>
  <c r="N1010" i="36"/>
  <c r="O1010" i="36"/>
  <c r="P1010" i="36"/>
  <c r="Q1010" i="36"/>
  <c r="H1011" i="36"/>
  <c r="I1011" i="36"/>
  <c r="J1011" i="36"/>
  <c r="K1011" i="36"/>
  <c r="L1011" i="36"/>
  <c r="M1011" i="36"/>
  <c r="N1011" i="36"/>
  <c r="O1011" i="36"/>
  <c r="P1011" i="36"/>
  <c r="Q1011" i="36"/>
  <c r="H1012" i="36"/>
  <c r="I1012" i="36"/>
  <c r="J1012" i="36"/>
  <c r="K1012" i="36"/>
  <c r="L1012" i="36"/>
  <c r="M1012" i="36"/>
  <c r="N1012" i="36"/>
  <c r="O1012" i="36"/>
  <c r="P1012" i="36"/>
  <c r="Q1012" i="36"/>
  <c r="H1013" i="36"/>
  <c r="I1013" i="36"/>
  <c r="J1013" i="36"/>
  <c r="K1013" i="36"/>
  <c r="L1013" i="36"/>
  <c r="M1013" i="36"/>
  <c r="N1013" i="36"/>
  <c r="O1013" i="36"/>
  <c r="P1013" i="36"/>
  <c r="Q1013" i="36"/>
  <c r="H1014" i="36"/>
  <c r="I1014" i="36"/>
  <c r="J1014" i="36"/>
  <c r="K1014" i="36"/>
  <c r="L1014" i="36"/>
  <c r="M1014" i="36"/>
  <c r="N1014" i="36"/>
  <c r="O1014" i="36"/>
  <c r="P1014" i="36"/>
  <c r="Q1014" i="36"/>
  <c r="H1015" i="36"/>
  <c r="I1015" i="36"/>
  <c r="J1015" i="36"/>
  <c r="K1015" i="36"/>
  <c r="L1015" i="36"/>
  <c r="M1015" i="36"/>
  <c r="N1015" i="36"/>
  <c r="O1015" i="36"/>
  <c r="P1015" i="36"/>
  <c r="Q1015" i="36"/>
  <c r="H1016" i="36"/>
  <c r="I1016" i="36"/>
  <c r="J1016" i="36"/>
  <c r="K1016" i="36"/>
  <c r="L1016" i="36"/>
  <c r="M1016" i="36"/>
  <c r="N1016" i="36"/>
  <c r="O1016" i="36"/>
  <c r="P1016" i="36"/>
  <c r="Q1016" i="36"/>
  <c r="H1017" i="36"/>
  <c r="I1017" i="36"/>
  <c r="J1017" i="36"/>
  <c r="K1017" i="36"/>
  <c r="L1017" i="36"/>
  <c r="M1017" i="36"/>
  <c r="N1017" i="36"/>
  <c r="O1017" i="36"/>
  <c r="P1017" i="36"/>
  <c r="Q1017" i="36"/>
  <c r="H1018" i="36"/>
  <c r="I1018" i="36"/>
  <c r="J1018" i="36"/>
  <c r="K1018" i="36"/>
  <c r="L1018" i="36"/>
  <c r="M1018" i="36"/>
  <c r="N1018" i="36"/>
  <c r="O1018" i="36"/>
  <c r="P1018" i="36"/>
  <c r="Q1018" i="36"/>
  <c r="H1019" i="36"/>
  <c r="I1019" i="36"/>
  <c r="J1019" i="36"/>
  <c r="K1019" i="36"/>
  <c r="L1019" i="36"/>
  <c r="M1019" i="36"/>
  <c r="N1019" i="36"/>
  <c r="O1019" i="36"/>
  <c r="P1019" i="36"/>
  <c r="Q1019" i="36"/>
  <c r="H1020" i="36"/>
  <c r="I1020" i="36"/>
  <c r="J1020" i="36"/>
  <c r="K1020" i="36"/>
  <c r="L1020" i="36"/>
  <c r="M1020" i="36"/>
  <c r="N1020" i="36"/>
  <c r="O1020" i="36"/>
  <c r="P1020" i="36"/>
  <c r="Q1020" i="36"/>
  <c r="H1021" i="36"/>
  <c r="I1021" i="36"/>
  <c r="J1021" i="36"/>
  <c r="K1021" i="36"/>
  <c r="L1021" i="36"/>
  <c r="M1021" i="36"/>
  <c r="N1021" i="36"/>
  <c r="O1021" i="36"/>
  <c r="P1021" i="36"/>
  <c r="Q1021" i="36"/>
  <c r="H1022" i="36"/>
  <c r="I1022" i="36"/>
  <c r="J1022" i="36"/>
  <c r="K1022" i="36"/>
  <c r="L1022" i="36"/>
  <c r="M1022" i="36"/>
  <c r="N1022" i="36"/>
  <c r="O1022" i="36"/>
  <c r="P1022" i="36"/>
  <c r="Q1022" i="36"/>
  <c r="H1023" i="36"/>
  <c r="I1023" i="36"/>
  <c r="J1023" i="36"/>
  <c r="K1023" i="36"/>
  <c r="L1023" i="36"/>
  <c r="M1023" i="36"/>
  <c r="N1023" i="36"/>
  <c r="O1023" i="36"/>
  <c r="P1023" i="36"/>
  <c r="Q1023" i="36"/>
  <c r="H1024" i="36"/>
  <c r="I1024" i="36"/>
  <c r="J1024" i="36"/>
  <c r="K1024" i="36"/>
  <c r="L1024" i="36"/>
  <c r="M1024" i="36"/>
  <c r="N1024" i="36"/>
  <c r="O1024" i="36"/>
  <c r="P1024" i="36"/>
  <c r="Q1024" i="36"/>
  <c r="H1025" i="36"/>
  <c r="I1025" i="36"/>
  <c r="J1025" i="36"/>
  <c r="K1025" i="36"/>
  <c r="L1025" i="36"/>
  <c r="M1025" i="36"/>
  <c r="N1025" i="36"/>
  <c r="O1025" i="36"/>
  <c r="P1025" i="36"/>
  <c r="Q1025" i="36"/>
  <c r="H1026" i="36"/>
  <c r="I1026" i="36"/>
  <c r="J1026" i="36"/>
  <c r="K1026" i="36"/>
  <c r="L1026" i="36"/>
  <c r="M1026" i="36"/>
  <c r="N1026" i="36"/>
  <c r="O1026" i="36"/>
  <c r="P1026" i="36"/>
  <c r="Q1026" i="36"/>
  <c r="H1027" i="36"/>
  <c r="I1027" i="36"/>
  <c r="J1027" i="36"/>
  <c r="K1027" i="36"/>
  <c r="L1027" i="36"/>
  <c r="M1027" i="36"/>
  <c r="N1027" i="36"/>
  <c r="O1027" i="36"/>
  <c r="P1027" i="36"/>
  <c r="Q1027" i="36"/>
  <c r="H1028" i="36"/>
  <c r="I1028" i="36"/>
  <c r="J1028" i="36"/>
  <c r="K1028" i="36"/>
  <c r="L1028" i="36"/>
  <c r="M1028" i="36"/>
  <c r="N1028" i="36"/>
  <c r="O1028" i="36"/>
  <c r="P1028" i="36"/>
  <c r="Q1028" i="36"/>
  <c r="H1029" i="36"/>
  <c r="I1029" i="36"/>
  <c r="J1029" i="36"/>
  <c r="K1029" i="36"/>
  <c r="L1029" i="36"/>
  <c r="M1029" i="36"/>
  <c r="N1029" i="36"/>
  <c r="O1029" i="36"/>
  <c r="P1029" i="36"/>
  <c r="Q1029" i="36"/>
  <c r="H1030" i="36"/>
  <c r="I1030" i="36"/>
  <c r="J1030" i="36"/>
  <c r="K1030" i="36"/>
  <c r="L1030" i="36"/>
  <c r="M1030" i="36"/>
  <c r="N1030" i="36"/>
  <c r="O1030" i="36"/>
  <c r="P1030" i="36"/>
  <c r="Q1030" i="36"/>
  <c r="H1031" i="36"/>
  <c r="I1031" i="36"/>
  <c r="J1031" i="36"/>
  <c r="K1031" i="36"/>
  <c r="L1031" i="36"/>
  <c r="M1031" i="36"/>
  <c r="N1031" i="36"/>
  <c r="O1031" i="36"/>
  <c r="P1031" i="36"/>
  <c r="Q1031" i="36"/>
  <c r="H1032" i="36"/>
  <c r="I1032" i="36"/>
  <c r="J1032" i="36"/>
  <c r="K1032" i="36"/>
  <c r="L1032" i="36"/>
  <c r="M1032" i="36"/>
  <c r="N1032" i="36"/>
  <c r="O1032" i="36"/>
  <c r="P1032" i="36"/>
  <c r="Q1032" i="36"/>
  <c r="H1033" i="36"/>
  <c r="I1033" i="36"/>
  <c r="J1033" i="36"/>
  <c r="K1033" i="36"/>
  <c r="L1033" i="36"/>
  <c r="M1033" i="36"/>
  <c r="N1033" i="36"/>
  <c r="O1033" i="36"/>
  <c r="P1033" i="36"/>
  <c r="Q1033" i="36"/>
  <c r="H1034" i="36"/>
  <c r="I1034" i="36"/>
  <c r="J1034" i="36"/>
  <c r="K1034" i="36"/>
  <c r="L1034" i="36"/>
  <c r="M1034" i="36"/>
  <c r="N1034" i="36"/>
  <c r="O1034" i="36"/>
  <c r="P1034" i="36"/>
  <c r="Q1034" i="36"/>
  <c r="H1035" i="36"/>
  <c r="I1035" i="36"/>
  <c r="J1035" i="36"/>
  <c r="K1035" i="36"/>
  <c r="L1035" i="36"/>
  <c r="M1035" i="36"/>
  <c r="N1035" i="36"/>
  <c r="O1035" i="36"/>
  <c r="P1035" i="36"/>
  <c r="Q1035" i="36"/>
  <c r="H1036" i="36"/>
  <c r="I1036" i="36"/>
  <c r="J1036" i="36"/>
  <c r="K1036" i="36"/>
  <c r="L1036" i="36"/>
  <c r="M1036" i="36"/>
  <c r="N1036" i="36"/>
  <c r="O1036" i="36"/>
  <c r="P1036" i="36"/>
  <c r="Q1036" i="36"/>
  <c r="H1037" i="36"/>
  <c r="I1037" i="36"/>
  <c r="J1037" i="36"/>
  <c r="K1037" i="36"/>
  <c r="L1037" i="36"/>
  <c r="M1037" i="36"/>
  <c r="N1037" i="36"/>
  <c r="O1037" i="36"/>
  <c r="P1037" i="36"/>
  <c r="Q1037" i="36"/>
  <c r="H1038" i="36"/>
  <c r="I1038" i="36"/>
  <c r="J1038" i="36"/>
  <c r="K1038" i="36"/>
  <c r="L1038" i="36"/>
  <c r="M1038" i="36"/>
  <c r="N1038" i="36"/>
  <c r="O1038" i="36"/>
  <c r="P1038" i="36"/>
  <c r="Q1038" i="36"/>
  <c r="H1039" i="36"/>
  <c r="I1039" i="36"/>
  <c r="J1039" i="36"/>
  <c r="K1039" i="36"/>
  <c r="L1039" i="36"/>
  <c r="M1039" i="36"/>
  <c r="N1039" i="36"/>
  <c r="O1039" i="36"/>
  <c r="P1039" i="36"/>
  <c r="Q1039" i="36"/>
  <c r="H1040" i="36"/>
  <c r="I1040" i="36"/>
  <c r="J1040" i="36"/>
  <c r="K1040" i="36"/>
  <c r="L1040" i="36"/>
  <c r="M1040" i="36"/>
  <c r="N1040" i="36"/>
  <c r="O1040" i="36"/>
  <c r="P1040" i="36"/>
  <c r="Q1040" i="36"/>
  <c r="H1041" i="36"/>
  <c r="I1041" i="36"/>
  <c r="J1041" i="36"/>
  <c r="K1041" i="36"/>
  <c r="L1041" i="36"/>
  <c r="M1041" i="36"/>
  <c r="N1041" i="36"/>
  <c r="O1041" i="36"/>
  <c r="P1041" i="36"/>
  <c r="Q1041" i="36"/>
  <c r="H1042" i="36"/>
  <c r="I1042" i="36"/>
  <c r="J1042" i="36"/>
  <c r="K1042" i="36"/>
  <c r="L1042" i="36"/>
  <c r="M1042" i="36"/>
  <c r="N1042" i="36"/>
  <c r="O1042" i="36"/>
  <c r="P1042" i="36"/>
  <c r="Q1042" i="36"/>
  <c r="H1043" i="36"/>
  <c r="I1043" i="36"/>
  <c r="J1043" i="36"/>
  <c r="K1043" i="36"/>
  <c r="L1043" i="36"/>
  <c r="M1043" i="36"/>
  <c r="N1043" i="36"/>
  <c r="O1043" i="36"/>
  <c r="P1043" i="36"/>
  <c r="Q1043" i="36"/>
  <c r="H1044" i="36"/>
  <c r="I1044" i="36"/>
  <c r="J1044" i="36"/>
  <c r="K1044" i="36"/>
  <c r="L1044" i="36"/>
  <c r="M1044" i="36"/>
  <c r="N1044" i="36"/>
  <c r="O1044" i="36"/>
  <c r="P1044" i="36"/>
  <c r="Q1044" i="36"/>
  <c r="H1045" i="36"/>
  <c r="I1045" i="36"/>
  <c r="J1045" i="36"/>
  <c r="K1045" i="36"/>
  <c r="L1045" i="36"/>
  <c r="M1045" i="36"/>
  <c r="N1045" i="36"/>
  <c r="O1045" i="36"/>
  <c r="P1045" i="36"/>
  <c r="Q1045" i="36"/>
  <c r="H1046" i="36"/>
  <c r="I1046" i="36"/>
  <c r="J1046" i="36"/>
  <c r="K1046" i="36"/>
  <c r="L1046" i="36"/>
  <c r="M1046" i="36"/>
  <c r="N1046" i="36"/>
  <c r="O1046" i="36"/>
  <c r="P1046" i="36"/>
  <c r="Q1046" i="36"/>
  <c r="H1047" i="36"/>
  <c r="I1047" i="36"/>
  <c r="J1047" i="36"/>
  <c r="K1047" i="36"/>
  <c r="L1047" i="36"/>
  <c r="M1047" i="36"/>
  <c r="N1047" i="36"/>
  <c r="O1047" i="36"/>
  <c r="P1047" i="36"/>
  <c r="Q1047" i="36"/>
  <c r="H1048" i="36"/>
  <c r="I1048" i="36"/>
  <c r="J1048" i="36"/>
  <c r="K1048" i="36"/>
  <c r="L1048" i="36"/>
  <c r="M1048" i="36"/>
  <c r="N1048" i="36"/>
  <c r="O1048" i="36"/>
  <c r="P1048" i="36"/>
  <c r="Q1048" i="36"/>
  <c r="H1049" i="36"/>
  <c r="I1049" i="36"/>
  <c r="J1049" i="36"/>
  <c r="K1049" i="36"/>
  <c r="L1049" i="36"/>
  <c r="M1049" i="36"/>
  <c r="N1049" i="36"/>
  <c r="O1049" i="36"/>
  <c r="P1049" i="36"/>
  <c r="Q1049" i="36"/>
  <c r="H1050" i="36"/>
  <c r="I1050" i="36"/>
  <c r="J1050" i="36"/>
  <c r="K1050" i="36"/>
  <c r="L1050" i="36"/>
  <c r="M1050" i="36"/>
  <c r="N1050" i="36"/>
  <c r="O1050" i="36"/>
  <c r="P1050" i="36"/>
  <c r="Q1050" i="36"/>
  <c r="H1051" i="36"/>
  <c r="I1051" i="36"/>
  <c r="J1051" i="36"/>
  <c r="K1051" i="36"/>
  <c r="L1051" i="36"/>
  <c r="M1051" i="36"/>
  <c r="N1051" i="36"/>
  <c r="O1051" i="36"/>
  <c r="P1051" i="36"/>
  <c r="Q1051" i="36"/>
  <c r="H1052" i="36"/>
  <c r="I1052" i="36"/>
  <c r="J1052" i="36"/>
  <c r="K1052" i="36"/>
  <c r="L1052" i="36"/>
  <c r="M1052" i="36"/>
  <c r="N1052" i="36"/>
  <c r="O1052" i="36"/>
  <c r="P1052" i="36"/>
  <c r="Q1052" i="36"/>
  <c r="H1053" i="36"/>
  <c r="I1053" i="36"/>
  <c r="J1053" i="36"/>
  <c r="K1053" i="36"/>
  <c r="L1053" i="36"/>
  <c r="M1053" i="36"/>
  <c r="N1053" i="36"/>
  <c r="O1053" i="36"/>
  <c r="P1053" i="36"/>
  <c r="Q1053" i="36"/>
  <c r="H1054" i="36"/>
  <c r="I1054" i="36"/>
  <c r="J1054" i="36"/>
  <c r="K1054" i="36"/>
  <c r="L1054" i="36"/>
  <c r="M1054" i="36"/>
  <c r="N1054" i="36"/>
  <c r="O1054" i="36"/>
  <c r="P1054" i="36"/>
  <c r="Q1054" i="36"/>
  <c r="H1055" i="36"/>
  <c r="I1055" i="36"/>
  <c r="J1055" i="36"/>
  <c r="K1055" i="36"/>
  <c r="L1055" i="36"/>
  <c r="M1055" i="36"/>
  <c r="N1055" i="36"/>
  <c r="O1055" i="36"/>
  <c r="P1055" i="36"/>
  <c r="Q1055" i="36"/>
  <c r="H1056" i="36"/>
  <c r="I1056" i="36"/>
  <c r="J1056" i="36"/>
  <c r="K1056" i="36"/>
  <c r="L1056" i="36"/>
  <c r="M1056" i="36"/>
  <c r="N1056" i="36"/>
  <c r="O1056" i="36"/>
  <c r="P1056" i="36"/>
  <c r="Q1056" i="36"/>
  <c r="H1057" i="36"/>
  <c r="I1057" i="36"/>
  <c r="J1057" i="36"/>
  <c r="K1057" i="36"/>
  <c r="L1057" i="36"/>
  <c r="M1057" i="36"/>
  <c r="N1057" i="36"/>
  <c r="O1057" i="36"/>
  <c r="P1057" i="36"/>
  <c r="Q1057" i="36"/>
  <c r="H1058" i="36"/>
  <c r="I1058" i="36"/>
  <c r="J1058" i="36"/>
  <c r="K1058" i="36"/>
  <c r="L1058" i="36"/>
  <c r="M1058" i="36"/>
  <c r="N1058" i="36"/>
  <c r="O1058" i="36"/>
  <c r="P1058" i="36"/>
  <c r="Q1058" i="36"/>
  <c r="H1059" i="36"/>
  <c r="I1059" i="36"/>
  <c r="J1059" i="36"/>
  <c r="K1059" i="36"/>
  <c r="L1059" i="36"/>
  <c r="M1059" i="36"/>
  <c r="N1059" i="36"/>
  <c r="O1059" i="36"/>
  <c r="P1059" i="36"/>
  <c r="Q1059" i="36"/>
  <c r="H1060" i="36"/>
  <c r="I1060" i="36"/>
  <c r="J1060" i="36"/>
  <c r="K1060" i="36"/>
  <c r="L1060" i="36"/>
  <c r="M1060" i="36"/>
  <c r="N1060" i="36"/>
  <c r="O1060" i="36"/>
  <c r="P1060" i="36"/>
  <c r="Q1060" i="36"/>
  <c r="H1061" i="36"/>
  <c r="I1061" i="36"/>
  <c r="J1061" i="36"/>
  <c r="K1061" i="36"/>
  <c r="L1061" i="36"/>
  <c r="M1061" i="36"/>
  <c r="N1061" i="36"/>
  <c r="O1061" i="36"/>
  <c r="P1061" i="36"/>
  <c r="Q1061" i="36"/>
  <c r="H1062" i="36"/>
  <c r="I1062" i="36"/>
  <c r="J1062" i="36"/>
  <c r="K1062" i="36"/>
  <c r="L1062" i="36"/>
  <c r="M1062" i="36"/>
  <c r="N1062" i="36"/>
  <c r="O1062" i="36"/>
  <c r="P1062" i="36"/>
  <c r="Q1062" i="36"/>
  <c r="H1063" i="36"/>
  <c r="I1063" i="36"/>
  <c r="J1063" i="36"/>
  <c r="K1063" i="36"/>
  <c r="L1063" i="36"/>
  <c r="M1063" i="36"/>
  <c r="N1063" i="36"/>
  <c r="O1063" i="36"/>
  <c r="P1063" i="36"/>
  <c r="Q1063" i="36"/>
  <c r="H1064" i="36"/>
  <c r="I1064" i="36"/>
  <c r="J1064" i="36"/>
  <c r="K1064" i="36"/>
  <c r="L1064" i="36"/>
  <c r="M1064" i="36"/>
  <c r="N1064" i="36"/>
  <c r="O1064" i="36"/>
  <c r="P1064" i="36"/>
  <c r="Q1064" i="36"/>
  <c r="H1065" i="36"/>
  <c r="I1065" i="36"/>
  <c r="J1065" i="36"/>
  <c r="K1065" i="36"/>
  <c r="L1065" i="36"/>
  <c r="M1065" i="36"/>
  <c r="N1065" i="36"/>
  <c r="O1065" i="36"/>
  <c r="P1065" i="36"/>
  <c r="Q1065" i="36"/>
  <c r="H1066" i="36"/>
  <c r="I1066" i="36"/>
  <c r="J1066" i="36"/>
  <c r="K1066" i="36"/>
  <c r="L1066" i="36"/>
  <c r="M1066" i="36"/>
  <c r="N1066" i="36"/>
  <c r="O1066" i="36"/>
  <c r="P1066" i="36"/>
  <c r="Q1066" i="36"/>
  <c r="H1067" i="36"/>
  <c r="I1067" i="36"/>
  <c r="J1067" i="36"/>
  <c r="K1067" i="36"/>
  <c r="L1067" i="36"/>
  <c r="M1067" i="36"/>
  <c r="N1067" i="36"/>
  <c r="O1067" i="36"/>
  <c r="P1067" i="36"/>
  <c r="Q1067" i="36"/>
  <c r="H1068" i="36"/>
  <c r="I1068" i="36"/>
  <c r="J1068" i="36"/>
  <c r="K1068" i="36"/>
  <c r="L1068" i="36"/>
  <c r="M1068" i="36"/>
  <c r="N1068" i="36"/>
  <c r="O1068" i="36"/>
  <c r="P1068" i="36"/>
  <c r="Q1068" i="36"/>
  <c r="H1069" i="36"/>
  <c r="I1069" i="36"/>
  <c r="J1069" i="36"/>
  <c r="K1069" i="36"/>
  <c r="L1069" i="36"/>
  <c r="M1069" i="36"/>
  <c r="N1069" i="36"/>
  <c r="O1069" i="36"/>
  <c r="P1069" i="36"/>
  <c r="Q1069" i="36"/>
  <c r="H1070" i="36"/>
  <c r="I1070" i="36"/>
  <c r="J1070" i="36"/>
  <c r="K1070" i="36"/>
  <c r="L1070" i="36"/>
  <c r="M1070" i="36"/>
  <c r="N1070" i="36"/>
  <c r="O1070" i="36"/>
  <c r="P1070" i="36"/>
  <c r="Q1070" i="36"/>
  <c r="H1071" i="36"/>
  <c r="I1071" i="36"/>
  <c r="J1071" i="36"/>
  <c r="K1071" i="36"/>
  <c r="L1071" i="36"/>
  <c r="M1071" i="36"/>
  <c r="N1071" i="36"/>
  <c r="O1071" i="36"/>
  <c r="P1071" i="36"/>
  <c r="Q1071" i="36"/>
  <c r="H1072" i="36"/>
  <c r="I1072" i="36"/>
  <c r="J1072" i="36"/>
  <c r="K1072" i="36"/>
  <c r="L1072" i="36"/>
  <c r="M1072" i="36"/>
  <c r="N1072" i="36"/>
  <c r="O1072" i="36"/>
  <c r="P1072" i="36"/>
  <c r="Q1072" i="36"/>
  <c r="H1073" i="36"/>
  <c r="I1073" i="36"/>
  <c r="J1073" i="36"/>
  <c r="K1073" i="36"/>
  <c r="L1073" i="36"/>
  <c r="M1073" i="36"/>
  <c r="N1073" i="36"/>
  <c r="O1073" i="36"/>
  <c r="P1073" i="36"/>
  <c r="Q1073" i="36"/>
  <c r="H1074" i="36"/>
  <c r="I1074" i="36"/>
  <c r="J1074" i="36"/>
  <c r="K1074" i="36"/>
  <c r="L1074" i="36"/>
  <c r="M1074" i="36"/>
  <c r="N1074" i="36"/>
  <c r="O1074" i="36"/>
  <c r="P1074" i="36"/>
  <c r="Q1074" i="36"/>
  <c r="H1075" i="36"/>
  <c r="I1075" i="36"/>
  <c r="J1075" i="36"/>
  <c r="K1075" i="36"/>
  <c r="L1075" i="36"/>
  <c r="M1075" i="36"/>
  <c r="N1075" i="36"/>
  <c r="O1075" i="36"/>
  <c r="P1075" i="36"/>
  <c r="Q1075" i="36"/>
  <c r="H1076" i="36"/>
  <c r="I1076" i="36"/>
  <c r="J1076" i="36"/>
  <c r="K1076" i="36"/>
  <c r="L1076" i="36"/>
  <c r="M1076" i="36"/>
  <c r="N1076" i="36"/>
  <c r="O1076" i="36"/>
  <c r="P1076" i="36"/>
  <c r="Q1076" i="36"/>
  <c r="H1077" i="36"/>
  <c r="I1077" i="36"/>
  <c r="J1077" i="36"/>
  <c r="K1077" i="36"/>
  <c r="L1077" i="36"/>
  <c r="M1077" i="36"/>
  <c r="N1077" i="36"/>
  <c r="O1077" i="36"/>
  <c r="P1077" i="36"/>
  <c r="Q1077" i="36"/>
  <c r="H1078" i="36"/>
  <c r="I1078" i="36"/>
  <c r="J1078" i="36"/>
  <c r="K1078" i="36"/>
  <c r="L1078" i="36"/>
  <c r="M1078" i="36"/>
  <c r="N1078" i="36"/>
  <c r="O1078" i="36"/>
  <c r="P1078" i="36"/>
  <c r="Q1078" i="36"/>
  <c r="H1079" i="36"/>
  <c r="I1079" i="36"/>
  <c r="J1079" i="36"/>
  <c r="K1079" i="36"/>
  <c r="L1079" i="36"/>
  <c r="M1079" i="36"/>
  <c r="N1079" i="36"/>
  <c r="O1079" i="36"/>
  <c r="P1079" i="36"/>
  <c r="Q1079" i="36"/>
  <c r="H1080" i="36"/>
  <c r="I1080" i="36"/>
  <c r="J1080" i="36"/>
  <c r="K1080" i="36"/>
  <c r="L1080" i="36"/>
  <c r="M1080" i="36"/>
  <c r="N1080" i="36"/>
  <c r="O1080" i="36"/>
  <c r="P1080" i="36"/>
  <c r="Q1080" i="36"/>
  <c r="H1081" i="36"/>
  <c r="I1081" i="36"/>
  <c r="J1081" i="36"/>
  <c r="K1081" i="36"/>
  <c r="L1081" i="36"/>
  <c r="M1081" i="36"/>
  <c r="N1081" i="36"/>
  <c r="O1081" i="36"/>
  <c r="P1081" i="36"/>
  <c r="Q1081" i="36"/>
  <c r="H1082" i="36"/>
  <c r="I1082" i="36"/>
  <c r="J1082" i="36"/>
  <c r="K1082" i="36"/>
  <c r="L1082" i="36"/>
  <c r="M1082" i="36"/>
  <c r="N1082" i="36"/>
  <c r="O1082" i="36"/>
  <c r="P1082" i="36"/>
  <c r="Q1082" i="36"/>
  <c r="H1083" i="36"/>
  <c r="I1083" i="36"/>
  <c r="J1083" i="36"/>
  <c r="K1083" i="36"/>
  <c r="L1083" i="36"/>
  <c r="M1083" i="36"/>
  <c r="N1083" i="36"/>
  <c r="O1083" i="36"/>
  <c r="P1083" i="36"/>
  <c r="Q1083" i="36"/>
  <c r="H1084" i="36"/>
  <c r="I1084" i="36"/>
  <c r="J1084" i="36"/>
  <c r="K1084" i="36"/>
  <c r="L1084" i="36"/>
  <c r="M1084" i="36"/>
  <c r="N1084" i="36"/>
  <c r="O1084" i="36"/>
  <c r="P1084" i="36"/>
  <c r="Q1084" i="36"/>
  <c r="H1085" i="36"/>
  <c r="I1085" i="36"/>
  <c r="J1085" i="36"/>
  <c r="K1085" i="36"/>
  <c r="L1085" i="36"/>
  <c r="M1085" i="36"/>
  <c r="N1085" i="36"/>
  <c r="O1085" i="36"/>
  <c r="P1085" i="36"/>
  <c r="Q1085" i="36"/>
  <c r="H1086" i="36"/>
  <c r="I1086" i="36"/>
  <c r="J1086" i="36"/>
  <c r="K1086" i="36"/>
  <c r="L1086" i="36"/>
  <c r="M1086" i="36"/>
  <c r="N1086" i="36"/>
  <c r="O1086" i="36"/>
  <c r="P1086" i="36"/>
  <c r="Q1086" i="36"/>
  <c r="H1087" i="36"/>
  <c r="I1087" i="36"/>
  <c r="J1087" i="36"/>
  <c r="K1087" i="36"/>
  <c r="L1087" i="36"/>
  <c r="M1087" i="36"/>
  <c r="N1087" i="36"/>
  <c r="O1087" i="36"/>
  <c r="P1087" i="36"/>
  <c r="Q1087" i="36"/>
  <c r="H1088" i="36"/>
  <c r="I1088" i="36"/>
  <c r="J1088" i="36"/>
  <c r="K1088" i="36"/>
  <c r="L1088" i="36"/>
  <c r="M1088" i="36"/>
  <c r="N1088" i="36"/>
  <c r="O1088" i="36"/>
  <c r="P1088" i="36"/>
  <c r="Q1088" i="36"/>
  <c r="H1089" i="36"/>
  <c r="I1089" i="36"/>
  <c r="J1089" i="36"/>
  <c r="K1089" i="36"/>
  <c r="L1089" i="36"/>
  <c r="M1089" i="36"/>
  <c r="N1089" i="36"/>
  <c r="O1089" i="36"/>
  <c r="P1089" i="36"/>
  <c r="Q1089" i="36"/>
  <c r="H1090" i="36"/>
  <c r="I1090" i="36"/>
  <c r="J1090" i="36"/>
  <c r="K1090" i="36"/>
  <c r="L1090" i="36"/>
  <c r="M1090" i="36"/>
  <c r="N1090" i="36"/>
  <c r="O1090" i="36"/>
  <c r="P1090" i="36"/>
  <c r="Q1090" i="36"/>
  <c r="H1091" i="36"/>
  <c r="I1091" i="36"/>
  <c r="J1091" i="36"/>
  <c r="K1091" i="36"/>
  <c r="L1091" i="36"/>
  <c r="M1091" i="36"/>
  <c r="N1091" i="36"/>
  <c r="O1091" i="36"/>
  <c r="P1091" i="36"/>
  <c r="Q1091" i="36"/>
  <c r="H1092" i="36"/>
  <c r="I1092" i="36"/>
  <c r="J1092" i="36"/>
  <c r="K1092" i="36"/>
  <c r="L1092" i="36"/>
  <c r="M1092" i="36"/>
  <c r="N1092" i="36"/>
  <c r="O1092" i="36"/>
  <c r="P1092" i="36"/>
  <c r="Q1092" i="36"/>
  <c r="H1093" i="36"/>
  <c r="I1093" i="36"/>
  <c r="J1093" i="36"/>
  <c r="K1093" i="36"/>
  <c r="L1093" i="36"/>
  <c r="M1093" i="36"/>
  <c r="N1093" i="36"/>
  <c r="O1093" i="36"/>
  <c r="P1093" i="36"/>
  <c r="Q1093" i="36"/>
  <c r="H1094" i="36"/>
  <c r="I1094" i="36"/>
  <c r="J1094" i="36"/>
  <c r="K1094" i="36"/>
  <c r="L1094" i="36"/>
  <c r="M1094" i="36"/>
  <c r="N1094" i="36"/>
  <c r="O1094" i="36"/>
  <c r="P1094" i="36"/>
  <c r="Q1094" i="36"/>
  <c r="H1095" i="36"/>
  <c r="I1095" i="36"/>
  <c r="J1095" i="36"/>
  <c r="K1095" i="36"/>
  <c r="L1095" i="36"/>
  <c r="M1095" i="36"/>
  <c r="N1095" i="36"/>
  <c r="O1095" i="36"/>
  <c r="P1095" i="36"/>
  <c r="Q1095" i="36"/>
  <c r="H1096" i="36"/>
  <c r="I1096" i="36"/>
  <c r="J1096" i="36"/>
  <c r="K1096" i="36"/>
  <c r="L1096" i="36"/>
  <c r="M1096" i="36"/>
  <c r="N1096" i="36"/>
  <c r="O1096" i="36"/>
  <c r="P1096" i="36"/>
  <c r="Q1096" i="36"/>
  <c r="H1097" i="36"/>
  <c r="I1097" i="36"/>
  <c r="J1097" i="36"/>
  <c r="K1097" i="36"/>
  <c r="L1097" i="36"/>
  <c r="M1097" i="36"/>
  <c r="N1097" i="36"/>
  <c r="O1097" i="36"/>
  <c r="P1097" i="36"/>
  <c r="Q1097" i="36"/>
  <c r="H1098" i="36"/>
  <c r="I1098" i="36"/>
  <c r="J1098" i="36"/>
  <c r="K1098" i="36"/>
  <c r="L1098" i="36"/>
  <c r="M1098" i="36"/>
  <c r="N1098" i="36"/>
  <c r="O1098" i="36"/>
  <c r="P1098" i="36"/>
  <c r="Q1098" i="36"/>
  <c r="H1099" i="36"/>
  <c r="I1099" i="36"/>
  <c r="J1099" i="36"/>
  <c r="K1099" i="36"/>
  <c r="L1099" i="36"/>
  <c r="M1099" i="36"/>
  <c r="N1099" i="36"/>
  <c r="O1099" i="36"/>
  <c r="P1099" i="36"/>
  <c r="Q1099" i="36"/>
  <c r="H1100" i="36"/>
  <c r="I1100" i="36"/>
  <c r="J1100" i="36"/>
  <c r="K1100" i="36"/>
  <c r="L1100" i="36"/>
  <c r="M1100" i="36"/>
  <c r="N1100" i="36"/>
  <c r="O1100" i="36"/>
  <c r="P1100" i="36"/>
  <c r="Q1100" i="36"/>
  <c r="H1101" i="36"/>
  <c r="I1101" i="36"/>
  <c r="J1101" i="36"/>
  <c r="K1101" i="36"/>
  <c r="L1101" i="36"/>
  <c r="M1101" i="36"/>
  <c r="N1101" i="36"/>
  <c r="O1101" i="36"/>
  <c r="P1101" i="36"/>
  <c r="Q1101" i="36"/>
  <c r="H1102" i="36"/>
  <c r="I1102" i="36"/>
  <c r="J1102" i="36"/>
  <c r="K1102" i="36"/>
  <c r="L1102" i="36"/>
  <c r="M1102" i="36"/>
  <c r="N1102" i="36"/>
  <c r="O1102" i="36"/>
  <c r="P1102" i="36"/>
  <c r="Q1102" i="36"/>
  <c r="H1103" i="36"/>
  <c r="I1103" i="36"/>
  <c r="J1103" i="36"/>
  <c r="K1103" i="36"/>
  <c r="L1103" i="36"/>
  <c r="M1103" i="36"/>
  <c r="N1103" i="36"/>
  <c r="O1103" i="36"/>
  <c r="P1103" i="36"/>
  <c r="Q1103" i="36"/>
  <c r="H1104" i="36"/>
  <c r="I1104" i="36"/>
  <c r="J1104" i="36"/>
  <c r="K1104" i="36"/>
  <c r="L1104" i="36"/>
  <c r="M1104" i="36"/>
  <c r="N1104" i="36"/>
  <c r="O1104" i="36"/>
  <c r="P1104" i="36"/>
  <c r="Q1104" i="36"/>
  <c r="H1105" i="36"/>
  <c r="I1105" i="36"/>
  <c r="J1105" i="36"/>
  <c r="K1105" i="36"/>
  <c r="L1105" i="36"/>
  <c r="M1105" i="36"/>
  <c r="N1105" i="36"/>
  <c r="O1105" i="36"/>
  <c r="P1105" i="36"/>
  <c r="Q1105" i="36"/>
  <c r="H1106" i="36"/>
  <c r="I1106" i="36"/>
  <c r="J1106" i="36"/>
  <c r="K1106" i="36"/>
  <c r="L1106" i="36"/>
  <c r="M1106" i="36"/>
  <c r="N1106" i="36"/>
  <c r="O1106" i="36"/>
  <c r="P1106" i="36"/>
  <c r="Q1106" i="36"/>
  <c r="H1107" i="36"/>
  <c r="I1107" i="36"/>
  <c r="J1107" i="36"/>
  <c r="K1107" i="36"/>
  <c r="L1107" i="36"/>
  <c r="M1107" i="36"/>
  <c r="N1107" i="36"/>
  <c r="O1107" i="36"/>
  <c r="P1107" i="36"/>
  <c r="Q1107" i="36"/>
  <c r="H1108" i="36"/>
  <c r="I1108" i="36"/>
  <c r="J1108" i="36"/>
  <c r="K1108" i="36"/>
  <c r="L1108" i="36"/>
  <c r="M1108" i="36"/>
  <c r="N1108" i="36"/>
  <c r="O1108" i="36"/>
  <c r="P1108" i="36"/>
  <c r="Q1108" i="36"/>
  <c r="H1109" i="36"/>
  <c r="I1109" i="36"/>
  <c r="J1109" i="36"/>
  <c r="K1109" i="36"/>
  <c r="L1109" i="36"/>
  <c r="M1109" i="36"/>
  <c r="N1109" i="36"/>
  <c r="O1109" i="36"/>
  <c r="P1109" i="36"/>
  <c r="Q1109" i="36"/>
  <c r="H1110" i="36"/>
  <c r="I1110" i="36"/>
  <c r="J1110" i="36"/>
  <c r="K1110" i="36"/>
  <c r="L1110" i="36"/>
  <c r="M1110" i="36"/>
  <c r="N1110" i="36"/>
  <c r="O1110" i="36"/>
  <c r="P1110" i="36"/>
  <c r="Q1110" i="36"/>
  <c r="H1111" i="36"/>
  <c r="I1111" i="36"/>
  <c r="J1111" i="36"/>
  <c r="K1111" i="36"/>
  <c r="L1111" i="36"/>
  <c r="M1111" i="36"/>
  <c r="N1111" i="36"/>
  <c r="O1111" i="36"/>
  <c r="P1111" i="36"/>
  <c r="Q1111" i="36"/>
  <c r="H1112" i="36"/>
  <c r="I1112" i="36"/>
  <c r="J1112" i="36"/>
  <c r="K1112" i="36"/>
  <c r="L1112" i="36"/>
  <c r="M1112" i="36"/>
  <c r="N1112" i="36"/>
  <c r="O1112" i="36"/>
  <c r="P1112" i="36"/>
  <c r="Q1112" i="36"/>
  <c r="H1113" i="36"/>
  <c r="I1113" i="36"/>
  <c r="J1113" i="36"/>
  <c r="K1113" i="36"/>
  <c r="L1113" i="36"/>
  <c r="M1113" i="36"/>
  <c r="N1113" i="36"/>
  <c r="O1113" i="36"/>
  <c r="P1113" i="36"/>
  <c r="Q1113" i="36"/>
  <c r="H1114" i="36"/>
  <c r="I1114" i="36"/>
  <c r="J1114" i="36"/>
  <c r="K1114" i="36"/>
  <c r="L1114" i="36"/>
  <c r="M1114" i="36"/>
  <c r="N1114" i="36"/>
  <c r="O1114" i="36"/>
  <c r="P1114" i="36"/>
  <c r="Q1114" i="36"/>
  <c r="H1115" i="36"/>
  <c r="I1115" i="36"/>
  <c r="J1115" i="36"/>
  <c r="K1115" i="36"/>
  <c r="L1115" i="36"/>
  <c r="M1115" i="36"/>
  <c r="N1115" i="36"/>
  <c r="O1115" i="36"/>
  <c r="P1115" i="36"/>
  <c r="Q1115" i="36"/>
  <c r="H1116" i="36"/>
  <c r="I1116" i="36"/>
  <c r="J1116" i="36"/>
  <c r="K1116" i="36"/>
  <c r="L1116" i="36"/>
  <c r="M1116" i="36"/>
  <c r="N1116" i="36"/>
  <c r="O1116" i="36"/>
  <c r="P1116" i="36"/>
  <c r="Q1116" i="36"/>
  <c r="H1117" i="36"/>
  <c r="I1117" i="36"/>
  <c r="J1117" i="36"/>
  <c r="K1117" i="36"/>
  <c r="L1117" i="36"/>
  <c r="M1117" i="36"/>
  <c r="N1117" i="36"/>
  <c r="O1117" i="36"/>
  <c r="P1117" i="36"/>
  <c r="Q1117" i="36"/>
  <c r="H1118" i="36"/>
  <c r="I1118" i="36"/>
  <c r="J1118" i="36"/>
  <c r="K1118" i="36"/>
  <c r="L1118" i="36"/>
  <c r="M1118" i="36"/>
  <c r="N1118" i="36"/>
  <c r="O1118" i="36"/>
  <c r="P1118" i="36"/>
  <c r="Q1118" i="36"/>
  <c r="H1119" i="36"/>
  <c r="I1119" i="36"/>
  <c r="J1119" i="36"/>
  <c r="K1119" i="36"/>
  <c r="L1119" i="36"/>
  <c r="M1119" i="36"/>
  <c r="N1119" i="36"/>
  <c r="O1119" i="36"/>
  <c r="P1119" i="36"/>
  <c r="Q1119" i="36"/>
  <c r="H1120" i="36"/>
  <c r="I1120" i="36"/>
  <c r="J1120" i="36"/>
  <c r="K1120" i="36"/>
  <c r="L1120" i="36"/>
  <c r="M1120" i="36"/>
  <c r="N1120" i="36"/>
  <c r="O1120" i="36"/>
  <c r="P1120" i="36"/>
  <c r="Q1120" i="36"/>
  <c r="H1121" i="36"/>
  <c r="I1121" i="36"/>
  <c r="J1121" i="36"/>
  <c r="K1121" i="36"/>
  <c r="L1121" i="36"/>
  <c r="M1121" i="36"/>
  <c r="N1121" i="36"/>
  <c r="O1121" i="36"/>
  <c r="P1121" i="36"/>
  <c r="Q1121" i="36"/>
  <c r="H1122" i="36"/>
  <c r="I1122" i="36"/>
  <c r="J1122" i="36"/>
  <c r="K1122" i="36"/>
  <c r="L1122" i="36"/>
  <c r="M1122" i="36"/>
  <c r="N1122" i="36"/>
  <c r="O1122" i="36"/>
  <c r="P1122" i="36"/>
  <c r="Q1122" i="36"/>
  <c r="H1123" i="36"/>
  <c r="I1123" i="36"/>
  <c r="J1123" i="36"/>
  <c r="K1123" i="36"/>
  <c r="L1123" i="36"/>
  <c r="M1123" i="36"/>
  <c r="N1123" i="36"/>
  <c r="O1123" i="36"/>
  <c r="P1123" i="36"/>
  <c r="Q1123" i="36"/>
  <c r="H1124" i="36"/>
  <c r="I1124" i="36"/>
  <c r="J1124" i="36"/>
  <c r="K1124" i="36"/>
  <c r="L1124" i="36"/>
  <c r="M1124" i="36"/>
  <c r="N1124" i="36"/>
  <c r="O1124" i="36"/>
  <c r="P1124" i="36"/>
  <c r="Q1124" i="36"/>
  <c r="H1125" i="36"/>
  <c r="I1125" i="36"/>
  <c r="J1125" i="36"/>
  <c r="K1125" i="36"/>
  <c r="L1125" i="36"/>
  <c r="M1125" i="36"/>
  <c r="N1125" i="36"/>
  <c r="O1125" i="36"/>
  <c r="P1125" i="36"/>
  <c r="Q1125" i="36"/>
  <c r="H1126" i="36"/>
  <c r="I1126" i="36"/>
  <c r="J1126" i="36"/>
  <c r="K1126" i="36"/>
  <c r="L1126" i="36"/>
  <c r="M1126" i="36"/>
  <c r="N1126" i="36"/>
  <c r="O1126" i="36"/>
  <c r="P1126" i="36"/>
  <c r="Q1126" i="36"/>
  <c r="H1127" i="36"/>
  <c r="I1127" i="36"/>
  <c r="J1127" i="36"/>
  <c r="K1127" i="36"/>
  <c r="L1127" i="36"/>
  <c r="M1127" i="36"/>
  <c r="N1127" i="36"/>
  <c r="O1127" i="36"/>
  <c r="P1127" i="36"/>
  <c r="Q1127" i="36"/>
  <c r="H1128" i="36"/>
  <c r="I1128" i="36"/>
  <c r="J1128" i="36"/>
  <c r="K1128" i="36"/>
  <c r="L1128" i="36"/>
  <c r="M1128" i="36"/>
  <c r="N1128" i="36"/>
  <c r="O1128" i="36"/>
  <c r="P1128" i="36"/>
  <c r="Q1128" i="36"/>
  <c r="H1129" i="36"/>
  <c r="I1129" i="36"/>
  <c r="J1129" i="36"/>
  <c r="K1129" i="36"/>
  <c r="L1129" i="36"/>
  <c r="M1129" i="36"/>
  <c r="N1129" i="36"/>
  <c r="O1129" i="36"/>
  <c r="P1129" i="36"/>
  <c r="Q1129" i="36"/>
  <c r="H1130" i="36"/>
  <c r="I1130" i="36"/>
  <c r="J1130" i="36"/>
  <c r="K1130" i="36"/>
  <c r="L1130" i="36"/>
  <c r="M1130" i="36"/>
  <c r="N1130" i="36"/>
  <c r="O1130" i="36"/>
  <c r="P1130" i="36"/>
  <c r="Q1130" i="36"/>
  <c r="H1131" i="36"/>
  <c r="I1131" i="36"/>
  <c r="J1131" i="36"/>
  <c r="K1131" i="36"/>
  <c r="L1131" i="36"/>
  <c r="M1131" i="36"/>
  <c r="N1131" i="36"/>
  <c r="O1131" i="36"/>
  <c r="P1131" i="36"/>
  <c r="Q1131" i="36"/>
  <c r="H1132" i="36"/>
  <c r="I1132" i="36"/>
  <c r="J1132" i="36"/>
  <c r="K1132" i="36"/>
  <c r="L1132" i="36"/>
  <c r="M1132" i="36"/>
  <c r="N1132" i="36"/>
  <c r="O1132" i="36"/>
  <c r="P1132" i="36"/>
  <c r="Q1132" i="36"/>
  <c r="H1133" i="36"/>
  <c r="I1133" i="36"/>
  <c r="J1133" i="36"/>
  <c r="K1133" i="36"/>
  <c r="L1133" i="36"/>
  <c r="M1133" i="36"/>
  <c r="N1133" i="36"/>
  <c r="O1133" i="36"/>
  <c r="P1133" i="36"/>
  <c r="Q1133" i="36"/>
  <c r="H1134" i="36"/>
  <c r="I1134" i="36"/>
  <c r="J1134" i="36"/>
  <c r="K1134" i="36"/>
  <c r="L1134" i="36"/>
  <c r="M1134" i="36"/>
  <c r="N1134" i="36"/>
  <c r="O1134" i="36"/>
  <c r="P1134" i="36"/>
  <c r="Q1134" i="36"/>
  <c r="H1135" i="36"/>
  <c r="I1135" i="36"/>
  <c r="J1135" i="36"/>
  <c r="K1135" i="36"/>
  <c r="L1135" i="36"/>
  <c r="M1135" i="36"/>
  <c r="N1135" i="36"/>
  <c r="O1135" i="36"/>
  <c r="P1135" i="36"/>
  <c r="Q1135" i="36"/>
  <c r="H1136" i="36"/>
  <c r="I1136" i="36"/>
  <c r="J1136" i="36"/>
  <c r="K1136" i="36"/>
  <c r="L1136" i="36"/>
  <c r="M1136" i="36"/>
  <c r="N1136" i="36"/>
  <c r="O1136" i="36"/>
  <c r="P1136" i="36"/>
  <c r="Q1136" i="36"/>
  <c r="H1137" i="36"/>
  <c r="I1137" i="36"/>
  <c r="J1137" i="36"/>
  <c r="K1137" i="36"/>
  <c r="L1137" i="36"/>
  <c r="M1137" i="36"/>
  <c r="N1137" i="36"/>
  <c r="O1137" i="36"/>
  <c r="P1137" i="36"/>
  <c r="Q1137" i="36"/>
  <c r="H1138" i="36"/>
  <c r="I1138" i="36"/>
  <c r="J1138" i="36"/>
  <c r="K1138" i="36"/>
  <c r="L1138" i="36"/>
  <c r="M1138" i="36"/>
  <c r="N1138" i="36"/>
  <c r="O1138" i="36"/>
  <c r="P1138" i="36"/>
  <c r="Q1138" i="36"/>
  <c r="H1139" i="36"/>
  <c r="I1139" i="36"/>
  <c r="J1139" i="36"/>
  <c r="K1139" i="36"/>
  <c r="L1139" i="36"/>
  <c r="M1139" i="36"/>
  <c r="N1139" i="36"/>
  <c r="O1139" i="36"/>
  <c r="P1139" i="36"/>
  <c r="Q1139" i="36"/>
  <c r="H1140" i="36"/>
  <c r="I1140" i="36"/>
  <c r="J1140" i="36"/>
  <c r="K1140" i="36"/>
  <c r="L1140" i="36"/>
  <c r="M1140" i="36"/>
  <c r="N1140" i="36"/>
  <c r="O1140" i="36"/>
  <c r="P1140" i="36"/>
  <c r="Q1140" i="36"/>
  <c r="H1141" i="36"/>
  <c r="I1141" i="36"/>
  <c r="J1141" i="36"/>
  <c r="K1141" i="36"/>
  <c r="L1141" i="36"/>
  <c r="M1141" i="36"/>
  <c r="N1141" i="36"/>
  <c r="O1141" i="36"/>
  <c r="P1141" i="36"/>
  <c r="Q1141" i="36"/>
  <c r="H1142" i="36"/>
  <c r="I1142" i="36"/>
  <c r="J1142" i="36"/>
  <c r="K1142" i="36"/>
  <c r="L1142" i="36"/>
  <c r="M1142" i="36"/>
  <c r="N1142" i="36"/>
  <c r="O1142" i="36"/>
  <c r="P1142" i="36"/>
  <c r="Q1142" i="36"/>
  <c r="H1143" i="36"/>
  <c r="I1143" i="36"/>
  <c r="J1143" i="36"/>
  <c r="K1143" i="36"/>
  <c r="L1143" i="36"/>
  <c r="M1143" i="36"/>
  <c r="N1143" i="36"/>
  <c r="O1143" i="36"/>
  <c r="P1143" i="36"/>
  <c r="Q1143" i="36"/>
  <c r="H1144" i="36"/>
  <c r="I1144" i="36"/>
  <c r="J1144" i="36"/>
  <c r="K1144" i="36"/>
  <c r="L1144" i="36"/>
  <c r="M1144" i="36"/>
  <c r="N1144" i="36"/>
  <c r="O1144" i="36"/>
  <c r="P1144" i="36"/>
  <c r="Q1144" i="36"/>
  <c r="H1145" i="36"/>
  <c r="I1145" i="36"/>
  <c r="J1145" i="36"/>
  <c r="K1145" i="36"/>
  <c r="L1145" i="36"/>
  <c r="M1145" i="36"/>
  <c r="N1145" i="36"/>
  <c r="O1145" i="36"/>
  <c r="P1145" i="36"/>
  <c r="Q1145" i="36"/>
  <c r="H1146" i="36"/>
  <c r="I1146" i="36"/>
  <c r="J1146" i="36"/>
  <c r="K1146" i="36"/>
  <c r="L1146" i="36"/>
  <c r="M1146" i="36"/>
  <c r="N1146" i="36"/>
  <c r="O1146" i="36"/>
  <c r="P1146" i="36"/>
  <c r="Q1146" i="36"/>
  <c r="H1147" i="36"/>
  <c r="I1147" i="36"/>
  <c r="J1147" i="36"/>
  <c r="K1147" i="36"/>
  <c r="L1147" i="36"/>
  <c r="M1147" i="36"/>
  <c r="N1147" i="36"/>
  <c r="O1147" i="36"/>
  <c r="P1147" i="36"/>
  <c r="Q1147" i="36"/>
  <c r="H1148" i="36"/>
  <c r="I1148" i="36"/>
  <c r="J1148" i="36"/>
  <c r="K1148" i="36"/>
  <c r="L1148" i="36"/>
  <c r="M1148" i="36"/>
  <c r="N1148" i="36"/>
  <c r="O1148" i="36"/>
  <c r="P1148" i="36"/>
  <c r="Q1148" i="36"/>
  <c r="H1149" i="36"/>
  <c r="I1149" i="36"/>
  <c r="J1149" i="36"/>
  <c r="K1149" i="36"/>
  <c r="L1149" i="36"/>
  <c r="M1149" i="36"/>
  <c r="N1149" i="36"/>
  <c r="O1149" i="36"/>
  <c r="P1149" i="36"/>
  <c r="Q1149" i="36"/>
  <c r="H1150" i="36"/>
  <c r="I1150" i="36"/>
  <c r="J1150" i="36"/>
  <c r="K1150" i="36"/>
  <c r="L1150" i="36"/>
  <c r="M1150" i="36"/>
  <c r="N1150" i="36"/>
  <c r="O1150" i="36"/>
  <c r="P1150" i="36"/>
  <c r="Q1150" i="36"/>
  <c r="H1151" i="36"/>
  <c r="I1151" i="36"/>
  <c r="J1151" i="36"/>
  <c r="K1151" i="36"/>
  <c r="L1151" i="36"/>
  <c r="M1151" i="36"/>
  <c r="N1151" i="36"/>
  <c r="O1151" i="36"/>
  <c r="P1151" i="36"/>
  <c r="Q1151" i="36"/>
  <c r="H1152" i="36"/>
  <c r="I1152" i="36"/>
  <c r="J1152" i="36"/>
  <c r="K1152" i="36"/>
  <c r="L1152" i="36"/>
  <c r="M1152" i="36"/>
  <c r="N1152" i="36"/>
  <c r="O1152" i="36"/>
  <c r="P1152" i="36"/>
  <c r="Q1152" i="36"/>
  <c r="H1153" i="36"/>
  <c r="I1153" i="36"/>
  <c r="J1153" i="36"/>
  <c r="K1153" i="36"/>
  <c r="L1153" i="36"/>
  <c r="M1153" i="36"/>
  <c r="N1153" i="36"/>
  <c r="O1153" i="36"/>
  <c r="P1153" i="36"/>
  <c r="Q1153" i="36"/>
  <c r="H1154" i="36"/>
  <c r="I1154" i="36"/>
  <c r="J1154" i="36"/>
  <c r="K1154" i="36"/>
  <c r="L1154" i="36"/>
  <c r="M1154" i="36"/>
  <c r="N1154" i="36"/>
  <c r="O1154" i="36"/>
  <c r="P1154" i="36"/>
  <c r="Q1154" i="36"/>
  <c r="H1155" i="36"/>
  <c r="I1155" i="36"/>
  <c r="J1155" i="36"/>
  <c r="K1155" i="36"/>
  <c r="L1155" i="36"/>
  <c r="M1155" i="36"/>
  <c r="N1155" i="36"/>
  <c r="O1155" i="36"/>
  <c r="P1155" i="36"/>
  <c r="Q1155" i="36"/>
  <c r="H1156" i="36"/>
  <c r="I1156" i="36"/>
  <c r="J1156" i="36"/>
  <c r="K1156" i="36"/>
  <c r="L1156" i="36"/>
  <c r="M1156" i="36"/>
  <c r="N1156" i="36"/>
  <c r="O1156" i="36"/>
  <c r="P1156" i="36"/>
  <c r="Q1156" i="36"/>
  <c r="H1157" i="36"/>
  <c r="I1157" i="36"/>
  <c r="J1157" i="36"/>
  <c r="K1157" i="36"/>
  <c r="L1157" i="36"/>
  <c r="M1157" i="36"/>
  <c r="N1157" i="36"/>
  <c r="O1157" i="36"/>
  <c r="P1157" i="36"/>
  <c r="Q1157" i="36"/>
  <c r="H1158" i="36"/>
  <c r="I1158" i="36"/>
  <c r="J1158" i="36"/>
  <c r="K1158" i="36"/>
  <c r="L1158" i="36"/>
  <c r="M1158" i="36"/>
  <c r="N1158" i="36"/>
  <c r="O1158" i="36"/>
  <c r="P1158" i="36"/>
  <c r="Q1158" i="36"/>
  <c r="H1159" i="36"/>
  <c r="I1159" i="36"/>
  <c r="J1159" i="36"/>
  <c r="K1159" i="36"/>
  <c r="L1159" i="36"/>
  <c r="M1159" i="36"/>
  <c r="N1159" i="36"/>
  <c r="O1159" i="36"/>
  <c r="P1159" i="36"/>
  <c r="Q1159" i="36"/>
  <c r="H1160" i="36"/>
  <c r="I1160" i="36"/>
  <c r="J1160" i="36"/>
  <c r="K1160" i="36"/>
  <c r="L1160" i="36"/>
  <c r="M1160" i="36"/>
  <c r="N1160" i="36"/>
  <c r="O1160" i="36"/>
  <c r="P1160" i="36"/>
  <c r="Q1160" i="36"/>
  <c r="H1161" i="36"/>
  <c r="I1161" i="36"/>
  <c r="J1161" i="36"/>
  <c r="K1161" i="36"/>
  <c r="L1161" i="36"/>
  <c r="M1161" i="36"/>
  <c r="N1161" i="36"/>
  <c r="O1161" i="36"/>
  <c r="P1161" i="36"/>
  <c r="Q1161" i="36"/>
  <c r="H1162" i="36"/>
  <c r="I1162" i="36"/>
  <c r="J1162" i="36"/>
  <c r="K1162" i="36"/>
  <c r="L1162" i="36"/>
  <c r="M1162" i="36"/>
  <c r="N1162" i="36"/>
  <c r="O1162" i="36"/>
  <c r="P1162" i="36"/>
  <c r="Q1162" i="36"/>
  <c r="H1163" i="36"/>
  <c r="I1163" i="36"/>
  <c r="J1163" i="36"/>
  <c r="K1163" i="36"/>
  <c r="L1163" i="36"/>
  <c r="M1163" i="36"/>
  <c r="N1163" i="36"/>
  <c r="O1163" i="36"/>
  <c r="P1163" i="36"/>
  <c r="Q1163" i="36"/>
  <c r="H1164" i="36"/>
  <c r="I1164" i="36"/>
  <c r="J1164" i="36"/>
  <c r="K1164" i="36"/>
  <c r="L1164" i="36"/>
  <c r="M1164" i="36"/>
  <c r="N1164" i="36"/>
  <c r="O1164" i="36"/>
  <c r="P1164" i="36"/>
  <c r="Q1164" i="36"/>
  <c r="H1165" i="36"/>
  <c r="I1165" i="36"/>
  <c r="J1165" i="36"/>
  <c r="K1165" i="36"/>
  <c r="L1165" i="36"/>
  <c r="M1165" i="36"/>
  <c r="N1165" i="36"/>
  <c r="O1165" i="36"/>
  <c r="P1165" i="36"/>
  <c r="Q1165" i="36"/>
  <c r="H1166" i="36"/>
  <c r="I1166" i="36"/>
  <c r="J1166" i="36"/>
  <c r="K1166" i="36"/>
  <c r="L1166" i="36"/>
  <c r="M1166" i="36"/>
  <c r="N1166" i="36"/>
  <c r="O1166" i="36"/>
  <c r="P1166" i="36"/>
  <c r="Q1166" i="36"/>
  <c r="H1167" i="36"/>
  <c r="I1167" i="36"/>
  <c r="J1167" i="36"/>
  <c r="K1167" i="36"/>
  <c r="L1167" i="36"/>
  <c r="M1167" i="36"/>
  <c r="N1167" i="36"/>
  <c r="O1167" i="36"/>
  <c r="P1167" i="36"/>
  <c r="Q1167" i="36"/>
  <c r="H1168" i="36"/>
  <c r="I1168" i="36"/>
  <c r="J1168" i="36"/>
  <c r="K1168" i="36"/>
  <c r="L1168" i="36"/>
  <c r="M1168" i="36"/>
  <c r="N1168" i="36"/>
  <c r="O1168" i="36"/>
  <c r="P1168" i="36"/>
  <c r="Q1168" i="36"/>
  <c r="H1169" i="36"/>
  <c r="I1169" i="36"/>
  <c r="J1169" i="36"/>
  <c r="K1169" i="36"/>
  <c r="L1169" i="36"/>
  <c r="M1169" i="36"/>
  <c r="N1169" i="36"/>
  <c r="O1169" i="36"/>
  <c r="P1169" i="36"/>
  <c r="Q1169" i="36"/>
  <c r="H1170" i="36"/>
  <c r="I1170" i="36"/>
  <c r="J1170" i="36"/>
  <c r="K1170" i="36"/>
  <c r="L1170" i="36"/>
  <c r="M1170" i="36"/>
  <c r="N1170" i="36"/>
  <c r="O1170" i="36"/>
  <c r="P1170" i="36"/>
  <c r="Q1170" i="36"/>
  <c r="H1171" i="36"/>
  <c r="I1171" i="36"/>
  <c r="J1171" i="36"/>
  <c r="K1171" i="36"/>
  <c r="L1171" i="36"/>
  <c r="M1171" i="36"/>
  <c r="N1171" i="36"/>
  <c r="O1171" i="36"/>
  <c r="P1171" i="36"/>
  <c r="Q1171" i="36"/>
  <c r="H1172" i="36"/>
  <c r="I1172" i="36"/>
  <c r="J1172" i="36"/>
  <c r="K1172" i="36"/>
  <c r="L1172" i="36"/>
  <c r="M1172" i="36"/>
  <c r="N1172" i="36"/>
  <c r="O1172" i="36"/>
  <c r="P1172" i="36"/>
  <c r="Q1172" i="36"/>
  <c r="H1173" i="36"/>
  <c r="I1173" i="36"/>
  <c r="J1173" i="36"/>
  <c r="K1173" i="36"/>
  <c r="L1173" i="36"/>
  <c r="M1173" i="36"/>
  <c r="N1173" i="36"/>
  <c r="O1173" i="36"/>
  <c r="P1173" i="36"/>
  <c r="Q1173" i="36"/>
  <c r="H1174" i="36"/>
  <c r="I1174" i="36"/>
  <c r="J1174" i="36"/>
  <c r="K1174" i="36"/>
  <c r="L1174" i="36"/>
  <c r="M1174" i="36"/>
  <c r="N1174" i="36"/>
  <c r="O1174" i="36"/>
  <c r="P1174" i="36"/>
  <c r="Q1174" i="36"/>
  <c r="H1175" i="36"/>
  <c r="I1175" i="36"/>
  <c r="J1175" i="36"/>
  <c r="K1175" i="36"/>
  <c r="L1175" i="36"/>
  <c r="M1175" i="36"/>
  <c r="N1175" i="36"/>
  <c r="O1175" i="36"/>
  <c r="P1175" i="36"/>
  <c r="Q1175" i="36"/>
  <c r="H1176" i="36"/>
  <c r="I1176" i="36"/>
  <c r="J1176" i="36"/>
  <c r="K1176" i="36"/>
  <c r="L1176" i="36"/>
  <c r="M1176" i="36"/>
  <c r="N1176" i="36"/>
  <c r="O1176" i="36"/>
  <c r="P1176" i="36"/>
  <c r="Q1176" i="36"/>
  <c r="H1177" i="36"/>
  <c r="I1177" i="36"/>
  <c r="J1177" i="36"/>
  <c r="K1177" i="36"/>
  <c r="L1177" i="36"/>
  <c r="M1177" i="36"/>
  <c r="N1177" i="36"/>
  <c r="O1177" i="36"/>
  <c r="P1177" i="36"/>
  <c r="Q1177" i="36"/>
  <c r="H1178" i="36"/>
  <c r="I1178" i="36"/>
  <c r="J1178" i="36"/>
  <c r="K1178" i="36"/>
  <c r="L1178" i="36"/>
  <c r="M1178" i="36"/>
  <c r="N1178" i="36"/>
  <c r="O1178" i="36"/>
  <c r="P1178" i="36"/>
  <c r="Q1178" i="36"/>
  <c r="H1179" i="36"/>
  <c r="I1179" i="36"/>
  <c r="J1179" i="36"/>
  <c r="K1179" i="36"/>
  <c r="L1179" i="36"/>
  <c r="M1179" i="36"/>
  <c r="N1179" i="36"/>
  <c r="O1179" i="36"/>
  <c r="P1179" i="36"/>
  <c r="Q1179" i="36"/>
  <c r="H1180" i="36"/>
  <c r="I1180" i="36"/>
  <c r="J1180" i="36"/>
  <c r="K1180" i="36"/>
  <c r="L1180" i="36"/>
  <c r="M1180" i="36"/>
  <c r="N1180" i="36"/>
  <c r="O1180" i="36"/>
  <c r="P1180" i="36"/>
  <c r="Q1180" i="36"/>
  <c r="H1181" i="36"/>
  <c r="I1181" i="36"/>
  <c r="J1181" i="36"/>
  <c r="K1181" i="36"/>
  <c r="L1181" i="36"/>
  <c r="M1181" i="36"/>
  <c r="N1181" i="36"/>
  <c r="O1181" i="36"/>
  <c r="P1181" i="36"/>
  <c r="Q1181" i="36"/>
  <c r="H1182" i="36"/>
  <c r="I1182" i="36"/>
  <c r="J1182" i="36"/>
  <c r="K1182" i="36"/>
  <c r="L1182" i="36"/>
  <c r="M1182" i="36"/>
  <c r="N1182" i="36"/>
  <c r="O1182" i="36"/>
  <c r="P1182" i="36"/>
  <c r="Q1182" i="36"/>
  <c r="H1183" i="36"/>
  <c r="I1183" i="36"/>
  <c r="J1183" i="36"/>
  <c r="K1183" i="36"/>
  <c r="L1183" i="36"/>
  <c r="M1183" i="36"/>
  <c r="N1183" i="36"/>
  <c r="O1183" i="36"/>
  <c r="P1183" i="36"/>
  <c r="Q1183" i="36"/>
  <c r="H1184" i="36"/>
  <c r="I1184" i="36"/>
  <c r="J1184" i="36"/>
  <c r="K1184" i="36"/>
  <c r="L1184" i="36"/>
  <c r="M1184" i="36"/>
  <c r="N1184" i="36"/>
  <c r="O1184" i="36"/>
  <c r="P1184" i="36"/>
  <c r="Q1184" i="36"/>
  <c r="H1185" i="36"/>
  <c r="I1185" i="36"/>
  <c r="J1185" i="36"/>
  <c r="K1185" i="36"/>
  <c r="L1185" i="36"/>
  <c r="M1185" i="36"/>
  <c r="N1185" i="36"/>
  <c r="O1185" i="36"/>
  <c r="P1185" i="36"/>
  <c r="Q1185" i="36"/>
  <c r="H1186" i="36"/>
  <c r="I1186" i="36"/>
  <c r="J1186" i="36"/>
  <c r="K1186" i="36"/>
  <c r="L1186" i="36"/>
  <c r="M1186" i="36"/>
  <c r="N1186" i="36"/>
  <c r="O1186" i="36"/>
  <c r="P1186" i="36"/>
  <c r="Q1186" i="36"/>
  <c r="H1187" i="36"/>
  <c r="I1187" i="36"/>
  <c r="J1187" i="36"/>
  <c r="K1187" i="36"/>
  <c r="L1187" i="36"/>
  <c r="M1187" i="36"/>
  <c r="N1187" i="36"/>
  <c r="O1187" i="36"/>
  <c r="P1187" i="36"/>
  <c r="Q1187" i="36"/>
  <c r="H1188" i="36"/>
  <c r="I1188" i="36"/>
  <c r="J1188" i="36"/>
  <c r="K1188" i="36"/>
  <c r="L1188" i="36"/>
  <c r="M1188" i="36"/>
  <c r="N1188" i="36"/>
  <c r="O1188" i="36"/>
  <c r="P1188" i="36"/>
  <c r="Q1188" i="36"/>
  <c r="H1189" i="36"/>
  <c r="I1189" i="36"/>
  <c r="J1189" i="36"/>
  <c r="K1189" i="36"/>
  <c r="L1189" i="36"/>
  <c r="M1189" i="36"/>
  <c r="N1189" i="36"/>
  <c r="O1189" i="36"/>
  <c r="P1189" i="36"/>
  <c r="Q1189" i="36"/>
  <c r="H1190" i="36"/>
  <c r="I1190" i="36"/>
  <c r="J1190" i="36"/>
  <c r="K1190" i="36"/>
  <c r="L1190" i="36"/>
  <c r="M1190" i="36"/>
  <c r="N1190" i="36"/>
  <c r="O1190" i="36"/>
  <c r="P1190" i="36"/>
  <c r="Q1190" i="36"/>
  <c r="H1191" i="36"/>
  <c r="I1191" i="36"/>
  <c r="J1191" i="36"/>
  <c r="K1191" i="36"/>
  <c r="L1191" i="36"/>
  <c r="M1191" i="36"/>
  <c r="N1191" i="36"/>
  <c r="O1191" i="36"/>
  <c r="P1191" i="36"/>
  <c r="Q1191" i="36"/>
  <c r="H1192" i="36"/>
  <c r="I1192" i="36"/>
  <c r="J1192" i="36"/>
  <c r="K1192" i="36"/>
  <c r="L1192" i="36"/>
  <c r="M1192" i="36"/>
  <c r="N1192" i="36"/>
  <c r="O1192" i="36"/>
  <c r="P1192" i="36"/>
  <c r="Q1192" i="36"/>
  <c r="H1193" i="36"/>
  <c r="I1193" i="36"/>
  <c r="J1193" i="36"/>
  <c r="K1193" i="36"/>
  <c r="L1193" i="36"/>
  <c r="M1193" i="36"/>
  <c r="N1193" i="36"/>
  <c r="O1193" i="36"/>
  <c r="P1193" i="36"/>
  <c r="Q1193" i="36"/>
  <c r="H1194" i="36"/>
  <c r="I1194" i="36"/>
  <c r="J1194" i="36"/>
  <c r="K1194" i="36"/>
  <c r="L1194" i="36"/>
  <c r="M1194" i="36"/>
  <c r="N1194" i="36"/>
  <c r="O1194" i="36"/>
  <c r="P1194" i="36"/>
  <c r="Q1194" i="36"/>
  <c r="H1195" i="36"/>
  <c r="I1195" i="36"/>
  <c r="J1195" i="36"/>
  <c r="K1195" i="36"/>
  <c r="L1195" i="36"/>
  <c r="M1195" i="36"/>
  <c r="N1195" i="36"/>
  <c r="O1195" i="36"/>
  <c r="P1195" i="36"/>
  <c r="Q1195" i="36"/>
  <c r="H1196" i="36"/>
  <c r="I1196" i="36"/>
  <c r="J1196" i="36"/>
  <c r="K1196" i="36"/>
  <c r="L1196" i="36"/>
  <c r="M1196" i="36"/>
  <c r="N1196" i="36"/>
  <c r="O1196" i="36"/>
  <c r="P1196" i="36"/>
  <c r="Q1196" i="36"/>
  <c r="H1197" i="36"/>
  <c r="I1197" i="36"/>
  <c r="J1197" i="36"/>
  <c r="K1197" i="36"/>
  <c r="L1197" i="36"/>
  <c r="M1197" i="36"/>
  <c r="N1197" i="36"/>
  <c r="O1197" i="36"/>
  <c r="P1197" i="36"/>
  <c r="Q1197" i="36"/>
  <c r="H1198" i="36"/>
  <c r="I1198" i="36"/>
  <c r="J1198" i="36"/>
  <c r="K1198" i="36"/>
  <c r="L1198" i="36"/>
  <c r="M1198" i="36"/>
  <c r="N1198" i="36"/>
  <c r="O1198" i="36"/>
  <c r="P1198" i="36"/>
  <c r="Q1198" i="36"/>
  <c r="H1199" i="36"/>
  <c r="I1199" i="36"/>
  <c r="J1199" i="36"/>
  <c r="K1199" i="36"/>
  <c r="L1199" i="36"/>
  <c r="M1199" i="36"/>
  <c r="N1199" i="36"/>
  <c r="O1199" i="36"/>
  <c r="P1199" i="36"/>
  <c r="Q1199" i="36"/>
  <c r="H1200" i="36"/>
  <c r="I1200" i="36"/>
  <c r="J1200" i="36"/>
  <c r="K1200" i="36"/>
  <c r="L1200" i="36"/>
  <c r="M1200" i="36"/>
  <c r="N1200" i="36"/>
  <c r="O1200" i="36"/>
  <c r="P1200" i="36"/>
  <c r="Q1200" i="36"/>
  <c r="H1201" i="36"/>
  <c r="I1201" i="36"/>
  <c r="J1201" i="36"/>
  <c r="K1201" i="36"/>
  <c r="L1201" i="36"/>
  <c r="M1201" i="36"/>
  <c r="N1201" i="36"/>
  <c r="O1201" i="36"/>
  <c r="P1201" i="36"/>
  <c r="Q1201" i="36"/>
  <c r="H1202" i="36"/>
  <c r="I1202" i="36"/>
  <c r="J1202" i="36"/>
  <c r="K1202" i="36"/>
  <c r="L1202" i="36"/>
  <c r="M1202" i="36"/>
  <c r="N1202" i="36"/>
  <c r="O1202" i="36"/>
  <c r="P1202" i="36"/>
  <c r="Q1202" i="36"/>
  <c r="H1203" i="36"/>
  <c r="I1203" i="36"/>
  <c r="J1203" i="36"/>
  <c r="K1203" i="36"/>
  <c r="L1203" i="36"/>
  <c r="M1203" i="36"/>
  <c r="N1203" i="36"/>
  <c r="O1203" i="36"/>
  <c r="P1203" i="36"/>
  <c r="Q1203" i="36"/>
  <c r="H1204" i="36"/>
  <c r="I1204" i="36"/>
  <c r="J1204" i="36"/>
  <c r="K1204" i="36"/>
  <c r="L1204" i="36"/>
  <c r="M1204" i="36"/>
  <c r="N1204" i="36"/>
  <c r="O1204" i="36"/>
  <c r="P1204" i="36"/>
  <c r="Q1204" i="36"/>
  <c r="H1205" i="36"/>
  <c r="I1205" i="36"/>
  <c r="J1205" i="36"/>
  <c r="K1205" i="36"/>
  <c r="L1205" i="36"/>
  <c r="M1205" i="36"/>
  <c r="N1205" i="36"/>
  <c r="O1205" i="36"/>
  <c r="P1205" i="36"/>
  <c r="Q1205" i="36"/>
  <c r="H1206" i="36"/>
  <c r="I1206" i="36"/>
  <c r="J1206" i="36"/>
  <c r="K1206" i="36"/>
  <c r="L1206" i="36"/>
  <c r="M1206" i="36"/>
  <c r="N1206" i="36"/>
  <c r="O1206" i="36"/>
  <c r="P1206" i="36"/>
  <c r="Q1206" i="36"/>
  <c r="H1207" i="36"/>
  <c r="I1207" i="36"/>
  <c r="J1207" i="36"/>
  <c r="K1207" i="36"/>
  <c r="L1207" i="36"/>
  <c r="M1207" i="36"/>
  <c r="N1207" i="36"/>
  <c r="O1207" i="36"/>
  <c r="P1207" i="36"/>
  <c r="Q1207" i="36"/>
  <c r="H1208" i="36"/>
  <c r="I1208" i="36"/>
  <c r="J1208" i="36"/>
  <c r="K1208" i="36"/>
  <c r="L1208" i="36"/>
  <c r="M1208" i="36"/>
  <c r="N1208" i="36"/>
  <c r="O1208" i="36"/>
  <c r="P1208" i="36"/>
  <c r="Q1208" i="36"/>
  <c r="H1209" i="36"/>
  <c r="I1209" i="36"/>
  <c r="J1209" i="36"/>
  <c r="K1209" i="36"/>
  <c r="L1209" i="36"/>
  <c r="M1209" i="36"/>
  <c r="N1209" i="36"/>
  <c r="O1209" i="36"/>
  <c r="P1209" i="36"/>
  <c r="Q1209" i="36"/>
  <c r="H1210" i="36"/>
  <c r="I1210" i="36"/>
  <c r="J1210" i="36"/>
  <c r="K1210" i="36"/>
  <c r="L1210" i="36"/>
  <c r="M1210" i="36"/>
  <c r="N1210" i="36"/>
  <c r="O1210" i="36"/>
  <c r="P1210" i="36"/>
  <c r="Q1210" i="36"/>
  <c r="H1211" i="36"/>
  <c r="I1211" i="36"/>
  <c r="J1211" i="36"/>
  <c r="K1211" i="36"/>
  <c r="L1211" i="36"/>
  <c r="M1211" i="36"/>
  <c r="N1211" i="36"/>
  <c r="O1211" i="36"/>
  <c r="P1211" i="36"/>
  <c r="Q1211" i="36"/>
  <c r="H1212" i="36"/>
  <c r="I1212" i="36"/>
  <c r="J1212" i="36"/>
  <c r="K1212" i="36"/>
  <c r="L1212" i="36"/>
  <c r="M1212" i="36"/>
  <c r="N1212" i="36"/>
  <c r="O1212" i="36"/>
  <c r="P1212" i="36"/>
  <c r="Q1212" i="36"/>
  <c r="H1213" i="36"/>
  <c r="I1213" i="36"/>
  <c r="J1213" i="36"/>
  <c r="K1213" i="36"/>
  <c r="L1213" i="36"/>
  <c r="M1213" i="36"/>
  <c r="N1213" i="36"/>
  <c r="O1213" i="36"/>
  <c r="P1213" i="36"/>
  <c r="Q1213" i="36"/>
  <c r="H1214" i="36"/>
  <c r="I1214" i="36"/>
  <c r="J1214" i="36"/>
  <c r="K1214" i="36"/>
  <c r="L1214" i="36"/>
  <c r="M1214" i="36"/>
  <c r="N1214" i="36"/>
  <c r="O1214" i="36"/>
  <c r="P1214" i="36"/>
  <c r="Q1214" i="36"/>
  <c r="H1215" i="36"/>
  <c r="I1215" i="36"/>
  <c r="J1215" i="36"/>
  <c r="K1215" i="36"/>
  <c r="L1215" i="36"/>
  <c r="M1215" i="36"/>
  <c r="N1215" i="36"/>
  <c r="O1215" i="36"/>
  <c r="P1215" i="36"/>
  <c r="Q1215" i="36"/>
  <c r="H1216" i="36"/>
  <c r="I1216" i="36"/>
  <c r="J1216" i="36"/>
  <c r="K1216" i="36"/>
  <c r="L1216" i="36"/>
  <c r="M1216" i="36"/>
  <c r="N1216" i="36"/>
  <c r="O1216" i="36"/>
  <c r="P1216" i="36"/>
  <c r="Q1216" i="36"/>
  <c r="H1217" i="36"/>
  <c r="I1217" i="36"/>
  <c r="J1217" i="36"/>
  <c r="K1217" i="36"/>
  <c r="L1217" i="36"/>
  <c r="M1217" i="36"/>
  <c r="N1217" i="36"/>
  <c r="O1217" i="36"/>
  <c r="P1217" i="36"/>
  <c r="Q1217" i="36"/>
  <c r="H1218" i="36"/>
  <c r="I1218" i="36"/>
  <c r="J1218" i="36"/>
  <c r="K1218" i="36"/>
  <c r="L1218" i="36"/>
  <c r="M1218" i="36"/>
  <c r="N1218" i="36"/>
  <c r="O1218" i="36"/>
  <c r="P1218" i="36"/>
  <c r="Q1218" i="36"/>
  <c r="H1219" i="36"/>
  <c r="I1219" i="36"/>
  <c r="J1219" i="36"/>
  <c r="K1219" i="36"/>
  <c r="L1219" i="36"/>
  <c r="M1219" i="36"/>
  <c r="N1219" i="36"/>
  <c r="O1219" i="36"/>
  <c r="P1219" i="36"/>
  <c r="Q1219" i="36"/>
  <c r="H1220" i="36"/>
  <c r="I1220" i="36"/>
  <c r="J1220" i="36"/>
  <c r="K1220" i="36"/>
  <c r="L1220" i="36"/>
  <c r="M1220" i="36"/>
  <c r="N1220" i="36"/>
  <c r="O1220" i="36"/>
  <c r="P1220" i="36"/>
  <c r="Q1220" i="36"/>
  <c r="H1221" i="36"/>
  <c r="I1221" i="36"/>
  <c r="J1221" i="36"/>
  <c r="K1221" i="36"/>
  <c r="L1221" i="36"/>
  <c r="M1221" i="36"/>
  <c r="N1221" i="36"/>
  <c r="O1221" i="36"/>
  <c r="P1221" i="36"/>
  <c r="Q1221" i="36"/>
  <c r="H1222" i="36"/>
  <c r="I1222" i="36"/>
  <c r="J1222" i="36"/>
  <c r="K1222" i="36"/>
  <c r="L1222" i="36"/>
  <c r="M1222" i="36"/>
  <c r="N1222" i="36"/>
  <c r="O1222" i="36"/>
  <c r="P1222" i="36"/>
  <c r="Q1222" i="36"/>
  <c r="H1223" i="36"/>
  <c r="I1223" i="36"/>
  <c r="J1223" i="36"/>
  <c r="K1223" i="36"/>
  <c r="L1223" i="36"/>
  <c r="M1223" i="36"/>
  <c r="N1223" i="36"/>
  <c r="O1223" i="36"/>
  <c r="P1223" i="36"/>
  <c r="Q1223" i="36"/>
  <c r="H1224" i="36"/>
  <c r="I1224" i="36"/>
  <c r="J1224" i="36"/>
  <c r="K1224" i="36"/>
  <c r="L1224" i="36"/>
  <c r="M1224" i="36"/>
  <c r="N1224" i="36"/>
  <c r="O1224" i="36"/>
  <c r="P1224" i="36"/>
  <c r="Q1224" i="36"/>
  <c r="H1225" i="36"/>
  <c r="I1225" i="36"/>
  <c r="J1225" i="36"/>
  <c r="K1225" i="36"/>
  <c r="L1225" i="36"/>
  <c r="M1225" i="36"/>
  <c r="N1225" i="36"/>
  <c r="O1225" i="36"/>
  <c r="P1225" i="36"/>
  <c r="Q1225" i="36"/>
  <c r="H1226" i="36"/>
  <c r="I1226" i="36"/>
  <c r="J1226" i="36"/>
  <c r="K1226" i="36"/>
  <c r="L1226" i="36"/>
  <c r="M1226" i="36"/>
  <c r="N1226" i="36"/>
  <c r="O1226" i="36"/>
  <c r="P1226" i="36"/>
  <c r="Q1226" i="36"/>
  <c r="H1227" i="36"/>
  <c r="I1227" i="36"/>
  <c r="J1227" i="36"/>
  <c r="K1227" i="36"/>
  <c r="L1227" i="36"/>
  <c r="M1227" i="36"/>
  <c r="N1227" i="36"/>
  <c r="O1227" i="36"/>
  <c r="P1227" i="36"/>
  <c r="Q1227" i="36"/>
  <c r="H1228" i="36"/>
  <c r="I1228" i="36"/>
  <c r="J1228" i="36"/>
  <c r="K1228" i="36"/>
  <c r="L1228" i="36"/>
  <c r="M1228" i="36"/>
  <c r="N1228" i="36"/>
  <c r="O1228" i="36"/>
  <c r="P1228" i="36"/>
  <c r="Q1228" i="36"/>
  <c r="H1229" i="36"/>
  <c r="I1229" i="36"/>
  <c r="J1229" i="36"/>
  <c r="K1229" i="36"/>
  <c r="L1229" i="36"/>
  <c r="M1229" i="36"/>
  <c r="N1229" i="36"/>
  <c r="O1229" i="36"/>
  <c r="P1229" i="36"/>
  <c r="Q1229" i="36"/>
  <c r="H1230" i="36"/>
  <c r="I1230" i="36"/>
  <c r="J1230" i="36"/>
  <c r="K1230" i="36"/>
  <c r="L1230" i="36"/>
  <c r="M1230" i="36"/>
  <c r="N1230" i="36"/>
  <c r="O1230" i="36"/>
  <c r="P1230" i="36"/>
  <c r="Q1230" i="36"/>
  <c r="H1231" i="36"/>
  <c r="I1231" i="36"/>
  <c r="J1231" i="36"/>
  <c r="K1231" i="36"/>
  <c r="L1231" i="36"/>
  <c r="M1231" i="36"/>
  <c r="N1231" i="36"/>
  <c r="O1231" i="36"/>
  <c r="P1231" i="36"/>
  <c r="Q1231" i="36"/>
  <c r="H1232" i="36"/>
  <c r="I1232" i="36"/>
  <c r="J1232" i="36"/>
  <c r="K1232" i="36"/>
  <c r="L1232" i="36"/>
  <c r="M1232" i="36"/>
  <c r="N1232" i="36"/>
  <c r="O1232" i="36"/>
  <c r="P1232" i="36"/>
  <c r="Q1232" i="36"/>
  <c r="H1233" i="36"/>
  <c r="I1233" i="36"/>
  <c r="J1233" i="36"/>
  <c r="K1233" i="36"/>
  <c r="L1233" i="36"/>
  <c r="M1233" i="36"/>
  <c r="N1233" i="36"/>
  <c r="O1233" i="36"/>
  <c r="P1233" i="36"/>
  <c r="Q1233" i="36"/>
  <c r="H1234" i="36"/>
  <c r="I1234" i="36"/>
  <c r="J1234" i="36"/>
  <c r="K1234" i="36"/>
  <c r="L1234" i="36"/>
  <c r="M1234" i="36"/>
  <c r="N1234" i="36"/>
  <c r="O1234" i="36"/>
  <c r="P1234" i="36"/>
  <c r="Q1234" i="36"/>
  <c r="H1235" i="36"/>
  <c r="I1235" i="36"/>
  <c r="J1235" i="36"/>
  <c r="K1235" i="36"/>
  <c r="L1235" i="36"/>
  <c r="M1235" i="36"/>
  <c r="N1235" i="36"/>
  <c r="O1235" i="36"/>
  <c r="P1235" i="36"/>
  <c r="Q1235" i="36"/>
  <c r="H1236" i="36"/>
  <c r="I1236" i="36"/>
  <c r="J1236" i="36"/>
  <c r="K1236" i="36"/>
  <c r="L1236" i="36"/>
  <c r="M1236" i="36"/>
  <c r="N1236" i="36"/>
  <c r="O1236" i="36"/>
  <c r="P1236" i="36"/>
  <c r="Q1236" i="36"/>
  <c r="H1237" i="36"/>
  <c r="I1237" i="36"/>
  <c r="J1237" i="36"/>
  <c r="K1237" i="36"/>
  <c r="L1237" i="36"/>
  <c r="M1237" i="36"/>
  <c r="N1237" i="36"/>
  <c r="O1237" i="36"/>
  <c r="P1237" i="36"/>
  <c r="Q1237" i="36"/>
  <c r="H1238" i="36"/>
  <c r="I1238" i="36"/>
  <c r="J1238" i="36"/>
  <c r="K1238" i="36"/>
  <c r="L1238" i="36"/>
  <c r="M1238" i="36"/>
  <c r="N1238" i="36"/>
  <c r="O1238" i="36"/>
  <c r="P1238" i="36"/>
  <c r="Q1238" i="36"/>
  <c r="H1239" i="36"/>
  <c r="I1239" i="36"/>
  <c r="J1239" i="36"/>
  <c r="K1239" i="36"/>
  <c r="L1239" i="36"/>
  <c r="M1239" i="36"/>
  <c r="N1239" i="36"/>
  <c r="O1239" i="36"/>
  <c r="P1239" i="36"/>
  <c r="Q1239" i="36"/>
  <c r="H1240" i="36"/>
  <c r="I1240" i="36"/>
  <c r="J1240" i="36"/>
  <c r="K1240" i="36"/>
  <c r="L1240" i="36"/>
  <c r="M1240" i="36"/>
  <c r="N1240" i="36"/>
  <c r="O1240" i="36"/>
  <c r="P1240" i="36"/>
  <c r="Q1240" i="36"/>
  <c r="H1241" i="36"/>
  <c r="I1241" i="36"/>
  <c r="J1241" i="36"/>
  <c r="K1241" i="36"/>
  <c r="L1241" i="36"/>
  <c r="M1241" i="36"/>
  <c r="N1241" i="36"/>
  <c r="O1241" i="36"/>
  <c r="P1241" i="36"/>
  <c r="Q1241" i="36"/>
  <c r="H1242" i="36"/>
  <c r="I1242" i="36"/>
  <c r="J1242" i="36"/>
  <c r="K1242" i="36"/>
  <c r="L1242" i="36"/>
  <c r="M1242" i="36"/>
  <c r="N1242" i="36"/>
  <c r="O1242" i="36"/>
  <c r="P1242" i="36"/>
  <c r="Q1242" i="36"/>
  <c r="H1243" i="36"/>
  <c r="I1243" i="36"/>
  <c r="J1243" i="36"/>
  <c r="K1243" i="36"/>
  <c r="L1243" i="36"/>
  <c r="M1243" i="36"/>
  <c r="N1243" i="36"/>
  <c r="O1243" i="36"/>
  <c r="P1243" i="36"/>
  <c r="Q1243" i="36"/>
  <c r="H1244" i="36"/>
  <c r="I1244" i="36"/>
  <c r="J1244" i="36"/>
  <c r="K1244" i="36"/>
  <c r="L1244" i="36"/>
  <c r="M1244" i="36"/>
  <c r="N1244" i="36"/>
  <c r="O1244" i="36"/>
  <c r="P1244" i="36"/>
  <c r="Q1244" i="36"/>
  <c r="H1245" i="36"/>
  <c r="I1245" i="36"/>
  <c r="J1245" i="36"/>
  <c r="K1245" i="36"/>
  <c r="L1245" i="36"/>
  <c r="M1245" i="36"/>
  <c r="N1245" i="36"/>
  <c r="O1245" i="36"/>
  <c r="P1245" i="36"/>
  <c r="Q1245" i="36"/>
  <c r="H1246" i="36"/>
  <c r="I1246" i="36"/>
  <c r="J1246" i="36"/>
  <c r="K1246" i="36"/>
  <c r="L1246" i="36"/>
  <c r="M1246" i="36"/>
  <c r="N1246" i="36"/>
  <c r="O1246" i="36"/>
  <c r="P1246" i="36"/>
  <c r="Q1246" i="36"/>
  <c r="H1247" i="36"/>
  <c r="I1247" i="36"/>
  <c r="J1247" i="36"/>
  <c r="K1247" i="36"/>
  <c r="L1247" i="36"/>
  <c r="M1247" i="36"/>
  <c r="N1247" i="36"/>
  <c r="O1247" i="36"/>
  <c r="P1247" i="36"/>
  <c r="Q1247" i="36"/>
  <c r="H1248" i="36"/>
  <c r="I1248" i="36"/>
  <c r="J1248" i="36"/>
  <c r="K1248" i="36"/>
  <c r="L1248" i="36"/>
  <c r="M1248" i="36"/>
  <c r="N1248" i="36"/>
  <c r="O1248" i="36"/>
  <c r="P1248" i="36"/>
  <c r="Q1248" i="36"/>
  <c r="H1249" i="36"/>
  <c r="I1249" i="36"/>
  <c r="J1249" i="36"/>
  <c r="K1249" i="36"/>
  <c r="L1249" i="36"/>
  <c r="M1249" i="36"/>
  <c r="N1249" i="36"/>
  <c r="O1249" i="36"/>
  <c r="P1249" i="36"/>
  <c r="Q1249" i="36"/>
  <c r="H1250" i="36"/>
  <c r="I1250" i="36"/>
  <c r="J1250" i="36"/>
  <c r="K1250" i="36"/>
  <c r="L1250" i="36"/>
  <c r="M1250" i="36"/>
  <c r="N1250" i="36"/>
  <c r="O1250" i="36"/>
  <c r="P1250" i="36"/>
  <c r="Q1250" i="36"/>
  <c r="H1251" i="36"/>
  <c r="I1251" i="36"/>
  <c r="J1251" i="36"/>
  <c r="K1251" i="36"/>
  <c r="L1251" i="36"/>
  <c r="M1251" i="36"/>
  <c r="N1251" i="36"/>
  <c r="O1251" i="36"/>
  <c r="P1251" i="36"/>
  <c r="Q1251" i="36"/>
  <c r="H1252" i="36"/>
  <c r="I1252" i="36"/>
  <c r="J1252" i="36"/>
  <c r="K1252" i="36"/>
  <c r="L1252" i="36"/>
  <c r="M1252" i="36"/>
  <c r="N1252" i="36"/>
  <c r="O1252" i="36"/>
  <c r="P1252" i="36"/>
  <c r="Q1252" i="36"/>
  <c r="H1253" i="36"/>
  <c r="I1253" i="36"/>
  <c r="J1253" i="36"/>
  <c r="K1253" i="36"/>
  <c r="L1253" i="36"/>
  <c r="M1253" i="36"/>
  <c r="N1253" i="36"/>
  <c r="O1253" i="36"/>
  <c r="P1253" i="36"/>
  <c r="Q1253" i="36"/>
  <c r="H1254" i="36"/>
  <c r="I1254" i="36"/>
  <c r="J1254" i="36"/>
  <c r="K1254" i="36"/>
  <c r="L1254" i="36"/>
  <c r="M1254" i="36"/>
  <c r="N1254" i="36"/>
  <c r="O1254" i="36"/>
  <c r="P1254" i="36"/>
  <c r="Q1254" i="36"/>
  <c r="H1255" i="36"/>
  <c r="I1255" i="36"/>
  <c r="J1255" i="36"/>
  <c r="K1255" i="36"/>
  <c r="L1255" i="36"/>
  <c r="M1255" i="36"/>
  <c r="N1255" i="36"/>
  <c r="O1255" i="36"/>
  <c r="P1255" i="36"/>
  <c r="Q1255" i="36"/>
  <c r="H1256" i="36"/>
  <c r="I1256" i="36"/>
  <c r="J1256" i="36"/>
  <c r="K1256" i="36"/>
  <c r="L1256" i="36"/>
  <c r="M1256" i="36"/>
  <c r="N1256" i="36"/>
  <c r="O1256" i="36"/>
  <c r="P1256" i="36"/>
  <c r="Q1256" i="36"/>
  <c r="H1257" i="36"/>
  <c r="I1257" i="36"/>
  <c r="J1257" i="36"/>
  <c r="K1257" i="36"/>
  <c r="L1257" i="36"/>
  <c r="M1257" i="36"/>
  <c r="N1257" i="36"/>
  <c r="O1257" i="36"/>
  <c r="P1257" i="36"/>
  <c r="Q1257" i="36"/>
  <c r="H1258" i="36"/>
  <c r="I1258" i="36"/>
  <c r="J1258" i="36"/>
  <c r="K1258" i="36"/>
  <c r="L1258" i="36"/>
  <c r="M1258" i="36"/>
  <c r="N1258" i="36"/>
  <c r="O1258" i="36"/>
  <c r="P1258" i="36"/>
  <c r="Q1258" i="36"/>
  <c r="H1259" i="36"/>
  <c r="I1259" i="36"/>
  <c r="J1259" i="36"/>
  <c r="K1259" i="36"/>
  <c r="L1259" i="36"/>
  <c r="M1259" i="36"/>
  <c r="N1259" i="36"/>
  <c r="O1259" i="36"/>
  <c r="P1259" i="36"/>
  <c r="Q1259" i="36"/>
  <c r="H1260" i="36"/>
  <c r="I1260" i="36"/>
  <c r="J1260" i="36"/>
  <c r="K1260" i="36"/>
  <c r="L1260" i="36"/>
  <c r="M1260" i="36"/>
  <c r="N1260" i="36"/>
  <c r="O1260" i="36"/>
  <c r="P1260" i="36"/>
  <c r="Q1260" i="36"/>
  <c r="H1261" i="36"/>
  <c r="I1261" i="36"/>
  <c r="J1261" i="36"/>
  <c r="K1261" i="36"/>
  <c r="L1261" i="36"/>
  <c r="M1261" i="36"/>
  <c r="N1261" i="36"/>
  <c r="O1261" i="36"/>
  <c r="P1261" i="36"/>
  <c r="Q1261" i="36"/>
  <c r="H1262" i="36"/>
  <c r="I1262" i="36"/>
  <c r="J1262" i="36"/>
  <c r="K1262" i="36"/>
  <c r="L1262" i="36"/>
  <c r="M1262" i="36"/>
  <c r="N1262" i="36"/>
  <c r="O1262" i="36"/>
  <c r="P1262" i="36"/>
  <c r="Q1262" i="36"/>
  <c r="H1263" i="36"/>
  <c r="I1263" i="36"/>
  <c r="J1263" i="36"/>
  <c r="K1263" i="36"/>
  <c r="L1263" i="36"/>
  <c r="M1263" i="36"/>
  <c r="N1263" i="36"/>
  <c r="O1263" i="36"/>
  <c r="P1263" i="36"/>
  <c r="Q1263" i="36"/>
  <c r="H1264" i="36"/>
  <c r="I1264" i="36"/>
  <c r="J1264" i="36"/>
  <c r="K1264" i="36"/>
  <c r="L1264" i="36"/>
  <c r="M1264" i="36"/>
  <c r="N1264" i="36"/>
  <c r="O1264" i="36"/>
  <c r="P1264" i="36"/>
  <c r="Q1264" i="36"/>
  <c r="H1265" i="36"/>
  <c r="I1265" i="36"/>
  <c r="J1265" i="36"/>
  <c r="K1265" i="36"/>
  <c r="L1265" i="36"/>
  <c r="M1265" i="36"/>
  <c r="N1265" i="36"/>
  <c r="O1265" i="36"/>
  <c r="P1265" i="36"/>
  <c r="Q1265" i="36"/>
  <c r="H1266" i="36"/>
  <c r="I1266" i="36"/>
  <c r="J1266" i="36"/>
  <c r="K1266" i="36"/>
  <c r="L1266" i="36"/>
  <c r="M1266" i="36"/>
  <c r="N1266" i="36"/>
  <c r="O1266" i="36"/>
  <c r="P1266" i="36"/>
  <c r="Q1266" i="36"/>
  <c r="H1267" i="36"/>
  <c r="I1267" i="36"/>
  <c r="J1267" i="36"/>
  <c r="K1267" i="36"/>
  <c r="L1267" i="36"/>
  <c r="M1267" i="36"/>
  <c r="N1267" i="36"/>
  <c r="O1267" i="36"/>
  <c r="P1267" i="36"/>
  <c r="Q1267" i="36"/>
  <c r="H1268" i="36"/>
  <c r="I1268" i="36"/>
  <c r="J1268" i="36"/>
  <c r="K1268" i="36"/>
  <c r="L1268" i="36"/>
  <c r="M1268" i="36"/>
  <c r="N1268" i="36"/>
  <c r="O1268" i="36"/>
  <c r="P1268" i="36"/>
  <c r="Q1268" i="36"/>
  <c r="H1269" i="36"/>
  <c r="I1269" i="36"/>
  <c r="J1269" i="36"/>
  <c r="K1269" i="36"/>
  <c r="L1269" i="36"/>
  <c r="M1269" i="36"/>
  <c r="N1269" i="36"/>
  <c r="O1269" i="36"/>
  <c r="P1269" i="36"/>
  <c r="Q1269" i="36"/>
  <c r="H1270" i="36"/>
  <c r="I1270" i="36"/>
  <c r="J1270" i="36"/>
  <c r="K1270" i="36"/>
  <c r="L1270" i="36"/>
  <c r="M1270" i="36"/>
  <c r="N1270" i="36"/>
  <c r="O1270" i="36"/>
  <c r="P1270" i="36"/>
  <c r="Q1270" i="36"/>
  <c r="H1271" i="36"/>
  <c r="I1271" i="36"/>
  <c r="J1271" i="36"/>
  <c r="K1271" i="36"/>
  <c r="L1271" i="36"/>
  <c r="M1271" i="36"/>
  <c r="N1271" i="36"/>
  <c r="O1271" i="36"/>
  <c r="P1271" i="36"/>
  <c r="Q1271" i="36"/>
  <c r="H1272" i="36"/>
  <c r="I1272" i="36"/>
  <c r="J1272" i="36"/>
  <c r="K1272" i="36"/>
  <c r="L1272" i="36"/>
  <c r="M1272" i="36"/>
  <c r="N1272" i="36"/>
  <c r="O1272" i="36"/>
  <c r="P1272" i="36"/>
  <c r="Q1272" i="36"/>
  <c r="H1273" i="36"/>
  <c r="I1273" i="36"/>
  <c r="J1273" i="36"/>
  <c r="K1273" i="36"/>
  <c r="L1273" i="36"/>
  <c r="M1273" i="36"/>
  <c r="N1273" i="36"/>
  <c r="O1273" i="36"/>
  <c r="P1273" i="36"/>
  <c r="Q1273" i="36"/>
  <c r="H1274" i="36"/>
  <c r="I1274" i="36"/>
  <c r="J1274" i="36"/>
  <c r="K1274" i="36"/>
  <c r="L1274" i="36"/>
  <c r="M1274" i="36"/>
  <c r="N1274" i="36"/>
  <c r="O1274" i="36"/>
  <c r="P1274" i="36"/>
  <c r="Q1274" i="36"/>
  <c r="H1275" i="36"/>
  <c r="I1275" i="36"/>
  <c r="J1275" i="36"/>
  <c r="K1275" i="36"/>
  <c r="L1275" i="36"/>
  <c r="M1275" i="36"/>
  <c r="N1275" i="36"/>
  <c r="O1275" i="36"/>
  <c r="P1275" i="36"/>
  <c r="Q1275" i="36"/>
  <c r="H1276" i="36"/>
  <c r="I1276" i="36"/>
  <c r="J1276" i="36"/>
  <c r="K1276" i="36"/>
  <c r="L1276" i="36"/>
  <c r="M1276" i="36"/>
  <c r="N1276" i="36"/>
  <c r="O1276" i="36"/>
  <c r="P1276" i="36"/>
  <c r="Q1276" i="36"/>
  <c r="H1277" i="36"/>
  <c r="I1277" i="36"/>
  <c r="J1277" i="36"/>
  <c r="K1277" i="36"/>
  <c r="L1277" i="36"/>
  <c r="M1277" i="36"/>
  <c r="N1277" i="36"/>
  <c r="O1277" i="36"/>
  <c r="P1277" i="36"/>
  <c r="Q1277" i="36"/>
  <c r="H1278" i="36"/>
  <c r="I1278" i="36"/>
  <c r="J1278" i="36"/>
  <c r="K1278" i="36"/>
  <c r="L1278" i="36"/>
  <c r="M1278" i="36"/>
  <c r="N1278" i="36"/>
  <c r="O1278" i="36"/>
  <c r="P1278" i="36"/>
  <c r="Q1278" i="36"/>
  <c r="H1279" i="36"/>
  <c r="I1279" i="36"/>
  <c r="J1279" i="36"/>
  <c r="K1279" i="36"/>
  <c r="L1279" i="36"/>
  <c r="M1279" i="36"/>
  <c r="N1279" i="36"/>
  <c r="O1279" i="36"/>
  <c r="P1279" i="36"/>
  <c r="Q1279" i="36"/>
  <c r="H1280" i="36"/>
  <c r="I1280" i="36"/>
  <c r="J1280" i="36"/>
  <c r="K1280" i="36"/>
  <c r="L1280" i="36"/>
  <c r="M1280" i="36"/>
  <c r="N1280" i="36"/>
  <c r="O1280" i="36"/>
  <c r="P1280" i="36"/>
  <c r="Q1280" i="36"/>
  <c r="H1281" i="36"/>
  <c r="I1281" i="36"/>
  <c r="J1281" i="36"/>
  <c r="K1281" i="36"/>
  <c r="L1281" i="36"/>
  <c r="M1281" i="36"/>
  <c r="N1281" i="36"/>
  <c r="O1281" i="36"/>
  <c r="P1281" i="36"/>
  <c r="Q1281" i="36"/>
  <c r="H1282" i="36"/>
  <c r="I1282" i="36"/>
  <c r="J1282" i="36"/>
  <c r="K1282" i="36"/>
  <c r="L1282" i="36"/>
  <c r="M1282" i="36"/>
  <c r="N1282" i="36"/>
  <c r="O1282" i="36"/>
  <c r="P1282" i="36"/>
  <c r="Q1282" i="36"/>
  <c r="H1283" i="36"/>
  <c r="I1283" i="36"/>
  <c r="J1283" i="36"/>
  <c r="K1283" i="36"/>
  <c r="L1283" i="36"/>
  <c r="M1283" i="36"/>
  <c r="N1283" i="36"/>
  <c r="O1283" i="36"/>
  <c r="P1283" i="36"/>
  <c r="Q1283" i="36"/>
  <c r="H1284" i="36"/>
  <c r="I1284" i="36"/>
  <c r="J1284" i="36"/>
  <c r="K1284" i="36"/>
  <c r="L1284" i="36"/>
  <c r="M1284" i="36"/>
  <c r="N1284" i="36"/>
  <c r="O1284" i="36"/>
  <c r="P1284" i="36"/>
  <c r="Q1284" i="36"/>
  <c r="H1285" i="36"/>
  <c r="I1285" i="36"/>
  <c r="J1285" i="36"/>
  <c r="K1285" i="36"/>
  <c r="L1285" i="36"/>
  <c r="M1285" i="36"/>
  <c r="N1285" i="36"/>
  <c r="O1285" i="36"/>
  <c r="P1285" i="36"/>
  <c r="Q1285" i="36"/>
  <c r="H1286" i="36"/>
  <c r="I1286" i="36"/>
  <c r="J1286" i="36"/>
  <c r="K1286" i="36"/>
  <c r="L1286" i="36"/>
  <c r="M1286" i="36"/>
  <c r="N1286" i="36"/>
  <c r="O1286" i="36"/>
  <c r="P1286" i="36"/>
  <c r="Q1286" i="36"/>
  <c r="H1287" i="36"/>
  <c r="I1287" i="36"/>
  <c r="J1287" i="36"/>
  <c r="K1287" i="36"/>
  <c r="L1287" i="36"/>
  <c r="M1287" i="36"/>
  <c r="N1287" i="36"/>
  <c r="O1287" i="36"/>
  <c r="P1287" i="36"/>
  <c r="Q1287" i="36"/>
  <c r="H1288" i="36"/>
  <c r="I1288" i="36"/>
  <c r="J1288" i="36"/>
  <c r="K1288" i="36"/>
  <c r="L1288" i="36"/>
  <c r="M1288" i="36"/>
  <c r="N1288" i="36"/>
  <c r="O1288" i="36"/>
  <c r="P1288" i="36"/>
  <c r="Q1288" i="36"/>
  <c r="H1289" i="36"/>
  <c r="I1289" i="36"/>
  <c r="J1289" i="36"/>
  <c r="K1289" i="36"/>
  <c r="L1289" i="36"/>
  <c r="M1289" i="36"/>
  <c r="N1289" i="36"/>
  <c r="O1289" i="36"/>
  <c r="P1289" i="36"/>
  <c r="Q1289" i="36"/>
  <c r="H1290" i="36"/>
  <c r="I1290" i="36"/>
  <c r="J1290" i="36"/>
  <c r="K1290" i="36"/>
  <c r="L1290" i="36"/>
  <c r="M1290" i="36"/>
  <c r="N1290" i="36"/>
  <c r="O1290" i="36"/>
  <c r="P1290" i="36"/>
  <c r="Q1290" i="36"/>
  <c r="H1291" i="36"/>
  <c r="I1291" i="36"/>
  <c r="J1291" i="36"/>
  <c r="K1291" i="36"/>
  <c r="L1291" i="36"/>
  <c r="M1291" i="36"/>
  <c r="N1291" i="36"/>
  <c r="O1291" i="36"/>
  <c r="P1291" i="36"/>
  <c r="Q1291" i="36"/>
  <c r="H1292" i="36"/>
  <c r="I1292" i="36"/>
  <c r="J1292" i="36"/>
  <c r="K1292" i="36"/>
  <c r="L1292" i="36"/>
  <c r="M1292" i="36"/>
  <c r="N1292" i="36"/>
  <c r="O1292" i="36"/>
  <c r="P1292" i="36"/>
  <c r="Q1292" i="36"/>
  <c r="H1293" i="36"/>
  <c r="I1293" i="36"/>
  <c r="J1293" i="36"/>
  <c r="K1293" i="36"/>
  <c r="L1293" i="36"/>
  <c r="M1293" i="36"/>
  <c r="N1293" i="36"/>
  <c r="O1293" i="36"/>
  <c r="P1293" i="36"/>
  <c r="Q1293" i="36"/>
  <c r="H1294" i="36"/>
  <c r="I1294" i="36"/>
  <c r="J1294" i="36"/>
  <c r="K1294" i="36"/>
  <c r="L1294" i="36"/>
  <c r="M1294" i="36"/>
  <c r="N1294" i="36"/>
  <c r="O1294" i="36"/>
  <c r="P1294" i="36"/>
  <c r="Q1294" i="36"/>
  <c r="H1295" i="36"/>
  <c r="I1295" i="36"/>
  <c r="J1295" i="36"/>
  <c r="K1295" i="36"/>
  <c r="L1295" i="36"/>
  <c r="M1295" i="36"/>
  <c r="N1295" i="36"/>
  <c r="O1295" i="36"/>
  <c r="P1295" i="36"/>
  <c r="Q1295" i="36"/>
  <c r="H1296" i="36"/>
  <c r="I1296" i="36"/>
  <c r="J1296" i="36"/>
  <c r="K1296" i="36"/>
  <c r="L1296" i="36"/>
  <c r="M1296" i="36"/>
  <c r="N1296" i="36"/>
  <c r="O1296" i="36"/>
  <c r="P1296" i="36"/>
  <c r="Q1296" i="36"/>
  <c r="H1297" i="36"/>
  <c r="I1297" i="36"/>
  <c r="J1297" i="36"/>
  <c r="K1297" i="36"/>
  <c r="L1297" i="36"/>
  <c r="M1297" i="36"/>
  <c r="N1297" i="36"/>
  <c r="O1297" i="36"/>
  <c r="P1297" i="36"/>
  <c r="Q1297" i="36"/>
  <c r="H1298" i="36"/>
  <c r="I1298" i="36"/>
  <c r="J1298" i="36"/>
  <c r="K1298" i="36"/>
  <c r="L1298" i="36"/>
  <c r="M1298" i="36"/>
  <c r="N1298" i="36"/>
  <c r="O1298" i="36"/>
  <c r="P1298" i="36"/>
  <c r="Q1298" i="36"/>
  <c r="H1299" i="36"/>
  <c r="I1299" i="36"/>
  <c r="J1299" i="36"/>
  <c r="K1299" i="36"/>
  <c r="L1299" i="36"/>
  <c r="M1299" i="36"/>
  <c r="N1299" i="36"/>
  <c r="O1299" i="36"/>
  <c r="P1299" i="36"/>
  <c r="Q1299" i="36"/>
  <c r="H1300" i="36"/>
  <c r="I1300" i="36"/>
  <c r="J1300" i="36"/>
  <c r="K1300" i="36"/>
  <c r="L1300" i="36"/>
  <c r="M1300" i="36"/>
  <c r="N1300" i="36"/>
  <c r="O1300" i="36"/>
  <c r="P1300" i="36"/>
  <c r="Q1300" i="36"/>
  <c r="H1301" i="36"/>
  <c r="I1301" i="36"/>
  <c r="J1301" i="36"/>
  <c r="K1301" i="36"/>
  <c r="L1301" i="36"/>
  <c r="M1301" i="36"/>
  <c r="N1301" i="36"/>
  <c r="O1301" i="36"/>
  <c r="P1301" i="36"/>
  <c r="Q1301" i="36"/>
  <c r="H1302" i="36"/>
  <c r="I1302" i="36"/>
  <c r="J1302" i="36"/>
  <c r="K1302" i="36"/>
  <c r="L1302" i="36"/>
  <c r="M1302" i="36"/>
  <c r="N1302" i="36"/>
  <c r="O1302" i="36"/>
  <c r="P1302" i="36"/>
  <c r="Q1302" i="36"/>
  <c r="H1303" i="36"/>
  <c r="I1303" i="36"/>
  <c r="J1303" i="36"/>
  <c r="K1303" i="36"/>
  <c r="L1303" i="36"/>
  <c r="M1303" i="36"/>
  <c r="N1303" i="36"/>
  <c r="O1303" i="36"/>
  <c r="P1303" i="36"/>
  <c r="Q1303" i="36"/>
  <c r="H1304" i="36"/>
  <c r="I1304" i="36"/>
  <c r="J1304" i="36"/>
  <c r="K1304" i="36"/>
  <c r="L1304" i="36"/>
  <c r="M1304" i="36"/>
  <c r="N1304" i="36"/>
  <c r="O1304" i="36"/>
  <c r="P1304" i="36"/>
  <c r="Q1304" i="36"/>
  <c r="H1305" i="36"/>
  <c r="I1305" i="36"/>
  <c r="J1305" i="36"/>
  <c r="K1305" i="36"/>
  <c r="L1305" i="36"/>
  <c r="M1305" i="36"/>
  <c r="N1305" i="36"/>
  <c r="O1305" i="36"/>
  <c r="P1305" i="36"/>
  <c r="Q1305" i="36"/>
  <c r="H1306" i="36"/>
  <c r="I1306" i="36"/>
  <c r="J1306" i="36"/>
  <c r="K1306" i="36"/>
  <c r="L1306" i="36"/>
  <c r="M1306" i="36"/>
  <c r="N1306" i="36"/>
  <c r="O1306" i="36"/>
  <c r="P1306" i="36"/>
  <c r="Q1306" i="36"/>
  <c r="H1307" i="36"/>
  <c r="I1307" i="36"/>
  <c r="J1307" i="36"/>
  <c r="K1307" i="36"/>
  <c r="L1307" i="36"/>
  <c r="M1307" i="36"/>
  <c r="N1307" i="36"/>
  <c r="O1307" i="36"/>
  <c r="P1307" i="36"/>
  <c r="Q1307" i="36"/>
  <c r="H1308" i="36"/>
  <c r="I1308" i="36"/>
  <c r="J1308" i="36"/>
  <c r="K1308" i="36"/>
  <c r="L1308" i="36"/>
  <c r="M1308" i="36"/>
  <c r="N1308" i="36"/>
  <c r="O1308" i="36"/>
  <c r="P1308" i="36"/>
  <c r="Q1308" i="36"/>
  <c r="H1309" i="36"/>
  <c r="I1309" i="36"/>
  <c r="J1309" i="36"/>
  <c r="K1309" i="36"/>
  <c r="L1309" i="36"/>
  <c r="M1309" i="36"/>
  <c r="N1309" i="36"/>
  <c r="O1309" i="36"/>
  <c r="P1309" i="36"/>
  <c r="Q1309" i="36"/>
  <c r="H1310" i="36"/>
  <c r="I1310" i="36"/>
  <c r="J1310" i="36"/>
  <c r="K1310" i="36"/>
  <c r="L1310" i="36"/>
  <c r="M1310" i="36"/>
  <c r="N1310" i="36"/>
  <c r="O1310" i="36"/>
  <c r="P1310" i="36"/>
  <c r="Q1310" i="36"/>
  <c r="H1311" i="36"/>
  <c r="I1311" i="36"/>
  <c r="J1311" i="36"/>
  <c r="K1311" i="36"/>
  <c r="L1311" i="36"/>
  <c r="M1311" i="36"/>
  <c r="N1311" i="36"/>
  <c r="O1311" i="36"/>
  <c r="P1311" i="36"/>
  <c r="Q1311" i="36"/>
  <c r="H1312" i="36"/>
  <c r="I1312" i="36"/>
  <c r="J1312" i="36"/>
  <c r="K1312" i="36"/>
  <c r="L1312" i="36"/>
  <c r="M1312" i="36"/>
  <c r="N1312" i="36"/>
  <c r="O1312" i="36"/>
  <c r="P1312" i="36"/>
  <c r="Q1312" i="36"/>
  <c r="H1313" i="36"/>
  <c r="I1313" i="36"/>
  <c r="J1313" i="36"/>
  <c r="K1313" i="36"/>
  <c r="L1313" i="36"/>
  <c r="M1313" i="36"/>
  <c r="N1313" i="36"/>
  <c r="O1313" i="36"/>
  <c r="P1313" i="36"/>
  <c r="Q1313" i="36"/>
  <c r="H1314" i="36"/>
  <c r="I1314" i="36"/>
  <c r="J1314" i="36"/>
  <c r="K1314" i="36"/>
  <c r="L1314" i="36"/>
  <c r="M1314" i="36"/>
  <c r="N1314" i="36"/>
  <c r="O1314" i="36"/>
  <c r="P1314" i="36"/>
  <c r="Q1314" i="36"/>
  <c r="H1315" i="36"/>
  <c r="I1315" i="36"/>
  <c r="J1315" i="36"/>
  <c r="K1315" i="36"/>
  <c r="L1315" i="36"/>
  <c r="M1315" i="36"/>
  <c r="N1315" i="36"/>
  <c r="O1315" i="36"/>
  <c r="P1315" i="36"/>
  <c r="Q1315" i="36"/>
  <c r="H1316" i="36"/>
  <c r="I1316" i="36"/>
  <c r="J1316" i="36"/>
  <c r="K1316" i="36"/>
  <c r="L1316" i="36"/>
  <c r="M1316" i="36"/>
  <c r="N1316" i="36"/>
  <c r="O1316" i="36"/>
  <c r="P1316" i="36"/>
  <c r="Q1316" i="36"/>
  <c r="H1317" i="36"/>
  <c r="I1317" i="36"/>
  <c r="J1317" i="36"/>
  <c r="K1317" i="36"/>
  <c r="L1317" i="36"/>
  <c r="M1317" i="36"/>
  <c r="N1317" i="36"/>
  <c r="O1317" i="36"/>
  <c r="P1317" i="36"/>
  <c r="Q1317" i="36"/>
  <c r="H1318" i="36"/>
  <c r="I1318" i="36"/>
  <c r="J1318" i="36"/>
  <c r="K1318" i="36"/>
  <c r="L1318" i="36"/>
  <c r="M1318" i="36"/>
  <c r="N1318" i="36"/>
  <c r="O1318" i="36"/>
  <c r="P1318" i="36"/>
  <c r="Q1318" i="36"/>
  <c r="H1319" i="36"/>
  <c r="I1319" i="36"/>
  <c r="J1319" i="36"/>
  <c r="K1319" i="36"/>
  <c r="L1319" i="36"/>
  <c r="M1319" i="36"/>
  <c r="N1319" i="36"/>
  <c r="O1319" i="36"/>
  <c r="P1319" i="36"/>
  <c r="Q1319" i="36"/>
  <c r="H1320" i="36"/>
  <c r="I1320" i="36"/>
  <c r="J1320" i="36"/>
  <c r="K1320" i="36"/>
  <c r="L1320" i="36"/>
  <c r="M1320" i="36"/>
  <c r="N1320" i="36"/>
  <c r="O1320" i="36"/>
  <c r="P1320" i="36"/>
  <c r="Q1320" i="36"/>
  <c r="H1321" i="36"/>
  <c r="I1321" i="36"/>
  <c r="J1321" i="36"/>
  <c r="K1321" i="36"/>
  <c r="L1321" i="36"/>
  <c r="M1321" i="36"/>
  <c r="N1321" i="36"/>
  <c r="O1321" i="36"/>
  <c r="P1321" i="36"/>
  <c r="Q1321" i="36"/>
  <c r="H1322" i="36"/>
  <c r="I1322" i="36"/>
  <c r="J1322" i="36"/>
  <c r="K1322" i="36"/>
  <c r="L1322" i="36"/>
  <c r="M1322" i="36"/>
  <c r="N1322" i="36"/>
  <c r="O1322" i="36"/>
  <c r="P1322" i="36"/>
  <c r="Q1322" i="36"/>
  <c r="H1323" i="36"/>
  <c r="I1323" i="36"/>
  <c r="J1323" i="36"/>
  <c r="K1323" i="36"/>
  <c r="L1323" i="36"/>
  <c r="M1323" i="36"/>
  <c r="N1323" i="36"/>
  <c r="O1323" i="36"/>
  <c r="P1323" i="36"/>
  <c r="Q1323" i="36"/>
  <c r="H1324" i="36"/>
  <c r="I1324" i="36"/>
  <c r="J1324" i="36"/>
  <c r="K1324" i="36"/>
  <c r="L1324" i="36"/>
  <c r="M1324" i="36"/>
  <c r="N1324" i="36"/>
  <c r="O1324" i="36"/>
  <c r="P1324" i="36"/>
  <c r="Q1324" i="36"/>
  <c r="H1325" i="36"/>
  <c r="I1325" i="36"/>
  <c r="J1325" i="36"/>
  <c r="K1325" i="36"/>
  <c r="L1325" i="36"/>
  <c r="M1325" i="36"/>
  <c r="N1325" i="36"/>
  <c r="O1325" i="36"/>
  <c r="P1325" i="36"/>
  <c r="Q1325" i="36"/>
  <c r="H1326" i="36"/>
  <c r="I1326" i="36"/>
  <c r="J1326" i="36"/>
  <c r="K1326" i="36"/>
  <c r="L1326" i="36"/>
  <c r="M1326" i="36"/>
  <c r="N1326" i="36"/>
  <c r="O1326" i="36"/>
  <c r="P1326" i="36"/>
  <c r="Q1326" i="36"/>
  <c r="H1327" i="36"/>
  <c r="I1327" i="36"/>
  <c r="J1327" i="36"/>
  <c r="K1327" i="36"/>
  <c r="L1327" i="36"/>
  <c r="M1327" i="36"/>
  <c r="N1327" i="36"/>
  <c r="O1327" i="36"/>
  <c r="P1327" i="36"/>
  <c r="Q1327" i="36"/>
  <c r="H1328" i="36"/>
  <c r="I1328" i="36"/>
  <c r="J1328" i="36"/>
  <c r="K1328" i="36"/>
  <c r="L1328" i="36"/>
  <c r="M1328" i="36"/>
  <c r="N1328" i="36"/>
  <c r="O1328" i="36"/>
  <c r="P1328" i="36"/>
  <c r="Q1328" i="36"/>
  <c r="H1329" i="36"/>
  <c r="I1329" i="36"/>
  <c r="J1329" i="36"/>
  <c r="K1329" i="36"/>
  <c r="L1329" i="36"/>
  <c r="M1329" i="36"/>
  <c r="N1329" i="36"/>
  <c r="O1329" i="36"/>
  <c r="P1329" i="36"/>
  <c r="Q1329" i="36"/>
  <c r="H1330" i="36"/>
  <c r="I1330" i="36"/>
  <c r="J1330" i="36"/>
  <c r="K1330" i="36"/>
  <c r="L1330" i="36"/>
  <c r="M1330" i="36"/>
  <c r="N1330" i="36"/>
  <c r="O1330" i="36"/>
  <c r="P1330" i="36"/>
  <c r="Q1330" i="36"/>
  <c r="H1331" i="36"/>
  <c r="I1331" i="36"/>
  <c r="J1331" i="36"/>
  <c r="K1331" i="36"/>
  <c r="L1331" i="36"/>
  <c r="M1331" i="36"/>
  <c r="N1331" i="36"/>
  <c r="O1331" i="36"/>
  <c r="P1331" i="36"/>
  <c r="Q1331" i="36"/>
  <c r="H1332" i="36"/>
  <c r="I1332" i="36"/>
  <c r="J1332" i="36"/>
  <c r="K1332" i="36"/>
  <c r="L1332" i="36"/>
  <c r="M1332" i="36"/>
  <c r="N1332" i="36"/>
  <c r="O1332" i="36"/>
  <c r="P1332" i="36"/>
  <c r="Q1332" i="36"/>
  <c r="H1333" i="36"/>
  <c r="I1333" i="36"/>
  <c r="J1333" i="36"/>
  <c r="K1333" i="36"/>
  <c r="L1333" i="36"/>
  <c r="M1333" i="36"/>
  <c r="N1333" i="36"/>
  <c r="O1333" i="36"/>
  <c r="P1333" i="36"/>
  <c r="Q1333" i="36"/>
  <c r="H1334" i="36"/>
  <c r="I1334" i="36"/>
  <c r="J1334" i="36"/>
  <c r="K1334" i="36"/>
  <c r="L1334" i="36"/>
  <c r="M1334" i="36"/>
  <c r="N1334" i="36"/>
  <c r="O1334" i="36"/>
  <c r="P1334" i="36"/>
  <c r="Q1334" i="36"/>
  <c r="H1335" i="36"/>
  <c r="I1335" i="36"/>
  <c r="J1335" i="36"/>
  <c r="K1335" i="36"/>
  <c r="L1335" i="36"/>
  <c r="M1335" i="36"/>
  <c r="N1335" i="36"/>
  <c r="O1335" i="36"/>
  <c r="P1335" i="36"/>
  <c r="Q1335" i="36"/>
  <c r="H1336" i="36"/>
  <c r="I1336" i="36"/>
  <c r="J1336" i="36"/>
  <c r="K1336" i="36"/>
  <c r="L1336" i="36"/>
  <c r="M1336" i="36"/>
  <c r="N1336" i="36"/>
  <c r="O1336" i="36"/>
  <c r="P1336" i="36"/>
  <c r="Q1336" i="36"/>
  <c r="H1337" i="36"/>
  <c r="I1337" i="36"/>
  <c r="J1337" i="36"/>
  <c r="K1337" i="36"/>
  <c r="L1337" i="36"/>
  <c r="M1337" i="36"/>
  <c r="N1337" i="36"/>
  <c r="O1337" i="36"/>
  <c r="P1337" i="36"/>
  <c r="Q1337" i="36"/>
  <c r="H1338" i="36"/>
  <c r="I1338" i="36"/>
  <c r="J1338" i="36"/>
  <c r="K1338" i="36"/>
  <c r="L1338" i="36"/>
  <c r="M1338" i="36"/>
  <c r="N1338" i="36"/>
  <c r="O1338" i="36"/>
  <c r="P1338" i="36"/>
  <c r="Q1338" i="36"/>
  <c r="H1339" i="36"/>
  <c r="I1339" i="36"/>
  <c r="J1339" i="36"/>
  <c r="K1339" i="36"/>
  <c r="L1339" i="36"/>
  <c r="M1339" i="36"/>
  <c r="N1339" i="36"/>
  <c r="O1339" i="36"/>
  <c r="P1339" i="36"/>
  <c r="Q1339" i="36"/>
  <c r="H1340" i="36"/>
  <c r="I1340" i="36"/>
  <c r="J1340" i="36"/>
  <c r="K1340" i="36"/>
  <c r="L1340" i="36"/>
  <c r="M1340" i="36"/>
  <c r="N1340" i="36"/>
  <c r="O1340" i="36"/>
  <c r="P1340" i="36"/>
  <c r="Q1340" i="36"/>
  <c r="H1341" i="36"/>
  <c r="I1341" i="36"/>
  <c r="J1341" i="36"/>
  <c r="K1341" i="36"/>
  <c r="L1341" i="36"/>
  <c r="M1341" i="36"/>
  <c r="N1341" i="36"/>
  <c r="O1341" i="36"/>
  <c r="P1341" i="36"/>
  <c r="Q1341" i="36"/>
  <c r="H1342" i="36"/>
  <c r="I1342" i="36"/>
  <c r="J1342" i="36"/>
  <c r="K1342" i="36"/>
  <c r="L1342" i="36"/>
  <c r="M1342" i="36"/>
  <c r="N1342" i="36"/>
  <c r="O1342" i="36"/>
  <c r="P1342" i="36"/>
  <c r="Q1342" i="36"/>
  <c r="H1343" i="36"/>
  <c r="I1343" i="36"/>
  <c r="J1343" i="36"/>
  <c r="K1343" i="36"/>
  <c r="L1343" i="36"/>
  <c r="M1343" i="36"/>
  <c r="N1343" i="36"/>
  <c r="O1343" i="36"/>
  <c r="P1343" i="36"/>
  <c r="Q1343" i="36"/>
  <c r="H1344" i="36"/>
  <c r="I1344" i="36"/>
  <c r="J1344" i="36"/>
  <c r="K1344" i="36"/>
  <c r="L1344" i="36"/>
  <c r="M1344" i="36"/>
  <c r="N1344" i="36"/>
  <c r="O1344" i="36"/>
  <c r="P1344" i="36"/>
  <c r="Q1344" i="36"/>
  <c r="H1345" i="36"/>
  <c r="I1345" i="36"/>
  <c r="J1345" i="36"/>
  <c r="K1345" i="36"/>
  <c r="L1345" i="36"/>
  <c r="M1345" i="36"/>
  <c r="N1345" i="36"/>
  <c r="O1345" i="36"/>
  <c r="P1345" i="36"/>
  <c r="Q1345" i="36"/>
  <c r="H1346" i="36"/>
  <c r="I1346" i="36"/>
  <c r="J1346" i="36"/>
  <c r="K1346" i="36"/>
  <c r="L1346" i="36"/>
  <c r="M1346" i="36"/>
  <c r="N1346" i="36"/>
  <c r="O1346" i="36"/>
  <c r="P1346" i="36"/>
  <c r="Q1346" i="36"/>
  <c r="H1347" i="36"/>
  <c r="I1347" i="36"/>
  <c r="J1347" i="36"/>
  <c r="K1347" i="36"/>
  <c r="L1347" i="36"/>
  <c r="M1347" i="36"/>
  <c r="N1347" i="36"/>
  <c r="O1347" i="36"/>
  <c r="P1347" i="36"/>
  <c r="Q1347" i="36"/>
  <c r="H1348" i="36"/>
  <c r="I1348" i="36"/>
  <c r="J1348" i="36"/>
  <c r="K1348" i="36"/>
  <c r="L1348" i="36"/>
  <c r="M1348" i="36"/>
  <c r="N1348" i="36"/>
  <c r="O1348" i="36"/>
  <c r="P1348" i="36"/>
  <c r="Q1348" i="36"/>
  <c r="H1349" i="36"/>
  <c r="I1349" i="36"/>
  <c r="J1349" i="36"/>
  <c r="K1349" i="36"/>
  <c r="L1349" i="36"/>
  <c r="M1349" i="36"/>
  <c r="N1349" i="36"/>
  <c r="O1349" i="36"/>
  <c r="P1349" i="36"/>
  <c r="Q1349" i="36"/>
  <c r="H1350" i="36"/>
  <c r="I1350" i="36"/>
  <c r="J1350" i="36"/>
  <c r="K1350" i="36"/>
  <c r="L1350" i="36"/>
  <c r="M1350" i="36"/>
  <c r="N1350" i="36"/>
  <c r="O1350" i="36"/>
  <c r="P1350" i="36"/>
  <c r="Q1350" i="36"/>
  <c r="H1351" i="36"/>
  <c r="I1351" i="36"/>
  <c r="J1351" i="36"/>
  <c r="K1351" i="36"/>
  <c r="L1351" i="36"/>
  <c r="M1351" i="36"/>
  <c r="N1351" i="36"/>
  <c r="O1351" i="36"/>
  <c r="P1351" i="36"/>
  <c r="Q1351" i="36"/>
  <c r="H1352" i="36"/>
  <c r="I1352" i="36"/>
  <c r="J1352" i="36"/>
  <c r="K1352" i="36"/>
  <c r="L1352" i="36"/>
  <c r="M1352" i="36"/>
  <c r="N1352" i="36"/>
  <c r="O1352" i="36"/>
  <c r="P1352" i="36"/>
  <c r="Q1352" i="36"/>
  <c r="H1353" i="36"/>
  <c r="I1353" i="36"/>
  <c r="J1353" i="36"/>
  <c r="K1353" i="36"/>
  <c r="L1353" i="36"/>
  <c r="M1353" i="36"/>
  <c r="N1353" i="36"/>
  <c r="O1353" i="36"/>
  <c r="P1353" i="36"/>
  <c r="Q1353" i="36"/>
  <c r="H1354" i="36"/>
  <c r="I1354" i="36"/>
  <c r="J1354" i="36"/>
  <c r="K1354" i="36"/>
  <c r="L1354" i="36"/>
  <c r="M1354" i="36"/>
  <c r="N1354" i="36"/>
  <c r="O1354" i="36"/>
  <c r="P1354" i="36"/>
  <c r="Q1354" i="36"/>
  <c r="H1355" i="36"/>
  <c r="I1355" i="36"/>
  <c r="J1355" i="36"/>
  <c r="K1355" i="36"/>
  <c r="L1355" i="36"/>
  <c r="M1355" i="36"/>
  <c r="N1355" i="36"/>
  <c r="O1355" i="36"/>
  <c r="P1355" i="36"/>
  <c r="Q1355" i="36"/>
  <c r="H1356" i="36"/>
  <c r="I1356" i="36"/>
  <c r="J1356" i="36"/>
  <c r="K1356" i="36"/>
  <c r="L1356" i="36"/>
  <c r="M1356" i="36"/>
  <c r="N1356" i="36"/>
  <c r="O1356" i="36"/>
  <c r="P1356" i="36"/>
  <c r="Q1356" i="36"/>
  <c r="H1357" i="36"/>
  <c r="I1357" i="36"/>
  <c r="J1357" i="36"/>
  <c r="K1357" i="36"/>
  <c r="L1357" i="36"/>
  <c r="M1357" i="36"/>
  <c r="N1357" i="36"/>
  <c r="O1357" i="36"/>
  <c r="P1357" i="36"/>
  <c r="Q1357" i="36"/>
  <c r="H1358" i="36"/>
  <c r="I1358" i="36"/>
  <c r="J1358" i="36"/>
  <c r="K1358" i="36"/>
  <c r="L1358" i="36"/>
  <c r="M1358" i="36"/>
  <c r="N1358" i="36"/>
  <c r="O1358" i="36"/>
  <c r="P1358" i="36"/>
  <c r="Q1358" i="36"/>
  <c r="H1359" i="36"/>
  <c r="I1359" i="36"/>
  <c r="J1359" i="36"/>
  <c r="K1359" i="36"/>
  <c r="L1359" i="36"/>
  <c r="M1359" i="36"/>
  <c r="N1359" i="36"/>
  <c r="O1359" i="36"/>
  <c r="P1359" i="36"/>
  <c r="Q1359" i="36"/>
  <c r="H1360" i="36"/>
  <c r="I1360" i="36"/>
  <c r="J1360" i="36"/>
  <c r="K1360" i="36"/>
  <c r="L1360" i="36"/>
  <c r="M1360" i="36"/>
  <c r="N1360" i="36"/>
  <c r="O1360" i="36"/>
  <c r="P1360" i="36"/>
  <c r="Q1360" i="36"/>
  <c r="H1361" i="36"/>
  <c r="I1361" i="36"/>
  <c r="J1361" i="36"/>
  <c r="K1361" i="36"/>
  <c r="L1361" i="36"/>
  <c r="M1361" i="36"/>
  <c r="N1361" i="36"/>
  <c r="O1361" i="36"/>
  <c r="P1361" i="36"/>
  <c r="Q1361" i="36"/>
  <c r="H1362" i="36"/>
  <c r="I1362" i="36"/>
  <c r="J1362" i="36"/>
  <c r="K1362" i="36"/>
  <c r="L1362" i="36"/>
  <c r="M1362" i="36"/>
  <c r="N1362" i="36"/>
  <c r="O1362" i="36"/>
  <c r="P1362" i="36"/>
  <c r="Q1362" i="36"/>
  <c r="H1363" i="36"/>
  <c r="I1363" i="36"/>
  <c r="J1363" i="36"/>
  <c r="K1363" i="36"/>
  <c r="L1363" i="36"/>
  <c r="M1363" i="36"/>
  <c r="N1363" i="36"/>
  <c r="O1363" i="36"/>
  <c r="P1363" i="36"/>
  <c r="Q1363" i="36"/>
  <c r="H1364" i="36"/>
  <c r="I1364" i="36"/>
  <c r="J1364" i="36"/>
  <c r="K1364" i="36"/>
  <c r="L1364" i="36"/>
  <c r="M1364" i="36"/>
  <c r="N1364" i="36"/>
  <c r="O1364" i="36"/>
  <c r="P1364" i="36"/>
  <c r="Q1364" i="36"/>
  <c r="H1365" i="36"/>
  <c r="I1365" i="36"/>
  <c r="J1365" i="36"/>
  <c r="K1365" i="36"/>
  <c r="L1365" i="36"/>
  <c r="M1365" i="36"/>
  <c r="N1365" i="36"/>
  <c r="O1365" i="36"/>
  <c r="P1365" i="36"/>
  <c r="Q1365" i="36"/>
  <c r="H1366" i="36"/>
  <c r="I1366" i="36"/>
  <c r="J1366" i="36"/>
  <c r="K1366" i="36"/>
  <c r="L1366" i="36"/>
  <c r="M1366" i="36"/>
  <c r="N1366" i="36"/>
  <c r="O1366" i="36"/>
  <c r="P1366" i="36"/>
  <c r="Q1366" i="36"/>
  <c r="H1367" i="36"/>
  <c r="I1367" i="36"/>
  <c r="J1367" i="36"/>
  <c r="K1367" i="36"/>
  <c r="L1367" i="36"/>
  <c r="M1367" i="36"/>
  <c r="N1367" i="36"/>
  <c r="O1367" i="36"/>
  <c r="P1367" i="36"/>
  <c r="Q1367" i="36"/>
  <c r="H1368" i="36"/>
  <c r="I1368" i="36"/>
  <c r="J1368" i="36"/>
  <c r="K1368" i="36"/>
  <c r="L1368" i="36"/>
  <c r="M1368" i="36"/>
  <c r="N1368" i="36"/>
  <c r="O1368" i="36"/>
  <c r="P1368" i="36"/>
  <c r="Q1368" i="36"/>
  <c r="H1369" i="36"/>
  <c r="I1369" i="36"/>
  <c r="J1369" i="36"/>
  <c r="K1369" i="36"/>
  <c r="L1369" i="36"/>
  <c r="M1369" i="36"/>
  <c r="N1369" i="36"/>
  <c r="O1369" i="36"/>
  <c r="P1369" i="36"/>
  <c r="Q1369" i="36"/>
  <c r="H1370" i="36"/>
  <c r="I1370" i="36"/>
  <c r="J1370" i="36"/>
  <c r="K1370" i="36"/>
  <c r="L1370" i="36"/>
  <c r="M1370" i="36"/>
  <c r="N1370" i="36"/>
  <c r="O1370" i="36"/>
  <c r="P1370" i="36"/>
  <c r="Q1370" i="36"/>
  <c r="H1371" i="36"/>
  <c r="I1371" i="36"/>
  <c r="J1371" i="36"/>
  <c r="K1371" i="36"/>
  <c r="L1371" i="36"/>
  <c r="M1371" i="36"/>
  <c r="N1371" i="36"/>
  <c r="O1371" i="36"/>
  <c r="P1371" i="36"/>
  <c r="Q1371" i="36"/>
  <c r="H1372" i="36"/>
  <c r="I1372" i="36"/>
  <c r="J1372" i="36"/>
  <c r="K1372" i="36"/>
  <c r="L1372" i="36"/>
  <c r="M1372" i="36"/>
  <c r="N1372" i="36"/>
  <c r="O1372" i="36"/>
  <c r="P1372" i="36"/>
  <c r="Q1372" i="36"/>
  <c r="H1373" i="36"/>
  <c r="I1373" i="36"/>
  <c r="J1373" i="36"/>
  <c r="K1373" i="36"/>
  <c r="L1373" i="36"/>
  <c r="M1373" i="36"/>
  <c r="N1373" i="36"/>
  <c r="O1373" i="36"/>
  <c r="P1373" i="36"/>
  <c r="Q1373" i="36"/>
  <c r="H1374" i="36"/>
  <c r="I1374" i="36"/>
  <c r="J1374" i="36"/>
  <c r="K1374" i="36"/>
  <c r="L1374" i="36"/>
  <c r="M1374" i="36"/>
  <c r="N1374" i="36"/>
  <c r="O1374" i="36"/>
  <c r="P1374" i="36"/>
  <c r="Q1374" i="36"/>
  <c r="H1375" i="36"/>
  <c r="I1375" i="36"/>
  <c r="J1375" i="36"/>
  <c r="K1375" i="36"/>
  <c r="L1375" i="36"/>
  <c r="M1375" i="36"/>
  <c r="N1375" i="36"/>
  <c r="O1375" i="36"/>
  <c r="P1375" i="36"/>
  <c r="Q1375" i="36"/>
  <c r="H1376" i="36"/>
  <c r="I1376" i="36"/>
  <c r="J1376" i="36"/>
  <c r="K1376" i="36"/>
  <c r="L1376" i="36"/>
  <c r="M1376" i="36"/>
  <c r="N1376" i="36"/>
  <c r="O1376" i="36"/>
  <c r="P1376" i="36"/>
  <c r="Q1376" i="36"/>
  <c r="H1377" i="36"/>
  <c r="I1377" i="36"/>
  <c r="J1377" i="36"/>
  <c r="K1377" i="36"/>
  <c r="L1377" i="36"/>
  <c r="M1377" i="36"/>
  <c r="N1377" i="36"/>
  <c r="O1377" i="36"/>
  <c r="P1377" i="36"/>
  <c r="Q1377" i="36"/>
  <c r="H1378" i="36"/>
  <c r="I1378" i="36"/>
  <c r="J1378" i="36"/>
  <c r="K1378" i="36"/>
  <c r="L1378" i="36"/>
  <c r="M1378" i="36"/>
  <c r="N1378" i="36"/>
  <c r="O1378" i="36"/>
  <c r="P1378" i="36"/>
  <c r="Q1378" i="36"/>
  <c r="H1379" i="36"/>
  <c r="I1379" i="36"/>
  <c r="J1379" i="36"/>
  <c r="K1379" i="36"/>
  <c r="L1379" i="36"/>
  <c r="M1379" i="36"/>
  <c r="N1379" i="36"/>
  <c r="O1379" i="36"/>
  <c r="P1379" i="36"/>
  <c r="Q1379" i="36"/>
  <c r="H1380" i="36"/>
  <c r="I1380" i="36"/>
  <c r="J1380" i="36"/>
  <c r="K1380" i="36"/>
  <c r="L1380" i="36"/>
  <c r="M1380" i="36"/>
  <c r="N1380" i="36"/>
  <c r="O1380" i="36"/>
  <c r="P1380" i="36"/>
  <c r="Q1380" i="36"/>
  <c r="H1381" i="36"/>
  <c r="I1381" i="36"/>
  <c r="J1381" i="36"/>
  <c r="K1381" i="36"/>
  <c r="L1381" i="36"/>
  <c r="M1381" i="36"/>
  <c r="N1381" i="36"/>
  <c r="O1381" i="36"/>
  <c r="P1381" i="36"/>
  <c r="Q1381" i="36"/>
  <c r="H1382" i="36"/>
  <c r="I1382" i="36"/>
  <c r="J1382" i="36"/>
  <c r="K1382" i="36"/>
  <c r="L1382" i="36"/>
  <c r="M1382" i="36"/>
  <c r="N1382" i="36"/>
  <c r="O1382" i="36"/>
  <c r="P1382" i="36"/>
  <c r="Q1382" i="36"/>
  <c r="H1383" i="36"/>
  <c r="I1383" i="36"/>
  <c r="J1383" i="36"/>
  <c r="K1383" i="36"/>
  <c r="L1383" i="36"/>
  <c r="M1383" i="36"/>
  <c r="N1383" i="36"/>
  <c r="O1383" i="36"/>
  <c r="P1383" i="36"/>
  <c r="Q1383" i="36"/>
  <c r="H1384" i="36"/>
  <c r="I1384" i="36"/>
  <c r="J1384" i="36"/>
  <c r="K1384" i="36"/>
  <c r="L1384" i="36"/>
  <c r="M1384" i="36"/>
  <c r="N1384" i="36"/>
  <c r="O1384" i="36"/>
  <c r="P1384" i="36"/>
  <c r="Q1384" i="36"/>
  <c r="H1385" i="36"/>
  <c r="I1385" i="36"/>
  <c r="J1385" i="36"/>
  <c r="K1385" i="36"/>
  <c r="L1385" i="36"/>
  <c r="M1385" i="36"/>
  <c r="N1385" i="36"/>
  <c r="O1385" i="36"/>
  <c r="P1385" i="36"/>
  <c r="Q1385" i="36"/>
  <c r="H1386" i="36"/>
  <c r="I1386" i="36"/>
  <c r="J1386" i="36"/>
  <c r="K1386" i="36"/>
  <c r="L1386" i="36"/>
  <c r="M1386" i="36"/>
  <c r="N1386" i="36"/>
  <c r="O1386" i="36"/>
  <c r="P1386" i="36"/>
  <c r="Q1386" i="36"/>
  <c r="H1387" i="36"/>
  <c r="I1387" i="36"/>
  <c r="J1387" i="36"/>
  <c r="K1387" i="36"/>
  <c r="L1387" i="36"/>
  <c r="M1387" i="36"/>
  <c r="N1387" i="36"/>
  <c r="O1387" i="36"/>
  <c r="P1387" i="36"/>
  <c r="Q1387" i="36"/>
  <c r="H1388" i="36"/>
  <c r="I1388" i="36"/>
  <c r="J1388" i="36"/>
  <c r="K1388" i="36"/>
  <c r="L1388" i="36"/>
  <c r="M1388" i="36"/>
  <c r="N1388" i="36"/>
  <c r="O1388" i="36"/>
  <c r="P1388" i="36"/>
  <c r="Q1388" i="36"/>
  <c r="H1389" i="36"/>
  <c r="I1389" i="36"/>
  <c r="J1389" i="36"/>
  <c r="K1389" i="36"/>
  <c r="L1389" i="36"/>
  <c r="M1389" i="36"/>
  <c r="N1389" i="36"/>
  <c r="O1389" i="36"/>
  <c r="P1389" i="36"/>
  <c r="Q1389" i="36"/>
  <c r="H1390" i="36"/>
  <c r="I1390" i="36"/>
  <c r="J1390" i="36"/>
  <c r="K1390" i="36"/>
  <c r="L1390" i="36"/>
  <c r="M1390" i="36"/>
  <c r="N1390" i="36"/>
  <c r="O1390" i="36"/>
  <c r="P1390" i="36"/>
  <c r="Q1390" i="36"/>
  <c r="H1391" i="36"/>
  <c r="I1391" i="36"/>
  <c r="J1391" i="36"/>
  <c r="K1391" i="36"/>
  <c r="L1391" i="36"/>
  <c r="M1391" i="36"/>
  <c r="N1391" i="36"/>
  <c r="O1391" i="36"/>
  <c r="P1391" i="36"/>
  <c r="Q1391" i="36"/>
  <c r="H1392" i="36"/>
  <c r="I1392" i="36"/>
  <c r="J1392" i="36"/>
  <c r="K1392" i="36"/>
  <c r="L1392" i="36"/>
  <c r="M1392" i="36"/>
  <c r="N1392" i="36"/>
  <c r="O1392" i="36"/>
  <c r="P1392" i="36"/>
  <c r="Q1392" i="36"/>
  <c r="H1393" i="36"/>
  <c r="I1393" i="36"/>
  <c r="J1393" i="36"/>
  <c r="K1393" i="36"/>
  <c r="L1393" i="36"/>
  <c r="M1393" i="36"/>
  <c r="N1393" i="36"/>
  <c r="O1393" i="36"/>
  <c r="P1393" i="36"/>
  <c r="Q1393" i="36"/>
  <c r="H1394" i="36"/>
  <c r="I1394" i="36"/>
  <c r="J1394" i="36"/>
  <c r="K1394" i="36"/>
  <c r="L1394" i="36"/>
  <c r="M1394" i="36"/>
  <c r="N1394" i="36"/>
  <c r="O1394" i="36"/>
  <c r="P1394" i="36"/>
  <c r="Q1394" i="36"/>
  <c r="H1395" i="36"/>
  <c r="I1395" i="36"/>
  <c r="J1395" i="36"/>
  <c r="K1395" i="36"/>
  <c r="L1395" i="36"/>
  <c r="M1395" i="36"/>
  <c r="N1395" i="36"/>
  <c r="O1395" i="36"/>
  <c r="P1395" i="36"/>
  <c r="Q1395" i="36"/>
  <c r="H1396" i="36"/>
  <c r="I1396" i="36"/>
  <c r="J1396" i="36"/>
  <c r="K1396" i="36"/>
  <c r="L1396" i="36"/>
  <c r="M1396" i="36"/>
  <c r="N1396" i="36"/>
  <c r="O1396" i="36"/>
  <c r="P1396" i="36"/>
  <c r="Q1396" i="36"/>
  <c r="H1397" i="36"/>
  <c r="I1397" i="36"/>
  <c r="J1397" i="36"/>
  <c r="K1397" i="36"/>
  <c r="L1397" i="36"/>
  <c r="M1397" i="36"/>
  <c r="N1397" i="36"/>
  <c r="O1397" i="36"/>
  <c r="P1397" i="36"/>
  <c r="Q1397" i="36"/>
  <c r="H1398" i="36"/>
  <c r="I1398" i="36"/>
  <c r="J1398" i="36"/>
  <c r="K1398" i="36"/>
  <c r="L1398" i="36"/>
  <c r="M1398" i="36"/>
  <c r="N1398" i="36"/>
  <c r="O1398" i="36"/>
  <c r="P1398" i="36"/>
  <c r="Q1398" i="36"/>
  <c r="H1399" i="36"/>
  <c r="I1399" i="36"/>
  <c r="J1399" i="36"/>
  <c r="K1399" i="36"/>
  <c r="L1399" i="36"/>
  <c r="M1399" i="36"/>
  <c r="N1399" i="36"/>
  <c r="O1399" i="36"/>
  <c r="P1399" i="36"/>
  <c r="Q1399" i="36"/>
  <c r="H1400" i="36"/>
  <c r="I1400" i="36"/>
  <c r="J1400" i="36"/>
  <c r="K1400" i="36"/>
  <c r="L1400" i="36"/>
  <c r="M1400" i="36"/>
  <c r="N1400" i="36"/>
  <c r="O1400" i="36"/>
  <c r="P1400" i="36"/>
  <c r="Q1400" i="36"/>
  <c r="H1401" i="36"/>
  <c r="I1401" i="36"/>
  <c r="J1401" i="36"/>
  <c r="K1401" i="36"/>
  <c r="L1401" i="36"/>
  <c r="M1401" i="36"/>
  <c r="N1401" i="36"/>
  <c r="O1401" i="36"/>
  <c r="P1401" i="36"/>
  <c r="Q1401" i="36"/>
  <c r="H1402" i="36"/>
  <c r="I1402" i="36"/>
  <c r="J1402" i="36"/>
  <c r="K1402" i="36"/>
  <c r="L1402" i="36"/>
  <c r="M1402" i="36"/>
  <c r="N1402" i="36"/>
  <c r="O1402" i="36"/>
  <c r="P1402" i="36"/>
  <c r="Q1402" i="36"/>
  <c r="H1403" i="36"/>
  <c r="I1403" i="36"/>
  <c r="J1403" i="36"/>
  <c r="K1403" i="36"/>
  <c r="L1403" i="36"/>
  <c r="M1403" i="36"/>
  <c r="N1403" i="36"/>
  <c r="O1403" i="36"/>
  <c r="P1403" i="36"/>
  <c r="Q1403" i="36"/>
  <c r="H1404" i="36"/>
  <c r="I1404" i="36"/>
  <c r="J1404" i="36"/>
  <c r="K1404" i="36"/>
  <c r="L1404" i="36"/>
  <c r="M1404" i="36"/>
  <c r="N1404" i="36"/>
  <c r="O1404" i="36"/>
  <c r="P1404" i="36"/>
  <c r="Q1404" i="36"/>
  <c r="H1405" i="36"/>
  <c r="I1405" i="36"/>
  <c r="J1405" i="36"/>
  <c r="K1405" i="36"/>
  <c r="L1405" i="36"/>
  <c r="M1405" i="36"/>
  <c r="N1405" i="36"/>
  <c r="O1405" i="36"/>
  <c r="P1405" i="36"/>
  <c r="Q1405" i="36"/>
  <c r="H1406" i="36"/>
  <c r="I1406" i="36"/>
  <c r="J1406" i="36"/>
  <c r="K1406" i="36"/>
  <c r="L1406" i="36"/>
  <c r="M1406" i="36"/>
  <c r="N1406" i="36"/>
  <c r="O1406" i="36"/>
  <c r="P1406" i="36"/>
  <c r="Q1406" i="36"/>
  <c r="H1407" i="36"/>
  <c r="I1407" i="36"/>
  <c r="J1407" i="36"/>
  <c r="K1407" i="36"/>
  <c r="L1407" i="36"/>
  <c r="M1407" i="36"/>
  <c r="N1407" i="36"/>
  <c r="O1407" i="36"/>
  <c r="P1407" i="36"/>
  <c r="Q1407" i="36"/>
  <c r="H1408" i="36"/>
  <c r="I1408" i="36"/>
  <c r="J1408" i="36"/>
  <c r="K1408" i="36"/>
  <c r="L1408" i="36"/>
  <c r="M1408" i="36"/>
  <c r="N1408" i="36"/>
  <c r="O1408" i="36"/>
  <c r="P1408" i="36"/>
  <c r="Q1408" i="36"/>
  <c r="H1409" i="36"/>
  <c r="I1409" i="36"/>
  <c r="J1409" i="36"/>
  <c r="K1409" i="36"/>
  <c r="L1409" i="36"/>
  <c r="M1409" i="36"/>
  <c r="N1409" i="36"/>
  <c r="O1409" i="36"/>
  <c r="P1409" i="36"/>
  <c r="Q1409" i="36"/>
  <c r="H1410" i="36"/>
  <c r="I1410" i="36"/>
  <c r="J1410" i="36"/>
  <c r="K1410" i="36"/>
  <c r="L1410" i="36"/>
  <c r="M1410" i="36"/>
  <c r="N1410" i="36"/>
  <c r="O1410" i="36"/>
  <c r="P1410" i="36"/>
  <c r="Q1410" i="36"/>
  <c r="H1411" i="36"/>
  <c r="I1411" i="36"/>
  <c r="J1411" i="36"/>
  <c r="K1411" i="36"/>
  <c r="L1411" i="36"/>
  <c r="M1411" i="36"/>
  <c r="N1411" i="36"/>
  <c r="O1411" i="36"/>
  <c r="P1411" i="36"/>
  <c r="Q1411" i="36"/>
  <c r="H1412" i="36"/>
  <c r="I1412" i="36"/>
  <c r="J1412" i="36"/>
  <c r="K1412" i="36"/>
  <c r="L1412" i="36"/>
  <c r="M1412" i="36"/>
  <c r="N1412" i="36"/>
  <c r="O1412" i="36"/>
  <c r="P1412" i="36"/>
  <c r="Q1412" i="36"/>
  <c r="H1413" i="36"/>
  <c r="I1413" i="36"/>
  <c r="J1413" i="36"/>
  <c r="K1413" i="36"/>
  <c r="L1413" i="36"/>
  <c r="M1413" i="36"/>
  <c r="N1413" i="36"/>
  <c r="O1413" i="36"/>
  <c r="P1413" i="36"/>
  <c r="Q1413" i="36"/>
  <c r="H1414" i="36"/>
  <c r="I1414" i="36"/>
  <c r="J1414" i="36"/>
  <c r="K1414" i="36"/>
  <c r="L1414" i="36"/>
  <c r="M1414" i="36"/>
  <c r="N1414" i="36"/>
  <c r="O1414" i="36"/>
  <c r="P1414" i="36"/>
  <c r="Q1414" i="36"/>
  <c r="H1415" i="36"/>
  <c r="I1415" i="36"/>
  <c r="J1415" i="36"/>
  <c r="K1415" i="36"/>
  <c r="L1415" i="36"/>
  <c r="M1415" i="36"/>
  <c r="N1415" i="36"/>
  <c r="O1415" i="36"/>
  <c r="P1415" i="36"/>
  <c r="Q1415" i="36"/>
  <c r="H1416" i="36"/>
  <c r="I1416" i="36"/>
  <c r="J1416" i="36"/>
  <c r="K1416" i="36"/>
  <c r="L1416" i="36"/>
  <c r="M1416" i="36"/>
  <c r="N1416" i="36"/>
  <c r="O1416" i="36"/>
  <c r="P1416" i="36"/>
  <c r="Q1416" i="36"/>
  <c r="H1417" i="36"/>
  <c r="I1417" i="36"/>
  <c r="J1417" i="36"/>
  <c r="K1417" i="36"/>
  <c r="L1417" i="36"/>
  <c r="M1417" i="36"/>
  <c r="N1417" i="36"/>
  <c r="O1417" i="36"/>
  <c r="P1417" i="36"/>
  <c r="Q1417" i="36"/>
  <c r="H1418" i="36"/>
  <c r="I1418" i="36"/>
  <c r="J1418" i="36"/>
  <c r="K1418" i="36"/>
  <c r="L1418" i="36"/>
  <c r="M1418" i="36"/>
  <c r="N1418" i="36"/>
  <c r="O1418" i="36"/>
  <c r="P1418" i="36"/>
  <c r="Q1418" i="36"/>
  <c r="H1419" i="36"/>
  <c r="I1419" i="36"/>
  <c r="J1419" i="36"/>
  <c r="K1419" i="36"/>
  <c r="L1419" i="36"/>
  <c r="M1419" i="36"/>
  <c r="N1419" i="36"/>
  <c r="O1419" i="36"/>
  <c r="P1419" i="36"/>
  <c r="Q1419" i="36"/>
  <c r="H1420" i="36"/>
  <c r="I1420" i="36"/>
  <c r="J1420" i="36"/>
  <c r="K1420" i="36"/>
  <c r="L1420" i="36"/>
  <c r="M1420" i="36"/>
  <c r="N1420" i="36"/>
  <c r="O1420" i="36"/>
  <c r="P1420" i="36"/>
  <c r="Q1420" i="36"/>
  <c r="H1421" i="36"/>
  <c r="I1421" i="36"/>
  <c r="J1421" i="36"/>
  <c r="K1421" i="36"/>
  <c r="L1421" i="36"/>
  <c r="M1421" i="36"/>
  <c r="N1421" i="36"/>
  <c r="O1421" i="36"/>
  <c r="P1421" i="36"/>
  <c r="Q1421" i="36"/>
  <c r="H1422" i="36"/>
  <c r="I1422" i="36"/>
  <c r="J1422" i="36"/>
  <c r="K1422" i="36"/>
  <c r="L1422" i="36"/>
  <c r="M1422" i="36"/>
  <c r="N1422" i="36"/>
  <c r="O1422" i="36"/>
  <c r="P1422" i="36"/>
  <c r="Q1422" i="36"/>
  <c r="H1423" i="36"/>
  <c r="I1423" i="36"/>
  <c r="J1423" i="36"/>
  <c r="K1423" i="36"/>
  <c r="L1423" i="36"/>
  <c r="M1423" i="36"/>
  <c r="N1423" i="36"/>
  <c r="O1423" i="36"/>
  <c r="P1423" i="36"/>
  <c r="Q1423" i="36"/>
  <c r="H1424" i="36"/>
  <c r="I1424" i="36"/>
  <c r="J1424" i="36"/>
  <c r="K1424" i="36"/>
  <c r="L1424" i="36"/>
  <c r="M1424" i="36"/>
  <c r="N1424" i="36"/>
  <c r="O1424" i="36"/>
  <c r="P1424" i="36"/>
  <c r="Q1424" i="36"/>
  <c r="H1425" i="36"/>
  <c r="I1425" i="36"/>
  <c r="J1425" i="36"/>
  <c r="K1425" i="36"/>
  <c r="L1425" i="36"/>
  <c r="M1425" i="36"/>
  <c r="N1425" i="36"/>
  <c r="O1425" i="36"/>
  <c r="P1425" i="36"/>
  <c r="Q1425" i="36"/>
  <c r="H1426" i="36"/>
  <c r="I1426" i="36"/>
  <c r="J1426" i="36"/>
  <c r="K1426" i="36"/>
  <c r="L1426" i="36"/>
  <c r="M1426" i="36"/>
  <c r="N1426" i="36"/>
  <c r="O1426" i="36"/>
  <c r="P1426" i="36"/>
  <c r="Q1426" i="36"/>
  <c r="H1427" i="36"/>
  <c r="I1427" i="36"/>
  <c r="J1427" i="36"/>
  <c r="K1427" i="36"/>
  <c r="L1427" i="36"/>
  <c r="M1427" i="36"/>
  <c r="N1427" i="36"/>
  <c r="O1427" i="36"/>
  <c r="P1427" i="36"/>
  <c r="Q1427" i="36"/>
  <c r="H1428" i="36"/>
  <c r="I1428" i="36"/>
  <c r="J1428" i="36"/>
  <c r="K1428" i="36"/>
  <c r="L1428" i="36"/>
  <c r="M1428" i="36"/>
  <c r="N1428" i="36"/>
  <c r="O1428" i="36"/>
  <c r="P1428" i="36"/>
  <c r="Q1428" i="36"/>
  <c r="H1429" i="36"/>
  <c r="I1429" i="36"/>
  <c r="J1429" i="36"/>
  <c r="K1429" i="36"/>
  <c r="L1429" i="36"/>
  <c r="M1429" i="36"/>
  <c r="N1429" i="36"/>
  <c r="O1429" i="36"/>
  <c r="P1429" i="36"/>
  <c r="Q1429" i="36"/>
  <c r="H1430" i="36"/>
  <c r="I1430" i="36"/>
  <c r="J1430" i="36"/>
  <c r="K1430" i="36"/>
  <c r="L1430" i="36"/>
  <c r="M1430" i="36"/>
  <c r="N1430" i="36"/>
  <c r="O1430" i="36"/>
  <c r="P1430" i="36"/>
  <c r="Q1430" i="36"/>
  <c r="H1431" i="36"/>
  <c r="I1431" i="36"/>
  <c r="J1431" i="36"/>
  <c r="K1431" i="36"/>
  <c r="L1431" i="36"/>
  <c r="M1431" i="36"/>
  <c r="N1431" i="36"/>
  <c r="O1431" i="36"/>
  <c r="P1431" i="36"/>
  <c r="Q1431" i="36"/>
  <c r="H1432" i="36"/>
  <c r="I1432" i="36"/>
  <c r="J1432" i="36"/>
  <c r="K1432" i="36"/>
  <c r="L1432" i="36"/>
  <c r="M1432" i="36"/>
  <c r="N1432" i="36"/>
  <c r="O1432" i="36"/>
  <c r="P1432" i="36"/>
  <c r="Q1432" i="36"/>
  <c r="H1433" i="36"/>
  <c r="I1433" i="36"/>
  <c r="J1433" i="36"/>
  <c r="K1433" i="36"/>
  <c r="L1433" i="36"/>
  <c r="M1433" i="36"/>
  <c r="N1433" i="36"/>
  <c r="O1433" i="36"/>
  <c r="P1433" i="36"/>
  <c r="Q1433" i="36"/>
  <c r="H1434" i="36"/>
  <c r="I1434" i="36"/>
  <c r="J1434" i="36"/>
  <c r="K1434" i="36"/>
  <c r="L1434" i="36"/>
  <c r="M1434" i="36"/>
  <c r="N1434" i="36"/>
  <c r="O1434" i="36"/>
  <c r="P1434" i="36"/>
  <c r="Q1434" i="36"/>
  <c r="H1435" i="36"/>
  <c r="I1435" i="36"/>
  <c r="J1435" i="36"/>
  <c r="K1435" i="36"/>
  <c r="L1435" i="36"/>
  <c r="M1435" i="36"/>
  <c r="N1435" i="36"/>
  <c r="O1435" i="36"/>
  <c r="P1435" i="36"/>
  <c r="Q1435" i="36"/>
  <c r="H1436" i="36"/>
  <c r="I1436" i="36"/>
  <c r="J1436" i="36"/>
  <c r="K1436" i="36"/>
  <c r="L1436" i="36"/>
  <c r="M1436" i="36"/>
  <c r="N1436" i="36"/>
  <c r="O1436" i="36"/>
  <c r="P1436" i="36"/>
  <c r="Q1436" i="36"/>
  <c r="H1437" i="36"/>
  <c r="I1437" i="36"/>
  <c r="J1437" i="36"/>
  <c r="K1437" i="36"/>
  <c r="L1437" i="36"/>
  <c r="M1437" i="36"/>
  <c r="N1437" i="36"/>
  <c r="O1437" i="36"/>
  <c r="P1437" i="36"/>
  <c r="Q1437" i="36"/>
  <c r="H1438" i="36"/>
  <c r="I1438" i="36"/>
  <c r="J1438" i="36"/>
  <c r="K1438" i="36"/>
  <c r="L1438" i="36"/>
  <c r="M1438" i="36"/>
  <c r="N1438" i="36"/>
  <c r="O1438" i="36"/>
  <c r="P1438" i="36"/>
  <c r="Q1438" i="36"/>
  <c r="H1439" i="36"/>
  <c r="I1439" i="36"/>
  <c r="J1439" i="36"/>
  <c r="K1439" i="36"/>
  <c r="L1439" i="36"/>
  <c r="M1439" i="36"/>
  <c r="N1439" i="36"/>
  <c r="O1439" i="36"/>
  <c r="P1439" i="36"/>
  <c r="Q1439" i="36"/>
  <c r="H1440" i="36"/>
  <c r="I1440" i="36"/>
  <c r="J1440" i="36"/>
  <c r="K1440" i="36"/>
  <c r="L1440" i="36"/>
  <c r="M1440" i="36"/>
  <c r="N1440" i="36"/>
  <c r="O1440" i="36"/>
  <c r="P1440" i="36"/>
  <c r="Q1440" i="36"/>
  <c r="H1441" i="36"/>
  <c r="I1441" i="36"/>
  <c r="J1441" i="36"/>
  <c r="K1441" i="36"/>
  <c r="L1441" i="36"/>
  <c r="M1441" i="36"/>
  <c r="N1441" i="36"/>
  <c r="O1441" i="36"/>
  <c r="P1441" i="36"/>
  <c r="Q1441" i="36"/>
  <c r="H1442" i="36"/>
  <c r="I1442" i="36"/>
  <c r="J1442" i="36"/>
  <c r="K1442" i="36"/>
  <c r="L1442" i="36"/>
  <c r="M1442" i="36"/>
  <c r="N1442" i="36"/>
  <c r="O1442" i="36"/>
  <c r="P1442" i="36"/>
  <c r="Q1442" i="36"/>
  <c r="H1443" i="36"/>
  <c r="I1443" i="36"/>
  <c r="J1443" i="36"/>
  <c r="K1443" i="36"/>
  <c r="L1443" i="36"/>
  <c r="M1443" i="36"/>
  <c r="N1443" i="36"/>
  <c r="O1443" i="36"/>
  <c r="P1443" i="36"/>
  <c r="Q1443" i="36"/>
  <c r="H1444" i="36"/>
  <c r="I1444" i="36"/>
  <c r="J1444" i="36"/>
  <c r="K1444" i="36"/>
  <c r="L1444" i="36"/>
  <c r="M1444" i="36"/>
  <c r="N1444" i="36"/>
  <c r="O1444" i="36"/>
  <c r="P1444" i="36"/>
  <c r="Q1444" i="36"/>
  <c r="H1445" i="36"/>
  <c r="I1445" i="36"/>
  <c r="J1445" i="36"/>
  <c r="K1445" i="36"/>
  <c r="L1445" i="36"/>
  <c r="M1445" i="36"/>
  <c r="N1445" i="36"/>
  <c r="O1445" i="36"/>
  <c r="P1445" i="36"/>
  <c r="Q1445" i="36"/>
  <c r="H1446" i="36"/>
  <c r="I1446" i="36"/>
  <c r="J1446" i="36"/>
  <c r="K1446" i="36"/>
  <c r="L1446" i="36"/>
  <c r="M1446" i="36"/>
  <c r="N1446" i="36"/>
  <c r="O1446" i="36"/>
  <c r="P1446" i="36"/>
  <c r="Q1446" i="36"/>
  <c r="H1447" i="36"/>
  <c r="I1447" i="36"/>
  <c r="J1447" i="36"/>
  <c r="K1447" i="36"/>
  <c r="L1447" i="36"/>
  <c r="M1447" i="36"/>
  <c r="N1447" i="36"/>
  <c r="O1447" i="36"/>
  <c r="P1447" i="36"/>
  <c r="Q1447" i="36"/>
  <c r="H1448" i="36"/>
  <c r="I1448" i="36"/>
  <c r="J1448" i="36"/>
  <c r="K1448" i="36"/>
  <c r="L1448" i="36"/>
  <c r="M1448" i="36"/>
  <c r="N1448" i="36"/>
  <c r="O1448" i="36"/>
  <c r="P1448" i="36"/>
  <c r="Q1448" i="36"/>
  <c r="H1449" i="36"/>
  <c r="I1449" i="36"/>
  <c r="J1449" i="36"/>
  <c r="K1449" i="36"/>
  <c r="L1449" i="36"/>
  <c r="M1449" i="36"/>
  <c r="N1449" i="36"/>
  <c r="O1449" i="36"/>
  <c r="P1449" i="36"/>
  <c r="Q1449" i="36"/>
  <c r="H1450" i="36"/>
  <c r="I1450" i="36"/>
  <c r="J1450" i="36"/>
  <c r="K1450" i="36"/>
  <c r="L1450" i="36"/>
  <c r="M1450" i="36"/>
  <c r="N1450" i="36"/>
  <c r="O1450" i="36"/>
  <c r="P1450" i="36"/>
  <c r="Q1450" i="36"/>
  <c r="H1451" i="36"/>
  <c r="I1451" i="36"/>
  <c r="J1451" i="36"/>
  <c r="K1451" i="36"/>
  <c r="L1451" i="36"/>
  <c r="M1451" i="36"/>
  <c r="N1451" i="36"/>
  <c r="O1451" i="36"/>
  <c r="P1451" i="36"/>
  <c r="Q1451" i="36"/>
  <c r="H1452" i="36"/>
  <c r="I1452" i="36"/>
  <c r="J1452" i="36"/>
  <c r="K1452" i="36"/>
  <c r="L1452" i="36"/>
  <c r="M1452" i="36"/>
  <c r="N1452" i="36"/>
  <c r="O1452" i="36"/>
  <c r="P1452" i="36"/>
  <c r="Q1452" i="36"/>
  <c r="H1453" i="36"/>
  <c r="I1453" i="36"/>
  <c r="J1453" i="36"/>
  <c r="K1453" i="36"/>
  <c r="L1453" i="36"/>
  <c r="M1453" i="36"/>
  <c r="N1453" i="36"/>
  <c r="O1453" i="36"/>
  <c r="P1453" i="36"/>
  <c r="Q1453" i="36"/>
  <c r="H1454" i="36"/>
  <c r="I1454" i="36"/>
  <c r="J1454" i="36"/>
  <c r="K1454" i="36"/>
  <c r="L1454" i="36"/>
  <c r="M1454" i="36"/>
  <c r="N1454" i="36"/>
  <c r="O1454" i="36"/>
  <c r="P1454" i="36"/>
  <c r="Q1454" i="36"/>
  <c r="H1455" i="36"/>
  <c r="I1455" i="36"/>
  <c r="J1455" i="36"/>
  <c r="K1455" i="36"/>
  <c r="L1455" i="36"/>
  <c r="M1455" i="36"/>
  <c r="N1455" i="36"/>
  <c r="O1455" i="36"/>
  <c r="P1455" i="36"/>
  <c r="Q1455" i="36"/>
  <c r="H1456" i="36"/>
  <c r="I1456" i="36"/>
  <c r="J1456" i="36"/>
  <c r="K1456" i="36"/>
  <c r="L1456" i="36"/>
  <c r="M1456" i="36"/>
  <c r="N1456" i="36"/>
  <c r="O1456" i="36"/>
  <c r="P1456" i="36"/>
  <c r="Q1456" i="36"/>
  <c r="H1457" i="36"/>
  <c r="I1457" i="36"/>
  <c r="J1457" i="36"/>
  <c r="K1457" i="36"/>
  <c r="L1457" i="36"/>
  <c r="M1457" i="36"/>
  <c r="N1457" i="36"/>
  <c r="O1457" i="36"/>
  <c r="P1457" i="36"/>
  <c r="Q1457" i="36"/>
  <c r="H1458" i="36"/>
  <c r="I1458" i="36"/>
  <c r="J1458" i="36"/>
  <c r="K1458" i="36"/>
  <c r="L1458" i="36"/>
  <c r="M1458" i="36"/>
  <c r="N1458" i="36"/>
  <c r="O1458" i="36"/>
  <c r="P1458" i="36"/>
  <c r="Q1458" i="36"/>
  <c r="H1459" i="36"/>
  <c r="I1459" i="36"/>
  <c r="J1459" i="36"/>
  <c r="K1459" i="36"/>
  <c r="L1459" i="36"/>
  <c r="M1459" i="36"/>
  <c r="N1459" i="36"/>
  <c r="O1459" i="36"/>
  <c r="P1459" i="36"/>
  <c r="Q1459" i="36"/>
  <c r="H1460" i="36"/>
  <c r="I1460" i="36"/>
  <c r="J1460" i="36"/>
  <c r="K1460" i="36"/>
  <c r="L1460" i="36"/>
  <c r="M1460" i="36"/>
  <c r="N1460" i="36"/>
  <c r="O1460" i="36"/>
  <c r="P1460" i="36"/>
  <c r="Q1460" i="36"/>
  <c r="H1461" i="36"/>
  <c r="I1461" i="36"/>
  <c r="J1461" i="36"/>
  <c r="K1461" i="36"/>
  <c r="L1461" i="36"/>
  <c r="M1461" i="36"/>
  <c r="N1461" i="36"/>
  <c r="O1461" i="36"/>
  <c r="P1461" i="36"/>
  <c r="Q1461" i="36"/>
  <c r="H1462" i="36"/>
  <c r="I1462" i="36"/>
  <c r="J1462" i="36"/>
  <c r="K1462" i="36"/>
  <c r="L1462" i="36"/>
  <c r="M1462" i="36"/>
  <c r="N1462" i="36"/>
  <c r="O1462" i="36"/>
  <c r="P1462" i="36"/>
  <c r="Q1462" i="36"/>
  <c r="H1463" i="36"/>
  <c r="I1463" i="36"/>
  <c r="J1463" i="36"/>
  <c r="K1463" i="36"/>
  <c r="L1463" i="36"/>
  <c r="M1463" i="36"/>
  <c r="N1463" i="36"/>
  <c r="O1463" i="36"/>
  <c r="P1463" i="36"/>
  <c r="Q1463" i="36"/>
  <c r="H1464" i="36"/>
  <c r="I1464" i="36"/>
  <c r="J1464" i="36"/>
  <c r="K1464" i="36"/>
  <c r="L1464" i="36"/>
  <c r="M1464" i="36"/>
  <c r="N1464" i="36"/>
  <c r="O1464" i="36"/>
  <c r="P1464" i="36"/>
  <c r="Q1464" i="36"/>
  <c r="H1465" i="36"/>
  <c r="I1465" i="36"/>
  <c r="J1465" i="36"/>
  <c r="K1465" i="36"/>
  <c r="L1465" i="36"/>
  <c r="M1465" i="36"/>
  <c r="N1465" i="36"/>
  <c r="O1465" i="36"/>
  <c r="P1465" i="36"/>
  <c r="Q1465" i="36"/>
  <c r="H1466" i="36"/>
  <c r="I1466" i="36"/>
  <c r="J1466" i="36"/>
  <c r="K1466" i="36"/>
  <c r="L1466" i="36"/>
  <c r="M1466" i="36"/>
  <c r="N1466" i="36"/>
  <c r="O1466" i="36"/>
  <c r="P1466" i="36"/>
  <c r="Q1466" i="36"/>
  <c r="H1467" i="36"/>
  <c r="I1467" i="36"/>
  <c r="J1467" i="36"/>
  <c r="K1467" i="36"/>
  <c r="L1467" i="36"/>
  <c r="M1467" i="36"/>
  <c r="N1467" i="36"/>
  <c r="O1467" i="36"/>
  <c r="P1467" i="36"/>
  <c r="Q1467" i="36"/>
  <c r="H1468" i="36"/>
  <c r="I1468" i="36"/>
  <c r="J1468" i="36"/>
  <c r="K1468" i="36"/>
  <c r="L1468" i="36"/>
  <c r="M1468" i="36"/>
  <c r="N1468" i="36"/>
  <c r="O1468" i="36"/>
  <c r="P1468" i="36"/>
  <c r="Q1468" i="36"/>
  <c r="H1469" i="36"/>
  <c r="I1469" i="36"/>
  <c r="J1469" i="36"/>
  <c r="K1469" i="36"/>
  <c r="L1469" i="36"/>
  <c r="M1469" i="36"/>
  <c r="N1469" i="36"/>
  <c r="O1469" i="36"/>
  <c r="P1469" i="36"/>
  <c r="Q1469" i="36"/>
  <c r="H1470" i="36"/>
  <c r="I1470" i="36"/>
  <c r="J1470" i="36"/>
  <c r="K1470" i="36"/>
  <c r="L1470" i="36"/>
  <c r="M1470" i="36"/>
  <c r="N1470" i="36"/>
  <c r="O1470" i="36"/>
  <c r="P1470" i="36"/>
  <c r="Q1470" i="36"/>
  <c r="H1471" i="36"/>
  <c r="I1471" i="36"/>
  <c r="J1471" i="36"/>
  <c r="K1471" i="36"/>
  <c r="L1471" i="36"/>
  <c r="M1471" i="36"/>
  <c r="N1471" i="36"/>
  <c r="O1471" i="36"/>
  <c r="P1471" i="36"/>
  <c r="Q1471" i="36"/>
  <c r="H1472" i="36"/>
  <c r="I1472" i="36"/>
  <c r="J1472" i="36"/>
  <c r="K1472" i="36"/>
  <c r="L1472" i="36"/>
  <c r="M1472" i="36"/>
  <c r="N1472" i="36"/>
  <c r="O1472" i="36"/>
  <c r="P1472" i="36"/>
  <c r="Q1472" i="36"/>
  <c r="H1473" i="36"/>
  <c r="I1473" i="36"/>
  <c r="J1473" i="36"/>
  <c r="K1473" i="36"/>
  <c r="L1473" i="36"/>
  <c r="M1473" i="36"/>
  <c r="N1473" i="36"/>
  <c r="O1473" i="36"/>
  <c r="P1473" i="36"/>
  <c r="Q1473" i="36"/>
  <c r="H1474" i="36"/>
  <c r="I1474" i="36"/>
  <c r="J1474" i="36"/>
  <c r="K1474" i="36"/>
  <c r="L1474" i="36"/>
  <c r="M1474" i="36"/>
  <c r="N1474" i="36"/>
  <c r="O1474" i="36"/>
  <c r="P1474" i="36"/>
  <c r="Q1474" i="36"/>
  <c r="H1475" i="36"/>
  <c r="I1475" i="36"/>
  <c r="J1475" i="36"/>
  <c r="K1475" i="36"/>
  <c r="L1475" i="36"/>
  <c r="M1475" i="36"/>
  <c r="N1475" i="36"/>
  <c r="O1475" i="36"/>
  <c r="P1475" i="36"/>
  <c r="Q1475" i="36"/>
  <c r="H1476" i="36"/>
  <c r="I1476" i="36"/>
  <c r="J1476" i="36"/>
  <c r="K1476" i="36"/>
  <c r="L1476" i="36"/>
  <c r="M1476" i="36"/>
  <c r="N1476" i="36"/>
  <c r="O1476" i="36"/>
  <c r="P1476" i="36"/>
  <c r="Q1476" i="36"/>
  <c r="H1477" i="36"/>
  <c r="I1477" i="36"/>
  <c r="J1477" i="36"/>
  <c r="K1477" i="36"/>
  <c r="L1477" i="36"/>
  <c r="M1477" i="36"/>
  <c r="N1477" i="36"/>
  <c r="O1477" i="36"/>
  <c r="P1477" i="36"/>
  <c r="Q1477" i="36"/>
  <c r="H1478" i="36"/>
  <c r="I1478" i="36"/>
  <c r="J1478" i="36"/>
  <c r="K1478" i="36"/>
  <c r="L1478" i="36"/>
  <c r="M1478" i="36"/>
  <c r="N1478" i="36"/>
  <c r="O1478" i="36"/>
  <c r="P1478" i="36"/>
  <c r="Q1478" i="36"/>
  <c r="H1479" i="36"/>
  <c r="I1479" i="36"/>
  <c r="J1479" i="36"/>
  <c r="K1479" i="36"/>
  <c r="L1479" i="36"/>
  <c r="M1479" i="36"/>
  <c r="N1479" i="36"/>
  <c r="O1479" i="36"/>
  <c r="P1479" i="36"/>
  <c r="Q1479" i="36"/>
  <c r="H1480" i="36"/>
  <c r="I1480" i="36"/>
  <c r="J1480" i="36"/>
  <c r="K1480" i="36"/>
  <c r="L1480" i="36"/>
  <c r="M1480" i="36"/>
  <c r="N1480" i="36"/>
  <c r="O1480" i="36"/>
  <c r="P1480" i="36"/>
  <c r="Q1480" i="36"/>
  <c r="H1481" i="36"/>
  <c r="I1481" i="36"/>
  <c r="J1481" i="36"/>
  <c r="K1481" i="36"/>
  <c r="L1481" i="36"/>
  <c r="M1481" i="36"/>
  <c r="N1481" i="36"/>
  <c r="O1481" i="36"/>
  <c r="P1481" i="36"/>
  <c r="Q1481" i="36"/>
  <c r="H1482" i="36"/>
  <c r="I1482" i="36"/>
  <c r="J1482" i="36"/>
  <c r="K1482" i="36"/>
  <c r="L1482" i="36"/>
  <c r="M1482" i="36"/>
  <c r="N1482" i="36"/>
  <c r="O1482" i="36"/>
  <c r="P1482" i="36"/>
  <c r="Q1482" i="36"/>
  <c r="H1483" i="36"/>
  <c r="I1483" i="36"/>
  <c r="J1483" i="36"/>
  <c r="K1483" i="36"/>
  <c r="L1483" i="36"/>
  <c r="M1483" i="36"/>
  <c r="N1483" i="36"/>
  <c r="O1483" i="36"/>
  <c r="P1483" i="36"/>
  <c r="Q1483" i="36"/>
  <c r="H1484" i="36"/>
  <c r="I1484" i="36"/>
  <c r="J1484" i="36"/>
  <c r="K1484" i="36"/>
  <c r="L1484" i="36"/>
  <c r="M1484" i="36"/>
  <c r="N1484" i="36"/>
  <c r="O1484" i="36"/>
  <c r="P1484" i="36"/>
  <c r="Q1484" i="36"/>
  <c r="H1485" i="36"/>
  <c r="I1485" i="36"/>
  <c r="J1485" i="36"/>
  <c r="K1485" i="36"/>
  <c r="L1485" i="36"/>
  <c r="M1485" i="36"/>
  <c r="N1485" i="36"/>
  <c r="O1485" i="36"/>
  <c r="P1485" i="36"/>
  <c r="Q1485" i="36"/>
  <c r="H1486" i="36"/>
  <c r="I1486" i="36"/>
  <c r="J1486" i="36"/>
  <c r="K1486" i="36"/>
  <c r="L1486" i="36"/>
  <c r="M1486" i="36"/>
  <c r="N1486" i="36"/>
  <c r="O1486" i="36"/>
  <c r="P1486" i="36"/>
  <c r="Q1486" i="36"/>
  <c r="H1487" i="36"/>
  <c r="I1487" i="36"/>
  <c r="J1487" i="36"/>
  <c r="K1487" i="36"/>
  <c r="L1487" i="36"/>
  <c r="M1487" i="36"/>
  <c r="N1487" i="36"/>
  <c r="O1487" i="36"/>
  <c r="P1487" i="36"/>
  <c r="Q1487" i="36"/>
  <c r="H1488" i="36"/>
  <c r="I1488" i="36"/>
  <c r="J1488" i="36"/>
  <c r="K1488" i="36"/>
  <c r="L1488" i="36"/>
  <c r="M1488" i="36"/>
  <c r="N1488" i="36"/>
  <c r="O1488" i="36"/>
  <c r="P1488" i="36"/>
  <c r="Q1488" i="36"/>
  <c r="H1489" i="36"/>
  <c r="I1489" i="36"/>
  <c r="J1489" i="36"/>
  <c r="K1489" i="36"/>
  <c r="L1489" i="36"/>
  <c r="M1489" i="36"/>
  <c r="N1489" i="36"/>
  <c r="O1489" i="36"/>
  <c r="P1489" i="36"/>
  <c r="Q1489" i="36"/>
  <c r="H1490" i="36"/>
  <c r="I1490" i="36"/>
  <c r="J1490" i="36"/>
  <c r="K1490" i="36"/>
  <c r="L1490" i="36"/>
  <c r="M1490" i="36"/>
  <c r="N1490" i="36"/>
  <c r="O1490" i="36"/>
  <c r="P1490" i="36"/>
  <c r="Q1490" i="36"/>
  <c r="H1491" i="36"/>
  <c r="I1491" i="36"/>
  <c r="J1491" i="36"/>
  <c r="K1491" i="36"/>
  <c r="L1491" i="36"/>
  <c r="M1491" i="36"/>
  <c r="N1491" i="36"/>
  <c r="O1491" i="36"/>
  <c r="P1491" i="36"/>
  <c r="Q1491" i="36"/>
  <c r="H1492" i="36"/>
  <c r="I1492" i="36"/>
  <c r="J1492" i="36"/>
  <c r="K1492" i="36"/>
  <c r="L1492" i="36"/>
  <c r="M1492" i="36"/>
  <c r="N1492" i="36"/>
  <c r="O1492" i="36"/>
  <c r="P1492" i="36"/>
  <c r="Q1492" i="36"/>
  <c r="H1493" i="36"/>
  <c r="I1493" i="36"/>
  <c r="J1493" i="36"/>
  <c r="K1493" i="36"/>
  <c r="L1493" i="36"/>
  <c r="M1493" i="36"/>
  <c r="N1493" i="36"/>
  <c r="O1493" i="36"/>
  <c r="P1493" i="36"/>
  <c r="Q1493" i="36"/>
  <c r="H1494" i="36"/>
  <c r="I1494" i="36"/>
  <c r="J1494" i="36"/>
  <c r="K1494" i="36"/>
  <c r="L1494" i="36"/>
  <c r="M1494" i="36"/>
  <c r="N1494" i="36"/>
  <c r="O1494" i="36"/>
  <c r="P1494" i="36"/>
  <c r="Q1494" i="36"/>
  <c r="H1495" i="36"/>
  <c r="I1495" i="36"/>
  <c r="J1495" i="36"/>
  <c r="K1495" i="36"/>
  <c r="L1495" i="36"/>
  <c r="M1495" i="36"/>
  <c r="N1495" i="36"/>
  <c r="O1495" i="36"/>
  <c r="P1495" i="36"/>
  <c r="Q1495" i="36"/>
  <c r="H1496" i="36"/>
  <c r="I1496" i="36"/>
  <c r="J1496" i="36"/>
  <c r="K1496" i="36"/>
  <c r="L1496" i="36"/>
  <c r="M1496" i="36"/>
  <c r="N1496" i="36"/>
  <c r="O1496" i="36"/>
  <c r="P1496" i="36"/>
  <c r="Q1496" i="36"/>
  <c r="H1497" i="36"/>
  <c r="I1497" i="36"/>
  <c r="J1497" i="36"/>
  <c r="K1497" i="36"/>
  <c r="L1497" i="36"/>
  <c r="M1497" i="36"/>
  <c r="N1497" i="36"/>
  <c r="O1497" i="36"/>
  <c r="P1497" i="36"/>
  <c r="Q1497" i="36"/>
  <c r="H1498" i="36"/>
  <c r="I1498" i="36"/>
  <c r="J1498" i="36"/>
  <c r="K1498" i="36"/>
  <c r="L1498" i="36"/>
  <c r="M1498" i="36"/>
  <c r="N1498" i="36"/>
  <c r="O1498" i="36"/>
  <c r="P1498" i="36"/>
  <c r="Q1498" i="36"/>
  <c r="H1499" i="36"/>
  <c r="I1499" i="36"/>
  <c r="J1499" i="36"/>
  <c r="K1499" i="36"/>
  <c r="L1499" i="36"/>
  <c r="M1499" i="36"/>
  <c r="N1499" i="36"/>
  <c r="O1499" i="36"/>
  <c r="P1499" i="36"/>
  <c r="Q1499" i="36"/>
  <c r="H1500" i="36"/>
  <c r="I1500" i="36"/>
  <c r="J1500" i="36"/>
  <c r="K1500" i="36"/>
  <c r="L1500" i="36"/>
  <c r="M1500" i="36"/>
  <c r="N1500" i="36"/>
  <c r="O1500" i="36"/>
  <c r="P1500" i="36"/>
  <c r="Q1500" i="36"/>
  <c r="H1501" i="36"/>
  <c r="I1501" i="36"/>
  <c r="J1501" i="36"/>
  <c r="K1501" i="36"/>
  <c r="L1501" i="36"/>
  <c r="M1501" i="36"/>
  <c r="N1501" i="36"/>
  <c r="O1501" i="36"/>
  <c r="P1501" i="36"/>
  <c r="Q1501" i="36"/>
  <c r="H1502" i="36"/>
  <c r="I1502" i="36"/>
  <c r="J1502" i="36"/>
  <c r="K1502" i="36"/>
  <c r="L1502" i="36"/>
  <c r="M1502" i="36"/>
  <c r="N1502" i="36"/>
  <c r="O1502" i="36"/>
  <c r="P1502" i="36"/>
  <c r="Q1502" i="36"/>
  <c r="H1503" i="36"/>
  <c r="I1503" i="36"/>
  <c r="J1503" i="36"/>
  <c r="K1503" i="36"/>
  <c r="L1503" i="36"/>
  <c r="M1503" i="36"/>
  <c r="N1503" i="36"/>
  <c r="O1503" i="36"/>
  <c r="P1503" i="36"/>
  <c r="Q1503" i="36"/>
  <c r="H1504" i="36"/>
  <c r="I1504" i="36"/>
  <c r="J1504" i="36"/>
  <c r="K1504" i="36"/>
  <c r="L1504" i="36"/>
  <c r="M1504" i="36"/>
  <c r="N1504" i="36"/>
  <c r="O1504" i="36"/>
  <c r="P1504" i="36"/>
  <c r="Q1504" i="36"/>
  <c r="H1505" i="36"/>
  <c r="I1505" i="36"/>
  <c r="J1505" i="36"/>
  <c r="K1505" i="36"/>
  <c r="L1505" i="36"/>
  <c r="M1505" i="36"/>
  <c r="N1505" i="36"/>
  <c r="O1505" i="36"/>
  <c r="P1505" i="36"/>
  <c r="Q1505" i="36"/>
  <c r="H1506" i="36"/>
  <c r="I1506" i="36"/>
  <c r="J1506" i="36"/>
  <c r="K1506" i="36"/>
  <c r="L1506" i="36"/>
  <c r="M1506" i="36"/>
  <c r="N1506" i="36"/>
  <c r="O1506" i="36"/>
  <c r="P1506" i="36"/>
  <c r="Q1506" i="36"/>
  <c r="H1507" i="36"/>
  <c r="I1507" i="36"/>
  <c r="J1507" i="36"/>
  <c r="K1507" i="36"/>
  <c r="L1507" i="36"/>
  <c r="M1507" i="36"/>
  <c r="N1507" i="36"/>
  <c r="O1507" i="36"/>
  <c r="P1507" i="36"/>
  <c r="Q1507" i="36"/>
  <c r="H1508" i="36"/>
  <c r="I1508" i="36"/>
  <c r="J1508" i="36"/>
  <c r="K1508" i="36"/>
  <c r="L1508" i="36"/>
  <c r="M1508" i="36"/>
  <c r="N1508" i="36"/>
  <c r="O1508" i="36"/>
  <c r="P1508" i="36"/>
  <c r="Q1508" i="36"/>
  <c r="H1509" i="36"/>
  <c r="I1509" i="36"/>
  <c r="J1509" i="36"/>
  <c r="K1509" i="36"/>
  <c r="L1509" i="36"/>
  <c r="M1509" i="36"/>
  <c r="N1509" i="36"/>
  <c r="O1509" i="36"/>
  <c r="P1509" i="36"/>
  <c r="Q1509" i="36"/>
  <c r="H1510" i="36"/>
  <c r="I1510" i="36"/>
  <c r="J1510" i="36"/>
  <c r="K1510" i="36"/>
  <c r="L1510" i="36"/>
  <c r="M1510" i="36"/>
  <c r="N1510" i="36"/>
  <c r="O1510" i="36"/>
  <c r="P1510" i="36"/>
  <c r="Q1510" i="36"/>
  <c r="H1511" i="36"/>
  <c r="I1511" i="36"/>
  <c r="J1511" i="36"/>
  <c r="K1511" i="36"/>
  <c r="L1511" i="36"/>
  <c r="M1511" i="36"/>
  <c r="N1511" i="36"/>
  <c r="O1511" i="36"/>
  <c r="P1511" i="36"/>
  <c r="Q1511" i="36"/>
  <c r="H1512" i="36"/>
  <c r="I1512" i="36"/>
  <c r="J1512" i="36"/>
  <c r="K1512" i="36"/>
  <c r="L1512" i="36"/>
  <c r="M1512" i="36"/>
  <c r="N1512" i="36"/>
  <c r="O1512" i="36"/>
  <c r="P1512" i="36"/>
  <c r="Q1512" i="36"/>
  <c r="H1513" i="36"/>
  <c r="I1513" i="36"/>
  <c r="J1513" i="36"/>
  <c r="K1513" i="36"/>
  <c r="L1513" i="36"/>
  <c r="M1513" i="36"/>
  <c r="N1513" i="36"/>
  <c r="O1513" i="36"/>
  <c r="P1513" i="36"/>
  <c r="Q1513" i="36"/>
  <c r="H1514" i="36"/>
  <c r="I1514" i="36"/>
  <c r="J1514" i="36"/>
  <c r="K1514" i="36"/>
  <c r="L1514" i="36"/>
  <c r="M1514" i="36"/>
  <c r="N1514" i="36"/>
  <c r="O1514" i="36"/>
  <c r="P1514" i="36"/>
  <c r="Q1514" i="36"/>
  <c r="H1515" i="36"/>
  <c r="I1515" i="36"/>
  <c r="J1515" i="36"/>
  <c r="K1515" i="36"/>
  <c r="L1515" i="36"/>
  <c r="M1515" i="36"/>
  <c r="N1515" i="36"/>
  <c r="O1515" i="36"/>
  <c r="P1515" i="36"/>
  <c r="Q1515" i="36"/>
  <c r="H1516" i="36"/>
  <c r="I1516" i="36"/>
  <c r="J1516" i="36"/>
  <c r="K1516" i="36"/>
  <c r="L1516" i="36"/>
  <c r="M1516" i="36"/>
  <c r="N1516" i="36"/>
  <c r="O1516" i="36"/>
  <c r="P1516" i="36"/>
  <c r="Q1516" i="36"/>
  <c r="H1517" i="36"/>
  <c r="I1517" i="36"/>
  <c r="J1517" i="36"/>
  <c r="K1517" i="36"/>
  <c r="L1517" i="36"/>
  <c r="M1517" i="36"/>
  <c r="N1517" i="36"/>
  <c r="O1517" i="36"/>
  <c r="P1517" i="36"/>
  <c r="Q1517" i="36"/>
  <c r="H1518" i="36"/>
  <c r="I1518" i="36"/>
  <c r="J1518" i="36"/>
  <c r="K1518" i="36"/>
  <c r="L1518" i="36"/>
  <c r="M1518" i="36"/>
  <c r="N1518" i="36"/>
  <c r="O1518" i="36"/>
  <c r="P1518" i="36"/>
  <c r="Q1518" i="36"/>
  <c r="H1519" i="36"/>
  <c r="I1519" i="36"/>
  <c r="J1519" i="36"/>
  <c r="K1519" i="36"/>
  <c r="L1519" i="36"/>
  <c r="M1519" i="36"/>
  <c r="N1519" i="36"/>
  <c r="O1519" i="36"/>
  <c r="P1519" i="36"/>
  <c r="Q1519" i="36"/>
  <c r="H1520" i="36"/>
  <c r="I1520" i="36"/>
  <c r="J1520" i="36"/>
  <c r="K1520" i="36"/>
  <c r="L1520" i="36"/>
  <c r="M1520" i="36"/>
  <c r="N1520" i="36"/>
  <c r="O1520" i="36"/>
  <c r="P1520" i="36"/>
  <c r="Q1520" i="36"/>
  <c r="H1521" i="36"/>
  <c r="I1521" i="36"/>
  <c r="J1521" i="36"/>
  <c r="K1521" i="36"/>
  <c r="L1521" i="36"/>
  <c r="M1521" i="36"/>
  <c r="N1521" i="36"/>
  <c r="O1521" i="36"/>
  <c r="P1521" i="36"/>
  <c r="Q1521" i="36"/>
  <c r="H1522" i="36"/>
  <c r="I1522" i="36"/>
  <c r="J1522" i="36"/>
  <c r="K1522" i="36"/>
  <c r="L1522" i="36"/>
  <c r="M1522" i="36"/>
  <c r="N1522" i="36"/>
  <c r="O1522" i="36"/>
  <c r="P1522" i="36"/>
  <c r="Q1522" i="36"/>
  <c r="H1523" i="36"/>
  <c r="I1523" i="36"/>
  <c r="J1523" i="36"/>
  <c r="K1523" i="36"/>
  <c r="L1523" i="36"/>
  <c r="M1523" i="36"/>
  <c r="N1523" i="36"/>
  <c r="O1523" i="36"/>
  <c r="P1523" i="36"/>
  <c r="Q1523" i="36"/>
  <c r="H1524" i="36"/>
  <c r="I1524" i="36"/>
  <c r="J1524" i="36"/>
  <c r="K1524" i="36"/>
  <c r="L1524" i="36"/>
  <c r="M1524" i="36"/>
  <c r="N1524" i="36"/>
  <c r="O1524" i="36"/>
  <c r="P1524" i="36"/>
  <c r="Q1524" i="36"/>
  <c r="H1525" i="36"/>
  <c r="I1525" i="36"/>
  <c r="J1525" i="36"/>
  <c r="K1525" i="36"/>
  <c r="L1525" i="36"/>
  <c r="M1525" i="36"/>
  <c r="N1525" i="36"/>
  <c r="O1525" i="36"/>
  <c r="P1525" i="36"/>
  <c r="Q1525" i="36"/>
  <c r="H1526" i="36"/>
  <c r="I1526" i="36"/>
  <c r="J1526" i="36"/>
  <c r="K1526" i="36"/>
  <c r="L1526" i="36"/>
  <c r="M1526" i="36"/>
  <c r="N1526" i="36"/>
  <c r="O1526" i="36"/>
  <c r="P1526" i="36"/>
  <c r="Q1526" i="36"/>
  <c r="H1527" i="36"/>
  <c r="I1527" i="36"/>
  <c r="J1527" i="36"/>
  <c r="K1527" i="36"/>
  <c r="L1527" i="36"/>
  <c r="M1527" i="36"/>
  <c r="N1527" i="36"/>
  <c r="O1527" i="36"/>
  <c r="P1527" i="36"/>
  <c r="Q1527" i="36"/>
  <c r="H1528" i="36"/>
  <c r="I1528" i="36"/>
  <c r="J1528" i="36"/>
  <c r="K1528" i="36"/>
  <c r="L1528" i="36"/>
  <c r="M1528" i="36"/>
  <c r="N1528" i="36"/>
  <c r="O1528" i="36"/>
  <c r="P1528" i="36"/>
  <c r="Q1528" i="36"/>
  <c r="H1529" i="36"/>
  <c r="I1529" i="36"/>
  <c r="J1529" i="36"/>
  <c r="K1529" i="36"/>
  <c r="L1529" i="36"/>
  <c r="M1529" i="36"/>
  <c r="N1529" i="36"/>
  <c r="O1529" i="36"/>
  <c r="P1529" i="36"/>
  <c r="Q1529" i="36"/>
  <c r="H1530" i="36"/>
  <c r="I1530" i="36"/>
  <c r="J1530" i="36"/>
  <c r="K1530" i="36"/>
  <c r="L1530" i="36"/>
  <c r="M1530" i="36"/>
  <c r="N1530" i="36"/>
  <c r="O1530" i="36"/>
  <c r="P1530" i="36"/>
  <c r="Q1530" i="36"/>
  <c r="H1531" i="36"/>
  <c r="I1531" i="36"/>
  <c r="J1531" i="36"/>
  <c r="K1531" i="36"/>
  <c r="L1531" i="36"/>
  <c r="M1531" i="36"/>
  <c r="N1531" i="36"/>
  <c r="O1531" i="36"/>
  <c r="P1531" i="36"/>
  <c r="Q1531" i="36"/>
  <c r="H1532" i="36"/>
  <c r="I1532" i="36"/>
  <c r="J1532" i="36"/>
  <c r="K1532" i="36"/>
  <c r="L1532" i="36"/>
  <c r="M1532" i="36"/>
  <c r="N1532" i="36"/>
  <c r="O1532" i="36"/>
  <c r="P1532" i="36"/>
  <c r="Q1532" i="36"/>
  <c r="H1533" i="36"/>
  <c r="I1533" i="36"/>
  <c r="J1533" i="36"/>
  <c r="K1533" i="36"/>
  <c r="L1533" i="36"/>
  <c r="M1533" i="36"/>
  <c r="N1533" i="36"/>
  <c r="O1533" i="36"/>
  <c r="P1533" i="36"/>
  <c r="Q1533" i="36"/>
  <c r="H1534" i="36"/>
  <c r="I1534" i="36"/>
  <c r="J1534" i="36"/>
  <c r="K1534" i="36"/>
  <c r="L1534" i="36"/>
  <c r="M1534" i="36"/>
  <c r="N1534" i="36"/>
  <c r="O1534" i="36"/>
  <c r="P1534" i="36"/>
  <c r="Q1534" i="36"/>
  <c r="H1535" i="36"/>
  <c r="I1535" i="36"/>
  <c r="J1535" i="36"/>
  <c r="K1535" i="36"/>
  <c r="L1535" i="36"/>
  <c r="M1535" i="36"/>
  <c r="N1535" i="36"/>
  <c r="O1535" i="36"/>
  <c r="P1535" i="36"/>
  <c r="Q1535" i="36"/>
  <c r="H1536" i="36"/>
  <c r="I1536" i="36"/>
  <c r="J1536" i="36"/>
  <c r="K1536" i="36"/>
  <c r="L1536" i="36"/>
  <c r="M1536" i="36"/>
  <c r="N1536" i="36"/>
  <c r="O1536" i="36"/>
  <c r="P1536" i="36"/>
  <c r="Q1536" i="36"/>
  <c r="H1537" i="36"/>
  <c r="I1537" i="36"/>
  <c r="J1537" i="36"/>
  <c r="K1537" i="36"/>
  <c r="L1537" i="36"/>
  <c r="M1537" i="36"/>
  <c r="N1537" i="36"/>
  <c r="O1537" i="36"/>
  <c r="P1537" i="36"/>
  <c r="Q1537" i="36"/>
  <c r="P1538" i="36"/>
  <c r="Q1538" i="36"/>
  <c r="H1539" i="36"/>
</calcChain>
</file>

<file path=xl/comments1.xml><?xml version="1.0" encoding="utf-8"?>
<comments xmlns="http://schemas.openxmlformats.org/spreadsheetml/2006/main">
  <authors>
    <author>Bandurraga, Mark</author>
  </authors>
  <commentList>
    <comment ref="A5" authorId="0" shapeId="0">
      <text>
        <r>
          <rPr>
            <sz val="9"/>
            <color indexed="81"/>
            <rFont val="Tahoma"/>
            <family val="2"/>
          </rPr>
          <t>Normal limits of 5-300 ac, spreadsheet allows down to 0.1ac</t>
        </r>
      </text>
    </comment>
    <comment ref="A6" authorId="0" shapeId="0">
      <text>
        <r>
          <rPr>
            <sz val="9"/>
            <color indexed="81"/>
            <rFont val="Tahoma"/>
            <family val="2"/>
          </rPr>
          <t>Tc range is from 5-30 mins</t>
        </r>
      </text>
    </comment>
    <comment ref="A7" authorId="0" shapeId="0">
      <text>
        <r>
          <rPr>
            <sz val="9"/>
            <color indexed="81"/>
            <rFont val="Tahoma"/>
            <family val="2"/>
          </rPr>
          <t>Effective Impervious from Exhibits 14a and b in Hydrology Manual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Basin data in ascending order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>Basin volume calculated using conic equation if using contour area data</t>
        </r>
      </text>
    </comment>
    <comment ref="A8" authorId="0" shapeId="0">
      <text>
        <r>
          <rPr>
            <sz val="9"/>
            <color indexed="81"/>
            <rFont val="Tahoma"/>
            <family val="2"/>
          </rPr>
          <t>Descriptive Land Use for % Eff Imp from Exhibits 14a and b in Hydrology Manual</t>
        </r>
      </text>
    </comment>
    <comment ref="A9" authorId="0" shapeId="0">
      <text>
        <r>
          <rPr>
            <sz val="9"/>
            <color indexed="81"/>
            <rFont val="Tahoma"/>
            <family val="2"/>
          </rPr>
          <t>Rain Zone shown on Exhibits 1a-d in Hydrology Manual. Design storm 10, 25, 50, or 100 yrs.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>Soil type from 1-7 shown on Exhibit 14a and b in Hydrology Manual, obtained from District shapefile</t>
        </r>
      </text>
    </comment>
    <comment ref="A11" authorId="0" shapeId="0">
      <text>
        <r>
          <rPr>
            <sz val="9"/>
            <color indexed="81"/>
            <rFont val="Tahoma"/>
            <family val="2"/>
          </rPr>
          <t>Subarea yield calculated from Exhibit 14a and b Curve Numbers NRCS equation</t>
        </r>
      </text>
    </comment>
    <comment ref="A14" authorId="0" shapeId="0">
      <text>
        <r>
          <rPr>
            <sz val="9"/>
            <color indexed="81"/>
            <rFont val="Tahoma"/>
            <family val="2"/>
          </rPr>
          <t>Tc for undeveloped 100-yr condition (if County) or 10-yr developed condition (if Cities)</t>
        </r>
      </text>
    </comment>
    <comment ref="A15" authorId="0" shapeId="0">
      <text>
        <r>
          <rPr>
            <sz val="9"/>
            <color indexed="81"/>
            <rFont val="Tahoma"/>
            <family val="2"/>
          </rPr>
          <t xml:space="preserve">Same 100-yr Zone as above (if County) or 10-yr Zone (if Cities)
</t>
        </r>
      </text>
    </comment>
    <comment ref="A16" authorId="0" shapeId="0">
      <text>
        <r>
          <rPr>
            <sz val="9"/>
            <color indexed="81"/>
            <rFont val="Tahoma"/>
            <family val="2"/>
          </rPr>
          <t>Same as Developed Condition for Cities, Undeveloped Condition % for County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Descriptive Land Use for % Eff Imp from Exhibits 14a and b in Hydrology Manual</t>
        </r>
      </text>
    </comment>
  </commentList>
</comments>
</file>

<file path=xl/comments2.xml><?xml version="1.0" encoding="utf-8"?>
<comments xmlns="http://schemas.openxmlformats.org/spreadsheetml/2006/main">
  <authors>
    <author>Bandurraga, Mark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Normal limits of 5-300 ac, spreadsheet allows down to 0.1ac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</rPr>
          <t>Tc range is from 5-30 mins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Effective Impervious from Exhibits 14a and b in Hydrology Manual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Descriptive Land Use for % Eff Imp from Exhibits 14a and b in Hydrology Manual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Rain Zone shown on Exhibits 1a-d in Hydrology Manual. Design storm 10, 25, 50, or 100 yrs.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Soil type from 1-7 shown on Exhibit 14a and b in Hydrology Manual, obtained from District shapefile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>Subarea yield calculated from Exhibit 14a and b Curve Numbers NRCS equation</t>
        </r>
      </text>
    </comment>
  </commentList>
</comments>
</file>

<file path=xl/sharedStrings.xml><?xml version="1.0" encoding="utf-8"?>
<sst xmlns="http://schemas.openxmlformats.org/spreadsheetml/2006/main" count="889" uniqueCount="577">
  <si>
    <t>Straight Line Interpolation as a function.</t>
  </si>
  <si>
    <t>BaseX</t>
  </si>
  <si>
    <t>BaseY</t>
  </si>
  <si>
    <t>GeologistX</t>
  </si>
  <si>
    <t>GeolY</t>
  </si>
  <si>
    <t>Time</t>
  </si>
  <si>
    <t>Spreadsheet contains user-defined function to do linear interpolation between points more efficiently</t>
  </si>
  <si>
    <t>Example using user-defined function</t>
  </si>
  <si>
    <t>Rain (in.)</t>
  </si>
  <si>
    <t>Rain</t>
  </si>
  <si>
    <t>Or use the insert-name-define option</t>
  </si>
  <si>
    <t>You define the variable name used in the array formula by selecting the cells and typing a name in the left hand bottom corner cell of toolbar</t>
  </si>
  <si>
    <t>Conversion of Calculated Mass Curve points to VCRAIN.DAT points using linear interpolation</t>
  </si>
  <si>
    <t>Linear interpolation user defined function</t>
  </si>
  <si>
    <t>Undeveloped C Coefficients Used in VCRat Program</t>
  </si>
  <si>
    <t>VCWPD</t>
  </si>
  <si>
    <t>SOILCRV 010</t>
  </si>
  <si>
    <t>INTENSI 1</t>
  </si>
  <si>
    <t>Ratio</t>
  </si>
  <si>
    <t>RUNOFF  1</t>
  </si>
  <si>
    <t>SOILCRV 020</t>
  </si>
  <si>
    <t>RUNOFF  2</t>
  </si>
  <si>
    <t>SOILCRV 030</t>
  </si>
  <si>
    <t>RUNOFF  3</t>
  </si>
  <si>
    <t>SOILCRV 040</t>
  </si>
  <si>
    <t>RUNOFF  4</t>
  </si>
  <si>
    <t>SOILCRV 050</t>
  </si>
  <si>
    <t>RUNOFF  5</t>
  </si>
  <si>
    <t>SOILCRV 060</t>
  </si>
  <si>
    <t>RUNOFF  6</t>
  </si>
  <si>
    <t>SOILCRV 070</t>
  </si>
  <si>
    <t>RUNOFF  7</t>
  </si>
  <si>
    <t>Int</t>
  </si>
  <si>
    <t>C</t>
  </si>
  <si>
    <t>Soil type</t>
  </si>
  <si>
    <t>Int in/hr</t>
  </si>
  <si>
    <t>Time min</t>
  </si>
  <si>
    <t>J'10</t>
  </si>
  <si>
    <t>J10</t>
  </si>
  <si>
    <t>K10</t>
  </si>
  <si>
    <t>L10</t>
  </si>
  <si>
    <t>J'100</t>
  </si>
  <si>
    <t>J100</t>
  </si>
  <si>
    <t>K100</t>
  </si>
  <si>
    <t>L100</t>
  </si>
  <si>
    <t>J'25</t>
  </si>
  <si>
    <t>J25</t>
  </si>
  <si>
    <t>K25</t>
  </si>
  <si>
    <t>L25</t>
  </si>
  <si>
    <t>J50</t>
  </si>
  <si>
    <t>J'50</t>
  </si>
  <si>
    <t>K50</t>
  </si>
  <si>
    <t>L50</t>
  </si>
  <si>
    <t>Conversion of  VCRAIN.DAT points to 1500 pts using linear interpolation</t>
  </si>
  <si>
    <t>Watershed Area ac</t>
  </si>
  <si>
    <t>Storm</t>
  </si>
  <si>
    <t>Soil</t>
  </si>
  <si>
    <t>1/5 ac Res</t>
  </si>
  <si>
    <t>Hydrograph</t>
  </si>
  <si>
    <t>Jp10</t>
  </si>
  <si>
    <t>Jp25</t>
  </si>
  <si>
    <t>Jp50</t>
  </si>
  <si>
    <t>Jp100</t>
  </si>
  <si>
    <t>Rain, In</t>
  </si>
  <si>
    <t>Total</t>
  </si>
  <si>
    <t>Peak cfs</t>
  </si>
  <si>
    <t>SUBAREA DATA</t>
  </si>
  <si>
    <t>HYDROGRAPH RESULTS</t>
  </si>
  <si>
    <t xml:space="preserve">   |---------- SUBAREA DATA AND RESULTS --------|-- ACCUMULATED DATA --|------------ ROUTING AFTER ACCUMULATION ---------------------------------|</t>
  </si>
  <si>
    <t xml:space="preserve">   | NODE   SOIL  RAIN   TC    %    AREA  FLOW  |  AREA    FLOW   TIME |  CHANNEL  LENGTH   SLOPE     SIZE    H:V       N VALUES      VEL  DEPTH |</t>
  </si>
  <si>
    <t xml:space="preserve">   |  ID    TYPE  ZONE (MIN)  IMP   (AC)  (CFS) |  (AC)    (CFS)  (MIN)|    TYPE    (FT)   (FT/FT)    (FT)    (Z)     CHNL   SIDES  (FT/S)  (FT) |</t>
  </si>
  <si>
    <t xml:space="preserve">   |--------------------------------------------|----------------------|-------------------------------------------------------------------------|</t>
  </si>
  <si>
    <t xml:space="preserve">       1A   ---   ---    --   --    ---    ---        0       0   ----    -------    ----  -------    ---     ----    -----  -----    --     --</t>
  </si>
  <si>
    <t xml:space="preserve">       2A   040   K10    10   23      5      9        5       9   1154    -------    ----  -------    ---     ----    -----  -----    --     --</t>
  </si>
  <si>
    <t xml:space="preserve">            ********************************************************************************************</t>
  </si>
  <si>
    <t xml:space="preserve">            *      INCOMING HYDROGRAPH  PEAK (cfs):      9.50         VOLUME (acre-ft):      0.59      *</t>
  </si>
  <si>
    <t xml:space="preserve">            *      NO HYDROGRAPH ADJUSTMENT                                                            *</t>
  </si>
  <si>
    <t xml:space="preserve">            *      RUNOFF FACTOR(in):   4.00                                                           *</t>
  </si>
  <si>
    <t xml:space="preserve">            *      FATTENED HYDROGRAPH  PEAK (cfs):      9.50         VOLUME (acre-ft):      1.67      *</t>
  </si>
  <si>
    <t xml:space="preserve">       2A   ---   ---    --   --    ---    ---        5       9   ----    -------    ----  -------    ---     ----    -----  -----    --     --</t>
  </si>
  <si>
    <t xml:space="preserve">       3A   ---   ---    --   --    ---    ---        5       9   1154    -------    ----  -------    ---     ----    -----  -----    --     --</t>
  </si>
  <si>
    <t xml:space="preserve">       4B   040   K100   10   23      5     14        5      14   1154    -------    ----  -------    ---     ----    -----  -----    --     --</t>
  </si>
  <si>
    <t xml:space="preserve">            *      INCOMING HYDROGRAPH  PEAK (cfs):     14.27         VOLUME (acre-ft):      1.17      *</t>
  </si>
  <si>
    <t xml:space="preserve">            *      FATTENED HYDROGRAPH  PEAK (cfs):     14.27         VOLUME (acre-ft):      1.67      *</t>
  </si>
  <si>
    <t xml:space="preserve">       4B   ---   ---    --   --    ---    ---        5      14   ----    -------    ----  -------    ---     ----    -----  -----    --     --</t>
  </si>
  <si>
    <t xml:space="preserve">       5B   ---   ---    --   --    ---    ---        5      14   1154    -------    ----  -------    ---     ----    -----  -----    --     --</t>
  </si>
  <si>
    <t xml:space="preserve">       6C   050   J'10   10   23      5      5        5       5   1154    -------    ----  -------    ---     ----    -----  -----    --     --</t>
  </si>
  <si>
    <t xml:space="preserve">            *      INCOMING HYDROGRAPH  PEAK (cfs):      5.49         VOLUME (acre-ft):      0.44      *</t>
  </si>
  <si>
    <t xml:space="preserve">            *      FATTENED HYDROGRAPH  PEAK (cfs):      5.49         VOLUME (acre-ft):      1.67      *</t>
  </si>
  <si>
    <t xml:space="preserve">       6C   ---   ---    --   --    ---    ---        5       5   ----    -------    ----  -------    ---     ----    -----  -----    --     --</t>
  </si>
  <si>
    <t xml:space="preserve">       7C   ---   ---    --   --    ---    ---        5       5   1154    -------    ----  -------    ---     ----    -----  -----    --     --</t>
  </si>
  <si>
    <t xml:space="preserve">       8D   030   J100   15   50      5      7        5       7   1155    -------    ----  -------    ---     ----    -----  -----    --     --</t>
  </si>
  <si>
    <t xml:space="preserve">            *      INCOMING HYDROGRAPH  PEAK (cfs):      7.35         VOLUME (acre-ft):      1.40      *</t>
  </si>
  <si>
    <t xml:space="preserve">            *      RUNOFF FACTOR(in):   5.00                                                           *</t>
  </si>
  <si>
    <t xml:space="preserve">            *      FATTENED HYDROGRAPH  PEAK (cfs):      7.35         VOLUME (acre-ft):      2.08      *</t>
  </si>
  <si>
    <t xml:space="preserve">      SUBROUTINE FATTEN(BHYD,BPEAK,AR1,TIMEB,DPK,RFAC)</t>
  </si>
  <si>
    <t>C HYDROGRAPH FATTENING SUBROUTINE (TYPE 4).</t>
  </si>
  <si>
    <t>C VCFCD PROGRAM FATTEN.</t>
  </si>
  <si>
    <t>C PROGRAMMED BY P T NAKATA.</t>
  </si>
  <si>
    <t>C DATE WRITTEN 08/03/93.</t>
  </si>
  <si>
    <t>C PROGRAM COMPUTES</t>
  </si>
  <si>
    <t>C***********************************************************************</t>
  </si>
  <si>
    <t>C                            SYMBOL TABLE VERSION 2.                   *</t>
  </si>
  <si>
    <t>C(BHYD   = MAIN HYDROGRAPH         )(BPEAK  = CURRENT PEAK            )*</t>
  </si>
  <si>
    <t>C(AR1    = TOTAL AREA              )(TIMEB  = TIME OF PEAK            )*</t>
  </si>
  <si>
    <t>C(DPK    = DESIRED PEAK            )(RFAC   = REDUCTION FACTOR        )*</t>
  </si>
  <si>
    <t>C(HAREA  = TOTAL AREA OF HYDRO     )(       =                         )*</t>
  </si>
  <si>
    <t>C SPECIFICATION STATEMENTS.                                            *</t>
  </si>
  <si>
    <t xml:space="preserve">      REAL DPK,IA1,PA,VA,VA1,RFAC,CA,AR1,Z1,Z2,Z3</t>
  </si>
  <si>
    <t xml:space="preserve">      INTEGER BPEAK,K,TIMEB(200)</t>
  </si>
  <si>
    <t xml:space="preserve">      REAL BHYD(200),IN(200)</t>
  </si>
  <si>
    <t>C FORMAT STATEMENTS</t>
  </si>
  <si>
    <t>C  50 FORMAT(1H_x000C_)</t>
  </si>
  <si>
    <t>C                                                                      *</t>
  </si>
  <si>
    <t xml:space="preserve">      PA=DPK</t>
  </si>
  <si>
    <t xml:space="preserve">      DO 300 K=1,200</t>
  </si>
  <si>
    <t xml:space="preserve">      IN(K)=BHYD(K)</t>
  </si>
  <si>
    <t xml:space="preserve">  300 CONTINUE</t>
  </si>
  <si>
    <t xml:space="preserve">      VA=AR1*RFAC/12.0</t>
  </si>
  <si>
    <t xml:space="preserve">      VA1=AR1*RFAC/12.0</t>
  </si>
  <si>
    <t xml:space="preserve">  554 CA=0.484*(VA1-VA)</t>
  </si>
  <si>
    <t xml:space="preserve">      VA=0</t>
  </si>
  <si>
    <t xml:space="preserve">      DO 569 K=2,200</t>
  </si>
  <si>
    <t xml:space="preserve">      IF(TIMEB(K).EQ.0) GO TO 569</t>
  </si>
  <si>
    <t xml:space="preserve">      IA1=(CA*(1.0-(IN(K)/PA)))*</t>
  </si>
  <si>
    <t xml:space="preserve">     1((1.0/(1.0+(ABS(FLOAT(TIMEB(K)-BPEAK)))/100.0)))**2.0</t>
  </si>
  <si>
    <t xml:space="preserve">      IF(K.GT.2)GO TO 562</t>
  </si>
  <si>
    <t xml:space="preserve">      IA1=IA1/2.0</t>
  </si>
  <si>
    <t xml:space="preserve">      GO TO 567</t>
  </si>
  <si>
    <t xml:space="preserve">  562 IF(TIMEB(K).LT.BPEAK) GO TO 564</t>
  </si>
  <si>
    <t xml:space="preserve">      IA1=IA1*(FLOAT(TIMEB(K))/FLOAT(BPEAK))</t>
  </si>
  <si>
    <t xml:space="preserve">  564 IF(IA1+IN(K).LT.PA) GO TO 567</t>
  </si>
  <si>
    <t xml:space="preserve">      IN(K)=PA-0.1*IA1</t>
  </si>
  <si>
    <t xml:space="preserve">      GO TO 568</t>
  </si>
  <si>
    <t xml:space="preserve">  567 IN(K)=IN(K)+IA1</t>
  </si>
  <si>
    <t xml:space="preserve">      Z1=(FLOAT(TIMEB(K)-TIMEB(K-1)))/1440.0</t>
  </si>
  <si>
    <t xml:space="preserve">      Z2=(IN(K)+IN(K-1))</t>
  </si>
  <si>
    <t xml:space="preserve">  568 VA=VA+(Z1*1.98347*Z2)/2.0</t>
  </si>
  <si>
    <t xml:space="preserve">  569 CONTINUE</t>
  </si>
  <si>
    <t xml:space="preserve">      Z3=VA/VA1</t>
  </si>
  <si>
    <t xml:space="preserve">  570 IF((Z3.LT.0.9995).OR.(Z3.GT.1.0005))GO TO 554</t>
  </si>
  <si>
    <t xml:space="preserve">      DO 790 K=1,200</t>
  </si>
  <si>
    <t xml:space="preserve">      BHYD(K)=IN(K)</t>
  </si>
  <si>
    <t xml:space="preserve">  790 CONTINUE</t>
  </si>
  <si>
    <t xml:space="preserve">  800 RETURN 1</t>
  </si>
  <si>
    <t xml:space="preserve">      END</t>
  </si>
  <si>
    <t>Time of Peak min</t>
  </si>
  <si>
    <t>Name</t>
  </si>
  <si>
    <t>4B_PRE-ADJ</t>
  </si>
  <si>
    <t>Peak(cfs)</t>
  </si>
  <si>
    <t>Time of Peak(min)</t>
  </si>
  <si>
    <t>Volume(cf)</t>
  </si>
  <si>
    <t>Volume(af)</t>
  </si>
  <si>
    <t>Time(min)</t>
  </si>
  <si>
    <t>Flow(cfs)</t>
  </si>
  <si>
    <t xml:space="preserve">      10E   040   K100   10   23      5     14        5      14   1154    -------    ----  -------    ---     ----    -----  -----    --     --</t>
  </si>
  <si>
    <t xml:space="preserve">            *      RUNOFF FACTOR(in):   6.00                                                           *</t>
  </si>
  <si>
    <t xml:space="preserve">            *      FATTENED HYDROGRAPH  PEAK (cfs):     14.27         VOLUME (acre-ft):      2.50      *</t>
  </si>
  <si>
    <t>10E_POST-FAT</t>
  </si>
  <si>
    <t>Sorted Storms to determine required order for Lookup function</t>
  </si>
  <si>
    <t>NRCS Curve Number Yield in</t>
  </si>
  <si>
    <t>2S/t - O</t>
  </si>
  <si>
    <t>2S/t + O</t>
  </si>
  <si>
    <t>Time Step</t>
  </si>
  <si>
    <t>Elev ft</t>
  </si>
  <si>
    <t>Storage af</t>
  </si>
  <si>
    <t>Optimized Hydrograph Factor</t>
  </si>
  <si>
    <t>Unfattened Hydrograph Volume af</t>
  </si>
  <si>
    <t>Hydrograph Volume Difference af</t>
  </si>
  <si>
    <t>Adjusted Hydrograph Volume af</t>
  </si>
  <si>
    <t>Fattened Hydrograph Volume af</t>
  </si>
  <si>
    <t>District Soil Number (1-7)</t>
  </si>
  <si>
    <t>Storm Zone and Frequency</t>
  </si>
  <si>
    <t>Time of Concentration Tc min</t>
  </si>
  <si>
    <t>% Effective  Imperviousness</t>
  </si>
  <si>
    <t>Land Use Description</t>
  </si>
  <si>
    <t>Flow cfs</t>
  </si>
  <si>
    <t>Intensity (in/hr)</t>
  </si>
  <si>
    <t>C_unde- veloped</t>
  </si>
  <si>
    <t>C_com-posite</t>
  </si>
  <si>
    <t>Volume cf</t>
  </si>
  <si>
    <t>Adjust. Factor</t>
  </si>
  <si>
    <t>Revised Flow cfs</t>
  </si>
  <si>
    <t>BASIN ROUTING</t>
  </si>
  <si>
    <t>I+I'</t>
  </si>
  <si>
    <t>sec</t>
  </si>
  <si>
    <t>Storage Indication Table</t>
  </si>
  <si>
    <t>RATIONAL METHOD HYDROGRAPH</t>
  </si>
  <si>
    <t>YIELD ADJUSTMENT</t>
  </si>
  <si>
    <t>Routed Hydrograph Peak cfs</t>
  </si>
  <si>
    <t>Routed Peak Time min</t>
  </si>
  <si>
    <t>HMS Results</t>
  </si>
  <si>
    <t>VCRat</t>
  </si>
  <si>
    <t>Inflow cfs</t>
  </si>
  <si>
    <t>Stage ft</t>
  </si>
  <si>
    <t>Obs</t>
  </si>
  <si>
    <t>Max Storage af</t>
  </si>
  <si>
    <t>Index</t>
  </si>
  <si>
    <t>Outflow cfs</t>
  </si>
  <si>
    <t>Basin Outflow cfs</t>
  </si>
  <si>
    <t>Elev. Ft</t>
  </si>
  <si>
    <t>dE/dR</t>
  </si>
  <si>
    <t>2S/t + O [R]</t>
  </si>
  <si>
    <t>dS/dR</t>
  </si>
  <si>
    <t>dO/dR</t>
  </si>
  <si>
    <t>Max Elevation ft</t>
  </si>
  <si>
    <t>HMS Rounded</t>
  </si>
  <si>
    <t>Storage (af)</t>
  </si>
  <si>
    <t>Slopes</t>
  </si>
  <si>
    <t>Assign macros to button in Developer window- insert form control</t>
  </si>
  <si>
    <t>Create drop down menus</t>
  </si>
  <si>
    <t>Create array and name it in formula window</t>
  </si>
  <si>
    <t>Then use Data -&gt; Data Validation_&gt; Settings</t>
  </si>
  <si>
    <t>Allow List</t>
  </si>
  <si>
    <t>Source is named array</t>
  </si>
  <si>
    <t>If Solver not visible at end of Data Window then you need to add it through File-&gt;options</t>
  </si>
  <si>
    <t>Addins</t>
  </si>
  <si>
    <t>Manage Excel Addins</t>
  </si>
  <si>
    <t>Go</t>
  </si>
  <si>
    <t>User Input</t>
  </si>
  <si>
    <t>dO/dE</t>
  </si>
  <si>
    <t>dS/dE</t>
  </si>
  <si>
    <t>Routing Data from Design Worksheet</t>
  </si>
  <si>
    <t>Delta Elev</t>
  </si>
  <si>
    <t>Rows</t>
  </si>
  <si>
    <t>The storage indication table works by interpolating a dynamic table.</t>
  </si>
  <si>
    <t>The array used in the interpolation varies up to 20 rows.</t>
  </si>
  <si>
    <t>The name BasinData is created with an offset function to select only the rows with data</t>
  </si>
  <si>
    <t>Otherwise the Vlookup table crashes.</t>
  </si>
  <si>
    <t>You can see the range for the BasinData function in the name manager under the edit option</t>
  </si>
  <si>
    <t>wrt is the temporary password for protecting cells.</t>
  </si>
  <si>
    <t>Project Information:</t>
  </si>
  <si>
    <t>Watershed Area ac =</t>
  </si>
  <si>
    <t>Time of Concentration Tc min =</t>
  </si>
  <si>
    <t>% Effective  Imperviousness =</t>
  </si>
  <si>
    <t>Land Use Description =</t>
  </si>
  <si>
    <t>Storm Zone and Frequency =</t>
  </si>
  <si>
    <t>District Soil Number (1-7) =</t>
  </si>
  <si>
    <t>NRCS Curve Number Yield in =</t>
  </si>
  <si>
    <t>Elev. ft</t>
  </si>
  <si>
    <t>Peak cfs =</t>
  </si>
  <si>
    <t>Unfattened Hydrograph Volume af =</t>
  </si>
  <si>
    <t>Time of Peak min =</t>
  </si>
  <si>
    <t>Optimized Hydrograph Factor =</t>
  </si>
  <si>
    <t>Max Basin Storage af =</t>
  </si>
  <si>
    <t>Max Basin Elevation ft =</t>
  </si>
  <si>
    <t>Disch. cfs</t>
  </si>
  <si>
    <t>Test Hydrograph, Ventura County</t>
  </si>
  <si>
    <t>NRCS Hydrograph Volume af =</t>
  </si>
  <si>
    <t>NRCS Hydrograph Volume</t>
  </si>
  <si>
    <t>Hydrograph Data</t>
  </si>
  <si>
    <t>Adj Hydro Vol af</t>
  </si>
  <si>
    <t>VCRat Peak Time min =</t>
  </si>
  <si>
    <t>Peak</t>
  </si>
  <si>
    <t>Dropdown List</t>
  </si>
  <si>
    <t>MITIGATION HYDROGRAPH PARAMETERS</t>
  </si>
  <si>
    <t>Mitigation Hydrograph, Ventura County</t>
  </si>
  <si>
    <t>To make chart title refer to cell, click on title box, then equation bar, =$B$2</t>
  </si>
  <si>
    <t>Basin Inflow Peak cfs =</t>
  </si>
  <si>
    <t>VCRat Mitigation Peak- Does not fatten or rout</t>
  </si>
  <si>
    <t>MITIGATION INPUT DATA</t>
  </si>
  <si>
    <t>Routed Flow-Through Hydrograph Peak cfs =</t>
  </si>
  <si>
    <t>Dev. Subarea Outflow Peak cfs =</t>
  </si>
  <si>
    <t>Iteration Volume Difference cf =</t>
  </si>
  <si>
    <t>FLOW THROUGH BASIN RESULTS</t>
  </si>
  <si>
    <t>CALCULATION RESULTS</t>
  </si>
  <si>
    <t>DEVELOPED CONDITION INPUT DATA</t>
  </si>
  <si>
    <t>Mitigation Hydrograph Peak cfs =</t>
  </si>
  <si>
    <t>BYPASS BASIN RESULTS</t>
  </si>
  <si>
    <t>Bypass Vol cf</t>
  </si>
  <si>
    <t>Bypass Flow cfs</t>
  </si>
  <si>
    <t>Mitigated Hydrograph Peak cfs =</t>
  </si>
  <si>
    <t>Hydrograph Peak Upstream of Basin cfs =</t>
  </si>
  <si>
    <t>Peak Flow into Bypass Basin cfs =</t>
  </si>
  <si>
    <t>Volume into Bypass Basin cf =</t>
  </si>
  <si>
    <t>Bypass Basin Unit Volume cf/ac =</t>
  </si>
  <si>
    <t>INSTRUCTIONS</t>
  </si>
  <si>
    <t>2. Input data in blue fields</t>
  </si>
  <si>
    <t>3. Press F9 to manually</t>
  </si>
  <si>
    <t>VCRat Single Subarea Hydrograph, Mitigation, and Detention Basin Routing Calculations</t>
  </si>
  <si>
    <t xml:space="preserve">Flow-Through Basin Data </t>
  </si>
  <si>
    <t>10-yr Dev</t>
  </si>
  <si>
    <t>Mitigation Level</t>
  </si>
  <si>
    <t>Mitigation Plot Line Data</t>
  </si>
  <si>
    <t xml:space="preserve">                                                                  Model Results</t>
  </si>
  <si>
    <t xml:space="preserve">       2A :  10-yr Dev</t>
  </si>
  <si>
    <t xml:space="preserve">       2A   030   K10    25   51      5      6        5       6   1155    -------    ----  -------    ---     ----    -----  -----    --     --</t>
  </si>
  <si>
    <t xml:space="preserve">       3B :  100-yr dev</t>
  </si>
  <si>
    <t xml:space="preserve">       3B   030   K100   20   51      5     11        5      11   1156    -------    ----  -------    ---     ----    -----  -----    --     --</t>
  </si>
  <si>
    <t xml:space="preserve">            *      INCOMING HYDROGRAPH  PEAK (cfs):     10.58         VOLUME (acre-ft):      2.29      *</t>
  </si>
  <si>
    <t xml:space="preserve">            *      RUNOFF FACTOR(in):   5.92                                                           *</t>
  </si>
  <si>
    <t xml:space="preserve">            *      FATTENED HYDROGRAPH  PEAK (cfs):     10.58         VOLUME (acre-ft):      2.47      *</t>
  </si>
  <si>
    <t xml:space="preserve">       3B   ---   ---    --   --    ---    ---        5      11   ----    -------    ----  -------    ---     ----    -----  -----    --     --</t>
  </si>
  <si>
    <t xml:space="preserve">       4BF:  Control/Diversion: Up to       6cfs to channel B    </t>
  </si>
  <si>
    <t xml:space="preserve">            **********************************************************************************************************</t>
  </si>
  <si>
    <t xml:space="preserve">            *      Combined Peak:       10.58 cfs @ 1156 min  Q in B:        6.00 cfs      Q in F:        4.58 cfs   *</t>
  </si>
  <si>
    <t xml:space="preserve">            *          Peak in B:        6.00 cfs @ 1149 min  Q in F:        0.81 cfs  Combined Q:        6.81 cfs   *</t>
  </si>
  <si>
    <t xml:space="preserve">            *          Peak in F:        4.58 cfs @ 1156 min  Q in B:        6.00 cfs  Combined Q:       10.58 cfs   *</t>
  </si>
  <si>
    <t xml:space="preserve">       4BF  ---   ---    --   --    ---    ---        5       6   1149    -------    ----  -------    ---     ----    -----  -----    --     --</t>
  </si>
  <si>
    <t xml:space="preserve">       5A   ---   ---    --   --    ---    ---        5       6   1155    -------    ----  -------    ---     ----    -----  -----    --     --</t>
  </si>
  <si>
    <t xml:space="preserve">                                                              Issue/Warning Messages</t>
  </si>
  <si>
    <t xml:space="preserve">      TYPE      ERR NO   PROCEDURE    LOCATION   MESSAGE                                            </t>
  </si>
  <si>
    <t xml:space="preserve">     ---------------------------------------------------------------------------------------------------------------------------------------------</t>
  </si>
  <si>
    <t xml:space="preserve">     Caution    Err1004  SUBAREA          3B  Using a different frequency than the project may lead to unexpected results.</t>
  </si>
  <si>
    <t>_x000C_                                                  Ventura County Watershed Protection District</t>
  </si>
  <si>
    <t xml:space="preserve">                                             Modified Rational Method Hydrology Program (VCRat v2.6)</t>
  </si>
  <si>
    <t xml:space="preserve">                                      Job:      1  Project: Test of Excel Spreadsheet for Bypass Basin Test</t>
  </si>
  <si>
    <t>Page:     3</t>
  </si>
  <si>
    <t xml:space="preserve">                                                              Hydrograph Printouts</t>
  </si>
  <si>
    <t>-----------------------------------------------------------------------------------------------------</t>
  </si>
  <si>
    <t xml:space="preserve">            HYDROGRAPH PRINTOUT AT:    2A</t>
  </si>
  <si>
    <t xml:space="preserve">            DESCRIPTION: 10-yr Dev</t>
  </si>
  <si>
    <t xml:space="preserve">            TOTAL AREA TO HYDROGRAPH:       5    acres</t>
  </si>
  <si>
    <t xml:space="preserve">            HYDROGRAPH PEAK:                6    cfs</t>
  </si>
  <si>
    <t xml:space="preserve">            TIME OF PEAK:                1155    minutes</t>
  </si>
  <si>
    <t xml:space="preserve">            HYDROGRAPH VOLUME:              1.16 acre-ft</t>
  </si>
  <si>
    <t xml:space="preserve">     TIME     FLOW    TIME     FLOW    TIME     FLOW    TIME     FLOW    TIME     FLOW</t>
  </si>
  <si>
    <t xml:space="preserve">     (min)    (cfs)   (min)    (cfs)   (min)    (cfs)   (min)    (cfs)   (min)    (cfs)</t>
  </si>
  <si>
    <t xml:space="preserve">     ----------------------------------------------------------------------------------</t>
  </si>
  <si>
    <t xml:space="preserve">        0       0.00   100       0.15   200       0.16   300       0.20   400       0.25  </t>
  </si>
  <si>
    <t xml:space="preserve">      500       0.31   600       0.36   700       0.45   800       0.55   900       0.68  </t>
  </si>
  <si>
    <t xml:space="preserve">     1000       0.95  1050       1.05  1100       1.14  1110       1.31  1120       1.65  </t>
  </si>
  <si>
    <t xml:space="preserve">     1130       1.90  1131       1.95  1132       2.00  1133       2.05  1134       2.09  </t>
  </si>
  <si>
    <t xml:space="preserve">     1135       2.14  1136       2.20  1137       2.26  1138       2.32  1139       2.38  </t>
  </si>
  <si>
    <t xml:space="preserve">     1140       2.44  1141       2.54  1142       2.63  1143       2.72  1144       2.81  </t>
  </si>
  <si>
    <t xml:space="preserve">     1145       2.90  1146       3.02  1147       3.14  1148       3.36  1149       3.64  </t>
  </si>
  <si>
    <t xml:space="preserve">     1150       3.97  1151       4.64  1152       5.64  1153       6.24  1154       6.34  </t>
  </si>
  <si>
    <t xml:space="preserve">     1155       6.39  1156       6.39  1157       6.39  1158       6.39  1159       6.39  </t>
  </si>
  <si>
    <t xml:space="preserve">     1160       6.39  1161       6.31  1162       6.24  1163       6.17  1164       6.10  </t>
  </si>
  <si>
    <t xml:space="preserve">     1165       6.03  1166       5.93  1167       5.83  1168       5.72  1169       5.62  </t>
  </si>
  <si>
    <t xml:space="preserve">     1170       5.52  1171       5.37  1172       5.21  1173       4.96  1174       4.65  </t>
  </si>
  <si>
    <t xml:space="preserve">     1175       4.27  1176       3.56  1177       2.47  1178       1.80  1179       1.65  </t>
  </si>
  <si>
    <t xml:space="preserve">     1180       1.56  1181       1.47  1182       1.39  1183       1.31  1184       1.22  </t>
  </si>
  <si>
    <t xml:space="preserve">     1185       1.17  1186       1.16  1187       1.14  1188       1.13  1189       1.11  </t>
  </si>
  <si>
    <t xml:space="preserve">     1190       1.10  1191       1.08  1192       1.06  1193       1.04  1194       1.03  </t>
  </si>
  <si>
    <t xml:space="preserve">     1195       1.01  1196       1.01  1197       1.00  1198       1.00  1199       0.99  </t>
  </si>
  <si>
    <t xml:space="preserve">     1200       0.99  1201       0.98  1202       0.98  1203       0.98  1204       0.97  </t>
  </si>
  <si>
    <t xml:space="preserve">     1205       0.97  1206       0.97  1207       0.96  1208       0.96  1209       0.96  </t>
  </si>
  <si>
    <t xml:space="preserve">     1210       0.96  1211       0.95  1212       0.94  1213       0.93  1214       0.92  </t>
  </si>
  <si>
    <t xml:space="preserve">     1215       0.91  1216       0.90  1217       0.89  1218       0.88  1219       0.87  </t>
  </si>
  <si>
    <t xml:space="preserve">     1220       0.86  1221       0.85  1222       0.84  1223       0.83  1224       0.82  </t>
  </si>
  <si>
    <t xml:space="preserve">     1225       0.81  1226       0.80  1227       0.79  1228       0.78  1229       0.78  </t>
  </si>
  <si>
    <t xml:space="preserve">     1230       0.77  1231       0.75  1232       0.73  1233       0.72  1234       0.70  </t>
  </si>
  <si>
    <t xml:space="preserve">     1235       0.69  1236       0.68  1237       0.67  1238       0.67  1239       0.66  </t>
  </si>
  <si>
    <t xml:space="preserve">     1240       0.65  1241       0.65  1242       0.64  1243       0.64  1244       0.63  </t>
  </si>
  <si>
    <t xml:space="preserve">     1245       0.62  1246       0.62  1247       0.61  1248       0.60  1249       0.60  </t>
  </si>
  <si>
    <t xml:space="preserve">     1250       0.59  1251       0.58  1252       0.58  1253       0.57  1254       0.56  </t>
  </si>
  <si>
    <t xml:space="preserve">     1255       0.56  1256       0.56  1257       0.56  1258       0.56  1259       0.56  </t>
  </si>
  <si>
    <t xml:space="preserve">     1260       0.56  1261       0.55  1262       0.55  1263       0.55  1264       0.54  </t>
  </si>
  <si>
    <t xml:space="preserve">     1265       0.54  1266       0.54  1267       0.53  1268       0.53  1269       0.53  </t>
  </si>
  <si>
    <t xml:space="preserve">     1270       0.52  1271       0.52  1272       0.52  1273       0.51  1274       0.51  </t>
  </si>
  <si>
    <t xml:space="preserve">     1275       0.51  1276       0.50  1277       0.50  1278       0.50  1279       0.49  </t>
  </si>
  <si>
    <t xml:space="preserve">     1280       0.49  1281       0.49  1282       0.48  1283       0.48  1284       0.48  </t>
  </si>
  <si>
    <t xml:space="preserve">     1285       0.47  1286       0.47  1287       0.47  1288       0.47  1289       0.47  </t>
  </si>
  <si>
    <t xml:space="preserve">     1290       0.47  1291       0.47  1292       0.47  1293       0.47  1294       0.47  </t>
  </si>
  <si>
    <t xml:space="preserve">     1295       0.47  1296       0.47  1297       0.47  1298       0.47  1299       0.47  </t>
  </si>
  <si>
    <t xml:space="preserve">     1300       0.47  1310       0.42  1320       0.37  1330       0.35  1340       0.35  </t>
  </si>
  <si>
    <t xml:space="preserve">     1350       0.29  1360       0.24  1370       0.22  1380       0.22  1390       0.22  </t>
  </si>
  <si>
    <t xml:space="preserve">     1400       0.22  1420       0.16  1440       0.15  1460       0.03  1500       0.00  </t>
  </si>
  <si>
    <t>Page:     4</t>
  </si>
  <si>
    <t>--------------------------------------------------------------------------------------------------------------------------------------------------</t>
  </si>
  <si>
    <t xml:space="preserve">            HYDROGRAPH FATTENED AT    3</t>
  </si>
  <si>
    <t xml:space="preserve">            TIME   PRE-ADJ  PRE-FAT  FATTENED        TIME   PRE-ADJ  PRE-FAT  FATTENED</t>
  </si>
  <si>
    <t xml:space="preserve">            (min)   (cfs)    (cfs)     (cfs)         (min)   (cfs)    (cfs)     (cfs)</t>
  </si>
  <si>
    <t xml:space="preserve">            ---------------------------------------------------------------------------</t>
  </si>
  <si>
    <t xml:space="preserve">               0      0.00      0.00      0.00          100      0.65      0.65      0.66  </t>
  </si>
  <si>
    <t xml:space="preserve">             200      0.71      0.71      0.72          300      0.81      0.81      0.82  </t>
  </si>
  <si>
    <t xml:space="preserve">             400      0.81      0.81      0.83          500      0.86      0.86      0.87  </t>
  </si>
  <si>
    <t xml:space="preserve">             600      0.90      0.90      0.92          700      0.94      0.94      0.97  </t>
  </si>
  <si>
    <t xml:space="preserve">             800      0.99      0.99      1.03          900      1.09      1.09      1.16  </t>
  </si>
  <si>
    <t xml:space="preserve">            1000      1.32      1.32      1.45         1050      1.76      1.76      1.94  </t>
  </si>
  <si>
    <t xml:space="preserve">            1100      1.91      1.91      2.23         1110      2.39      2.39      2.73  </t>
  </si>
  <si>
    <t xml:space="preserve">            1120      2.71      2.71      3.09         1130      3.15      3.15      3.56  </t>
  </si>
  <si>
    <t xml:space="preserve">            1131      3.21      3.21      3.63         1132      3.27      3.27      3.69  </t>
  </si>
  <si>
    <t xml:space="preserve">            1133      3.37      3.37      3.80         1134      3.49      3.49      3.91  </t>
  </si>
  <si>
    <t xml:space="preserve">            1135      3.60      3.60      4.02         1136      3.63      3.63      4.05  </t>
  </si>
  <si>
    <t xml:space="preserve">            1137      3.76      3.76      4.18         1138      3.87      3.87      4.30  </t>
  </si>
  <si>
    <t xml:space="preserve">            1139      3.99      3.99      4.41         1140      4.12      4.12      4.54  </t>
  </si>
  <si>
    <t xml:space="preserve">            1141      4.24      4.24      4.67         1142      4.36      4.36      4.78  </t>
  </si>
  <si>
    <t xml:space="preserve">            1143      4.47      4.47      4.89         1144      4.60      4.60      5.02  </t>
  </si>
  <si>
    <t xml:space="preserve">            1145      4.84      4.84      5.25         1146      5.08      5.08      5.48  </t>
  </si>
  <si>
    <t xml:space="preserve">            1147      5.32      5.32      5.71         1148      5.55      5.55      5.93  </t>
  </si>
  <si>
    <t xml:space="preserve">            1149      6.50      6.50      6.81         1150      7.43      7.43      7.67  </t>
  </si>
  <si>
    <t xml:space="preserve">            1151      7.43      7.43      7.68         1152      9.32      9.32      9.42  </t>
  </si>
  <si>
    <t xml:space="preserve">            1153     10.23     10.23     10.26         1154     10.41     10.41     10.43  </t>
  </si>
  <si>
    <t xml:space="preserve">            1155     10.48     10.48     10.49         1156     10.58     10.58     10.58  </t>
  </si>
  <si>
    <t xml:space="preserve">            1157     10.54     10.54     10.54         1158     10.48     10.48     10.49  </t>
  </si>
  <si>
    <t xml:space="preserve">            1159     10.41     10.41     10.42         1160     10.36     10.36     10.37  </t>
  </si>
  <si>
    <t xml:space="preserve">            1161     10.17     10.17     10.21         1162     10.01     10.01     10.05  </t>
  </si>
  <si>
    <t xml:space="preserve">            1163      9.84      9.84      9.89         1164      9.74      9.74      9.80  </t>
  </si>
  <si>
    <t xml:space="preserve">            1165      9.39      9.39      9.48         1166      9.08      9.08      9.19  </t>
  </si>
  <si>
    <t xml:space="preserve">            1167      8.75      8.75      8.88         1168      8.44      8.44      8.59  </t>
  </si>
  <si>
    <t xml:space="preserve">            1169      7.50      7.50      7.71         1170      6.41      6.41      6.70  </t>
  </si>
  <si>
    <t xml:space="preserve">            1171      6.34      6.34      6.63         1172      4.36      4.36      4.77  </t>
  </si>
  <si>
    <t xml:space="preserve">            1173      3.28      3.28      3.76         1174      2.94      2.94      3.43  </t>
  </si>
  <si>
    <t xml:space="preserve">            1175      2.72      2.72      3.22         1176      2.54      2.54      3.05  </t>
  </si>
  <si>
    <t xml:space="preserve">            1177      2.40      2.40      2.90         1178      2.28      2.28      2.78  </t>
  </si>
  <si>
    <t xml:space="preserve">            1179      2.19      2.19      2.70         1180      2.08      2.08      2.58  </t>
  </si>
  <si>
    <t xml:space="preserve">            1181      2.03      2.03      2.53         1182      1.99      1.99      2.48  </t>
  </si>
  <si>
    <t xml:space="preserve">            1183      1.93      1.93      2.42         1184      1.80      1.80      2.29  </t>
  </si>
  <si>
    <t xml:space="preserve">            1185      1.81      1.81      2.29         1186      1.77      1.77      2.25  </t>
  </si>
  <si>
    <t xml:space="preserve">            1187      1.77      1.77      2.24         1188      1.74      1.74      2.21  </t>
  </si>
  <si>
    <t xml:space="preserve">            1189      1.64      1.64      2.10         1190      1.68      1.68      2.14  </t>
  </si>
  <si>
    <t xml:space="preserve">            1191      1.65      1.65      2.10         1192      1.62      1.62      2.07  </t>
  </si>
  <si>
    <t xml:space="preserve">            1193      1.62      1.62      2.06         1194      1.61      1.61      2.04  </t>
  </si>
  <si>
    <t>Page:     5</t>
  </si>
  <si>
    <t xml:space="preserve">            1195      1.61      1.61      2.04         1196      1.60      1.60      2.02  </t>
  </si>
  <si>
    <t xml:space="preserve">            1197      1.61      1.61      2.03         1198      1.62      1.62      2.04  </t>
  </si>
  <si>
    <t xml:space="preserve">            1199      1.61      1.61      2.02         1200      1.61      1.61      2.01  </t>
  </si>
  <si>
    <t xml:space="preserve">            1201      1.58      1.58      1.98         1202      1.57      1.57      1.96  </t>
  </si>
  <si>
    <t xml:space="preserve">            1203      1.55      1.55      1.94         1204      1.54      1.54      1.92  </t>
  </si>
  <si>
    <t xml:space="preserve">            1205      1.51      1.51      1.89         1206      1.49      1.49      1.87  </t>
  </si>
  <si>
    <t xml:space="preserve">            1207      1.48      1.48      1.85         1208      1.45      1.45      1.82  </t>
  </si>
  <si>
    <t xml:space="preserve">            1209      1.43      1.43      1.80         1210      1.42      1.42      1.78  </t>
  </si>
  <si>
    <t xml:space="preserve">            1211      1.39      1.39      1.75         1212      1.39      1.39      1.75  </t>
  </si>
  <si>
    <t xml:space="preserve">            1213      1.38      1.38      1.73         1214      1.35      1.35      1.70  </t>
  </si>
  <si>
    <t xml:space="preserve">            1215      1.32      1.32      1.66         1216      1.32      1.32      1.66  </t>
  </si>
  <si>
    <t xml:space="preserve">            1217      1.30      1.30      1.64         1218      1.27      1.27      1.61  </t>
  </si>
  <si>
    <t xml:space="preserve">            1219      1.26      1.26      1.59         1220      1.25      1.25      1.57  </t>
  </si>
  <si>
    <t xml:space="preserve">            1221      1.26      1.26      1.58         1222      1.25      1.25      1.57  </t>
  </si>
  <si>
    <t xml:space="preserve">            1223      1.25      1.25      1.56         1224      1.25      1.25      1.56  </t>
  </si>
  <si>
    <t xml:space="preserve">            1225      1.26      1.26      1.57         1226      1.26      1.26      1.57  </t>
  </si>
  <si>
    <t xml:space="preserve">            1227      1.25      1.25      1.55         1228      1.26      1.26      1.56  </t>
  </si>
  <si>
    <t xml:space="preserve">            1229      1.26      1.26      1.56         1230      1.26      1.26      1.55  </t>
  </si>
  <si>
    <t xml:space="preserve">            1231      1.26      1.26      1.55         1232      1.26      1.26      1.55  </t>
  </si>
  <si>
    <t xml:space="preserve">            1233      1.25      1.25      1.53         1234      1.25      1.25      1.53  </t>
  </si>
  <si>
    <t xml:space="preserve">            1235      1.26      1.26      1.54         1236      1.25      1.25      1.52  </t>
  </si>
  <si>
    <t xml:space="preserve">            1237      1.23      1.23      1.51         1238      1.25      1.25      1.52  </t>
  </si>
  <si>
    <t xml:space="preserve">            1239      1.25      1.25      1.51         1240      1.23      1.23      1.50  </t>
  </si>
  <si>
    <t xml:space="preserve">            1241      1.23      1.23      1.49         1242      1.23      1.23      1.49  </t>
  </si>
  <si>
    <t xml:space="preserve">            1243      1.23      1.23      1.49         1244      1.23      1.23      1.49  </t>
  </si>
  <si>
    <t xml:space="preserve">            1245      1.22      1.22      1.47         1246      1.22      1.22      1.47  </t>
  </si>
  <si>
    <t xml:space="preserve">            1247      1.23      1.23      1.48         1248      1.22      1.22      1.46  </t>
  </si>
  <si>
    <t xml:space="preserve">            1249      1.21      1.21      1.45         1250      1.22      1.22      1.46  </t>
  </si>
  <si>
    <t xml:space="preserve">            1251      1.22      1.22      1.46         1252      1.21      1.21      1.44  </t>
  </si>
  <si>
    <t xml:space="preserve">            1253      1.22      1.22      1.45         1254      1.22      1.22      1.45  </t>
  </si>
  <si>
    <t xml:space="preserve">            1255      1.21      1.21      1.44         1256      1.22      1.22      1.45  </t>
  </si>
  <si>
    <t xml:space="preserve">            1257      1.22      1.22      1.44         1258      1.21      1.21      1.43  </t>
  </si>
  <si>
    <t xml:space="preserve">            1259      1.22      1.22      1.44         1260      1.22      1.22      1.44  </t>
  </si>
  <si>
    <t xml:space="preserve">            1261      1.21      1.21      1.43         1262      1.20      1.20      1.42  </t>
  </si>
  <si>
    <t xml:space="preserve">            1263      1.19      1.19      1.41         1264      1.18      1.18      1.40  </t>
  </si>
  <si>
    <t xml:space="preserve">            1265      1.18      1.18      1.40         1266      1.18      1.18      1.39  </t>
  </si>
  <si>
    <t xml:space="preserve">            1267      1.16      1.16      1.37         1268      1.16      1.16      1.37  </t>
  </si>
  <si>
    <t xml:space="preserve">            1269      1.16      1.16      1.37         1270      1.15      1.15      1.35  </t>
  </si>
  <si>
    <t xml:space="preserve">            1271      1.14      1.14      1.34         1272      1.14      1.14      1.34  </t>
  </si>
  <si>
    <t xml:space="preserve">            1273      1.13      1.13      1.33         1274      1.13      1.13      1.32  </t>
  </si>
  <si>
    <t xml:space="preserve">            1275      1.12      1.12      1.32         1276      1.11      1.11      1.31  </t>
  </si>
  <si>
    <t xml:space="preserve">            1277      1.11      1.11      1.31         1278      1.10      1.10      1.30  </t>
  </si>
  <si>
    <t xml:space="preserve">            1279      1.09      1.09      1.28         1280      1.09      1.09      1.28  </t>
  </si>
  <si>
    <t xml:space="preserve">            1281      1.09      1.09      1.28         1282      1.09      1.09      1.28  </t>
  </si>
  <si>
    <t xml:space="preserve">            1283      1.09      1.09      1.28         1284      1.09      1.09      1.27  </t>
  </si>
  <si>
    <t xml:space="preserve">            1285      1.09      1.09      1.27         1286      1.09      1.09      1.27  </t>
  </si>
  <si>
    <t xml:space="preserve">            1287      1.09      1.09      1.27         1288      1.09      1.09      1.27  </t>
  </si>
  <si>
    <t xml:space="preserve">            1289      1.09      1.09      1.27         1290      1.09      1.09      1.27  </t>
  </si>
  <si>
    <t xml:space="preserve">            1291      1.09      1.09      1.26         1292      1.09      1.09      1.26  </t>
  </si>
  <si>
    <t>Page:     6</t>
  </si>
  <si>
    <t xml:space="preserve">            1293      1.08      1.08      1.25         1294      1.09      1.09      1.26  </t>
  </si>
  <si>
    <t xml:space="preserve">            1295      1.09      1.09      1.26         1296      1.09      1.09      1.26  </t>
  </si>
  <si>
    <t xml:space="preserve">            1297      1.09      1.09      1.26         1298      1.09      1.09      1.25  </t>
  </si>
  <si>
    <t xml:space="preserve">            1299      1.09      1.09      1.25         1300      1.09      1.09      1.25  </t>
  </si>
  <si>
    <t xml:space="preserve">            1310      1.00      1.00      1.15         1320      0.91      0.91      1.05  </t>
  </si>
  <si>
    <t xml:space="preserve">            1330      0.92      0.92      1.05         1340      0.91      0.91      1.03  </t>
  </si>
  <si>
    <t xml:space="preserve">            1350      0.79      0.79      0.91         1360      0.68      0.68      0.79  </t>
  </si>
  <si>
    <t xml:space="preserve">            1370      0.68      0.68      0.78         1380      0.68      0.68      0.79  </t>
  </si>
  <si>
    <t xml:space="preserve">            1390      0.68      0.68      0.77         1400      0.68      0.68      0.77  </t>
  </si>
  <si>
    <t xml:space="preserve">            1420      0.47      0.47      0.56         1440      0.47      0.47      0.55  </t>
  </si>
  <si>
    <t xml:space="preserve">            1460      0.00      0.00      0.07         1500      0.00      0.00      0.06  </t>
  </si>
  <si>
    <t>Page:     7</t>
  </si>
  <si>
    <t xml:space="preserve">            HYDROGRAPH PRINTOUT AT:    4B</t>
  </si>
  <si>
    <t xml:space="preserve">            TIME OF PEAK:                1149    minutes</t>
  </si>
  <si>
    <t xml:space="preserve">            HYDROGRAPH VOLUME:              2.36 acre-ft</t>
  </si>
  <si>
    <t xml:space="preserve">        0       0.00   100       0.66   200       0.72   300       0.82   400       0.83  </t>
  </si>
  <si>
    <t xml:space="preserve">      500       0.87   600       0.92   700       0.97   800       1.03   900       1.16  </t>
  </si>
  <si>
    <t xml:space="preserve">     1000       1.45  1050       1.94  1100       2.23  1110       2.73  1120       3.09  </t>
  </si>
  <si>
    <t xml:space="preserve">     1130       3.56  1131       3.63  1132       3.69  1133       3.80  1134       3.91  </t>
  </si>
  <si>
    <t xml:space="preserve">     1135       4.02  1136       4.05  1137       4.18  1138       4.30  1139       4.41  </t>
  </si>
  <si>
    <t xml:space="preserve">     1140       4.54  1141       4.67  1142       4.78  1143       4.89  1144       5.02  </t>
  </si>
  <si>
    <t xml:space="preserve">     1145       5.25  1146       5.48  1147       5.71  1148       5.93  1149       6.00  </t>
  </si>
  <si>
    <t xml:space="preserve">     1150       6.00  1151       6.00  1152       6.00  1153       6.00  1154       6.00  </t>
  </si>
  <si>
    <t xml:space="preserve">     1155       6.00  1156       6.00  1157       6.00  1158       6.00  1159       6.00  </t>
  </si>
  <si>
    <t xml:space="preserve">     1160       6.00  1161       6.00  1162       6.00  1163       6.00  1164       6.00  </t>
  </si>
  <si>
    <t xml:space="preserve">     1165       6.00  1166       6.00  1167       6.00  1168       6.00  1169       6.00  </t>
  </si>
  <si>
    <t xml:space="preserve">     1170       6.00  1171       6.00  1172       4.77  1173       3.76  1174       3.43  </t>
  </si>
  <si>
    <t xml:space="preserve">     1175       3.22  1176       3.05  1177       2.90  1178       2.78  1179       2.70  </t>
  </si>
  <si>
    <t xml:space="preserve">     1180       2.58  1181       2.53  1182       2.48  1183       2.42  1184       2.29  </t>
  </si>
  <si>
    <t xml:space="preserve">     1185       2.29  1186       2.25  1187       2.24  1188       2.21  1189       2.10  </t>
  </si>
  <si>
    <t xml:space="preserve">     1190       2.14  1191       2.10  1192       2.07  1193       2.06  1194       2.04  </t>
  </si>
  <si>
    <t xml:space="preserve">     1195       2.04  1196       2.02  1197       2.03  1198       2.04  1199       2.02  </t>
  </si>
  <si>
    <t xml:space="preserve">     1200       2.01  1201       1.98  1202       1.96  1203       1.94  1204       1.92  </t>
  </si>
  <si>
    <t xml:space="preserve">     1205       1.89  1206       1.87  1207       1.85  1208       1.82  1209       1.80  </t>
  </si>
  <si>
    <t xml:space="preserve">     1210       1.78  1211       1.75  1212       1.75  1213       1.73  1214       1.70  </t>
  </si>
  <si>
    <t xml:space="preserve">     1215       1.66  1216       1.66  1217       1.64  1218       1.61  1219       1.59  </t>
  </si>
  <si>
    <t xml:space="preserve">     1220       1.57  1221       1.58  1222       1.57  1223       1.56  1224       1.56  </t>
  </si>
  <si>
    <t xml:space="preserve">     1225       1.57  1226       1.57  1227       1.55  1228       1.56  1229       1.56  </t>
  </si>
  <si>
    <t xml:space="preserve">     1230       1.55  1231       1.55  1232       1.55  1233       1.53  1234       1.53  </t>
  </si>
  <si>
    <t xml:space="preserve">     1235       1.54  1236       1.52  1237       1.51  1238       1.52  1239       1.51  </t>
  </si>
  <si>
    <t xml:space="preserve">     1240       1.50  1241       1.49  1242       1.49  1243       1.49  1244       1.49  </t>
  </si>
  <si>
    <t xml:space="preserve">     1245       1.47  1246       1.47  1247       1.48  1248       1.46  1249       1.45  </t>
  </si>
  <si>
    <t xml:space="preserve">     1250       1.46  1251       1.46  1252       1.44  1253       1.45  1254       1.45  </t>
  </si>
  <si>
    <t xml:space="preserve">     1255       1.44  1256       1.45  1257       1.44  1258       1.43  1259       1.44  </t>
  </si>
  <si>
    <t xml:space="preserve">     1260       1.44  1261       1.43  1262       1.42  1263       1.41  1264       1.40  </t>
  </si>
  <si>
    <t xml:space="preserve">     1265       1.40  1266       1.39  1267       1.37  1268       1.37  1269       1.37  </t>
  </si>
  <si>
    <t xml:space="preserve">     1270       1.35  1271       1.34  1272       1.34  1273       1.33  1274       1.32  </t>
  </si>
  <si>
    <t xml:space="preserve">     1275       1.32  1276       1.31  1277       1.31  1278       1.30  1279       1.28  </t>
  </si>
  <si>
    <t xml:space="preserve">     1280       1.28  1281       1.28  1282       1.28  1283       1.28  1284       1.27  </t>
  </si>
  <si>
    <t xml:space="preserve">     1285       1.27  1286       1.27  1287       1.27  1288       1.27  1289       1.27  </t>
  </si>
  <si>
    <t xml:space="preserve">     1290       1.27  1291       1.26  1292       1.26  1293       1.25  1294       1.26  </t>
  </si>
  <si>
    <t xml:space="preserve">     1295       1.26  1296       1.26  1297       1.26  1298       1.25  1299       1.25  </t>
  </si>
  <si>
    <t xml:space="preserve">     1300       1.25  1310       1.15  1320       1.05  1330       1.05  1340       1.03  </t>
  </si>
  <si>
    <t xml:space="preserve">     1350       0.91  1360       0.79  1370       0.78  1380       0.79  1390       0.77  </t>
  </si>
  <si>
    <t xml:space="preserve">     1400       0.77  1420       0.56  1440       0.55  1460       0.07  1500       0.06  </t>
  </si>
  <si>
    <t>Page:     8</t>
  </si>
  <si>
    <t xml:space="preserve">            HYDROGRAPH PRINTOUT AT:    4F</t>
  </si>
  <si>
    <t xml:space="preserve">            TOTAL AREA TO HYDROGRAPH:       0    acres</t>
  </si>
  <si>
    <t xml:space="preserve">            HYDROGRAPH PEAK:                5    cfs</t>
  </si>
  <si>
    <t xml:space="preserve">            TIME OF PEAK:                1156    minutes</t>
  </si>
  <si>
    <t xml:space="preserve">            HYDROGRAPH VOLUME:              0.10 acre-ft</t>
  </si>
  <si>
    <t xml:space="preserve">        0       0.00   100       0.00   200       0.00   300       0.00   400       0.00  </t>
  </si>
  <si>
    <t xml:space="preserve">      500       0.00   600       0.00   700       0.00   800       0.00   900       0.00  </t>
  </si>
  <si>
    <t xml:space="preserve">     1000       0.00  1050       0.00  1100       0.00  1110       0.00  1120       0.00  </t>
  </si>
  <si>
    <t xml:space="preserve">     1130       0.00  1131       0.00  1132       0.00  1133       0.00  1134       0.00  </t>
  </si>
  <si>
    <t xml:space="preserve">     1135       0.00  1136       0.00  1137       0.00  1138       0.00  1139       0.00  </t>
  </si>
  <si>
    <t xml:space="preserve">     1140       0.00  1141       0.00  1142       0.00  1143       0.00  1144       0.00  </t>
  </si>
  <si>
    <t xml:space="preserve">     1145       0.00  1146       0.00  1147       0.00  1148       0.00  1149       0.81  </t>
  </si>
  <si>
    <t xml:space="preserve">     1150       1.67  1151       1.68  1152       3.42  1153       4.26  1154       4.43  </t>
  </si>
  <si>
    <t xml:space="preserve">     1155       4.49  1156       4.58  1157       4.54  1158       4.49  1159       4.42  </t>
  </si>
  <si>
    <t xml:space="preserve">     1160       4.37  1161       4.21  1162       4.05  1163       3.89  1164       3.80  </t>
  </si>
  <si>
    <t xml:space="preserve">     1165       3.48  1166       3.19  1167       2.88  1168       2.59  1169       1.71  </t>
  </si>
  <si>
    <t xml:space="preserve">     1170       0.70  1171       0.63  1172       0.00  1173       0.00  1174       0.00  </t>
  </si>
  <si>
    <t xml:space="preserve">     1175       0.00  1176       0.00  1177       0.00  1178       0.00  1179       0.00  </t>
  </si>
  <si>
    <t xml:space="preserve">     1180       0.00  1181       0.00  1182       0.00  1183       0.00  1184       0.00  </t>
  </si>
  <si>
    <t xml:space="preserve">     1185       0.00  1186       0.00  1187       0.00  1188       0.00  1189       0.00  </t>
  </si>
  <si>
    <t xml:space="preserve">     1190       0.00  1191       0.00  1192       0.00  1193       0.00  1194       0.00  </t>
  </si>
  <si>
    <t xml:space="preserve">     1195       0.00  1196       0.00  1197       0.00  1198       0.00  1199       0.00  </t>
  </si>
  <si>
    <t xml:space="preserve">     1200       0.00  1201       0.00  1202       0.00  1203       0.00  1204       0.00  </t>
  </si>
  <si>
    <t xml:space="preserve">     1205       0.00  1206       0.00  1207       0.00  1208       0.00  1209       0.00  </t>
  </si>
  <si>
    <t xml:space="preserve">     1210       0.00  1211       0.00  1212       0.00  1213       0.00  1214       0.00  </t>
  </si>
  <si>
    <t xml:space="preserve">     1215       0.00  1216       0.00  1217       0.00  1218       0.00  1219       0.00  </t>
  </si>
  <si>
    <t xml:space="preserve">     1220       0.00  1221       0.00  1222       0.00  1223       0.00  1224       0.00  </t>
  </si>
  <si>
    <t xml:space="preserve">     1225       0.00  1226       0.00  1227       0.00  1228       0.00  1229       0.00  </t>
  </si>
  <si>
    <t xml:space="preserve">     1230       0.00  1231       0.00  1232       0.00  1233       0.00  1234       0.00  </t>
  </si>
  <si>
    <t xml:space="preserve">     1235       0.00  1236       0.00  1237       0.00  1238       0.00  1239       0.00  </t>
  </si>
  <si>
    <t xml:space="preserve">     1240       0.00  1241       0.00  1242       0.00  1243       0.00  1244       0.00  </t>
  </si>
  <si>
    <t xml:space="preserve">     1245       0.00  1246       0.00  1247       0.00  1248       0.00  1249       0.00  </t>
  </si>
  <si>
    <t xml:space="preserve">     1250       0.00  1251       0.00  1252       0.00  1253       0.00  1254       0.00  </t>
  </si>
  <si>
    <t xml:space="preserve">     1255       0.00  1256       0.00  1257       0.00  1258       0.00  1259       0.00  </t>
  </si>
  <si>
    <t xml:space="preserve">     1260       0.00  1261       0.00  1262       0.00  1263       0.00  1264       0.00  </t>
  </si>
  <si>
    <t xml:space="preserve">     1265       0.00  1266       0.00  1267       0.00  1268       0.00  1269       0.00  </t>
  </si>
  <si>
    <t xml:space="preserve">     1270       0.00  1271       0.00  1272       0.00  1273       0.00  1274       0.00  </t>
  </si>
  <si>
    <t xml:space="preserve">     1275       0.00  1276       0.00  1277       0.00  1278       0.00  1279       0.00  </t>
  </si>
  <si>
    <t xml:space="preserve">     1280       0.00  1281       0.00  1282       0.00  1283       0.00  1284       0.00  </t>
  </si>
  <si>
    <t xml:space="preserve">     1285       0.00  1286       0.00  1287       0.00  1288       0.00  1289       0.00  </t>
  </si>
  <si>
    <t xml:space="preserve">     1290       0.00  1291       0.00  1292       0.00  1293       0.00  1294       0.00  </t>
  </si>
  <si>
    <t xml:space="preserve">     1295       0.00  1296       0.00  1297       0.00  1298       0.00  1299       0.00  </t>
  </si>
  <si>
    <t xml:space="preserve">     1300       0.00  1310       0.00  1320       0.00  1330       0.00  1340       0.00  </t>
  </si>
  <si>
    <t xml:space="preserve">     1350       0.00  1360       0.00  1370       0.00  1380       0.00  1390       0.00  </t>
  </si>
  <si>
    <t xml:space="preserve">     1400       0.00  1420       0.00  1440       0.00  1460       0.00  1500       0.00  </t>
  </si>
  <si>
    <t>Page:     9</t>
  </si>
  <si>
    <t xml:space="preserve">            HYDROGRAPH PRINTOUT AT:    5A</t>
  </si>
  <si>
    <t xml:space="preserve"> </t>
  </si>
  <si>
    <t>Excel</t>
  </si>
  <si>
    <t>% diff</t>
  </si>
  <si>
    <t>sum</t>
  </si>
  <si>
    <t>vol cf</t>
  </si>
  <si>
    <t>vol cf ave</t>
  </si>
  <si>
    <t>adj</t>
  </si>
  <si>
    <t>File-Options-Formulas</t>
  </si>
  <si>
    <t>5. Print data sheet through</t>
  </si>
  <si>
    <t>File-Print</t>
  </si>
  <si>
    <t>calculate the hydrology results.</t>
  </si>
  <si>
    <t>6.  Use File-Print after clicking</t>
  </si>
  <si>
    <t>on chart to print chart</t>
  </si>
  <si>
    <t>1. In File-Options-Formulas, set</t>
  </si>
  <si>
    <t>Iterative Calcs, 1500, 0.001</t>
  </si>
  <si>
    <t>to Manual Calculation, enable</t>
  </si>
  <si>
    <t>difference C19 is 0.</t>
  </si>
  <si>
    <t xml:space="preserve">4. Repeat until volume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</si>
</sst>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#,##0.000"/>
    <numFmt numFmtId="168" formatCode="_(* #,##0_);_(* \(#,##0\);_(* &quot;-&quot;??_);_(@_)"/>
  </numFmts>
  <fonts count="22" x14ac:knownFonts="1">
    <font>
      <sz val="10"/>
      <name val="Arial"/>
    </font>
    <font>
      <sz val="10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b/>
      <sz val="10"/>
      <color indexed="58"/>
      <name val="Arial"/>
      <family val="2"/>
    </font>
    <font>
      <sz val="10"/>
      <color indexed="58"/>
      <name val="Arial"/>
      <family val="2"/>
    </font>
    <font>
      <b/>
      <sz val="10"/>
      <color indexed="48"/>
      <name val="Arial"/>
      <family val="2"/>
    </font>
    <font>
      <sz val="10"/>
      <name val="Arial"/>
      <family val="2"/>
    </font>
    <font>
      <b/>
      <sz val="10"/>
      <color theme="8"/>
      <name val="Arial"/>
      <family val="2"/>
    </font>
    <font>
      <b/>
      <sz val="10"/>
      <color rgb="FFFF0000"/>
      <name val="Arial"/>
      <family val="2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C00000"/>
      <name val="Arial"/>
      <family val="2"/>
    </font>
    <font>
      <b/>
      <sz val="16"/>
      <name val="Calibri"/>
      <family val="2"/>
      <scheme val="minor"/>
    </font>
    <font>
      <sz val="10"/>
      <name val="Arial"/>
      <family val="2"/>
    </font>
    <font>
      <sz val="8"/>
      <name val="Courier New"/>
      <family val="3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1E9F7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43" fontId="9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172">
    <xf numFmtId="0" fontId="0" fillId="0" borderId="0" xfId="0"/>
    <xf numFmtId="0" fontId="0" fillId="2" borderId="0" xfId="0" applyFill="1" applyAlignment="1">
      <alignment horizontal="center"/>
    </xf>
    <xf numFmtId="20" fontId="0" fillId="0" borderId="0" xfId="0" applyNumberFormat="1"/>
    <xf numFmtId="2" fontId="0" fillId="0" borderId="0" xfId="0" applyNumberFormat="1"/>
    <xf numFmtId="0" fontId="0" fillId="3" borderId="0" xfId="0" applyFill="1"/>
    <xf numFmtId="0" fontId="1" fillId="0" borderId="0" xfId="0" applyFont="1"/>
    <xf numFmtId="1" fontId="0" fillId="0" borderId="0" xfId="0" applyNumberFormat="1"/>
    <xf numFmtId="164" fontId="0" fillId="0" borderId="0" xfId="0" applyNumberFormat="1"/>
    <xf numFmtId="0" fontId="0" fillId="0" borderId="0" xfId="0" applyBorder="1"/>
    <xf numFmtId="165" fontId="0" fillId="0" borderId="0" xfId="0" applyNumberFormat="1"/>
    <xf numFmtId="166" fontId="0" fillId="0" borderId="0" xfId="0" applyNumberFormat="1"/>
    <xf numFmtId="0" fontId="2" fillId="0" borderId="0" xfId="0" applyFont="1"/>
    <xf numFmtId="0" fontId="0" fillId="0" borderId="1" xfId="0" applyBorder="1" applyAlignment="1">
      <alignment horizontal="right" indent="1"/>
    </xf>
    <xf numFmtId="0" fontId="3" fillId="3" borderId="0" xfId="0" applyFont="1" applyFill="1"/>
    <xf numFmtId="0" fontId="3" fillId="0" borderId="0" xfId="0" applyFont="1"/>
    <xf numFmtId="0" fontId="3" fillId="0" borderId="0" xfId="0" quotePrefix="1" applyFont="1"/>
    <xf numFmtId="166" fontId="3" fillId="0" borderId="0" xfId="0" quotePrefix="1" applyNumberFormat="1" applyFont="1"/>
    <xf numFmtId="166" fontId="3" fillId="0" borderId="0" xfId="0" applyNumberFormat="1" applyFont="1"/>
    <xf numFmtId="0" fontId="3" fillId="0" borderId="1" xfId="0" applyFont="1" applyBorder="1" applyAlignment="1">
      <alignment horizontal="right" inden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0" fillId="0" borderId="1" xfId="0" applyBorder="1"/>
    <xf numFmtId="167" fontId="0" fillId="0" borderId="1" xfId="0" applyNumberForma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NumberFormat="1"/>
    <xf numFmtId="0" fontId="3" fillId="0" borderId="0" xfId="0" applyFont="1" applyAlignment="1">
      <alignment horizontal="right"/>
    </xf>
    <xf numFmtId="0" fontId="6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wrapText="1"/>
    </xf>
    <xf numFmtId="0" fontId="7" fillId="0" borderId="0" xfId="1" applyNumberFormat="1" applyFont="1" applyFill="1" applyBorder="1" applyAlignment="1"/>
    <xf numFmtId="0" fontId="3" fillId="0" borderId="0" xfId="1"/>
    <xf numFmtId="164" fontId="7" fillId="0" borderId="0" xfId="1" applyNumberFormat="1" applyFont="1" applyFill="1" applyBorder="1" applyAlignment="1"/>
    <xf numFmtId="1" fontId="7" fillId="0" borderId="0" xfId="1" applyNumberFormat="1" applyFont="1" applyFill="1" applyBorder="1" applyAlignment="1"/>
    <xf numFmtId="165" fontId="7" fillId="0" borderId="0" xfId="1" applyNumberFormat="1" applyFont="1" applyFill="1" applyBorder="1" applyAlignment="1"/>
    <xf numFmtId="1" fontId="3" fillId="0" borderId="0" xfId="1" applyNumberFormat="1" applyFont="1" applyFill="1" applyBorder="1" applyAlignment="1"/>
    <xf numFmtId="0" fontId="8" fillId="0" borderId="0" xfId="0" applyFont="1"/>
    <xf numFmtId="0" fontId="8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3" fillId="0" borderId="0" xfId="0" applyFont="1" applyAlignment="1">
      <alignment wrapText="1"/>
    </xf>
    <xf numFmtId="166" fontId="0" fillId="0" borderId="0" xfId="0" applyNumberFormat="1" applyAlignment="1">
      <alignment wrapText="1"/>
    </xf>
    <xf numFmtId="0" fontId="0" fillId="0" borderId="0" xfId="0" applyAlignment="1">
      <alignment wrapText="1"/>
    </xf>
    <xf numFmtId="165" fontId="8" fillId="0" borderId="0" xfId="0" applyNumberFormat="1" applyFont="1"/>
    <xf numFmtId="0" fontId="2" fillId="0" borderId="0" xfId="0" quotePrefix="1" applyFont="1" applyAlignment="1">
      <alignment wrapText="1"/>
    </xf>
    <xf numFmtId="165" fontId="10" fillId="0" borderId="0" xfId="1" applyNumberFormat="1" applyFont="1" applyFill="1" applyBorder="1" applyAlignment="1"/>
    <xf numFmtId="15" fontId="0" fillId="0" borderId="0" xfId="0" applyNumberFormat="1"/>
    <xf numFmtId="164" fontId="0" fillId="0" borderId="0" xfId="0" applyNumberFormat="1" applyFill="1" applyAlignment="1">
      <alignment wrapText="1"/>
    </xf>
    <xf numFmtId="2" fontId="0" fillId="0" borderId="0" xfId="0" applyNumberFormat="1" applyFill="1" applyAlignment="1">
      <alignment wrapText="1"/>
    </xf>
    <xf numFmtId="164" fontId="0" fillId="0" borderId="0" xfId="0" applyNumberFormat="1" applyFill="1"/>
    <xf numFmtId="2" fontId="0" fillId="0" borderId="0" xfId="0" applyNumberFormat="1" applyFill="1"/>
    <xf numFmtId="0" fontId="0" fillId="0" borderId="0" xfId="0" applyFill="1"/>
    <xf numFmtId="43" fontId="7" fillId="0" borderId="0" xfId="2" applyFont="1" applyFill="1" applyBorder="1" applyAlignment="1"/>
    <xf numFmtId="165" fontId="8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horizontal="center" wrapText="1"/>
    </xf>
    <xf numFmtId="0" fontId="3" fillId="0" borderId="0" xfId="1" applyAlignment="1">
      <alignment wrapText="1"/>
    </xf>
    <xf numFmtId="0" fontId="3" fillId="0" borderId="0" xfId="0" applyFont="1" applyFill="1"/>
    <xf numFmtId="0" fontId="0" fillId="0" borderId="0" xfId="0" applyFill="1" applyAlignment="1">
      <alignment wrapText="1"/>
    </xf>
    <xf numFmtId="164" fontId="6" fillId="0" borderId="0" xfId="1" applyNumberFormat="1" applyFont="1" applyFill="1" applyBorder="1" applyAlignment="1">
      <alignment wrapText="1"/>
    </xf>
    <xf numFmtId="0" fontId="2" fillId="0" borderId="0" xfId="1" applyFont="1" applyAlignment="1">
      <alignment wrapText="1"/>
    </xf>
    <xf numFmtId="0" fontId="8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Fill="1"/>
    <xf numFmtId="164" fontId="0" fillId="0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  <xf numFmtId="0" fontId="13" fillId="6" borderId="0" xfId="0" applyFont="1" applyFill="1" applyBorder="1" applyAlignment="1" applyProtection="1">
      <alignment horizontal="right" vertical="center"/>
      <protection locked="0"/>
    </xf>
    <xf numFmtId="0" fontId="0" fillId="7" borderId="1" xfId="0" applyFill="1" applyBorder="1" applyProtection="1">
      <protection locked="0"/>
    </xf>
    <xf numFmtId="0" fontId="3" fillId="7" borderId="1" xfId="0" applyFont="1" applyFill="1" applyBorder="1" applyAlignment="1" applyProtection="1">
      <alignment horizontal="right"/>
      <protection locked="0"/>
    </xf>
    <xf numFmtId="0" fontId="3" fillId="7" borderId="1" xfId="0" applyFont="1" applyFill="1" applyBorder="1" applyProtection="1">
      <protection locked="0"/>
    </xf>
    <xf numFmtId="2" fontId="0" fillId="7" borderId="1" xfId="0" applyNumberFormat="1" applyFill="1" applyBorder="1" applyProtection="1">
      <protection locked="0"/>
    </xf>
    <xf numFmtId="0" fontId="3" fillId="0" borderId="0" xfId="0" applyFon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165" fontId="7" fillId="4" borderId="0" xfId="1" applyNumberFormat="1" applyFont="1" applyFill="1" applyBorder="1" applyAlignment="1" applyProtection="1"/>
    <xf numFmtId="164" fontId="0" fillId="0" borderId="0" xfId="0" applyNumberFormat="1" applyFill="1" applyBorder="1" applyProtection="1">
      <protection locked="0"/>
    </xf>
    <xf numFmtId="2" fontId="0" fillId="0" borderId="0" xfId="0" applyNumberFormat="1" applyFill="1" applyBorder="1" applyProtection="1">
      <protection locked="0"/>
    </xf>
    <xf numFmtId="1" fontId="0" fillId="7" borderId="1" xfId="0" applyNumberFormat="1" applyFill="1" applyBorder="1" applyProtection="1">
      <protection locked="0"/>
    </xf>
    <xf numFmtId="1" fontId="0" fillId="7" borderId="1" xfId="0" applyNumberForma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</xf>
    <xf numFmtId="2" fontId="0" fillId="7" borderId="1" xfId="0" applyNumberFormat="1" applyFill="1" applyBorder="1" applyProtection="1"/>
    <xf numFmtId="0" fontId="0" fillId="0" borderId="0" xfId="0" applyProtection="1"/>
    <xf numFmtId="1" fontId="0" fillId="7" borderId="1" xfId="0" applyNumberFormat="1" applyFill="1" applyBorder="1" applyProtection="1"/>
    <xf numFmtId="0" fontId="3" fillId="0" borderId="0" xfId="0" quotePrefix="1" applyFont="1" applyAlignment="1" applyProtection="1">
      <alignment horizontal="right"/>
    </xf>
    <xf numFmtId="0" fontId="0" fillId="7" borderId="1" xfId="0" applyFill="1" applyBorder="1" applyProtection="1"/>
    <xf numFmtId="0" fontId="3" fillId="7" borderId="1" xfId="0" applyFont="1" applyFill="1" applyBorder="1" applyAlignment="1" applyProtection="1">
      <alignment horizontal="right"/>
    </xf>
    <xf numFmtId="0" fontId="3" fillId="0" borderId="0" xfId="0" applyFont="1" applyProtection="1"/>
    <xf numFmtId="1" fontId="3" fillId="7" borderId="1" xfId="0" applyNumberFormat="1" applyFont="1" applyFill="1" applyBorder="1" applyAlignment="1" applyProtection="1">
      <alignment horizontal="right"/>
    </xf>
    <xf numFmtId="0" fontId="3" fillId="7" borderId="1" xfId="0" applyFont="1" applyFill="1" applyBorder="1" applyProtection="1"/>
    <xf numFmtId="165" fontId="0" fillId="0" borderId="1" xfId="0" applyNumberFormat="1" applyBorder="1" applyProtection="1"/>
    <xf numFmtId="0" fontId="2" fillId="0" borderId="0" xfId="0" applyFont="1" applyAlignment="1" applyProtection="1">
      <alignment horizontal="right"/>
    </xf>
    <xf numFmtId="2" fontId="0" fillId="0" borderId="1" xfId="0" applyNumberFormat="1" applyBorder="1" applyProtection="1"/>
    <xf numFmtId="0" fontId="0" fillId="0" borderId="1" xfId="0" applyNumberFormat="1" applyBorder="1" applyProtection="1"/>
    <xf numFmtId="0" fontId="11" fillId="0" borderId="0" xfId="0" applyFont="1" applyProtection="1"/>
    <xf numFmtId="0" fontId="3" fillId="0" borderId="0" xfId="0" applyFont="1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</xf>
    <xf numFmtId="164" fontId="0" fillId="0" borderId="0" xfId="0" applyNumberFormat="1" applyFill="1" applyBorder="1" applyProtection="1"/>
    <xf numFmtId="2" fontId="0" fillId="0" borderId="0" xfId="0" applyNumberFormat="1" applyFill="1" applyBorder="1" applyProtection="1"/>
    <xf numFmtId="0" fontId="0" fillId="0" borderId="0" xfId="0" applyFill="1" applyBorder="1"/>
    <xf numFmtId="165" fontId="0" fillId="0" borderId="0" xfId="0" applyNumberFormat="1" applyBorder="1" applyProtection="1"/>
    <xf numFmtId="165" fontId="16" fillId="0" borderId="0" xfId="0" applyNumberFormat="1" applyFont="1" applyBorder="1" applyProtection="1"/>
    <xf numFmtId="1" fontId="0" fillId="0" borderId="0" xfId="0" applyNumberFormat="1" applyBorder="1" applyProtection="1"/>
    <xf numFmtId="0" fontId="3" fillId="0" borderId="7" xfId="0" applyFont="1" applyBorder="1"/>
    <xf numFmtId="0" fontId="3" fillId="0" borderId="8" xfId="0" applyFont="1" applyBorder="1"/>
    <xf numFmtId="0" fontId="12" fillId="0" borderId="0" xfId="0" applyFont="1" applyFill="1" applyBorder="1" applyAlignment="1" applyProtection="1">
      <alignment vertical="center"/>
    </xf>
    <xf numFmtId="165" fontId="3" fillId="0" borderId="0" xfId="0" applyNumberFormat="1" applyFont="1" applyBorder="1" applyProtection="1"/>
    <xf numFmtId="165" fontId="0" fillId="7" borderId="1" xfId="0" applyNumberFormat="1" applyFill="1" applyBorder="1" applyProtection="1">
      <protection locked="0"/>
    </xf>
    <xf numFmtId="0" fontId="13" fillId="6" borderId="0" xfId="0" applyFont="1" applyFill="1" applyBorder="1" applyAlignment="1" applyProtection="1">
      <alignment horizontal="right" vertical="center"/>
    </xf>
    <xf numFmtId="0" fontId="13" fillId="6" borderId="0" xfId="0" applyFont="1" applyFill="1" applyBorder="1" applyAlignment="1" applyProtection="1">
      <alignment vertical="center" wrapText="1"/>
    </xf>
    <xf numFmtId="0" fontId="0" fillId="0" borderId="0" xfId="0" applyFill="1" applyProtection="1"/>
    <xf numFmtId="0" fontId="2" fillId="0" borderId="0" xfId="0" applyFont="1" applyFill="1" applyProtection="1"/>
    <xf numFmtId="0" fontId="3" fillId="0" borderId="1" xfId="0" applyFont="1" applyBorder="1" applyAlignment="1" applyProtection="1">
      <alignment wrapText="1"/>
    </xf>
    <xf numFmtId="0" fontId="0" fillId="0" borderId="1" xfId="0" applyBorder="1" applyAlignment="1" applyProtection="1">
      <alignment wrapText="1"/>
    </xf>
    <xf numFmtId="0" fontId="3" fillId="0" borderId="8" xfId="0" applyFont="1" applyBorder="1" applyProtection="1"/>
    <xf numFmtId="164" fontId="0" fillId="0" borderId="1" xfId="0" applyNumberFormat="1" applyFill="1" applyBorder="1" applyProtection="1"/>
    <xf numFmtId="2" fontId="0" fillId="0" borderId="1" xfId="0" applyNumberFormat="1" applyFill="1" applyBorder="1" applyProtection="1"/>
    <xf numFmtId="164" fontId="0" fillId="0" borderId="0" xfId="0" applyNumberFormat="1" applyFill="1" applyProtection="1"/>
    <xf numFmtId="2" fontId="0" fillId="0" borderId="0" xfId="0" applyNumberFormat="1" applyFill="1" applyProtection="1"/>
    <xf numFmtId="0" fontId="3" fillId="0" borderId="0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right"/>
    </xf>
    <xf numFmtId="2" fontId="3" fillId="0" borderId="1" xfId="0" applyNumberFormat="1" applyFont="1" applyBorder="1" applyProtection="1"/>
    <xf numFmtId="2" fontId="0" fillId="0" borderId="0" xfId="0" applyNumberFormat="1" applyProtection="1"/>
    <xf numFmtId="166" fontId="0" fillId="0" borderId="1" xfId="0" applyNumberFormat="1" applyBorder="1" applyProtection="1"/>
    <xf numFmtId="0" fontId="3" fillId="0" borderId="0" xfId="0" applyFont="1" applyFill="1" applyProtection="1"/>
    <xf numFmtId="0" fontId="2" fillId="0" borderId="0" xfId="0" applyFont="1" applyBorder="1" applyAlignment="1" applyProtection="1">
      <alignment horizontal="center"/>
    </xf>
    <xf numFmtId="43" fontId="3" fillId="0" borderId="1" xfId="2" applyFont="1" applyBorder="1" applyAlignment="1" applyProtection="1">
      <alignment horizontal="center"/>
    </xf>
    <xf numFmtId="168" fontId="3" fillId="0" borderId="1" xfId="2" applyNumberFormat="1" applyFont="1" applyBorder="1" applyAlignment="1" applyProtection="1">
      <alignment horizontal="center"/>
    </xf>
    <xf numFmtId="164" fontId="3" fillId="0" borderId="0" xfId="0" applyNumberFormat="1" applyFont="1" applyFill="1" applyProtection="1"/>
    <xf numFmtId="165" fontId="0" fillId="0" borderId="0" xfId="0" applyNumberFormat="1" applyFill="1" applyProtection="1"/>
    <xf numFmtId="0" fontId="3" fillId="0" borderId="0" xfId="0" applyFont="1" applyAlignment="1" applyProtection="1">
      <alignment wrapText="1"/>
    </xf>
    <xf numFmtId="166" fontId="0" fillId="0" borderId="0" xfId="0" applyNumberFormat="1" applyAlignment="1" applyProtection="1">
      <alignment wrapText="1"/>
    </xf>
    <xf numFmtId="0" fontId="2" fillId="0" borderId="0" xfId="0" quotePrefix="1" applyFont="1" applyAlignment="1" applyProtection="1">
      <alignment wrapText="1"/>
    </xf>
    <xf numFmtId="0" fontId="6" fillId="0" borderId="0" xfId="1" applyNumberFormat="1" applyFont="1" applyFill="1" applyBorder="1" applyAlignment="1" applyProtection="1">
      <alignment wrapText="1"/>
    </xf>
    <xf numFmtId="0" fontId="6" fillId="0" borderId="0" xfId="1" applyNumberFormat="1" applyFont="1" applyFill="1" applyBorder="1" applyAlignment="1" applyProtection="1"/>
    <xf numFmtId="0" fontId="2" fillId="0" borderId="0" xfId="0" applyFont="1" applyAlignment="1" applyProtection="1">
      <alignment wrapText="1"/>
    </xf>
    <xf numFmtId="0" fontId="3" fillId="0" borderId="0" xfId="0" applyFont="1" applyAlignment="1" applyProtection="1">
      <alignment horizontal="right" wrapText="1"/>
    </xf>
    <xf numFmtId="166" fontId="0" fillId="0" borderId="0" xfId="0" applyNumberFormat="1" applyProtection="1"/>
    <xf numFmtId="165" fontId="0" fillId="0" borderId="0" xfId="0" applyNumberFormat="1" applyProtection="1"/>
    <xf numFmtId="164" fontId="0" fillId="0" borderId="0" xfId="0" applyNumberFormat="1" applyProtection="1"/>
    <xf numFmtId="165" fontId="7" fillId="0" borderId="0" xfId="1" applyNumberFormat="1" applyFont="1" applyFill="1" applyBorder="1" applyAlignment="1" applyProtection="1"/>
    <xf numFmtId="1" fontId="7" fillId="0" borderId="0" xfId="1" applyNumberFormat="1" applyFont="1" applyFill="1" applyBorder="1" applyAlignment="1" applyProtection="1"/>
    <xf numFmtId="1" fontId="3" fillId="0" borderId="0" xfId="1" applyNumberFormat="1" applyFont="1" applyFill="1" applyBorder="1" applyAlignment="1" applyProtection="1"/>
    <xf numFmtId="2" fontId="3" fillId="0" borderId="0" xfId="0" applyNumberFormat="1" applyFont="1" applyFill="1" applyProtection="1"/>
    <xf numFmtId="0" fontId="7" fillId="0" borderId="0" xfId="1" applyNumberFormat="1" applyFont="1" applyFill="1" applyBorder="1" applyAlignment="1" applyProtection="1"/>
    <xf numFmtId="0" fontId="8" fillId="0" borderId="0" xfId="0" applyFont="1" applyProtection="1"/>
    <xf numFmtId="0" fontId="8" fillId="0" borderId="0" xfId="1" applyNumberFormat="1" applyFont="1" applyFill="1" applyBorder="1" applyAlignment="1" applyProtection="1"/>
    <xf numFmtId="165" fontId="17" fillId="0" borderId="0" xfId="0" applyNumberFormat="1" applyFont="1" applyFill="1" applyProtection="1"/>
    <xf numFmtId="165" fontId="17" fillId="0" borderId="0" xfId="0" applyNumberFormat="1" applyFont="1" applyProtection="1"/>
    <xf numFmtId="0" fontId="21" fillId="0" borderId="0" xfId="0" applyFont="1"/>
    <xf numFmtId="10" fontId="0" fillId="0" borderId="0" xfId="3" applyNumberFormat="1" applyFont="1"/>
    <xf numFmtId="0" fontId="3" fillId="0" borderId="8" xfId="0" applyFont="1" applyFill="1" applyBorder="1" applyProtection="1"/>
    <xf numFmtId="0" fontId="18" fillId="0" borderId="7" xfId="0" applyFont="1" applyFill="1" applyBorder="1" applyProtection="1"/>
    <xf numFmtId="0" fontId="3" fillId="0" borderId="9" xfId="0" applyFont="1" applyFill="1" applyBorder="1" applyProtection="1"/>
    <xf numFmtId="0" fontId="2" fillId="0" borderId="1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19" fillId="5" borderId="11" xfId="0" applyFont="1" applyFill="1" applyBorder="1" applyAlignment="1" applyProtection="1">
      <alignment horizontal="center" vertical="center"/>
    </xf>
    <xf numFmtId="0" fontId="19" fillId="5" borderId="12" xfId="0" applyFont="1" applyFill="1" applyBorder="1" applyAlignment="1" applyProtection="1">
      <alignment horizontal="center" vertical="center"/>
    </xf>
    <xf numFmtId="0" fontId="19" fillId="5" borderId="13" xfId="0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/>
    </xf>
    <xf numFmtId="0" fontId="12" fillId="5" borderId="2" xfId="0" applyFont="1" applyFill="1" applyBorder="1" applyAlignment="1" applyProtection="1">
      <alignment horizontal="center" vertical="center"/>
    </xf>
    <xf numFmtId="0" fontId="13" fillId="6" borderId="3" xfId="0" applyFont="1" applyFill="1" applyBorder="1" applyAlignment="1" applyProtection="1">
      <alignment horizontal="left" vertical="center" wrapText="1"/>
      <protection locked="0"/>
    </xf>
    <xf numFmtId="0" fontId="13" fillId="6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1" applyNumberFormat="1" applyFont="1" applyFill="1" applyBorder="1" applyAlignment="1">
      <alignment horizontal="center" wrapText="1"/>
    </xf>
    <xf numFmtId="165" fontId="17" fillId="8" borderId="1" xfId="0" applyNumberFormat="1" applyFont="1" applyFill="1" applyBorder="1" applyProtection="1"/>
    <xf numFmtId="0" fontId="13" fillId="7" borderId="10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right"/>
    </xf>
  </cellXfs>
  <cellStyles count="4">
    <cellStyle name="Comma" xfId="2" builtinId="3"/>
    <cellStyle name="Normal" xfId="0" builtinId="0"/>
    <cellStyle name="Normal_lenagulch_excel" xfId="1"/>
    <cellStyle name="Percent" xfId="3" builtinId="5"/>
  </cellStyles>
  <dxfs count="0"/>
  <tableStyles count="0" defaultTableStyle="TableStyleMedium2" defaultPivotStyle="PivotStyleLight16"/>
  <colors>
    <mruColors>
      <color rgb="FFA1E9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Design!$B$2</c:f>
          <c:strCache>
            <c:ptCount val="1"/>
            <c:pt idx="0">
              <c:v>Test Hydrograph, Ventura County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4933292114467203E-2"/>
          <c:y val="0.10029877985681897"/>
          <c:w val="0.89947009510647202"/>
          <c:h val="0.79360012794099666"/>
        </c:manualLayout>
      </c:layout>
      <c:scatterChart>
        <c:scatterStyle val="lineMarker"/>
        <c:varyColors val="0"/>
        <c:ser>
          <c:idx val="1"/>
          <c:order val="0"/>
          <c:tx>
            <c:v>VCRat Basin Inflow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Design!$I$37:$I$1537</c:f>
              <c:numCache>
                <c:formatCode>0.00</c:formatCode>
                <c:ptCount val="1501"/>
                <c:pt idx="0">
                  <c:v>0</c:v>
                </c:pt>
                <c:pt idx="1">
                  <c:v>0.18549254769856349</c:v>
                </c:pt>
                <c:pt idx="2">
                  <c:v>0.18557766451965832</c:v>
                </c:pt>
                <c:pt idx="3">
                  <c:v>0.18566298537623779</c:v>
                </c:pt>
                <c:pt idx="4">
                  <c:v>0.18574851092095421</c:v>
                </c:pt>
                <c:pt idx="5">
                  <c:v>0.18583424180907152</c:v>
                </c:pt>
                <c:pt idx="6">
                  <c:v>0.18592017869847791</c:v>
                </c:pt>
                <c:pt idx="7">
                  <c:v>0.18600632224969837</c:v>
                </c:pt>
                <c:pt idx="8">
                  <c:v>0.18609267312590747</c:v>
                </c:pt>
                <c:pt idx="9">
                  <c:v>0.18617923199294206</c:v>
                </c:pt>
                <c:pt idx="10">
                  <c:v>0.18626599951931361</c:v>
                </c:pt>
                <c:pt idx="11">
                  <c:v>0.18635297637622286</c:v>
                </c:pt>
                <c:pt idx="12">
                  <c:v>0.18644016323756987</c:v>
                </c:pt>
                <c:pt idx="13">
                  <c:v>0.18652756077997051</c:v>
                </c:pt>
                <c:pt idx="14">
                  <c:v>0.18661516968276609</c:v>
                </c:pt>
                <c:pt idx="15">
                  <c:v>0.18670299062804008</c:v>
                </c:pt>
                <c:pt idx="16">
                  <c:v>0.18679102430062783</c:v>
                </c:pt>
                <c:pt idx="17">
                  <c:v>0.18687927138813346</c:v>
                </c:pt>
                <c:pt idx="18">
                  <c:v>0.18696773258094002</c:v>
                </c:pt>
                <c:pt idx="19">
                  <c:v>0.18705640857222494</c:v>
                </c:pt>
                <c:pt idx="20">
                  <c:v>0.18714530005797456</c:v>
                </c:pt>
                <c:pt idx="21">
                  <c:v>0.18723440773699415</c:v>
                </c:pt>
                <c:pt idx="22">
                  <c:v>0.18732373231092525</c:v>
                </c:pt>
                <c:pt idx="23">
                  <c:v>0.18741327448425787</c:v>
                </c:pt>
                <c:pt idx="24">
                  <c:v>0.18750303496434462</c:v>
                </c:pt>
                <c:pt idx="25">
                  <c:v>0.18759301446141466</c:v>
                </c:pt>
                <c:pt idx="26">
                  <c:v>0.18768321368858781</c:v>
                </c:pt>
                <c:pt idx="27">
                  <c:v>0.18777363336188863</c:v>
                </c:pt>
                <c:pt idx="28">
                  <c:v>0.18786427420026067</c:v>
                </c:pt>
                <c:pt idx="29">
                  <c:v>0.18795513692558077</c:v>
                </c:pt>
                <c:pt idx="30">
                  <c:v>0.18804622226267337</c:v>
                </c:pt>
                <c:pt idx="31">
                  <c:v>0.18813753093932506</c:v>
                </c:pt>
                <c:pt idx="32">
                  <c:v>0.18822906368629896</c:v>
                </c:pt>
                <c:pt idx="33">
                  <c:v>0.1883208212373495</c:v>
                </c:pt>
                <c:pt idx="34">
                  <c:v>0.18841280432923715</c:v>
                </c:pt>
                <c:pt idx="35">
                  <c:v>0.188505013701743</c:v>
                </c:pt>
                <c:pt idx="36">
                  <c:v>0.18859745009768375</c:v>
                </c:pt>
                <c:pt idx="37">
                  <c:v>0.18869011426292681</c:v>
                </c:pt>
                <c:pt idx="38">
                  <c:v>0.18878300694640512</c:v>
                </c:pt>
                <c:pt idx="39">
                  <c:v>0.18887612890013247</c:v>
                </c:pt>
                <c:pt idx="40">
                  <c:v>0.18896948087921844</c:v>
                </c:pt>
                <c:pt idx="41">
                  <c:v>0.1890630636418841</c:v>
                </c:pt>
                <c:pt idx="42">
                  <c:v>0.18915687794947716</c:v>
                </c:pt>
                <c:pt idx="43">
                  <c:v>0.1892509245664874</c:v>
                </c:pt>
                <c:pt idx="44">
                  <c:v>0.18934520426056242</c:v>
                </c:pt>
                <c:pt idx="45">
                  <c:v>0.18943971780252322</c:v>
                </c:pt>
                <c:pt idx="46">
                  <c:v>0.18953446596637996</c:v>
                </c:pt>
                <c:pt idx="47">
                  <c:v>0.18962944952934782</c:v>
                </c:pt>
                <c:pt idx="48">
                  <c:v>0.18972466927186293</c:v>
                </c:pt>
                <c:pt idx="49">
                  <c:v>0.18982012597759834</c:v>
                </c:pt>
                <c:pt idx="50">
                  <c:v>0.18991582043348032</c:v>
                </c:pt>
                <c:pt idx="51">
                  <c:v>0.19001175342970433</c:v>
                </c:pt>
                <c:pt idx="52">
                  <c:v>0.19010792575975155</c:v>
                </c:pt>
                <c:pt idx="53">
                  <c:v>0.19020433822040517</c:v>
                </c:pt>
                <c:pt idx="54">
                  <c:v>0.19030099161176695</c:v>
                </c:pt>
                <c:pt idx="55">
                  <c:v>0.19039788673727376</c:v>
                </c:pt>
                <c:pt idx="56">
                  <c:v>0.19049502440371438</c:v>
                </c:pt>
                <c:pt idx="57">
                  <c:v>0.19059240542124617</c:v>
                </c:pt>
                <c:pt idx="58">
                  <c:v>0.19069003060341208</c:v>
                </c:pt>
                <c:pt idx="59">
                  <c:v>0.19078790076715743</c:v>
                </c:pt>
                <c:pt idx="60">
                  <c:v>0.1908860167328473</c:v>
                </c:pt>
                <c:pt idx="61">
                  <c:v>0.19098437932428353</c:v>
                </c:pt>
                <c:pt idx="62">
                  <c:v>0.19108298936872203</c:v>
                </c:pt>
                <c:pt idx="63">
                  <c:v>0.19118184769689023</c:v>
                </c:pt>
                <c:pt idx="64">
                  <c:v>0.19128095514300453</c:v>
                </c:pt>
                <c:pt idx="65">
                  <c:v>0.19138031254478793</c:v>
                </c:pt>
                <c:pt idx="66">
                  <c:v>0.19147992074348777</c:v>
                </c:pt>
                <c:pt idx="67">
                  <c:v>0.19157978058389324</c:v>
                </c:pt>
                <c:pt idx="68">
                  <c:v>0.19167989291435386</c:v>
                </c:pt>
                <c:pt idx="69">
                  <c:v>0.19178025858679698</c:v>
                </c:pt>
                <c:pt idx="70">
                  <c:v>0.19188087845674606</c:v>
                </c:pt>
                <c:pt idx="71">
                  <c:v>0.19198175338333912</c:v>
                </c:pt>
                <c:pt idx="72">
                  <c:v>0.19208288422934675</c:v>
                </c:pt>
                <c:pt idx="73">
                  <c:v>0.19218427186119075</c:v>
                </c:pt>
                <c:pt idx="74">
                  <c:v>0.19228591714896262</c:v>
                </c:pt>
                <c:pt idx="75">
                  <c:v>0.19238782096644236</c:v>
                </c:pt>
                <c:pt idx="76">
                  <c:v>0.19248998419111682</c:v>
                </c:pt>
                <c:pt idx="77">
                  <c:v>0.19259240770419939</c:v>
                </c:pt>
                <c:pt idx="78">
                  <c:v>0.19269509239064814</c:v>
                </c:pt>
                <c:pt idx="79">
                  <c:v>0.1927980391391855</c:v>
                </c:pt>
                <c:pt idx="80">
                  <c:v>0.19290124884231721</c:v>
                </c:pt>
                <c:pt idx="81">
                  <c:v>0.19300472239635183</c:v>
                </c:pt>
                <c:pt idx="82">
                  <c:v>0.19310846070142007</c:v>
                </c:pt>
                <c:pt idx="83">
                  <c:v>0.19321246466149447</c:v>
                </c:pt>
                <c:pt idx="84">
                  <c:v>0.19331673518440906</c:v>
                </c:pt>
                <c:pt idx="85">
                  <c:v>0.19342127318187907</c:v>
                </c:pt>
                <c:pt idx="86">
                  <c:v>0.19352607956952106</c:v>
                </c:pt>
                <c:pt idx="87">
                  <c:v>0.19363115526687277</c:v>
                </c:pt>
                <c:pt idx="88">
                  <c:v>0.19373650119741348</c:v>
                </c:pt>
                <c:pt idx="89">
                  <c:v>0.19384211828858411</c:v>
                </c:pt>
                <c:pt idx="90">
                  <c:v>0.19394800747180774</c:v>
                </c:pt>
                <c:pt idx="91">
                  <c:v>0.19405416968251013</c:v>
                </c:pt>
                <c:pt idx="92">
                  <c:v>0.19416060586014036</c:v>
                </c:pt>
                <c:pt idx="93">
                  <c:v>0.19426731694819174</c:v>
                </c:pt>
                <c:pt idx="94">
                  <c:v>0.19437430389422244</c:v>
                </c:pt>
                <c:pt idx="95">
                  <c:v>0.19448156764987679</c:v>
                </c:pt>
                <c:pt idx="96">
                  <c:v>0.19458910917090635</c:v>
                </c:pt>
                <c:pt idx="97">
                  <c:v>0.19469692941719111</c:v>
                </c:pt>
                <c:pt idx="98">
                  <c:v>0.19480502935276106</c:v>
                </c:pt>
                <c:pt idx="99">
                  <c:v>0.19491340994581768</c:v>
                </c:pt>
                <c:pt idx="100">
                  <c:v>0.19502207216875564</c:v>
                </c:pt>
                <c:pt idx="101">
                  <c:v>0.19513101699818447</c:v>
                </c:pt>
                <c:pt idx="102">
                  <c:v>0.19524024541495075</c:v>
                </c:pt>
                <c:pt idx="103">
                  <c:v>0.19534975840415991</c:v>
                </c:pt>
                <c:pt idx="104">
                  <c:v>0.19545955695519873</c:v>
                </c:pt>
                <c:pt idx="105">
                  <c:v>0.19556964206175748</c:v>
                </c:pt>
                <c:pt idx="106">
                  <c:v>0.19568001472185237</c:v>
                </c:pt>
                <c:pt idx="107">
                  <c:v>0.19579067593784846</c:v>
                </c:pt>
                <c:pt idx="108">
                  <c:v>0.19590162671648206</c:v>
                </c:pt>
                <c:pt idx="109">
                  <c:v>0.19601286806888379</c:v>
                </c:pt>
                <c:pt idx="110">
                  <c:v>0.1961244010106018</c:v>
                </c:pt>
                <c:pt idx="111">
                  <c:v>0.19623622656162451</c:v>
                </c:pt>
                <c:pt idx="112">
                  <c:v>0.19634834574640439</c:v>
                </c:pt>
                <c:pt idx="113">
                  <c:v>0.19646075959388104</c:v>
                </c:pt>
                <c:pt idx="114">
                  <c:v>0.19657346913750509</c:v>
                </c:pt>
                <c:pt idx="115">
                  <c:v>0.1966864754152618</c:v>
                </c:pt>
                <c:pt idx="116">
                  <c:v>0.19679977946969504</c:v>
                </c:pt>
                <c:pt idx="117">
                  <c:v>0.19691338234793121</c:v>
                </c:pt>
                <c:pt idx="118">
                  <c:v>0.19702728510170359</c:v>
                </c:pt>
                <c:pt idx="119">
                  <c:v>0.19714148878737653</c:v>
                </c:pt>
                <c:pt idx="120">
                  <c:v>0.19725599446597003</c:v>
                </c:pt>
                <c:pt idx="121">
                  <c:v>0.19737080320318445</c:v>
                </c:pt>
                <c:pt idx="122">
                  <c:v>0.19748591606942512</c:v>
                </c:pt>
                <c:pt idx="123">
                  <c:v>0.19760133413982744</c:v>
                </c:pt>
                <c:pt idx="124">
                  <c:v>0.19771705849428198</c:v>
                </c:pt>
                <c:pt idx="125">
                  <c:v>0.19783309021745965</c:v>
                </c:pt>
                <c:pt idx="126">
                  <c:v>0.19794943039883717</c:v>
                </c:pt>
                <c:pt idx="127">
                  <c:v>0.19806608013272267</c:v>
                </c:pt>
                <c:pt idx="128">
                  <c:v>0.19818304051828139</c:v>
                </c:pt>
                <c:pt idx="129">
                  <c:v>0.19830031265956155</c:v>
                </c:pt>
                <c:pt idx="130">
                  <c:v>0.1984178976655204</c:v>
                </c:pt>
                <c:pt idx="131">
                  <c:v>0.19853579665005056</c:v>
                </c:pt>
                <c:pt idx="132">
                  <c:v>0.1986540107320062</c:v>
                </c:pt>
                <c:pt idx="133">
                  <c:v>0.19877254103522982</c:v>
                </c:pt>
                <c:pt idx="134">
                  <c:v>0.19889138868857872</c:v>
                </c:pt>
                <c:pt idx="135">
                  <c:v>0.19901055482595204</c:v>
                </c:pt>
                <c:pt idx="136">
                  <c:v>0.19913004058631778</c:v>
                </c:pt>
                <c:pt idx="137">
                  <c:v>0.19924984711373991</c:v>
                </c:pt>
                <c:pt idx="138">
                  <c:v>0.19936997555740593</c:v>
                </c:pt>
                <c:pt idx="139">
                  <c:v>0.19949042707165426</c:v>
                </c:pt>
                <c:pt idx="140">
                  <c:v>0.19961120281600214</c:v>
                </c:pt>
                <c:pt idx="141">
                  <c:v>0.19973230395517333</c:v>
                </c:pt>
                <c:pt idx="142">
                  <c:v>0.19985373165912632</c:v>
                </c:pt>
                <c:pt idx="143">
                  <c:v>0.19997548710308266</c:v>
                </c:pt>
                <c:pt idx="144">
                  <c:v>0.20009757146755525</c:v>
                </c:pt>
                <c:pt idx="145">
                  <c:v>0.20021998593837709</c:v>
                </c:pt>
                <c:pt idx="146">
                  <c:v>0.20034273170672967</c:v>
                </c:pt>
                <c:pt idx="147">
                  <c:v>0.20046580996917268</c:v>
                </c:pt>
                <c:pt idx="148">
                  <c:v>0.20058922192767253</c:v>
                </c:pt>
                <c:pt idx="149">
                  <c:v>0.20071296878963207</c:v>
                </c:pt>
                <c:pt idx="150">
                  <c:v>0.20083705176791988</c:v>
                </c:pt>
                <c:pt idx="151">
                  <c:v>0.20096147208090001</c:v>
                </c:pt>
                <c:pt idx="152">
                  <c:v>0.20108623095246231</c:v>
                </c:pt>
                <c:pt idx="153">
                  <c:v>0.20121132961205185</c:v>
                </c:pt>
                <c:pt idx="154">
                  <c:v>0.20133676929469962</c:v>
                </c:pt>
                <c:pt idx="155">
                  <c:v>0.20146255124105306</c:v>
                </c:pt>
                <c:pt idx="156">
                  <c:v>0.20158867669740643</c:v>
                </c:pt>
                <c:pt idx="157">
                  <c:v>0.20171514691573203</c:v>
                </c:pt>
                <c:pt idx="158">
                  <c:v>0.201841963153711</c:v>
                </c:pt>
                <c:pt idx="159">
                  <c:v>0.20196912667476474</c:v>
                </c:pt>
                <c:pt idx="160">
                  <c:v>0.20209663874808634</c:v>
                </c:pt>
                <c:pt idx="161">
                  <c:v>0.20222450064867217</c:v>
                </c:pt>
                <c:pt idx="162">
                  <c:v>0.20235271365735391</c:v>
                </c:pt>
                <c:pt idx="163">
                  <c:v>0.20248127906083052</c:v>
                </c:pt>
                <c:pt idx="164">
                  <c:v>0.20261019815170048</c:v>
                </c:pt>
                <c:pt idx="165">
                  <c:v>0.20273947222849439</c:v>
                </c:pt>
                <c:pt idx="166">
                  <c:v>0.20286910259570762</c:v>
                </c:pt>
                <c:pt idx="167">
                  <c:v>0.20299909056383322</c:v>
                </c:pt>
                <c:pt idx="168">
                  <c:v>0.20312943744939502</c:v>
                </c:pt>
                <c:pt idx="169">
                  <c:v>0.20326014457498093</c:v>
                </c:pt>
                <c:pt idx="170">
                  <c:v>0.20339121326927667</c:v>
                </c:pt>
                <c:pt idx="171">
                  <c:v>0.20352264486709942</c:v>
                </c:pt>
                <c:pt idx="172">
                  <c:v>0.20365444070943148</c:v>
                </c:pt>
                <c:pt idx="173">
                  <c:v>0.20378660214345518</c:v>
                </c:pt>
                <c:pt idx="174">
                  <c:v>0.20391913052258664</c:v>
                </c:pt>
                <c:pt idx="175">
                  <c:v>0.20405202720651094</c:v>
                </c:pt>
                <c:pt idx="176">
                  <c:v>0.20418529356121662</c:v>
                </c:pt>
                <c:pt idx="177">
                  <c:v>0.20431893095903086</c:v>
                </c:pt>
                <c:pt idx="178">
                  <c:v>0.20445294077865489</c:v>
                </c:pt>
                <c:pt idx="179">
                  <c:v>0.20458732440519961</c:v>
                </c:pt>
                <c:pt idx="180">
                  <c:v>0.2047220832302212</c:v>
                </c:pt>
                <c:pt idx="181">
                  <c:v>0.20485721865175727</c:v>
                </c:pt>
                <c:pt idx="182">
                  <c:v>0.20499273207436308</c:v>
                </c:pt>
                <c:pt idx="183">
                  <c:v>0.20512862490914802</c:v>
                </c:pt>
                <c:pt idx="184">
                  <c:v>0.20526489857381225</c:v>
                </c:pt>
                <c:pt idx="185">
                  <c:v>0.20540155449268427</c:v>
                </c:pt>
                <c:pt idx="186">
                  <c:v>0.20553859409675709</c:v>
                </c:pt>
                <c:pt idx="187">
                  <c:v>0.20567601882372649</c:v>
                </c:pt>
                <c:pt idx="188">
                  <c:v>0.20581383011802856</c:v>
                </c:pt>
                <c:pt idx="189">
                  <c:v>0.20595202943087748</c:v>
                </c:pt>
                <c:pt idx="190">
                  <c:v>0.20609061822030389</c:v>
                </c:pt>
                <c:pt idx="191">
                  <c:v>0.20622959795119336</c:v>
                </c:pt>
                <c:pt idx="192">
                  <c:v>0.20636897009532493</c:v>
                </c:pt>
                <c:pt idx="193">
                  <c:v>0.20650873613141024</c:v>
                </c:pt>
                <c:pt idx="194">
                  <c:v>0.2066488975451326</c:v>
                </c:pt>
                <c:pt idx="195">
                  <c:v>0.20678945582918673</c:v>
                </c:pt>
                <c:pt idx="196">
                  <c:v>0.20693041248331823</c:v>
                </c:pt>
                <c:pt idx="197">
                  <c:v>0.20707176901436369</c:v>
                </c:pt>
                <c:pt idx="198">
                  <c:v>0.20721352693629103</c:v>
                </c:pt>
                <c:pt idx="199">
                  <c:v>0.20735568777023988</c:v>
                </c:pt>
                <c:pt idx="200">
                  <c:v>0.20749825304456254</c:v>
                </c:pt>
                <c:pt idx="201">
                  <c:v>0.20796851173475914</c:v>
                </c:pt>
                <c:pt idx="202">
                  <c:v>0.20843916584736372</c:v>
                </c:pt>
                <c:pt idx="203">
                  <c:v>0.2089102168808461</c:v>
                </c:pt>
                <c:pt idx="204">
                  <c:v>0.20938166634079181</c:v>
                </c:pt>
                <c:pt idx="205">
                  <c:v>0.20985351573994179</c:v>
                </c:pt>
                <c:pt idx="206">
                  <c:v>0.21032576659823565</c:v>
                </c:pt>
                <c:pt idx="207">
                  <c:v>0.21079842044285049</c:v>
                </c:pt>
                <c:pt idx="208">
                  <c:v>0.21127147880824371</c:v>
                </c:pt>
                <c:pt idx="209">
                  <c:v>0.21174494323619408</c:v>
                </c:pt>
                <c:pt idx="210">
                  <c:v>0.21221881527584405</c:v>
                </c:pt>
                <c:pt idx="211">
                  <c:v>0.21269309648374154</c:v>
                </c:pt>
                <c:pt idx="212">
                  <c:v>0.21316778842388323</c:v>
                </c:pt>
                <c:pt idx="213">
                  <c:v>0.21364289266775699</c:v>
                </c:pt>
                <c:pt idx="214">
                  <c:v>0.21411841079438504</c:v>
                </c:pt>
                <c:pt idx="215">
                  <c:v>0.21459434439036718</c:v>
                </c:pt>
                <c:pt idx="216">
                  <c:v>0.21507069504992521</c:v>
                </c:pt>
                <c:pt idx="217">
                  <c:v>0.21554746437494568</c:v>
                </c:pt>
                <c:pt idx="218">
                  <c:v>0.2160246539750256</c:v>
                </c:pt>
                <c:pt idx="219">
                  <c:v>0.21650226546751616</c:v>
                </c:pt>
                <c:pt idx="220">
                  <c:v>0.21698030047756786</c:v>
                </c:pt>
                <c:pt idx="221">
                  <c:v>0.21713159751810227</c:v>
                </c:pt>
                <c:pt idx="222">
                  <c:v>0.21728333416249146</c:v>
                </c:pt>
                <c:pt idx="223">
                  <c:v>0.21743551211545123</c:v>
                </c:pt>
                <c:pt idx="224">
                  <c:v>0.21758813308996908</c:v>
                </c:pt>
                <c:pt idx="225">
                  <c:v>0.21774119880735238</c:v>
                </c:pt>
                <c:pt idx="226">
                  <c:v>0.21789471099727592</c:v>
                </c:pt>
                <c:pt idx="227">
                  <c:v>0.21804867139783166</c:v>
                </c:pt>
                <c:pt idx="228">
                  <c:v>0.21820308175557762</c:v>
                </c:pt>
                <c:pt idx="229">
                  <c:v>0.21835794382558771</c:v>
                </c:pt>
                <c:pt idx="230">
                  <c:v>0.21851325937150043</c:v>
                </c:pt>
                <c:pt idx="231">
                  <c:v>0.21866903016557135</c:v>
                </c:pt>
                <c:pt idx="232">
                  <c:v>0.21882525798872143</c:v>
                </c:pt>
                <c:pt idx="233">
                  <c:v>0.21898194463058901</c:v>
                </c:pt>
                <c:pt idx="234">
                  <c:v>0.21913909188958092</c:v>
                </c:pt>
                <c:pt idx="235">
                  <c:v>0.21929670157292425</c:v>
                </c:pt>
                <c:pt idx="236">
                  <c:v>0.21945477549671707</c:v>
                </c:pt>
                <c:pt idx="237">
                  <c:v>0.21961331548598328</c:v>
                </c:pt>
                <c:pt idx="238">
                  <c:v>0.21977232337472277</c:v>
                </c:pt>
                <c:pt idx="239">
                  <c:v>0.21993180100596571</c:v>
                </c:pt>
                <c:pt idx="240">
                  <c:v>0.2200917502318257</c:v>
                </c:pt>
                <c:pt idx="241">
                  <c:v>0.22025217291355376</c:v>
                </c:pt>
                <c:pt idx="242">
                  <c:v>0.22041307092159151</c:v>
                </c:pt>
                <c:pt idx="243">
                  <c:v>0.22057444613562757</c:v>
                </c:pt>
                <c:pt idx="244">
                  <c:v>0.22073630044465054</c:v>
                </c:pt>
                <c:pt idx="245">
                  <c:v>0.22089863574700536</c:v>
                </c:pt>
                <c:pt idx="246">
                  <c:v>0.22106145395044857</c:v>
                </c:pt>
                <c:pt idx="247">
                  <c:v>0.22122475697220484</c:v>
                </c:pt>
                <c:pt idx="248">
                  <c:v>0.22138854673902231</c:v>
                </c:pt>
                <c:pt idx="249">
                  <c:v>0.22155282518723063</c:v>
                </c:pt>
                <c:pt idx="250">
                  <c:v>0.22171759426279808</c:v>
                </c:pt>
                <c:pt idx="251">
                  <c:v>0.22188285592138829</c:v>
                </c:pt>
                <c:pt idx="252">
                  <c:v>0.22204861212841898</c:v>
                </c:pt>
                <c:pt idx="253">
                  <c:v>0.22221486485912023</c:v>
                </c:pt>
                <c:pt idx="254">
                  <c:v>0.22238161609859336</c:v>
                </c:pt>
                <c:pt idx="255">
                  <c:v>0.22254886784187</c:v>
                </c:pt>
                <c:pt idx="256">
                  <c:v>0.22271662209397231</c:v>
                </c:pt>
                <c:pt idx="257">
                  <c:v>0.22288488086997274</c:v>
                </c:pt>
                <c:pt idx="258">
                  <c:v>0.22305364619505338</c:v>
                </c:pt>
                <c:pt idx="259">
                  <c:v>0.22322292010456918</c:v>
                </c:pt>
                <c:pt idx="260">
                  <c:v>0.22339270464410782</c:v>
                </c:pt>
                <c:pt idx="261">
                  <c:v>0.22356300186955147</c:v>
                </c:pt>
                <c:pt idx="262">
                  <c:v>0.22373381384714011</c:v>
                </c:pt>
                <c:pt idx="263">
                  <c:v>0.22390514265353284</c:v>
                </c:pt>
                <c:pt idx="264">
                  <c:v>0.22407699037587189</c:v>
                </c:pt>
                <c:pt idx="265">
                  <c:v>0.22424935911184588</c:v>
                </c:pt>
                <c:pt idx="266">
                  <c:v>0.22442225096975388</c:v>
                </c:pt>
                <c:pt idx="267">
                  <c:v>0.22459566806856979</c:v>
                </c:pt>
                <c:pt idx="268">
                  <c:v>0.22476961253800776</c:v>
                </c:pt>
                <c:pt idx="269">
                  <c:v>0.22494408651858716</c:v>
                </c:pt>
                <c:pt idx="270">
                  <c:v>0.22511909216169737</c:v>
                </c:pt>
                <c:pt idx="271">
                  <c:v>0.22529463162966645</c:v>
                </c:pt>
                <c:pt idx="272">
                  <c:v>0.22547070709582623</c:v>
                </c:pt>
                <c:pt idx="273">
                  <c:v>0.22564732074457994</c:v>
                </c:pt>
                <c:pt idx="274">
                  <c:v>0.22582447477147019</c:v>
                </c:pt>
                <c:pt idx="275">
                  <c:v>0.22600217138324691</c:v>
                </c:pt>
                <c:pt idx="276">
                  <c:v>0.22618041279793627</c:v>
                </c:pt>
                <c:pt idx="277">
                  <c:v>0.22635920124490946</c:v>
                </c:pt>
                <c:pt idx="278">
                  <c:v>0.22653853896495391</c:v>
                </c:pt>
                <c:pt idx="279">
                  <c:v>0.22671842821034122</c:v>
                </c:pt>
                <c:pt idx="280">
                  <c:v>0.22689887124489938</c:v>
                </c:pt>
                <c:pt idx="281">
                  <c:v>0.22707987034408372</c:v>
                </c:pt>
                <c:pt idx="282">
                  <c:v>0.22726142779504888</c:v>
                </c:pt>
                <c:pt idx="283">
                  <c:v>0.22744354589671958</c:v>
                </c:pt>
                <c:pt idx="284">
                  <c:v>0.22762622695986579</c:v>
                </c:pt>
                <c:pt idx="285">
                  <c:v>0.22780947330717435</c:v>
                </c:pt>
                <c:pt idx="286">
                  <c:v>0.22799328727332321</c:v>
                </c:pt>
                <c:pt idx="287">
                  <c:v>0.22817767120505594</c:v>
                </c:pt>
                <c:pt idx="288">
                  <c:v>0.22836262746125646</c:v>
                </c:pt>
                <c:pt idx="289">
                  <c:v>0.22854815841302417</c:v>
                </c:pt>
                <c:pt idx="290">
                  <c:v>0.2287342664437515</c:v>
                </c:pt>
                <c:pt idx="291">
                  <c:v>0.22892095394919809</c:v>
                </c:pt>
                <c:pt idx="292">
                  <c:v>0.22910822333756947</c:v>
                </c:pt>
                <c:pt idx="293">
                  <c:v>0.22929607702959445</c:v>
                </c:pt>
                <c:pt idx="294">
                  <c:v>0.22948451745860338</c:v>
                </c:pt>
                <c:pt idx="295">
                  <c:v>0.22967354707060583</c:v>
                </c:pt>
                <c:pt idx="296">
                  <c:v>0.22986316832437206</c:v>
                </c:pt>
                <c:pt idx="297">
                  <c:v>0.23005338369151146</c:v>
                </c:pt>
                <c:pt idx="298">
                  <c:v>0.23024419565655346</c:v>
                </c:pt>
                <c:pt idx="299">
                  <c:v>0.23043560671702867</c:v>
                </c:pt>
                <c:pt idx="300">
                  <c:v>0.2306276193835507</c:v>
                </c:pt>
                <c:pt idx="301">
                  <c:v>0.23147340657206256</c:v>
                </c:pt>
                <c:pt idx="302">
                  <c:v>0.23231976779643193</c:v>
                </c:pt>
                <c:pt idx="303">
                  <c:v>0.2331667054526933</c:v>
                </c:pt>
                <c:pt idx="304">
                  <c:v>0.23401422194943122</c:v>
                </c:pt>
                <c:pt idx="305">
                  <c:v>0.23486231970785926</c:v>
                </c:pt>
                <c:pt idx="306">
                  <c:v>0.23571100116189994</c:v>
                </c:pt>
                <c:pt idx="307">
                  <c:v>0.23656026875826366</c:v>
                </c:pt>
                <c:pt idx="308">
                  <c:v>0.23741012495653169</c:v>
                </c:pt>
                <c:pt idx="309">
                  <c:v>0.23826057222923641</c:v>
                </c:pt>
                <c:pt idx="310">
                  <c:v>0.23911161306194267</c:v>
                </c:pt>
                <c:pt idx="311">
                  <c:v>0.23996324995333179</c:v>
                </c:pt>
                <c:pt idx="312">
                  <c:v>0.24081548541528419</c:v>
                </c:pt>
                <c:pt idx="313">
                  <c:v>0.24166832197296378</c:v>
                </c:pt>
                <c:pt idx="314">
                  <c:v>0.24252176216490029</c:v>
                </c:pt>
                <c:pt idx="315">
                  <c:v>0.24337580854307828</c:v>
                </c:pt>
                <c:pt idx="316">
                  <c:v>0.24423046367301948</c:v>
                </c:pt>
                <c:pt idx="317">
                  <c:v>0.24508573013387097</c:v>
                </c:pt>
                <c:pt idx="318">
                  <c:v>0.24594161051849062</c:v>
                </c:pt>
                <c:pt idx="319">
                  <c:v>0.24679810743353703</c:v>
                </c:pt>
                <c:pt idx="320">
                  <c:v>0.24765522349955649</c:v>
                </c:pt>
                <c:pt idx="321">
                  <c:v>0.24786012729514589</c:v>
                </c:pt>
                <c:pt idx="322">
                  <c:v>0.24806569029840408</c:v>
                </c:pt>
                <c:pt idx="323">
                  <c:v>0.24827191534006654</c:v>
                </c:pt>
                <c:pt idx="324">
                  <c:v>0.24847880526607885</c:v>
                </c:pt>
                <c:pt idx="325">
                  <c:v>0.24868636293769486</c:v>
                </c:pt>
                <c:pt idx="326">
                  <c:v>0.24889459123157706</c:v>
                </c:pt>
                <c:pt idx="327">
                  <c:v>0.2491034930398966</c:v>
                </c:pt>
                <c:pt idx="328">
                  <c:v>0.24931307127043051</c:v>
                </c:pt>
                <c:pt idx="329">
                  <c:v>0.24952332884666623</c:v>
                </c:pt>
                <c:pt idx="330">
                  <c:v>0.249734268707903</c:v>
                </c:pt>
                <c:pt idx="331">
                  <c:v>0.24994589380935311</c:v>
                </c:pt>
                <c:pt idx="332">
                  <c:v>0.25015820712224585</c:v>
                </c:pt>
                <c:pt idx="333">
                  <c:v>0.25037121163393261</c:v>
                </c:pt>
                <c:pt idx="334">
                  <c:v>0.2505849103479928</c:v>
                </c:pt>
                <c:pt idx="335">
                  <c:v>0.25079930628433633</c:v>
                </c:pt>
                <c:pt idx="336">
                  <c:v>0.25101440247931384</c:v>
                </c:pt>
                <c:pt idx="337">
                  <c:v>0.25123020198582213</c:v>
                </c:pt>
                <c:pt idx="338">
                  <c:v>0.25144670787341467</c:v>
                </c:pt>
                <c:pt idx="339">
                  <c:v>0.25166392322840703</c:v>
                </c:pt>
                <c:pt idx="340">
                  <c:v>0.25188185115399025</c:v>
                </c:pt>
                <c:pt idx="341">
                  <c:v>0.25210049477034124</c:v>
                </c:pt>
                <c:pt idx="342">
                  <c:v>0.25231985721473299</c:v>
                </c:pt>
                <c:pt idx="343">
                  <c:v>0.25253994164164728</c:v>
                </c:pt>
                <c:pt idx="344">
                  <c:v>0.25276075122288927</c:v>
                </c:pt>
                <c:pt idx="345">
                  <c:v>0.25298228914770227</c:v>
                </c:pt>
                <c:pt idx="346">
                  <c:v>0.25320455862287983</c:v>
                </c:pt>
                <c:pt idx="347">
                  <c:v>0.25342756287288465</c:v>
                </c:pt>
                <c:pt idx="348">
                  <c:v>0.25365130513996548</c:v>
                </c:pt>
                <c:pt idx="349">
                  <c:v>0.25387578868427341</c:v>
                </c:pt>
                <c:pt idx="350">
                  <c:v>0.25410101678398067</c:v>
                </c:pt>
                <c:pt idx="351">
                  <c:v>0.25432699273540166</c:v>
                </c:pt>
                <c:pt idx="352">
                  <c:v>0.25455371985311392</c:v>
                </c:pt>
                <c:pt idx="353">
                  <c:v>0.25478120147007671</c:v>
                </c:pt>
                <c:pt idx="354">
                  <c:v>0.25500944093775629</c:v>
                </c:pt>
                <c:pt idx="355">
                  <c:v>0.25523844162624937</c:v>
                </c:pt>
                <c:pt idx="356">
                  <c:v>0.25546820692440586</c:v>
                </c:pt>
                <c:pt idx="357">
                  <c:v>0.25569874023995448</c:v>
                </c:pt>
                <c:pt idx="358">
                  <c:v>0.25593004499963024</c:v>
                </c:pt>
                <c:pt idx="359">
                  <c:v>0.25616212464930233</c:v>
                </c:pt>
                <c:pt idx="360">
                  <c:v>0.25639498265409916</c:v>
                </c:pt>
                <c:pt idx="361">
                  <c:v>0.2566286224985414</c:v>
                </c:pt>
                <c:pt idx="362">
                  <c:v>0.25686304768667023</c:v>
                </c:pt>
                <c:pt idx="363">
                  <c:v>0.25709826174218048</c:v>
                </c:pt>
                <c:pt idx="364">
                  <c:v>0.25733426820854988</c:v>
                </c:pt>
                <c:pt idx="365">
                  <c:v>0.25757107064917562</c:v>
                </c:pt>
                <c:pt idx="366">
                  <c:v>0.2578086726475084</c:v>
                </c:pt>
                <c:pt idx="367">
                  <c:v>0.25804707780718678</c:v>
                </c:pt>
                <c:pt idx="368">
                  <c:v>0.25828628975217344</c:v>
                </c:pt>
                <c:pt idx="369">
                  <c:v>0.25852631212689492</c:v>
                </c:pt>
                <c:pt idx="370">
                  <c:v>0.25876714859638006</c:v>
                </c:pt>
                <c:pt idx="371">
                  <c:v>0.25900880284639732</c:v>
                </c:pt>
                <c:pt idx="372">
                  <c:v>0.2592512785835987</c:v>
                </c:pt>
                <c:pt idx="373">
                  <c:v>0.25949457953566157</c:v>
                </c:pt>
                <c:pt idx="374">
                  <c:v>0.25973870945143052</c:v>
                </c:pt>
                <c:pt idx="375">
                  <c:v>0.25998367210106182</c:v>
                </c:pt>
                <c:pt idx="376">
                  <c:v>0.2602294712761703</c:v>
                </c:pt>
                <c:pt idx="377">
                  <c:v>0.26047611078997651</c:v>
                </c:pt>
                <c:pt idx="378">
                  <c:v>0.26072359447745147</c:v>
                </c:pt>
                <c:pt idx="379">
                  <c:v>0.26097192619546872</c:v>
                </c:pt>
                <c:pt idx="380">
                  <c:v>0.26122110982295443</c:v>
                </c:pt>
                <c:pt idx="381">
                  <c:v>0.26147114926103748</c:v>
                </c:pt>
                <c:pt idx="382">
                  <c:v>0.26172204843320196</c:v>
                </c:pt>
                <c:pt idx="383">
                  <c:v>0.26197381128544267</c:v>
                </c:pt>
                <c:pt idx="384">
                  <c:v>0.26222644178642041</c:v>
                </c:pt>
                <c:pt idx="385">
                  <c:v>0.26247994392761564</c:v>
                </c:pt>
                <c:pt idx="386">
                  <c:v>0.26273432172348909</c:v>
                </c:pt>
                <c:pt idx="387">
                  <c:v>0.26298957921163912</c:v>
                </c:pt>
                <c:pt idx="388">
                  <c:v>0.26324572045296363</c:v>
                </c:pt>
                <c:pt idx="389">
                  <c:v>0.26350274953181824</c:v>
                </c:pt>
                <c:pt idx="390">
                  <c:v>0.2637606705561823</c:v>
                </c:pt>
                <c:pt idx="391">
                  <c:v>0.26401948765782268</c:v>
                </c:pt>
                <c:pt idx="392">
                  <c:v>0.26427920499245777</c:v>
                </c:pt>
                <c:pt idx="393">
                  <c:v>0.26453982673992421</c:v>
                </c:pt>
                <c:pt idx="394">
                  <c:v>0.26480135710434682</c:v>
                </c:pt>
                <c:pt idx="395">
                  <c:v>0.2650638003143081</c:v>
                </c:pt>
                <c:pt idx="396">
                  <c:v>0.26532716062301615</c:v>
                </c:pt>
                <c:pt idx="397">
                  <c:v>0.2655914423084802</c:v>
                </c:pt>
                <c:pt idx="398">
                  <c:v>0.26585664967368394</c:v>
                </c:pt>
                <c:pt idx="399">
                  <c:v>0.2661227870467594</c:v>
                </c:pt>
                <c:pt idx="400">
                  <c:v>0.26638985878116311</c:v>
                </c:pt>
                <c:pt idx="401">
                  <c:v>0.26796035749172398</c:v>
                </c:pt>
                <c:pt idx="402">
                  <c:v>0.26953170835340046</c:v>
                </c:pt>
                <c:pt idx="403">
                  <c:v>0.27110391531581779</c:v>
                </c:pt>
                <c:pt idx="404">
                  <c:v>0.27267698235163107</c:v>
                </c:pt>
                <c:pt idx="405">
                  <c:v>0.27425091345668923</c:v>
                </c:pt>
                <c:pt idx="406">
                  <c:v>0.27582571265019695</c:v>
                </c:pt>
                <c:pt idx="407">
                  <c:v>0.27740138397487851</c:v>
                </c:pt>
                <c:pt idx="408">
                  <c:v>0.27897793149714445</c:v>
                </c:pt>
                <c:pt idx="409">
                  <c:v>0.28055535930725883</c:v>
                </c:pt>
                <c:pt idx="410">
                  <c:v>0.28213367151950802</c:v>
                </c:pt>
                <c:pt idx="411">
                  <c:v>0.28371287227236913</c:v>
                </c:pt>
                <c:pt idx="412">
                  <c:v>0.28529296572868224</c:v>
                </c:pt>
                <c:pt idx="413">
                  <c:v>0.28687395607582522</c:v>
                </c:pt>
                <c:pt idx="414">
                  <c:v>0.28845584752588405</c:v>
                </c:pt>
                <c:pt idx="415">
                  <c:v>0.29003864431583037</c:v>
                </c:pt>
                <c:pt idx="416">
                  <c:v>0.29162235070770093</c:v>
                </c:pt>
                <c:pt idx="417">
                  <c:v>0.2932069709887718</c:v>
                </c:pt>
                <c:pt idx="418">
                  <c:v>0.29479250947174052</c:v>
                </c:pt>
                <c:pt idx="419">
                  <c:v>0.29637897049490913</c:v>
                </c:pt>
                <c:pt idx="420">
                  <c:v>0.2979663584223653</c:v>
                </c:pt>
                <c:pt idx="421">
                  <c:v>0.29825313068383263</c:v>
                </c:pt>
                <c:pt idx="422">
                  <c:v>0.29854093635835938</c:v>
                </c:pt>
                <c:pt idx="423">
                  <c:v>0.29882978041726105</c:v>
                </c:pt>
                <c:pt idx="424">
                  <c:v>0.29911966786178434</c:v>
                </c:pt>
                <c:pt idx="425">
                  <c:v>0.2994106037233214</c:v>
                </c:pt>
                <c:pt idx="426">
                  <c:v>0.29970259306362929</c:v>
                </c:pt>
                <c:pt idx="427">
                  <c:v>0.29999564097504916</c:v>
                </c:pt>
                <c:pt idx="428">
                  <c:v>0.30028975258072904</c:v>
                </c:pt>
                <c:pt idx="429">
                  <c:v>0.30058493303484829</c:v>
                </c:pt>
                <c:pt idx="430">
                  <c:v>0.30088118752284099</c:v>
                </c:pt>
                <c:pt idx="431">
                  <c:v>0.3011785212616262</c:v>
                </c:pt>
                <c:pt idx="432">
                  <c:v>0.30147693949983778</c:v>
                </c:pt>
                <c:pt idx="433">
                  <c:v>0.30177644751805305</c:v>
                </c:pt>
                <c:pt idx="434">
                  <c:v>0.30207705062902912</c:v>
                </c:pt>
                <c:pt idx="435">
                  <c:v>0.30237875417793897</c:v>
                </c:pt>
                <c:pt idx="436">
                  <c:v>0.3026815635426055</c:v>
                </c:pt>
                <c:pt idx="437">
                  <c:v>0.30298548413374526</c:v>
                </c:pt>
                <c:pt idx="438">
                  <c:v>0.30329052139520746</c:v>
                </c:pt>
                <c:pt idx="439">
                  <c:v>0.30359668080421909</c:v>
                </c:pt>
                <c:pt idx="440">
                  <c:v>0.30390396787163032</c:v>
                </c:pt>
                <c:pt idx="441">
                  <c:v>0.30421238814216223</c:v>
                </c:pt>
                <c:pt idx="442">
                  <c:v>0.30452194719465764</c:v>
                </c:pt>
                <c:pt idx="443">
                  <c:v>0.30483265064233256</c:v>
                </c:pt>
                <c:pt idx="444">
                  <c:v>0.30514450413303124</c:v>
                </c:pt>
                <c:pt idx="445">
                  <c:v>0.30545751334948357</c:v>
                </c:pt>
                <c:pt idx="446">
                  <c:v>0.30577168400956123</c:v>
                </c:pt>
                <c:pt idx="447">
                  <c:v>0.30608702186654174</c:v>
                </c:pt>
                <c:pt idx="448">
                  <c:v>0.30640353270937171</c:v>
                </c:pt>
                <c:pt idx="449">
                  <c:v>0.30672122236292965</c:v>
                </c:pt>
                <c:pt idx="450">
                  <c:v>0.3070400966882969</c:v>
                </c:pt>
                <c:pt idx="451">
                  <c:v>0.30736016158302726</c:v>
                </c:pt>
                <c:pt idx="452">
                  <c:v>0.30768142298141871</c:v>
                </c:pt>
                <c:pt idx="453">
                  <c:v>0.30800388685478969</c:v>
                </c:pt>
                <c:pt idx="454">
                  <c:v>0.30832755921175564</c:v>
                </c:pt>
                <c:pt idx="455">
                  <c:v>0.30865244609850961</c:v>
                </c:pt>
                <c:pt idx="456">
                  <c:v>0.30897855359910409</c:v>
                </c:pt>
                <c:pt idx="457">
                  <c:v>0.30930588783573582</c:v>
                </c:pt>
                <c:pt idx="458">
                  <c:v>0.30963445496903486</c:v>
                </c:pt>
                <c:pt idx="459">
                  <c:v>0.30996426119835063</c:v>
                </c:pt>
                <c:pt idx="460">
                  <c:v>0.31029531276204803</c:v>
                </c:pt>
                <c:pt idx="461">
                  <c:v>0.31062761593780241</c:v>
                </c:pt>
                <c:pt idx="462">
                  <c:v>0.31096117704289206</c:v>
                </c:pt>
                <c:pt idx="463">
                  <c:v>0.31129600243450595</c:v>
                </c:pt>
                <c:pt idx="464">
                  <c:v>0.31163209851004242</c:v>
                </c:pt>
                <c:pt idx="465">
                  <c:v>0.3119694717074124</c:v>
                </c:pt>
                <c:pt idx="466">
                  <c:v>0.31230812850535394</c:v>
                </c:pt>
                <c:pt idx="467">
                  <c:v>0.31264807542373929</c:v>
                </c:pt>
                <c:pt idx="468">
                  <c:v>0.31298931902388666</c:v>
                </c:pt>
                <c:pt idx="469">
                  <c:v>0.3133318659088824</c:v>
                </c:pt>
                <c:pt idx="470">
                  <c:v>0.31367572272389732</c:v>
                </c:pt>
                <c:pt idx="471">
                  <c:v>0.3140208961565073</c:v>
                </c:pt>
                <c:pt idx="472">
                  <c:v>0.31436739293702126</c:v>
                </c:pt>
                <c:pt idx="473">
                  <c:v>0.31471521983880951</c:v>
                </c:pt>
                <c:pt idx="474">
                  <c:v>0.31506438367863132</c:v>
                </c:pt>
                <c:pt idx="475">
                  <c:v>0.31541489131697231</c:v>
                </c:pt>
                <c:pt idx="476">
                  <c:v>0.31576674965838109</c:v>
                </c:pt>
                <c:pt idx="477">
                  <c:v>0.31611996565180667</c:v>
                </c:pt>
                <c:pt idx="478">
                  <c:v>0.31647454629094418</c:v>
                </c:pt>
                <c:pt idx="479">
                  <c:v>0.31683049861458135</c:v>
                </c:pt>
                <c:pt idx="480">
                  <c:v>0.31718782970694465</c:v>
                </c:pt>
                <c:pt idx="481">
                  <c:v>0.31754654669805449</c:v>
                </c:pt>
                <c:pt idx="482">
                  <c:v>0.31790665676408281</c:v>
                </c:pt>
                <c:pt idx="483">
                  <c:v>0.318268167127705</c:v>
                </c:pt>
                <c:pt idx="484">
                  <c:v>0.31863108505846871</c:v>
                </c:pt>
                <c:pt idx="485">
                  <c:v>0.31899541787315921</c:v>
                </c:pt>
                <c:pt idx="486">
                  <c:v>0.31936117293616184</c:v>
                </c:pt>
                <c:pt idx="487">
                  <c:v>0.31972835765984114</c:v>
                </c:pt>
                <c:pt idx="488">
                  <c:v>0.32009697950491278</c:v>
                </c:pt>
                <c:pt idx="489">
                  <c:v>0.32046704598082354</c:v>
                </c:pt>
                <c:pt idx="490">
                  <c:v>0.32083856464613381</c:v>
                </c:pt>
                <c:pt idx="491">
                  <c:v>0.32121154310890276</c:v>
                </c:pt>
                <c:pt idx="492">
                  <c:v>0.32158598902707913</c:v>
                </c:pt>
                <c:pt idx="493">
                  <c:v>0.32196191010889308</c:v>
                </c:pt>
                <c:pt idx="494">
                  <c:v>0.32233931411325378</c:v>
                </c:pt>
                <c:pt idx="495">
                  <c:v>0.32271820885014912</c:v>
                </c:pt>
                <c:pt idx="496">
                  <c:v>0.3230986021810503</c:v>
                </c:pt>
                <c:pt idx="497">
                  <c:v>0.32348050201931922</c:v>
                </c:pt>
                <c:pt idx="498">
                  <c:v>0.32386391633062028</c:v>
                </c:pt>
                <c:pt idx="499">
                  <c:v>0.32424885313333573</c:v>
                </c:pt>
                <c:pt idx="500">
                  <c:v>0.32463532049898453</c:v>
                </c:pt>
                <c:pt idx="501">
                  <c:v>0.32599607885494264</c:v>
                </c:pt>
                <c:pt idx="502">
                  <c:v>0.32735828489571039</c:v>
                </c:pt>
                <c:pt idx="503">
                  <c:v>0.32872194626086698</c:v>
                </c:pt>
                <c:pt idx="504">
                  <c:v>0.33008707064062526</c:v>
                </c:pt>
                <c:pt idx="505">
                  <c:v>0.3314536657762317</c:v>
                </c:pt>
                <c:pt idx="506">
                  <c:v>0.33282173946038224</c:v>
                </c:pt>
                <c:pt idx="507">
                  <c:v>0.33419129953762311</c:v>
                </c:pt>
                <c:pt idx="508">
                  <c:v>0.3355623539047774</c:v>
                </c:pt>
                <c:pt idx="509">
                  <c:v>0.3369349105113536</c:v>
                </c:pt>
                <c:pt idx="510">
                  <c:v>0.33830897735997678</c:v>
                </c:pt>
                <c:pt idx="511">
                  <c:v>0.33968456250681223</c:v>
                </c:pt>
                <c:pt idx="512">
                  <c:v>0.34106167406199772</c:v>
                </c:pt>
                <c:pt idx="513">
                  <c:v>0.34244032019007525</c:v>
                </c:pt>
                <c:pt idx="514">
                  <c:v>0.34382050911043871</c:v>
                </c:pt>
                <c:pt idx="515">
                  <c:v>0.34520224909776653</c:v>
                </c:pt>
                <c:pt idx="516">
                  <c:v>0.34658554848247802</c:v>
                </c:pt>
                <c:pt idx="517">
                  <c:v>0.34797041565118125</c:v>
                </c:pt>
                <c:pt idx="518">
                  <c:v>0.34935685904713049</c:v>
                </c:pt>
                <c:pt idx="519">
                  <c:v>0.35074488717068375</c:v>
                </c:pt>
                <c:pt idx="520">
                  <c:v>0.35213450857977524</c:v>
                </c:pt>
                <c:pt idx="521">
                  <c:v>0.35255401026263111</c:v>
                </c:pt>
                <c:pt idx="522">
                  <c:v>0.35297523004005116</c:v>
                </c:pt>
                <c:pt idx="523">
                  <c:v>0.35339817730694045</c:v>
                </c:pt>
                <c:pt idx="524">
                  <c:v>0.3538228615225083</c:v>
                </c:pt>
                <c:pt idx="525">
                  <c:v>0.3542492922107976</c:v>
                </c:pt>
                <c:pt idx="526">
                  <c:v>0.35467747896121804</c:v>
                </c:pt>
                <c:pt idx="527">
                  <c:v>0.35510743142908852</c:v>
                </c:pt>
                <c:pt idx="528">
                  <c:v>0.35553915933617397</c:v>
                </c:pt>
                <c:pt idx="529">
                  <c:v>0.35597267247124526</c:v>
                </c:pt>
                <c:pt idx="530">
                  <c:v>0.35640798069062296</c:v>
                </c:pt>
                <c:pt idx="531">
                  <c:v>0.3568450939187488</c:v>
                </c:pt>
                <c:pt idx="532">
                  <c:v>0.35728402214873989</c:v>
                </c:pt>
                <c:pt idx="533">
                  <c:v>0.35772477544297171</c:v>
                </c:pt>
                <c:pt idx="534">
                  <c:v>0.35816736393364257</c:v>
                </c:pt>
                <c:pt idx="535">
                  <c:v>0.35861179782336816</c:v>
                </c:pt>
                <c:pt idx="536">
                  <c:v>0.35905808738575767</c:v>
                </c:pt>
                <c:pt idx="537">
                  <c:v>0.35950624296601918</c:v>
                </c:pt>
                <c:pt idx="538">
                  <c:v>0.35995627498154736</c:v>
                </c:pt>
                <c:pt idx="539">
                  <c:v>0.36040819392254075</c:v>
                </c:pt>
                <c:pt idx="540">
                  <c:v>0.36086201035260146</c:v>
                </c:pt>
                <c:pt idx="541">
                  <c:v>0.36131773490936386</c:v>
                </c:pt>
                <c:pt idx="542">
                  <c:v>0.36177537830510653</c:v>
                </c:pt>
                <c:pt idx="543">
                  <c:v>0.36223495132739331</c:v>
                </c:pt>
                <c:pt idx="544">
                  <c:v>0.36269646483969742</c:v>
                </c:pt>
                <c:pt idx="545">
                  <c:v>0.36315992978205525</c:v>
                </c:pt>
                <c:pt idx="546">
                  <c:v>0.36362535717170341</c:v>
                </c:pt>
                <c:pt idx="547">
                  <c:v>0.36409275810374186</c:v>
                </c:pt>
                <c:pt idx="548">
                  <c:v>0.36456214375179119</c:v>
                </c:pt>
                <c:pt idx="549">
                  <c:v>0.36503352536866129</c:v>
                </c:pt>
                <c:pt idx="550">
                  <c:v>0.36550691428702597</c:v>
                </c:pt>
                <c:pt idx="551">
                  <c:v>0.36598232192010294</c:v>
                </c:pt>
                <c:pt idx="552">
                  <c:v>0.36645975976234557</c:v>
                </c:pt>
                <c:pt idx="553">
                  <c:v>0.36693923939013018</c:v>
                </c:pt>
                <c:pt idx="554">
                  <c:v>0.36742077246246763</c:v>
                </c:pt>
                <c:pt idx="555">
                  <c:v>0.36790437072170146</c:v>
                </c:pt>
                <c:pt idx="556">
                  <c:v>0.36839004599423464</c:v>
                </c:pt>
                <c:pt idx="557">
                  <c:v>0.36887781019124166</c:v>
                </c:pt>
                <c:pt idx="558">
                  <c:v>0.36936767530940973</c:v>
                </c:pt>
                <c:pt idx="559">
                  <c:v>0.36985965343166555</c:v>
                </c:pt>
                <c:pt idx="560">
                  <c:v>0.37035375672793136</c:v>
                </c:pt>
                <c:pt idx="561">
                  <c:v>0.37084999745586644</c:v>
                </c:pt>
                <c:pt idx="562">
                  <c:v>0.37134838796163883</c:v>
                </c:pt>
                <c:pt idx="563">
                  <c:v>0.37184894068068119</c:v>
                </c:pt>
                <c:pt idx="564">
                  <c:v>0.37235166813847892</c:v>
                </c:pt>
                <c:pt idx="565">
                  <c:v>0.37285658295134155</c:v>
                </c:pt>
                <c:pt idx="566">
                  <c:v>0.37336369782720602</c:v>
                </c:pt>
                <c:pt idx="567">
                  <c:v>0.37387302556642465</c:v>
                </c:pt>
                <c:pt idx="568">
                  <c:v>0.37438457906258471</c:v>
                </c:pt>
                <c:pt idx="569">
                  <c:v>0.37489837130331261</c:v>
                </c:pt>
                <c:pt idx="570">
                  <c:v>0.37541441537110998</c:v>
                </c:pt>
                <c:pt idx="571">
                  <c:v>0.37593272444417525</c:v>
                </c:pt>
                <c:pt idx="572">
                  <c:v>0.37645331179725361</c:v>
                </c:pt>
                <c:pt idx="573">
                  <c:v>0.37697619080248279</c:v>
                </c:pt>
                <c:pt idx="574">
                  <c:v>0.37750137493025299</c:v>
                </c:pt>
                <c:pt idx="575">
                  <c:v>0.37802887775007366</c:v>
                </c:pt>
                <c:pt idx="576">
                  <c:v>0.37855871293145016</c:v>
                </c:pt>
                <c:pt idx="577">
                  <c:v>0.3790908942447726</c:v>
                </c:pt>
                <c:pt idx="578">
                  <c:v>0.37962543556220252</c:v>
                </c:pt>
                <c:pt idx="579">
                  <c:v>0.38016235085858791</c:v>
                </c:pt>
                <c:pt idx="580">
                  <c:v>0.38070165421236479</c:v>
                </c:pt>
                <c:pt idx="581">
                  <c:v>0.38124335980649215</c:v>
                </c:pt>
                <c:pt idx="582">
                  <c:v>0.3817874819293724</c:v>
                </c:pt>
                <c:pt idx="583">
                  <c:v>0.38233403497580526</c:v>
                </c:pt>
                <c:pt idx="584">
                  <c:v>0.3828830334479284</c:v>
                </c:pt>
                <c:pt idx="585">
                  <c:v>0.38343449195619078</c:v>
                </c:pt>
                <c:pt idx="586">
                  <c:v>0.3839884252203134</c:v>
                </c:pt>
                <c:pt idx="587">
                  <c:v>0.38454484807028322</c:v>
                </c:pt>
                <c:pt idx="588">
                  <c:v>0.38510377544733343</c:v>
                </c:pt>
                <c:pt idx="589">
                  <c:v>0.38566522240495915</c:v>
                </c:pt>
                <c:pt idx="590">
                  <c:v>0.38622920410991851</c:v>
                </c:pt>
                <c:pt idx="591">
                  <c:v>0.38679573584326932</c:v>
                </c:pt>
                <c:pt idx="592">
                  <c:v>0.38736483300139163</c:v>
                </c:pt>
                <c:pt idx="593">
                  <c:v>0.38793651109704652</c:v>
                </c:pt>
                <c:pt idx="594">
                  <c:v>0.38851078576042053</c:v>
                </c:pt>
                <c:pt idx="595">
                  <c:v>0.38908767274020672</c:v>
                </c:pt>
                <c:pt idx="596">
                  <c:v>0.38966718790467242</c:v>
                </c:pt>
                <c:pt idx="597">
                  <c:v>0.39024934724275928</c:v>
                </c:pt>
                <c:pt idx="598">
                  <c:v>0.39083416686518219</c:v>
                </c:pt>
                <c:pt idx="599">
                  <c:v>0.3914216630055446</c:v>
                </c:pt>
                <c:pt idx="600">
                  <c:v>0.39201185202146505</c:v>
                </c:pt>
                <c:pt idx="601">
                  <c:v>0.39395800446069668</c:v>
                </c:pt>
                <c:pt idx="602">
                  <c:v>0.39590667001657998</c:v>
                </c:pt>
                <c:pt idx="603">
                  <c:v>0.39785786395546996</c:v>
                </c:pt>
                <c:pt idx="604">
                  <c:v>0.3998116016603146</c:v>
                </c:pt>
                <c:pt idx="605">
                  <c:v>0.40176789863172063</c:v>
                </c:pt>
                <c:pt idx="606">
                  <c:v>0.40372677048904498</c:v>
                </c:pt>
                <c:pt idx="607">
                  <c:v>0.40568823297148093</c:v>
                </c:pt>
                <c:pt idx="608">
                  <c:v>0.40765230193917612</c:v>
                </c:pt>
                <c:pt idx="609">
                  <c:v>0.40961899337434304</c:v>
                </c:pt>
                <c:pt idx="610">
                  <c:v>0.41158832338239715</c:v>
                </c:pt>
                <c:pt idx="611">
                  <c:v>0.41356030819309519</c:v>
                </c:pt>
                <c:pt idx="612">
                  <c:v>0.41553496416169688</c:v>
                </c:pt>
                <c:pt idx="613">
                  <c:v>0.41751230777012771</c:v>
                </c:pt>
                <c:pt idx="614">
                  <c:v>0.41949235562816711</c:v>
                </c:pt>
                <c:pt idx="615">
                  <c:v>0.42147512447463698</c:v>
                </c:pt>
                <c:pt idx="616">
                  <c:v>0.42346063117861243</c:v>
                </c:pt>
                <c:pt idx="617">
                  <c:v>0.42544889274064124</c:v>
                </c:pt>
                <c:pt idx="618">
                  <c:v>0.42743992629398042</c:v>
                </c:pt>
                <c:pt idx="619">
                  <c:v>0.4294337491058392</c:v>
                </c:pt>
                <c:pt idx="620">
                  <c:v>0.43143037857864602</c:v>
                </c:pt>
                <c:pt idx="621">
                  <c:v>0.43207880335697402</c:v>
                </c:pt>
                <c:pt idx="622">
                  <c:v>0.43273030366529086</c:v>
                </c:pt>
                <c:pt idx="623">
                  <c:v>0.43338489898436805</c:v>
                </c:pt>
                <c:pt idx="624">
                  <c:v>0.43404260894946356</c:v>
                </c:pt>
                <c:pt idx="625">
                  <c:v>0.43470345335179394</c:v>
                </c:pt>
                <c:pt idx="626">
                  <c:v>0.43536745214002426</c:v>
                </c:pt>
                <c:pt idx="627">
                  <c:v>0.43603462542177224</c:v>
                </c:pt>
                <c:pt idx="628">
                  <c:v>0.4367049934651317</c:v>
                </c:pt>
                <c:pt idx="629">
                  <c:v>0.43737857670021085</c:v>
                </c:pt>
                <c:pt idx="630">
                  <c:v>0.43805539572069002</c:v>
                </c:pt>
                <c:pt idx="631">
                  <c:v>0.43873547128539464</c:v>
                </c:pt>
                <c:pt idx="632">
                  <c:v>0.43941882431988782</c:v>
                </c:pt>
                <c:pt idx="633">
                  <c:v>0.44010547591807941</c:v>
                </c:pt>
                <c:pt idx="634">
                  <c:v>0.44079544734385434</c:v>
                </c:pt>
                <c:pt idx="635">
                  <c:v>0.44148876003271864</c:v>
                </c:pt>
                <c:pt idx="636">
                  <c:v>0.44218543559346424</c:v>
                </c:pt>
                <c:pt idx="637">
                  <c:v>0.44288549580985292</c:v>
                </c:pt>
                <c:pt idx="638">
                  <c:v>0.4435889626423189</c:v>
                </c:pt>
                <c:pt idx="639">
                  <c:v>0.44429585822969153</c:v>
                </c:pt>
                <c:pt idx="640">
                  <c:v>0.44500620489093667</c:v>
                </c:pt>
                <c:pt idx="641">
                  <c:v>0.44572002512691877</c:v>
                </c:pt>
                <c:pt idx="642">
                  <c:v>0.44643734162218207</c:v>
                </c:pt>
                <c:pt idx="643">
                  <c:v>0.447158177246754</c:v>
                </c:pt>
                <c:pt idx="644">
                  <c:v>0.44788255505796704</c:v>
                </c:pt>
                <c:pt idx="645">
                  <c:v>0.44861049830230326</c:v>
                </c:pt>
                <c:pt idx="646">
                  <c:v>0.44934203041725873</c:v>
                </c:pt>
                <c:pt idx="647">
                  <c:v>0.45007717503323086</c:v>
                </c:pt>
                <c:pt idx="648">
                  <c:v>0.45081595597542595</c:v>
                </c:pt>
                <c:pt idx="649">
                  <c:v>0.4515583972657905</c:v>
                </c:pt>
                <c:pt idx="650">
                  <c:v>0.45230452312496294</c:v>
                </c:pt>
                <c:pt idx="651">
                  <c:v>0.45305435797424964</c:v>
                </c:pt>
                <c:pt idx="652">
                  <c:v>0.45380792643762319</c:v>
                </c:pt>
                <c:pt idx="653">
                  <c:v>0.45456525334374409</c:v>
                </c:pt>
                <c:pt idx="654">
                  <c:v>0.45532636372800561</c:v>
                </c:pt>
                <c:pt idx="655">
                  <c:v>0.45609128283460287</c:v>
                </c:pt>
                <c:pt idx="656">
                  <c:v>0.45686003611862658</c:v>
                </c:pt>
                <c:pt idx="657">
                  <c:v>0.45763264924818026</c:v>
                </c:pt>
                <c:pt idx="658">
                  <c:v>0.458409148106523</c:v>
                </c:pt>
                <c:pt idx="659">
                  <c:v>0.45918955879423745</c:v>
                </c:pt>
                <c:pt idx="660">
                  <c:v>0.45997390763142298</c:v>
                </c:pt>
                <c:pt idx="661">
                  <c:v>0.46076222115991516</c:v>
                </c:pt>
                <c:pt idx="662">
                  <c:v>0.46155452614553077</c:v>
                </c:pt>
                <c:pt idx="663">
                  <c:v>0.4623508495803399</c:v>
                </c:pt>
                <c:pt idx="664">
                  <c:v>0.46315121868496523</c:v>
                </c:pt>
                <c:pt idx="665">
                  <c:v>0.4639556609109079</c:v>
                </c:pt>
                <c:pt idx="666">
                  <c:v>0.46476420394290158</c:v>
                </c:pt>
                <c:pt idx="667">
                  <c:v>0.46557687570129414</c:v>
                </c:pt>
                <c:pt idx="668">
                  <c:v>0.46639370434445854</c:v>
                </c:pt>
                <c:pt idx="669">
                  <c:v>0.46721471827123151</c:v>
                </c:pt>
                <c:pt idx="670">
                  <c:v>0.4680399461233824</c:v>
                </c:pt>
                <c:pt idx="671">
                  <c:v>0.46886941678811056</c:v>
                </c:pt>
                <c:pt idx="672">
                  <c:v>0.46970315940057406</c:v>
                </c:pt>
                <c:pt idx="673">
                  <c:v>0.47054120334644794</c:v>
                </c:pt>
                <c:pt idx="674">
                  <c:v>0.47138357826451327</c:v>
                </c:pt>
                <c:pt idx="675">
                  <c:v>0.47223031404927779</c:v>
                </c:pt>
                <c:pt idx="676">
                  <c:v>0.47308144085362869</c:v>
                </c:pt>
                <c:pt idx="677">
                  <c:v>0.4739369890915166</c:v>
                </c:pt>
                <c:pt idx="678">
                  <c:v>0.47479698944067278</c:v>
                </c:pt>
                <c:pt idx="679">
                  <c:v>0.47566147284535903</c:v>
                </c:pt>
                <c:pt idx="680">
                  <c:v>0.47653047051915165</c:v>
                </c:pt>
                <c:pt idx="681">
                  <c:v>0.47740401394775889</c:v>
                </c:pt>
                <c:pt idx="682">
                  <c:v>0.47828213489187288</c:v>
                </c:pt>
                <c:pt idx="683">
                  <c:v>0.47916486539005654</c:v>
                </c:pt>
                <c:pt idx="684">
                  <c:v>0.48005223776166595</c:v>
                </c:pt>
                <c:pt idx="685">
                  <c:v>0.48094428460980931</c:v>
                </c:pt>
                <c:pt idx="686">
                  <c:v>0.4818410388243406</c:v>
                </c:pt>
                <c:pt idx="687">
                  <c:v>0.48274253358489216</c:v>
                </c:pt>
                <c:pt idx="688">
                  <c:v>0.48364880236394314</c:v>
                </c:pt>
                <c:pt idx="689">
                  <c:v>0.48455987892992747</c:v>
                </c:pt>
                <c:pt idx="690">
                  <c:v>0.48547579735037838</c:v>
                </c:pt>
                <c:pt idx="691">
                  <c:v>0.4863965919951142</c:v>
                </c:pt>
                <c:pt idx="692">
                  <c:v>0.48732229753946199</c:v>
                </c:pt>
                <c:pt idx="693">
                  <c:v>0.48825294896752269</c:v>
                </c:pt>
                <c:pt idx="694">
                  <c:v>0.48918858157547584</c:v>
                </c:pt>
                <c:pt idx="695">
                  <c:v>0.49012923097492678</c:v>
                </c:pt>
                <c:pt idx="696">
                  <c:v>0.49107493309629491</c:v>
                </c:pt>
                <c:pt idx="697">
                  <c:v>0.49202572419224522</c:v>
                </c:pt>
                <c:pt idx="698">
                  <c:v>0.49298164084116225</c:v>
                </c:pt>
                <c:pt idx="699">
                  <c:v>0.49394271995066852</c:v>
                </c:pt>
                <c:pt idx="700">
                  <c:v>0.49490899876118677</c:v>
                </c:pt>
                <c:pt idx="701">
                  <c:v>0.49894243028525037</c:v>
                </c:pt>
                <c:pt idx="702">
                  <c:v>0.5029803362830072</c:v>
                </c:pt>
                <c:pt idx="703">
                  <c:v>0.5070227484815818</c:v>
                </c:pt>
                <c:pt idx="704">
                  <c:v>0.5110696988923098</c:v>
                </c:pt>
                <c:pt idx="705">
                  <c:v>0.51512121981380998</c:v>
                </c:pt>
                <c:pt idx="706">
                  <c:v>0.51917734383509817</c:v>
                </c:pt>
                <c:pt idx="707">
                  <c:v>0.52323810383874303</c:v>
                </c:pt>
                <c:pt idx="708">
                  <c:v>0.52730353300405675</c:v>
                </c:pt>
                <c:pt idx="709">
                  <c:v>0.53137366481032777</c:v>
                </c:pt>
                <c:pt idx="710">
                  <c:v>0.53544853304009843</c:v>
                </c:pt>
                <c:pt idx="711">
                  <c:v>0.53952817178247992</c:v>
                </c:pt>
                <c:pt idx="712">
                  <c:v>0.54361261543651518</c:v>
                </c:pt>
                <c:pt idx="713">
                  <c:v>0.54770189871457697</c:v>
                </c:pt>
                <c:pt idx="714">
                  <c:v>0.55179605664581732</c:v>
                </c:pt>
                <c:pt idx="715">
                  <c:v>0.55589512457965706</c:v>
                </c:pt>
                <c:pt idx="716">
                  <c:v>0.5599991381893239</c:v>
                </c:pt>
                <c:pt idx="717">
                  <c:v>0.56410813347543232</c:v>
                </c:pt>
                <c:pt idx="718">
                  <c:v>0.56822214676961091</c:v>
                </c:pt>
                <c:pt idx="719">
                  <c:v>0.57234121473817945</c:v>
                </c:pt>
                <c:pt idx="720">
                  <c:v>0.57646537438587031</c:v>
                </c:pt>
                <c:pt idx="721">
                  <c:v>0.57754118738715454</c:v>
                </c:pt>
                <c:pt idx="722">
                  <c:v>0.57862306129965091</c:v>
                </c:pt>
                <c:pt idx="723">
                  <c:v>0.57971104173692412</c:v>
                </c:pt>
                <c:pt idx="724">
                  <c:v>0.58080517474244653</c:v>
                </c:pt>
                <c:pt idx="725">
                  <c:v>0.58190550679447572</c:v>
                </c:pt>
                <c:pt idx="726">
                  <c:v>0.58301208481098521</c:v>
                </c:pt>
                <c:pt idx="727">
                  <c:v>0.58412495615466886</c:v>
                </c:pt>
                <c:pt idx="728">
                  <c:v>0.58524416863800588</c:v>
                </c:pt>
                <c:pt idx="729">
                  <c:v>0.58636977052839945</c:v>
                </c:pt>
                <c:pt idx="730">
                  <c:v>0.58750181055338135</c:v>
                </c:pt>
                <c:pt idx="731">
                  <c:v>0.58864033790588244</c:v>
                </c:pt>
                <c:pt idx="732">
                  <c:v>0.58978540224957765</c:v>
                </c:pt>
                <c:pt idx="733">
                  <c:v>0.59093705372430327</c:v>
                </c:pt>
                <c:pt idx="734">
                  <c:v>0.5920953429515472</c:v>
                </c:pt>
                <c:pt idx="735">
                  <c:v>0.59326032104000825</c:v>
                </c:pt>
                <c:pt idx="736">
                  <c:v>0.59443203959123658</c:v>
                </c:pt>
                <c:pt idx="737">
                  <c:v>0.59561055070534519</c:v>
                </c:pt>
                <c:pt idx="738">
                  <c:v>0.59679590698680651</c:v>
                </c:pt>
                <c:pt idx="739">
                  <c:v>0.59798816155031786</c:v>
                </c:pt>
                <c:pt idx="740">
                  <c:v>0.59918736802675432</c:v>
                </c:pt>
                <c:pt idx="741">
                  <c:v>0.60039358056919712</c:v>
                </c:pt>
                <c:pt idx="742">
                  <c:v>0.60160685385905088</c:v>
                </c:pt>
                <c:pt idx="743">
                  <c:v>0.60282724311224001</c:v>
                </c:pt>
                <c:pt idx="744">
                  <c:v>0.60405480408548951</c:v>
                </c:pt>
                <c:pt idx="745">
                  <c:v>0.60528959308269292</c:v>
                </c:pt>
                <c:pt idx="746">
                  <c:v>0.60653166696137095</c:v>
                </c:pt>
                <c:pt idx="747">
                  <c:v>0.60778108313921753</c:v>
                </c:pt>
                <c:pt idx="748">
                  <c:v>0.60903789960073196</c:v>
                </c:pt>
                <c:pt idx="749">
                  <c:v>0.61030217490394956</c:v>
                </c:pt>
                <c:pt idx="750">
                  <c:v>0.61157396818725973</c:v>
                </c:pt>
                <c:pt idx="751">
                  <c:v>0.61285333917632523</c:v>
                </c:pt>
                <c:pt idx="752">
                  <c:v>0.61414034819109409</c:v>
                </c:pt>
                <c:pt idx="753">
                  <c:v>0.61543505615290717</c:v>
                </c:pt>
                <c:pt idx="754">
                  <c:v>0.61673752459170728</c:v>
                </c:pt>
                <c:pt idx="755">
                  <c:v>0.61804781565335309</c:v>
                </c:pt>
                <c:pt idx="756">
                  <c:v>0.61936599210703136</c:v>
                </c:pt>
                <c:pt idx="757">
                  <c:v>0.62069211735277263</c:v>
                </c:pt>
                <c:pt idx="758">
                  <c:v>0.62202625542907619</c:v>
                </c:pt>
                <c:pt idx="759">
                  <c:v>0.62336847102063875</c:v>
                </c:pt>
                <c:pt idx="760">
                  <c:v>0.62471882946620094</c:v>
                </c:pt>
                <c:pt idx="761">
                  <c:v>0.62607739676649121</c:v>
                </c:pt>
                <c:pt idx="762">
                  <c:v>0.62744423959229856</c:v>
                </c:pt>
                <c:pt idx="763">
                  <c:v>0.62881942529264656</c:v>
                </c:pt>
                <c:pt idx="764">
                  <c:v>0.6302030219030903</c:v>
                </c:pt>
                <c:pt idx="765">
                  <c:v>0.63159509815413739</c:v>
                </c:pt>
                <c:pt idx="766">
                  <c:v>0.63299572347977417</c:v>
                </c:pt>
                <c:pt idx="767">
                  <c:v>0.63440496802613144</c:v>
                </c:pt>
                <c:pt idx="768">
                  <c:v>0.6358229026602662</c:v>
                </c:pt>
                <c:pt idx="769">
                  <c:v>0.63724959897906608</c:v>
                </c:pt>
                <c:pt idx="770">
                  <c:v>0.63868512931829358</c:v>
                </c:pt>
                <c:pt idx="771">
                  <c:v>0.6401295667617547</c:v>
                </c:pt>
                <c:pt idx="772">
                  <c:v>0.64158298515059231</c:v>
                </c:pt>
                <c:pt idx="773">
                  <c:v>0.64304545909273769</c:v>
                </c:pt>
                <c:pt idx="774">
                  <c:v>0.64451706397247133</c:v>
                </c:pt>
                <c:pt idx="775">
                  <c:v>0.64599787596014868</c:v>
                </c:pt>
                <c:pt idx="776">
                  <c:v>0.64748797202204966</c:v>
                </c:pt>
                <c:pt idx="777">
                  <c:v>0.64898742993038117</c:v>
                </c:pt>
                <c:pt idx="778">
                  <c:v>0.65049632827342763</c:v>
                </c:pt>
                <c:pt idx="779">
                  <c:v>0.65201474646584634</c:v>
                </c:pt>
                <c:pt idx="780">
                  <c:v>0.65354276475911621</c:v>
                </c:pt>
                <c:pt idx="781">
                  <c:v>0.65508046425214794</c:v>
                </c:pt>
                <c:pt idx="782">
                  <c:v>0.65662792690203187</c:v>
                </c:pt>
                <c:pt idx="783">
                  <c:v>0.65818523553497055</c:v>
                </c:pt>
                <c:pt idx="784">
                  <c:v>0.65975247385736235</c:v>
                </c:pt>
                <c:pt idx="785">
                  <c:v>0.66132972646703536</c:v>
                </c:pt>
                <c:pt idx="786">
                  <c:v>0.66291707886468565</c:v>
                </c:pt>
                <c:pt idx="787">
                  <c:v>0.66451461746544305</c:v>
                </c:pt>
                <c:pt idx="788">
                  <c:v>0.66612242961064716</c:v>
                </c:pt>
                <c:pt idx="789">
                  <c:v>0.66774060357978415</c:v>
                </c:pt>
                <c:pt idx="790">
                  <c:v>0.66936922860259396</c:v>
                </c:pt>
                <c:pt idx="791">
                  <c:v>0.67100839487138442</c:v>
                </c:pt>
                <c:pt idx="792">
                  <c:v>0.67265819355351142</c:v>
                </c:pt>
                <c:pt idx="793">
                  <c:v>0.67431871680405586</c:v>
                </c:pt>
                <c:pt idx="794">
                  <c:v>0.67599005777870014</c:v>
                </c:pt>
                <c:pt idx="795">
                  <c:v>0.6776723106467788</c:v>
                </c:pt>
                <c:pt idx="796">
                  <c:v>0.67936557060455782</c:v>
                </c:pt>
                <c:pt idx="797">
                  <c:v>0.68106993388869963</c:v>
                </c:pt>
                <c:pt idx="798">
                  <c:v>0.68278549778992681</c:v>
                </c:pt>
                <c:pt idx="799">
                  <c:v>0.68451236066692434</c:v>
                </c:pt>
                <c:pt idx="800">
                  <c:v>0.68625062196041964</c:v>
                </c:pt>
                <c:pt idx="801">
                  <c:v>0.69088288328632652</c:v>
                </c:pt>
                <c:pt idx="802">
                  <c:v>0.69552535006935801</c:v>
                </c:pt>
                <c:pt idx="803">
                  <c:v>0.70017811117810935</c:v>
                </c:pt>
                <c:pt idx="804">
                  <c:v>0.70484125645722218</c:v>
                </c:pt>
                <c:pt idx="805">
                  <c:v>0.70951487674031655</c:v>
                </c:pt>
                <c:pt idx="806">
                  <c:v>0.71419906386312448</c:v>
                </c:pt>
                <c:pt idx="807">
                  <c:v>0.71889391067684216</c:v>
                </c:pt>
                <c:pt idx="808">
                  <c:v>0.72359951106167031</c:v>
                </c:pt>
                <c:pt idx="809">
                  <c:v>0.72831595994057918</c:v>
                </c:pt>
                <c:pt idx="810">
                  <c:v>0.73304335329329517</c:v>
                </c:pt>
                <c:pt idx="811">
                  <c:v>0.73778178817048179</c:v>
                </c:pt>
                <c:pt idx="812">
                  <c:v>0.74253136270817455</c:v>
                </c:pt>
                <c:pt idx="813">
                  <c:v>0.74729217614242072</c:v>
                </c:pt>
                <c:pt idx="814">
                  <c:v>0.75206432882416041</c:v>
                </c:pt>
                <c:pt idx="815">
                  <c:v>0.7568479222343516</c:v>
                </c:pt>
                <c:pt idx="816">
                  <c:v>0.7616430589993104</c:v>
                </c:pt>
                <c:pt idx="817">
                  <c:v>0.76644984290632046</c:v>
                </c:pt>
                <c:pt idx="818">
                  <c:v>0.77126837891948408</c:v>
                </c:pt>
                <c:pt idx="819">
                  <c:v>0.77609877319581755</c:v>
                </c:pt>
                <c:pt idx="820">
                  <c:v>0.78094113310161817</c:v>
                </c:pt>
                <c:pt idx="821">
                  <c:v>0.78292794748233752</c:v>
                </c:pt>
                <c:pt idx="822">
                  <c:v>0.7849285432100106</c:v>
                </c:pt>
                <c:pt idx="823">
                  <c:v>0.78694304803728032</c:v>
                </c:pt>
                <c:pt idx="824">
                  <c:v>0.78897159120055282</c:v>
                </c:pt>
                <c:pt idx="825">
                  <c:v>0.79101430344073109</c:v>
                </c:pt>
                <c:pt idx="826">
                  <c:v>0.79307131702428091</c:v>
                </c:pt>
                <c:pt idx="827">
                  <c:v>0.79514276576463661</c:v>
                </c:pt>
                <c:pt idx="828">
                  <c:v>0.79722878504396821</c:v>
                </c:pt>
                <c:pt idx="829">
                  <c:v>0.79932951183530287</c:v>
                </c:pt>
                <c:pt idx="830">
                  <c:v>0.80144508472500442</c:v>
                </c:pt>
                <c:pt idx="831">
                  <c:v>0.80357564393563741</c:v>
                </c:pt>
                <c:pt idx="832">
                  <c:v>0.80572133134920376</c:v>
                </c:pt>
                <c:pt idx="833">
                  <c:v>0.80788229053075611</c:v>
                </c:pt>
                <c:pt idx="834">
                  <c:v>0.81005866675242144</c:v>
                </c:pt>
                <c:pt idx="835">
                  <c:v>0.81225060701780838</c:v>
                </c:pt>
                <c:pt idx="836">
                  <c:v>0.8144582600868413</c:v>
                </c:pt>
                <c:pt idx="837">
                  <c:v>0.81668177650099127</c:v>
                </c:pt>
                <c:pt idx="838">
                  <c:v>0.81892130860894985</c:v>
                </c:pt>
                <c:pt idx="839">
                  <c:v>0.82117701059271653</c:v>
                </c:pt>
                <c:pt idx="840">
                  <c:v>0.82344903849414364</c:v>
                </c:pt>
                <c:pt idx="841">
                  <c:v>0.82573755024191575</c:v>
                </c:pt>
                <c:pt idx="842">
                  <c:v>0.82804270567900196</c:v>
                </c:pt>
                <c:pt idx="843">
                  <c:v>0.83036466659056685</c:v>
                </c:pt>
                <c:pt idx="844">
                  <c:v>0.83270359673235239</c:v>
                </c:pt>
                <c:pt idx="845">
                  <c:v>0.83505966185955627</c:v>
                </c:pt>
                <c:pt idx="846">
                  <c:v>0.83743302975619416</c:v>
                </c:pt>
                <c:pt idx="847">
                  <c:v>0.83982387026497862</c:v>
                </c:pt>
                <c:pt idx="848">
                  <c:v>0.8422323553176998</c:v>
                </c:pt>
                <c:pt idx="849">
                  <c:v>0.84465865896614312</c:v>
                </c:pt>
                <c:pt idx="850">
                  <c:v>0.84710295741352659</c:v>
                </c:pt>
                <c:pt idx="851">
                  <c:v>0.84956542904649912</c:v>
                </c:pt>
                <c:pt idx="852">
                  <c:v>0.85204625446768301</c:v>
                </c:pt>
                <c:pt idx="853">
                  <c:v>0.85454561652879391</c:v>
                </c:pt>
                <c:pt idx="854">
                  <c:v>0.85706370036433666</c:v>
                </c:pt>
                <c:pt idx="855">
                  <c:v>0.85960069342588241</c:v>
                </c:pt>
                <c:pt idx="856">
                  <c:v>0.86215678551696084</c:v>
                </c:pt>
                <c:pt idx="857">
                  <c:v>0.86473216882856097</c:v>
                </c:pt>
                <c:pt idx="858">
                  <c:v>0.86732703797525468</c:v>
                </c:pt>
                <c:pt idx="859">
                  <c:v>0.86994159003196869</c:v>
                </c:pt>
                <c:pt idx="860">
                  <c:v>0.87257602457140626</c:v>
                </c:pt>
                <c:pt idx="861">
                  <c:v>0.87523054370212572</c:v>
                </c:pt>
                <c:pt idx="862">
                  <c:v>0.87790535210730991</c:v>
                </c:pt>
                <c:pt idx="863">
                  <c:v>0.88060065708421875</c:v>
                </c:pt>
                <c:pt idx="864">
                  <c:v>0.88331666858436109</c:v>
                </c:pt>
                <c:pt idx="865">
                  <c:v>0.88605359925437999</c:v>
                </c:pt>
                <c:pt idx="866">
                  <c:v>0.88881166447767124</c:v>
                </c:pt>
                <c:pt idx="867">
                  <c:v>0.89159108241676321</c:v>
                </c:pt>
                <c:pt idx="868">
                  <c:v>0.89439207405645949</c:v>
                </c:pt>
                <c:pt idx="869">
                  <c:v>0.89721486324776101</c:v>
                </c:pt>
                <c:pt idx="870">
                  <c:v>0.9000596767525969</c:v>
                </c:pt>
                <c:pt idx="871">
                  <c:v>0.90292674428936903</c:v>
                </c:pt>
                <c:pt idx="872">
                  <c:v>0.90581629857931867</c:v>
                </c:pt>
                <c:pt idx="873">
                  <c:v>0.90872857539376239</c:v>
                </c:pt>
                <c:pt idx="874">
                  <c:v>0.91166381360217885</c:v>
                </c:pt>
                <c:pt idx="875">
                  <c:v>0.91462225522120066</c:v>
                </c:pt>
                <c:pt idx="876">
                  <c:v>0.9176041454644962</c:v>
                </c:pt>
                <c:pt idx="877">
                  <c:v>0.92060973279358937</c:v>
                </c:pt>
                <c:pt idx="878">
                  <c:v>0.92363926896961013</c:v>
                </c:pt>
                <c:pt idx="879">
                  <c:v>0.92669300910602481</c:v>
                </c:pt>
                <c:pt idx="880">
                  <c:v>0.92977121172233868</c:v>
                </c:pt>
                <c:pt idx="881">
                  <c:v>0.93287413879881587</c:v>
                </c:pt>
                <c:pt idx="882">
                  <c:v>0.93600205583222551</c:v>
                </c:pt>
                <c:pt idx="883">
                  <c:v>0.93915523189262617</c:v>
                </c:pt>
                <c:pt idx="884">
                  <c:v>0.94233393968124224</c:v>
                </c:pt>
                <c:pt idx="885">
                  <c:v>0.94553845558941818</c:v>
                </c:pt>
                <c:pt idx="886">
                  <c:v>0.94876905975871129</c:v>
                </c:pt>
                <c:pt idx="887">
                  <c:v>0.95202603614211068</c:v>
                </c:pt>
                <c:pt idx="888">
                  <c:v>0.9553096725664435</c:v>
                </c:pt>
                <c:pt idx="889">
                  <c:v>0.95862026079595675</c:v>
                </c:pt>
                <c:pt idx="890">
                  <c:v>0.96195809659713916</c:v>
                </c:pt>
                <c:pt idx="891">
                  <c:v>0.96532347980477418</c:v>
                </c:pt>
                <c:pt idx="892">
                  <c:v>0.96871671438928497</c:v>
                </c:pt>
                <c:pt idx="893">
                  <c:v>0.97213810852537474</c:v>
                </c:pt>
                <c:pt idx="894">
                  <c:v>0.97558797466199398</c:v>
                </c:pt>
                <c:pt idx="895">
                  <c:v>0.97906662959368218</c:v>
                </c:pt>
                <c:pt idx="896">
                  <c:v>0.9825743945332972</c:v>
                </c:pt>
                <c:pt idx="897">
                  <c:v>0.98611159518616276</c:v>
                </c:pt>
                <c:pt idx="898">
                  <c:v>0.98967856182568481</c:v>
                </c:pt>
                <c:pt idx="899">
                  <c:v>0.99327562937044889</c:v>
                </c:pt>
                <c:pt idx="900">
                  <c:v>0.99690313746283443</c:v>
                </c:pt>
                <c:pt idx="901">
                  <c:v>1.0041884822831346</c:v>
                </c:pt>
                <c:pt idx="902">
                  <c:v>1.0115011192566117</c:v>
                </c:pt>
                <c:pt idx="903">
                  <c:v>1.0188413534960841</c:v>
                </c:pt>
                <c:pt idx="904">
                  <c:v>1.0262094944201072</c:v>
                </c:pt>
                <c:pt idx="905">
                  <c:v>1.0336058558263606</c:v>
                </c:pt>
                <c:pt idx="906">
                  <c:v>1.0410307559664913</c:v>
                </c:pt>
                <c:pt idx="907">
                  <c:v>1.04848451762247</c:v>
                </c:pt>
                <c:pt idx="908">
                  <c:v>1.0559674681844651</c:v>
                </c:pt>
                <c:pt idx="909">
                  <c:v>1.0634799397303043</c:v>
                </c:pt>
                <c:pt idx="910">
                  <c:v>1.0710222691065283</c:v>
                </c:pt>
                <c:pt idx="911">
                  <c:v>1.0785947980110953</c:v>
                </c:pt>
                <c:pt idx="912">
                  <c:v>1.0861978730777646</c:v>
                </c:pt>
                <c:pt idx="913">
                  <c:v>1.0938318459621983</c:v>
                </c:pt>
                <c:pt idx="914">
                  <c:v>1.1014970734298342</c:v>
                </c:pt>
                <c:pt idx="915">
                  <c:v>1.1091939174455452</c:v>
                </c:pt>
                <c:pt idx="916">
                  <c:v>1.11692274526516</c:v>
                </c:pt>
                <c:pt idx="917">
                  <c:v>1.124683929528862</c:v>
                </c:pt>
                <c:pt idx="918">
                  <c:v>1.1324778483565239</c:v>
                </c:pt>
                <c:pt idx="919">
                  <c:v>1.1403048854450193</c:v>
                </c:pt>
                <c:pt idx="920">
                  <c:v>1.1481654301675681</c:v>
                </c:pt>
                <c:pt idx="921">
                  <c:v>1.1524745899718782</c:v>
                </c:pt>
                <c:pt idx="922">
                  <c:v>1.1568226292968224</c:v>
                </c:pt>
                <c:pt idx="923">
                  <c:v>1.1612100172751216</c:v>
                </c:pt>
                <c:pt idx="924">
                  <c:v>1.1656372301367774</c:v>
                </c:pt>
                <c:pt idx="925">
                  <c:v>1.1701047513383183</c:v>
                </c:pt>
                <c:pt idx="926">
                  <c:v>1.174613071694786</c:v>
                </c:pt>
                <c:pt idx="927">
                  <c:v>1.1791626895145453</c:v>
                </c:pt>
                <c:pt idx="928">
                  <c:v>1.1837541107369876</c:v>
                </c:pt>
                <c:pt idx="929">
                  <c:v>1.1883878490731947</c:v>
                </c:pt>
                <c:pt idx="930">
                  <c:v>1.1930644261496364</c:v>
                </c:pt>
                <c:pt idx="931">
                  <c:v>1.1977843716549768</c:v>
                </c:pt>
                <c:pt idx="932">
                  <c:v>1.2025482234900697</c:v>
                </c:pt>
                <c:pt idx="933">
                  <c:v>1.2073565279212124</c:v>
                </c:pt>
                <c:pt idx="934">
                  <c:v>1.2122098397367584</c:v>
                </c:pt>
                <c:pt idx="935">
                  <c:v>1.2171087224071566</c:v>
                </c:pt>
                <c:pt idx="936">
                  <c:v>1.2220537482484977</c:v>
                </c:pt>
                <c:pt idx="937">
                  <c:v>1.2270454985896804</c:v>
                </c:pt>
                <c:pt idx="938">
                  <c:v>1.2320845639432707</c:v>
                </c:pt>
                <c:pt idx="939">
                  <c:v>1.2371715441801476</c:v>
                </c:pt>
                <c:pt idx="940">
                  <c:v>1.2423070487080408</c:v>
                </c:pt>
                <c:pt idx="941">
                  <c:v>1.2474916966540526</c:v>
                </c:pt>
                <c:pt idx="942">
                  <c:v>1.252726117051266</c:v>
                </c:pt>
                <c:pt idx="943">
                  <c:v>1.2580109490295532</c:v>
                </c:pt>
                <c:pt idx="944">
                  <c:v>1.2633468420106837</c:v>
                </c:pt>
                <c:pt idx="945">
                  <c:v>1.268734455907834</c:v>
                </c:pt>
                <c:pt idx="946">
                  <c:v>1.2741744613296402</c:v>
                </c:pt>
                <c:pt idx="947">
                  <c:v>1.2796675397888857</c:v>
                </c:pt>
                <c:pt idx="948">
                  <c:v>1.2852143839159604</c:v>
                </c:pt>
                <c:pt idx="949">
                  <c:v>1.2908156976772058</c:v>
                </c:pt>
                <c:pt idx="950">
                  <c:v>1.2964721965982839</c:v>
                </c:pt>
                <c:pt idx="951">
                  <c:v>1.3021846079926958</c:v>
                </c:pt>
                <c:pt idx="952">
                  <c:v>1.3079536711955837</c:v>
                </c:pt>
                <c:pt idx="953">
                  <c:v>1.3137801378029785</c:v>
                </c:pt>
                <c:pt idx="954">
                  <c:v>1.3196647719165941</c:v>
                </c:pt>
                <c:pt idx="955">
                  <c:v>1.325608350394365</c:v>
                </c:pt>
                <c:pt idx="956">
                  <c:v>1.3316116631068484</c:v>
                </c:pt>
                <c:pt idx="957">
                  <c:v>1.3376755131996629</c:v>
                </c:pt>
                <c:pt idx="958">
                  <c:v>1.3438007173621214</c:v>
                </c:pt>
                <c:pt idx="959">
                  <c:v>1.3499881061022283</c:v>
                </c:pt>
                <c:pt idx="960">
                  <c:v>1.3562385240282155</c:v>
                </c:pt>
                <c:pt idx="961">
                  <c:v>1.3625528301367815</c:v>
                </c:pt>
                <c:pt idx="962">
                  <c:v>1.3689318981082523</c:v>
                </c:pt>
                <c:pt idx="963">
                  <c:v>1.3753766166088015</c:v>
                </c:pt>
                <c:pt idx="964">
                  <c:v>1.3818878895999733</c:v>
                </c:pt>
                <c:pt idx="965">
                  <c:v>1.3884666366556822</c:v>
                </c:pt>
                <c:pt idx="966">
                  <c:v>1.3951137932869022</c:v>
                </c:pt>
                <c:pt idx="967">
                  <c:v>1.4018303112742676</c:v>
                </c:pt>
                <c:pt idx="968">
                  <c:v>1.4086171590087939</c:v>
                </c:pt>
                <c:pt idx="969">
                  <c:v>1.4154753218409573</c:v>
                </c:pt>
                <c:pt idx="970">
                  <c:v>1.4224058024383557</c:v>
                </c:pt>
                <c:pt idx="971">
                  <c:v>1.4294096211522127</c:v>
                </c:pt>
                <c:pt idx="972">
                  <c:v>1.4364878163929549</c:v>
                </c:pt>
                <c:pt idx="973">
                  <c:v>1.4436414450151256</c:v>
                </c:pt>
                <c:pt idx="974">
                  <c:v>1.4508715827119132</c:v>
                </c:pt>
                <c:pt idx="975">
                  <c:v>1.4581793244195518</c:v>
                </c:pt>
                <c:pt idx="976">
                  <c:v>1.4655657847318939</c:v>
                </c:pt>
                <c:pt idx="977">
                  <c:v>1.4730320983254341</c:v>
                </c:pt>
                <c:pt idx="978">
                  <c:v>1.4805794203950979</c:v>
                </c:pt>
                <c:pt idx="979">
                  <c:v>1.4882089271010943</c:v>
                </c:pt>
                <c:pt idx="980">
                  <c:v>1.4959218160271783</c:v>
                </c:pt>
                <c:pt idx="981">
                  <c:v>1.503719306650632</c:v>
                </c:pt>
                <c:pt idx="982">
                  <c:v>1.5116026408243146</c:v>
                </c:pt>
                <c:pt idx="983">
                  <c:v>1.5195730832711516</c:v>
                </c:pt>
                <c:pt idx="984">
                  <c:v>1.5276319220914116</c:v>
                </c:pt>
                <c:pt idx="985">
                  <c:v>1.5357804692831667</c:v>
                </c:pt>
                <c:pt idx="986">
                  <c:v>1.5440200612763142</c:v>
                </c:pt>
                <c:pt idx="987">
                  <c:v>1.5523520594805769</c:v>
                </c:pt>
                <c:pt idx="988">
                  <c:v>1.5607778508478929</c:v>
                </c:pt>
                <c:pt idx="989">
                  <c:v>1.5692988484496417</c:v>
                </c:pt>
                <c:pt idx="990">
                  <c:v>1.5779164920691402</c:v>
                </c:pt>
                <c:pt idx="991">
                  <c:v>1.5866322488098727</c:v>
                </c:pt>
                <c:pt idx="992">
                  <c:v>1.5954476137199523</c:v>
                </c:pt>
                <c:pt idx="993">
                  <c:v>1.6043641104332913</c:v>
                </c:pt>
                <c:pt idx="994">
                  <c:v>1.6133832918280022</c:v>
                </c:pt>
                <c:pt idx="995">
                  <c:v>1.6225067407025571</c:v>
                </c:pt>
                <c:pt idx="996">
                  <c:v>1.631736070470259</c:v>
                </c:pt>
                <c:pt idx="997">
                  <c:v>1.6410729258725878</c:v>
                </c:pt>
                <c:pt idx="998">
                  <c:v>1.650518983712022</c:v>
                </c:pt>
                <c:pt idx="999">
                  <c:v>1.6600759536049325</c:v>
                </c:pt>
                <c:pt idx="1000">
                  <c:v>1.6697455787551772</c:v>
                </c:pt>
                <c:pt idx="1001">
                  <c:v>1.6831132620740645</c:v>
                </c:pt>
                <c:pt idx="1002">
                  <c:v>1.6965859041135805</c:v>
                </c:pt>
                <c:pt idx="1003">
                  <c:v>1.7101651517471064</c:v>
                </c:pt>
                <c:pt idx="1004">
                  <c:v>1.7238526844507525</c:v>
                </c:pt>
                <c:pt idx="1005">
                  <c:v>1.7376502150830775</c:v>
                </c:pt>
                <c:pt idx="1006">
                  <c:v>1.7515594906866832</c:v>
                </c:pt>
                <c:pt idx="1007">
                  <c:v>1.7655822933123906</c:v>
                </c:pt>
                <c:pt idx="1008">
                  <c:v>1.779720440866734</c:v>
                </c:pt>
                <c:pt idx="1009">
                  <c:v>1.793975787983511</c:v>
                </c:pt>
                <c:pt idx="1010">
                  <c:v>1.8083502269202061</c:v>
                </c:pt>
                <c:pt idx="1011">
                  <c:v>1.8228456884800732</c:v>
                </c:pt>
                <c:pt idx="1012">
                  <c:v>1.8374641429607319</c:v>
                </c:pt>
                <c:pt idx="1013">
                  <c:v>1.8522076011301571</c:v>
                </c:pt>
                <c:pt idx="1014">
                  <c:v>1.8670781152309679</c:v>
                </c:pt>
                <c:pt idx="1015">
                  <c:v>1.8820777800139514</c:v>
                </c:pt>
                <c:pt idx="1016">
                  <c:v>1.8972087338018073</c:v>
                </c:pt>
                <c:pt idx="1017">
                  <c:v>1.9124731595841329</c:v>
                </c:pt>
                <c:pt idx="1018">
                  <c:v>1.9278732861446821</c:v>
                </c:pt>
                <c:pt idx="1019">
                  <c:v>1.943411389222016</c:v>
                </c:pt>
                <c:pt idx="1020">
                  <c:v>1.9590897927046704</c:v>
                </c:pt>
                <c:pt idx="1021">
                  <c:v>1.9714542423393318</c:v>
                </c:pt>
                <c:pt idx="1022">
                  <c:v>1.9839782322821096</c:v>
                </c:pt>
                <c:pt idx="1023">
                  <c:v>1.9966645191477488</c:v>
                </c:pt>
                <c:pt idx="1024">
                  <c:v>2.0095159193468533</c:v>
                </c:pt>
                <c:pt idx="1025">
                  <c:v>2.0225353106491579</c:v>
                </c:pt>
                <c:pt idx="1026">
                  <c:v>2.0357256337946921</c:v>
                </c:pt>
                <c:pt idx="1027">
                  <c:v>2.0490898941545184</c:v>
                </c:pt>
                <c:pt idx="1028">
                  <c:v>2.0626311634427896</c:v>
                </c:pt>
                <c:pt idx="1029">
                  <c:v>2.0763525814819586</c:v>
                </c:pt>
                <c:pt idx="1030">
                  <c:v>2.0902573580230221</c:v>
                </c:pt>
                <c:pt idx="1031">
                  <c:v>2.1043487746227774</c:v>
                </c:pt>
                <c:pt idx="1032">
                  <c:v>2.1186301865801331</c:v>
                </c:pt>
                <c:pt idx="1033">
                  <c:v>2.1331050249336188</c:v>
                </c:pt>
                <c:pt idx="1034">
                  <c:v>2.1477767985222957</c:v>
                </c:pt>
                <c:pt idx="1035">
                  <c:v>2.1626490961124056</c:v>
                </c:pt>
                <c:pt idx="1036">
                  <c:v>2.1777255885921365</c:v>
                </c:pt>
                <c:pt idx="1037">
                  <c:v>2.1930100312370273</c:v>
                </c:pt>
                <c:pt idx="1038">
                  <c:v>2.2085062660486194</c:v>
                </c:pt>
                <c:pt idx="1039">
                  <c:v>2.2242182241690776</c:v>
                </c:pt>
                <c:pt idx="1040">
                  <c:v>2.2401499283745911</c:v>
                </c:pt>
                <c:pt idx="1041">
                  <c:v>2.2563054956505484</c:v>
                </c:pt>
                <c:pt idx="1042">
                  <c:v>2.2726891398515177</c:v>
                </c:pt>
                <c:pt idx="1043">
                  <c:v>2.2893051744492805</c:v>
                </c:pt>
                <c:pt idx="1044">
                  <c:v>2.3061580153722385</c:v>
                </c:pt>
                <c:pt idx="1045">
                  <c:v>2.3232521839396925</c:v>
                </c:pt>
                <c:pt idx="1046">
                  <c:v>2.3405923098946331</c:v>
                </c:pt>
                <c:pt idx="1047">
                  <c:v>2.3581831345388413</c:v>
                </c:pt>
                <c:pt idx="1048">
                  <c:v>2.3760295139742684</c:v>
                </c:pt>
                <c:pt idx="1049">
                  <c:v>2.394136422454813</c:v>
                </c:pt>
                <c:pt idx="1050">
                  <c:v>2.4125089558528368</c:v>
                </c:pt>
                <c:pt idx="1051">
                  <c:v>2.4358660307720212</c:v>
                </c:pt>
                <c:pt idx="1052">
                  <c:v>2.4594670779756864</c:v>
                </c:pt>
                <c:pt idx="1053">
                  <c:v>2.4833168605767026</c:v>
                </c:pt>
                <c:pt idx="1054">
                  <c:v>2.5074202592709343</c:v>
                </c:pt>
                <c:pt idx="1055">
                  <c:v>2.5317822758495283</c:v>
                </c:pt>
                <c:pt idx="1056">
                  <c:v>2.5564080368344668</c:v>
                </c:pt>
                <c:pt idx="1057">
                  <c:v>2.5813027972423255</c:v>
                </c:pt>
                <c:pt idx="1058">
                  <c:v>2.6256673625660434</c:v>
                </c:pt>
                <c:pt idx="1059">
                  <c:v>2.6512559101295103</c:v>
                </c:pt>
                <c:pt idx="1060">
                  <c:v>2.6965987226854224</c:v>
                </c:pt>
                <c:pt idx="1061">
                  <c:v>2.7424974400963396</c:v>
                </c:pt>
                <c:pt idx="1062">
                  <c:v>2.769213010434397</c:v>
                </c:pt>
                <c:pt idx="1063">
                  <c:v>2.8160865758955262</c:v>
                </c:pt>
                <c:pt idx="1064">
                  <c:v>2.8435213991780257</c:v>
                </c:pt>
                <c:pt idx="1065">
                  <c:v>2.891369269536697</c:v>
                </c:pt>
                <c:pt idx="1066">
                  <c:v>2.939763105046453</c:v>
                </c:pt>
                <c:pt idx="1067">
                  <c:v>2.9683568383190462</c:v>
                </c:pt>
                <c:pt idx="1068">
                  <c:v>3.0177205204960567</c:v>
                </c:pt>
                <c:pt idx="1069">
                  <c:v>3.0470608765498506</c:v>
                </c:pt>
                <c:pt idx="1070">
                  <c:v>3.0973933246777832</c:v>
                </c:pt>
                <c:pt idx="1071">
                  <c:v>3.121528692078213</c:v>
                </c:pt>
                <c:pt idx="1072">
                  <c:v>3.1460608013058153</c:v>
                </c:pt>
                <c:pt idx="1073">
                  <c:v>3.1709983958727377</c:v>
                </c:pt>
                <c:pt idx="1074">
                  <c:v>3.1963504614900109</c:v>
                </c:pt>
                <c:pt idx="1075">
                  <c:v>3.2221262341631984</c:v>
                </c:pt>
                <c:pt idx="1076">
                  <c:v>3.2483352086054915</c:v>
                </c:pt>
                <c:pt idx="1077">
                  <c:v>3.2749871469826171</c:v>
                </c:pt>
                <c:pt idx="1078">
                  <c:v>3.3020920880045139</c:v>
                </c:pt>
                <c:pt idx="1079">
                  <c:v>3.3296603563796894</c:v>
                </c:pt>
                <c:pt idx="1080">
                  <c:v>3.3577025726487766</c:v>
                </c:pt>
                <c:pt idx="1081">
                  <c:v>3.3862296634148454</c:v>
                </c:pt>
                <c:pt idx="1082">
                  <c:v>3.4152528719888595</c:v>
                </c:pt>
                <c:pt idx="1083">
                  <c:v>3.4447837694696122</c:v>
                </c:pt>
                <c:pt idx="1084">
                  <c:v>3.4748342662785454</c:v>
                </c:pt>
                <c:pt idx="1085">
                  <c:v>3.505416624170953</c:v>
                </c:pt>
                <c:pt idx="1086">
                  <c:v>3.5365434687461175</c:v>
                </c:pt>
                <c:pt idx="1087">
                  <c:v>3.5682278024802536</c:v>
                </c:pt>
                <c:pt idx="1088">
                  <c:v>3.6004830183074032</c:v>
                </c:pt>
                <c:pt idx="1089">
                  <c:v>3.6333229137746863</c:v>
                </c:pt>
                <c:pt idx="1090">
                  <c:v>3.6667617057999289</c:v>
                </c:pt>
                <c:pt idx="1091">
                  <c:v>3.7008140460610659</c:v>
                </c:pt>
                <c:pt idx="1092">
                  <c:v>3.7354950370484934</c:v>
                </c:pt>
                <c:pt idx="1093">
                  <c:v>3.7708202488131404</c:v>
                </c:pt>
                <c:pt idx="1094">
                  <c:v>3.8068057364449803</c:v>
                </c:pt>
                <c:pt idx="1095">
                  <c:v>3.8434680583186012</c:v>
                </c:pt>
                <c:pt idx="1096">
                  <c:v>3.8808242951445657</c:v>
                </c:pt>
                <c:pt idx="1097">
                  <c:v>3.9188920698674421</c:v>
                </c:pt>
                <c:pt idx="1098">
                  <c:v>3.9576895684538775</c:v>
                </c:pt>
                <c:pt idx="1099">
                  <c:v>3.9972355616163719</c:v>
                </c:pt>
                <c:pt idx="1100">
                  <c:v>4.0375494275213324</c:v>
                </c:pt>
                <c:pt idx="1101">
                  <c:v>4.1020605506781402</c:v>
                </c:pt>
                <c:pt idx="1102">
                  <c:v>4.1505522521126643</c:v>
                </c:pt>
                <c:pt idx="1103">
                  <c:v>4.2165263794716692</c:v>
                </c:pt>
                <c:pt idx="1104">
                  <c:v>4.2832454900501835</c:v>
                </c:pt>
                <c:pt idx="1105">
                  <c:v>4.3507003259235297</c:v>
                </c:pt>
                <c:pt idx="1106">
                  <c:v>4.4188811758211175</c:v>
                </c:pt>
                <c:pt idx="1107">
                  <c:v>4.4709147054540033</c:v>
                </c:pt>
                <c:pt idx="1108">
                  <c:v>4.5405271132920744</c:v>
                </c:pt>
                <c:pt idx="1109">
                  <c:v>4.6108436271183599</c:v>
                </c:pt>
                <c:pt idx="1110">
                  <c:v>4.6818527883133925</c:v>
                </c:pt>
                <c:pt idx="1111">
                  <c:v>4.7610098495131785</c:v>
                </c:pt>
                <c:pt idx="1112">
                  <c:v>4.8580836828066936</c:v>
                </c:pt>
                <c:pt idx="1113">
                  <c:v>4.956183693187258</c:v>
                </c:pt>
                <c:pt idx="1114">
                  <c:v>5.0379087926635169</c:v>
                </c:pt>
                <c:pt idx="1115">
                  <c:v>5.1376938812923099</c:v>
                </c:pt>
                <c:pt idx="1116">
                  <c:v>5.2207790625453256</c:v>
                </c:pt>
                <c:pt idx="1117">
                  <c:v>5.3048458284566653</c:v>
                </c:pt>
                <c:pt idx="1118">
                  <c:v>5.3894243276493343</c:v>
                </c:pt>
                <c:pt idx="1119">
                  <c:v>5.4654914045230996</c:v>
                </c:pt>
                <c:pt idx="1120">
                  <c:v>5.550942001643806</c:v>
                </c:pt>
                <c:pt idx="1121">
                  <c:v>5.6042626113956553</c:v>
                </c:pt>
                <c:pt idx="1122">
                  <c:v>5.6586646638178895</c:v>
                </c:pt>
                <c:pt idx="1123">
                  <c:v>5.7141807366750559</c:v>
                </c:pt>
                <c:pt idx="1124">
                  <c:v>5.7708446485973965</c:v>
                </c:pt>
                <c:pt idx="1125">
                  <c:v>5.8367395481592972</c:v>
                </c:pt>
                <c:pt idx="1126">
                  <c:v>5.8956066571010437</c:v>
                </c:pt>
                <c:pt idx="1127">
                  <c:v>5.9557250502678336</c:v>
                </c:pt>
                <c:pt idx="1128">
                  <c:v>6.0171339195856568</c:v>
                </c:pt>
                <c:pt idx="1129">
                  <c:v>6.0798740094381944</c:v>
                </c:pt>
                <c:pt idx="1130">
                  <c:v>6.1509773415681686</c:v>
                </c:pt>
                <c:pt idx="1131">
                  <c:v>6.2336914893559943</c:v>
                </c:pt>
                <c:pt idx="1132">
                  <c:v>6.316792901635095</c:v>
                </c:pt>
                <c:pt idx="1133">
                  <c:v>6.4045154551793528</c:v>
                </c:pt>
                <c:pt idx="1134">
                  <c:v>6.488209219289673</c:v>
                </c:pt>
                <c:pt idx="1135">
                  <c:v>6.5783745523089152</c:v>
                </c:pt>
                <c:pt idx="1136">
                  <c:v>6.6623999355999084</c:v>
                </c:pt>
                <c:pt idx="1137">
                  <c:v>6.7523815874426392</c:v>
                </c:pt>
                <c:pt idx="1138">
                  <c:v>6.8346114447924187</c:v>
                </c:pt>
                <c:pt idx="1139">
                  <c:v>6.9189557530769594</c:v>
                </c:pt>
                <c:pt idx="1140">
                  <c:v>7.0083223772737693</c:v>
                </c:pt>
                <c:pt idx="1141">
                  <c:v>7.1133492385766122</c:v>
                </c:pt>
                <c:pt idx="1142">
                  <c:v>7.2089704482520247</c:v>
                </c:pt>
                <c:pt idx="1143">
                  <c:v>7.3044886342295081</c:v>
                </c:pt>
                <c:pt idx="1144">
                  <c:v>7.3983964212680782</c:v>
                </c:pt>
                <c:pt idx="1145">
                  <c:v>7.5005592619018699</c:v>
                </c:pt>
                <c:pt idx="1146">
                  <c:v>7.5933885648128019</c:v>
                </c:pt>
                <c:pt idx="1147">
                  <c:v>7.6790749526365172</c:v>
                </c:pt>
                <c:pt idx="1148">
                  <c:v>7.7569916382866602</c:v>
                </c:pt>
                <c:pt idx="1149">
                  <c:v>7.811589574750931</c:v>
                </c:pt>
                <c:pt idx="1150">
                  <c:v>7.8693848666969446</c:v>
                </c:pt>
                <c:pt idx="1151">
                  <c:v>7.9373075337561154</c:v>
                </c:pt>
                <c:pt idx="1152">
                  <c:v>7.97323574334147</c:v>
                </c:pt>
                <c:pt idx="1153">
                  <c:v>7.9731250030264764</c:v>
                </c:pt>
                <c:pt idx="1154">
                  <c:v>7.9694312213811456</c:v>
                </c:pt>
                <c:pt idx="1155">
                  <c:v>7.9662781976544004</c:v>
                </c:pt>
                <c:pt idx="1156">
                  <c:v>7.9683018030955735</c:v>
                </c:pt>
                <c:pt idx="1157">
                  <c:v>7.968629315703522</c:v>
                </c:pt>
                <c:pt idx="1158">
                  <c:v>7.9668293624709925</c:v>
                </c:pt>
                <c:pt idx="1159">
                  <c:v>7.9643768209767574</c:v>
                </c:pt>
                <c:pt idx="1160">
                  <c:v>7.9595078998676101</c:v>
                </c:pt>
                <c:pt idx="1161">
                  <c:v>7.9481789662515698</c:v>
                </c:pt>
                <c:pt idx="1162">
                  <c:v>7.9330901002478029</c:v>
                </c:pt>
                <c:pt idx="1163">
                  <c:v>7.9094009410424979</c:v>
                </c:pt>
                <c:pt idx="1164">
                  <c:v>7.8819319264310401</c:v>
                </c:pt>
                <c:pt idx="1165">
                  <c:v>7.8365272740079632</c:v>
                </c:pt>
                <c:pt idx="1166">
                  <c:v>7.780792370273959</c:v>
                </c:pt>
                <c:pt idx="1167">
                  <c:v>7.7125563940028323</c:v>
                </c:pt>
                <c:pt idx="1168">
                  <c:v>7.63925808952248</c:v>
                </c:pt>
                <c:pt idx="1169">
                  <c:v>7.5899696038449775</c:v>
                </c:pt>
                <c:pt idx="1170">
                  <c:v>7.5888036791715292</c:v>
                </c:pt>
                <c:pt idx="1171">
                  <c:v>7.4189946270731033</c:v>
                </c:pt>
                <c:pt idx="1172">
                  <c:v>6.9182078404077068</c:v>
                </c:pt>
                <c:pt idx="1173">
                  <c:v>6.6706995454342142</c:v>
                </c:pt>
                <c:pt idx="1174">
                  <c:v>6.5166408327366838</c:v>
                </c:pt>
                <c:pt idx="1175">
                  <c:v>6.3854125439838141</c:v>
                </c:pt>
                <c:pt idx="1176">
                  <c:v>6.2743249563457431</c:v>
                </c:pt>
                <c:pt idx="1177">
                  <c:v>6.1632940324582304</c:v>
                </c:pt>
                <c:pt idx="1178">
                  <c:v>6.0386146532321971</c:v>
                </c:pt>
                <c:pt idx="1179">
                  <c:v>5.9336696379753535</c:v>
                </c:pt>
                <c:pt idx="1180">
                  <c:v>5.8258411070098077</c:v>
                </c:pt>
                <c:pt idx="1181">
                  <c:v>5.7188661759353492</c:v>
                </c:pt>
                <c:pt idx="1182">
                  <c:v>5.597701653482523</c:v>
                </c:pt>
                <c:pt idx="1183">
                  <c:v>5.4961934893172284</c:v>
                </c:pt>
                <c:pt idx="1184">
                  <c:v>5.3928828314610326</c:v>
                </c:pt>
                <c:pt idx="1185">
                  <c:v>5.2910725192260317</c:v>
                </c:pt>
                <c:pt idx="1186">
                  <c:v>5.2049947645541259</c:v>
                </c:pt>
                <c:pt idx="1187">
                  <c:v>5.1201910116046525</c:v>
                </c:pt>
                <c:pt idx="1188">
                  <c:v>5.0366745124610244</c:v>
                </c:pt>
                <c:pt idx="1189">
                  <c:v>4.9888125277852904</c:v>
                </c:pt>
                <c:pt idx="1190">
                  <c:v>4.8938597395667029</c:v>
                </c:pt>
                <c:pt idx="1191">
                  <c:v>4.8270686034343901</c:v>
                </c:pt>
                <c:pt idx="1192">
                  <c:v>4.7629834823231638</c:v>
                </c:pt>
                <c:pt idx="1193">
                  <c:v>4.6987532856315122</c:v>
                </c:pt>
                <c:pt idx="1194">
                  <c:v>4.6357356047628242</c:v>
                </c:pt>
                <c:pt idx="1195">
                  <c:v>4.575396962818906</c:v>
                </c:pt>
                <c:pt idx="1196">
                  <c:v>4.5147285893078228</c:v>
                </c:pt>
                <c:pt idx="1197">
                  <c:v>4.4567244420522041</c:v>
                </c:pt>
                <c:pt idx="1198">
                  <c:v>4.3982760349606895</c:v>
                </c:pt>
                <c:pt idx="1199">
                  <c:v>4.344078911771442</c:v>
                </c:pt>
                <c:pt idx="1200">
                  <c:v>4.2893763023778311</c:v>
                </c:pt>
                <c:pt idx="1201">
                  <c:v>4.240652395396773</c:v>
                </c:pt>
                <c:pt idx="1202">
                  <c:v>4.1947447726336273</c:v>
                </c:pt>
                <c:pt idx="1203">
                  <c:v>4.1483074776673003</c:v>
                </c:pt>
                <c:pt idx="1204">
                  <c:v>4.1029562446847017</c:v>
                </c:pt>
                <c:pt idx="1205">
                  <c:v>4.0603951059450427</c:v>
                </c:pt>
                <c:pt idx="1206">
                  <c:v>4.0171502549472038</c:v>
                </c:pt>
                <c:pt idx="1207">
                  <c:v>3.9766807350884874</c:v>
                </c:pt>
                <c:pt idx="1208">
                  <c:v>3.9354316001546987</c:v>
                </c:pt>
                <c:pt idx="1209">
                  <c:v>3.8933175362467258</c:v>
                </c:pt>
                <c:pt idx="1210">
                  <c:v>3.8539222316831241</c:v>
                </c:pt>
                <c:pt idx="1211">
                  <c:v>3.8080206209772491</c:v>
                </c:pt>
                <c:pt idx="1212">
                  <c:v>3.7628489727954135</c:v>
                </c:pt>
                <c:pt idx="1213">
                  <c:v>3.7202773949196608</c:v>
                </c:pt>
                <c:pt idx="1214">
                  <c:v>3.6765294320459017</c:v>
                </c:pt>
                <c:pt idx="1215">
                  <c:v>3.6334582101107995</c:v>
                </c:pt>
                <c:pt idx="1216">
                  <c:v>3.5929877738215632</c:v>
                </c:pt>
                <c:pt idx="1217">
                  <c:v>3.551237691943204</c:v>
                </c:pt>
                <c:pt idx="1218">
                  <c:v>3.5101159039512879</c:v>
                </c:pt>
                <c:pt idx="1219">
                  <c:v>3.4715973729057317</c:v>
                </c:pt>
                <c:pt idx="1220">
                  <c:v>3.431703280427552</c:v>
                </c:pt>
                <c:pt idx="1221">
                  <c:v>3.3903717759267518</c:v>
                </c:pt>
                <c:pt idx="1222">
                  <c:v>3.3495799820401122</c:v>
                </c:pt>
                <c:pt idx="1223">
                  <c:v>3.3093153596236791</c:v>
                </c:pt>
                <c:pt idx="1224">
                  <c:v>3.2695657345851084</c:v>
                </c:pt>
                <c:pt idx="1225">
                  <c:v>3.2303192851507894</c:v>
                </c:pt>
                <c:pt idx="1226">
                  <c:v>3.1915645296493906</c:v>
                </c:pt>
                <c:pt idx="1227">
                  <c:v>3.1532903147879572</c:v>
                </c:pt>
                <c:pt idx="1228">
                  <c:v>3.1154858043979576</c:v>
                </c:pt>
                <c:pt idx="1229">
                  <c:v>3.0781404686298699</c:v>
                </c:pt>
                <c:pt idx="1230">
                  <c:v>3.0412440735759363</c:v>
                </c:pt>
                <c:pt idx="1231">
                  <c:v>3.0112762737007062</c:v>
                </c:pt>
                <c:pt idx="1232">
                  <c:v>2.9818149664471592</c:v>
                </c:pt>
                <c:pt idx="1233">
                  <c:v>2.9528488019906893</c:v>
                </c:pt>
                <c:pt idx="1234">
                  <c:v>2.9243667466528214</c:v>
                </c:pt>
                <c:pt idx="1235">
                  <c:v>2.8963580723923785</c:v>
                </c:pt>
                <c:pt idx="1236">
                  <c:v>2.8688123467019646</c:v>
                </c:pt>
                <c:pt idx="1237">
                  <c:v>2.8417194228919533</c:v>
                </c:pt>
                <c:pt idx="1238">
                  <c:v>2.8150694307451114</c:v>
                </c:pt>
                <c:pt idx="1239">
                  <c:v>2.7888527675257881</c:v>
                </c:pt>
                <c:pt idx="1240">
                  <c:v>2.7630600893283574</c:v>
                </c:pt>
                <c:pt idx="1241">
                  <c:v>2.7353996592732721</c:v>
                </c:pt>
                <c:pt idx="1242">
                  <c:v>2.708123466136537</c:v>
                </c:pt>
                <c:pt idx="1243">
                  <c:v>2.6812234142817757</c:v>
                </c:pt>
                <c:pt idx="1244">
                  <c:v>2.6546916207591629</c:v>
                </c:pt>
                <c:pt idx="1245">
                  <c:v>2.6285204086259863</c:v>
                </c:pt>
                <c:pt idx="1246">
                  <c:v>2.6027023005108312</c:v>
                </c:pt>
                <c:pt idx="1247">
                  <c:v>2.5772300124113259</c:v>
                </c:pt>
                <c:pt idx="1248">
                  <c:v>2.5520964477157815</c:v>
                </c:pt>
                <c:pt idx="1249">
                  <c:v>2.5272946914395327</c:v>
                </c:pt>
                <c:pt idx="1250">
                  <c:v>2.5028180046672119</c:v>
                </c:pt>
                <c:pt idx="1251">
                  <c:v>2.4786598191926075</c:v>
                </c:pt>
                <c:pt idx="1252">
                  <c:v>2.454813732348069</c:v>
                </c:pt>
                <c:pt idx="1253">
                  <c:v>2.4312735020158729</c:v>
                </c:pt>
                <c:pt idx="1254">
                  <c:v>2.4080330418142397</c:v>
                </c:pt>
                <c:pt idx="1255">
                  <c:v>2.3850864164510805</c:v>
                </c:pt>
                <c:pt idx="1256">
                  <c:v>2.3624278372387644</c:v>
                </c:pt>
                <c:pt idx="1257">
                  <c:v>2.3400516577636106</c:v>
                </c:pt>
                <c:pt idx="1258">
                  <c:v>2.3179523697040167</c:v>
                </c:pt>
                <c:pt idx="1259">
                  <c:v>2.2961245987914101</c:v>
                </c:pt>
                <c:pt idx="1260">
                  <c:v>2.274563100908467</c:v>
                </c:pt>
                <c:pt idx="1261">
                  <c:v>2.255734226111163</c:v>
                </c:pt>
                <c:pt idx="1262">
                  <c:v>2.2371775738868656</c:v>
                </c:pt>
                <c:pt idx="1263">
                  <c:v>2.2188879217907105</c:v>
                </c:pt>
                <c:pt idx="1264">
                  <c:v>2.2008601720170859</c:v>
                </c:pt>
                <c:pt idx="1265">
                  <c:v>2.1830893478470159</c:v>
                </c:pt>
                <c:pt idx="1266">
                  <c:v>2.1655705902131217</c:v>
                </c:pt>
                <c:pt idx="1267">
                  <c:v>2.1482991543777454</c:v>
                </c:pt>
                <c:pt idx="1268">
                  <c:v>2.1312704067199699</c:v>
                </c:pt>
                <c:pt idx="1269">
                  <c:v>2.1144798216275076</c:v>
                </c:pt>
                <c:pt idx="1270">
                  <c:v>2.0979229784895255</c:v>
                </c:pt>
                <c:pt idx="1271">
                  <c:v>2.0790487254763241</c:v>
                </c:pt>
                <c:pt idx="1272">
                  <c:v>2.0603857388902687</c:v>
                </c:pt>
                <c:pt idx="1273">
                  <c:v>2.0419301830822421</c:v>
                </c:pt>
                <c:pt idx="1274">
                  <c:v>2.0236783093387007</c:v>
                </c:pt>
                <c:pt idx="1275">
                  <c:v>2.0056264535240391</c:v>
                </c:pt>
                <c:pt idx="1276">
                  <c:v>1.9877710337972374</c:v>
                </c:pt>
                <c:pt idx="1277">
                  <c:v>1.970108548400221</c:v>
                </c:pt>
                <c:pt idx="1278">
                  <c:v>1.9526355735152614</c:v>
                </c:pt>
                <c:pt idx="1279">
                  <c:v>1.9353487611890843</c:v>
                </c:pt>
                <c:pt idx="1280">
                  <c:v>1.9182448373212047</c:v>
                </c:pt>
                <c:pt idx="1281">
                  <c:v>1.9013205997143194</c:v>
                </c:pt>
                <c:pt idx="1282">
                  <c:v>1.8845729161845084</c:v>
                </c:pt>
                <c:pt idx="1283">
                  <c:v>1.8679987227292172</c:v>
                </c:pt>
                <c:pt idx="1284">
                  <c:v>1.8515950217509412</c:v>
                </c:pt>
                <c:pt idx="1285">
                  <c:v>1.8353588803347558</c:v>
                </c:pt>
                <c:pt idx="1286">
                  <c:v>1.8192874285777731</c:v>
                </c:pt>
                <c:pt idx="1287">
                  <c:v>1.8033778579687803</c:v>
                </c:pt>
                <c:pt idx="1288">
                  <c:v>1.7876274198163182</c:v>
                </c:pt>
                <c:pt idx="1289">
                  <c:v>1.7720334237235864</c:v>
                </c:pt>
                <c:pt idx="1290">
                  <c:v>1.7565932361085317</c:v>
                </c:pt>
                <c:pt idx="1291">
                  <c:v>1.7439741217062921</c:v>
                </c:pt>
                <c:pt idx="1292">
                  <c:v>1.7315144056959115</c:v>
                </c:pt>
                <c:pt idx="1293">
                  <c:v>1.7192114147488466</c:v>
                </c:pt>
                <c:pt idx="1294">
                  <c:v>1.7070625313466796</c:v>
                </c:pt>
                <c:pt idx="1295">
                  <c:v>1.6950651923887792</c:v>
                </c:pt>
                <c:pt idx="1296">
                  <c:v>1.6832168878403204</c:v>
                </c:pt>
                <c:pt idx="1297">
                  <c:v>1.6715151594193305</c:v>
                </c:pt>
                <c:pt idx="1298">
                  <c:v>1.6599575993214737</c:v>
                </c:pt>
                <c:pt idx="1299">
                  <c:v>1.6485418489813504</c:v>
                </c:pt>
                <c:pt idx="1300">
                  <c:v>1.6372655978691153</c:v>
                </c:pt>
                <c:pt idx="1301">
                  <c:v>1.6234061738016163</c:v>
                </c:pt>
                <c:pt idx="1302">
                  <c:v>1.6096723242567366</c:v>
                </c:pt>
                <c:pt idx="1303">
                  <c:v>1.5960620469282603</c:v>
                </c:pt>
                <c:pt idx="1304">
                  <c:v>1.5825733794075707</c:v>
                </c:pt>
                <c:pt idx="1305">
                  <c:v>1.5692043982316606</c:v>
                </c:pt>
                <c:pt idx="1306">
                  <c:v>1.5559532179575915</c:v>
                </c:pt>
                <c:pt idx="1307">
                  <c:v>1.5428179902625294</c:v>
                </c:pt>
                <c:pt idx="1308">
                  <c:v>1.529796903068565</c:v>
                </c:pt>
                <c:pt idx="1309">
                  <c:v>1.5168881796915299</c:v>
                </c:pt>
                <c:pt idx="1310">
                  <c:v>1.504090078013093</c:v>
                </c:pt>
                <c:pt idx="1311">
                  <c:v>1.4914008896753512</c:v>
                </c:pt>
                <c:pt idx="1312">
                  <c:v>1.478818939297293</c:v>
                </c:pt>
                <c:pt idx="1313">
                  <c:v>1.4663425837123802</c:v>
                </c:pt>
                <c:pt idx="1314">
                  <c:v>1.4539702112266739</c:v>
                </c:pt>
                <c:pt idx="1315">
                  <c:v>1.4417002408968016</c:v>
                </c:pt>
                <c:pt idx="1316">
                  <c:v>1.4295311218272471</c:v>
                </c:pt>
                <c:pt idx="1317">
                  <c:v>1.4174613324862604</c:v>
                </c:pt>
                <c:pt idx="1318">
                  <c:v>1.4054893800399531</c:v>
                </c:pt>
                <c:pt idx="1319">
                  <c:v>1.3936137997039135</c:v>
                </c:pt>
                <c:pt idx="1320">
                  <c:v>1.3818331541119124</c:v>
                </c:pt>
                <c:pt idx="1321">
                  <c:v>1.3701460327010997</c:v>
                </c:pt>
                <c:pt idx="1322">
                  <c:v>1.3585510511132779</c:v>
                </c:pt>
                <c:pt idx="1323">
                  <c:v>1.3470468506117186</c:v>
                </c:pt>
                <c:pt idx="1324">
                  <c:v>1.3356320975130809</c:v>
                </c:pt>
                <c:pt idx="1325">
                  <c:v>1.324305482634005</c:v>
                </c:pt>
                <c:pt idx="1326">
                  <c:v>1.3130657207519181</c:v>
                </c:pt>
                <c:pt idx="1327">
                  <c:v>1.3019115500796401</c:v>
                </c:pt>
                <c:pt idx="1328">
                  <c:v>1.2908417317534273</c:v>
                </c:pt>
                <c:pt idx="1329">
                  <c:v>1.2798550493339966</c:v>
                </c:pt>
                <c:pt idx="1330">
                  <c:v>1.2689503083202194</c:v>
                </c:pt>
                <c:pt idx="1331">
                  <c:v>1.2581263356750692</c:v>
                </c:pt>
                <c:pt idx="1332">
                  <c:v>1.2473819793634999</c:v>
                </c:pt>
                <c:pt idx="1333">
                  <c:v>1.2367161079019087</c:v>
                </c:pt>
                <c:pt idx="1334">
                  <c:v>1.226127609918829</c:v>
                </c:pt>
                <c:pt idx="1335">
                  <c:v>1.2156153937265841</c:v>
                </c:pt>
                <c:pt idx="1336">
                  <c:v>1.2051783869035237</c:v>
                </c:pt>
                <c:pt idx="1337">
                  <c:v>1.1948155358866133</c:v>
                </c:pt>
                <c:pt idx="1338">
                  <c:v>1.1845258055740329</c:v>
                </c:pt>
                <c:pt idx="1339">
                  <c:v>1.1743081789375145</c:v>
                </c:pt>
                <c:pt idx="1340">
                  <c:v>1.1641616566441868</c:v>
                </c:pt>
                <c:pt idx="1341">
                  <c:v>1.1598300932843799</c:v>
                </c:pt>
                <c:pt idx="1342">
                  <c:v>1.1555797159834245</c:v>
                </c:pt>
                <c:pt idx="1343">
                  <c:v>1.1514093886934804</c:v>
                </c:pt>
                <c:pt idx="1344">
                  <c:v>1.1473179950954746</c:v>
                </c:pt>
                <c:pt idx="1345">
                  <c:v>1.1433044381901212</c:v>
                </c:pt>
                <c:pt idx="1346">
                  <c:v>1.1393676398988148</c:v>
                </c:pt>
                <c:pt idx="1347">
                  <c:v>1.1355065406740956</c:v>
                </c:pt>
                <c:pt idx="1348">
                  <c:v>1.131720099119407</c:v>
                </c:pt>
                <c:pt idx="1349">
                  <c:v>1.1280072916179487</c:v>
                </c:pt>
                <c:pt idx="1350">
                  <c:v>1.1243671119703138</c:v>
                </c:pt>
                <c:pt idx="1351">
                  <c:v>1.1178974376855149</c:v>
                </c:pt>
                <c:pt idx="1352">
                  <c:v>1.1114930035667201</c:v>
                </c:pt>
                <c:pt idx="1353">
                  <c:v>1.1051529353779568</c:v>
                </c:pt>
                <c:pt idx="1354">
                  <c:v>1.0988763734781106</c:v>
                </c:pt>
                <c:pt idx="1355">
                  <c:v>1.0926624725294922</c:v>
                </c:pt>
                <c:pt idx="1356">
                  <c:v>1.0865104012131965</c:v>
                </c:pt>
                <c:pt idx="1357">
                  <c:v>1.0804193419510584</c:v>
                </c:pt>
                <c:pt idx="1358">
                  <c:v>1.0743884906339962</c:v>
                </c:pt>
                <c:pt idx="1359">
                  <c:v>1.0684170563566302</c:v>
                </c:pt>
                <c:pt idx="1360">
                  <c:v>1.0625042611579343</c:v>
                </c:pt>
                <c:pt idx="1361">
                  <c:v>1.0537222602940028</c:v>
                </c:pt>
                <c:pt idx="1362">
                  <c:v>1.04499246824584</c:v>
                </c:pt>
                <c:pt idx="1363">
                  <c:v>1.0363142160401873</c:v>
                </c:pt>
                <c:pt idx="1364">
                  <c:v>1.0276868454338746</c:v>
                </c:pt>
                <c:pt idx="1365">
                  <c:v>1.0191097087074836</c:v>
                </c:pt>
                <c:pt idx="1366">
                  <c:v>1.0105821684636154</c:v>
                </c:pt>
                <c:pt idx="1367">
                  <c:v>1.0021035974296542</c:v>
                </c:pt>
                <c:pt idx="1368">
                  <c:v>0.9936733782649505</c:v>
                </c:pt>
                <c:pt idx="1369">
                  <c:v>0.98529090337223968</c:v>
                </c:pt>
                <c:pt idx="1370">
                  <c:v>0.97695557471327055</c:v>
                </c:pt>
                <c:pt idx="1371">
                  <c:v>0.97161740517299178</c:v>
                </c:pt>
                <c:pt idx="1372">
                  <c:v>0.96632967486236576</c:v>
                </c:pt>
                <c:pt idx="1373">
                  <c:v>0.9610917503242975</c:v>
                </c:pt>
                <c:pt idx="1374">
                  <c:v>0.95590300801490058</c:v>
                </c:pt>
                <c:pt idx="1375">
                  <c:v>0.95076283411791029</c:v>
                </c:pt>
                <c:pt idx="1376">
                  <c:v>0.94567062436315896</c:v>
                </c:pt>
                <c:pt idx="1377">
                  <c:v>0.94062578384894746</c:v>
                </c:pt>
                <c:pt idx="1378">
                  <c:v>0.93562772686831364</c:v>
                </c:pt>
                <c:pt idx="1379">
                  <c:v>0.93067587673900953</c:v>
                </c:pt>
                <c:pt idx="1380">
                  <c:v>0.92576966563715302</c:v>
                </c:pt>
                <c:pt idx="1381">
                  <c:v>0.92090853443443754</c:v>
                </c:pt>
                <c:pt idx="1382">
                  <c:v>0.91609193253882737</c:v>
                </c:pt>
                <c:pt idx="1383">
                  <c:v>0.91131931773864405</c:v>
                </c:pt>
                <c:pt idx="1384">
                  <c:v>0.90659015604996507</c:v>
                </c:pt>
                <c:pt idx="1385">
                  <c:v>0.90190392156725696</c:v>
                </c:pt>
                <c:pt idx="1386">
                  <c:v>0.89726009631715919</c:v>
                </c:pt>
                <c:pt idx="1387">
                  <c:v>0.89265817011534965</c:v>
                </c:pt>
                <c:pt idx="1388">
                  <c:v>0.88809764042641082</c:v>
                </c:pt>
                <c:pt idx="1389">
                  <c:v>0.88357801222663324</c:v>
                </c:pt>
                <c:pt idx="1390">
                  <c:v>0.87909879786967493</c:v>
                </c:pt>
                <c:pt idx="1391">
                  <c:v>0.87166801505761493</c:v>
                </c:pt>
                <c:pt idx="1392">
                  <c:v>0.86427298039649536</c:v>
                </c:pt>
                <c:pt idx="1393">
                  <c:v>0.85691327694076969</c:v>
                </c:pt>
                <c:pt idx="1394">
                  <c:v>0.84958849383697665</c:v>
                </c:pt>
                <c:pt idx="1395">
                  <c:v>0.84229822621699324</c:v>
                </c:pt>
                <c:pt idx="1396">
                  <c:v>0.83504207509340977</c:v>
                </c:pt>
                <c:pt idx="1397">
                  <c:v>0.82781964725708068</c:v>
                </c:pt>
                <c:pt idx="1398">
                  <c:v>0.8206305551767239</c:v>
                </c:pt>
                <c:pt idx="1399">
                  <c:v>0.81347441690055433</c:v>
                </c:pt>
                <c:pt idx="1400">
                  <c:v>0.80635085595993872</c:v>
                </c:pt>
                <c:pt idx="1401">
                  <c:v>0.7977548290741564</c:v>
                </c:pt>
                <c:pt idx="1402">
                  <c:v>0.78918894275668983</c:v>
                </c:pt>
                <c:pt idx="1403">
                  <c:v>0.78065285837913845</c:v>
                </c:pt>
                <c:pt idx="1404">
                  <c:v>0.77214624209476268</c:v>
                </c:pt>
                <c:pt idx="1405">
                  <c:v>0.76366876475732259</c:v>
                </c:pt>
                <c:pt idx="1406">
                  <c:v>0.75522010184154997</c:v>
                </c:pt>
                <c:pt idx="1407">
                  <c:v>0.74679993336519845</c:v>
                </c:pt>
                <c:pt idx="1408">
                  <c:v>0.7384079438126061</c:v>
                </c:pt>
                <c:pt idx="1409">
                  <c:v>0.73004382205976914</c:v>
                </c:pt>
                <c:pt idx="1410">
                  <c:v>0.72170726130087925</c:v>
                </c:pt>
                <c:pt idx="1411">
                  <c:v>0.71642366352109643</c:v>
                </c:pt>
                <c:pt idx="1412">
                  <c:v>0.71117014744922491</c:v>
                </c:pt>
                <c:pt idx="1413">
                  <c:v>0.70594637962355555</c:v>
                </c:pt>
                <c:pt idx="1414">
                  <c:v>0.70075203120204876</c:v>
                </c:pt>
                <c:pt idx="1415">
                  <c:v>0.6955867778856466</c:v>
                </c:pt>
                <c:pt idx="1416">
                  <c:v>0.69045029984307893</c:v>
                </c:pt>
                <c:pt idx="1417">
                  <c:v>0.68534228163709532</c:v>
                </c:pt>
                <c:pt idx="1418">
                  <c:v>0.6802624121521339</c:v>
                </c:pt>
                <c:pt idx="1419">
                  <c:v>0.67521038452338367</c:v>
                </c:pt>
                <c:pt idx="1420">
                  <c:v>0.67018589606716072</c:v>
                </c:pt>
                <c:pt idx="1421">
                  <c:v>0.66640494505240233</c:v>
                </c:pt>
                <c:pt idx="1422">
                  <c:v>0.66265208933097663</c:v>
                </c:pt>
                <c:pt idx="1423">
                  <c:v>0.65892702432439698</c:v>
                </c:pt>
                <c:pt idx="1424">
                  <c:v>0.65522944957248463</c:v>
                </c:pt>
                <c:pt idx="1425">
                  <c:v>0.65155906866671476</c:v>
                </c:pt>
                <c:pt idx="1426">
                  <c:v>0.64791558918482595</c:v>
                </c:pt>
                <c:pt idx="1427">
                  <c:v>0.64429872262662413</c:v>
                </c:pt>
                <c:pt idx="1428">
                  <c:v>0.64070818435102261</c:v>
                </c:pt>
                <c:pt idx="1429">
                  <c:v>0.63714369351425026</c:v>
                </c:pt>
                <c:pt idx="1430">
                  <c:v>0.63360497300919572</c:v>
                </c:pt>
                <c:pt idx="1431">
                  <c:v>0.6300917494058963</c:v>
                </c:pt>
                <c:pt idx="1432">
                  <c:v>0.62660375289312475</c:v>
                </c:pt>
                <c:pt idx="1433">
                  <c:v>0.62314071722105036</c:v>
                </c:pt>
                <c:pt idx="1434">
                  <c:v>0.61970237964497399</c:v>
                </c:pt>
                <c:pt idx="1435">
                  <c:v>0.61628848087006949</c:v>
                </c:pt>
                <c:pt idx="1436">
                  <c:v>0.61289876499716345</c:v>
                </c:pt>
                <c:pt idx="1437">
                  <c:v>0.6095329794695058</c:v>
                </c:pt>
                <c:pt idx="1438">
                  <c:v>0.6061908750204883</c:v>
                </c:pt>
                <c:pt idx="1439">
                  <c:v>0.60287220562233945</c:v>
                </c:pt>
                <c:pt idx="1440">
                  <c:v>0.59957672843574805</c:v>
                </c:pt>
                <c:pt idx="1441">
                  <c:v>0.59553735702366184</c:v>
                </c:pt>
                <c:pt idx="1442">
                  <c:v>0.59152008908472142</c:v>
                </c:pt>
                <c:pt idx="1443">
                  <c:v>0.58752469814544861</c:v>
                </c:pt>
                <c:pt idx="1444">
                  <c:v>0.58355096063108824</c:v>
                </c:pt>
                <c:pt idx="1445">
                  <c:v>0.57959865582116243</c:v>
                </c:pt>
                <c:pt idx="1446">
                  <c:v>0.57566756580579925</c:v>
                </c:pt>
                <c:pt idx="1447">
                  <c:v>0.57175747544287081</c:v>
                </c:pt>
                <c:pt idx="1448">
                  <c:v>0.56786817231586273</c:v>
                </c:pt>
                <c:pt idx="1449">
                  <c:v>0.56399944669250479</c:v>
                </c:pt>
                <c:pt idx="1450">
                  <c:v>0.56015109148413078</c:v>
                </c:pt>
                <c:pt idx="1451">
                  <c:v>0.55632290220575042</c:v>
                </c:pt>
                <c:pt idx="1452">
                  <c:v>0.55251467693683731</c:v>
                </c:pt>
                <c:pt idx="1453">
                  <c:v>0.54872621628277896</c:v>
                </c:pt>
                <c:pt idx="1454">
                  <c:v>0.54495732333702818</c:v>
                </c:pt>
                <c:pt idx="1455">
                  <c:v>0.54120780364389887</c:v>
                </c:pt>
                <c:pt idx="1456">
                  <c:v>0.53747746516201844</c:v>
                </c:pt>
                <c:pt idx="1457">
                  <c:v>0.53376611822839948</c:v>
                </c:pt>
                <c:pt idx="1458">
                  <c:v>0.5300735755231607</c:v>
                </c:pt>
                <c:pt idx="1459">
                  <c:v>0.52639965203483186</c:v>
                </c:pt>
                <c:pt idx="1460">
                  <c:v>0.52274416502626964</c:v>
                </c:pt>
                <c:pt idx="1461">
                  <c:v>0.52011124639425999</c:v>
                </c:pt>
                <c:pt idx="1462">
                  <c:v>0.51749708978668163</c:v>
                </c:pt>
                <c:pt idx="1463">
                  <c:v>0.51490151155215369</c:v>
                </c:pt>
                <c:pt idx="1464">
                  <c:v>0.51232433028120272</c:v>
                </c:pt>
                <c:pt idx="1465">
                  <c:v>0.50976536677349449</c:v>
                </c:pt>
                <c:pt idx="1466">
                  <c:v>0.50722444400564115</c:v>
                </c:pt>
                <c:pt idx="1467">
                  <c:v>0.50470138709952495</c:v>
                </c:pt>
                <c:pt idx="1468">
                  <c:v>0.5021960232911763</c:v>
                </c:pt>
                <c:pt idx="1469">
                  <c:v>0.49970818190018712</c:v>
                </c:pt>
                <c:pt idx="1470">
                  <c:v>0.49723769429961862</c:v>
                </c:pt>
                <c:pt idx="1471">
                  <c:v>0.49478439388642498</c:v>
                </c:pt>
                <c:pt idx="1472">
                  <c:v>0.49234811605237272</c:v>
                </c:pt>
                <c:pt idx="1473">
                  <c:v>0.48992869815544482</c:v>
                </c:pt>
                <c:pt idx="1474">
                  <c:v>0.48752597949172299</c:v>
                </c:pt>
                <c:pt idx="1475">
                  <c:v>0.48513980126773698</c:v>
                </c:pt>
                <c:pt idx="1476">
                  <c:v>0.4827700065732724</c:v>
                </c:pt>
                <c:pt idx="1477">
                  <c:v>0.48041644035463849</c:v>
                </c:pt>
                <c:pt idx="1478">
                  <c:v>0.47807894938835599</c:v>
                </c:pt>
                <c:pt idx="1479">
                  <c:v>0.47575738225530068</c:v>
                </c:pt>
                <c:pt idx="1480">
                  <c:v>0.47345158931526293</c:v>
                </c:pt>
                <c:pt idx="1481">
                  <c:v>0.47123916920861569</c:v>
                </c:pt>
                <c:pt idx="1482">
                  <c:v>0.4690422748286826</c:v>
                </c:pt>
                <c:pt idx="1483">
                  <c:v>0.46686076124485903</c:v>
                </c:pt>
                <c:pt idx="1484">
                  <c:v>0.46469448521373424</c:v>
                </c:pt>
                <c:pt idx="1485">
                  <c:v>0.46254330515558001</c:v>
                </c:pt>
                <c:pt idx="1486">
                  <c:v>0.4604070811312162</c:v>
                </c:pt>
                <c:pt idx="1487">
                  <c:v>0.45828567481925003</c:v>
                </c:pt>
                <c:pt idx="1488">
                  <c:v>0.45617894949369486</c:v>
                </c:pt>
                <c:pt idx="1489">
                  <c:v>0.4540867700019231</c:v>
                </c:pt>
                <c:pt idx="1490">
                  <c:v>0.4520090027430011</c:v>
                </c:pt>
                <c:pt idx="1491">
                  <c:v>0.44994551564635643</c:v>
                </c:pt>
                <c:pt idx="1492">
                  <c:v>0.44789617815079064</c:v>
                </c:pt>
                <c:pt idx="1493">
                  <c:v>0.44586086118382773</c:v>
                </c:pt>
                <c:pt idx="1494">
                  <c:v>0.44383943714139018</c:v>
                </c:pt>
                <c:pt idx="1495">
                  <c:v>0.44183177986779054</c:v>
                </c:pt>
                <c:pt idx="1496">
                  <c:v>0.4398377646360615</c:v>
                </c:pt>
                <c:pt idx="1497">
                  <c:v>0.43785726812857417</c:v>
                </c:pt>
                <c:pt idx="1498">
                  <c:v>0.43589016841797368</c:v>
                </c:pt>
                <c:pt idx="1499">
                  <c:v>0.43393634494841277</c:v>
                </c:pt>
                <c:pt idx="1500">
                  <c:v>0.43199567851708059</c:v>
                </c:pt>
              </c:numCache>
            </c:numRef>
          </c:yVal>
          <c:smooth val="0"/>
        </c:ser>
        <c:ser>
          <c:idx val="2"/>
          <c:order val="1"/>
          <c:tx>
            <c:v>Basin Outflow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Design!$A$37:$A$2064</c:f>
              <c:numCache>
                <c:formatCode>General</c:formatCode>
                <c:ptCount val="20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Design!$M$38:$M$2065</c:f>
              <c:numCache>
                <c:formatCode>0.000</c:formatCode>
                <c:ptCount val="2028"/>
                <c:pt idx="0">
                  <c:v>6.6511271826463813E-3</c:v>
                </c:pt>
                <c:pt idx="1">
                  <c:v>1.9479460282750712E-2</c:v>
                </c:pt>
                <c:pt idx="2">
                  <c:v>3.1393944504474594E-2</c:v>
                </c:pt>
                <c:pt idx="3">
                  <c:v>4.2460129485010309E-2</c:v>
                </c:pt>
                <c:pt idx="4">
                  <c:v>5.2738864137521844E-2</c:v>
                </c:pt>
                <c:pt idx="5">
                  <c:v>6.2286633755054895E-2</c:v>
                </c:pt>
                <c:pt idx="6">
                  <c:v>7.1155872939664855E-2</c:v>
                </c:pt>
                <c:pt idx="7">
                  <c:v>7.9395256090412883E-2</c:v>
                </c:pt>
                <c:pt idx="8">
                  <c:v>8.7049967059553826E-2</c:v>
                </c:pt>
                <c:pt idx="9">
                  <c:v>9.4161949470830952E-2</c:v>
                </c:pt>
                <c:pt idx="10">
                  <c:v>0.10077013908665852</c:v>
                </c:pt>
                <c:pt idx="11">
                  <c:v>0.10691067951152285</c:v>
                </c:pt>
                <c:pt idx="12">
                  <c:v>0.11261712242661451</c:v>
                </c:pt>
                <c:pt idx="13">
                  <c:v>0.11792061346500508</c:v>
                </c:pt>
                <c:pt idx="14">
                  <c:v>0.12285006475713105</c:v>
                </c:pt>
                <c:pt idx="15">
                  <c:v>0.12743231510249878</c:v>
                </c:pt>
                <c:pt idx="16">
                  <c:v>0.13169227865497246</c:v>
                </c:pt>
                <c:pt idx="17">
                  <c:v>0.13565308294537368</c:v>
                </c:pt>
                <c:pt idx="18">
                  <c:v>0.13933619700604616</c:v>
                </c:pt>
                <c:pt idx="19">
                  <c:v>0.14276155030720578</c:v>
                </c:pt>
                <c:pt idx="20">
                  <c:v>0.14594764316399125</c:v>
                </c:pt>
                <c:pt idx="21">
                  <c:v>0.1489116492258786</c:v>
                </c:pt>
                <c:pt idx="22">
                  <c:v>0.15166951061625777</c:v>
                </c:pt>
                <c:pt idx="23">
                  <c:v>0.15423602624925203</c:v>
                </c:pt>
                <c:pt idx="24">
                  <c:v>0.15662493381306081</c:v>
                </c:pt>
                <c:pt idx="25">
                  <c:v>0.15884898587401963</c:v>
                </c:pt>
                <c:pt idx="26">
                  <c:v>0.16092002052300017</c:v>
                </c:pt>
                <c:pt idx="27">
                  <c:v>0.16284902695553427</c:v>
                </c:pt>
                <c:pt idx="28">
                  <c:v>0.16464620634898292</c:v>
                </c:pt>
                <c:pt idx="29">
                  <c:v>0.16632102837401183</c:v>
                </c:pt>
                <c:pt idx="30">
                  <c:v>0.16788228365345279</c:v>
                </c:pt>
                <c:pt idx="31">
                  <c:v>0.16933813245917581</c:v>
                </c:pt>
                <c:pt idx="32">
                  <c:v>0.17069614991675575</c:v>
                </c:pt>
                <c:pt idx="33">
                  <c:v>0.17196336796837189</c:v>
                </c:pt>
                <c:pt idx="34">
                  <c:v>0.17314631432641589</c:v>
                </c:pt>
                <c:pt idx="35">
                  <c:v>0.17425104863361571</c:v>
                </c:pt>
                <c:pt idx="36">
                  <c:v>0.17528319603000381</c:v>
                </c:pt>
                <c:pt idx="37">
                  <c:v>0.17624797831269326</c:v>
                </c:pt>
                <c:pt idx="38">
                  <c:v>0.17715024286109007</c:v>
                </c:pt>
                <c:pt idx="39">
                  <c:v>0.17799448948778718</c:v>
                </c:pt>
                <c:pt idx="40">
                  <c:v>0.17878489536389905</c:v>
                </c:pt>
                <c:pt idx="41">
                  <c:v>0.17952533815692159</c:v>
                </c:pt>
                <c:pt idx="42">
                  <c:v>0.18021941750930506</c:v>
                </c:pt>
                <c:pt idx="43">
                  <c:v>0.18087047497673203</c:v>
                </c:pt>
                <c:pt idx="44">
                  <c:v>0.18148161253655959</c:v>
                </c:pt>
                <c:pt idx="45">
                  <c:v>0.18205570976896418</c:v>
                </c:pt>
                <c:pt idx="46">
                  <c:v>0.18259543980597323</c:v>
                </c:pt>
                <c:pt idx="47">
                  <c:v>0.18310328413674279</c:v>
                </c:pt>
                <c:pt idx="48">
                  <c:v>0.18358154635110308</c:v>
                </c:pt>
                <c:pt idx="49">
                  <c:v>0.18403236489751307</c:v>
                </c:pt>
                <c:pt idx="50">
                  <c:v>0.1844577249261016</c:v>
                </c:pt>
                <c:pt idx="51">
                  <c:v>0.18485946928240932</c:v>
                </c:pt>
                <c:pt idx="52">
                  <c:v>0.18523930871273483</c:v>
                </c:pt>
                <c:pt idx="53">
                  <c:v>0.18559883133762559</c:v>
                </c:pt>
                <c:pt idx="54">
                  <c:v>0.18593951144599496</c:v>
                </c:pt>
                <c:pt idx="55">
                  <c:v>0.18626271765858762</c:v>
                </c:pt>
                <c:pt idx="56">
                  <c:v>0.18656972050601764</c:v>
                </c:pt>
                <c:pt idx="57">
                  <c:v>0.18686169946336312</c:v>
                </c:pt>
                <c:pt idx="58">
                  <c:v>0.18713974948028925</c:v>
                </c:pt>
                <c:pt idx="59">
                  <c:v>0.18740488704287617</c:v>
                </c:pt>
                <c:pt idx="60">
                  <c:v>0.18765805580073638</c:v>
                </c:pt>
                <c:pt idx="61">
                  <c:v>0.18790013179059417</c:v>
                </c:pt>
                <c:pt idx="62">
                  <c:v>0.18813192828526745</c:v>
                </c:pt>
                <c:pt idx="63">
                  <c:v>0.18835420029491431</c:v>
                </c:pt>
                <c:pt idx="64">
                  <c:v>0.18856764874548398</c:v>
                </c:pt>
                <c:pt idx="65">
                  <c:v>0.1887729243575168</c:v>
                </c:pt>
                <c:pt idx="66">
                  <c:v>0.18897063124678659</c:v>
                </c:pt>
                <c:pt idx="67">
                  <c:v>0.18916133026672952</c:v>
                </c:pt>
                <c:pt idx="68">
                  <c:v>0.18934554211117882</c:v>
                </c:pt>
                <c:pt idx="69">
                  <c:v>0.189523750194594</c:v>
                </c:pt>
                <c:pt idx="70">
                  <c:v>0.18969640332574059</c:v>
                </c:pt>
                <c:pt idx="71">
                  <c:v>0.18986391818963347</c:v>
                </c:pt>
                <c:pt idx="72">
                  <c:v>0.19002668165149306</c:v>
                </c:pt>
                <c:pt idx="73">
                  <c:v>0.19018505289548016</c:v>
                </c:pt>
                <c:pt idx="74">
                  <c:v>0.19033936541005522</c:v>
                </c:pt>
                <c:pt idx="75">
                  <c:v>0.19048992883096322</c:v>
                </c:pt>
                <c:pt idx="76">
                  <c:v>0.19063703065205406</c:v>
                </c:pt>
                <c:pt idx="77">
                  <c:v>0.19078093781341507</c:v>
                </c:pt>
                <c:pt idx="78">
                  <c:v>0.19092189817561583</c:v>
                </c:pt>
                <c:pt idx="79">
                  <c:v>0.19106014188823089</c:v>
                </c:pt>
                <c:pt idx="80">
                  <c:v>0.19119588266022314</c:v>
                </c:pt>
                <c:pt idx="81">
                  <c:v>0.19132931893922556</c:v>
                </c:pt>
                <c:pt idx="82">
                  <c:v>0.19146063500625368</c:v>
                </c:pt>
                <c:pt idx="83">
                  <c:v>0.19159000199191509</c:v>
                </c:pt>
                <c:pt idx="84">
                  <c:v>0.19171757881974405</c:v>
                </c:pt>
                <c:pt idx="85">
                  <c:v>0.19184351308188835</c:v>
                </c:pt>
                <c:pt idx="86">
                  <c:v>0.19196794185199914</c:v>
                </c:pt>
                <c:pt idx="87">
                  <c:v>0.19209099243982758</c:v>
                </c:pt>
                <c:pt idx="88">
                  <c:v>0.19221278309170831</c:v>
                </c:pt>
                <c:pt idx="89">
                  <c:v>0.19233342364081024</c:v>
                </c:pt>
                <c:pt idx="90">
                  <c:v>0.19245301611075788</c:v>
                </c:pt>
                <c:pt idx="91">
                  <c:v>0.19257165527596593</c:v>
                </c:pt>
                <c:pt idx="92">
                  <c:v>0.19268942918179238</c:v>
                </c:pt>
                <c:pt idx="93">
                  <c:v>0.1928064196273912</c:v>
                </c:pt>
                <c:pt idx="94">
                  <c:v>0.19292270261393926</c:v>
                </c:pt>
                <c:pt idx="95">
                  <c:v>0.19303834876072201</c:v>
                </c:pt>
                <c:pt idx="96">
                  <c:v>0.19315342369138039</c:v>
                </c:pt>
                <c:pt idx="97">
                  <c:v>0.19326798839246206</c:v>
                </c:pt>
                <c:pt idx="98">
                  <c:v>0.19338209954625929</c:v>
                </c:pt>
                <c:pt idx="99">
                  <c:v>0.19349580983978162</c:v>
                </c:pt>
                <c:pt idx="100">
                  <c:v>0.19360916825157093</c:v>
                </c:pt>
                <c:pt idx="101">
                  <c:v>0.19372222031795105</c:v>
                </c:pt>
                <c:pt idx="102">
                  <c:v>0.1938350083801843</c:v>
                </c:pt>
                <c:pt idx="103">
                  <c:v>0.19394757181390565</c:v>
                </c:pt>
                <c:pt idx="104">
                  <c:v>0.19405994724210507</c:v>
                </c:pt>
                <c:pt idx="105">
                  <c:v>0.19417216873283824</c:v>
                </c:pt>
                <c:pt idx="106">
                  <c:v>0.19428426798275944</c:v>
                </c:pt>
                <c:pt idx="107">
                  <c:v>0.1943962744874953</c:v>
                </c:pt>
                <c:pt idx="108">
                  <c:v>0.19450821569980123</c:v>
                </c:pt>
                <c:pt idx="109">
                  <c:v>0.194620117176379</c:v>
                </c:pt>
                <c:pt idx="110">
                  <c:v>0.19473200271416546</c:v>
                </c:pt>
                <c:pt idx="111">
                  <c:v>0.19484389447685049</c:v>
                </c:pt>
                <c:pt idx="112">
                  <c:v>0.1949558131123236</c:v>
                </c:pt>
                <c:pt idx="113">
                  <c:v>0.19506777786169868</c:v>
                </c:pt>
                <c:pt idx="114">
                  <c:v>0.19517980666052315</c:v>
                </c:pt>
                <c:pt idx="115">
                  <c:v>0.19529191623273043</c:v>
                </c:pt>
                <c:pt idx="116">
                  <c:v>0.19540412217785591</c:v>
                </c:pt>
                <c:pt idx="117">
                  <c:v>0.19551643905200103</c:v>
                </c:pt>
                <c:pt idx="118">
                  <c:v>0.19562888044299209</c:v>
                </c:pt>
                <c:pt idx="119">
                  <c:v>0.19574145904015164</c:v>
                </c:pt>
                <c:pt idx="120">
                  <c:v>0.1958541866990676</c:v>
                </c:pt>
                <c:pt idx="121">
                  <c:v>0.19596707450171971</c:v>
                </c:pt>
                <c:pt idx="122">
                  <c:v>0.19608013281229511</c:v>
                </c:pt>
                <c:pt idx="123">
                  <c:v>0.19619337132900486</c:v>
                </c:pt>
                <c:pt idx="124">
                  <c:v>0.19630679913218374</c:v>
                </c:pt>
                <c:pt idx="125">
                  <c:v>0.19642042472894455</c:v>
                </c:pt>
                <c:pt idx="126">
                  <c:v>0.19653425609463143</c:v>
                </c:pt>
                <c:pt idx="127">
                  <c:v>0.19664830071130149</c:v>
                </c:pt>
                <c:pt idx="128">
                  <c:v>0.19676256560344937</c:v>
                </c:pt>
                <c:pt idx="129">
                  <c:v>0.19687705737117223</c:v>
                </c:pt>
                <c:pt idx="130">
                  <c:v>0.19699178222095665</c:v>
                </c:pt>
                <c:pt idx="131">
                  <c:v>0.19710674599426117</c:v>
                </c:pt>
                <c:pt idx="132">
                  <c:v>0.19722195419405048</c:v>
                </c:pt>
                <c:pt idx="133">
                  <c:v>0.197337412009428</c:v>
                </c:pt>
                <c:pt idx="134">
                  <c:v>0.19745312433850484</c:v>
                </c:pt>
                <c:pt idx="135">
                  <c:v>0.1975690958096305</c:v>
                </c:pt>
                <c:pt idx="136">
                  <c:v>0.19768533080110232</c:v>
                </c:pt>
                <c:pt idx="137">
                  <c:v>0.19780183345946425</c:v>
                </c:pt>
                <c:pt idx="138">
                  <c:v>0.19791860771649497</c:v>
                </c:pt>
                <c:pt idx="139">
                  <c:v>0.19803565730497991</c:v>
                </c:pt>
                <c:pt idx="140">
                  <c:v>0.19815298577335372</c:v>
                </c:pt>
                <c:pt idx="141">
                  <c:v>0.1982705964992954</c:v>
                </c:pt>
                <c:pt idx="142">
                  <c:v>0.19838849270235001</c:v>
                </c:pt>
                <c:pt idx="143">
                  <c:v>0.19850667745564723</c:v>
                </c:pt>
                <c:pt idx="144">
                  <c:v>0.19862515369678213</c:v>
                </c:pt>
                <c:pt idx="145">
                  <c:v>0.19874392423791687</c:v>
                </c:pt>
                <c:pt idx="146">
                  <c:v>0.19886299177516092</c:v>
                </c:pt>
                <c:pt idx="147">
                  <c:v>0.19898235889728016</c:v>
                </c:pt>
                <c:pt idx="148">
                  <c:v>0.19910202809378347</c:v>
                </c:pt>
                <c:pt idx="149">
                  <c:v>0.19922200176243179</c:v>
                </c:pt>
                <c:pt idx="150">
                  <c:v>0.19934228221621075</c:v>
                </c:pt>
                <c:pt idx="151">
                  <c:v>0.19946287168980528</c:v>
                </c:pt>
                <c:pt idx="152">
                  <c:v>0.19958377234561203</c:v>
                </c:pt>
                <c:pt idx="153">
                  <c:v>0.19970498627932332</c:v>
                </c:pt>
                <c:pt idx="154">
                  <c:v>0.19982651552511158</c:v>
                </c:pt>
                <c:pt idx="155">
                  <c:v>0.19994836206044594</c:v>
                </c:pt>
                <c:pt idx="156">
                  <c:v>0.20007052781056411</c:v>
                </c:pt>
                <c:pt idx="157">
                  <c:v>0.20019301465262623</c:v>
                </c:pt>
                <c:pt idx="158">
                  <c:v>0.2003158244195736</c:v>
                </c:pt>
                <c:pt idx="159">
                  <c:v>0.20043895890371247</c:v>
                </c:pt>
                <c:pt idx="160">
                  <c:v>0.20056241986004295</c:v>
                </c:pt>
                <c:pt idx="161">
                  <c:v>0.20068620900935158</c:v>
                </c:pt>
                <c:pt idx="162">
                  <c:v>0.20081032804108509</c:v>
                </c:pt>
                <c:pt idx="163">
                  <c:v>0.20093477861601902</c:v>
                </c:pt>
                <c:pt idx="164">
                  <c:v>0.20105956236873856</c:v>
                </c:pt>
                <c:pt idx="165">
                  <c:v>0.20118468090994335</c:v>
                </c:pt>
                <c:pt idx="166">
                  <c:v>0.20131013582858895</c:v>
                </c:pt>
                <c:pt idx="167">
                  <c:v>0.2014359286938778</c:v>
                </c:pt>
                <c:pt idx="168">
                  <c:v>0.20156206105710953</c:v>
                </c:pt>
                <c:pt idx="169">
                  <c:v>0.20168853445340043</c:v>
                </c:pt>
                <c:pt idx="170">
                  <c:v>0.20181535040328311</c:v>
                </c:pt>
                <c:pt idx="171">
                  <c:v>0.20194251041419262</c:v>
                </c:pt>
                <c:pt idx="172">
                  <c:v>0.20207001598184976</c:v>
                </c:pt>
                <c:pt idx="173">
                  <c:v>0.20219786859154654</c:v>
                </c:pt>
                <c:pt idx="174">
                  <c:v>0.20232606971934258</c:v>
                </c:pt>
                <c:pt idx="175">
                  <c:v>0.20245462083317775</c:v>
                </c:pt>
                <c:pt idx="176">
                  <c:v>0.202583523393908</c:v>
                </c:pt>
                <c:pt idx="177">
                  <c:v>0.20271277885626904</c:v>
                </c:pt>
                <c:pt idx="178">
                  <c:v>0.20284238866977389</c:v>
                </c:pt>
                <c:pt idx="179">
                  <c:v>0.20297235427954805</c:v>
                </c:pt>
                <c:pt idx="180">
                  <c:v>0.20310267712710769</c:v>
                </c:pt>
                <c:pt idx="181">
                  <c:v>0.20323335865108463</c:v>
                </c:pt>
                <c:pt idx="182">
                  <c:v>0.2033644002879024</c:v>
                </c:pt>
                <c:pt idx="183">
                  <c:v>0.20349580347240478</c:v>
                </c:pt>
                <c:pt idx="184">
                  <c:v>0.20362756963844428</c:v>
                </c:pt>
                <c:pt idx="185">
                  <c:v>0.20375970021942919</c:v>
                </c:pt>
                <c:pt idx="186">
                  <c:v>0.20389219664883471</c:v>
                </c:pt>
                <c:pt idx="187">
                  <c:v>0.20402506036068069</c:v>
                </c:pt>
                <c:pt idx="188">
                  <c:v>0.2041582927899768</c:v>
                </c:pt>
                <c:pt idx="189">
                  <c:v>0.2042918953731391</c:v>
                </c:pt>
                <c:pt idx="190">
                  <c:v>0.20442586954837985</c:v>
                </c:pt>
                <c:pt idx="191">
                  <c:v>0.20456021675607061</c:v>
                </c:pt>
                <c:pt idx="192">
                  <c:v>0.20469493843908446</c:v>
                </c:pt>
                <c:pt idx="193">
                  <c:v>0.20483003604311417</c:v>
                </c:pt>
                <c:pt idx="194">
                  <c:v>0.20496551101697205</c:v>
                </c:pt>
                <c:pt idx="195">
                  <c:v>0.20510136481286961</c:v>
                </c:pt>
                <c:pt idx="196">
                  <c:v>0.20523759888668203</c:v>
                </c:pt>
                <c:pt idx="197">
                  <c:v>0.20537421469819434</c:v>
                </c:pt>
                <c:pt idx="198">
                  <c:v>0.20551121371133446</c:v>
                </c:pt>
                <c:pt idx="199">
                  <c:v>0.20564859739439176</c:v>
                </c:pt>
                <c:pt idx="200">
                  <c:v>0.20579810262643594</c:v>
                </c:pt>
                <c:pt idx="201">
                  <c:v>0.20597062427464422</c:v>
                </c:pt>
                <c:pt idx="202">
                  <c:v>0.20616454017008282</c:v>
                </c:pt>
                <c:pt idx="203">
                  <c:v>0.20637834458237322</c:v>
                </c:pt>
                <c:pt idx="204">
                  <c:v>0.20661063987002801</c:v>
                </c:pt>
                <c:pt idx="205">
                  <c:v>0.20686012872957094</c:v>
                </c:pt>
                <c:pt idx="206">
                  <c:v>0.20712560700050059</c:v>
                </c:pt>
                <c:pt idx="207">
                  <c:v>0.20740595698623429</c:v>
                </c:pt>
                <c:pt idx="208">
                  <c:v>0.20770014125403266</c:v>
                </c:pt>
                <c:pt idx="209">
                  <c:v>0.2080071968795528</c:v>
                </c:pt>
                <c:pt idx="210">
                  <c:v>0.20832623010414641</c:v>
                </c:pt>
                <c:pt idx="211">
                  <c:v>0.20865641137530308</c:v>
                </c:pt>
                <c:pt idx="212">
                  <c:v>0.20899697074276108</c:v>
                </c:pt>
                <c:pt idx="213">
                  <c:v>0.20934719358478207</c:v>
                </c:pt>
                <c:pt idx="214">
                  <c:v>0.2097064166409098</c:v>
                </c:pt>
                <c:pt idx="215">
                  <c:v>0.21007402432923625</c:v>
                </c:pt>
                <c:pt idx="216">
                  <c:v>0.21044944532777099</c:v>
                </c:pt>
                <c:pt idx="217">
                  <c:v>0.21083214940097417</c:v>
                </c:pt>
                <c:pt idx="218">
                  <c:v>0.21122164445387276</c:v>
                </c:pt>
                <c:pt idx="219">
                  <c:v>0.21161747379743806</c:v>
                </c:pt>
                <c:pt idx="220">
                  <c:v>0.21200748266154448</c:v>
                </c:pt>
                <c:pt idx="221">
                  <c:v>0.2123803885096878</c:v>
                </c:pt>
                <c:pt idx="222">
                  <c:v>0.21273744943946532</c:v>
                </c:pt>
                <c:pt idx="223">
                  <c:v>0.21307983344888298</c:v>
                </c:pt>
                <c:pt idx="224">
                  <c:v>0.21340862489827592</c:v>
                </c:pt>
                <c:pt idx="225">
                  <c:v>0.21372483050882674</c:v>
                </c:pt>
                <c:pt idx="226">
                  <c:v>0.21402938493091617</c:v>
                </c:pt>
                <c:pt idx="227">
                  <c:v>0.2143231559131519</c:v>
                </c:pt>
                <c:pt idx="228">
                  <c:v>0.21460694910071434</c:v>
                </c:pt>
                <c:pt idx="229">
                  <c:v>0.21488151248960141</c:v>
                </c:pt>
                <c:pt idx="230">
                  <c:v>0.21514754056144889</c:v>
                </c:pt>
                <c:pt idx="231">
                  <c:v>0.2154056781218332</c:v>
                </c:pt>
                <c:pt idx="232">
                  <c:v>0.21565652386332174</c:v>
                </c:pt>
                <c:pt idx="233">
                  <c:v>0.21590063367300838</c:v>
                </c:pt>
                <c:pt idx="234">
                  <c:v>0.21613852370285971</c:v>
                </c:pt>
                <c:pt idx="235">
                  <c:v>0.21637067321988027</c:v>
                </c:pt>
                <c:pt idx="236">
                  <c:v>0.21659752725188741</c:v>
                </c:pt>
                <c:pt idx="237">
                  <c:v>0.21681949904355316</c:v>
                </c:pt>
                <c:pt idx="238">
                  <c:v>0.21703697233631902</c:v>
                </c:pt>
                <c:pt idx="239">
                  <c:v>0.21725030348481525</c:v>
                </c:pt>
                <c:pt idx="240">
                  <c:v>0.21745982342150857</c:v>
                </c:pt>
                <c:pt idx="241">
                  <c:v>0.21766583948046256</c:v>
                </c:pt>
                <c:pt idx="242">
                  <c:v>0.21786863709031482</c:v>
                </c:pt>
                <c:pt idx="243">
                  <c:v>0.21806848134584839</c:v>
                </c:pt>
                <c:pt idx="244">
                  <c:v>0.21826561846686615</c:v>
                </c:pt>
                <c:pt idx="245">
                  <c:v>0.21846027715244809</c:v>
                </c:pt>
                <c:pt idx="246">
                  <c:v>0.21865266983809317</c:v>
                </c:pt>
                <c:pt idx="247">
                  <c:v>0.21884299386271475</c:v>
                </c:pt>
                <c:pt idx="248">
                  <c:v>0.21903143255194768</c:v>
                </c:pt>
                <c:pt idx="249">
                  <c:v>0.2192181562237748</c:v>
                </c:pt>
                <c:pt idx="250">
                  <c:v>0.21940332312203917</c:v>
                </c:pt>
                <c:pt idx="251">
                  <c:v>0.21958708028301663</c:v>
                </c:pt>
                <c:pt idx="252">
                  <c:v>0.21976956433984685</c:v>
                </c:pt>
                <c:pt idx="253">
                  <c:v>0.21995090226928099</c:v>
                </c:pt>
                <c:pt idx="254">
                  <c:v>0.22013121208488154</c:v>
                </c:pt>
                <c:pt idx="255">
                  <c:v>0.22031060348051529</c:v>
                </c:pt>
                <c:pt idx="256">
                  <c:v>0.22048917842770335</c:v>
                </c:pt>
                <c:pt idx="257">
                  <c:v>0.22066703173013794</c:v>
                </c:pt>
                <c:pt idx="258">
                  <c:v>0.22084425153843676</c:v>
                </c:pt>
                <c:pt idx="259">
                  <c:v>0.2210209198279881</c:v>
                </c:pt>
                <c:pt idx="260">
                  <c:v>0.2211971128425316</c:v>
                </c:pt>
                <c:pt idx="261">
                  <c:v>0.22137290150593378</c:v>
                </c:pt>
                <c:pt idx="262">
                  <c:v>0.22154835180443724</c:v>
                </c:pt>
                <c:pt idx="263">
                  <c:v>0.22172352514150337</c:v>
                </c:pt>
                <c:pt idx="264">
                  <c:v>0.22189847866721182</c:v>
                </c:pt>
                <c:pt idx="265">
                  <c:v>0.22207326558404206</c:v>
                </c:pt>
                <c:pt idx="266">
                  <c:v>0.2222479354307321</c:v>
                </c:pt>
                <c:pt idx="267">
                  <c:v>0.22242253434578438</c:v>
                </c:pt>
                <c:pt idx="268">
                  <c:v>0.22259710531208007</c:v>
                </c:pt>
                <c:pt idx="269">
                  <c:v>0.22277168838395586</c:v>
                </c:pt>
                <c:pt idx="270">
                  <c:v>0.22294632089800087</c:v>
                </c:pt>
                <c:pt idx="271">
                  <c:v>0.22312103766874167</c:v>
                </c:pt>
                <c:pt idx="272">
                  <c:v>0.22329587117029925</c:v>
                </c:pt>
                <c:pt idx="273">
                  <c:v>0.22347085170502282</c:v>
                </c:pt>
                <c:pt idx="274">
                  <c:v>0.2236460075600358</c:v>
                </c:pt>
                <c:pt idx="275">
                  <c:v>0.22382136515256043</c:v>
                </c:pt>
                <c:pt idx="276">
                  <c:v>0.22399694916482513</c:v>
                </c:pt>
                <c:pt idx="277">
                  <c:v>0.22417278266930246</c:v>
                </c:pt>
                <c:pt idx="278">
                  <c:v>0.22434888724497115</c:v>
                </c:pt>
                <c:pt idx="279">
                  <c:v>0.22452528308524514</c:v>
                </c:pt>
                <c:pt idx="280">
                  <c:v>0.22470198909816849</c:v>
                </c:pt>
                <c:pt idx="281">
                  <c:v>0.22487902299942905</c:v>
                </c:pt>
                <c:pt idx="282">
                  <c:v>0.22505640139870842</c:v>
                </c:pt>
                <c:pt idx="283">
                  <c:v>0.22523413987984295</c:v>
                </c:pt>
                <c:pt idx="284">
                  <c:v>0.22541225307524357</c:v>
                </c:pt>
                <c:pt idx="285">
                  <c:v>0.22559075473498139</c:v>
                </c:pt>
                <c:pt idx="286">
                  <c:v>0.22576965779092684</c:v>
                </c:pt>
                <c:pt idx="287">
                  <c:v>0.22594897441629264</c:v>
                </c:pt>
                <c:pt idx="288">
                  <c:v>0.22612871608091309</c:v>
                </c:pt>
                <c:pt idx="289">
                  <c:v>0.22630889360256448</c:v>
                </c:pt>
                <c:pt idx="290">
                  <c:v>0.22648951719460994</c:v>
                </c:pt>
                <c:pt idx="291">
                  <c:v>0.22667059651023425</c:v>
                </c:pt>
                <c:pt idx="292">
                  <c:v>0.22685214068351087</c:v>
                </c:pt>
                <c:pt idx="293">
                  <c:v>0.22703415836752963</c:v>
                </c:pt>
                <c:pt idx="294">
                  <c:v>0.22721665776979713</c:v>
                </c:pt>
                <c:pt idx="295">
                  <c:v>0.2273996466851016</c:v>
                </c:pt>
                <c:pt idx="296">
                  <c:v>0.22758313252602971</c:v>
                </c:pt>
                <c:pt idx="297">
                  <c:v>0.22776712235129759</c:v>
                </c:pt>
                <c:pt idx="298">
                  <c:v>0.22795162289205875</c:v>
                </c:pt>
                <c:pt idx="299">
                  <c:v>0.22813664057632921</c:v>
                </c:pt>
                <c:pt idx="300">
                  <c:v>0.22834560200397999</c:v>
                </c:pt>
                <c:pt idx="301">
                  <c:v>0.22860025279109966</c:v>
                </c:pt>
                <c:pt idx="302">
                  <c:v>0.22889735766174624</c:v>
                </c:pt>
                <c:pt idx="303">
                  <c:v>0.22923391352407518</c:v>
                </c:pt>
                <c:pt idx="304">
                  <c:v>0.22960713282058962</c:v>
                </c:pt>
                <c:pt idx="305">
                  <c:v>0.23001442807240244</c:v>
                </c:pt>
                <c:pt idx="306">
                  <c:v>0.23045339753188404</c:v>
                </c:pt>
                <c:pt idx="307">
                  <c:v>0.23092181186420926</c:v>
                </c:pt>
                <c:pt idx="308">
                  <c:v>0.23141760178401791</c:v>
                </c:pt>
                <c:pt idx="309">
                  <c:v>0.23193884657869615</c:v>
                </c:pt>
                <c:pt idx="310">
                  <c:v>0.23248376345469474</c:v>
                </c:pt>
                <c:pt idx="311">
                  <c:v>0.23305069764786215</c:v>
                </c:pt>
                <c:pt idx="312">
                  <c:v>0.2336381132430036</c:v>
                </c:pt>
                <c:pt idx="313">
                  <c:v>0.2342445846518032</c:v>
                </c:pt>
                <c:pt idx="314">
                  <c:v>0.23486878870189859</c:v>
                </c:pt>
                <c:pt idx="315">
                  <c:v>0.23550949729327791</c:v>
                </c:pt>
                <c:pt idx="316">
                  <c:v>0.23616557058131643</c:v>
                </c:pt>
                <c:pt idx="317">
                  <c:v>0.23683595064868548</c:v>
                </c:pt>
                <c:pt idx="318">
                  <c:v>0.23751965563107411</c:v>
                </c:pt>
                <c:pt idx="319">
                  <c:v>0.23821577426418103</c:v>
                </c:pt>
                <c:pt idx="320">
                  <c:v>0.23890005242931719</c:v>
                </c:pt>
                <c:pt idx="321">
                  <c:v>0.23954997678327841</c:v>
                </c:pt>
                <c:pt idx="322">
                  <c:v>0.24016805832133162</c:v>
                </c:pt>
                <c:pt idx="323">
                  <c:v>0.24075662817091656</c:v>
                </c:pt>
                <c:pt idx="324">
                  <c:v>0.24131785049162807</c:v>
                </c:pt>
                <c:pt idx="325">
                  <c:v>0.24185373445010719</c:v>
                </c:pt>
                <c:pt idx="326">
                  <c:v>0.24236614533618231</c:v>
                </c:pt>
                <c:pt idx="327">
                  <c:v>0.24285681488184363</c:v>
                </c:pt>
                <c:pt idx="328">
                  <c:v>0.24332735084021909</c:v>
                </c:pt>
                <c:pt idx="329">
                  <c:v>0.24377924587761954</c:v>
                </c:pt>
                <c:pt idx="330">
                  <c:v>0.24421388582791323</c:v>
                </c:pt>
                <c:pt idx="331">
                  <c:v>0.24463255735496231</c:v>
                </c:pt>
                <c:pt idx="332">
                  <c:v>0.24503645506556784</c:v>
                </c:pt>
                <c:pt idx="333">
                  <c:v>0.24542668811233206</c:v>
                </c:pt>
                <c:pt idx="334">
                  <c:v>0.24580428632301429</c:v>
                </c:pt>
                <c:pt idx="335">
                  <c:v>0.24617020589034111</c:v>
                </c:pt>
                <c:pt idx="336">
                  <c:v>0.2465253346537889</c:v>
                </c:pt>
                <c:pt idx="337">
                  <c:v>0.24687049700260066</c:v>
                </c:pt>
                <c:pt idx="338">
                  <c:v>0.24720645842720071</c:v>
                </c:pt>
                <c:pt idx="339">
                  <c:v>0.24753392974422</c:v>
                </c:pt>
                <c:pt idx="340">
                  <c:v>0.24785357101854077</c:v>
                </c:pt>
                <c:pt idx="341">
                  <c:v>0.24816599520408553</c:v>
                </c:pt>
                <c:pt idx="342">
                  <c:v>0.24847177152352248</c:v>
                </c:pt>
                <c:pt idx="343">
                  <c:v>0.24877142860561011</c:v>
                </c:pt>
                <c:pt idx="344">
                  <c:v>0.24906545739755992</c:v>
                </c:pt>
                <c:pt idx="345">
                  <c:v>0.24935431386855372</c:v>
                </c:pt>
                <c:pt idx="346">
                  <c:v>0.24963842151939103</c:v>
                </c:pt>
                <c:pt idx="347">
                  <c:v>0.24991817371217034</c:v>
                </c:pt>
                <c:pt idx="348">
                  <c:v>0.25019393583290961</c:v>
                </c:pt>
                <c:pt idx="349">
                  <c:v>0.25046604729908739</c:v>
                </c:pt>
                <c:pt idx="350">
                  <c:v>0.25073482342322501</c:v>
                </c:pt>
                <c:pt idx="351">
                  <c:v>0.25100055714283465</c:v>
                </c:pt>
                <c:pt idx="352">
                  <c:v>0.25126352062631518</c:v>
                </c:pt>
                <c:pt idx="353">
                  <c:v>0.2515239667636936</c:v>
                </c:pt>
                <c:pt idx="354">
                  <c:v>0.25178213055046939</c:v>
                </c:pt>
                <c:pt idx="355">
                  <c:v>0.25203823037222778</c:v>
                </c:pt>
                <c:pt idx="356">
                  <c:v>0.25229246919713821</c:v>
                </c:pt>
                <c:pt idx="357">
                  <c:v>0.25254503568294451</c:v>
                </c:pt>
                <c:pt idx="358">
                  <c:v>0.25279610520457774</c:v>
                </c:pt>
                <c:pt idx="359">
                  <c:v>0.25304584080808545</c:v>
                </c:pt>
                <c:pt idx="360">
                  <c:v>0.25329439409616067</c:v>
                </c:pt>
                <c:pt idx="361">
                  <c:v>0.25354190605017562</c:v>
                </c:pt>
                <c:pt idx="362">
                  <c:v>0.25378850779327555</c:v>
                </c:pt>
                <c:pt idx="363">
                  <c:v>0.25403432129875658</c:v>
                </c:pt>
                <c:pt idx="364">
                  <c:v>0.254279460047654</c:v>
                </c:pt>
                <c:pt idx="365">
                  <c:v>0.25452402963918247</c:v>
                </c:pt>
                <c:pt idx="366">
                  <c:v>0.25476812835740881</c:v>
                </c:pt>
                <c:pt idx="367">
                  <c:v>0.25501184769729712</c:v>
                </c:pt>
                <c:pt idx="368">
                  <c:v>0.25525527285303934</c:v>
                </c:pt>
                <c:pt idx="369">
                  <c:v>0.25549848317137541</c:v>
                </c:pt>
                <c:pt idx="370">
                  <c:v>0.25574155257241538</c:v>
                </c:pt>
                <c:pt idx="371">
                  <c:v>0.25598454994029224</c:v>
                </c:pt>
                <c:pt idx="372">
                  <c:v>0.25622753948581084</c:v>
                </c:pt>
                <c:pt idx="373">
                  <c:v>0.25647058108309911</c:v>
                </c:pt>
                <c:pt idx="374">
                  <c:v>0.25671373058212882</c:v>
                </c:pt>
                <c:pt idx="375">
                  <c:v>0.25695704009883319</c:v>
                </c:pt>
                <c:pt idx="376">
                  <c:v>0.2572005582844315</c:v>
                </c:pt>
                <c:pt idx="377">
                  <c:v>0.25744433057544874</c:v>
                </c:pt>
                <c:pt idx="378">
                  <c:v>0.25768839942581678</c:v>
                </c:pt>
                <c:pt idx="379">
                  <c:v>0.25793280452234163</c:v>
                </c:pt>
                <c:pt idx="380">
                  <c:v>0.2581775829847297</c:v>
                </c:pt>
                <c:pt idx="381">
                  <c:v>0.25842276955127996</c:v>
                </c:pt>
                <c:pt idx="382">
                  <c:v>0.25866839675127151</c:v>
                </c:pt>
                <c:pt idx="383">
                  <c:v>0.25891449506499847</c:v>
                </c:pt>
                <c:pt idx="384">
                  <c:v>0.2591610930723407</c:v>
                </c:pt>
                <c:pt idx="385">
                  <c:v>0.25940821759069038</c:v>
                </c:pt>
                <c:pt idx="386">
                  <c:v>0.2596558938029993</c:v>
                </c:pt>
                <c:pt idx="387">
                  <c:v>0.25990414537665479</c:v>
                </c:pt>
                <c:pt idx="388">
                  <c:v>0.26015299457384217</c:v>
                </c:pt>
                <c:pt idx="389">
                  <c:v>0.26040246235400444</c:v>
                </c:pt>
                <c:pt idx="390">
                  <c:v>0.26065256846896595</c:v>
                </c:pt>
                <c:pt idx="391">
                  <c:v>0.26090333155124623</c:v>
                </c:pt>
                <c:pt idx="392">
                  <c:v>0.26115476919605263</c:v>
                </c:pt>
                <c:pt idx="393">
                  <c:v>0.26140689803740519</c:v>
                </c:pt>
                <c:pt idx="394">
                  <c:v>0.26165973381881336</c:v>
                </c:pt>
                <c:pt idx="395">
                  <c:v>0.26191329145889825</c:v>
                </c:pt>
                <c:pt idx="396">
                  <c:v>0.2621675851123198</c:v>
                </c:pt>
                <c:pt idx="397">
                  <c:v>0.26242262822634754</c:v>
                </c:pt>
                <c:pt idx="398">
                  <c:v>0.26267843359338744</c:v>
                </c:pt>
                <c:pt idx="399">
                  <c:v>0.26293501339975339</c:v>
                </c:pt>
                <c:pt idx="400">
                  <c:v>0.26323908203639407</c:v>
                </c:pt>
                <c:pt idx="401">
                  <c:v>0.26363400091047634</c:v>
                </c:pt>
                <c:pt idx="402">
                  <c:v>0.26411331611759109</c:v>
                </c:pt>
                <c:pt idx="403">
                  <c:v>0.26467103686719201</c:v>
                </c:pt>
                <c:pt idx="404">
                  <c:v>0.265301602272901</c:v>
                </c:pt>
                <c:pt idx="405">
                  <c:v>0.2659998505243959</c:v>
                </c:pt>
                <c:pt idx="406">
                  <c:v>0.26676099027009154</c:v>
                </c:pt>
                <c:pt idx="407">
                  <c:v>0.26758057405207025</c:v>
                </c:pt>
                <c:pt idx="408">
                  <c:v>0.26845447364608943</c:v>
                </c:pt>
                <c:pt idx="409">
                  <c:v>0.2693788571700465</c:v>
                </c:pt>
                <c:pt idx="410">
                  <c:v>0.27035016783408011</c:v>
                </c:pt>
                <c:pt idx="411">
                  <c:v>0.27136510421458065</c:v>
                </c:pt>
                <c:pt idx="412">
                  <c:v>0.27242060194282636</c:v>
                </c:pt>
                <c:pt idx="413">
                  <c:v>0.27351381670679653</c:v>
                </c:pt>
                <c:pt idx="414">
                  <c:v>0.27464210847199155</c:v>
                </c:pt>
                <c:pt idx="415">
                  <c:v>0.27580302683383995</c:v>
                </c:pt>
                <c:pt idx="416">
                  <c:v>0.27699429742054282</c:v>
                </c:pt>
                <c:pt idx="417">
                  <c:v>0.27821380927102679</c:v>
                </c:pt>
                <c:pt idx="418">
                  <c:v>0.27945960311807566</c:v>
                </c:pt>
                <c:pt idx="419">
                  <c:v>0.28072986051172943</c:v>
                </c:pt>
                <c:pt idx="420">
                  <c:v>0.28197622470816769</c:v>
                </c:pt>
                <c:pt idx="421">
                  <c:v>0.28315381059690775</c:v>
                </c:pt>
                <c:pt idx="422">
                  <c:v>0.28426762477439771</c:v>
                </c:pt>
                <c:pt idx="423">
                  <c:v>0.2853223151558793</c:v>
                </c:pt>
                <c:pt idx="424">
                  <c:v>0.28632219669969949</c:v>
                </c:pt>
                <c:pt idx="425">
                  <c:v>0.28727127528686813</c:v>
                </c:pt>
                <c:pt idx="426">
                  <c:v>0.28817326988815067</c:v>
                </c:pt>
                <c:pt idx="427">
                  <c:v>0.28903163314150693</c:v>
                </c:pt>
                <c:pt idx="428">
                  <c:v>0.289849570453872</c:v>
                </c:pt>
                <c:pt idx="429">
                  <c:v>0.29063005773310435</c:v>
                </c:pt>
                <c:pt idx="430">
                  <c:v>0.29137585784833619</c:v>
                </c:pt>
                <c:pt idx="431">
                  <c:v>0.29208953590991826</c:v>
                </c:pt>
                <c:pt idx="432">
                  <c:v>0.2927734734536056</c:v>
                </c:pt>
                <c:pt idx="433">
                  <c:v>0.29342988160757</c:v>
                </c:pt>
                <c:pt idx="434">
                  <c:v>0.29406081331517969</c:v>
                </c:pt>
                <c:pt idx="435">
                  <c:v>0.29466817468126272</c:v>
                </c:pt>
                <c:pt idx="436">
                  <c:v>0.29525373550471051</c:v>
                </c:pt>
                <c:pt idx="437">
                  <c:v>0.29581913905577395</c:v>
                </c:pt>
                <c:pt idx="438">
                  <c:v>0.29636591115221439</c:v>
                </c:pt>
                <c:pt idx="439">
                  <c:v>0.29689546858459426</c:v>
                </c:pt>
                <c:pt idx="440">
                  <c:v>0.29740912693738042</c:v>
                </c:pt>
                <c:pt idx="441">
                  <c:v>0.29790810784919036</c:v>
                </c:pt>
                <c:pt idx="442">
                  <c:v>0.29839354575239985</c:v>
                </c:pt>
                <c:pt idx="443">
                  <c:v>0.2988664941294516</c:v>
                </c:pt>
                <c:pt idx="444">
                  <c:v>0.29932793132052271</c:v>
                </c:pt>
                <c:pt idx="445">
                  <c:v>0.29977876591472341</c:v>
                </c:pt>
                <c:pt idx="446">
                  <c:v>0.30021984175469518</c:v>
                </c:pt>
                <c:pt idx="447">
                  <c:v>0.30065194258233224</c:v>
                </c:pt>
                <c:pt idx="448">
                  <c:v>0.30107579635136339</c:v>
                </c:pt>
                <c:pt idx="449">
                  <c:v>0.3014920792306825</c:v>
                </c:pt>
                <c:pt idx="450">
                  <c:v>0.3019014193206081</c:v>
                </c:pt>
                <c:pt idx="451">
                  <c:v>0.30230440010265863</c:v>
                </c:pt>
                <c:pt idx="452">
                  <c:v>0.30270156364194994</c:v>
                </c:pt>
                <c:pt idx="453">
                  <c:v>0.30309341355996233</c:v>
                </c:pt>
                <c:pt idx="454">
                  <c:v>0.30348041779413848</c:v>
                </c:pt>
                <c:pt idx="455">
                  <c:v>0.30386301115960368</c:v>
                </c:pt>
                <c:pt idx="456">
                  <c:v>0.30424159772719606</c:v>
                </c:pt>
                <c:pt idx="457">
                  <c:v>0.30461655303098217</c:v>
                </c:pt>
                <c:pt idx="458">
                  <c:v>0.30498822611748555</c:v>
                </c:pt>
                <c:pt idx="459">
                  <c:v>0.3053569414479782</c:v>
                </c:pt>
                <c:pt idx="460">
                  <c:v>0.30572300066437608</c:v>
                </c:pt>
                <c:pt idx="461">
                  <c:v>0.3060866842285152</c:v>
                </c:pt>
                <c:pt idx="462">
                  <c:v>0.30644825294389411</c:v>
                </c:pt>
                <c:pt idx="463">
                  <c:v>0.30680794936830658</c:v>
                </c:pt>
                <c:pt idx="464">
                  <c:v>0.30716599912519482</c:v>
                </c:pt>
                <c:pt idx="465">
                  <c:v>0.30752261212097948</c:v>
                </c:pt>
                <c:pt idx="466">
                  <c:v>0.30787798367511743</c:v>
                </c:pt>
                <c:pt idx="467">
                  <c:v>0.30823229556913911</c:v>
                </c:pt>
                <c:pt idx="468">
                  <c:v>0.30858571702047938</c:v>
                </c:pt>
                <c:pt idx="469">
                  <c:v>0.30893840558649549</c:v>
                </c:pt>
                <c:pt idx="470">
                  <c:v>0.30929050800367708</c:v>
                </c:pt>
                <c:pt idx="471">
                  <c:v>0.30964216096669783</c:v>
                </c:pt>
                <c:pt idx="472">
                  <c:v>0.30999349185162173</c:v>
                </c:pt>
                <c:pt idx="473">
                  <c:v>0.31034461938726943</c:v>
                </c:pt>
                <c:pt idx="474">
                  <c:v>0.31069565427846363</c:v>
                </c:pt>
                <c:pt idx="475">
                  <c:v>0.31104669978460231</c:v>
                </c:pt>
                <c:pt idx="476">
                  <c:v>0.31139785225676614</c:v>
                </c:pt>
                <c:pt idx="477">
                  <c:v>0.31174920163633174</c:v>
                </c:pt>
                <c:pt idx="478">
                  <c:v>0.31210083191785321</c:v>
                </c:pt>
                <c:pt idx="479">
                  <c:v>0.31245282157877419</c:v>
                </c:pt>
                <c:pt idx="480">
                  <c:v>0.31280524397834697</c:v>
                </c:pt>
                <c:pt idx="481">
                  <c:v>0.31315816772797245</c:v>
                </c:pt>
                <c:pt idx="482">
                  <c:v>0.31351165703500539</c:v>
                </c:pt>
                <c:pt idx="483">
                  <c:v>0.31386577202193022</c:v>
                </c:pt>
                <c:pt idx="484">
                  <c:v>0.31422056902267459</c:v>
                </c:pt>
                <c:pt idx="485">
                  <c:v>0.31457610085769949</c:v>
                </c:pt>
                <c:pt idx="486">
                  <c:v>0.31493241708938752</c:v>
                </c:pt>
                <c:pt idx="487">
                  <c:v>0.31528956425914501</c:v>
                </c:pt>
                <c:pt idx="488">
                  <c:v>0.31564758610752536</c:v>
                </c:pt>
                <c:pt idx="489">
                  <c:v>0.31600652377859717</c:v>
                </c:pt>
                <c:pt idx="490">
                  <c:v>0.3163664160096808</c:v>
                </c:pt>
                <c:pt idx="491">
                  <c:v>0.3167272993075082</c:v>
                </c:pt>
                <c:pt idx="492">
                  <c:v>0.31708920811177654</c:v>
                </c:pt>
                <c:pt idx="493">
                  <c:v>0.31745217494700351</c:v>
                </c:pt>
                <c:pt idx="494">
                  <c:v>0.31781623056351743</c:v>
                </c:pt>
                <c:pt idx="495">
                  <c:v>0.31818140406836931</c:v>
                </c:pt>
                <c:pt idx="496">
                  <c:v>0.31854772304688261</c:v>
                </c:pt>
                <c:pt idx="497">
                  <c:v>0.31891521367551823</c:v>
                </c:pt>
                <c:pt idx="498">
                  <c:v>0.31928390082667357</c:v>
                </c:pt>
                <c:pt idx="499">
                  <c:v>0.31965380816599648</c:v>
                </c:pt>
                <c:pt idx="500">
                  <c:v>0.32005983780738484</c:v>
                </c:pt>
                <c:pt idx="501">
                  <c:v>0.32053438595257111</c:v>
                </c:pt>
                <c:pt idx="502">
                  <c:v>0.32107264301594718</c:v>
                </c:pt>
                <c:pt idx="503">
                  <c:v>0.32167014487209966</c:v>
                </c:pt>
                <c:pt idx="504">
                  <c:v>0.32232274808541722</c:v>
                </c:pt>
                <c:pt idx="505">
                  <c:v>0.32302660691609031</c:v>
                </c:pt>
                <c:pt idx="506">
                  <c:v>0.32377815197511284</c:v>
                </c:pt>
                <c:pt idx="507">
                  <c:v>0.32457407041002934</c:v>
                </c:pt>
                <c:pt idx="508">
                  <c:v>0.32541128751165438</c:v>
                </c:pt>
                <c:pt idx="509">
                  <c:v>0.32628694963986549</c:v>
                </c:pt>
                <c:pt idx="510">
                  <c:v>0.32719840837386571</c:v>
                </c:pt>
                <c:pt idx="511">
                  <c:v>0.32814320579911799</c:v>
                </c:pt>
                <c:pt idx="512">
                  <c:v>0.32911906084942544</c:v>
                </c:pt>
                <c:pt idx="513">
                  <c:v>0.33012385662850002</c:v>
                </c:pt>
                <c:pt idx="514">
                  <c:v>0.33115562864076831</c:v>
                </c:pt>
                <c:pt idx="515">
                  <c:v>0.33221255386621962</c:v>
                </c:pt>
                <c:pt idx="516">
                  <c:v>0.33329294061876091</c:v>
                </c:pt>
                <c:pt idx="517">
                  <c:v>0.33439521913189363</c:v>
                </c:pt>
                <c:pt idx="518">
                  <c:v>0.33551793281955522</c:v>
                </c:pt>
                <c:pt idx="519">
                  <c:v>0.33665973016370554</c:v>
                </c:pt>
                <c:pt idx="520">
                  <c:v>0.33778451457553804</c:v>
                </c:pt>
                <c:pt idx="521">
                  <c:v>0.33885878254146451</c:v>
                </c:pt>
                <c:pt idx="522">
                  <c:v>0.33988628030161655</c:v>
                </c:pt>
                <c:pt idx="523">
                  <c:v>0.34087048611750004</c:v>
                </c:pt>
                <c:pt idx="524">
                  <c:v>0.34181462949421448</c:v>
                </c:pt>
                <c:pt idx="525">
                  <c:v>0.34272170902422816</c:v>
                </c:pt>
                <c:pt idx="526">
                  <c:v>0.34359450895155585</c:v>
                </c:pt>
                <c:pt idx="527">
                  <c:v>0.34443561454810684</c:v>
                </c:pt>
                <c:pt idx="528">
                  <c:v>0.34524742638738637</c:v>
                </c:pt>
                <c:pt idx="529">
                  <c:v>0.34603217359462379</c:v>
                </c:pt>
                <c:pt idx="530">
                  <c:v>0.34679192614673315</c:v>
                </c:pt>
                <c:pt idx="531">
                  <c:v>0.34752860629024418</c:v>
                </c:pt>
                <c:pt idx="532">
                  <c:v>0.34824399914045967</c:v>
                </c:pt>
                <c:pt idx="533">
                  <c:v>0.34893976252055381</c:v>
                </c:pt>
                <c:pt idx="534">
                  <c:v>0.34961743609511986</c:v>
                </c:pt>
                <c:pt idx="535">
                  <c:v>0.35027844984876488</c:v>
                </c:pt>
                <c:pt idx="536">
                  <c:v>0.35092413195671918</c:v>
                </c:pt>
                <c:pt idx="537">
                  <c:v>0.35155571609106251</c:v>
                </c:pt>
                <c:pt idx="538">
                  <c:v>0.35217434820304228</c:v>
                </c:pt>
                <c:pt idx="539">
                  <c:v>0.35278109281905212</c:v>
                </c:pt>
                <c:pt idx="540">
                  <c:v>0.35337693888515087</c:v>
                </c:pt>
                <c:pt idx="541">
                  <c:v>0.35396280519249834</c:v>
                </c:pt>
                <c:pt idx="542">
                  <c:v>0.35453954541375887</c:v>
                </c:pt>
                <c:pt idx="543">
                  <c:v>0.35510795277837481</c:v>
                </c:pt>
                <c:pt idx="544">
                  <c:v>0.35566876441260853</c:v>
                </c:pt>
                <c:pt idx="545">
                  <c:v>0.35622266536838992</c:v>
                </c:pt>
                <c:pt idx="546">
                  <c:v>0.35677029236329194</c:v>
                </c:pt>
                <c:pt idx="547">
                  <c:v>0.35731223725234607</c:v>
                </c:pt>
                <c:pt idx="548">
                  <c:v>0.35784905025093217</c:v>
                </c:pt>
                <c:pt idx="549">
                  <c:v>0.35838124292659068</c:v>
                </c:pt>
                <c:pt idx="550">
                  <c:v>0.35890929097633373</c:v>
                </c:pt>
                <c:pt idx="551">
                  <c:v>0.3594336368048342</c:v>
                </c:pt>
                <c:pt idx="552">
                  <c:v>0.35995469191777396</c:v>
                </c:pt>
                <c:pt idx="553">
                  <c:v>0.36047283914360856</c:v>
                </c:pt>
                <c:pt idx="554">
                  <c:v>0.3609884346960528</c:v>
                </c:pt>
                <c:pt idx="555">
                  <c:v>0.36150181008870891</c:v>
                </c:pt>
                <c:pt idx="556">
                  <c:v>0.36201327391244331</c:v>
                </c:pt>
                <c:pt idx="557">
                  <c:v>0.36252311348535449</c:v>
                </c:pt>
                <c:pt idx="558">
                  <c:v>0.36303159638446753</c:v>
                </c:pt>
                <c:pt idx="559">
                  <c:v>0.36353897186764161</c:v>
                </c:pt>
                <c:pt idx="560">
                  <c:v>0.36404547219355854</c:v>
                </c:pt>
                <c:pt idx="561">
                  <c:v>0.36455131384710893</c:v>
                </c:pt>
                <c:pt idx="562">
                  <c:v>0.36505669867695284</c:v>
                </c:pt>
                <c:pt idx="563">
                  <c:v>0.36556181495156115</c:v>
                </c:pt>
                <c:pt idx="564">
                  <c:v>0.36606683833957832</c:v>
                </c:pt>
                <c:pt idx="565">
                  <c:v>0.36657193281993788</c:v>
                </c:pt>
                <c:pt idx="566">
                  <c:v>0.36707725152676773</c:v>
                </c:pt>
                <c:pt idx="567">
                  <c:v>0.36758293753376203</c:v>
                </c:pt>
                <c:pt idx="568">
                  <c:v>0.36808912458236159</c:v>
                </c:pt>
                <c:pt idx="569">
                  <c:v>0.36859593775777266</c:v>
                </c:pt>
                <c:pt idx="570">
                  <c:v>0.36910349411656651</c:v>
                </c:pt>
                <c:pt idx="571">
                  <c:v>0.36961190326933069</c:v>
                </c:pt>
                <c:pt idx="572">
                  <c:v>0.37012126792159838</c:v>
                </c:pt>
                <c:pt idx="573">
                  <c:v>0.37063168437604688</c:v>
                </c:pt>
                <c:pt idx="574">
                  <c:v>0.37114324299874307</c:v>
                </c:pt>
                <c:pt idx="575">
                  <c:v>0.37165602865201663</c:v>
                </c:pt>
                <c:pt idx="576">
                  <c:v>0.3721701210963525</c:v>
                </c:pt>
                <c:pt idx="577">
                  <c:v>0.37268559536352763</c:v>
                </c:pt>
                <c:pt idx="578">
                  <c:v>0.3732025221030521</c:v>
                </c:pt>
                <c:pt idx="579">
                  <c:v>0.37372096790383169</c:v>
                </c:pt>
                <c:pt idx="580">
                  <c:v>0.37424099559282853</c:v>
                </c:pt>
                <c:pt idx="581">
                  <c:v>0.37476266451237139</c:v>
                </c:pt>
                <c:pt idx="582">
                  <c:v>0.37528603077764472</c:v>
                </c:pt>
                <c:pt idx="583">
                  <c:v>0.37581114751578126</c:v>
                </c:pt>
                <c:pt idx="584">
                  <c:v>0.3763380650878777</c:v>
                </c:pt>
                <c:pt idx="585">
                  <c:v>0.37686683129515652</c:v>
                </c:pt>
                <c:pt idx="586">
                  <c:v>0.37739749157041591</c:v>
                </c:pt>
                <c:pt idx="587">
                  <c:v>0.37793008915581816</c:v>
                </c:pt>
                <c:pt idx="588">
                  <c:v>0.3784646652680026</c:v>
                </c:pt>
                <c:pt idx="589">
                  <c:v>0.37900125925142758</c:v>
                </c:pt>
                <c:pt idx="590">
                  <c:v>0.37953990872079113</c:v>
                </c:pt>
                <c:pt idx="591">
                  <c:v>0.38008064969331001</c:v>
                </c:pt>
                <c:pt idx="592">
                  <c:v>0.38062351671158923</c:v>
                </c:pt>
                <c:pt idx="593">
                  <c:v>0.38116854295775376</c:v>
                </c:pt>
                <c:pt idx="594">
                  <c:v>0.38171576035947274</c:v>
                </c:pt>
                <c:pt idx="595">
                  <c:v>0.38226519968845701</c:v>
                </c:pt>
                <c:pt idx="596">
                  <c:v>0.38281689065197233</c:v>
                </c:pt>
                <c:pt idx="597">
                  <c:v>0.3833708619778653</c:v>
                </c:pt>
                <c:pt idx="598">
                  <c:v>0.38392714149357515</c:v>
                </c:pt>
                <c:pt idx="599">
                  <c:v>0.38448575619955661</c:v>
                </c:pt>
                <c:pt idx="600">
                  <c:v>0.38509525539166045</c:v>
                </c:pt>
                <c:pt idx="601">
                  <c:v>0.38580070029738778</c:v>
                </c:pt>
                <c:pt idx="602">
                  <c:v>0.38659539111852598</c:v>
                </c:pt>
                <c:pt idx="603">
                  <c:v>0.38747310961945686</c:v>
                </c:pt>
                <c:pt idx="604">
                  <c:v>0.38842808460118627</c:v>
                </c:pt>
                <c:pt idx="605">
                  <c:v>0.38945495985141809</c:v>
                </c:pt>
                <c:pt idx="606">
                  <c:v>0.39054876439310693</c:v>
                </c:pt>
                <c:pt idx="607">
                  <c:v>0.39170488486665955</c:v>
                </c:pt>
                <c:pt idx="608">
                  <c:v>0.39291903989277577</c:v>
                </c:pt>
                <c:pt idx="609">
                  <c:v>0.39418725627389206</c:v>
                </c:pt>
                <c:pt idx="610">
                  <c:v>0.39550584690237378</c:v>
                </c:pt>
                <c:pt idx="611">
                  <c:v>0.39687139025306595</c:v>
                </c:pt>
                <c:pt idx="612">
                  <c:v>0.39828071134657927</c:v>
                </c:pt>
                <c:pt idx="613">
                  <c:v>0.3997308640778432</c:v>
                </c:pt>
                <c:pt idx="614">
                  <c:v>0.40121911481202016</c:v>
                </c:pt>
                <c:pt idx="615">
                  <c:v>0.40274292715689364</c:v>
                </c:pt>
                <c:pt idx="616">
                  <c:v>0.40429994782736334</c:v>
                </c:pt>
                <c:pt idx="617">
                  <c:v>0.40588799352373145</c:v>
                </c:pt>
                <c:pt idx="618">
                  <c:v>0.40750503875107413</c:v>
                </c:pt>
                <c:pt idx="619">
                  <c:v>0.40914920451221803</c:v>
                </c:pt>
                <c:pt idx="620">
                  <c:v>0.41077030454452101</c:v>
                </c:pt>
                <c:pt idx="621">
                  <c:v>0.41232176124091457</c:v>
                </c:pt>
                <c:pt idx="622">
                  <c:v>0.41380879019859385</c:v>
                </c:pt>
                <c:pt idx="623">
                  <c:v>0.41523623439043122</c:v>
                </c:pt>
                <c:pt idx="624">
                  <c:v>0.41660859089817104</c:v>
                </c:pt>
                <c:pt idx="625">
                  <c:v>0.41793003572860765</c:v>
                </c:pt>
                <c:pt idx="626">
                  <c:v>0.4192044468502264</c:v>
                </c:pt>
                <c:pt idx="627">
                  <c:v>0.42043542557792224</c:v>
                </c:pt>
                <c:pt idx="628">
                  <c:v>0.42162631642426274</c:v>
                </c:pt>
                <c:pt idx="629">
                  <c:v>0.42278022552726569</c:v>
                </c:pt>
                <c:pt idx="630">
                  <c:v>0.42390003775677521</c:v>
                </c:pt>
                <c:pt idx="631">
                  <c:v>0.42498843259419805</c:v>
                </c:pt>
                <c:pt idx="632">
                  <c:v>0.42604789887357142</c:v>
                </c:pt>
                <c:pt idx="633">
                  <c:v>0.42708074846561517</c:v>
                </c:pt>
                <c:pt idx="634">
                  <c:v>0.42808912898057816</c:v>
                </c:pt>
                <c:pt idx="635">
                  <c:v>0.42907503556023963</c:v>
                </c:pt>
                <c:pt idx="636">
                  <c:v>0.43004032182439156</c:v>
                </c:pt>
                <c:pt idx="637">
                  <c:v>0.43098671003243305</c:v>
                </c:pt>
                <c:pt idx="638">
                  <c:v>0.43191580051636969</c:v>
                </c:pt>
                <c:pt idx="639">
                  <c:v>0.43299802283962441</c:v>
                </c:pt>
                <c:pt idx="640">
                  <c:v>0.4340654499329642</c:v>
                </c:pt>
                <c:pt idx="641">
                  <c:v>0.43510250244952858</c:v>
                </c:pt>
                <c:pt idx="642">
                  <c:v>0.43611210531273903</c:v>
                </c:pt>
                <c:pt idx="643">
                  <c:v>0.4370969329311532</c:v>
                </c:pt>
                <c:pt idx="644">
                  <c:v>0.4380594308406901</c:v>
                </c:pt>
                <c:pt idx="645">
                  <c:v>0.4390018354787244</c:v>
                </c:pt>
                <c:pt idx="646">
                  <c:v>0.43992619225132351</c:v>
                </c:pt>
                <c:pt idx="647">
                  <c:v>0.44083437204097259</c:v>
                </c:pt>
                <c:pt idx="648">
                  <c:v>0.44172808628941629</c:v>
                </c:pt>
                <c:pt idx="649">
                  <c:v>0.44260890077862702</c:v>
                </c:pt>
                <c:pt idx="650">
                  <c:v>0.44347824822228404</c:v>
                </c:pt>
                <c:pt idx="651">
                  <c:v>0.44433743977044965</c:v>
                </c:pt>
                <c:pt idx="652">
                  <c:v>0.44518767552126515</c:v>
                </c:pt>
                <c:pt idx="653">
                  <c:v>0.44603005412539065</c:v>
                </c:pt>
                <c:pt idx="654">
                  <c:v>0.44686558156150424</c:v>
                </c:pt>
                <c:pt idx="655">
                  <c:v>0.44769517915442941</c:v>
                </c:pt>
                <c:pt idx="656">
                  <c:v>0.44851969090126925</c:v>
                </c:pt>
                <c:pt idx="657">
                  <c:v>0.4493398901652873</c:v>
                </c:pt>
                <c:pt idx="658">
                  <c:v>0.45015648579211837</c:v>
                </c:pt>
                <c:pt idx="659">
                  <c:v>0.45097012769817946</c:v>
                </c:pt>
                <c:pt idx="660">
                  <c:v>0.45178141197684346</c:v>
                </c:pt>
                <c:pt idx="661">
                  <c:v>0.452590885564011</c:v>
                </c:pt>
                <c:pt idx="662">
                  <c:v>0.45339905050111701</c:v>
                </c:pt>
                <c:pt idx="663">
                  <c:v>0.45420636783032337</c:v>
                </c:pt>
                <c:pt idx="664">
                  <c:v>0.45501326115365726</c:v>
                </c:pt>
                <c:pt idx="665">
                  <c:v>0.45582011988510351</c:v>
                </c:pt>
                <c:pt idx="666">
                  <c:v>0.45662730222216058</c:v>
                </c:pt>
                <c:pt idx="667">
                  <c:v>0.45743513786108159</c:v>
                </c:pt>
                <c:pt idx="668">
                  <c:v>0.45824393047792739</c:v>
                </c:pt>
                <c:pt idx="669">
                  <c:v>0.4590539599956529</c:v>
                </c:pt>
                <c:pt idx="670">
                  <c:v>0.45986548465569888</c:v>
                </c:pt>
                <c:pt idx="671">
                  <c:v>0.46067874291096667</c:v>
                </c:pt>
                <c:pt idx="672">
                  <c:v>0.46149395515560188</c:v>
                </c:pt>
                <c:pt idx="673">
                  <c:v>0.46231132530567309</c:v>
                </c:pt>
                <c:pt idx="674">
                  <c:v>0.46313104224362223</c:v>
                </c:pt>
                <c:pt idx="675">
                  <c:v>0.46395328113824796</c:v>
                </c:pt>
                <c:pt idx="676">
                  <c:v>0.46477820465097253</c:v>
                </c:pt>
                <c:pt idx="677">
                  <c:v>0.46560596403820609</c:v>
                </c:pt>
                <c:pt idx="678">
                  <c:v>0.46643670015878813</c:v>
                </c:pt>
                <c:pt idx="679">
                  <c:v>0.46727054439469601</c:v>
                </c:pt>
                <c:pt idx="680">
                  <c:v>0.46810761949251634</c:v>
                </c:pt>
                <c:pt idx="681">
                  <c:v>0.46894804033251802</c:v>
                </c:pt>
                <c:pt idx="682">
                  <c:v>0.46979191463158448</c:v>
                </c:pt>
                <c:pt idx="683">
                  <c:v>0.47063934358571302</c:v>
                </c:pt>
                <c:pt idx="684">
                  <c:v>0.47149042245730521</c:v>
                </c:pt>
                <c:pt idx="685">
                  <c:v>0.47234524111201431</c:v>
                </c:pt>
                <c:pt idx="686">
                  <c:v>0.4732038845095104</c:v>
                </c:pt>
                <c:pt idx="687">
                  <c:v>0.4740664331521412</c:v>
                </c:pt>
                <c:pt idx="688">
                  <c:v>0.47493296349513081</c:v>
                </c:pt>
                <c:pt idx="689">
                  <c:v>0.47580354832163446</c:v>
                </c:pt>
                <c:pt idx="690">
                  <c:v>0.47667825708569311</c:v>
                </c:pt>
                <c:pt idx="691">
                  <c:v>0.4775571562258546</c:v>
                </c:pt>
                <c:pt idx="692">
                  <c:v>0.478440309452005</c:v>
                </c:pt>
                <c:pt idx="693">
                  <c:v>0.47932777800772025</c:v>
                </c:pt>
                <c:pt idx="694">
                  <c:v>0.48021962091025816</c:v>
                </c:pt>
                <c:pt idx="695">
                  <c:v>0.48111589517012276</c:v>
                </c:pt>
                <c:pt idx="696">
                  <c:v>0.48201665599196974</c:v>
                </c:pt>
                <c:pt idx="697">
                  <c:v>0.48292195695846618</c:v>
                </c:pt>
                <c:pt idx="698">
                  <c:v>0.48383185019857977</c:v>
                </c:pt>
                <c:pt idx="699">
                  <c:v>0.48474638654164715</c:v>
                </c:pt>
                <c:pt idx="700">
                  <c:v>0.48579777741208208</c:v>
                </c:pt>
                <c:pt idx="701">
                  <c:v>0.48710678962211479</c:v>
                </c:pt>
                <c:pt idx="702">
                  <c:v>0.4886515713356091</c:v>
                </c:pt>
                <c:pt idx="703">
                  <c:v>0.49041215985342856</c:v>
                </c:pt>
                <c:pt idx="704">
                  <c:v>0.49237031855609636</c:v>
                </c:pt>
                <c:pt idx="705">
                  <c:v>0.49450938792284221</c:v>
                </c:pt>
                <c:pt idx="706">
                  <c:v>0.49681414941187763</c:v>
                </c:pt>
                <c:pt idx="707">
                  <c:v>0.49927070109164334</c:v>
                </c:pt>
                <c:pt idx="708">
                  <c:v>0.50186634400861529</c:v>
                </c:pt>
                <c:pt idx="709">
                  <c:v>0.50458947836482693</c:v>
                </c:pt>
                <c:pt idx="710">
                  <c:v>0.50742950865827363</c:v>
                </c:pt>
                <c:pt idx="711">
                  <c:v>0.51037675701247553</c:v>
                </c:pt>
                <c:pt idx="712">
                  <c:v>0.51342238398825968</c:v>
                </c:pt>
                <c:pt idx="713">
                  <c:v>0.51655831623185555</c:v>
                </c:pt>
                <c:pt idx="714">
                  <c:v>0.51977718036915521</c:v>
                </c:pt>
                <c:pt idx="715">
                  <c:v>0.52307224260693252</c:v>
                </c:pt>
                <c:pt idx="716">
                  <c:v>0.52643735354836751</c:v>
                </c:pt>
                <c:pt idx="717">
                  <c:v>0.52986689777274854</c:v>
                </c:pt>
                <c:pt idx="718">
                  <c:v>0.53335574776807848</c:v>
                </c:pt>
                <c:pt idx="719">
                  <c:v>0.53689922184082772</c:v>
                </c:pt>
                <c:pt idx="720">
                  <c:v>0.54036124819218379</c:v>
                </c:pt>
                <c:pt idx="721">
                  <c:v>0.54361754341895197</c:v>
                </c:pt>
                <c:pt idx="722">
                  <c:v>0.5466863926902209</c:v>
                </c:pt>
                <c:pt idx="723">
                  <c:v>0.54958450664222491</c:v>
                </c:pt>
                <c:pt idx="724">
                  <c:v>0.55232715733909721</c:v>
                </c:pt>
                <c:pt idx="725">
                  <c:v>0.55492830249706904</c:v>
                </c:pt>
                <c:pt idx="726">
                  <c:v>0.55740069898529732</c:v>
                </c:pt>
                <c:pt idx="727">
                  <c:v>0.55975600652903246</c:v>
                </c:pt>
                <c:pt idx="728">
                  <c:v>0.56200488246092539</c:v>
                </c:pt>
                <c:pt idx="729">
                  <c:v>0.56415706829326195</c:v>
                </c:pt>
                <c:pt idx="730">
                  <c:v>0.56622146881719948</c:v>
                </c:pt>
                <c:pt idx="731">
                  <c:v>0.56820622437412283</c:v>
                </c:pt>
                <c:pt idx="732">
                  <c:v>0.57011877688855517</c:v>
                </c:pt>
                <c:pt idx="733">
                  <c:v>0.57196593020117015</c:v>
                </c:pt>
                <c:pt idx="734">
                  <c:v>0.57375390519396197</c:v>
                </c:pt>
                <c:pt idx="735">
                  <c:v>0.5754883901571497</c:v>
                </c:pt>
                <c:pt idx="736">
                  <c:v>0.57717458680859335</c:v>
                </c:pt>
                <c:pt idx="737">
                  <c:v>0.5788172523410211</c:v>
                </c:pt>
                <c:pt idx="738">
                  <c:v>0.58042073783998527</c:v>
                </c:pt>
                <c:pt idx="739">
                  <c:v>0.58198902338585223</c:v>
                </c:pt>
                <c:pt idx="740">
                  <c:v>0.58352575012608754</c:v>
                </c:pt>
                <c:pt idx="741">
                  <c:v>0.58503424957938677</c:v>
                </c:pt>
                <c:pt idx="742">
                  <c:v>0.5865175704106258</c:v>
                </c:pt>
                <c:pt idx="743">
                  <c:v>0.58797850289496756</c:v>
                </c:pt>
                <c:pt idx="744">
                  <c:v>0.58941960127062287</c:v>
                </c:pt>
                <c:pt idx="745">
                  <c:v>0.59084320416253622</c:v>
                </c:pt>
                <c:pt idx="746">
                  <c:v>0.59225145324353323</c:v>
                </c:pt>
                <c:pt idx="747">
                  <c:v>0.59364631028509129</c:v>
                </c:pt>
                <c:pt idx="748">
                  <c:v>0.59502957273675838</c:v>
                </c:pt>
                <c:pt idx="749">
                  <c:v>0.59640288796124663</c:v>
                </c:pt>
                <c:pt idx="750">
                  <c:v>0.59776776624125483</c:v>
                </c:pt>
                <c:pt idx="751">
                  <c:v>0.59912559266406507</c:v>
                </c:pt>
                <c:pt idx="752">
                  <c:v>0.60047763798079345</c:v>
                </c:pt>
                <c:pt idx="753">
                  <c:v>0.60182506852882622</c:v>
                </c:pt>
                <c:pt idx="754">
                  <c:v>0.60316895529831172</c:v>
                </c:pt>
                <c:pt idx="755">
                  <c:v>0.60451028221661463</c:v>
                </c:pt>
                <c:pt idx="756">
                  <c:v>0.60584995371824846</c:v>
                </c:pt>
                <c:pt idx="757">
                  <c:v>0.60718880166197908</c:v>
                </c:pt>
                <c:pt idx="758">
                  <c:v>0.60852759165146109</c:v>
                </c:pt>
                <c:pt idx="759">
                  <c:v>0.60986702881091415</c:v>
                </c:pt>
                <c:pt idx="760">
                  <c:v>0.61120776306288516</c:v>
                </c:pt>
                <c:pt idx="761">
                  <c:v>0.61255039395109334</c:v>
                </c:pt>
                <c:pt idx="762">
                  <c:v>0.6138954750476403</c:v>
                </c:pt>
                <c:pt idx="763">
                  <c:v>0.61524351798047205</c:v>
                </c:pt>
                <c:pt idx="764">
                  <c:v>0.61659499611388779</c:v>
                </c:pt>
                <c:pt idx="765">
                  <c:v>0.61795034791205394</c:v>
                </c:pt>
                <c:pt idx="766">
                  <c:v>0.61930998001290405</c:v>
                </c:pt>
                <c:pt idx="767">
                  <c:v>0.62067427003743247</c:v>
                </c:pt>
                <c:pt idx="768">
                  <c:v>0.62204356915723324</c:v>
                </c:pt>
                <c:pt idx="769">
                  <c:v>0.62341820444117158</c:v>
                </c:pt>
                <c:pt idx="770">
                  <c:v>0.62479848100026092</c:v>
                </c:pt>
                <c:pt idx="771">
                  <c:v>0.62618468394817761</c:v>
                </c:pt>
                <c:pt idx="772">
                  <c:v>0.62757708019333824</c:v>
                </c:pt>
                <c:pt idx="773">
                  <c:v>0.62897592007710146</c:v>
                </c:pt>
                <c:pt idx="774">
                  <c:v>0.63038143887137466</c:v>
                </c:pt>
                <c:pt idx="775">
                  <c:v>0.63179385814778666</c:v>
                </c:pt>
                <c:pt idx="776">
                  <c:v>0.63321338702952334</c:v>
                </c:pt>
                <c:pt idx="777">
                  <c:v>0.63464022333596359</c:v>
                </c:pt>
                <c:pt idx="778">
                  <c:v>0.63607455462938745</c:v>
                </c:pt>
                <c:pt idx="779">
                  <c:v>0.63751655917222072</c:v>
                </c:pt>
                <c:pt idx="780">
                  <c:v>0.63896640680255423</c:v>
                </c:pt>
                <c:pt idx="781">
                  <c:v>0.64042425973500394</c:v>
                </c:pt>
                <c:pt idx="782">
                  <c:v>0.64189027329337134</c:v>
                </c:pt>
                <c:pt idx="783">
                  <c:v>0.64336459658100686</c:v>
                </c:pt>
                <c:pt idx="784">
                  <c:v>0.64484737309426676</c:v>
                </c:pt>
                <c:pt idx="785">
                  <c:v>0.64633874128399149</c:v>
                </c:pt>
                <c:pt idx="786">
                  <c:v>0.64783883506950468</c:v>
                </c:pt>
                <c:pt idx="787">
                  <c:v>0.64934778430925155</c:v>
                </c:pt>
                <c:pt idx="788">
                  <c:v>0.65086571523182901</c:v>
                </c:pt>
                <c:pt idx="789">
                  <c:v>0.6523927508308468</c:v>
                </c:pt>
                <c:pt idx="790">
                  <c:v>0.65392901122675395</c:v>
                </c:pt>
                <c:pt idx="791">
                  <c:v>0.65547461399850215</c:v>
                </c:pt>
                <c:pt idx="792">
                  <c:v>0.65702967448766247</c:v>
                </c:pt>
                <c:pt idx="793">
                  <c:v>0.65859430607739233</c:v>
                </c:pt>
                <c:pt idx="794">
                  <c:v>0.6601686204484396</c:v>
                </c:pt>
                <c:pt idx="795">
                  <c:v>0.66175272781418237</c:v>
                </c:pt>
                <c:pt idx="796">
                  <c:v>0.6633467371365338</c:v>
                </c:pt>
                <c:pt idx="797">
                  <c:v>0.66495075632437994</c:v>
                </c:pt>
                <c:pt idx="798">
                  <c:v>0.66656489241607764</c:v>
                </c:pt>
                <c:pt idx="799">
                  <c:v>0.66818925174740085</c:v>
                </c:pt>
                <c:pt idx="800">
                  <c:v>0.66994835778055828</c:v>
                </c:pt>
                <c:pt idx="801">
                  <c:v>0.6719559328493232</c:v>
                </c:pt>
                <c:pt idx="802">
                  <c:v>0.6741914124015409</c:v>
                </c:pt>
                <c:pt idx="803">
                  <c:v>0.67663601485838976</c:v>
                </c:pt>
                <c:pt idx="804">
                  <c:v>0.67927258778189481</c:v>
                </c:pt>
                <c:pt idx="805">
                  <c:v>0.68208546732334285</c:v>
                </c:pt>
                <c:pt idx="806">
                  <c:v>0.6850603498061183</c:v>
                </c:pt>
                <c:pt idx="807">
                  <c:v>0.68818417439547175</c:v>
                </c:pt>
                <c:pt idx="808">
                  <c:v>0.69144501589813423</c:v>
                </c:pt>
                <c:pt idx="809">
                  <c:v>0.69497070459301669</c:v>
                </c:pt>
                <c:pt idx="810">
                  <c:v>0.69904397880239633</c:v>
                </c:pt>
                <c:pt idx="811">
                  <c:v>0.70318480867383037</c:v>
                </c:pt>
                <c:pt idx="812">
                  <c:v>0.70738751700939462</c:v>
                </c:pt>
                <c:pt idx="813">
                  <c:v>0.7116470084670854</c:v>
                </c:pt>
                <c:pt idx="814">
                  <c:v>0.71595871106962305</c:v>
                </c:pt>
                <c:pt idx="815">
                  <c:v>0.7203185236059948</c:v>
                </c:pt>
                <c:pt idx="816">
                  <c:v>0.72472276833224436</c:v>
                </c:pt>
                <c:pt idx="817">
                  <c:v>0.72916814843780264</c:v>
                </c:pt>
                <c:pt idx="818">
                  <c:v>0.73365170979739602</c:v>
                </c:pt>
                <c:pt idx="819">
                  <c:v>0.73817080657691669</c:v>
                </c:pt>
                <c:pt idx="820">
                  <c:v>0.74257865779976906</c:v>
                </c:pt>
                <c:pt idx="821">
                  <c:v>0.74674335762419242</c:v>
                </c:pt>
                <c:pt idx="822">
                  <c:v>0.75069079059825761</c:v>
                </c:pt>
                <c:pt idx="823">
                  <c:v>0.75444424713543945</c:v>
                </c:pt>
                <c:pt idx="824">
                  <c:v>0.75802468494482533</c:v>
                </c:pt>
                <c:pt idx="825">
                  <c:v>0.76145096413232749</c:v>
                </c:pt>
                <c:pt idx="826">
                  <c:v>0.76474005862478101</c:v>
                </c:pt>
                <c:pt idx="827">
                  <c:v>0.76790724630169749</c:v>
                </c:pt>
                <c:pt idx="828">
                  <c:v>0.77096627997927858</c:v>
                </c:pt>
                <c:pt idx="829">
                  <c:v>0.77392954117525925</c:v>
                </c:pt>
                <c:pt idx="830">
                  <c:v>0.77680817838892957</c:v>
                </c:pt>
                <c:pt idx="831">
                  <c:v>0.779612231456</c:v>
                </c:pt>
                <c:pt idx="832">
                  <c:v>0.78235074338087107</c:v>
                </c:pt>
                <c:pt idx="833">
                  <c:v>0.78503186090762433</c:v>
                </c:pt>
                <c:pt idx="834">
                  <c:v>0.78766292496400003</c:v>
                </c:pt>
                <c:pt idx="835">
                  <c:v>0.79025055199839112</c:v>
                </c:pt>
                <c:pt idx="836">
                  <c:v>0.79280070712714101</c:v>
                </c:pt>
                <c:pt idx="837">
                  <c:v>0.79531876991705674</c:v>
                </c:pt>
                <c:pt idx="838">
                  <c:v>0.79780959354494752</c:v>
                </c:pt>
                <c:pt idx="839">
                  <c:v>0.8002775580013034</c:v>
                </c:pt>
                <c:pt idx="840">
                  <c:v>0.80272661793802547</c:v>
                </c:pt>
                <c:pt idx="841">
                  <c:v>0.80516034569969863</c:v>
                </c:pt>
                <c:pt idx="842">
                  <c:v>0.80758197002357368</c:v>
                </c:pt>
                <c:pt idx="843">
                  <c:v>0.80999441084453916</c:v>
                </c:pt>
                <c:pt idx="844">
                  <c:v>0.81240031059744466</c:v>
                </c:pt>
                <c:pt idx="845">
                  <c:v>0.8148020623696024</c:v>
                </c:pt>
                <c:pt idx="846">
                  <c:v>0.81720183522076983</c:v>
                </c:pt>
                <c:pt idx="847">
                  <c:v>0.8196015969559558</c:v>
                </c:pt>
                <c:pt idx="848">
                  <c:v>0.82200313460764418</c:v>
                </c:pt>
                <c:pt idx="849">
                  <c:v>0.8244080728582075</c:v>
                </c:pt>
                <c:pt idx="850">
                  <c:v>0.82681789061001165</c:v>
                </c:pt>
                <c:pt idx="851">
                  <c:v>0.82923393588985039</c:v>
                </c:pt>
                <c:pt idx="852">
                  <c:v>0.83165743925550872</c:v>
                </c:pt>
                <c:pt idx="853">
                  <c:v>0.8340895258554023</c:v>
                </c:pt>
                <c:pt idx="854">
                  <c:v>0.83653122627698917</c:v>
                </c:pt>
                <c:pt idx="855">
                  <c:v>0.8389834863060267</c:v>
                </c:pt>
                <c:pt idx="856">
                  <c:v>0.84144717570642269</c:v>
                </c:pt>
                <c:pt idx="857">
                  <c:v>0.84392309611939531</c:v>
                </c:pt>
                <c:pt idx="858">
                  <c:v>0.84641198817070118</c:v>
                </c:pt>
                <c:pt idx="859">
                  <c:v>0.8489145378657692</c:v>
                </c:pt>
                <c:pt idx="860">
                  <c:v>0.85143138234451765</c:v>
                </c:pt>
                <c:pt idx="861">
                  <c:v>0.85396311506042144</c:v>
                </c:pt>
                <c:pt idx="862">
                  <c:v>0.85651029044188787</c:v>
                </c:pt>
                <c:pt idx="863">
                  <c:v>0.85907342808814813</c:v>
                </c:pt>
                <c:pt idx="864">
                  <c:v>0.8616530165466243</c:v>
                </c:pt>
                <c:pt idx="865">
                  <c:v>0.86424951671399775</c:v>
                </c:pt>
                <c:pt idx="866">
                  <c:v>0.86686336489895455</c:v>
                </c:pt>
                <c:pt idx="867">
                  <c:v>0.86949497558075661</c:v>
                </c:pt>
                <c:pt idx="868">
                  <c:v>0.87214474389435925</c:v>
                </c:pt>
                <c:pt idx="869">
                  <c:v>0.87481304786969294</c:v>
                </c:pt>
                <c:pt idx="870">
                  <c:v>0.87750025044995095</c:v>
                </c:pt>
                <c:pt idx="871">
                  <c:v>0.88020670131122547</c:v>
                </c:pt>
                <c:pt idx="872">
                  <c:v>0.88293273850358622</c:v>
                </c:pt>
                <c:pt idx="873">
                  <c:v>0.88567868993166821</c:v>
                </c:pt>
                <c:pt idx="874">
                  <c:v>0.88844487469102684</c:v>
                </c:pt>
                <c:pt idx="875">
                  <c:v>0.89123160427487447</c:v>
                </c:pt>
                <c:pt idx="876">
                  <c:v>0.89403918366434743</c:v>
                </c:pt>
                <c:pt idx="877">
                  <c:v>0.89686791231412477</c:v>
                </c:pt>
                <c:pt idx="878">
                  <c:v>0.89971808504404127</c:v>
                </c:pt>
                <c:pt idx="879">
                  <c:v>0.90258999284625452</c:v>
                </c:pt>
                <c:pt idx="880">
                  <c:v>0.90548392361657748</c:v>
                </c:pt>
                <c:pt idx="881">
                  <c:v>0.9084001628177113</c:v>
                </c:pt>
                <c:pt idx="882">
                  <c:v>0.91133899408134922</c:v>
                </c:pt>
                <c:pt idx="883">
                  <c:v>0.9143006997554064</c:v>
                </c:pt>
                <c:pt idx="884">
                  <c:v>0.91728556140202067</c:v>
                </c:pt>
                <c:pt idx="885">
                  <c:v>0.92029386025138704</c:v>
                </c:pt>
                <c:pt idx="886">
                  <c:v>0.92332587761599527</c:v>
                </c:pt>
                <c:pt idx="887">
                  <c:v>0.92638189526936554</c:v>
                </c:pt>
                <c:pt idx="888">
                  <c:v>0.92946219579298928</c:v>
                </c:pt>
                <c:pt idx="889">
                  <c:v>0.93256706289478764</c:v>
                </c:pt>
                <c:pt idx="890">
                  <c:v>0.93569678170208959</c:v>
                </c:pt>
                <c:pt idx="891">
                  <c:v>0.93885163903181634</c:v>
                </c:pt>
                <c:pt idx="892">
                  <c:v>0.94203192364030364</c:v>
                </c:pt>
                <c:pt idx="893">
                  <c:v>0.9452379264549392</c:v>
                </c:pt>
                <c:pt idx="894">
                  <c:v>0.94846994078959024</c:v>
                </c:pt>
                <c:pt idx="895">
                  <c:v>0.95172826254558496</c:v>
                </c:pt>
                <c:pt idx="896">
                  <c:v>0.95501319039985</c:v>
                </c:pt>
                <c:pt idx="897">
                  <c:v>0.95832502598163882</c:v>
                </c:pt>
                <c:pt idx="898">
                  <c:v>0.96166407403915466</c:v>
                </c:pt>
                <c:pt idx="899">
                  <c:v>0.96503064259722904</c:v>
                </c:pt>
                <c:pt idx="900">
                  <c:v>0.96860770038891153</c:v>
                </c:pt>
                <c:pt idx="901">
                  <c:v>0.97255962908950444</c:v>
                </c:pt>
                <c:pt idx="902">
                  <c:v>0.97685143613214087</c:v>
                </c:pt>
                <c:pt idx="903">
                  <c:v>0.98145168432873842</c:v>
                </c:pt>
                <c:pt idx="904">
                  <c:v>0.98633213421166421</c:v>
                </c:pt>
                <c:pt idx="905">
                  <c:v>0.99146742240600783</c:v>
                </c:pt>
                <c:pt idx="906">
                  <c:v>0.99683477240362206</c:v>
                </c:pt>
                <c:pt idx="907">
                  <c:v>1.0024137344756094</c:v>
                </c:pt>
                <c:pt idx="908">
                  <c:v>1.0081859517885932</c:v>
                </c:pt>
                <c:pt idx="909">
                  <c:v>1.0141349500857049</c:v>
                </c:pt>
                <c:pt idx="910">
                  <c:v>1.0202459485590341</c:v>
                </c:pt>
                <c:pt idx="911">
                  <c:v>1.0265056897793012</c:v>
                </c:pt>
                <c:pt idx="912">
                  <c:v>1.0329022867635127</c:v>
                </c:pt>
                <c:pt idx="913">
                  <c:v>1.0394250854546256</c:v>
                </c:pt>
                <c:pt idx="914">
                  <c:v>1.0460645410611253</c:v>
                </c:pt>
                <c:pt idx="915">
                  <c:v>1.0528121068607363</c:v>
                </c:pt>
                <c:pt idx="916">
                  <c:v>1.0596601342130669</c:v>
                </c:pt>
                <c:pt idx="917">
                  <c:v>1.0666017826524301</c:v>
                </c:pt>
                <c:pt idx="918">
                  <c:v>1.0736309390457657</c:v>
                </c:pt>
                <c:pt idx="919">
                  <c:v>1.0807421449028318</c:v>
                </c:pt>
                <c:pt idx="920">
                  <c:v>1.087749976960527</c:v>
                </c:pt>
                <c:pt idx="921">
                  <c:v>1.0944879582067597</c:v>
                </c:pt>
                <c:pt idx="922">
                  <c:v>1.1009872074074181</c:v>
                </c:pt>
                <c:pt idx="923">
                  <c:v>1.1072757566724158</c:v>
                </c:pt>
                <c:pt idx="924">
                  <c:v>1.113378863063246</c:v>
                </c:pt>
                <c:pt idx="925">
                  <c:v>1.1193192888287571</c:v>
                </c:pt>
                <c:pt idx="926">
                  <c:v>1.1251175534291789</c:v>
                </c:pt>
                <c:pt idx="927">
                  <c:v>1.1307921601901583</c:v>
                </c:pt>
                <c:pt idx="928">
                  <c:v>1.1363598001423458</c:v>
                </c:pt>
                <c:pt idx="929">
                  <c:v>1.1418355353447045</c:v>
                </c:pt>
                <c:pt idx="930">
                  <c:v>1.1472329637582213</c:v>
                </c:pt>
                <c:pt idx="931">
                  <c:v>1.1525643675285868</c:v>
                </c:pt>
                <c:pt idx="932">
                  <c:v>1.1578408463491978</c:v>
                </c:pt>
                <c:pt idx="933">
                  <c:v>1.1630724374075203</c:v>
                </c:pt>
                <c:pt idx="934">
                  <c:v>1.1682682232664696</c:v>
                </c:pt>
                <c:pt idx="935">
                  <c:v>1.1734364288963379</c:v>
                </c:pt>
                <c:pt idx="936">
                  <c:v>1.1785845089503735</c:v>
                </c:pt>
                <c:pt idx="937">
                  <c:v>1.18371922626704</c:v>
                </c:pt>
                <c:pt idx="938">
                  <c:v>1.1888467224829702</c:v>
                </c:pt>
                <c:pt idx="939">
                  <c:v>1.1939725815516129</c:v>
                </c:pt>
                <c:pt idx="940">
                  <c:v>1.1991018868824954</c:v>
                </c:pt>
                <c:pt idx="941">
                  <c:v>1.2042392727440507</c:v>
                </c:pt>
                <c:pt idx="942">
                  <c:v>1.2093889705081813</c:v>
                </c:pt>
                <c:pt idx="943">
                  <c:v>1.2145548502565306</c:v>
                </c:pt>
                <c:pt idx="944">
                  <c:v>1.2197404582160767</c:v>
                </c:pt>
                <c:pt idx="945">
                  <c:v>1.2249490504445453</c:v>
                </c:pt>
                <c:pt idx="946">
                  <c:v>1.2301836231438446</c:v>
                </c:pt>
                <c:pt idx="947">
                  <c:v>1.2354469399415984</c:v>
                </c:pt>
                <c:pt idx="948">
                  <c:v>1.2407415564466522</c:v>
                </c:pt>
                <c:pt idx="949">
                  <c:v>1.2460698423536003</c:v>
                </c:pt>
                <c:pt idx="950">
                  <c:v>1.25143400134372</c:v>
                </c:pt>
                <c:pt idx="951">
                  <c:v>1.2568360890047765</c:v>
                </c:pt>
                <c:pt idx="952">
                  <c:v>1.2622780289697733</c:v>
                </c:pt>
                <c:pt idx="953">
                  <c:v>1.2677616274546013</c:v>
                </c:pt>
                <c:pt idx="954">
                  <c:v>1.2732885863564005</c:v>
                </c:pt>
                <c:pt idx="955">
                  <c:v>1.2788605150582011</c:v>
                </c:pt>
                <c:pt idx="956">
                  <c:v>1.2844789410707254</c:v>
                </c:pt>
                <c:pt idx="957">
                  <c:v>1.2901453196291079</c:v>
                </c:pt>
                <c:pt idx="958">
                  <c:v>1.2958610423504116</c:v>
                </c:pt>
                <c:pt idx="959">
                  <c:v>1.3016274450471907</c:v>
                </c:pt>
                <c:pt idx="960">
                  <c:v>1.3074458147827732</c:v>
                </c:pt>
                <c:pt idx="961">
                  <c:v>1.3111588121042499</c:v>
                </c:pt>
                <c:pt idx="962">
                  <c:v>1.3133047902411488</c:v>
                </c:pt>
                <c:pt idx="963">
                  <c:v>1.3156031800082006</c:v>
                </c:pt>
                <c:pt idx="964">
                  <c:v>1.3180509769005628</c:v>
                </c:pt>
                <c:pt idx="965">
                  <c:v>1.3206453147532746</c:v>
                </c:pt>
                <c:pt idx="966">
                  <c:v>1.3233834614406486</c:v>
                </c:pt>
                <c:pt idx="967">
                  <c:v>1.326262814738814</c:v>
                </c:pt>
                <c:pt idx="968">
                  <c:v>1.3292808983459639</c:v>
                </c:pt>
                <c:pt idx="969">
                  <c:v>1.3324353580550492</c:v>
                </c:pt>
                <c:pt idx="970">
                  <c:v>1.3357239580738707</c:v>
                </c:pt>
                <c:pt idx="971">
                  <c:v>1.3391445774876916</c:v>
                </c:pt>
                <c:pt idx="972">
                  <c:v>1.3426952068596827</c:v>
                </c:pt>
                <c:pt idx="973">
                  <c:v>1.3463739449646872</c:v>
                </c:pt>
                <c:pt idx="974">
                  <c:v>1.350178995651951</c:v>
                </c:pt>
                <c:pt idx="975">
                  <c:v>1.3541086648326399</c:v>
                </c:pt>
                <c:pt idx="976">
                  <c:v>1.358161357588114</c:v>
                </c:pt>
                <c:pt idx="977">
                  <c:v>1.3623355753950794</c:v>
                </c:pt>
                <c:pt idx="978">
                  <c:v>1.3666299134638995</c:v>
                </c:pt>
                <c:pt idx="979">
                  <c:v>1.3710430581864699</c:v>
                </c:pt>
                <c:pt idx="980">
                  <c:v>1.3755737846902116</c:v>
                </c:pt>
                <c:pt idx="981">
                  <c:v>1.380220954494874</c:v>
                </c:pt>
                <c:pt idx="982">
                  <c:v>1.3849835132689505</c:v>
                </c:pt>
                <c:pt idx="983">
                  <c:v>1.3898604886826575</c:v>
                </c:pt>
                <c:pt idx="984">
                  <c:v>1.3948509883545248</c:v>
                </c:pt>
                <c:pt idx="985">
                  <c:v>1.3999541978887846</c:v>
                </c:pt>
                <c:pt idx="986">
                  <c:v>1.4051693790008439</c:v>
                </c:pt>
                <c:pt idx="987">
                  <c:v>1.4104958677282378</c:v>
                </c:pt>
                <c:pt idx="988">
                  <c:v>1.4159330727245794</c:v>
                </c:pt>
                <c:pt idx="989">
                  <c:v>1.4214804736341025</c:v>
                </c:pt>
                <c:pt idx="990">
                  <c:v>1.4271376195445236</c:v>
                </c:pt>
                <c:pt idx="991">
                  <c:v>1.4329041275160128</c:v>
                </c:pt>
                <c:pt idx="992">
                  <c:v>1.4387796811841886</c:v>
                </c:pt>
                <c:pt idx="993">
                  <c:v>1.4447640294351207</c:v>
                </c:pt>
                <c:pt idx="994">
                  <c:v>1.4508569851504327</c:v>
                </c:pt>
                <c:pt idx="995">
                  <c:v>1.4570584240206577</c:v>
                </c:pt>
                <c:pt idx="996">
                  <c:v>1.4633682834251156</c:v>
                </c:pt>
                <c:pt idx="997">
                  <c:v>1.4697865613766374</c:v>
                </c:pt>
                <c:pt idx="998">
                  <c:v>1.4763133155295525</c:v>
                </c:pt>
                <c:pt idx="999">
                  <c:v>1.4829486622494272</c:v>
                </c:pt>
                <c:pt idx="1000">
                  <c:v>1.489755816513566</c:v>
                </c:pt>
                <c:pt idx="1001">
                  <c:v>1.4967956338345458</c:v>
                </c:pt>
                <c:pt idx="1002">
                  <c:v>1.5040636502029969</c:v>
                </c:pt>
                <c:pt idx="1003">
                  <c:v>1.5115556171802391</c:v>
                </c:pt>
                <c:pt idx="1004">
                  <c:v>1.5192674954747032</c:v>
                </c:pt>
                <c:pt idx="1005">
                  <c:v>1.5271954487721549</c:v>
                </c:pt>
                <c:pt idx="1006">
                  <c:v>1.5353358378115958</c:v>
                </c:pt>
                <c:pt idx="1007">
                  <c:v>1.543685214698993</c:v>
                </c:pt>
                <c:pt idx="1008">
                  <c:v>1.5522403174513109</c:v>
                </c:pt>
                <c:pt idx="1009">
                  <c:v>1.5609980647635924</c:v>
                </c:pt>
                <c:pt idx="1010">
                  <c:v>1.5699555509921481</c:v>
                </c:pt>
                <c:pt idx="1011">
                  <c:v>1.5791100413471486</c:v>
                </c:pt>
                <c:pt idx="1012">
                  <c:v>1.5884589672882181</c:v>
                </c:pt>
                <c:pt idx="1013">
                  <c:v>1.5979999221168528</c:v>
                </c:pt>
                <c:pt idx="1014">
                  <c:v>1.6077306567597618</c:v>
                </c:pt>
                <c:pt idx="1015">
                  <c:v>1.6176490757374531</c:v>
                </c:pt>
                <c:pt idx="1016">
                  <c:v>1.6277532333126317</c:v>
                </c:pt>
                <c:pt idx="1017">
                  <c:v>1.6380413298131984</c:v>
                </c:pt>
                <c:pt idx="1018">
                  <c:v>1.6485117081248633</c:v>
                </c:pt>
                <c:pt idx="1019">
                  <c:v>1.6591628503486013</c:v>
                </c:pt>
                <c:pt idx="1020">
                  <c:v>1.6699325679093961</c:v>
                </c:pt>
                <c:pt idx="1021">
                  <c:v>1.6807611986485269</c:v>
                </c:pt>
                <c:pt idx="1022">
                  <c:v>1.6916523313896312</c:v>
                </c:pt>
                <c:pt idx="1023">
                  <c:v>1.7026095267288375</c:v>
                </c:pt>
                <c:pt idx="1024">
                  <c:v>1.7136363201591625</c:v>
                </c:pt>
                <c:pt idx="1025">
                  <c:v>1.724736225140828</c:v>
                </c:pt>
                <c:pt idx="1026">
                  <c:v>1.7359127361211082</c:v>
                </c:pt>
                <c:pt idx="1027">
                  <c:v>1.7471693315072707</c:v>
                </c:pt>
                <c:pt idx="1028">
                  <c:v>1.7585094765960834</c:v>
                </c:pt>
                <c:pt idx="1029">
                  <c:v>1.7699366264633285</c:v>
                </c:pt>
                <c:pt idx="1030">
                  <c:v>1.7814542288167063</c:v>
                </c:pt>
                <c:pt idx="1031">
                  <c:v>1.7930657268154389</c:v>
                </c:pt>
                <c:pt idx="1032">
                  <c:v>1.8047745618598869</c:v>
                </c:pt>
                <c:pt idx="1033">
                  <c:v>1.8165841763544055</c:v>
                </c:pt>
                <c:pt idx="1034">
                  <c:v>1.8284980164466607</c:v>
                </c:pt>
                <c:pt idx="1035">
                  <c:v>1.840519534746593</c:v>
                </c:pt>
                <c:pt idx="1036">
                  <c:v>1.8526521930281774</c:v>
                </c:pt>
                <c:pt idx="1037">
                  <c:v>1.8648994649171184</c:v>
                </c:pt>
                <c:pt idx="1038">
                  <c:v>1.8772648385676067</c:v>
                </c:pt>
                <c:pt idx="1039">
                  <c:v>1.8897518193312344</c:v>
                </c:pt>
                <c:pt idx="1040">
                  <c:v>1.9023639324211716</c:v>
                </c:pt>
                <c:pt idx="1041">
                  <c:v>1.9151047255747125</c:v>
                </c:pt>
                <c:pt idx="1042">
                  <c:v>1.927977771717271</c:v>
                </c:pt>
                <c:pt idx="1043">
                  <c:v>1.9409866716309436</c:v>
                </c:pt>
                <c:pt idx="1044">
                  <c:v>1.9541350566307527</c:v>
                </c:pt>
                <c:pt idx="1045">
                  <c:v>1.9674265912517011</c:v>
                </c:pt>
                <c:pt idx="1046">
                  <c:v>1.9808649759497892</c:v>
                </c:pt>
                <c:pt idx="1047">
                  <c:v>1.994453949820175</c:v>
                </c:pt>
                <c:pt idx="1048">
                  <c:v>2.0081972933356815</c:v>
                </c:pt>
                <c:pt idx="1049">
                  <c:v>2.0220988311089054</c:v>
                </c:pt>
                <c:pt idx="1050">
                  <c:v>2.0362453549005992</c:v>
                </c:pt>
                <c:pt idx="1051">
                  <c:v>2.0507202220059311</c:v>
                </c:pt>
                <c:pt idx="1052">
                  <c:v>2.0655205478133496</c:v>
                </c:pt>
                <c:pt idx="1053">
                  <c:v>2.0806437188470985</c:v>
                </c:pt>
                <c:pt idx="1054">
                  <c:v>2.0960873874266124</c:v>
                </c:pt>
                <c:pt idx="1055">
                  <c:v>2.1118494666395291</c:v>
                </c:pt>
                <c:pt idx="1056">
                  <c:v>2.1279281256217444</c:v>
                </c:pt>
                <c:pt idx="1057">
                  <c:v>2.1446594582592295</c:v>
                </c:pt>
                <c:pt idx="1058">
                  <c:v>2.1620327063868738</c:v>
                </c:pt>
                <c:pt idx="1059">
                  <c:v>2.1800424943778491</c:v>
                </c:pt>
                <c:pt idx="1060">
                  <c:v>2.1990237101493579</c:v>
                </c:pt>
                <c:pt idx="1061">
                  <c:v>2.2186144981235771</c:v>
                </c:pt>
                <c:pt idx="1062">
                  <c:v>2.263789364636783</c:v>
                </c:pt>
                <c:pt idx="1063">
                  <c:v>2.310147150484934</c:v>
                </c:pt>
                <c:pt idx="1064">
                  <c:v>2.3557910434712843</c:v>
                </c:pt>
                <c:pt idx="1065">
                  <c:v>2.4016378078959471</c:v>
                </c:pt>
                <c:pt idx="1066">
                  <c:v>2.4468823493991576</c:v>
                </c:pt>
                <c:pt idx="1067">
                  <c:v>2.4733335135222898</c:v>
                </c:pt>
                <c:pt idx="1068">
                  <c:v>2.4836754189026604</c:v>
                </c:pt>
                <c:pt idx="1069">
                  <c:v>2.4945629383794858</c:v>
                </c:pt>
                <c:pt idx="1070">
                  <c:v>2.505937835521177</c:v>
                </c:pt>
                <c:pt idx="1071">
                  <c:v>2.5175524559259475</c:v>
                </c:pt>
                <c:pt idx="1072">
                  <c:v>2.5294097851248156</c:v>
                </c:pt>
                <c:pt idx="1073">
                  <c:v>2.5415129174050035</c:v>
                </c:pt>
                <c:pt idx="1074">
                  <c:v>2.5538650583533484</c:v>
                </c:pt>
                <c:pt idx="1075">
                  <c:v>2.5664695275053653</c:v>
                </c:pt>
                <c:pt idx="1076">
                  <c:v>2.5793297611040091</c:v>
                </c:pt>
                <c:pt idx="1077">
                  <c:v>2.5913607763923316</c:v>
                </c:pt>
                <c:pt idx="1078">
                  <c:v>2.5988069656691239</c:v>
                </c:pt>
                <c:pt idx="1079">
                  <c:v>2.606462394507421</c:v>
                </c:pt>
                <c:pt idx="1080">
                  <c:v>2.6143298395862287</c:v>
                </c:pt>
                <c:pt idx="1081">
                  <c:v>2.6224121629726813</c:v>
                </c:pt>
                <c:pt idx="1082">
                  <c:v>2.6307123145563596</c:v>
                </c:pt>
                <c:pt idx="1083">
                  <c:v>2.639233334574806</c:v>
                </c:pt>
                <c:pt idx="1084">
                  <c:v>2.6479783562340784</c:v>
                </c:pt>
                <c:pt idx="1085">
                  <c:v>2.6569506084283829</c:v>
                </c:pt>
                <c:pt idx="1086">
                  <c:v>2.6661534185630131</c:v>
                </c:pt>
                <c:pt idx="1087">
                  <c:v>2.6755902154850371</c:v>
                </c:pt>
                <c:pt idx="1088">
                  <c:v>2.6852645325263969</c:v>
                </c:pt>
                <c:pt idx="1089">
                  <c:v>2.6951800106643042</c:v>
                </c:pt>
                <c:pt idx="1090">
                  <c:v>2.7053404018040759</c:v>
                </c:pt>
                <c:pt idx="1091">
                  <c:v>2.7157495721898002</c:v>
                </c:pt>
                <c:pt idx="1092">
                  <c:v>2.7264115059485041</c:v>
                </c:pt>
                <c:pt idx="1093">
                  <c:v>2.7373303087737733</c:v>
                </c:pt>
                <c:pt idx="1094">
                  <c:v>2.7485102117550966</c:v>
                </c:pt>
                <c:pt idx="1095">
                  <c:v>2.7599555753595086</c:v>
                </c:pt>
                <c:pt idx="1096">
                  <c:v>2.7716708935724652</c:v>
                </c:pt>
                <c:pt idx="1097">
                  <c:v>2.7836607982052315</c:v>
                </c:pt>
                <c:pt idx="1098">
                  <c:v>2.7959300633764692</c:v>
                </c:pt>
                <c:pt idx="1099">
                  <c:v>2.8084836101760735</c:v>
                </c:pt>
                <c:pt idx="1100">
                  <c:v>2.8214468063574283</c:v>
                </c:pt>
                <c:pt idx="1101">
                  <c:v>2.8333731584898807</c:v>
                </c:pt>
                <c:pt idx="1102">
                  <c:v>2.8430092425917066</c:v>
                </c:pt>
                <c:pt idx="1103">
                  <c:v>2.8530500678359791</c:v>
                </c:pt>
                <c:pt idx="1104">
                  <c:v>2.863498029476589</c:v>
                </c:pt>
                <c:pt idx="1105">
                  <c:v>2.8743554379811269</c:v>
                </c:pt>
                <c:pt idx="1106">
                  <c:v>2.8855643403893541</c:v>
                </c:pt>
                <c:pt idx="1107">
                  <c:v>2.8971273365858501</c:v>
                </c:pt>
                <c:pt idx="1108">
                  <c:v>2.9091071420031342</c:v>
                </c:pt>
                <c:pt idx="1109">
                  <c:v>2.9215057661720567</c:v>
                </c:pt>
                <c:pt idx="1110">
                  <c:v>2.9343517673677564</c:v>
                </c:pt>
                <c:pt idx="1111">
                  <c:v>2.9477349641204689</c:v>
                </c:pt>
                <c:pt idx="1112">
                  <c:v>2.9617191201489388</c:v>
                </c:pt>
                <c:pt idx="1113">
                  <c:v>2.9762451746493404</c:v>
                </c:pt>
                <c:pt idx="1114">
                  <c:v>2.9913152732799992</c:v>
                </c:pt>
                <c:pt idx="1115">
                  <c:v>3.0069303866380372</c:v>
                </c:pt>
                <c:pt idx="1116">
                  <c:v>3.0230305343213346</c:v>
                </c:pt>
                <c:pt idx="1117">
                  <c:v>3.0387514716066768</c:v>
                </c:pt>
                <c:pt idx="1118">
                  <c:v>3.0466714154968404</c:v>
                </c:pt>
                <c:pt idx="1119">
                  <c:v>3.0548328624978405</c:v>
                </c:pt>
                <c:pt idx="1120">
                  <c:v>3.0631973029673234</c:v>
                </c:pt>
                <c:pt idx="1121">
                  <c:v>3.0717125918272181</c:v>
                </c:pt>
                <c:pt idx="1122">
                  <c:v>3.0803818685399977</c:v>
                </c:pt>
                <c:pt idx="1123">
                  <c:v>3.0892083722302175</c:v>
                </c:pt>
                <c:pt idx="1124">
                  <c:v>3.0982087875262967</c:v>
                </c:pt>
                <c:pt idx="1125">
                  <c:v>3.107386190243357</c:v>
                </c:pt>
                <c:pt idx="1126">
                  <c:v>3.1167304173099901</c:v>
                </c:pt>
                <c:pt idx="1127">
                  <c:v>3.1262451293069535</c:v>
                </c:pt>
                <c:pt idx="1128">
                  <c:v>3.1359341071956117</c:v>
                </c:pt>
                <c:pt idx="1129">
                  <c:v>3.1458128445764961</c:v>
                </c:pt>
                <c:pt idx="1130">
                  <c:v>3.1559138251107557</c:v>
                </c:pt>
                <c:pt idx="1131">
                  <c:v>3.1662562022452012</c:v>
                </c:pt>
                <c:pt idx="1132">
                  <c:v>3.1768474784960974</c:v>
                </c:pt>
                <c:pt idx="1133">
                  <c:v>3.1876878106052535</c:v>
                </c:pt>
                <c:pt idx="1134">
                  <c:v>3.1987804224194667</c:v>
                </c:pt>
                <c:pt idx="1135">
                  <c:v>3.2101250272312214</c:v>
                </c:pt>
                <c:pt idx="1136">
                  <c:v>3.2217204850235022</c:v>
                </c:pt>
                <c:pt idx="1137">
                  <c:v>3.2335629874547065</c:v>
                </c:pt>
                <c:pt idx="1138">
                  <c:v>3.2456423698760353</c:v>
                </c:pt>
                <c:pt idx="1139">
                  <c:v>3.2579696781583323</c:v>
                </c:pt>
                <c:pt idx="1140">
                  <c:v>3.2705783776466921</c:v>
                </c:pt>
                <c:pt idx="1141">
                  <c:v>3.2834779041596107</c:v>
                </c:pt>
                <c:pt idx="1142">
                  <c:v>3.2966515300246231</c:v>
                </c:pt>
                <c:pt idx="1143">
                  <c:v>3.3100955059385249</c:v>
                </c:pt>
                <c:pt idx="1144">
                  <c:v>3.3238199509854307</c:v>
                </c:pt>
                <c:pt idx="1145">
                  <c:v>3.33782214734117</c:v>
                </c:pt>
                <c:pt idx="1146">
                  <c:v>3.3520738595657114</c:v>
                </c:pt>
                <c:pt idx="1147">
                  <c:v>3.366549538350049</c:v>
                </c:pt>
                <c:pt idx="1148">
                  <c:v>3.3811969029212419</c:v>
                </c:pt>
                <c:pt idx="1149">
                  <c:v>3.3959820269481256</c:v>
                </c:pt>
                <c:pt idx="1150">
                  <c:v>3.4109265433097691</c:v>
                </c:pt>
                <c:pt idx="1151">
                  <c:v>3.4259936724828197</c:v>
                </c:pt>
                <c:pt idx="1152">
                  <c:v>3.4410702227110734</c:v>
                </c:pt>
                <c:pt idx="1153">
                  <c:v>3.4560904777744241</c:v>
                </c:pt>
                <c:pt idx="1154">
                  <c:v>3.4710495808574664</c:v>
                </c:pt>
                <c:pt idx="1155">
                  <c:v>3.4850090298861347</c:v>
                </c:pt>
                <c:pt idx="1156">
                  <c:v>3.4988644051705928</c:v>
                </c:pt>
                <c:pt idx="1157">
                  <c:v>3.5126746869889685</c:v>
                </c:pt>
                <c:pt idx="1158">
                  <c:v>3.5264357190284943</c:v>
                </c:pt>
                <c:pt idx="1159">
                  <c:v>3.5401429114023335</c:v>
                </c:pt>
                <c:pt idx="1160">
                  <c:v>3.5537827149459473</c:v>
                </c:pt>
                <c:pt idx="1161">
                  <c:v>3.567339546350579</c:v>
                </c:pt>
                <c:pt idx="1162">
                  <c:v>3.5807945633648393</c:v>
                </c:pt>
                <c:pt idx="1163">
                  <c:v>3.5941289511826473</c:v>
                </c:pt>
                <c:pt idx="1164">
                  <c:v>3.6073095284451999</c:v>
                </c:pt>
                <c:pt idx="1165">
                  <c:v>3.6202930948607173</c:v>
                </c:pt>
                <c:pt idx="1166">
                  <c:v>3.6330449809652943</c:v>
                </c:pt>
                <c:pt idx="1167">
                  <c:v>3.6455387642719894</c:v>
                </c:pt>
                <c:pt idx="1168">
                  <c:v>3.6578045194822981</c:v>
                </c:pt>
                <c:pt idx="1169">
                  <c:v>3.6699544080529378</c:v>
                </c:pt>
                <c:pt idx="1170">
                  <c:v>3.6818025632734597</c:v>
                </c:pt>
                <c:pt idx="1171">
                  <c:v>3.6925779184294587</c:v>
                </c:pt>
                <c:pt idx="1172">
                  <c:v>3.7021637302703292</c:v>
                </c:pt>
                <c:pt idx="1173">
                  <c:v>3.7110994286327461</c:v>
                </c:pt>
                <c:pt idx="1174">
                  <c:v>3.7195666949309776</c:v>
                </c:pt>
                <c:pt idx="1175">
                  <c:v>3.7276333744518864</c:v>
                </c:pt>
                <c:pt idx="1176">
                  <c:v>3.7353319134896501</c:v>
                </c:pt>
                <c:pt idx="1177">
                  <c:v>3.7426424480804639</c:v>
                </c:pt>
                <c:pt idx="1178">
                  <c:v>3.7495755810384859</c:v>
                </c:pt>
                <c:pt idx="1179">
                  <c:v>3.7561585160716309</c:v>
                </c:pt>
                <c:pt idx="1180">
                  <c:v>3.7623891988311366</c:v>
                </c:pt>
                <c:pt idx="1181">
                  <c:v>3.7682481115078499</c:v>
                </c:pt>
                <c:pt idx="1182">
                  <c:v>3.7737448500667874</c:v>
                </c:pt>
                <c:pt idx="1183">
                  <c:v>3.7789081209881603</c:v>
                </c:pt>
                <c:pt idx="1184">
                  <c:v>3.783738487915258</c:v>
                </c:pt>
                <c:pt idx="1185">
                  <c:v>3.7882636073836329</c:v>
                </c:pt>
                <c:pt idx="1186">
                  <c:v>3.7925107007207828</c:v>
                </c:pt>
                <c:pt idx="1187">
                  <c:v>3.7964845846823732</c:v>
                </c:pt>
                <c:pt idx="1188">
                  <c:v>3.8002431848738807</c:v>
                </c:pt>
                <c:pt idx="1189">
                  <c:v>3.8037694955698433</c:v>
                </c:pt>
                <c:pt idx="1190">
                  <c:v>3.8070349858542314</c:v>
                </c:pt>
                <c:pt idx="1191">
                  <c:v>3.8100881575260899</c:v>
                </c:pt>
                <c:pt idx="1192">
                  <c:v>3.8129336237935409</c:v>
                </c:pt>
                <c:pt idx="1193">
                  <c:v>3.8155736758980123</c:v>
                </c:pt>
                <c:pt idx="1194">
                  <c:v>3.8180149617367225</c:v>
                </c:pt>
                <c:pt idx="1195">
                  <c:v>3.8202617256279958</c:v>
                </c:pt>
                <c:pt idx="1196">
                  <c:v>3.822318175885445</c:v>
                </c:pt>
                <c:pt idx="1197">
                  <c:v>3.8241883308515399</c:v>
                </c:pt>
                <c:pt idx="1198">
                  <c:v>3.825878648724244</c:v>
                </c:pt>
                <c:pt idx="1199">
                  <c:v>3.8273954731379627</c:v>
                </c:pt>
                <c:pt idx="1200">
                  <c:v>3.8287477972780972</c:v>
                </c:pt>
                <c:pt idx="1201">
                  <c:v>3.8299497192374825</c:v>
                </c:pt>
                <c:pt idx="1202">
                  <c:v>3.8310052369960514</c:v>
                </c:pt>
                <c:pt idx="1203">
                  <c:v>3.8319156626909492</c:v>
                </c:pt>
                <c:pt idx="1204">
                  <c:v>3.8326874340073083</c:v>
                </c:pt>
                <c:pt idx="1205">
                  <c:v>3.8333242341333027</c:v>
                </c:pt>
                <c:pt idx="1206">
                  <c:v>3.8338297120630118</c:v>
                </c:pt>
                <c:pt idx="1207">
                  <c:v>3.8342073573273154</c:v>
                </c:pt>
                <c:pt idx="1208">
                  <c:v>3.8344550238524322</c:v>
                </c:pt>
                <c:pt idx="1209">
                  <c:v>3.8345759777792643</c:v>
                </c:pt>
                <c:pt idx="1210">
                  <c:v>3.8345647582683466</c:v>
                </c:pt>
                <c:pt idx="1211">
                  <c:v>3.8344128483266822</c:v>
                </c:pt>
                <c:pt idx="1212">
                  <c:v>3.8341258281802442</c:v>
                </c:pt>
                <c:pt idx="1213">
                  <c:v>3.8337063151789339</c:v>
                </c:pt>
                <c:pt idx="1214">
                  <c:v>3.8331539467130882</c:v>
                </c:pt>
                <c:pt idx="1215">
                  <c:v>3.8324741976637249</c:v>
                </c:pt>
                <c:pt idx="1216">
                  <c:v>3.8316695030425598</c:v>
                </c:pt>
                <c:pt idx="1217">
                  <c:v>3.8307392425009588</c:v>
                </c:pt>
                <c:pt idx="1218">
                  <c:v>3.8296887973511979</c:v>
                </c:pt>
                <c:pt idx="1219">
                  <c:v>3.8285204359780352</c:v>
                </c:pt>
                <c:pt idx="1220">
                  <c:v>3.8272301762355481</c:v>
                </c:pt>
                <c:pt idx="1221">
                  <c:v>3.8258170077043041</c:v>
                </c:pt>
                <c:pt idx="1222">
                  <c:v>3.8242829587022804</c:v>
                </c:pt>
                <c:pt idx="1223">
                  <c:v>3.8226300130926631</c:v>
                </c:pt>
                <c:pt idx="1224">
                  <c:v>3.8208601115296874</c:v>
                </c:pt>
                <c:pt idx="1225">
                  <c:v>3.8189751526620626</c:v>
                </c:pt>
                <c:pt idx="1226">
                  <c:v>3.8169769942956964</c:v>
                </c:pt>
                <c:pt idx="1227">
                  <c:v>3.8148674545173153</c:v>
                </c:pt>
                <c:pt idx="1228">
                  <c:v>3.8126483127805257</c:v>
                </c:pt>
                <c:pt idx="1229">
                  <c:v>3.8103213109558034</c:v>
                </c:pt>
                <c:pt idx="1230">
                  <c:v>3.8078981818843185</c:v>
                </c:pt>
                <c:pt idx="1231">
                  <c:v>3.8053907110757486</c:v>
                </c:pt>
                <c:pt idx="1232">
                  <c:v>3.8028007068409417</c:v>
                </c:pt>
                <c:pt idx="1233">
                  <c:v>3.8001299373156225</c:v>
                </c:pt>
                <c:pt idx="1234">
                  <c:v>3.79738013154528</c:v>
                </c:pt>
                <c:pt idx="1235">
                  <c:v>3.7945529805348954</c:v>
                </c:pt>
                <c:pt idx="1236">
                  <c:v>3.7916501382647625</c:v>
                </c:pt>
                <c:pt idx="1237">
                  <c:v>3.788673222673737</c:v>
                </c:pt>
                <c:pt idx="1238">
                  <c:v>3.7856238166111122</c:v>
                </c:pt>
                <c:pt idx="1239">
                  <c:v>3.7825034687582892</c:v>
                </c:pt>
                <c:pt idx="1240">
                  <c:v>3.7793101674492813</c:v>
                </c:pt>
                <c:pt idx="1241">
                  <c:v>3.7760418458166711</c:v>
                </c:pt>
                <c:pt idx="1242">
                  <c:v>3.7726999105759473</c:v>
                </c:pt>
                <c:pt idx="1243">
                  <c:v>3.76928573940513</c:v>
                </c:pt>
                <c:pt idx="1244">
                  <c:v>3.7658006816814518</c:v>
                </c:pt>
                <c:pt idx="1245">
                  <c:v>3.7622460591954914</c:v>
                </c:pt>
                <c:pt idx="1246">
                  <c:v>3.7586231668435808</c:v>
                </c:pt>
                <c:pt idx="1247">
                  <c:v>3.7549332732992426</c:v>
                </c:pt>
                <c:pt idx="1248">
                  <c:v>3.7511776216644108</c:v>
                </c:pt>
                <c:pt idx="1249">
                  <c:v>3.747357430101153</c:v>
                </c:pt>
                <c:pt idx="1250">
                  <c:v>3.7434738924445536</c:v>
                </c:pt>
                <c:pt idx="1251">
                  <c:v>3.7395281787974528</c:v>
                </c:pt>
                <c:pt idx="1252">
                  <c:v>3.7355214361076308</c:v>
                </c:pt>
                <c:pt idx="1253">
                  <c:v>3.731454788728076</c:v>
                </c:pt>
                <c:pt idx="1254">
                  <c:v>3.7273293389608848</c:v>
                </c:pt>
                <c:pt idx="1255">
                  <c:v>3.7231461675854001</c:v>
                </c:pt>
                <c:pt idx="1256">
                  <c:v>3.7189063343710633</c:v>
                </c:pt>
                <c:pt idx="1257">
                  <c:v>3.7146108785755501</c:v>
                </c:pt>
                <c:pt idx="1258">
                  <c:v>3.7102608194286599</c:v>
                </c:pt>
                <c:pt idx="1259">
                  <c:v>3.7058571566024283</c:v>
                </c:pt>
                <c:pt idx="1260">
                  <c:v>3.7014046895056736</c:v>
                </c:pt>
                <c:pt idx="1261">
                  <c:v>3.6969082119076662</c:v>
                </c:pt>
                <c:pt idx="1262">
                  <c:v>3.6923686929560398</c:v>
                </c:pt>
                <c:pt idx="1263">
                  <c:v>3.6877870828560635</c:v>
                </c:pt>
                <c:pt idx="1264">
                  <c:v>3.6831643133088514</c:v>
                </c:pt>
                <c:pt idx="1265">
                  <c:v>3.6785012979374203</c:v>
                </c:pt>
                <c:pt idx="1266">
                  <c:v>3.6737989327009948</c:v>
                </c:pt>
                <c:pt idx="1267">
                  <c:v>3.6690580962979413</c:v>
                </c:pt>
                <c:pt idx="1268">
                  <c:v>3.6642796505576714</c:v>
                </c:pt>
                <c:pt idx="1269">
                  <c:v>3.6594644408218993</c:v>
                </c:pt>
                <c:pt idx="1270">
                  <c:v>3.6546093610253174</c:v>
                </c:pt>
                <c:pt idx="1271">
                  <c:v>3.6497112799719558</c:v>
                </c:pt>
                <c:pt idx="1272">
                  <c:v>3.6447709774491814</c:v>
                </c:pt>
                <c:pt idx="1273">
                  <c:v>3.6397892191144434</c:v>
                </c:pt>
                <c:pt idx="1274">
                  <c:v>3.6347667568039492</c:v>
                </c:pt>
                <c:pt idx="1275">
                  <c:v>3.6297043288331987</c:v>
                </c:pt>
                <c:pt idx="1276">
                  <c:v>3.6246026602896571</c:v>
                </c:pt>
                <c:pt idx="1277">
                  <c:v>3.6194624633177934</c:v>
                </c:pt>
                <c:pt idx="1278">
                  <c:v>3.6142844373967074</c:v>
                </c:pt>
                <c:pt idx="1279">
                  <c:v>3.6090692696105977</c:v>
                </c:pt>
                <c:pt idx="1280">
                  <c:v>3.603817634912271</c:v>
                </c:pt>
                <c:pt idx="1281">
                  <c:v>3.5985301963798855</c:v>
                </c:pt>
                <c:pt idx="1282">
                  <c:v>3.5932076054671787</c:v>
                </c:pt>
                <c:pt idx="1283">
                  <c:v>3.5878505022473273</c:v>
                </c:pt>
                <c:pt idx="1284">
                  <c:v>3.5824595156506418</c:v>
                </c:pt>
                <c:pt idx="1285">
                  <c:v>3.5770352636963065</c:v>
                </c:pt>
                <c:pt idx="1286">
                  <c:v>3.571578353718293</c:v>
                </c:pt>
                <c:pt idx="1287">
                  <c:v>3.5660893825856688</c:v>
                </c:pt>
                <c:pt idx="1288">
                  <c:v>3.5605689369173996</c:v>
                </c:pt>
                <c:pt idx="1289">
                  <c:v>3.5550175932918995</c:v>
                </c:pt>
                <c:pt idx="1290">
                  <c:v>3.5494400438124054</c:v>
                </c:pt>
                <c:pt idx="1291">
                  <c:v>3.5438409747180293</c:v>
                </c:pt>
                <c:pt idx="1292">
                  <c:v>3.5382209408938547</c:v>
                </c:pt>
                <c:pt idx="1293">
                  <c:v>3.5325804873335849</c:v>
                </c:pt>
                <c:pt idx="1294">
                  <c:v>3.5269201493403965</c:v>
                </c:pt>
                <c:pt idx="1295">
                  <c:v>3.5212404527229526</c:v>
                </c:pt>
                <c:pt idx="1296">
                  <c:v>3.5155419139866786</c:v>
                </c:pt>
                <c:pt idx="1297">
                  <c:v>3.5098250405204592</c:v>
                </c:pt>
                <c:pt idx="1298">
                  <c:v>3.5040903307788618</c:v>
                </c:pt>
                <c:pt idx="1299">
                  <c:v>3.4983382744600302</c:v>
                </c:pt>
                <c:pt idx="1300">
                  <c:v>3.4925651491859164</c:v>
                </c:pt>
                <c:pt idx="1301">
                  <c:v>3.4867672225643118</c:v>
                </c:pt>
                <c:pt idx="1302">
                  <c:v>3.4809449561170438</c:v>
                </c:pt>
                <c:pt idx="1303">
                  <c:v>3.4750988038119459</c:v>
                </c:pt>
                <c:pt idx="1304">
                  <c:v>3.4690272590971829</c:v>
                </c:pt>
                <c:pt idx="1305">
                  <c:v>3.4627058466120619</c:v>
                </c:pt>
                <c:pt idx="1306">
                  <c:v>3.4563616432817619</c:v>
                </c:pt>
                <c:pt idx="1307">
                  <c:v>3.449995106008251</c:v>
                </c:pt>
                <c:pt idx="1308">
                  <c:v>3.4436066842274209</c:v>
                </c:pt>
                <c:pt idx="1309">
                  <c:v>3.4371968200497833</c:v>
                </c:pt>
                <c:pt idx="1310">
                  <c:v>3.4307659483980082</c:v>
                </c:pt>
                <c:pt idx="1311">
                  <c:v>3.4243144971413511</c:v>
                </c:pt>
                <c:pt idx="1312">
                  <c:v>3.4178428872270987</c:v>
                </c:pt>
                <c:pt idx="1313">
                  <c:v>3.4113515328090553</c:v>
                </c:pt>
                <c:pt idx="1314">
                  <c:v>3.4048408413732045</c:v>
                </c:pt>
                <c:pt idx="1315">
                  <c:v>3.3983112138605502</c:v>
                </c:pt>
                <c:pt idx="1316">
                  <c:v>3.3917630447873197</c:v>
                </c:pt>
                <c:pt idx="1317">
                  <c:v>3.3851967223624402</c:v>
                </c:pt>
                <c:pt idx="1318">
                  <c:v>3.378612628602534</c:v>
                </c:pt>
                <c:pt idx="1319">
                  <c:v>3.3720111394443428</c:v>
                </c:pt>
                <c:pt idx="1320">
                  <c:v>3.3653926248547563</c:v>
                </c:pt>
                <c:pt idx="1321">
                  <c:v>3.3587574489384426</c:v>
                </c:pt>
                <c:pt idx="1322">
                  <c:v>3.3521059700431608</c:v>
                </c:pt>
                <c:pt idx="1323">
                  <c:v>3.3454385408628369</c:v>
                </c:pt>
                <c:pt idx="1324">
                  <c:v>3.3387555085384077</c:v>
                </c:pt>
                <c:pt idx="1325">
                  <c:v>3.3320572147565413</c:v>
                </c:pt>
                <c:pt idx="1326">
                  <c:v>3.325343995846255</c:v>
                </c:pt>
                <c:pt idx="1327">
                  <c:v>3.3186161828734968</c:v>
                </c:pt>
                <c:pt idx="1328">
                  <c:v>3.3118741017337316</c:v>
                </c:pt>
                <c:pt idx="1329">
                  <c:v>3.3051180732425895</c:v>
                </c:pt>
                <c:pt idx="1330">
                  <c:v>3.2983484132246259</c:v>
                </c:pt>
                <c:pt idx="1331">
                  <c:v>3.2915654326002266</c:v>
                </c:pt>
                <c:pt idx="1332">
                  <c:v>3.2847694374707066</c:v>
                </c:pt>
                <c:pt idx="1333">
                  <c:v>3.2779607292016726</c:v>
                </c:pt>
                <c:pt idx="1334">
                  <c:v>3.2711396045046506</c:v>
                </c:pt>
                <c:pt idx="1335">
                  <c:v>3.2643063555170322</c:v>
                </c:pt>
                <c:pt idx="1336">
                  <c:v>3.2574612698804226</c:v>
                </c:pt>
                <c:pt idx="1337">
                  <c:v>3.2506046308173504</c:v>
                </c:pt>
                <c:pt idx="1338">
                  <c:v>3.2437367172064611</c:v>
                </c:pt>
                <c:pt idx="1339">
                  <c:v>3.2368578036561471</c:v>
                </c:pt>
                <c:pt idx="1340">
                  <c:v>3.2299776843209402</c:v>
                </c:pt>
                <c:pt idx="1341">
                  <c:v>3.2231061375924299</c:v>
                </c:pt>
                <c:pt idx="1342">
                  <c:v>3.2162434021519637</c:v>
                </c:pt>
                <c:pt idx="1343">
                  <c:v>3.2093897121524928</c:v>
                </c:pt>
                <c:pt idx="1344">
                  <c:v>3.2025452972982618</c:v>
                </c:pt>
                <c:pt idx="1345">
                  <c:v>3.195710382922913</c:v>
                </c:pt>
                <c:pt idx="1346">
                  <c:v>3.1888851900660082</c:v>
                </c:pt>
                <c:pt idx="1347">
                  <c:v>3.1820699355480313</c:v>
                </c:pt>
                <c:pt idx="1348">
                  <c:v>3.1752648320438794</c:v>
                </c:pt>
                <c:pt idx="1349">
                  <c:v>3.1684700881549155</c:v>
                </c:pt>
                <c:pt idx="1350">
                  <c:v>3.1616810990038888</c:v>
                </c:pt>
                <c:pt idx="1351">
                  <c:v>3.1548932627306638</c:v>
                </c:pt>
                <c:pt idx="1352">
                  <c:v>3.1481067901483017</c:v>
                </c:pt>
                <c:pt idx="1353">
                  <c:v>3.1413218884928913</c:v>
                </c:pt>
                <c:pt idx="1354">
                  <c:v>3.1345387614832436</c:v>
                </c:pt>
                <c:pt idx="1355">
                  <c:v>3.1277576093794512</c:v>
                </c:pt>
                <c:pt idx="1356">
                  <c:v>3.1209786290403128</c:v>
                </c:pt>
                <c:pt idx="1357">
                  <c:v>3.1142020139796665</c:v>
                </c:pt>
                <c:pt idx="1358">
                  <c:v>3.1074279544216274</c:v>
                </c:pt>
                <c:pt idx="1359">
                  <c:v>3.1006566373547848</c:v>
                </c:pt>
                <c:pt idx="1360">
                  <c:v>3.0938833940964079</c:v>
                </c:pt>
                <c:pt idx="1361">
                  <c:v>3.0871035607790391</c:v>
                </c:pt>
                <c:pt idx="1362">
                  <c:v>3.0803173309830436</c:v>
                </c:pt>
                <c:pt idx="1363">
                  <c:v>3.0735248954424774</c:v>
                </c:pt>
                <c:pt idx="1364">
                  <c:v>3.0667264420896903</c:v>
                </c:pt>
                <c:pt idx="1365">
                  <c:v>3.0599221560991001</c:v>
                </c:pt>
                <c:pt idx="1366">
                  <c:v>3.0531122199301741</c:v>
                </c:pt>
                <c:pt idx="1367">
                  <c:v>3.0462968133695956</c:v>
                </c:pt>
                <c:pt idx="1368">
                  <c:v>3.0394761135726789</c:v>
                </c:pt>
                <c:pt idx="1369">
                  <c:v>3.026484469068266</c:v>
                </c:pt>
                <c:pt idx="1370">
                  <c:v>3.0118354197852528</c:v>
                </c:pt>
                <c:pt idx="1371">
                  <c:v>2.9972529707475539</c:v>
                </c:pt>
                <c:pt idx="1372">
                  <c:v>2.9827370039741616</c:v>
                </c:pt>
                <c:pt idx="1373">
                  <c:v>2.9682873978358701</c:v>
                </c:pt>
                <c:pt idx="1374">
                  <c:v>2.9539040271513604</c:v>
                </c:pt>
                <c:pt idx="1375">
                  <c:v>2.9395867632812678</c:v>
                </c:pt>
                <c:pt idx="1376">
                  <c:v>2.9253354742202955</c:v>
                </c:pt>
                <c:pt idx="1377">
                  <c:v>2.9111500246874198</c:v>
                </c:pt>
                <c:pt idx="1378">
                  <c:v>2.8970302762142413</c:v>
                </c:pt>
                <c:pt idx="1379">
                  <c:v>2.8829760872314694</c:v>
                </c:pt>
                <c:pt idx="1380">
                  <c:v>2.8689873131536539</c:v>
                </c:pt>
                <c:pt idx="1381">
                  <c:v>2.8550638064621183</c:v>
                </c:pt>
                <c:pt idx="1382">
                  <c:v>2.8412054167862202</c:v>
                </c:pt>
                <c:pt idx="1383">
                  <c:v>2.8262731769905529</c:v>
                </c:pt>
                <c:pt idx="1384">
                  <c:v>2.8065152078370543</c:v>
                </c:pt>
                <c:pt idx="1385">
                  <c:v>2.7869123170672667</c:v>
                </c:pt>
                <c:pt idx="1386">
                  <c:v>2.7674633437526208</c:v>
                </c:pt>
                <c:pt idx="1387">
                  <c:v>2.7481671336887175</c:v>
                </c:pt>
                <c:pt idx="1388">
                  <c:v>2.7290225394041294</c:v>
                </c:pt>
                <c:pt idx="1389">
                  <c:v>2.7100284201676361</c:v>
                </c:pt>
                <c:pt idx="1390">
                  <c:v>2.6911682694252352</c:v>
                </c:pt>
                <c:pt idx="1391">
                  <c:v>2.6724257262898496</c:v>
                </c:pt>
                <c:pt idx="1392">
                  <c:v>2.6537999469390852</c:v>
                </c:pt>
                <c:pt idx="1393">
                  <c:v>2.6352900919657651</c:v>
                </c:pt>
                <c:pt idx="1394">
                  <c:v>2.6168953263945722</c:v>
                </c:pt>
                <c:pt idx="1395">
                  <c:v>2.5986148196974574</c:v>
                </c:pt>
                <c:pt idx="1396">
                  <c:v>2.5728065218174683</c:v>
                </c:pt>
                <c:pt idx="1397">
                  <c:v>2.5404510112291665</c:v>
                </c:pt>
                <c:pt idx="1398">
                  <c:v>2.5085613504832036</c:v>
                </c:pt>
                <c:pt idx="1399">
                  <c:v>2.4771295303983596</c:v>
                </c:pt>
                <c:pt idx="1400">
                  <c:v>2.3711889623223636</c:v>
                </c:pt>
                <c:pt idx="1401">
                  <c:v>2.2419341071291643</c:v>
                </c:pt>
                <c:pt idx="1402">
                  <c:v>2.1781459994768162</c:v>
                </c:pt>
                <c:pt idx="1403">
                  <c:v>2.1288144547894907</c:v>
                </c:pt>
                <c:pt idx="1404">
                  <c:v>2.0809199884497005</c:v>
                </c:pt>
                <c:pt idx="1405">
                  <c:v>2.0344130558029865</c:v>
                </c:pt>
                <c:pt idx="1406">
                  <c:v>1.9892458440343583</c:v>
                </c:pt>
                <c:pt idx="1407">
                  <c:v>1.9453722113949472</c:v>
                </c:pt>
                <c:pt idx="1408">
                  <c:v>1.9027476285641776</c:v>
                </c:pt>
                <c:pt idx="1409">
                  <c:v>1.8613291220724921</c:v>
                </c:pt>
                <c:pt idx="1410">
                  <c:v>1.8211284459083896</c:v>
                </c:pt>
                <c:pt idx="1411">
                  <c:v>1.7821569849247141</c:v>
                </c:pt>
                <c:pt idx="1412">
                  <c:v>1.7443725410850224</c:v>
                </c:pt>
                <c:pt idx="1413">
                  <c:v>1.7077343893985846</c:v>
                </c:pt>
                <c:pt idx="1414">
                  <c:v>1.6722032262549169</c:v>
                </c:pt>
                <c:pt idx="1415">
                  <c:v>1.6377411195734524</c:v>
                </c:pt>
                <c:pt idx="1416">
                  <c:v>1.6043114607044007</c:v>
                </c:pt>
                <c:pt idx="1417">
                  <c:v>1.571878918019352</c:v>
                </c:pt>
                <c:pt idx="1418">
                  <c:v>1.5404093921321989</c:v>
                </c:pt>
                <c:pt idx="1419">
                  <c:v>1.5098699726929903</c:v>
                </c:pt>
                <c:pt idx="1420">
                  <c:v>1.4802502929903949</c:v>
                </c:pt>
                <c:pt idx="1421">
                  <c:v>1.4515403608741608</c:v>
                </c:pt>
                <c:pt idx="1422">
                  <c:v>1.4237091491798153</c:v>
                </c:pt>
                <c:pt idx="1423">
                  <c:v>1.3967267117660878</c:v>
                </c:pt>
                <c:pt idx="1424">
                  <c:v>1.3705641456246205</c:v>
                </c:pt>
                <c:pt idx="1425">
                  <c:v>1.3451935543203191</c:v>
                </c:pt>
                <c:pt idx="1426">
                  <c:v>1.3205880127158034</c:v>
                </c:pt>
                <c:pt idx="1427">
                  <c:v>1.2719869894139846</c:v>
                </c:pt>
                <c:pt idx="1428">
                  <c:v>1.2082001226098615</c:v>
                </c:pt>
                <c:pt idx="1429">
                  <c:v>1.1504822236239134</c:v>
                </c:pt>
                <c:pt idx="1430">
                  <c:v>1.09822443593657</c:v>
                </c:pt>
                <c:pt idx="1431">
                  <c:v>1.0508792139470013</c:v>
                </c:pt>
                <c:pt idx="1432">
                  <c:v>1.0079541469191686</c:v>
                </c:pt>
                <c:pt idx="1433">
                  <c:v>0.96900640507189229</c:v>
                </c:pt>
                <c:pt idx="1434">
                  <c:v>0.93363774514256948</c:v>
                </c:pt>
                <c:pt idx="1435">
                  <c:v>0.90149001906724191</c:v>
                </c:pt>
                <c:pt idx="1436">
                  <c:v>0.87224113509628343</c:v>
                </c:pt>
                <c:pt idx="1437">
                  <c:v>0.84560142577030706</c:v>
                </c:pt>
                <c:pt idx="1438">
                  <c:v>0.82131038177174986</c:v>
                </c:pt>
                <c:pt idx="1439">
                  <c:v>0.79913371479599782</c:v>
                </c:pt>
                <c:pt idx="1440">
                  <c:v>0.77882209811736147</c:v>
                </c:pt>
                <c:pt idx="1441">
                  <c:v>0.76015126834744529</c:v>
                </c:pt>
                <c:pt idx="1442">
                  <c:v>0.74295811940773926</c:v>
                </c:pt>
                <c:pt idx="1443">
                  <c:v>0.72709595565064389</c:v>
                </c:pt>
                <c:pt idx="1444">
                  <c:v>0.71243283887178888</c:v>
                </c:pt>
                <c:pt idx="1445">
                  <c:v>0.69885010184151797</c:v>
                </c:pt>
                <c:pt idx="1446">
                  <c:v>0.68734980371277032</c:v>
                </c:pt>
                <c:pt idx="1447">
                  <c:v>0.67719904771171491</c:v>
                </c:pt>
                <c:pt idx="1448">
                  <c:v>0.66758999711618916</c:v>
                </c:pt>
                <c:pt idx="1449">
                  <c:v>0.65847763613064625</c:v>
                </c:pt>
                <c:pt idx="1450">
                  <c:v>0.64982081859931673</c:v>
                </c:pt>
                <c:pt idx="1451">
                  <c:v>0.64158193408460062</c:v>
                </c:pt>
                <c:pt idx="1452">
                  <c:v>0.6337266029530797</c:v>
                </c:pt>
                <c:pt idx="1453">
                  <c:v>0.626223397775164</c:v>
                </c:pt>
                <c:pt idx="1454">
                  <c:v>0.61904358697768835</c:v>
                </c:pt>
                <c:pt idx="1455">
                  <c:v>0.61216090431447101</c:v>
                </c:pt>
                <c:pt idx="1456">
                  <c:v>0.60555133541813455</c:v>
                </c:pt>
                <c:pt idx="1457">
                  <c:v>0.5991929235467981</c:v>
                </c:pt>
                <c:pt idx="1458">
                  <c:v>0.59306559210108345</c:v>
                </c:pt>
                <c:pt idx="1459">
                  <c:v>0.58715098246347563</c:v>
                </c:pt>
                <c:pt idx="1460">
                  <c:v>0.58147565507058174</c:v>
                </c:pt>
                <c:pt idx="1461">
                  <c:v>0.57606389217255383</c:v>
                </c:pt>
                <c:pt idx="1462">
                  <c:v>0.57089454508792226</c:v>
                </c:pt>
                <c:pt idx="1463">
                  <c:v>0.56594827560412664</c:v>
                </c:pt>
                <c:pt idx="1464">
                  <c:v>0.56120739984165968</c:v>
                </c:pt>
                <c:pt idx="1465">
                  <c:v>0.55665574559656594</c:v>
                </c:pt>
                <c:pt idx="1466">
                  <c:v>0.55227852199763083</c:v>
                </c:pt>
                <c:pt idx="1467">
                  <c:v>0.54806220041506304</c:v>
                </c:pt>
                <c:pt idx="1468">
                  <c:v>0.54399440564926915</c:v>
                </c:pt>
                <c:pt idx="1469">
                  <c:v>0.54006381651218205</c:v>
                </c:pt>
                <c:pt idx="1470">
                  <c:v>0.53626007499023154</c:v>
                </c:pt>
                <c:pt idx="1471">
                  <c:v>0.53257370324805986</c:v>
                </c:pt>
                <c:pt idx="1472">
                  <c:v>0.52899602779604593</c:v>
                </c:pt>
                <c:pt idx="1473">
                  <c:v>0.52551911020315112</c:v>
                </c:pt>
                <c:pt idx="1474">
                  <c:v>0.52213568378999942</c:v>
                </c:pt>
                <c:pt idx="1475">
                  <c:v>0.51883909658856875</c:v>
                </c:pt>
                <c:pt idx="1476">
                  <c:v>0.51562325651384111</c:v>
                </c:pt>
                <c:pt idx="1477">
                  <c:v>0.51248258399500179</c:v>
                </c:pt>
                <c:pt idx="1478">
                  <c:v>0.50941196875663486</c:v>
                </c:pt>
                <c:pt idx="1479">
                  <c:v>0.50640672893921346</c:v>
                </c:pt>
                <c:pt idx="1480">
                  <c:v>0.50346592982150773</c:v>
                </c:pt>
                <c:pt idx="1481">
                  <c:v>0.50058870678736767</c:v>
                </c:pt>
                <c:pt idx="1482">
                  <c:v>0.49777090367597165</c:v>
                </c:pt>
                <c:pt idx="1483">
                  <c:v>0.49500871098116239</c:v>
                </c:pt>
                <c:pt idx="1484">
                  <c:v>0.49229863606400498</c:v>
                </c:pt>
                <c:pt idx="1485">
                  <c:v>0.48963747481389169</c:v>
                </c:pt>
                <c:pt idx="1486">
                  <c:v>0.4870222883998423</c:v>
                </c:pt>
                <c:pt idx="1487">
                  <c:v>0.48445037991492423</c:v>
                </c:pt>
                <c:pt idx="1488">
                  <c:v>0.48191927362193471</c:v>
                </c:pt>
                <c:pt idx="1489">
                  <c:v>0.47942669598929805</c:v>
                </c:pt>
                <c:pt idx="1490">
                  <c:v>0.47697055836263352</c:v>
                </c:pt>
                <c:pt idx="1491">
                  <c:v>0.47454894113079427</c:v>
                </c:pt>
                <c:pt idx="1492">
                  <c:v>0.47216007925736547</c:v>
                </c:pt>
                <c:pt idx="1493">
                  <c:v>0.46980234905975055</c:v>
                </c:pt>
                <c:pt idx="1494">
                  <c:v>0.46747425612815136</c:v>
                </c:pt>
                <c:pt idx="1495">
                  <c:v>0.46517442428604339</c:v>
                </c:pt>
                <c:pt idx="1496">
                  <c:v>0.46290158550224603</c:v>
                </c:pt>
                <c:pt idx="1497">
                  <c:v>0.46065457069687227</c:v>
                </c:pt>
                <c:pt idx="1498">
                  <c:v>0.45843230125473688</c:v>
                </c:pt>
                <c:pt idx="1499">
                  <c:v>0.45623378136253667</c:v>
                </c:pt>
              </c:numCache>
            </c:numRef>
          </c:yVal>
          <c:smooth val="0"/>
        </c:ser>
        <c:ser>
          <c:idx val="0"/>
          <c:order val="2"/>
          <c:tx>
            <c:v>Mitigation Limit</c:v>
          </c:tx>
          <c:spPr>
            <a:ln w="38100">
              <a:solidFill>
                <a:schemeClr val="accent1"/>
              </a:solidFill>
              <a:prstDash val="lgDash"/>
            </a:ln>
          </c:spPr>
          <c:marker>
            <c:symbol val="none"/>
          </c:marker>
          <c:xVal>
            <c:numRef>
              <c:f>Design!$R$40:$R$41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xVal>
          <c:yVal>
            <c:numRef>
              <c:f>Design!$S$40:$S$41</c:f>
              <c:numCache>
                <c:formatCode>0.000</c:formatCode>
                <c:ptCount val="2"/>
                <c:pt idx="0">
                  <c:v>5.7739650316128062</c:v>
                </c:pt>
                <c:pt idx="1">
                  <c:v>5.7739650316128062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51568"/>
        <c:axId val="457851960"/>
      </c:scatterChart>
      <c:valAx>
        <c:axId val="457851568"/>
        <c:scaling>
          <c:orientation val="minMax"/>
          <c:max val="1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aseline="0">
                    <a:solidFill>
                      <a:schemeClr val="tx1"/>
                    </a:solidFill>
                  </a:rPr>
                  <a:t>Simulation time mins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851960"/>
        <c:crosses val="autoZero"/>
        <c:crossBetween val="midCat"/>
        <c:majorUnit val="100"/>
      </c:valAx>
      <c:valAx>
        <c:axId val="45785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aseline="0">
                    <a:solidFill>
                      <a:schemeClr val="tx1"/>
                    </a:solidFill>
                  </a:rPr>
                  <a:t>Flow cfs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851568"/>
        <c:crosses val="autoZero"/>
        <c:crossBetween val="midCat"/>
      </c:valAx>
      <c:spPr>
        <a:noFill/>
        <a:ln w="25400">
          <a:noFill/>
        </a:ln>
      </c:spPr>
    </c:plotArea>
    <c:legend>
      <c:legendPos val="l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7.0609454361191273E-2"/>
          <c:y val="0.11172305567067273"/>
          <c:w val="0.28327612894542026"/>
          <c:h val="0.14874250933687053"/>
        </c:manualLayout>
      </c:layout>
      <c:overlay val="1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>
      <c:oddFooter>&amp;LVCRat Worksheet Chart
&amp;Z&amp;F&amp;R&amp;D&amp;T</c:oddFooter>
    </c:headerFooter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Mitigation!$B$2</c:f>
          <c:strCache>
            <c:ptCount val="1"/>
            <c:pt idx="0">
              <c:v>Mitigation Hydrograph, Ventura County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VCRat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Mitigation!$A$36:$A$1536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Mitigation!$F$36:$F$1536</c:f>
              <c:numCache>
                <c:formatCode>0.000</c:formatCode>
                <c:ptCount val="1501"/>
                <c:pt idx="0">
                  <c:v>0</c:v>
                </c:pt>
                <c:pt idx="1">
                  <c:v>6.6094064999999994E-2</c:v>
                </c:pt>
                <c:pt idx="2">
                  <c:v>6.6094064999999994E-2</c:v>
                </c:pt>
                <c:pt idx="3">
                  <c:v>6.6094064999999994E-2</c:v>
                </c:pt>
                <c:pt idx="4">
                  <c:v>6.6094064999999994E-2</c:v>
                </c:pt>
                <c:pt idx="5">
                  <c:v>6.6094064999999994E-2</c:v>
                </c:pt>
                <c:pt idx="6">
                  <c:v>6.6094064999999994E-2</c:v>
                </c:pt>
                <c:pt idx="7">
                  <c:v>6.6094064999999994E-2</c:v>
                </c:pt>
                <c:pt idx="8">
                  <c:v>6.6094064999999994E-2</c:v>
                </c:pt>
                <c:pt idx="9">
                  <c:v>6.6094065000000049E-2</c:v>
                </c:pt>
                <c:pt idx="10">
                  <c:v>6.6094064999999938E-2</c:v>
                </c:pt>
                <c:pt idx="11">
                  <c:v>6.6094065000000049E-2</c:v>
                </c:pt>
                <c:pt idx="12">
                  <c:v>6.6094064999999938E-2</c:v>
                </c:pt>
                <c:pt idx="13">
                  <c:v>6.6094065000000049E-2</c:v>
                </c:pt>
                <c:pt idx="14">
                  <c:v>6.6094064999999938E-2</c:v>
                </c:pt>
                <c:pt idx="15">
                  <c:v>6.6094065000000049E-2</c:v>
                </c:pt>
                <c:pt idx="16">
                  <c:v>6.6094064999999938E-2</c:v>
                </c:pt>
                <c:pt idx="17">
                  <c:v>6.6094065000000049E-2</c:v>
                </c:pt>
                <c:pt idx="18">
                  <c:v>6.6094065000000049E-2</c:v>
                </c:pt>
                <c:pt idx="19">
                  <c:v>6.6094064999999813E-2</c:v>
                </c:pt>
                <c:pt idx="20">
                  <c:v>6.6094065000000049E-2</c:v>
                </c:pt>
                <c:pt idx="21">
                  <c:v>6.6094065000000049E-2</c:v>
                </c:pt>
                <c:pt idx="22">
                  <c:v>6.6094065000000049E-2</c:v>
                </c:pt>
                <c:pt idx="23">
                  <c:v>6.6094064999999813E-2</c:v>
                </c:pt>
                <c:pt idx="24">
                  <c:v>6.6094065000000049E-2</c:v>
                </c:pt>
                <c:pt idx="25">
                  <c:v>6.6094064999999994E-2</c:v>
                </c:pt>
                <c:pt idx="26">
                  <c:v>6.6094064999999994E-2</c:v>
                </c:pt>
                <c:pt idx="27">
                  <c:v>6.6094064999999994E-2</c:v>
                </c:pt>
                <c:pt idx="28">
                  <c:v>6.6094064999999994E-2</c:v>
                </c:pt>
                <c:pt idx="29">
                  <c:v>6.6094064999999994E-2</c:v>
                </c:pt>
                <c:pt idx="30">
                  <c:v>6.6094064999999994E-2</c:v>
                </c:pt>
                <c:pt idx="31">
                  <c:v>6.6094064999999994E-2</c:v>
                </c:pt>
                <c:pt idx="32">
                  <c:v>6.6094064999999994E-2</c:v>
                </c:pt>
                <c:pt idx="33">
                  <c:v>6.6094064999999994E-2</c:v>
                </c:pt>
                <c:pt idx="34">
                  <c:v>6.6094064999999994E-2</c:v>
                </c:pt>
                <c:pt idx="35">
                  <c:v>6.6094064999999994E-2</c:v>
                </c:pt>
                <c:pt idx="36">
                  <c:v>6.6094064999999994E-2</c:v>
                </c:pt>
                <c:pt idx="37">
                  <c:v>6.6094064999999994E-2</c:v>
                </c:pt>
                <c:pt idx="38">
                  <c:v>6.6094064999999994E-2</c:v>
                </c:pt>
                <c:pt idx="39">
                  <c:v>6.6094064999999994E-2</c:v>
                </c:pt>
                <c:pt idx="40">
                  <c:v>6.6094064999999994E-2</c:v>
                </c:pt>
                <c:pt idx="41">
                  <c:v>6.6094064999999994E-2</c:v>
                </c:pt>
                <c:pt idx="42">
                  <c:v>6.6094064999999994E-2</c:v>
                </c:pt>
                <c:pt idx="43">
                  <c:v>6.6094064999999994E-2</c:v>
                </c:pt>
                <c:pt idx="44">
                  <c:v>6.6094064999999994E-2</c:v>
                </c:pt>
                <c:pt idx="45">
                  <c:v>6.6094064999999994E-2</c:v>
                </c:pt>
                <c:pt idx="46">
                  <c:v>6.6094064999999994E-2</c:v>
                </c:pt>
                <c:pt idx="47">
                  <c:v>6.6094064999999994E-2</c:v>
                </c:pt>
                <c:pt idx="48">
                  <c:v>6.6094064999999994E-2</c:v>
                </c:pt>
                <c:pt idx="49">
                  <c:v>6.6094064999999994E-2</c:v>
                </c:pt>
                <c:pt idx="50">
                  <c:v>6.6094064999999994E-2</c:v>
                </c:pt>
                <c:pt idx="51">
                  <c:v>6.6094064999999994E-2</c:v>
                </c:pt>
                <c:pt idx="52">
                  <c:v>6.6094064999999994E-2</c:v>
                </c:pt>
                <c:pt idx="53">
                  <c:v>6.6094064999999994E-2</c:v>
                </c:pt>
                <c:pt idx="54">
                  <c:v>6.6094064999999994E-2</c:v>
                </c:pt>
                <c:pt idx="55">
                  <c:v>6.6094064999999994E-2</c:v>
                </c:pt>
                <c:pt idx="56">
                  <c:v>6.6094064999999994E-2</c:v>
                </c:pt>
                <c:pt idx="57">
                  <c:v>6.6094064999999994E-2</c:v>
                </c:pt>
                <c:pt idx="58">
                  <c:v>6.6094064999999994E-2</c:v>
                </c:pt>
                <c:pt idx="59">
                  <c:v>6.6094064999999994E-2</c:v>
                </c:pt>
                <c:pt idx="60">
                  <c:v>6.6094064999999994E-2</c:v>
                </c:pt>
                <c:pt idx="61">
                  <c:v>6.6094064999999994E-2</c:v>
                </c:pt>
                <c:pt idx="62">
                  <c:v>6.6094064999999994E-2</c:v>
                </c:pt>
                <c:pt idx="63">
                  <c:v>6.6094064999999994E-2</c:v>
                </c:pt>
                <c:pt idx="64">
                  <c:v>6.6094064999999994E-2</c:v>
                </c:pt>
                <c:pt idx="65">
                  <c:v>6.6094064999999994E-2</c:v>
                </c:pt>
                <c:pt idx="66">
                  <c:v>6.6094064999999994E-2</c:v>
                </c:pt>
                <c:pt idx="67">
                  <c:v>6.6094064999999994E-2</c:v>
                </c:pt>
                <c:pt idx="68">
                  <c:v>6.6094064999999994E-2</c:v>
                </c:pt>
                <c:pt idx="69">
                  <c:v>6.6094064999999994E-2</c:v>
                </c:pt>
                <c:pt idx="70">
                  <c:v>6.6094064999999994E-2</c:v>
                </c:pt>
                <c:pt idx="71">
                  <c:v>6.6094064999999994E-2</c:v>
                </c:pt>
                <c:pt idx="72">
                  <c:v>6.6094064999999994E-2</c:v>
                </c:pt>
                <c:pt idx="73">
                  <c:v>6.6094064999999994E-2</c:v>
                </c:pt>
                <c:pt idx="74">
                  <c:v>6.6094064999999994E-2</c:v>
                </c:pt>
                <c:pt idx="75">
                  <c:v>6.6094064999999994E-2</c:v>
                </c:pt>
                <c:pt idx="76">
                  <c:v>6.609406499999998E-2</c:v>
                </c:pt>
                <c:pt idx="77">
                  <c:v>6.609406499999998E-2</c:v>
                </c:pt>
                <c:pt idx="78">
                  <c:v>6.609406499999998E-2</c:v>
                </c:pt>
                <c:pt idx="79">
                  <c:v>6.609406499999998E-2</c:v>
                </c:pt>
                <c:pt idx="80">
                  <c:v>6.6094064999999994E-2</c:v>
                </c:pt>
                <c:pt idx="81">
                  <c:v>6.6094064999999994E-2</c:v>
                </c:pt>
                <c:pt idx="82">
                  <c:v>6.6094064999999994E-2</c:v>
                </c:pt>
                <c:pt idx="83">
                  <c:v>6.6094064999999994E-2</c:v>
                </c:pt>
                <c:pt idx="84">
                  <c:v>6.6094064999999994E-2</c:v>
                </c:pt>
                <c:pt idx="85">
                  <c:v>6.6094064999999994E-2</c:v>
                </c:pt>
                <c:pt idx="86">
                  <c:v>6.6094064999999994E-2</c:v>
                </c:pt>
                <c:pt idx="87">
                  <c:v>6.6094064999999994E-2</c:v>
                </c:pt>
                <c:pt idx="88">
                  <c:v>6.6094064999999994E-2</c:v>
                </c:pt>
                <c:pt idx="89">
                  <c:v>6.6094064999999994E-2</c:v>
                </c:pt>
                <c:pt idx="90">
                  <c:v>6.6094064999999994E-2</c:v>
                </c:pt>
                <c:pt idx="91">
                  <c:v>6.6094064999999994E-2</c:v>
                </c:pt>
                <c:pt idx="92">
                  <c:v>6.609406499999998E-2</c:v>
                </c:pt>
                <c:pt idx="93">
                  <c:v>6.609406499999998E-2</c:v>
                </c:pt>
                <c:pt idx="94">
                  <c:v>6.609406499999998E-2</c:v>
                </c:pt>
                <c:pt idx="95">
                  <c:v>6.609406499999998E-2</c:v>
                </c:pt>
                <c:pt idx="96">
                  <c:v>6.609406499999998E-2</c:v>
                </c:pt>
                <c:pt idx="97">
                  <c:v>6.609406499999998E-2</c:v>
                </c:pt>
                <c:pt idx="98">
                  <c:v>6.609406499999998E-2</c:v>
                </c:pt>
                <c:pt idx="99">
                  <c:v>6.609406499999998E-2</c:v>
                </c:pt>
                <c:pt idx="100">
                  <c:v>6.609406499999998E-2</c:v>
                </c:pt>
                <c:pt idx="101">
                  <c:v>6.6358441260000012E-2</c:v>
                </c:pt>
                <c:pt idx="102">
                  <c:v>6.6622817519999988E-2</c:v>
                </c:pt>
                <c:pt idx="103">
                  <c:v>6.6887193779999993E-2</c:v>
                </c:pt>
                <c:pt idx="104">
                  <c:v>6.7151570040000011E-2</c:v>
                </c:pt>
                <c:pt idx="105">
                  <c:v>6.7415946300000015E-2</c:v>
                </c:pt>
                <c:pt idx="106">
                  <c:v>6.7680322559999978E-2</c:v>
                </c:pt>
                <c:pt idx="107">
                  <c:v>6.7944698819999996E-2</c:v>
                </c:pt>
                <c:pt idx="108">
                  <c:v>6.8209075080000001E-2</c:v>
                </c:pt>
                <c:pt idx="109">
                  <c:v>6.8473451339999963E-2</c:v>
                </c:pt>
                <c:pt idx="110">
                  <c:v>6.8737827599999982E-2</c:v>
                </c:pt>
                <c:pt idx="111">
                  <c:v>6.900220386E-2</c:v>
                </c:pt>
                <c:pt idx="112">
                  <c:v>6.926658011999999E-2</c:v>
                </c:pt>
                <c:pt idx="113">
                  <c:v>6.9530956379999953E-2</c:v>
                </c:pt>
                <c:pt idx="114">
                  <c:v>6.9795332639999957E-2</c:v>
                </c:pt>
                <c:pt idx="115">
                  <c:v>7.005970889999999E-2</c:v>
                </c:pt>
                <c:pt idx="116">
                  <c:v>7.0324085159999994E-2</c:v>
                </c:pt>
                <c:pt idx="117">
                  <c:v>7.0588461419999998E-2</c:v>
                </c:pt>
                <c:pt idx="118">
                  <c:v>7.0852837680000003E-2</c:v>
                </c:pt>
                <c:pt idx="119">
                  <c:v>7.1117213940000007E-2</c:v>
                </c:pt>
                <c:pt idx="120">
                  <c:v>7.138159019999997E-2</c:v>
                </c:pt>
                <c:pt idx="121">
                  <c:v>7.1645966459999974E-2</c:v>
                </c:pt>
                <c:pt idx="122">
                  <c:v>7.1910342719999992E-2</c:v>
                </c:pt>
                <c:pt idx="123">
                  <c:v>7.2174718979999969E-2</c:v>
                </c:pt>
                <c:pt idx="124">
                  <c:v>7.2439095240000029E-2</c:v>
                </c:pt>
                <c:pt idx="125">
                  <c:v>7.2703471499999978E-2</c:v>
                </c:pt>
                <c:pt idx="126">
                  <c:v>7.270347149999995E-2</c:v>
                </c:pt>
                <c:pt idx="127">
                  <c:v>7.2703471500000033E-2</c:v>
                </c:pt>
                <c:pt idx="128">
                  <c:v>7.2703471499999978E-2</c:v>
                </c:pt>
                <c:pt idx="129">
                  <c:v>7.270347149999995E-2</c:v>
                </c:pt>
                <c:pt idx="130">
                  <c:v>7.2703471499999978E-2</c:v>
                </c:pt>
                <c:pt idx="131">
                  <c:v>7.2703471499999978E-2</c:v>
                </c:pt>
                <c:pt idx="132">
                  <c:v>7.2703471500000033E-2</c:v>
                </c:pt>
                <c:pt idx="133">
                  <c:v>7.2703471499999978E-2</c:v>
                </c:pt>
                <c:pt idx="134">
                  <c:v>7.2703471499999978E-2</c:v>
                </c:pt>
                <c:pt idx="135">
                  <c:v>7.2703471500000033E-2</c:v>
                </c:pt>
                <c:pt idx="136">
                  <c:v>7.2703471499999978E-2</c:v>
                </c:pt>
                <c:pt idx="137">
                  <c:v>7.270347149999995E-2</c:v>
                </c:pt>
                <c:pt idx="138">
                  <c:v>7.2703471500000033E-2</c:v>
                </c:pt>
                <c:pt idx="139">
                  <c:v>7.2703471499999978E-2</c:v>
                </c:pt>
                <c:pt idx="140">
                  <c:v>7.270347149999995E-2</c:v>
                </c:pt>
                <c:pt idx="141">
                  <c:v>7.2703471499999978E-2</c:v>
                </c:pt>
                <c:pt idx="142">
                  <c:v>7.2703471499999978E-2</c:v>
                </c:pt>
                <c:pt idx="143">
                  <c:v>7.270347149999995E-2</c:v>
                </c:pt>
                <c:pt idx="144">
                  <c:v>7.2703471499999978E-2</c:v>
                </c:pt>
                <c:pt idx="145">
                  <c:v>7.2703471499999978E-2</c:v>
                </c:pt>
                <c:pt idx="146">
                  <c:v>7.2703471500000033E-2</c:v>
                </c:pt>
                <c:pt idx="147">
                  <c:v>7.2703471499999978E-2</c:v>
                </c:pt>
                <c:pt idx="148">
                  <c:v>7.2703471499999978E-2</c:v>
                </c:pt>
                <c:pt idx="149">
                  <c:v>7.2703471499999978E-2</c:v>
                </c:pt>
                <c:pt idx="150">
                  <c:v>7.2703471499999978E-2</c:v>
                </c:pt>
                <c:pt idx="151">
                  <c:v>7.2703471499999978E-2</c:v>
                </c:pt>
                <c:pt idx="152">
                  <c:v>7.2703471499999978E-2</c:v>
                </c:pt>
                <c:pt idx="153">
                  <c:v>7.2703471499999978E-2</c:v>
                </c:pt>
                <c:pt idx="154">
                  <c:v>7.2703471499999978E-2</c:v>
                </c:pt>
                <c:pt idx="155">
                  <c:v>7.2703471499999978E-2</c:v>
                </c:pt>
                <c:pt idx="156">
                  <c:v>7.2703471499999978E-2</c:v>
                </c:pt>
                <c:pt idx="157">
                  <c:v>7.2703471499999978E-2</c:v>
                </c:pt>
                <c:pt idx="158">
                  <c:v>7.2703471499999978E-2</c:v>
                </c:pt>
                <c:pt idx="159">
                  <c:v>7.2703471499999978E-2</c:v>
                </c:pt>
                <c:pt idx="160">
                  <c:v>7.2703471499999978E-2</c:v>
                </c:pt>
                <c:pt idx="161">
                  <c:v>7.2703471499999978E-2</c:v>
                </c:pt>
                <c:pt idx="162">
                  <c:v>7.2703471499999978E-2</c:v>
                </c:pt>
                <c:pt idx="163">
                  <c:v>7.2703471499999978E-2</c:v>
                </c:pt>
                <c:pt idx="164">
                  <c:v>7.2703471499999978E-2</c:v>
                </c:pt>
                <c:pt idx="165">
                  <c:v>7.2703471499999978E-2</c:v>
                </c:pt>
                <c:pt idx="166">
                  <c:v>7.2703471499999978E-2</c:v>
                </c:pt>
                <c:pt idx="167">
                  <c:v>7.2703471499999978E-2</c:v>
                </c:pt>
                <c:pt idx="168">
                  <c:v>7.2703471499999978E-2</c:v>
                </c:pt>
                <c:pt idx="169">
                  <c:v>7.2703471499999978E-2</c:v>
                </c:pt>
                <c:pt idx="170">
                  <c:v>7.2703471499999978E-2</c:v>
                </c:pt>
                <c:pt idx="171">
                  <c:v>7.2703471499999978E-2</c:v>
                </c:pt>
                <c:pt idx="172">
                  <c:v>7.2703471499999978E-2</c:v>
                </c:pt>
                <c:pt idx="173">
                  <c:v>7.2703471499999978E-2</c:v>
                </c:pt>
                <c:pt idx="174">
                  <c:v>7.2703471499999978E-2</c:v>
                </c:pt>
                <c:pt idx="175">
                  <c:v>7.2703471499999978E-2</c:v>
                </c:pt>
                <c:pt idx="176">
                  <c:v>7.2703471499999978E-2</c:v>
                </c:pt>
                <c:pt idx="177">
                  <c:v>7.2703471499999978E-2</c:v>
                </c:pt>
                <c:pt idx="178">
                  <c:v>7.2703471499999978E-2</c:v>
                </c:pt>
                <c:pt idx="179">
                  <c:v>7.2703471499999978E-2</c:v>
                </c:pt>
                <c:pt idx="180">
                  <c:v>7.2703471499999978E-2</c:v>
                </c:pt>
                <c:pt idx="181">
                  <c:v>7.2703471499999978E-2</c:v>
                </c:pt>
                <c:pt idx="182">
                  <c:v>7.2703471499999978E-2</c:v>
                </c:pt>
                <c:pt idx="183">
                  <c:v>7.2703471499999978E-2</c:v>
                </c:pt>
                <c:pt idx="184">
                  <c:v>7.2703471499999978E-2</c:v>
                </c:pt>
                <c:pt idx="185">
                  <c:v>7.2703471499999978E-2</c:v>
                </c:pt>
                <c:pt idx="186">
                  <c:v>7.2703471499999978E-2</c:v>
                </c:pt>
                <c:pt idx="187">
                  <c:v>7.2703471499999978E-2</c:v>
                </c:pt>
                <c:pt idx="188">
                  <c:v>7.2703471499999978E-2</c:v>
                </c:pt>
                <c:pt idx="189">
                  <c:v>7.2703471499999978E-2</c:v>
                </c:pt>
                <c:pt idx="190">
                  <c:v>7.2703471499999978E-2</c:v>
                </c:pt>
                <c:pt idx="191">
                  <c:v>7.2703471499999978E-2</c:v>
                </c:pt>
                <c:pt idx="192">
                  <c:v>7.2703471499999978E-2</c:v>
                </c:pt>
                <c:pt idx="193">
                  <c:v>7.2703471499999978E-2</c:v>
                </c:pt>
                <c:pt idx="194">
                  <c:v>7.2703471499999978E-2</c:v>
                </c:pt>
                <c:pt idx="195">
                  <c:v>7.2703471499999978E-2</c:v>
                </c:pt>
                <c:pt idx="196">
                  <c:v>7.2703471499999978E-2</c:v>
                </c:pt>
                <c:pt idx="197">
                  <c:v>7.2703471499999978E-2</c:v>
                </c:pt>
                <c:pt idx="198">
                  <c:v>7.2703471499999978E-2</c:v>
                </c:pt>
                <c:pt idx="199">
                  <c:v>7.2703471499999978E-2</c:v>
                </c:pt>
                <c:pt idx="200">
                  <c:v>7.2703471499999978E-2</c:v>
                </c:pt>
                <c:pt idx="201">
                  <c:v>7.3496600280000046E-2</c:v>
                </c:pt>
                <c:pt idx="202">
                  <c:v>7.4289729059999948E-2</c:v>
                </c:pt>
                <c:pt idx="203">
                  <c:v>7.5082857839999989E-2</c:v>
                </c:pt>
                <c:pt idx="204">
                  <c:v>7.5875986620000002E-2</c:v>
                </c:pt>
                <c:pt idx="205">
                  <c:v>7.6669115399999974E-2</c:v>
                </c:pt>
                <c:pt idx="206">
                  <c:v>7.7462244179999959E-2</c:v>
                </c:pt>
                <c:pt idx="207">
                  <c:v>7.8255372959999944E-2</c:v>
                </c:pt>
                <c:pt idx="208">
                  <c:v>7.904850173999993E-2</c:v>
                </c:pt>
                <c:pt idx="209">
                  <c:v>7.9841630519999984E-2</c:v>
                </c:pt>
                <c:pt idx="210">
                  <c:v>8.0634759299999914E-2</c:v>
                </c:pt>
                <c:pt idx="211">
                  <c:v>8.1427888079999983E-2</c:v>
                </c:pt>
                <c:pt idx="212">
                  <c:v>8.2221016860000024E-2</c:v>
                </c:pt>
                <c:pt idx="213">
                  <c:v>8.3014145639999926E-2</c:v>
                </c:pt>
                <c:pt idx="214">
                  <c:v>8.3807274419999994E-2</c:v>
                </c:pt>
                <c:pt idx="215">
                  <c:v>8.4600403199999993E-2</c:v>
                </c:pt>
                <c:pt idx="216">
                  <c:v>8.5393531979999979E-2</c:v>
                </c:pt>
                <c:pt idx="217">
                  <c:v>8.6186660759999964E-2</c:v>
                </c:pt>
                <c:pt idx="218">
                  <c:v>8.6979789540000033E-2</c:v>
                </c:pt>
                <c:pt idx="219">
                  <c:v>8.7772918319999949E-2</c:v>
                </c:pt>
                <c:pt idx="220">
                  <c:v>8.8566047099999975E-2</c:v>
                </c:pt>
                <c:pt idx="221">
                  <c:v>8.9359175879999975E-2</c:v>
                </c:pt>
                <c:pt idx="222">
                  <c:v>9.015230465999996E-2</c:v>
                </c:pt>
                <c:pt idx="223">
                  <c:v>9.0945433440000015E-2</c:v>
                </c:pt>
                <c:pt idx="224">
                  <c:v>9.1738562219999931E-2</c:v>
                </c:pt>
                <c:pt idx="225">
                  <c:v>9.2531691000000013E-2</c:v>
                </c:pt>
                <c:pt idx="226">
                  <c:v>9.253169099999993E-2</c:v>
                </c:pt>
                <c:pt idx="227">
                  <c:v>9.2531691000000013E-2</c:v>
                </c:pt>
                <c:pt idx="228">
                  <c:v>9.253169099999993E-2</c:v>
                </c:pt>
                <c:pt idx="229">
                  <c:v>9.2531691000000013E-2</c:v>
                </c:pt>
                <c:pt idx="230">
                  <c:v>9.2531691000000013E-2</c:v>
                </c:pt>
                <c:pt idx="231">
                  <c:v>9.2531691000000055E-2</c:v>
                </c:pt>
                <c:pt idx="232">
                  <c:v>9.253169099999993E-2</c:v>
                </c:pt>
                <c:pt idx="233">
                  <c:v>9.2531691000000013E-2</c:v>
                </c:pt>
                <c:pt idx="234">
                  <c:v>9.2531691000000013E-2</c:v>
                </c:pt>
                <c:pt idx="235">
                  <c:v>9.2531691000000055E-2</c:v>
                </c:pt>
                <c:pt idx="236">
                  <c:v>9.253169099999993E-2</c:v>
                </c:pt>
                <c:pt idx="237">
                  <c:v>9.253169099999993E-2</c:v>
                </c:pt>
                <c:pt idx="238">
                  <c:v>9.2531691000000013E-2</c:v>
                </c:pt>
                <c:pt idx="239">
                  <c:v>9.2531691000000013E-2</c:v>
                </c:pt>
                <c:pt idx="240">
                  <c:v>9.2531691000000055E-2</c:v>
                </c:pt>
                <c:pt idx="241">
                  <c:v>9.253169099999993E-2</c:v>
                </c:pt>
                <c:pt idx="242">
                  <c:v>9.2531691000000013E-2</c:v>
                </c:pt>
                <c:pt idx="243">
                  <c:v>9.2531691000000013E-2</c:v>
                </c:pt>
                <c:pt idx="244">
                  <c:v>9.2531691000000055E-2</c:v>
                </c:pt>
                <c:pt idx="245">
                  <c:v>9.253169099999993E-2</c:v>
                </c:pt>
                <c:pt idx="246">
                  <c:v>9.253169099999993E-2</c:v>
                </c:pt>
                <c:pt idx="247">
                  <c:v>9.2531691000000013E-2</c:v>
                </c:pt>
                <c:pt idx="248">
                  <c:v>9.2531691000000013E-2</c:v>
                </c:pt>
                <c:pt idx="249">
                  <c:v>9.253169099999993E-2</c:v>
                </c:pt>
                <c:pt idx="250">
                  <c:v>9.253169099999993E-2</c:v>
                </c:pt>
                <c:pt idx="251">
                  <c:v>9.2531691000000013E-2</c:v>
                </c:pt>
                <c:pt idx="252">
                  <c:v>9.2531691000000013E-2</c:v>
                </c:pt>
                <c:pt idx="253">
                  <c:v>9.2531691000000055E-2</c:v>
                </c:pt>
                <c:pt idx="254">
                  <c:v>9.253169099999993E-2</c:v>
                </c:pt>
                <c:pt idx="255">
                  <c:v>9.253169099999993E-2</c:v>
                </c:pt>
                <c:pt idx="256">
                  <c:v>9.253169099999993E-2</c:v>
                </c:pt>
                <c:pt idx="257">
                  <c:v>9.2531691000000055E-2</c:v>
                </c:pt>
                <c:pt idx="258">
                  <c:v>9.253169099999993E-2</c:v>
                </c:pt>
                <c:pt idx="259">
                  <c:v>9.253169099999993E-2</c:v>
                </c:pt>
                <c:pt idx="260">
                  <c:v>9.253169099999993E-2</c:v>
                </c:pt>
                <c:pt idx="261">
                  <c:v>9.2531691000000055E-2</c:v>
                </c:pt>
                <c:pt idx="262">
                  <c:v>9.2531691000000055E-2</c:v>
                </c:pt>
                <c:pt idx="263">
                  <c:v>9.253169099999993E-2</c:v>
                </c:pt>
                <c:pt idx="264">
                  <c:v>9.253169099999993E-2</c:v>
                </c:pt>
                <c:pt idx="265">
                  <c:v>9.253169099999993E-2</c:v>
                </c:pt>
                <c:pt idx="266">
                  <c:v>9.2531691000000055E-2</c:v>
                </c:pt>
                <c:pt idx="267">
                  <c:v>9.253169099999993E-2</c:v>
                </c:pt>
                <c:pt idx="268">
                  <c:v>9.253169099999993E-2</c:v>
                </c:pt>
                <c:pt idx="269">
                  <c:v>9.253169099999993E-2</c:v>
                </c:pt>
                <c:pt idx="270">
                  <c:v>9.2531691000000055E-2</c:v>
                </c:pt>
                <c:pt idx="271">
                  <c:v>9.2531691000000055E-2</c:v>
                </c:pt>
                <c:pt idx="272">
                  <c:v>9.253169099999993E-2</c:v>
                </c:pt>
                <c:pt idx="273">
                  <c:v>9.253169099999993E-2</c:v>
                </c:pt>
                <c:pt idx="274">
                  <c:v>9.2531691000000055E-2</c:v>
                </c:pt>
                <c:pt idx="275">
                  <c:v>9.2531691000000055E-2</c:v>
                </c:pt>
                <c:pt idx="276">
                  <c:v>9.253169099999993E-2</c:v>
                </c:pt>
                <c:pt idx="277">
                  <c:v>9.253169099999993E-2</c:v>
                </c:pt>
                <c:pt idx="278">
                  <c:v>9.253169099999993E-2</c:v>
                </c:pt>
                <c:pt idx="279">
                  <c:v>9.2531691000000055E-2</c:v>
                </c:pt>
                <c:pt idx="280">
                  <c:v>9.253169099999993E-2</c:v>
                </c:pt>
                <c:pt idx="281">
                  <c:v>9.253169099999993E-2</c:v>
                </c:pt>
                <c:pt idx="282">
                  <c:v>9.253169099999993E-2</c:v>
                </c:pt>
                <c:pt idx="283">
                  <c:v>9.2531691000000055E-2</c:v>
                </c:pt>
                <c:pt idx="284">
                  <c:v>9.2531691000000055E-2</c:v>
                </c:pt>
                <c:pt idx="285">
                  <c:v>9.253169099999993E-2</c:v>
                </c:pt>
                <c:pt idx="286">
                  <c:v>9.253169099999993E-2</c:v>
                </c:pt>
                <c:pt idx="287">
                  <c:v>9.253169099999993E-2</c:v>
                </c:pt>
                <c:pt idx="288">
                  <c:v>9.2531691000000055E-2</c:v>
                </c:pt>
                <c:pt idx="289">
                  <c:v>9.253169099999993E-2</c:v>
                </c:pt>
                <c:pt idx="290">
                  <c:v>9.253169099999993E-2</c:v>
                </c:pt>
                <c:pt idx="291">
                  <c:v>9.253169099999993E-2</c:v>
                </c:pt>
                <c:pt idx="292">
                  <c:v>9.2531691000000055E-2</c:v>
                </c:pt>
                <c:pt idx="293">
                  <c:v>9.2531691000000055E-2</c:v>
                </c:pt>
                <c:pt idx="294">
                  <c:v>9.253169099999993E-2</c:v>
                </c:pt>
                <c:pt idx="295">
                  <c:v>9.253169099999993E-2</c:v>
                </c:pt>
                <c:pt idx="296">
                  <c:v>9.253169099999993E-2</c:v>
                </c:pt>
                <c:pt idx="297">
                  <c:v>9.2531691000000055E-2</c:v>
                </c:pt>
                <c:pt idx="298">
                  <c:v>9.253169099999993E-2</c:v>
                </c:pt>
                <c:pt idx="299">
                  <c:v>9.253169099999993E-2</c:v>
                </c:pt>
                <c:pt idx="300">
                  <c:v>9.253169099999993E-2</c:v>
                </c:pt>
                <c:pt idx="301">
                  <c:v>9.3324819779999971E-2</c:v>
                </c:pt>
                <c:pt idx="302">
                  <c:v>9.4117948560000039E-2</c:v>
                </c:pt>
                <c:pt idx="303">
                  <c:v>9.4911077339999955E-2</c:v>
                </c:pt>
                <c:pt idx="304">
                  <c:v>9.570420612000001E-2</c:v>
                </c:pt>
                <c:pt idx="305">
                  <c:v>9.6497334900000051E-2</c:v>
                </c:pt>
                <c:pt idx="306">
                  <c:v>9.7290463679999981E-2</c:v>
                </c:pt>
                <c:pt idx="307">
                  <c:v>9.8083592460000063E-2</c:v>
                </c:pt>
                <c:pt idx="308">
                  <c:v>9.8876721239999951E-2</c:v>
                </c:pt>
                <c:pt idx="309">
                  <c:v>9.9669850019999881E-2</c:v>
                </c:pt>
                <c:pt idx="310">
                  <c:v>0.10046297880000009</c:v>
                </c:pt>
                <c:pt idx="311">
                  <c:v>0.10125610757999999</c:v>
                </c:pt>
                <c:pt idx="312">
                  <c:v>0.10204923636000006</c:v>
                </c:pt>
                <c:pt idx="313">
                  <c:v>0.10284236513999996</c:v>
                </c:pt>
                <c:pt idx="314">
                  <c:v>0.10363549392000002</c:v>
                </c:pt>
                <c:pt idx="315">
                  <c:v>0.10442862270000007</c:v>
                </c:pt>
                <c:pt idx="316">
                  <c:v>0.10522175147999999</c:v>
                </c:pt>
                <c:pt idx="317">
                  <c:v>0.1060148802599999</c:v>
                </c:pt>
                <c:pt idx="318">
                  <c:v>0.10680800903999996</c:v>
                </c:pt>
                <c:pt idx="319">
                  <c:v>0.10760113782000001</c:v>
                </c:pt>
                <c:pt idx="320">
                  <c:v>0.10839426660000008</c:v>
                </c:pt>
                <c:pt idx="321">
                  <c:v>0.10918739537999998</c:v>
                </c:pt>
                <c:pt idx="322">
                  <c:v>0.1099805241599999</c:v>
                </c:pt>
                <c:pt idx="323">
                  <c:v>0.11077365294000012</c:v>
                </c:pt>
                <c:pt idx="324">
                  <c:v>0.11156678172000004</c:v>
                </c:pt>
                <c:pt idx="325">
                  <c:v>0.11235991049999994</c:v>
                </c:pt>
                <c:pt idx="326">
                  <c:v>0.11235991050000009</c:v>
                </c:pt>
                <c:pt idx="327">
                  <c:v>0.11235991049999994</c:v>
                </c:pt>
                <c:pt idx="328">
                  <c:v>0.11235991050000009</c:v>
                </c:pt>
                <c:pt idx="329">
                  <c:v>0.11235991049999994</c:v>
                </c:pt>
                <c:pt idx="330">
                  <c:v>0.11235991049999994</c:v>
                </c:pt>
                <c:pt idx="331">
                  <c:v>0.11235991050000009</c:v>
                </c:pt>
                <c:pt idx="332">
                  <c:v>0.11235991049999994</c:v>
                </c:pt>
                <c:pt idx="333">
                  <c:v>0.11235991050000009</c:v>
                </c:pt>
                <c:pt idx="334">
                  <c:v>0.11235991050000009</c:v>
                </c:pt>
                <c:pt idx="335">
                  <c:v>0.11235991049999994</c:v>
                </c:pt>
                <c:pt idx="336">
                  <c:v>0.11235991050000009</c:v>
                </c:pt>
                <c:pt idx="337">
                  <c:v>0.11235991049999994</c:v>
                </c:pt>
                <c:pt idx="338">
                  <c:v>0.11235991049999994</c:v>
                </c:pt>
                <c:pt idx="339">
                  <c:v>0.11235991050000009</c:v>
                </c:pt>
                <c:pt idx="340">
                  <c:v>0.11235991049999994</c:v>
                </c:pt>
                <c:pt idx="341">
                  <c:v>0.11235991050000009</c:v>
                </c:pt>
                <c:pt idx="342">
                  <c:v>0.11235991050000009</c:v>
                </c:pt>
                <c:pt idx="343">
                  <c:v>0.11235991049999994</c:v>
                </c:pt>
                <c:pt idx="344">
                  <c:v>0.11235991050000009</c:v>
                </c:pt>
                <c:pt idx="345">
                  <c:v>0.11235991049999994</c:v>
                </c:pt>
                <c:pt idx="346">
                  <c:v>0.11235991049999994</c:v>
                </c:pt>
                <c:pt idx="347">
                  <c:v>0.11235991050000009</c:v>
                </c:pt>
                <c:pt idx="348">
                  <c:v>0.11235991049999994</c:v>
                </c:pt>
                <c:pt idx="349">
                  <c:v>0.11235991050000009</c:v>
                </c:pt>
                <c:pt idx="350">
                  <c:v>0.11235991050000009</c:v>
                </c:pt>
                <c:pt idx="351">
                  <c:v>0.11235991049999994</c:v>
                </c:pt>
                <c:pt idx="352">
                  <c:v>0.11235991050000009</c:v>
                </c:pt>
                <c:pt idx="353">
                  <c:v>0.11235991049999994</c:v>
                </c:pt>
                <c:pt idx="354">
                  <c:v>0.11235991050000009</c:v>
                </c:pt>
                <c:pt idx="355">
                  <c:v>0.11235991050000009</c:v>
                </c:pt>
                <c:pt idx="356">
                  <c:v>0.11235991049999994</c:v>
                </c:pt>
                <c:pt idx="357">
                  <c:v>0.11235991050000009</c:v>
                </c:pt>
                <c:pt idx="358">
                  <c:v>0.11235991049999994</c:v>
                </c:pt>
                <c:pt idx="359">
                  <c:v>0.11235991049999994</c:v>
                </c:pt>
                <c:pt idx="360">
                  <c:v>0.11235991050000009</c:v>
                </c:pt>
                <c:pt idx="361">
                  <c:v>0.11235991049999994</c:v>
                </c:pt>
                <c:pt idx="362">
                  <c:v>0.11235991050000009</c:v>
                </c:pt>
                <c:pt idx="363">
                  <c:v>0.11235991050000009</c:v>
                </c:pt>
                <c:pt idx="364">
                  <c:v>0.11235991049999994</c:v>
                </c:pt>
                <c:pt idx="365">
                  <c:v>0.11235991050000009</c:v>
                </c:pt>
                <c:pt idx="366">
                  <c:v>0.11235991049999994</c:v>
                </c:pt>
                <c:pt idx="367">
                  <c:v>0.11235991049999994</c:v>
                </c:pt>
                <c:pt idx="368">
                  <c:v>0.11235991050000009</c:v>
                </c:pt>
                <c:pt idx="369">
                  <c:v>0.11235991049999994</c:v>
                </c:pt>
                <c:pt idx="370">
                  <c:v>0.11235991050000009</c:v>
                </c:pt>
                <c:pt idx="371">
                  <c:v>0.11235991050000009</c:v>
                </c:pt>
                <c:pt idx="372">
                  <c:v>0.11235991049999994</c:v>
                </c:pt>
                <c:pt idx="373">
                  <c:v>0.11235991050000009</c:v>
                </c:pt>
                <c:pt idx="374">
                  <c:v>0.11235991049999994</c:v>
                </c:pt>
                <c:pt idx="375">
                  <c:v>0.11235991050000009</c:v>
                </c:pt>
                <c:pt idx="376">
                  <c:v>0.11235991050000009</c:v>
                </c:pt>
                <c:pt idx="377">
                  <c:v>0.11235991049999994</c:v>
                </c:pt>
                <c:pt idx="378">
                  <c:v>0.11235991050000009</c:v>
                </c:pt>
                <c:pt idx="379">
                  <c:v>0.11235991049999994</c:v>
                </c:pt>
                <c:pt idx="380">
                  <c:v>0.11235991049999994</c:v>
                </c:pt>
                <c:pt idx="381">
                  <c:v>0.11235991050000009</c:v>
                </c:pt>
                <c:pt idx="382">
                  <c:v>0.11235991049999994</c:v>
                </c:pt>
                <c:pt idx="383">
                  <c:v>0.11235991050000009</c:v>
                </c:pt>
                <c:pt idx="384">
                  <c:v>0.11235991050000009</c:v>
                </c:pt>
                <c:pt idx="385">
                  <c:v>0.11235991049999994</c:v>
                </c:pt>
                <c:pt idx="386">
                  <c:v>0.11235991050000009</c:v>
                </c:pt>
                <c:pt idx="387">
                  <c:v>0.11235991049999994</c:v>
                </c:pt>
                <c:pt idx="388">
                  <c:v>0.11235991049999994</c:v>
                </c:pt>
                <c:pt idx="389">
                  <c:v>0.11235991049999994</c:v>
                </c:pt>
                <c:pt idx="390">
                  <c:v>0.11235991049999994</c:v>
                </c:pt>
                <c:pt idx="391">
                  <c:v>0.11235991050000009</c:v>
                </c:pt>
                <c:pt idx="392">
                  <c:v>0.11235991049999994</c:v>
                </c:pt>
                <c:pt idx="393">
                  <c:v>0.11235991049999994</c:v>
                </c:pt>
                <c:pt idx="394">
                  <c:v>0.11235991050000009</c:v>
                </c:pt>
                <c:pt idx="395">
                  <c:v>0.11235991050000009</c:v>
                </c:pt>
                <c:pt idx="396">
                  <c:v>0.11235991049999994</c:v>
                </c:pt>
                <c:pt idx="397">
                  <c:v>0.11235991050000009</c:v>
                </c:pt>
                <c:pt idx="398">
                  <c:v>0.11235991050000009</c:v>
                </c:pt>
                <c:pt idx="399">
                  <c:v>0.11235991049999994</c:v>
                </c:pt>
                <c:pt idx="400">
                  <c:v>0.11235991049999994</c:v>
                </c:pt>
                <c:pt idx="401">
                  <c:v>0.11354960366999993</c:v>
                </c:pt>
                <c:pt idx="402">
                  <c:v>0.11473929683999996</c:v>
                </c:pt>
                <c:pt idx="403">
                  <c:v>0.11592899000999983</c:v>
                </c:pt>
                <c:pt idx="404">
                  <c:v>0.11711868318000014</c:v>
                </c:pt>
                <c:pt idx="405">
                  <c:v>0.11830837635000017</c:v>
                </c:pt>
                <c:pt idx="406">
                  <c:v>0.11949806952000003</c:v>
                </c:pt>
                <c:pt idx="407">
                  <c:v>0.12068776269000005</c:v>
                </c:pt>
                <c:pt idx="408">
                  <c:v>0.12187745585999993</c:v>
                </c:pt>
                <c:pt idx="409">
                  <c:v>0.12306714902999993</c:v>
                </c:pt>
                <c:pt idx="410">
                  <c:v>0.12425684219999995</c:v>
                </c:pt>
                <c:pt idx="411">
                  <c:v>0.12544653536999983</c:v>
                </c:pt>
                <c:pt idx="412">
                  <c:v>0.12663622854000012</c:v>
                </c:pt>
                <c:pt idx="413">
                  <c:v>0.12782592171000015</c:v>
                </c:pt>
                <c:pt idx="414">
                  <c:v>0.12901561488000016</c:v>
                </c:pt>
                <c:pt idx="415">
                  <c:v>0.13020530805000002</c:v>
                </c:pt>
                <c:pt idx="416">
                  <c:v>0.13139500121999989</c:v>
                </c:pt>
                <c:pt idx="417">
                  <c:v>0.13258469439000009</c:v>
                </c:pt>
                <c:pt idx="418">
                  <c:v>0.13377438755999993</c:v>
                </c:pt>
                <c:pt idx="419">
                  <c:v>0.13496408072999977</c:v>
                </c:pt>
                <c:pt idx="420">
                  <c:v>0.13615377389999997</c:v>
                </c:pt>
                <c:pt idx="421">
                  <c:v>0.13734346707000011</c:v>
                </c:pt>
                <c:pt idx="422">
                  <c:v>0.13853316023999998</c:v>
                </c:pt>
                <c:pt idx="423">
                  <c:v>0.13972285340999988</c:v>
                </c:pt>
                <c:pt idx="424">
                  <c:v>0.14091254657999999</c:v>
                </c:pt>
                <c:pt idx="425">
                  <c:v>0.14210223974999989</c:v>
                </c:pt>
                <c:pt idx="426">
                  <c:v>0.14210223974999989</c:v>
                </c:pt>
                <c:pt idx="427">
                  <c:v>0.14210223975000019</c:v>
                </c:pt>
                <c:pt idx="428">
                  <c:v>0.14210223975000019</c:v>
                </c:pt>
                <c:pt idx="429">
                  <c:v>0.14210223974999989</c:v>
                </c:pt>
                <c:pt idx="430">
                  <c:v>0.14210223974999989</c:v>
                </c:pt>
                <c:pt idx="431">
                  <c:v>0.14210223974999989</c:v>
                </c:pt>
                <c:pt idx="432">
                  <c:v>0.14210223974999989</c:v>
                </c:pt>
                <c:pt idx="433">
                  <c:v>0.14210223974999989</c:v>
                </c:pt>
                <c:pt idx="434">
                  <c:v>0.14210223974999989</c:v>
                </c:pt>
                <c:pt idx="435">
                  <c:v>0.14210223975000019</c:v>
                </c:pt>
                <c:pt idx="436">
                  <c:v>0.14210223975000019</c:v>
                </c:pt>
                <c:pt idx="437">
                  <c:v>0.14210223974999989</c:v>
                </c:pt>
                <c:pt idx="438">
                  <c:v>0.14210223974999989</c:v>
                </c:pt>
                <c:pt idx="439">
                  <c:v>0.14210223974999989</c:v>
                </c:pt>
                <c:pt idx="440">
                  <c:v>0.14210223974999989</c:v>
                </c:pt>
                <c:pt idx="441">
                  <c:v>0.14210223974999989</c:v>
                </c:pt>
                <c:pt idx="442">
                  <c:v>0.14210223974999989</c:v>
                </c:pt>
                <c:pt idx="443">
                  <c:v>0.14210223975000019</c:v>
                </c:pt>
                <c:pt idx="444">
                  <c:v>0.14210223975000019</c:v>
                </c:pt>
                <c:pt idx="445">
                  <c:v>0.14210223974999989</c:v>
                </c:pt>
                <c:pt idx="446">
                  <c:v>0.14210223974999989</c:v>
                </c:pt>
                <c:pt idx="447">
                  <c:v>0.14210223974999989</c:v>
                </c:pt>
                <c:pt idx="448">
                  <c:v>0.14210223974999989</c:v>
                </c:pt>
                <c:pt idx="449">
                  <c:v>0.14210223974999989</c:v>
                </c:pt>
                <c:pt idx="450">
                  <c:v>0.14210223974999989</c:v>
                </c:pt>
                <c:pt idx="451">
                  <c:v>0.14210223975000019</c:v>
                </c:pt>
                <c:pt idx="452">
                  <c:v>0.14210223974999989</c:v>
                </c:pt>
                <c:pt idx="453">
                  <c:v>0.14210223974999989</c:v>
                </c:pt>
                <c:pt idx="454">
                  <c:v>0.14210223974999989</c:v>
                </c:pt>
                <c:pt idx="455">
                  <c:v>0.14210223974999989</c:v>
                </c:pt>
                <c:pt idx="456">
                  <c:v>0.14210223974999989</c:v>
                </c:pt>
                <c:pt idx="457">
                  <c:v>0.14210223974999989</c:v>
                </c:pt>
                <c:pt idx="458">
                  <c:v>0.14210223975000019</c:v>
                </c:pt>
                <c:pt idx="459">
                  <c:v>0.14210223975000019</c:v>
                </c:pt>
                <c:pt idx="460">
                  <c:v>0.14210223974999989</c:v>
                </c:pt>
                <c:pt idx="461">
                  <c:v>0.14210223974999989</c:v>
                </c:pt>
                <c:pt idx="462">
                  <c:v>0.14210223974999989</c:v>
                </c:pt>
                <c:pt idx="463">
                  <c:v>0.14210223974999989</c:v>
                </c:pt>
                <c:pt idx="464">
                  <c:v>0.14210223974999989</c:v>
                </c:pt>
                <c:pt idx="465">
                  <c:v>0.14210223974999989</c:v>
                </c:pt>
                <c:pt idx="466">
                  <c:v>0.14210223975000019</c:v>
                </c:pt>
                <c:pt idx="467">
                  <c:v>0.14210223975000019</c:v>
                </c:pt>
                <c:pt idx="468">
                  <c:v>0.14210223974999989</c:v>
                </c:pt>
                <c:pt idx="469">
                  <c:v>0.14210223974999989</c:v>
                </c:pt>
                <c:pt idx="470">
                  <c:v>0.14210223974999989</c:v>
                </c:pt>
                <c:pt idx="471">
                  <c:v>0.14210223974999989</c:v>
                </c:pt>
                <c:pt idx="472">
                  <c:v>0.14210223974999989</c:v>
                </c:pt>
                <c:pt idx="473">
                  <c:v>0.14210223974999989</c:v>
                </c:pt>
                <c:pt idx="474">
                  <c:v>0.14210223975000019</c:v>
                </c:pt>
                <c:pt idx="475">
                  <c:v>0.14210223975000019</c:v>
                </c:pt>
                <c:pt idx="476">
                  <c:v>0.14210223974999989</c:v>
                </c:pt>
                <c:pt idx="477">
                  <c:v>0.14210223974999989</c:v>
                </c:pt>
                <c:pt idx="478">
                  <c:v>0.14210223974999989</c:v>
                </c:pt>
                <c:pt idx="479">
                  <c:v>0.14210223974999989</c:v>
                </c:pt>
                <c:pt idx="480">
                  <c:v>0.14210223974999989</c:v>
                </c:pt>
                <c:pt idx="481">
                  <c:v>0.14210223975000019</c:v>
                </c:pt>
                <c:pt idx="482">
                  <c:v>0.14210223975000019</c:v>
                </c:pt>
                <c:pt idx="483">
                  <c:v>0.14210223974999989</c:v>
                </c:pt>
                <c:pt idx="484">
                  <c:v>0.14210223974999989</c:v>
                </c:pt>
                <c:pt idx="485">
                  <c:v>0.14210223974999989</c:v>
                </c:pt>
                <c:pt idx="486">
                  <c:v>0.14210223974999989</c:v>
                </c:pt>
                <c:pt idx="487">
                  <c:v>0.14210223974999989</c:v>
                </c:pt>
                <c:pt idx="488">
                  <c:v>0.14210223974999989</c:v>
                </c:pt>
                <c:pt idx="489">
                  <c:v>0.14210223975000019</c:v>
                </c:pt>
                <c:pt idx="490">
                  <c:v>0.14210223975000019</c:v>
                </c:pt>
                <c:pt idx="491">
                  <c:v>0.14210223974999989</c:v>
                </c:pt>
                <c:pt idx="492">
                  <c:v>0.14210223974999989</c:v>
                </c:pt>
                <c:pt idx="493">
                  <c:v>0.14210223974999989</c:v>
                </c:pt>
                <c:pt idx="494">
                  <c:v>0.14210223974999989</c:v>
                </c:pt>
                <c:pt idx="495">
                  <c:v>0.14210223974999989</c:v>
                </c:pt>
                <c:pt idx="496">
                  <c:v>0.14210223974999989</c:v>
                </c:pt>
                <c:pt idx="497">
                  <c:v>0.14210223975000019</c:v>
                </c:pt>
                <c:pt idx="498">
                  <c:v>0.14210223975000019</c:v>
                </c:pt>
                <c:pt idx="499">
                  <c:v>0.14210223974999989</c:v>
                </c:pt>
                <c:pt idx="500">
                  <c:v>0.14210223974999989</c:v>
                </c:pt>
                <c:pt idx="501">
                  <c:v>0.14289536852999979</c:v>
                </c:pt>
                <c:pt idx="502">
                  <c:v>0.14368849731</c:v>
                </c:pt>
                <c:pt idx="503">
                  <c:v>0.14448162608999993</c:v>
                </c:pt>
                <c:pt idx="504">
                  <c:v>0.14527475487000008</c:v>
                </c:pt>
                <c:pt idx="505">
                  <c:v>0.14606788365000004</c:v>
                </c:pt>
                <c:pt idx="506">
                  <c:v>0.14686101242999994</c:v>
                </c:pt>
                <c:pt idx="507">
                  <c:v>0.14765414120999987</c:v>
                </c:pt>
                <c:pt idx="508">
                  <c:v>0.14844726998999977</c:v>
                </c:pt>
                <c:pt idx="509">
                  <c:v>0.14924039876999998</c:v>
                </c:pt>
                <c:pt idx="510">
                  <c:v>0.15003352754999988</c:v>
                </c:pt>
                <c:pt idx="511">
                  <c:v>0.15082665633000011</c:v>
                </c:pt>
                <c:pt idx="512">
                  <c:v>0.15161978511000002</c:v>
                </c:pt>
                <c:pt idx="513">
                  <c:v>0.15241291389000022</c:v>
                </c:pt>
                <c:pt idx="514">
                  <c:v>0.15320604266999982</c:v>
                </c:pt>
                <c:pt idx="515">
                  <c:v>0.15399917144999975</c:v>
                </c:pt>
                <c:pt idx="516">
                  <c:v>0.15479230022999996</c:v>
                </c:pt>
                <c:pt idx="517">
                  <c:v>0.15558542900999991</c:v>
                </c:pt>
                <c:pt idx="518">
                  <c:v>0.15637855779000007</c:v>
                </c:pt>
                <c:pt idx="519">
                  <c:v>0.15717168656999997</c:v>
                </c:pt>
                <c:pt idx="520">
                  <c:v>0.1579648153500002</c:v>
                </c:pt>
                <c:pt idx="521">
                  <c:v>0.15875794413000008</c:v>
                </c:pt>
                <c:pt idx="522">
                  <c:v>0.1595510729099997</c:v>
                </c:pt>
                <c:pt idx="523">
                  <c:v>0.16034420168999994</c:v>
                </c:pt>
                <c:pt idx="524">
                  <c:v>0.16113733046999987</c:v>
                </c:pt>
                <c:pt idx="525">
                  <c:v>0.16193045925000005</c:v>
                </c:pt>
                <c:pt idx="526">
                  <c:v>0.16193045925000005</c:v>
                </c:pt>
                <c:pt idx="527">
                  <c:v>0.16193045925000005</c:v>
                </c:pt>
                <c:pt idx="528">
                  <c:v>0.16193045925000005</c:v>
                </c:pt>
                <c:pt idx="529">
                  <c:v>0.16193045924999977</c:v>
                </c:pt>
                <c:pt idx="530">
                  <c:v>0.16193045925000005</c:v>
                </c:pt>
                <c:pt idx="531">
                  <c:v>0.16193045924999977</c:v>
                </c:pt>
                <c:pt idx="532">
                  <c:v>0.16193045925000005</c:v>
                </c:pt>
                <c:pt idx="533">
                  <c:v>0.16193045925000005</c:v>
                </c:pt>
                <c:pt idx="534">
                  <c:v>0.16193045925000005</c:v>
                </c:pt>
                <c:pt idx="535">
                  <c:v>0.16193045925000005</c:v>
                </c:pt>
                <c:pt idx="536">
                  <c:v>0.16193045924999977</c:v>
                </c:pt>
                <c:pt idx="537">
                  <c:v>0.16193045925000005</c:v>
                </c:pt>
                <c:pt idx="538">
                  <c:v>0.16193045924999977</c:v>
                </c:pt>
                <c:pt idx="539">
                  <c:v>0.16193045925000005</c:v>
                </c:pt>
                <c:pt idx="540">
                  <c:v>0.16193045925000005</c:v>
                </c:pt>
                <c:pt idx="541">
                  <c:v>0.16193045925000005</c:v>
                </c:pt>
                <c:pt idx="542">
                  <c:v>0.16193045925000005</c:v>
                </c:pt>
                <c:pt idx="543">
                  <c:v>0.16193045924999977</c:v>
                </c:pt>
                <c:pt idx="544">
                  <c:v>0.16193045925000005</c:v>
                </c:pt>
                <c:pt idx="545">
                  <c:v>0.16193045924999977</c:v>
                </c:pt>
                <c:pt idx="546">
                  <c:v>0.16193045925000005</c:v>
                </c:pt>
                <c:pt idx="547">
                  <c:v>0.16193045925000005</c:v>
                </c:pt>
                <c:pt idx="548">
                  <c:v>0.16193045925000005</c:v>
                </c:pt>
                <c:pt idx="549">
                  <c:v>0.16193045925000005</c:v>
                </c:pt>
                <c:pt idx="550">
                  <c:v>0.16193045924999977</c:v>
                </c:pt>
                <c:pt idx="551">
                  <c:v>0.16193045925000005</c:v>
                </c:pt>
                <c:pt idx="552">
                  <c:v>0.16193045924999977</c:v>
                </c:pt>
                <c:pt idx="553">
                  <c:v>0.16193045925000005</c:v>
                </c:pt>
                <c:pt idx="554">
                  <c:v>0.16193045925000005</c:v>
                </c:pt>
                <c:pt idx="555">
                  <c:v>0.16193045925000005</c:v>
                </c:pt>
                <c:pt idx="556">
                  <c:v>0.16193045925000005</c:v>
                </c:pt>
                <c:pt idx="557">
                  <c:v>0.16193045925000005</c:v>
                </c:pt>
                <c:pt idx="558">
                  <c:v>0.16193045925000005</c:v>
                </c:pt>
                <c:pt idx="559">
                  <c:v>0.16193045924999977</c:v>
                </c:pt>
                <c:pt idx="560">
                  <c:v>0.16193045925000005</c:v>
                </c:pt>
                <c:pt idx="561">
                  <c:v>0.16193045925000005</c:v>
                </c:pt>
                <c:pt idx="562">
                  <c:v>0.16193045925000005</c:v>
                </c:pt>
                <c:pt idx="563">
                  <c:v>0.16193045925000005</c:v>
                </c:pt>
                <c:pt idx="564">
                  <c:v>0.16193045925000005</c:v>
                </c:pt>
                <c:pt idx="565">
                  <c:v>0.16193045925000005</c:v>
                </c:pt>
                <c:pt idx="566">
                  <c:v>0.16193045924999977</c:v>
                </c:pt>
                <c:pt idx="567">
                  <c:v>0.16193045925000005</c:v>
                </c:pt>
                <c:pt idx="568">
                  <c:v>0.16193045925000005</c:v>
                </c:pt>
                <c:pt idx="569">
                  <c:v>0.16193045925000005</c:v>
                </c:pt>
                <c:pt idx="570">
                  <c:v>0.16193045925000005</c:v>
                </c:pt>
                <c:pt idx="571">
                  <c:v>0.16193045925000005</c:v>
                </c:pt>
                <c:pt idx="572">
                  <c:v>0.16193045925000005</c:v>
                </c:pt>
                <c:pt idx="573">
                  <c:v>0.16193045924999977</c:v>
                </c:pt>
                <c:pt idx="574">
                  <c:v>0.16193045925000005</c:v>
                </c:pt>
                <c:pt idx="575">
                  <c:v>0.16193045925000005</c:v>
                </c:pt>
                <c:pt idx="576">
                  <c:v>0.16193045925000005</c:v>
                </c:pt>
                <c:pt idx="577">
                  <c:v>0.16193045925000005</c:v>
                </c:pt>
                <c:pt idx="578">
                  <c:v>0.16193045925000005</c:v>
                </c:pt>
                <c:pt idx="579">
                  <c:v>0.16193045925000005</c:v>
                </c:pt>
                <c:pt idx="580">
                  <c:v>0.16193045924999977</c:v>
                </c:pt>
                <c:pt idx="581">
                  <c:v>0.16193045925000005</c:v>
                </c:pt>
                <c:pt idx="582">
                  <c:v>0.16193045924999977</c:v>
                </c:pt>
                <c:pt idx="583">
                  <c:v>0.16193045925000005</c:v>
                </c:pt>
                <c:pt idx="584">
                  <c:v>0.16193045925000005</c:v>
                </c:pt>
                <c:pt idx="585">
                  <c:v>0.16193045925000005</c:v>
                </c:pt>
                <c:pt idx="586">
                  <c:v>0.16193045925000005</c:v>
                </c:pt>
                <c:pt idx="587">
                  <c:v>0.16193045924999977</c:v>
                </c:pt>
                <c:pt idx="588">
                  <c:v>0.16193045925000005</c:v>
                </c:pt>
                <c:pt idx="589">
                  <c:v>0.16193045924999977</c:v>
                </c:pt>
                <c:pt idx="590">
                  <c:v>0.16193045925000005</c:v>
                </c:pt>
                <c:pt idx="591">
                  <c:v>0.16193045925000005</c:v>
                </c:pt>
                <c:pt idx="592">
                  <c:v>0.16193045925000005</c:v>
                </c:pt>
                <c:pt idx="593">
                  <c:v>0.16193045925000005</c:v>
                </c:pt>
                <c:pt idx="594">
                  <c:v>0.16193045924999977</c:v>
                </c:pt>
                <c:pt idx="595">
                  <c:v>0.16193045925000005</c:v>
                </c:pt>
                <c:pt idx="596">
                  <c:v>0.16193045924999977</c:v>
                </c:pt>
                <c:pt idx="597">
                  <c:v>0.16193045925000005</c:v>
                </c:pt>
                <c:pt idx="598">
                  <c:v>0.16193045925000005</c:v>
                </c:pt>
                <c:pt idx="599">
                  <c:v>0.16193045925000005</c:v>
                </c:pt>
                <c:pt idx="600">
                  <c:v>0.16193045925000005</c:v>
                </c:pt>
                <c:pt idx="601">
                  <c:v>0.16364890493999984</c:v>
                </c:pt>
                <c:pt idx="602">
                  <c:v>0.16536735062999999</c:v>
                </c:pt>
                <c:pt idx="603">
                  <c:v>0.16708579631999979</c:v>
                </c:pt>
                <c:pt idx="604">
                  <c:v>0.16880424200999986</c:v>
                </c:pt>
                <c:pt idx="605">
                  <c:v>0.17052268770000001</c:v>
                </c:pt>
                <c:pt idx="606">
                  <c:v>0.17224113338999977</c:v>
                </c:pt>
                <c:pt idx="607">
                  <c:v>0.1739595790800002</c:v>
                </c:pt>
                <c:pt idx="608">
                  <c:v>0.17567802476999972</c:v>
                </c:pt>
                <c:pt idx="609">
                  <c:v>0.17739647046000009</c:v>
                </c:pt>
                <c:pt idx="610">
                  <c:v>0.17911491614999961</c:v>
                </c:pt>
                <c:pt idx="611">
                  <c:v>0.18083336183999998</c:v>
                </c:pt>
                <c:pt idx="612">
                  <c:v>0.18255180752999983</c:v>
                </c:pt>
                <c:pt idx="613">
                  <c:v>0.18427025321999996</c:v>
                </c:pt>
                <c:pt idx="614">
                  <c:v>0.18598869891000031</c:v>
                </c:pt>
                <c:pt idx="615">
                  <c:v>0.18770714459999985</c:v>
                </c:pt>
                <c:pt idx="616">
                  <c:v>0.18942559029000022</c:v>
                </c:pt>
                <c:pt idx="617">
                  <c:v>0.19114403597999974</c:v>
                </c:pt>
                <c:pt idx="618">
                  <c:v>0.19286248167000014</c:v>
                </c:pt>
                <c:pt idx="619">
                  <c:v>0.19458092735999996</c:v>
                </c:pt>
                <c:pt idx="620">
                  <c:v>0.19629937305000009</c:v>
                </c:pt>
                <c:pt idx="621">
                  <c:v>0.19801781873999988</c:v>
                </c:pt>
                <c:pt idx="622">
                  <c:v>0.19973626442999998</c:v>
                </c:pt>
                <c:pt idx="623">
                  <c:v>0.20145471011999982</c:v>
                </c:pt>
                <c:pt idx="624">
                  <c:v>0.20317315580999992</c:v>
                </c:pt>
                <c:pt idx="625">
                  <c:v>0.2048916015000003</c:v>
                </c:pt>
                <c:pt idx="626">
                  <c:v>0.20489160150000002</c:v>
                </c:pt>
                <c:pt idx="627">
                  <c:v>0.2048916015000003</c:v>
                </c:pt>
                <c:pt idx="628">
                  <c:v>0.20489160150000002</c:v>
                </c:pt>
                <c:pt idx="629">
                  <c:v>0.2048916015000003</c:v>
                </c:pt>
                <c:pt idx="630">
                  <c:v>0.20489160150000002</c:v>
                </c:pt>
                <c:pt idx="631">
                  <c:v>0.2048916015000003</c:v>
                </c:pt>
                <c:pt idx="632">
                  <c:v>0.20489160149999969</c:v>
                </c:pt>
                <c:pt idx="633">
                  <c:v>0.2048916015000003</c:v>
                </c:pt>
                <c:pt idx="634">
                  <c:v>0.20489160149999969</c:v>
                </c:pt>
                <c:pt idx="635">
                  <c:v>0.2048916015000003</c:v>
                </c:pt>
                <c:pt idx="636">
                  <c:v>0.20489160149999969</c:v>
                </c:pt>
                <c:pt idx="637">
                  <c:v>0.2048916015000003</c:v>
                </c:pt>
                <c:pt idx="638">
                  <c:v>0.2048916015000003</c:v>
                </c:pt>
                <c:pt idx="639">
                  <c:v>0.20489160149999969</c:v>
                </c:pt>
                <c:pt idx="640">
                  <c:v>0.2048916015000003</c:v>
                </c:pt>
                <c:pt idx="641">
                  <c:v>0.20489160149999969</c:v>
                </c:pt>
                <c:pt idx="642">
                  <c:v>0.2048916015000003</c:v>
                </c:pt>
                <c:pt idx="643">
                  <c:v>0.20489160149999969</c:v>
                </c:pt>
                <c:pt idx="644">
                  <c:v>0.2048916015000003</c:v>
                </c:pt>
                <c:pt idx="645">
                  <c:v>0.20489160149999969</c:v>
                </c:pt>
                <c:pt idx="646">
                  <c:v>0.2048916015000003</c:v>
                </c:pt>
                <c:pt idx="647">
                  <c:v>0.20489160149999969</c:v>
                </c:pt>
                <c:pt idx="648">
                  <c:v>0.2048916015000003</c:v>
                </c:pt>
                <c:pt idx="649">
                  <c:v>0.20489160149999969</c:v>
                </c:pt>
                <c:pt idx="650">
                  <c:v>0.20489160149999969</c:v>
                </c:pt>
                <c:pt idx="651">
                  <c:v>0.2048916015000003</c:v>
                </c:pt>
                <c:pt idx="652">
                  <c:v>0.20489160149999969</c:v>
                </c:pt>
                <c:pt idx="653">
                  <c:v>0.2048916015000003</c:v>
                </c:pt>
                <c:pt idx="654">
                  <c:v>0.20489160149999969</c:v>
                </c:pt>
                <c:pt idx="655">
                  <c:v>0.2048916015000003</c:v>
                </c:pt>
                <c:pt idx="656">
                  <c:v>0.20489160149999969</c:v>
                </c:pt>
                <c:pt idx="657">
                  <c:v>0.2048916015000003</c:v>
                </c:pt>
                <c:pt idx="658">
                  <c:v>0.20489160149999969</c:v>
                </c:pt>
                <c:pt idx="659">
                  <c:v>0.2048916015000003</c:v>
                </c:pt>
                <c:pt idx="660">
                  <c:v>0.20489160149999969</c:v>
                </c:pt>
                <c:pt idx="661">
                  <c:v>0.2048916015000003</c:v>
                </c:pt>
                <c:pt idx="662">
                  <c:v>0.20489160149999969</c:v>
                </c:pt>
                <c:pt idx="663">
                  <c:v>0.20489160149999969</c:v>
                </c:pt>
                <c:pt idx="664">
                  <c:v>0.2048916015000003</c:v>
                </c:pt>
                <c:pt idx="665">
                  <c:v>0.20489160149999969</c:v>
                </c:pt>
                <c:pt idx="666">
                  <c:v>0.2048916015000003</c:v>
                </c:pt>
                <c:pt idx="667">
                  <c:v>0.20489160149999969</c:v>
                </c:pt>
                <c:pt idx="668">
                  <c:v>0.2048916015000003</c:v>
                </c:pt>
                <c:pt idx="669">
                  <c:v>0.20489160149999969</c:v>
                </c:pt>
                <c:pt idx="670">
                  <c:v>0.2048916015000003</c:v>
                </c:pt>
                <c:pt idx="671">
                  <c:v>0.20489160149999969</c:v>
                </c:pt>
                <c:pt idx="672">
                  <c:v>0.2048916015000003</c:v>
                </c:pt>
                <c:pt idx="673">
                  <c:v>0.20489160149999969</c:v>
                </c:pt>
                <c:pt idx="674">
                  <c:v>0.2048916015000003</c:v>
                </c:pt>
                <c:pt idx="675">
                  <c:v>0.20489160149999969</c:v>
                </c:pt>
                <c:pt idx="676">
                  <c:v>0.20489160149999969</c:v>
                </c:pt>
                <c:pt idx="677">
                  <c:v>0.2048916015000003</c:v>
                </c:pt>
                <c:pt idx="678">
                  <c:v>0.20489160149999969</c:v>
                </c:pt>
                <c:pt idx="679">
                  <c:v>0.2048916015000003</c:v>
                </c:pt>
                <c:pt idx="680">
                  <c:v>0.20489160149999969</c:v>
                </c:pt>
                <c:pt idx="681">
                  <c:v>0.2048916015000003</c:v>
                </c:pt>
                <c:pt idx="682">
                  <c:v>0.20489160149999969</c:v>
                </c:pt>
                <c:pt idx="683">
                  <c:v>0.2048916015000003</c:v>
                </c:pt>
                <c:pt idx="684">
                  <c:v>0.20489160149999969</c:v>
                </c:pt>
                <c:pt idx="685">
                  <c:v>0.2048916015000003</c:v>
                </c:pt>
                <c:pt idx="686">
                  <c:v>0.20489160149999969</c:v>
                </c:pt>
                <c:pt idx="687">
                  <c:v>0.2048916015000003</c:v>
                </c:pt>
                <c:pt idx="688">
                  <c:v>0.2048916015000003</c:v>
                </c:pt>
                <c:pt idx="689">
                  <c:v>0.20489160149999969</c:v>
                </c:pt>
                <c:pt idx="690">
                  <c:v>0.2048916015000003</c:v>
                </c:pt>
                <c:pt idx="691">
                  <c:v>0.20489160149999969</c:v>
                </c:pt>
                <c:pt idx="692">
                  <c:v>0.2048916015000003</c:v>
                </c:pt>
                <c:pt idx="693">
                  <c:v>0.20489160149999969</c:v>
                </c:pt>
                <c:pt idx="694">
                  <c:v>0.2048916015000003</c:v>
                </c:pt>
                <c:pt idx="695">
                  <c:v>0.20489160149999969</c:v>
                </c:pt>
                <c:pt idx="696">
                  <c:v>0.2048916015000003</c:v>
                </c:pt>
                <c:pt idx="697">
                  <c:v>0.20489160149999969</c:v>
                </c:pt>
                <c:pt idx="698">
                  <c:v>0.2048916015000003</c:v>
                </c:pt>
                <c:pt idx="699">
                  <c:v>0.20489160149999969</c:v>
                </c:pt>
                <c:pt idx="700">
                  <c:v>0.2048916015000003</c:v>
                </c:pt>
                <c:pt idx="701">
                  <c:v>0.20674223532000011</c:v>
                </c:pt>
                <c:pt idx="702">
                  <c:v>0.20859286913999986</c:v>
                </c:pt>
                <c:pt idx="703">
                  <c:v>0.21044350296000025</c:v>
                </c:pt>
                <c:pt idx="704">
                  <c:v>0.21229413678000006</c:v>
                </c:pt>
                <c:pt idx="705">
                  <c:v>0.21414477059999987</c:v>
                </c:pt>
                <c:pt idx="706">
                  <c:v>0.21599540441999965</c:v>
                </c:pt>
                <c:pt idx="707">
                  <c:v>0.21784603824000004</c:v>
                </c:pt>
                <c:pt idx="708">
                  <c:v>0.21969667205999982</c:v>
                </c:pt>
                <c:pt idx="709">
                  <c:v>0.22154730588000024</c:v>
                </c:pt>
                <c:pt idx="710">
                  <c:v>0.22339793970000002</c:v>
                </c:pt>
                <c:pt idx="711">
                  <c:v>0.22524857352000041</c:v>
                </c:pt>
                <c:pt idx="712">
                  <c:v>0.22709920734000019</c:v>
                </c:pt>
                <c:pt idx="713">
                  <c:v>0.22894984115999936</c:v>
                </c:pt>
                <c:pt idx="714">
                  <c:v>0.23080047497999978</c:v>
                </c:pt>
                <c:pt idx="715">
                  <c:v>0.23265110879999956</c:v>
                </c:pt>
                <c:pt idx="716">
                  <c:v>0.23450174261999995</c:v>
                </c:pt>
                <c:pt idx="717">
                  <c:v>0.23635237643999976</c:v>
                </c:pt>
                <c:pt idx="718">
                  <c:v>0.23820301026000015</c:v>
                </c:pt>
                <c:pt idx="719">
                  <c:v>0.24005364407999996</c:v>
                </c:pt>
                <c:pt idx="720">
                  <c:v>0.24190427790000033</c:v>
                </c:pt>
                <c:pt idx="721">
                  <c:v>0.2437549117199995</c:v>
                </c:pt>
                <c:pt idx="722">
                  <c:v>0.24560554553999989</c:v>
                </c:pt>
                <c:pt idx="723">
                  <c:v>0.2474561793599997</c:v>
                </c:pt>
                <c:pt idx="724">
                  <c:v>0.24930681318000006</c:v>
                </c:pt>
                <c:pt idx="725">
                  <c:v>0.25115744699999987</c:v>
                </c:pt>
                <c:pt idx="726">
                  <c:v>0.25115744699999987</c:v>
                </c:pt>
                <c:pt idx="727">
                  <c:v>0.25115744699999987</c:v>
                </c:pt>
                <c:pt idx="728">
                  <c:v>0.25115744699999987</c:v>
                </c:pt>
                <c:pt idx="729">
                  <c:v>0.25115744699999987</c:v>
                </c:pt>
                <c:pt idx="730">
                  <c:v>0.25115744699999987</c:v>
                </c:pt>
                <c:pt idx="731">
                  <c:v>0.25115744699999987</c:v>
                </c:pt>
                <c:pt idx="732">
                  <c:v>0.25115744699999987</c:v>
                </c:pt>
                <c:pt idx="733">
                  <c:v>0.25115744699999987</c:v>
                </c:pt>
                <c:pt idx="734">
                  <c:v>0.25115744699999987</c:v>
                </c:pt>
                <c:pt idx="735">
                  <c:v>0.25115744699999987</c:v>
                </c:pt>
                <c:pt idx="736">
                  <c:v>0.25115744699999987</c:v>
                </c:pt>
                <c:pt idx="737">
                  <c:v>0.25115744699999987</c:v>
                </c:pt>
                <c:pt idx="738">
                  <c:v>0.25115744699999987</c:v>
                </c:pt>
                <c:pt idx="739">
                  <c:v>0.25115744699999987</c:v>
                </c:pt>
                <c:pt idx="740">
                  <c:v>0.25115744699999987</c:v>
                </c:pt>
                <c:pt idx="741">
                  <c:v>0.25115744699999987</c:v>
                </c:pt>
                <c:pt idx="742">
                  <c:v>0.25115744699999987</c:v>
                </c:pt>
                <c:pt idx="743">
                  <c:v>0.25115744699999987</c:v>
                </c:pt>
                <c:pt idx="744">
                  <c:v>0.25115744699999987</c:v>
                </c:pt>
                <c:pt idx="745">
                  <c:v>0.25115744699999987</c:v>
                </c:pt>
                <c:pt idx="746">
                  <c:v>0.25115744699999987</c:v>
                </c:pt>
                <c:pt idx="747">
                  <c:v>0.25115744699999987</c:v>
                </c:pt>
                <c:pt idx="748">
                  <c:v>0.25115744699999987</c:v>
                </c:pt>
                <c:pt idx="749">
                  <c:v>0.25115744699999987</c:v>
                </c:pt>
                <c:pt idx="750">
                  <c:v>0.25115744699999987</c:v>
                </c:pt>
                <c:pt idx="751">
                  <c:v>0.25115744699999987</c:v>
                </c:pt>
                <c:pt idx="752">
                  <c:v>0.25115744699999987</c:v>
                </c:pt>
                <c:pt idx="753">
                  <c:v>0.25115744699999987</c:v>
                </c:pt>
                <c:pt idx="754">
                  <c:v>0.25115744699999987</c:v>
                </c:pt>
                <c:pt idx="755">
                  <c:v>0.25115744699999987</c:v>
                </c:pt>
                <c:pt idx="756">
                  <c:v>0.25115744699999987</c:v>
                </c:pt>
                <c:pt idx="757">
                  <c:v>0.25115744699999987</c:v>
                </c:pt>
                <c:pt idx="758">
                  <c:v>0.25115744699999987</c:v>
                </c:pt>
                <c:pt idx="759">
                  <c:v>0.25115744699999987</c:v>
                </c:pt>
                <c:pt idx="760">
                  <c:v>0.25115744699999987</c:v>
                </c:pt>
                <c:pt idx="761">
                  <c:v>0.25115744699999987</c:v>
                </c:pt>
                <c:pt idx="762">
                  <c:v>0.25115744699999987</c:v>
                </c:pt>
                <c:pt idx="763">
                  <c:v>0.25115744699999987</c:v>
                </c:pt>
                <c:pt idx="764">
                  <c:v>0.25115744699999987</c:v>
                </c:pt>
                <c:pt idx="765">
                  <c:v>0.25115744699999987</c:v>
                </c:pt>
                <c:pt idx="766">
                  <c:v>0.25115744699999987</c:v>
                </c:pt>
                <c:pt idx="767">
                  <c:v>0.25115744699999987</c:v>
                </c:pt>
                <c:pt idx="768">
                  <c:v>0.25115744699999987</c:v>
                </c:pt>
                <c:pt idx="769">
                  <c:v>0.25115744699999987</c:v>
                </c:pt>
                <c:pt idx="770">
                  <c:v>0.25115744699999987</c:v>
                </c:pt>
                <c:pt idx="771">
                  <c:v>0.25115744699999987</c:v>
                </c:pt>
                <c:pt idx="772">
                  <c:v>0.25115744699999987</c:v>
                </c:pt>
                <c:pt idx="773">
                  <c:v>0.25115744699999987</c:v>
                </c:pt>
                <c:pt idx="774">
                  <c:v>0.25115744699999987</c:v>
                </c:pt>
                <c:pt idx="775">
                  <c:v>0.25115744699999987</c:v>
                </c:pt>
                <c:pt idx="776">
                  <c:v>0.25115744699999987</c:v>
                </c:pt>
                <c:pt idx="777">
                  <c:v>0.25115744699999987</c:v>
                </c:pt>
                <c:pt idx="778">
                  <c:v>0.25115744699999987</c:v>
                </c:pt>
                <c:pt idx="779">
                  <c:v>0.25115744699999987</c:v>
                </c:pt>
                <c:pt idx="780">
                  <c:v>0.25115744699999987</c:v>
                </c:pt>
                <c:pt idx="781">
                  <c:v>0.25115744699999987</c:v>
                </c:pt>
                <c:pt idx="782">
                  <c:v>0.25115744699999987</c:v>
                </c:pt>
                <c:pt idx="783">
                  <c:v>0.25115744699999987</c:v>
                </c:pt>
                <c:pt idx="784">
                  <c:v>0.25115744699999987</c:v>
                </c:pt>
                <c:pt idx="785">
                  <c:v>0.25115744699999987</c:v>
                </c:pt>
                <c:pt idx="786">
                  <c:v>0.25115744699999987</c:v>
                </c:pt>
                <c:pt idx="787">
                  <c:v>0.25115744699999987</c:v>
                </c:pt>
                <c:pt idx="788">
                  <c:v>0.25115744699999987</c:v>
                </c:pt>
                <c:pt idx="789">
                  <c:v>0.25115744699999987</c:v>
                </c:pt>
                <c:pt idx="790">
                  <c:v>0.25115744699999987</c:v>
                </c:pt>
                <c:pt idx="791">
                  <c:v>0.25115744699999987</c:v>
                </c:pt>
                <c:pt idx="792">
                  <c:v>0.25115744699999987</c:v>
                </c:pt>
                <c:pt idx="793">
                  <c:v>0.25115744699999987</c:v>
                </c:pt>
                <c:pt idx="794">
                  <c:v>0.25115744699999987</c:v>
                </c:pt>
                <c:pt idx="795">
                  <c:v>0.25115744699999987</c:v>
                </c:pt>
                <c:pt idx="796">
                  <c:v>0.25115744699999987</c:v>
                </c:pt>
                <c:pt idx="797">
                  <c:v>0.25115744699999987</c:v>
                </c:pt>
                <c:pt idx="798">
                  <c:v>0.25115744699999987</c:v>
                </c:pt>
                <c:pt idx="799">
                  <c:v>0.25115744699999987</c:v>
                </c:pt>
                <c:pt idx="800">
                  <c:v>0.25115744699999987</c:v>
                </c:pt>
                <c:pt idx="801">
                  <c:v>0.2535368333399996</c:v>
                </c:pt>
                <c:pt idx="802">
                  <c:v>0.25591621967999995</c:v>
                </c:pt>
                <c:pt idx="803">
                  <c:v>0.25829560601999968</c:v>
                </c:pt>
                <c:pt idx="804">
                  <c:v>0.26067499235999941</c:v>
                </c:pt>
                <c:pt idx="805">
                  <c:v>0.26305437870000037</c:v>
                </c:pt>
                <c:pt idx="806">
                  <c:v>0.26543376504000005</c:v>
                </c:pt>
                <c:pt idx="807">
                  <c:v>0.26781315137999973</c:v>
                </c:pt>
                <c:pt idx="808">
                  <c:v>0.27019253772000018</c:v>
                </c:pt>
                <c:pt idx="809">
                  <c:v>0.27257192405999991</c:v>
                </c:pt>
                <c:pt idx="810">
                  <c:v>0.27495131039999959</c:v>
                </c:pt>
                <c:pt idx="811">
                  <c:v>0.27733069673999994</c:v>
                </c:pt>
                <c:pt idx="812">
                  <c:v>0.27971008307999967</c:v>
                </c:pt>
                <c:pt idx="813">
                  <c:v>0.28208946942000007</c:v>
                </c:pt>
                <c:pt idx="814">
                  <c:v>0.28446885576000036</c:v>
                </c:pt>
                <c:pt idx="815">
                  <c:v>0.28684824210000009</c:v>
                </c:pt>
                <c:pt idx="816">
                  <c:v>0.28922762843999983</c:v>
                </c:pt>
                <c:pt idx="817">
                  <c:v>0.29160701478000012</c:v>
                </c:pt>
                <c:pt idx="818">
                  <c:v>0.29398640111999991</c:v>
                </c:pt>
                <c:pt idx="819">
                  <c:v>0.2963657874599997</c:v>
                </c:pt>
                <c:pt idx="820">
                  <c:v>0.29874517379999993</c:v>
                </c:pt>
                <c:pt idx="821">
                  <c:v>0.30112456014000022</c:v>
                </c:pt>
                <c:pt idx="822">
                  <c:v>0.30350394648000001</c:v>
                </c:pt>
                <c:pt idx="823">
                  <c:v>0.3058833328200003</c:v>
                </c:pt>
                <c:pt idx="824">
                  <c:v>0.30826271916000003</c:v>
                </c:pt>
                <c:pt idx="825">
                  <c:v>0.31064210550000038</c:v>
                </c:pt>
                <c:pt idx="826">
                  <c:v>0.31064210550000038</c:v>
                </c:pt>
                <c:pt idx="827">
                  <c:v>0.31064210549999982</c:v>
                </c:pt>
                <c:pt idx="828">
                  <c:v>0.31064210550000038</c:v>
                </c:pt>
                <c:pt idx="829">
                  <c:v>0.31064210550000038</c:v>
                </c:pt>
                <c:pt idx="830">
                  <c:v>0.31064210549999982</c:v>
                </c:pt>
                <c:pt idx="831">
                  <c:v>0.31064210550000038</c:v>
                </c:pt>
                <c:pt idx="832">
                  <c:v>0.31064210550000038</c:v>
                </c:pt>
                <c:pt idx="833">
                  <c:v>0.31064210549999982</c:v>
                </c:pt>
                <c:pt idx="834">
                  <c:v>0.31064210550000038</c:v>
                </c:pt>
                <c:pt idx="835">
                  <c:v>0.31064210550000038</c:v>
                </c:pt>
                <c:pt idx="836">
                  <c:v>0.31064210549999982</c:v>
                </c:pt>
                <c:pt idx="837">
                  <c:v>0.31064210550000038</c:v>
                </c:pt>
                <c:pt idx="838">
                  <c:v>0.31064210550000038</c:v>
                </c:pt>
                <c:pt idx="839">
                  <c:v>0.31064210549999982</c:v>
                </c:pt>
                <c:pt idx="840">
                  <c:v>0.31064210550000038</c:v>
                </c:pt>
                <c:pt idx="841">
                  <c:v>0.31064210550000038</c:v>
                </c:pt>
                <c:pt idx="842">
                  <c:v>0.31064210549999982</c:v>
                </c:pt>
                <c:pt idx="843">
                  <c:v>0.31064210550000038</c:v>
                </c:pt>
                <c:pt idx="844">
                  <c:v>0.31064210550000038</c:v>
                </c:pt>
                <c:pt idx="845">
                  <c:v>0.31064210549999982</c:v>
                </c:pt>
                <c:pt idx="846">
                  <c:v>0.31064210550000038</c:v>
                </c:pt>
                <c:pt idx="847">
                  <c:v>0.31064210550000038</c:v>
                </c:pt>
                <c:pt idx="848">
                  <c:v>0.31064210549999982</c:v>
                </c:pt>
                <c:pt idx="849">
                  <c:v>0.31064210550000038</c:v>
                </c:pt>
                <c:pt idx="850">
                  <c:v>0.31064210549999982</c:v>
                </c:pt>
                <c:pt idx="851">
                  <c:v>0.31064210549999982</c:v>
                </c:pt>
                <c:pt idx="852">
                  <c:v>0.31064210550000038</c:v>
                </c:pt>
                <c:pt idx="853">
                  <c:v>0.31064210549999982</c:v>
                </c:pt>
                <c:pt idx="854">
                  <c:v>0.31064210549999982</c:v>
                </c:pt>
                <c:pt idx="855">
                  <c:v>0.31064210550000038</c:v>
                </c:pt>
                <c:pt idx="856">
                  <c:v>0.31064210549999982</c:v>
                </c:pt>
                <c:pt idx="857">
                  <c:v>0.31064210549999982</c:v>
                </c:pt>
                <c:pt idx="858">
                  <c:v>0.31064210550000038</c:v>
                </c:pt>
                <c:pt idx="859">
                  <c:v>0.31064210549999982</c:v>
                </c:pt>
                <c:pt idx="860">
                  <c:v>0.31064210549999982</c:v>
                </c:pt>
                <c:pt idx="861">
                  <c:v>0.31064210550000038</c:v>
                </c:pt>
                <c:pt idx="862">
                  <c:v>0.31064210549999982</c:v>
                </c:pt>
                <c:pt idx="863">
                  <c:v>0.31064210549999982</c:v>
                </c:pt>
                <c:pt idx="864">
                  <c:v>0.31064210550000038</c:v>
                </c:pt>
                <c:pt idx="865">
                  <c:v>0.31064210549999982</c:v>
                </c:pt>
                <c:pt idx="866">
                  <c:v>0.31064210549999982</c:v>
                </c:pt>
                <c:pt idx="867">
                  <c:v>0.31064210550000038</c:v>
                </c:pt>
                <c:pt idx="868">
                  <c:v>0.31064210549999982</c:v>
                </c:pt>
                <c:pt idx="869">
                  <c:v>0.31064210549999982</c:v>
                </c:pt>
                <c:pt idx="870">
                  <c:v>0.31064210550000038</c:v>
                </c:pt>
                <c:pt idx="871">
                  <c:v>0.31064210550000038</c:v>
                </c:pt>
                <c:pt idx="872">
                  <c:v>0.31064210549999982</c:v>
                </c:pt>
                <c:pt idx="873">
                  <c:v>0.31064210550000038</c:v>
                </c:pt>
                <c:pt idx="874">
                  <c:v>0.31064210550000038</c:v>
                </c:pt>
                <c:pt idx="875">
                  <c:v>0.31064210549999982</c:v>
                </c:pt>
                <c:pt idx="876">
                  <c:v>0.31064210550000038</c:v>
                </c:pt>
                <c:pt idx="877">
                  <c:v>0.31064210550000038</c:v>
                </c:pt>
                <c:pt idx="878">
                  <c:v>0.31064210549999982</c:v>
                </c:pt>
                <c:pt idx="879">
                  <c:v>0.31064210550000038</c:v>
                </c:pt>
                <c:pt idx="880">
                  <c:v>0.31064210550000038</c:v>
                </c:pt>
                <c:pt idx="881">
                  <c:v>0.31064210549999982</c:v>
                </c:pt>
                <c:pt idx="882">
                  <c:v>0.31064210550000038</c:v>
                </c:pt>
                <c:pt idx="883">
                  <c:v>0.31064210550000038</c:v>
                </c:pt>
                <c:pt idx="884">
                  <c:v>0.31064210549999982</c:v>
                </c:pt>
                <c:pt idx="885">
                  <c:v>0.31064210550000038</c:v>
                </c:pt>
                <c:pt idx="886">
                  <c:v>0.31064210550000038</c:v>
                </c:pt>
                <c:pt idx="887">
                  <c:v>0.31064210549999982</c:v>
                </c:pt>
                <c:pt idx="888">
                  <c:v>0.31064210550000038</c:v>
                </c:pt>
                <c:pt idx="889">
                  <c:v>0.31064210550000038</c:v>
                </c:pt>
                <c:pt idx="890">
                  <c:v>0.31064210549999982</c:v>
                </c:pt>
                <c:pt idx="891">
                  <c:v>0.31064210550000038</c:v>
                </c:pt>
                <c:pt idx="892">
                  <c:v>0.31064210550000038</c:v>
                </c:pt>
                <c:pt idx="893">
                  <c:v>0.31064210549999982</c:v>
                </c:pt>
                <c:pt idx="894">
                  <c:v>0.31064210550000038</c:v>
                </c:pt>
                <c:pt idx="895">
                  <c:v>0.31064210550000038</c:v>
                </c:pt>
                <c:pt idx="896">
                  <c:v>0.31064210549999927</c:v>
                </c:pt>
                <c:pt idx="897">
                  <c:v>0.31064210550000038</c:v>
                </c:pt>
                <c:pt idx="898">
                  <c:v>0.31064210550000038</c:v>
                </c:pt>
                <c:pt idx="899">
                  <c:v>0.31064210549999927</c:v>
                </c:pt>
                <c:pt idx="900">
                  <c:v>0.31064210550000038</c:v>
                </c:pt>
                <c:pt idx="901">
                  <c:v>0.31545375343200022</c:v>
                </c:pt>
                <c:pt idx="902">
                  <c:v>0.320265401364</c:v>
                </c:pt>
                <c:pt idx="903">
                  <c:v>0.32507704929599979</c:v>
                </c:pt>
                <c:pt idx="904">
                  <c:v>0.32988869722799968</c:v>
                </c:pt>
                <c:pt idx="905">
                  <c:v>0.33470034515999947</c:v>
                </c:pt>
                <c:pt idx="906">
                  <c:v>0.33951199309200047</c:v>
                </c:pt>
                <c:pt idx="907">
                  <c:v>0.34432364102400026</c:v>
                </c:pt>
                <c:pt idx="908">
                  <c:v>0.34913528895599899</c:v>
                </c:pt>
                <c:pt idx="909">
                  <c:v>0.35394693688799989</c:v>
                </c:pt>
                <c:pt idx="910">
                  <c:v>0.35875858481999973</c:v>
                </c:pt>
                <c:pt idx="911">
                  <c:v>0.36357023275199957</c:v>
                </c:pt>
                <c:pt idx="912">
                  <c:v>0.36838188068400057</c:v>
                </c:pt>
                <c:pt idx="913">
                  <c:v>0.37319352861600041</c:v>
                </c:pt>
                <c:pt idx="914">
                  <c:v>0.37800517654799909</c:v>
                </c:pt>
                <c:pt idx="915">
                  <c:v>0.38281682448000004</c:v>
                </c:pt>
                <c:pt idx="916">
                  <c:v>0.38762847241199982</c:v>
                </c:pt>
                <c:pt idx="917">
                  <c:v>0.39244012034399967</c:v>
                </c:pt>
                <c:pt idx="918">
                  <c:v>0.39725176827600062</c:v>
                </c:pt>
                <c:pt idx="919">
                  <c:v>0.40206341620799935</c:v>
                </c:pt>
                <c:pt idx="920">
                  <c:v>0.40687506413999913</c:v>
                </c:pt>
                <c:pt idx="921">
                  <c:v>0.41168671207200014</c:v>
                </c:pt>
                <c:pt idx="922">
                  <c:v>0.41649836000399998</c:v>
                </c:pt>
                <c:pt idx="923">
                  <c:v>0.42131000793599976</c:v>
                </c:pt>
                <c:pt idx="924">
                  <c:v>0.42612165586799955</c:v>
                </c:pt>
                <c:pt idx="925">
                  <c:v>0.4309333037999995</c:v>
                </c:pt>
                <c:pt idx="926">
                  <c:v>0.4309333037999995</c:v>
                </c:pt>
                <c:pt idx="927">
                  <c:v>0.4309333037999995</c:v>
                </c:pt>
                <c:pt idx="928">
                  <c:v>0.43093330380000061</c:v>
                </c:pt>
                <c:pt idx="929">
                  <c:v>0.4309333037999995</c:v>
                </c:pt>
                <c:pt idx="930">
                  <c:v>0.4309333037999995</c:v>
                </c:pt>
                <c:pt idx="931">
                  <c:v>0.4309333037999995</c:v>
                </c:pt>
                <c:pt idx="932">
                  <c:v>0.4309333037999995</c:v>
                </c:pt>
                <c:pt idx="933">
                  <c:v>0.43093330380000061</c:v>
                </c:pt>
                <c:pt idx="934">
                  <c:v>0.43093330380000061</c:v>
                </c:pt>
                <c:pt idx="935">
                  <c:v>0.4309333037999995</c:v>
                </c:pt>
                <c:pt idx="936">
                  <c:v>0.4309333037999995</c:v>
                </c:pt>
                <c:pt idx="937">
                  <c:v>0.4309333037999995</c:v>
                </c:pt>
                <c:pt idx="938">
                  <c:v>0.4309333037999995</c:v>
                </c:pt>
                <c:pt idx="939">
                  <c:v>0.43093330380000061</c:v>
                </c:pt>
                <c:pt idx="940">
                  <c:v>0.4309333037999995</c:v>
                </c:pt>
                <c:pt idx="941">
                  <c:v>0.4309333037999995</c:v>
                </c:pt>
                <c:pt idx="942">
                  <c:v>0.4309333037999995</c:v>
                </c:pt>
                <c:pt idx="943">
                  <c:v>0.4309333037999995</c:v>
                </c:pt>
                <c:pt idx="944">
                  <c:v>0.43093330380000061</c:v>
                </c:pt>
                <c:pt idx="945">
                  <c:v>0.4309333037999995</c:v>
                </c:pt>
                <c:pt idx="946">
                  <c:v>0.4309333037999995</c:v>
                </c:pt>
                <c:pt idx="947">
                  <c:v>0.4309333037999995</c:v>
                </c:pt>
                <c:pt idx="948">
                  <c:v>0.4309333037999995</c:v>
                </c:pt>
                <c:pt idx="949">
                  <c:v>0.43093330380000061</c:v>
                </c:pt>
                <c:pt idx="950">
                  <c:v>0.43093330380000061</c:v>
                </c:pt>
                <c:pt idx="951">
                  <c:v>0.4309333037999995</c:v>
                </c:pt>
                <c:pt idx="952">
                  <c:v>0.4309333037999995</c:v>
                </c:pt>
                <c:pt idx="953">
                  <c:v>0.4309333037999995</c:v>
                </c:pt>
                <c:pt idx="954">
                  <c:v>0.43093330380000061</c:v>
                </c:pt>
                <c:pt idx="955">
                  <c:v>0.43093330380000061</c:v>
                </c:pt>
                <c:pt idx="956">
                  <c:v>0.4309333037999995</c:v>
                </c:pt>
                <c:pt idx="957">
                  <c:v>0.4309333037999995</c:v>
                </c:pt>
                <c:pt idx="958">
                  <c:v>0.4309333037999995</c:v>
                </c:pt>
                <c:pt idx="959">
                  <c:v>0.4309333037999995</c:v>
                </c:pt>
                <c:pt idx="960">
                  <c:v>0.43093330380000061</c:v>
                </c:pt>
                <c:pt idx="961">
                  <c:v>0.4309333037999995</c:v>
                </c:pt>
                <c:pt idx="962">
                  <c:v>0.4309333037999995</c:v>
                </c:pt>
                <c:pt idx="963">
                  <c:v>0.4309333037999995</c:v>
                </c:pt>
                <c:pt idx="964">
                  <c:v>0.4309333037999995</c:v>
                </c:pt>
                <c:pt idx="965">
                  <c:v>0.43093330380000061</c:v>
                </c:pt>
                <c:pt idx="966">
                  <c:v>0.4309333037999995</c:v>
                </c:pt>
                <c:pt idx="967">
                  <c:v>0.4309333037999995</c:v>
                </c:pt>
                <c:pt idx="968">
                  <c:v>0.4309333037999995</c:v>
                </c:pt>
                <c:pt idx="969">
                  <c:v>0.4309333037999995</c:v>
                </c:pt>
                <c:pt idx="970">
                  <c:v>0.43093330380000061</c:v>
                </c:pt>
                <c:pt idx="971">
                  <c:v>0.43093330380000061</c:v>
                </c:pt>
                <c:pt idx="972">
                  <c:v>0.4309333037999995</c:v>
                </c:pt>
                <c:pt idx="973">
                  <c:v>0.4309333037999995</c:v>
                </c:pt>
                <c:pt idx="974">
                  <c:v>0.4309333037999995</c:v>
                </c:pt>
                <c:pt idx="975">
                  <c:v>0.4309333037999995</c:v>
                </c:pt>
                <c:pt idx="976">
                  <c:v>0.43093330380000061</c:v>
                </c:pt>
                <c:pt idx="977">
                  <c:v>0.4309333037999995</c:v>
                </c:pt>
                <c:pt idx="978">
                  <c:v>0.4309333037999995</c:v>
                </c:pt>
                <c:pt idx="979">
                  <c:v>0.4309333037999995</c:v>
                </c:pt>
                <c:pt idx="980">
                  <c:v>0.4309333037999995</c:v>
                </c:pt>
                <c:pt idx="981">
                  <c:v>0.43093330380000061</c:v>
                </c:pt>
                <c:pt idx="982">
                  <c:v>0.4309333037999995</c:v>
                </c:pt>
                <c:pt idx="983">
                  <c:v>0.4309333037999995</c:v>
                </c:pt>
                <c:pt idx="984">
                  <c:v>0.4309333037999995</c:v>
                </c:pt>
                <c:pt idx="985">
                  <c:v>0.4309333037999995</c:v>
                </c:pt>
                <c:pt idx="986">
                  <c:v>0.43093330380000061</c:v>
                </c:pt>
                <c:pt idx="987">
                  <c:v>0.4309333037999995</c:v>
                </c:pt>
                <c:pt idx="988">
                  <c:v>0.4309333037999995</c:v>
                </c:pt>
                <c:pt idx="989">
                  <c:v>0.4309333037999995</c:v>
                </c:pt>
                <c:pt idx="990">
                  <c:v>0.4309333037999995</c:v>
                </c:pt>
                <c:pt idx="991">
                  <c:v>0.43093330380000061</c:v>
                </c:pt>
                <c:pt idx="992">
                  <c:v>0.43093330380000061</c:v>
                </c:pt>
                <c:pt idx="993">
                  <c:v>0.4309333037999995</c:v>
                </c:pt>
                <c:pt idx="994">
                  <c:v>0.4309333037999995</c:v>
                </c:pt>
                <c:pt idx="995">
                  <c:v>0.4309333037999995</c:v>
                </c:pt>
                <c:pt idx="996">
                  <c:v>0.4309333037999995</c:v>
                </c:pt>
                <c:pt idx="997">
                  <c:v>0.43093330380000061</c:v>
                </c:pt>
                <c:pt idx="998">
                  <c:v>0.4309333037999995</c:v>
                </c:pt>
                <c:pt idx="999">
                  <c:v>0.4309333037999995</c:v>
                </c:pt>
                <c:pt idx="1000">
                  <c:v>0.4309333037999995</c:v>
                </c:pt>
                <c:pt idx="1001">
                  <c:v>0.43283681287199899</c:v>
                </c:pt>
                <c:pt idx="1002">
                  <c:v>0.43474032194399964</c:v>
                </c:pt>
                <c:pt idx="1003">
                  <c:v>0.43664383101600041</c:v>
                </c:pt>
                <c:pt idx="1004">
                  <c:v>0.438547340088</c:v>
                </c:pt>
                <c:pt idx="1005">
                  <c:v>0.44045084915999955</c:v>
                </c:pt>
                <c:pt idx="1006">
                  <c:v>0.44235435823199915</c:v>
                </c:pt>
                <c:pt idx="1007">
                  <c:v>0.44425786730399991</c:v>
                </c:pt>
                <c:pt idx="1008">
                  <c:v>0.44616137637600056</c:v>
                </c:pt>
                <c:pt idx="1009">
                  <c:v>0.44806488544800011</c:v>
                </c:pt>
                <c:pt idx="1010">
                  <c:v>0.44996839451999965</c:v>
                </c:pt>
                <c:pt idx="1011">
                  <c:v>0.45187190359199925</c:v>
                </c:pt>
                <c:pt idx="1012">
                  <c:v>0.45377541266399996</c:v>
                </c:pt>
                <c:pt idx="1013">
                  <c:v>0.45567892173600072</c:v>
                </c:pt>
                <c:pt idx="1014">
                  <c:v>0.45758243080800026</c:v>
                </c:pt>
                <c:pt idx="1015">
                  <c:v>0.45948593987999981</c:v>
                </c:pt>
                <c:pt idx="1016">
                  <c:v>0.4613894489519994</c:v>
                </c:pt>
                <c:pt idx="1017">
                  <c:v>0.46329295802399889</c:v>
                </c:pt>
                <c:pt idx="1018">
                  <c:v>0.46519646709600077</c:v>
                </c:pt>
                <c:pt idx="1019">
                  <c:v>0.46709997616800031</c:v>
                </c:pt>
                <c:pt idx="1020">
                  <c:v>0.46900348523999991</c:v>
                </c:pt>
                <c:pt idx="1021">
                  <c:v>0.47090699431199956</c:v>
                </c:pt>
                <c:pt idx="1022">
                  <c:v>0.47281050338399905</c:v>
                </c:pt>
                <c:pt idx="1023">
                  <c:v>0.47471401245600092</c:v>
                </c:pt>
                <c:pt idx="1024">
                  <c:v>0.47661752152800052</c:v>
                </c:pt>
                <c:pt idx="1025">
                  <c:v>0.47852103060000006</c:v>
                </c:pt>
                <c:pt idx="1026">
                  <c:v>0.47852103060000006</c:v>
                </c:pt>
                <c:pt idx="1027">
                  <c:v>0.47852103060000006</c:v>
                </c:pt>
                <c:pt idx="1028">
                  <c:v>0.47852103060000006</c:v>
                </c:pt>
                <c:pt idx="1029">
                  <c:v>0.47852103060000006</c:v>
                </c:pt>
                <c:pt idx="1030">
                  <c:v>0.47852103060000006</c:v>
                </c:pt>
                <c:pt idx="1031">
                  <c:v>0.47852103060000006</c:v>
                </c:pt>
                <c:pt idx="1032">
                  <c:v>0.47852103060000006</c:v>
                </c:pt>
                <c:pt idx="1033">
                  <c:v>0.47852103060000006</c:v>
                </c:pt>
                <c:pt idx="1034">
                  <c:v>0.47852103060000006</c:v>
                </c:pt>
                <c:pt idx="1035">
                  <c:v>0.47852103060000006</c:v>
                </c:pt>
                <c:pt idx="1036">
                  <c:v>0.47852103060000006</c:v>
                </c:pt>
                <c:pt idx="1037">
                  <c:v>0.47852103060000006</c:v>
                </c:pt>
                <c:pt idx="1038">
                  <c:v>0.47852103060000006</c:v>
                </c:pt>
                <c:pt idx="1039">
                  <c:v>0.47852103060000006</c:v>
                </c:pt>
                <c:pt idx="1040">
                  <c:v>0.47852103060000006</c:v>
                </c:pt>
                <c:pt idx="1041">
                  <c:v>0.47852103060000006</c:v>
                </c:pt>
                <c:pt idx="1042">
                  <c:v>0.47852103060000006</c:v>
                </c:pt>
                <c:pt idx="1043">
                  <c:v>0.47852103060000006</c:v>
                </c:pt>
                <c:pt idx="1044">
                  <c:v>0.47852103060000006</c:v>
                </c:pt>
                <c:pt idx="1045">
                  <c:v>0.47852103060000006</c:v>
                </c:pt>
                <c:pt idx="1046">
                  <c:v>0.47852103060000006</c:v>
                </c:pt>
                <c:pt idx="1047">
                  <c:v>0.47852103060000006</c:v>
                </c:pt>
                <c:pt idx="1048">
                  <c:v>0.47852103060000006</c:v>
                </c:pt>
                <c:pt idx="1049">
                  <c:v>0.47852103060000006</c:v>
                </c:pt>
                <c:pt idx="1050">
                  <c:v>0.47852103060000006</c:v>
                </c:pt>
                <c:pt idx="1051">
                  <c:v>0.48016016341200024</c:v>
                </c:pt>
                <c:pt idx="1052">
                  <c:v>0.48179929622400042</c:v>
                </c:pt>
                <c:pt idx="1053">
                  <c:v>0.48343842903599932</c:v>
                </c:pt>
                <c:pt idx="1054">
                  <c:v>0.48507756184799961</c:v>
                </c:pt>
                <c:pt idx="1055">
                  <c:v>0.48671669465999973</c:v>
                </c:pt>
                <c:pt idx="1056">
                  <c:v>0.48835582747199996</c:v>
                </c:pt>
                <c:pt idx="1057">
                  <c:v>0.48999496028400008</c:v>
                </c:pt>
                <c:pt idx="1058">
                  <c:v>0.49163409309599915</c:v>
                </c:pt>
                <c:pt idx="1059">
                  <c:v>0.49327322590800043</c:v>
                </c:pt>
                <c:pt idx="1060">
                  <c:v>0.49491235872000056</c:v>
                </c:pt>
                <c:pt idx="1061">
                  <c:v>0.49655149153200079</c:v>
                </c:pt>
                <c:pt idx="1062">
                  <c:v>0.49819062434400097</c:v>
                </c:pt>
                <c:pt idx="1063">
                  <c:v>0.49982975715599992</c:v>
                </c:pt>
                <c:pt idx="1064">
                  <c:v>0.5014688899680001</c:v>
                </c:pt>
                <c:pt idx="1065">
                  <c:v>0.50310802278000022</c:v>
                </c:pt>
                <c:pt idx="1066">
                  <c:v>0.50474715559200045</c:v>
                </c:pt>
                <c:pt idx="1067">
                  <c:v>0.50638628840400068</c:v>
                </c:pt>
                <c:pt idx="1068">
                  <c:v>0.50802542121599947</c:v>
                </c:pt>
                <c:pt idx="1069">
                  <c:v>0.50966455402799971</c:v>
                </c:pt>
                <c:pt idx="1070">
                  <c:v>0.51130368683999994</c:v>
                </c:pt>
                <c:pt idx="1071">
                  <c:v>0.51294281965200017</c:v>
                </c:pt>
                <c:pt idx="1072">
                  <c:v>0.5145819524640004</c:v>
                </c:pt>
                <c:pt idx="1073">
                  <c:v>0.5162210852759993</c:v>
                </c:pt>
                <c:pt idx="1074">
                  <c:v>0.51786021808799954</c:v>
                </c:pt>
                <c:pt idx="1075">
                  <c:v>0.51949935090000088</c:v>
                </c:pt>
                <c:pt idx="1076">
                  <c:v>0.51949935090000088</c:v>
                </c:pt>
                <c:pt idx="1077">
                  <c:v>0.51949935090000088</c:v>
                </c:pt>
                <c:pt idx="1078">
                  <c:v>0.51949935090000088</c:v>
                </c:pt>
                <c:pt idx="1079">
                  <c:v>0.51949935090000088</c:v>
                </c:pt>
                <c:pt idx="1080">
                  <c:v>0.51949935090000088</c:v>
                </c:pt>
                <c:pt idx="1081">
                  <c:v>0.51949935090000088</c:v>
                </c:pt>
                <c:pt idx="1082">
                  <c:v>0.51949935090000088</c:v>
                </c:pt>
                <c:pt idx="1083">
                  <c:v>0.51949935090000088</c:v>
                </c:pt>
                <c:pt idx="1084">
                  <c:v>0.51949935089999966</c:v>
                </c:pt>
                <c:pt idx="1085">
                  <c:v>0.51949935089999966</c:v>
                </c:pt>
                <c:pt idx="1086">
                  <c:v>0.51949935089999966</c:v>
                </c:pt>
                <c:pt idx="1087">
                  <c:v>0.51949935089999966</c:v>
                </c:pt>
                <c:pt idx="1088">
                  <c:v>0.51949935089999966</c:v>
                </c:pt>
                <c:pt idx="1089">
                  <c:v>0.51949935089999966</c:v>
                </c:pt>
                <c:pt idx="1090">
                  <c:v>0.51949935089999966</c:v>
                </c:pt>
                <c:pt idx="1091">
                  <c:v>0.51949935089999966</c:v>
                </c:pt>
                <c:pt idx="1092">
                  <c:v>0.51949935090000088</c:v>
                </c:pt>
                <c:pt idx="1093">
                  <c:v>0.51949935090000088</c:v>
                </c:pt>
                <c:pt idx="1094">
                  <c:v>0.51949935090000088</c:v>
                </c:pt>
                <c:pt idx="1095">
                  <c:v>0.51949935090000088</c:v>
                </c:pt>
                <c:pt idx="1096">
                  <c:v>0.51949935090000088</c:v>
                </c:pt>
                <c:pt idx="1097">
                  <c:v>0.51949935090000088</c:v>
                </c:pt>
                <c:pt idx="1098">
                  <c:v>0.51949935090000088</c:v>
                </c:pt>
                <c:pt idx="1099">
                  <c:v>0.51949935090000088</c:v>
                </c:pt>
                <c:pt idx="1100">
                  <c:v>0.51949935089999966</c:v>
                </c:pt>
                <c:pt idx="1101">
                  <c:v>0.52489262660399982</c:v>
                </c:pt>
                <c:pt idx="1102">
                  <c:v>0.53028590230799999</c:v>
                </c:pt>
                <c:pt idx="1103">
                  <c:v>0.53567917801199993</c:v>
                </c:pt>
                <c:pt idx="1104">
                  <c:v>0.5410724537160001</c:v>
                </c:pt>
                <c:pt idx="1105">
                  <c:v>0.54646572941999905</c:v>
                </c:pt>
                <c:pt idx="1106">
                  <c:v>0.55185900512399977</c:v>
                </c:pt>
                <c:pt idx="1107">
                  <c:v>0.55725228082799971</c:v>
                </c:pt>
                <c:pt idx="1108">
                  <c:v>0.58897685357032314</c:v>
                </c:pt>
                <c:pt idx="1109">
                  <c:v>0.59462252964063367</c:v>
                </c:pt>
                <c:pt idx="1110">
                  <c:v>0.62710430348188817</c:v>
                </c:pt>
                <c:pt idx="1111">
                  <c:v>0.63560447246407736</c:v>
                </c:pt>
                <c:pt idx="1112">
                  <c:v>0.67166824615539833</c:v>
                </c:pt>
                <c:pt idx="1113">
                  <c:v>0.7084595267849092</c:v>
                </c:pt>
                <c:pt idx="1114">
                  <c:v>0.71768720270528741</c:v>
                </c:pt>
                <c:pt idx="1115">
                  <c:v>0.7555697437420813</c:v>
                </c:pt>
                <c:pt idx="1116">
                  <c:v>0.7941797917170631</c:v>
                </c:pt>
                <c:pt idx="1117">
                  <c:v>0.80413497457562844</c:v>
                </c:pt>
                <c:pt idx="1118">
                  <c:v>0.84383628295789481</c:v>
                </c:pt>
                <c:pt idx="1119">
                  <c:v>0.88426509827834809</c:v>
                </c:pt>
                <c:pt idx="1120">
                  <c:v>0.92542142053699183</c:v>
                </c:pt>
                <c:pt idx="1121">
                  <c:v>0.93721932252841011</c:v>
                </c:pt>
                <c:pt idx="1122">
                  <c:v>0.98026785418780737</c:v>
                </c:pt>
                <c:pt idx="1123">
                  <c:v>1.0240933830532992</c:v>
                </c:pt>
                <c:pt idx="1124">
                  <c:v>1.0686959091248835</c:v>
                </c:pt>
                <c:pt idx="1125">
                  <c:v>1.081659306925441</c:v>
                </c:pt>
                <c:pt idx="1126">
                  <c:v>1.1187528483401274</c:v>
                </c:pt>
                <c:pt idx="1127">
                  <c:v>1.1234302642776959</c:v>
                </c:pt>
                <c:pt idx="1128">
                  <c:v>1.1281076802152645</c:v>
                </c:pt>
                <c:pt idx="1129">
                  <c:v>1.1327850961528312</c:v>
                </c:pt>
                <c:pt idx="1130">
                  <c:v>1.1705591287512014</c:v>
                </c:pt>
                <c:pt idx="1131">
                  <c:v>1.2221043007622423</c:v>
                </c:pt>
                <c:pt idx="1132">
                  <c:v>1.2746640232653135</c:v>
                </c:pt>
                <c:pt idx="1133">
                  <c:v>1.3282382962604187</c:v>
                </c:pt>
                <c:pt idx="1134">
                  <c:v>1.3828271197475537</c:v>
                </c:pt>
                <c:pt idx="1135">
                  <c:v>1.4384304937267225</c:v>
                </c:pt>
                <c:pt idx="1136">
                  <c:v>1.5006785217926422</c:v>
                </c:pt>
                <c:pt idx="1137">
                  <c:v>1.5642132968240678</c:v>
                </c:pt>
                <c:pt idx="1138">
                  <c:v>1.6290348188209949</c:v>
                </c:pt>
                <c:pt idx="1139">
                  <c:v>1.7333495746053147</c:v>
                </c:pt>
                <c:pt idx="1140">
                  <c:v>1.8013879640160009</c:v>
                </c:pt>
                <c:pt idx="1141">
                  <c:v>1.8869101341033641</c:v>
                </c:pt>
                <c:pt idx="1142">
                  <c:v>1.974408933565444</c:v>
                </c:pt>
                <c:pt idx="1143">
                  <c:v>2.0425088896127988</c:v>
                </c:pt>
                <c:pt idx="1144">
                  <c:v>2.1334667904806426</c:v>
                </c:pt>
                <c:pt idx="1145">
                  <c:v>2.2264013207232023</c:v>
                </c:pt>
                <c:pt idx="1146">
                  <c:v>2.3584641472656012</c:v>
                </c:pt>
                <c:pt idx="1147">
                  <c:v>2.4706973265552024</c:v>
                </c:pt>
                <c:pt idx="1148">
                  <c:v>2.7207234125568038</c:v>
                </c:pt>
                <c:pt idx="1149">
                  <c:v>3.0190736070144042</c:v>
                </c:pt>
                <c:pt idx="1150">
                  <c:v>3.345292180972796</c:v>
                </c:pt>
                <c:pt idx="1151">
                  <c:v>4.0202250988032011</c:v>
                </c:pt>
                <c:pt idx="1152">
                  <c:v>5.0340097103544048</c:v>
                </c:pt>
                <c:pt idx="1153">
                  <c:v>5.6370882824135995</c:v>
                </c:pt>
                <c:pt idx="1154">
                  <c:v>5.7311482642099252</c:v>
                </c:pt>
                <c:pt idx="1155">
                  <c:v>5.7739650316128035</c:v>
                </c:pt>
                <c:pt idx="1156">
                  <c:v>5.7739650316128035</c:v>
                </c:pt>
                <c:pt idx="1157">
                  <c:v>5.7739650316128062</c:v>
                </c:pt>
                <c:pt idx="1158">
                  <c:v>5.7739650316127999</c:v>
                </c:pt>
                <c:pt idx="1159">
                  <c:v>5.7739650316128035</c:v>
                </c:pt>
                <c:pt idx="1160">
                  <c:v>5.7739650316128035</c:v>
                </c:pt>
                <c:pt idx="1161">
                  <c:v>5.7015137714349624</c:v>
                </c:pt>
                <c:pt idx="1162">
                  <c:v>5.6370882824136039</c:v>
                </c:pt>
                <c:pt idx="1163">
                  <c:v>5.5651796263778426</c:v>
                </c:pt>
                <c:pt idx="1164">
                  <c:v>5.5011417117436832</c:v>
                </c:pt>
                <c:pt idx="1165">
                  <c:v>5.4297756598500042</c:v>
                </c:pt>
                <c:pt idx="1166">
                  <c:v>5.3256827502316764</c:v>
                </c:pt>
                <c:pt idx="1167">
                  <c:v>5.2223359213087157</c:v>
                </c:pt>
                <c:pt idx="1168">
                  <c:v>5.1197351730811205</c:v>
                </c:pt>
                <c:pt idx="1169">
                  <c:v>5.0057648929382399</c:v>
                </c:pt>
                <c:pt idx="1170">
                  <c:v>4.9048428262751997</c:v>
                </c:pt>
                <c:pt idx="1171">
                  <c:v>4.7544403238431192</c:v>
                </c:pt>
                <c:pt idx="1172">
                  <c:v>4.6057226519923198</c:v>
                </c:pt>
                <c:pt idx="1173">
                  <c:v>4.3517953403611163</c:v>
                </c:pt>
                <c:pt idx="1174">
                  <c:v>4.0383555421178832</c:v>
                </c:pt>
                <c:pt idx="1175">
                  <c:v>3.6527453013772861</c:v>
                </c:pt>
                <c:pt idx="1176">
                  <c:v>2.9409214968806436</c:v>
                </c:pt>
                <c:pt idx="1177">
                  <c:v>1.8134354631383984</c:v>
                </c:pt>
                <c:pt idx="1178">
                  <c:v>1.0667968126318086</c:v>
                </c:pt>
                <c:pt idx="1179">
                  <c:v>0.89276764730025449</c:v>
                </c:pt>
                <c:pt idx="1180">
                  <c:v>0.83534246462015915</c:v>
                </c:pt>
                <c:pt idx="1181">
                  <c:v>0.75295983098303887</c:v>
                </c:pt>
                <c:pt idx="1182">
                  <c:v>0.67414049663500675</c:v>
                </c:pt>
                <c:pt idx="1183">
                  <c:v>0.5988844615760649</c:v>
                </c:pt>
                <c:pt idx="1184">
                  <c:v>0.55307513592000057</c:v>
                </c:pt>
                <c:pt idx="1185">
                  <c:v>0.53404004519999737</c:v>
                </c:pt>
                <c:pt idx="1186">
                  <c:v>0.52690188617999767</c:v>
                </c:pt>
                <c:pt idx="1187">
                  <c:v>0.51976372715999786</c:v>
                </c:pt>
                <c:pt idx="1188">
                  <c:v>0.51262556813999816</c:v>
                </c:pt>
                <c:pt idx="1189">
                  <c:v>0.50548740911999823</c:v>
                </c:pt>
                <c:pt idx="1190">
                  <c:v>0.49834925009999848</c:v>
                </c:pt>
                <c:pt idx="1191">
                  <c:v>0.49055015043000022</c:v>
                </c:pt>
                <c:pt idx="1192">
                  <c:v>0.48275105075999958</c:v>
                </c:pt>
                <c:pt idx="1193">
                  <c:v>0.47495195109000132</c:v>
                </c:pt>
                <c:pt idx="1194">
                  <c:v>0.46715285142000068</c:v>
                </c:pt>
                <c:pt idx="1195">
                  <c:v>0.45935375175000015</c:v>
                </c:pt>
                <c:pt idx="1196">
                  <c:v>0.45737092980000005</c:v>
                </c:pt>
                <c:pt idx="1197">
                  <c:v>0.45538810784999995</c:v>
                </c:pt>
                <c:pt idx="1198">
                  <c:v>0.45340528590000223</c:v>
                </c:pt>
                <c:pt idx="1199">
                  <c:v>0.45142246395000218</c:v>
                </c:pt>
                <c:pt idx="1200">
                  <c:v>0.44943964199999975</c:v>
                </c:pt>
                <c:pt idx="1201">
                  <c:v>0.44745682004999959</c:v>
                </c:pt>
                <c:pt idx="1202">
                  <c:v>0.4454739980999996</c:v>
                </c:pt>
                <c:pt idx="1203">
                  <c:v>0.44349117615000183</c:v>
                </c:pt>
                <c:pt idx="1204">
                  <c:v>0.44150835420000178</c:v>
                </c:pt>
                <c:pt idx="1205">
                  <c:v>0.43952553225000174</c:v>
                </c:pt>
                <c:pt idx="1206">
                  <c:v>0.43886459160000091</c:v>
                </c:pt>
                <c:pt idx="1207">
                  <c:v>0.43820365095000008</c:v>
                </c:pt>
                <c:pt idx="1208">
                  <c:v>0.43754271030000164</c:v>
                </c:pt>
                <c:pt idx="1209">
                  <c:v>0.43688176965000081</c:v>
                </c:pt>
                <c:pt idx="1210">
                  <c:v>0.43622082900000242</c:v>
                </c:pt>
                <c:pt idx="1211">
                  <c:v>0.43132986819000196</c:v>
                </c:pt>
                <c:pt idx="1212">
                  <c:v>0.42643890738000167</c:v>
                </c:pt>
                <c:pt idx="1213">
                  <c:v>0.42154794657000133</c:v>
                </c:pt>
                <c:pt idx="1214">
                  <c:v>0.41665698576000093</c:v>
                </c:pt>
                <c:pt idx="1215">
                  <c:v>0.41176602495000064</c:v>
                </c:pt>
                <c:pt idx="1216">
                  <c:v>0.40753600479000113</c:v>
                </c:pt>
                <c:pt idx="1217">
                  <c:v>0.40330598463000156</c:v>
                </c:pt>
                <c:pt idx="1218">
                  <c:v>0.39907596446999971</c:v>
                </c:pt>
                <c:pt idx="1219">
                  <c:v>0.3948459443100002</c:v>
                </c:pt>
                <c:pt idx="1220">
                  <c:v>0.39061592415000068</c:v>
                </c:pt>
                <c:pt idx="1221">
                  <c:v>0.38638590398999878</c:v>
                </c:pt>
                <c:pt idx="1222">
                  <c:v>0.38215588382999921</c:v>
                </c:pt>
                <c:pt idx="1223">
                  <c:v>0.37792586366999736</c:v>
                </c:pt>
                <c:pt idx="1224">
                  <c:v>0.37369584350999779</c:v>
                </c:pt>
                <c:pt idx="1225">
                  <c:v>0.36946582334999828</c:v>
                </c:pt>
                <c:pt idx="1226">
                  <c:v>0.36523580318999876</c:v>
                </c:pt>
                <c:pt idx="1227">
                  <c:v>0.36100578302999925</c:v>
                </c:pt>
                <c:pt idx="1228">
                  <c:v>0.35677576286999735</c:v>
                </c:pt>
                <c:pt idx="1229">
                  <c:v>0.35254574270999778</c:v>
                </c:pt>
                <c:pt idx="1230">
                  <c:v>0.34831572254999826</c:v>
                </c:pt>
                <c:pt idx="1231">
                  <c:v>0.34113350081999938</c:v>
                </c:pt>
                <c:pt idx="1232">
                  <c:v>0.33395127908999811</c:v>
                </c:pt>
                <c:pt idx="1233">
                  <c:v>0.3267690573599969</c:v>
                </c:pt>
                <c:pt idx="1234">
                  <c:v>0.31958683562999796</c:v>
                </c:pt>
                <c:pt idx="1235">
                  <c:v>0.31240461389999902</c:v>
                </c:pt>
                <c:pt idx="1236">
                  <c:v>0.30945241232999732</c:v>
                </c:pt>
                <c:pt idx="1237">
                  <c:v>0.30650021075999795</c:v>
                </c:pt>
                <c:pt idx="1238">
                  <c:v>0.30354800918999852</c:v>
                </c:pt>
                <c:pt idx="1239">
                  <c:v>0.30059580761999921</c:v>
                </c:pt>
                <c:pt idx="1240">
                  <c:v>0.2976436060499974</c:v>
                </c:pt>
                <c:pt idx="1241">
                  <c:v>0.29469140447999798</c:v>
                </c:pt>
                <c:pt idx="1242">
                  <c:v>0.29173920290999866</c:v>
                </c:pt>
                <c:pt idx="1243">
                  <c:v>0.28878700133999929</c:v>
                </c:pt>
                <c:pt idx="1244">
                  <c:v>0.28583479976999759</c:v>
                </c:pt>
                <c:pt idx="1245">
                  <c:v>0.28288259819999817</c:v>
                </c:pt>
                <c:pt idx="1246">
                  <c:v>0.27993039663000113</c:v>
                </c:pt>
                <c:pt idx="1247">
                  <c:v>0.27697819505999938</c:v>
                </c:pt>
                <c:pt idx="1248">
                  <c:v>0.27402599349000001</c:v>
                </c:pt>
                <c:pt idx="1249">
                  <c:v>0.27107379192000058</c:v>
                </c:pt>
                <c:pt idx="1250">
                  <c:v>0.26812159035000122</c:v>
                </c:pt>
                <c:pt idx="1251">
                  <c:v>0.26516938877999952</c:v>
                </c:pt>
                <c:pt idx="1252">
                  <c:v>0.26221718721000009</c:v>
                </c:pt>
                <c:pt idx="1253">
                  <c:v>0.25926498564000078</c:v>
                </c:pt>
                <c:pt idx="1254">
                  <c:v>0.25631278407000141</c:v>
                </c:pt>
                <c:pt idx="1255">
                  <c:v>0.25336058249999965</c:v>
                </c:pt>
                <c:pt idx="1256">
                  <c:v>0.25336058249999965</c:v>
                </c:pt>
                <c:pt idx="1257">
                  <c:v>0.25336058250000199</c:v>
                </c:pt>
                <c:pt idx="1258">
                  <c:v>0.25336058250000199</c:v>
                </c:pt>
                <c:pt idx="1259">
                  <c:v>0.25336058249999965</c:v>
                </c:pt>
                <c:pt idx="1260">
                  <c:v>0.25336058249999965</c:v>
                </c:pt>
                <c:pt idx="1261">
                  <c:v>0.25181838765000247</c:v>
                </c:pt>
                <c:pt idx="1262">
                  <c:v>0.25027619280000057</c:v>
                </c:pt>
                <c:pt idx="1263">
                  <c:v>0.24873399795000103</c:v>
                </c:pt>
                <c:pt idx="1264">
                  <c:v>0.24719180309999916</c:v>
                </c:pt>
                <c:pt idx="1265">
                  <c:v>0.24564960825000198</c:v>
                </c:pt>
                <c:pt idx="1266">
                  <c:v>0.24410741340000006</c:v>
                </c:pt>
                <c:pt idx="1267">
                  <c:v>0.24256521855000057</c:v>
                </c:pt>
                <c:pt idx="1268">
                  <c:v>0.24102302369999867</c:v>
                </c:pt>
                <c:pt idx="1269">
                  <c:v>0.23948082885000146</c:v>
                </c:pt>
                <c:pt idx="1270">
                  <c:v>0.23793863399999957</c:v>
                </c:pt>
                <c:pt idx="1271">
                  <c:v>0.23639643915000008</c:v>
                </c:pt>
                <c:pt idx="1272">
                  <c:v>0.23485424430000051</c:v>
                </c:pt>
                <c:pt idx="1273">
                  <c:v>0.23331204945000097</c:v>
                </c:pt>
                <c:pt idx="1274">
                  <c:v>0.2317698545999991</c:v>
                </c:pt>
                <c:pt idx="1275">
                  <c:v>0.23022765974999956</c:v>
                </c:pt>
                <c:pt idx="1276">
                  <c:v>0.22868546490000002</c:v>
                </c:pt>
                <c:pt idx="1277">
                  <c:v>0.22714327005000051</c:v>
                </c:pt>
                <c:pt idx="1278">
                  <c:v>0.22560107519999859</c:v>
                </c:pt>
                <c:pt idx="1279">
                  <c:v>0.22405888034999907</c:v>
                </c:pt>
                <c:pt idx="1280">
                  <c:v>0.22251668550000187</c:v>
                </c:pt>
                <c:pt idx="1281">
                  <c:v>0.22097449064999999</c:v>
                </c:pt>
                <c:pt idx="1282">
                  <c:v>0.21943229580000045</c:v>
                </c:pt>
                <c:pt idx="1283">
                  <c:v>0.21789010094999861</c:v>
                </c:pt>
                <c:pt idx="1284">
                  <c:v>0.21634790610000137</c:v>
                </c:pt>
                <c:pt idx="1285">
                  <c:v>0.2148057112499995</c:v>
                </c:pt>
                <c:pt idx="1286">
                  <c:v>0.2148057112499995</c:v>
                </c:pt>
                <c:pt idx="1287">
                  <c:v>0.2148057112499995</c:v>
                </c:pt>
                <c:pt idx="1288">
                  <c:v>0.2148057112499995</c:v>
                </c:pt>
                <c:pt idx="1289">
                  <c:v>0.2148057112499995</c:v>
                </c:pt>
                <c:pt idx="1290">
                  <c:v>0.2148057112499995</c:v>
                </c:pt>
                <c:pt idx="1291">
                  <c:v>0.2148057112499995</c:v>
                </c:pt>
                <c:pt idx="1292">
                  <c:v>0.2148057112499995</c:v>
                </c:pt>
                <c:pt idx="1293">
                  <c:v>0.2148057112499995</c:v>
                </c:pt>
                <c:pt idx="1294">
                  <c:v>0.2148057112499995</c:v>
                </c:pt>
                <c:pt idx="1295">
                  <c:v>0.2148057112499995</c:v>
                </c:pt>
                <c:pt idx="1296">
                  <c:v>0.2148057112499995</c:v>
                </c:pt>
                <c:pt idx="1297">
                  <c:v>0.2148057112499995</c:v>
                </c:pt>
                <c:pt idx="1298">
                  <c:v>0.2148057112499995</c:v>
                </c:pt>
                <c:pt idx="1299">
                  <c:v>0.2148057112499995</c:v>
                </c:pt>
                <c:pt idx="1300">
                  <c:v>0.2148057112499995</c:v>
                </c:pt>
                <c:pt idx="1301">
                  <c:v>0.21249241897500018</c:v>
                </c:pt>
                <c:pt idx="1302">
                  <c:v>0.21017912669999853</c:v>
                </c:pt>
                <c:pt idx="1303">
                  <c:v>0.20786583442500159</c:v>
                </c:pt>
                <c:pt idx="1304">
                  <c:v>0.20555254214999991</c:v>
                </c:pt>
                <c:pt idx="1305">
                  <c:v>0.20323924987499828</c:v>
                </c:pt>
                <c:pt idx="1306">
                  <c:v>0.20092595760000131</c:v>
                </c:pt>
                <c:pt idx="1307">
                  <c:v>0.19861266532499969</c:v>
                </c:pt>
                <c:pt idx="1308">
                  <c:v>0.19629937305000036</c:v>
                </c:pt>
                <c:pt idx="1309">
                  <c:v>0.19398608077499874</c:v>
                </c:pt>
                <c:pt idx="1310">
                  <c:v>0.19167278849999941</c:v>
                </c:pt>
                <c:pt idx="1311">
                  <c:v>0.18935949622500012</c:v>
                </c:pt>
                <c:pt idx="1312">
                  <c:v>0.18704620395000082</c:v>
                </c:pt>
                <c:pt idx="1313">
                  <c:v>0.18473291167499914</c:v>
                </c:pt>
                <c:pt idx="1314">
                  <c:v>0.1824196194000022</c:v>
                </c:pt>
                <c:pt idx="1315">
                  <c:v>0.18010632712500055</c:v>
                </c:pt>
                <c:pt idx="1316">
                  <c:v>0.17779303485000122</c:v>
                </c:pt>
                <c:pt idx="1317">
                  <c:v>0.1754797425749996</c:v>
                </c:pt>
                <c:pt idx="1318">
                  <c:v>0.17316645030000027</c:v>
                </c:pt>
                <c:pt idx="1319">
                  <c:v>0.17085315802500098</c:v>
                </c:pt>
                <c:pt idx="1320">
                  <c:v>0.16853986575000168</c:v>
                </c:pt>
                <c:pt idx="1321">
                  <c:v>0.16622657347500003</c:v>
                </c:pt>
                <c:pt idx="1322">
                  <c:v>0.16391328120000306</c:v>
                </c:pt>
                <c:pt idx="1323">
                  <c:v>0.16159998892500141</c:v>
                </c:pt>
                <c:pt idx="1324">
                  <c:v>0.15928669665000211</c:v>
                </c:pt>
                <c:pt idx="1325">
                  <c:v>0.15697340437500046</c:v>
                </c:pt>
                <c:pt idx="1326">
                  <c:v>0.15697340437500046</c:v>
                </c:pt>
                <c:pt idx="1327">
                  <c:v>0.15697340437500279</c:v>
                </c:pt>
                <c:pt idx="1328">
                  <c:v>0.15697340437500046</c:v>
                </c:pt>
                <c:pt idx="1329">
                  <c:v>0.15697340437500046</c:v>
                </c:pt>
                <c:pt idx="1330">
                  <c:v>0.15697340437500279</c:v>
                </c:pt>
                <c:pt idx="1331">
                  <c:v>0.15697340437500046</c:v>
                </c:pt>
                <c:pt idx="1332">
                  <c:v>0.15697340437500046</c:v>
                </c:pt>
                <c:pt idx="1333">
                  <c:v>0.15697340437500046</c:v>
                </c:pt>
                <c:pt idx="1334">
                  <c:v>0.15697340437500046</c:v>
                </c:pt>
                <c:pt idx="1335">
                  <c:v>0.15697340437500279</c:v>
                </c:pt>
                <c:pt idx="1336">
                  <c:v>0.15697340437500046</c:v>
                </c:pt>
                <c:pt idx="1337">
                  <c:v>0.15697340437500046</c:v>
                </c:pt>
                <c:pt idx="1338">
                  <c:v>0.15697340437500279</c:v>
                </c:pt>
                <c:pt idx="1339">
                  <c:v>0.15697340437500046</c:v>
                </c:pt>
                <c:pt idx="1340">
                  <c:v>0.15697340437500046</c:v>
                </c:pt>
                <c:pt idx="1341">
                  <c:v>0.15466011210000113</c:v>
                </c:pt>
                <c:pt idx="1342">
                  <c:v>0.15234681982500181</c:v>
                </c:pt>
                <c:pt idx="1343">
                  <c:v>0.15003352755000254</c:v>
                </c:pt>
                <c:pt idx="1344">
                  <c:v>0.14772023527500083</c:v>
                </c:pt>
                <c:pt idx="1345">
                  <c:v>0.14540694300000157</c:v>
                </c:pt>
                <c:pt idx="1346">
                  <c:v>0.14309365072500224</c:v>
                </c:pt>
                <c:pt idx="1347">
                  <c:v>0.14078035845000061</c:v>
                </c:pt>
                <c:pt idx="1348">
                  <c:v>0.13846706617499893</c:v>
                </c:pt>
                <c:pt idx="1349">
                  <c:v>0.13615377389999964</c:v>
                </c:pt>
                <c:pt idx="1350">
                  <c:v>0.13384048162500034</c:v>
                </c:pt>
                <c:pt idx="1351">
                  <c:v>0.13152718935000102</c:v>
                </c:pt>
                <c:pt idx="1352">
                  <c:v>0.12921389707499939</c:v>
                </c:pt>
                <c:pt idx="1353">
                  <c:v>0.12690060480000009</c:v>
                </c:pt>
                <c:pt idx="1354">
                  <c:v>0.12458731252500081</c:v>
                </c:pt>
                <c:pt idx="1355">
                  <c:v>0.12227402024999914</c:v>
                </c:pt>
                <c:pt idx="1356">
                  <c:v>0.11996072797499985</c:v>
                </c:pt>
                <c:pt idx="1357">
                  <c:v>0.11764743570000052</c:v>
                </c:pt>
                <c:pt idx="1358">
                  <c:v>0.11533414342500121</c:v>
                </c:pt>
                <c:pt idx="1359">
                  <c:v>0.11302085115000191</c:v>
                </c:pt>
                <c:pt idx="1360">
                  <c:v>0.11070755887500026</c:v>
                </c:pt>
                <c:pt idx="1361">
                  <c:v>0.10839426660000097</c:v>
                </c:pt>
                <c:pt idx="1362">
                  <c:v>0.10608097432500165</c:v>
                </c:pt>
                <c:pt idx="1363">
                  <c:v>0.10376768204999764</c:v>
                </c:pt>
                <c:pt idx="1364">
                  <c:v>0.10145438977499834</c:v>
                </c:pt>
                <c:pt idx="1365">
                  <c:v>9.9141097499999026E-2</c:v>
                </c:pt>
                <c:pt idx="1366">
                  <c:v>9.9141097499999026E-2</c:v>
                </c:pt>
                <c:pt idx="1367">
                  <c:v>9.9141097499999026E-2</c:v>
                </c:pt>
                <c:pt idx="1368">
                  <c:v>9.9141097499999026E-2</c:v>
                </c:pt>
                <c:pt idx="1369">
                  <c:v>9.9141097499999026E-2</c:v>
                </c:pt>
                <c:pt idx="1370">
                  <c:v>9.9141097499999026E-2</c:v>
                </c:pt>
                <c:pt idx="1371">
                  <c:v>9.9141097499999026E-2</c:v>
                </c:pt>
                <c:pt idx="1372">
                  <c:v>9.9141097499999026E-2</c:v>
                </c:pt>
                <c:pt idx="1373">
                  <c:v>9.9141097500001399E-2</c:v>
                </c:pt>
                <c:pt idx="1374">
                  <c:v>9.9141097500001399E-2</c:v>
                </c:pt>
                <c:pt idx="1375">
                  <c:v>9.9141097500001399E-2</c:v>
                </c:pt>
                <c:pt idx="1376">
                  <c:v>9.9141097500001399E-2</c:v>
                </c:pt>
                <c:pt idx="1377">
                  <c:v>9.9141097500001399E-2</c:v>
                </c:pt>
                <c:pt idx="1378">
                  <c:v>9.9141097499999026E-2</c:v>
                </c:pt>
                <c:pt idx="1379">
                  <c:v>9.9141097499999026E-2</c:v>
                </c:pt>
                <c:pt idx="1380">
                  <c:v>9.9141097499999026E-2</c:v>
                </c:pt>
                <c:pt idx="1381">
                  <c:v>9.9141097499999026E-2</c:v>
                </c:pt>
                <c:pt idx="1382">
                  <c:v>9.9141097499999026E-2</c:v>
                </c:pt>
                <c:pt idx="1383">
                  <c:v>9.9141097499999026E-2</c:v>
                </c:pt>
                <c:pt idx="1384">
                  <c:v>9.9141097499999026E-2</c:v>
                </c:pt>
                <c:pt idx="1385">
                  <c:v>9.9141097499999026E-2</c:v>
                </c:pt>
                <c:pt idx="1386">
                  <c:v>9.9141097499999026E-2</c:v>
                </c:pt>
                <c:pt idx="1387">
                  <c:v>9.9141097499999026E-2</c:v>
                </c:pt>
                <c:pt idx="1388">
                  <c:v>9.9141097500001399E-2</c:v>
                </c:pt>
                <c:pt idx="1389">
                  <c:v>9.9141097500001399E-2</c:v>
                </c:pt>
                <c:pt idx="1390">
                  <c:v>9.9141097500001399E-2</c:v>
                </c:pt>
                <c:pt idx="1391">
                  <c:v>9.9141097500001399E-2</c:v>
                </c:pt>
                <c:pt idx="1392">
                  <c:v>9.9141097500001399E-2</c:v>
                </c:pt>
                <c:pt idx="1393">
                  <c:v>9.9141097499999026E-2</c:v>
                </c:pt>
                <c:pt idx="1394">
                  <c:v>9.9141097499999026E-2</c:v>
                </c:pt>
                <c:pt idx="1395">
                  <c:v>9.9141097499999026E-2</c:v>
                </c:pt>
                <c:pt idx="1396">
                  <c:v>9.9141097499999026E-2</c:v>
                </c:pt>
                <c:pt idx="1397">
                  <c:v>9.9141097499999026E-2</c:v>
                </c:pt>
                <c:pt idx="1398">
                  <c:v>9.9141097499999026E-2</c:v>
                </c:pt>
                <c:pt idx="1399">
                  <c:v>9.9141097499999026E-2</c:v>
                </c:pt>
                <c:pt idx="1400">
                  <c:v>9.9141097499999026E-2</c:v>
                </c:pt>
                <c:pt idx="1401">
                  <c:v>9.7819216199999795E-2</c:v>
                </c:pt>
                <c:pt idx="1402">
                  <c:v>9.6497334899998163E-2</c:v>
                </c:pt>
                <c:pt idx="1403">
                  <c:v>9.5175453600001236E-2</c:v>
                </c:pt>
                <c:pt idx="1404">
                  <c:v>9.3853572299999632E-2</c:v>
                </c:pt>
                <c:pt idx="1405">
                  <c:v>9.2531691000000346E-2</c:v>
                </c:pt>
                <c:pt idx="1406">
                  <c:v>9.1209809700001102E-2</c:v>
                </c:pt>
                <c:pt idx="1407">
                  <c:v>8.988792839999947E-2</c:v>
                </c:pt>
                <c:pt idx="1408">
                  <c:v>8.8566047100000211E-2</c:v>
                </c:pt>
                <c:pt idx="1409">
                  <c:v>8.7244165800000939E-2</c:v>
                </c:pt>
                <c:pt idx="1410">
                  <c:v>8.5922284499999321E-2</c:v>
                </c:pt>
                <c:pt idx="1411">
                  <c:v>8.4600403200000077E-2</c:v>
                </c:pt>
                <c:pt idx="1412">
                  <c:v>8.327852190000079E-2</c:v>
                </c:pt>
                <c:pt idx="1413">
                  <c:v>8.1956640599999173E-2</c:v>
                </c:pt>
                <c:pt idx="1414">
                  <c:v>8.0634759299999914E-2</c:v>
                </c:pt>
                <c:pt idx="1415">
                  <c:v>7.9312877999998296E-2</c:v>
                </c:pt>
                <c:pt idx="1416">
                  <c:v>7.7990996699999038E-2</c:v>
                </c:pt>
                <c:pt idx="1417">
                  <c:v>7.6669115399999752E-2</c:v>
                </c:pt>
                <c:pt idx="1418">
                  <c:v>7.5347234100000493E-2</c:v>
                </c:pt>
                <c:pt idx="1419">
                  <c:v>7.4025352800001221E-2</c:v>
                </c:pt>
                <c:pt idx="1420">
                  <c:v>7.2703471499999603E-2</c:v>
                </c:pt>
                <c:pt idx="1421">
                  <c:v>7.1381590200000358E-2</c:v>
                </c:pt>
                <c:pt idx="1422">
                  <c:v>7.0059708900001072E-2</c:v>
                </c:pt>
                <c:pt idx="1423">
                  <c:v>6.8737827599999468E-2</c:v>
                </c:pt>
                <c:pt idx="1424">
                  <c:v>6.7415946300000196E-2</c:v>
                </c:pt>
                <c:pt idx="1425">
                  <c:v>6.6094065000000923E-2</c:v>
                </c:pt>
                <c:pt idx="1426">
                  <c:v>6.6094064999998592E-2</c:v>
                </c:pt>
                <c:pt idx="1427">
                  <c:v>6.6094065000000923E-2</c:v>
                </c:pt>
                <c:pt idx="1428">
                  <c:v>6.6094065000000923E-2</c:v>
                </c:pt>
                <c:pt idx="1429">
                  <c:v>6.6094065000000923E-2</c:v>
                </c:pt>
                <c:pt idx="1430">
                  <c:v>6.6094065000000923E-2</c:v>
                </c:pt>
                <c:pt idx="1431">
                  <c:v>6.6094064999998592E-2</c:v>
                </c:pt>
                <c:pt idx="1432">
                  <c:v>6.6094065000000923E-2</c:v>
                </c:pt>
                <c:pt idx="1433">
                  <c:v>6.6094065000000923E-2</c:v>
                </c:pt>
                <c:pt idx="1434">
                  <c:v>6.6094064999998592E-2</c:v>
                </c:pt>
                <c:pt idx="1435">
                  <c:v>6.6094065000000923E-2</c:v>
                </c:pt>
                <c:pt idx="1436">
                  <c:v>6.6094064999998592E-2</c:v>
                </c:pt>
                <c:pt idx="1437">
                  <c:v>6.6094064999998592E-2</c:v>
                </c:pt>
                <c:pt idx="1438">
                  <c:v>6.6094065000000923E-2</c:v>
                </c:pt>
                <c:pt idx="1439">
                  <c:v>6.6094064999998592E-2</c:v>
                </c:pt>
                <c:pt idx="1440">
                  <c:v>6.6094065000000923E-2</c:v>
                </c:pt>
                <c:pt idx="1441">
                  <c:v>6.3450302400000047E-2</c:v>
                </c:pt>
                <c:pt idx="1442">
                  <c:v>6.0806539799999164E-2</c:v>
                </c:pt>
                <c:pt idx="1443">
                  <c:v>5.8162777200000633E-2</c:v>
                </c:pt>
                <c:pt idx="1444">
                  <c:v>5.551901459999975E-2</c:v>
                </c:pt>
                <c:pt idx="1445">
                  <c:v>5.2875252000001219E-2</c:v>
                </c:pt>
                <c:pt idx="1446">
                  <c:v>5.0231489400000329E-2</c:v>
                </c:pt>
                <c:pt idx="1447">
                  <c:v>4.7587726799999452E-2</c:v>
                </c:pt>
                <c:pt idx="1448">
                  <c:v>4.4943964200000908E-2</c:v>
                </c:pt>
                <c:pt idx="1449">
                  <c:v>4.2300201600000038E-2</c:v>
                </c:pt>
                <c:pt idx="1450">
                  <c:v>3.9656438999999148E-2</c:v>
                </c:pt>
                <c:pt idx="1451">
                  <c:v>3.701267640000061E-2</c:v>
                </c:pt>
                <c:pt idx="1452">
                  <c:v>3.4368913799999734E-2</c:v>
                </c:pt>
                <c:pt idx="1453">
                  <c:v>3.1725151199998844E-2</c:v>
                </c:pt>
                <c:pt idx="1454">
                  <c:v>2.9081388600000316E-2</c:v>
                </c:pt>
                <c:pt idx="1455">
                  <c:v>2.6437625999999433E-2</c:v>
                </c:pt>
                <c:pt idx="1456">
                  <c:v>2.3793863400000895E-2</c:v>
                </c:pt>
                <c:pt idx="1457">
                  <c:v>2.1150100800000019E-2</c:v>
                </c:pt>
                <c:pt idx="1458">
                  <c:v>1.8506338199999129E-2</c:v>
                </c:pt>
                <c:pt idx="1459">
                  <c:v>1.5862575600000598E-2</c:v>
                </c:pt>
                <c:pt idx="1460">
                  <c:v>1.3218812999999717E-2</c:v>
                </c:pt>
                <c:pt idx="1461">
                  <c:v>1.0575050400001181E-2</c:v>
                </c:pt>
                <c:pt idx="1462">
                  <c:v>7.9312878000002991E-3</c:v>
                </c:pt>
                <c:pt idx="1463">
                  <c:v>5.2875251999994167E-3</c:v>
                </c:pt>
                <c:pt idx="1464">
                  <c:v>2.6437626000008828E-3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744"/>
        <c:axId val="9538136"/>
      </c:scatterChart>
      <c:valAx>
        <c:axId val="9537744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Simulation time mins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38136"/>
        <c:crosses val="autoZero"/>
        <c:crossBetween val="midCat"/>
      </c:valAx>
      <c:valAx>
        <c:axId val="953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7744"/>
        <c:crosses val="autoZero"/>
        <c:crossBetween val="midCat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13384813384813382"/>
          <c:y val="0.19818227399937582"/>
          <c:w val="0.18969574749102308"/>
          <c:h val="0.265827336099116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>
      <c:oddFooter>&amp;LVCRat Worksheet Chart
&amp;Z&amp;F&amp;R&amp;D&amp;T</c:oddFooter>
    </c:headerFooter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1"/>
          <c:tx>
            <c:v>ElevVol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Routing!$B$3:$B$23</c:f>
              <c:numCache>
                <c:formatCode>0.000</c:formatCode>
                <c:ptCount val="2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</c:numCache>
            </c:numRef>
          </c:xVal>
          <c:yVal>
            <c:numRef>
              <c:f>Routing!$C$3:$C$23</c:f>
              <c:numCache>
                <c:formatCode>0.000</c:formatCode>
                <c:ptCount val="21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1.2000000000000002E-2</c:v>
                </c:pt>
                <c:pt idx="4">
                  <c:v>1.6E-2</c:v>
                </c:pt>
                <c:pt idx="5">
                  <c:v>0.02</c:v>
                </c:pt>
                <c:pt idx="6">
                  <c:v>2.7999999999999997E-2</c:v>
                </c:pt>
                <c:pt idx="7">
                  <c:v>3.5999999999999997E-2</c:v>
                </c:pt>
                <c:pt idx="8">
                  <c:v>4.2999999999999997E-2</c:v>
                </c:pt>
                <c:pt idx="9">
                  <c:v>4.8999999999999995E-2</c:v>
                </c:pt>
                <c:pt idx="10">
                  <c:v>5.4999999999999993E-2</c:v>
                </c:pt>
                <c:pt idx="11">
                  <c:v>5.6999999999999995E-2</c:v>
                </c:pt>
                <c:pt idx="12">
                  <c:v>5.8999999999999997E-2</c:v>
                </c:pt>
                <c:pt idx="13">
                  <c:v>6.8000000000000005E-2</c:v>
                </c:pt>
                <c:pt idx="14">
                  <c:v>8.4000000000000019E-2</c:v>
                </c:pt>
                <c:pt idx="15">
                  <c:v>0.10000000000000005</c:v>
                </c:pt>
                <c:pt idx="16">
                  <c:v>0.12000000000000006</c:v>
                </c:pt>
                <c:pt idx="17">
                  <c:v>0.14000000000000007</c:v>
                </c:pt>
                <c:pt idx="18">
                  <c:v>0.32000000000000162</c:v>
                </c:pt>
                <c:pt idx="19">
                  <c:v>0.66000000000000192</c:v>
                </c:pt>
                <c:pt idx="2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4320"/>
        <c:axId val="9538920"/>
      </c:scatterChart>
      <c:scatterChart>
        <c:scatterStyle val="lineMarker"/>
        <c:varyColors val="0"/>
        <c:ser>
          <c:idx val="1"/>
          <c:order val="0"/>
          <c:tx>
            <c:v>ElevQ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Routing!$B$3:$B$23</c:f>
              <c:numCache>
                <c:formatCode>0.000</c:formatCode>
                <c:ptCount val="2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</c:numCache>
            </c:numRef>
          </c:xVal>
          <c:yVal>
            <c:numRef>
              <c:f>Routing!$D$3:$D$23</c:f>
              <c:numCache>
                <c:formatCode>0.000</c:formatCode>
                <c:ptCount val="21"/>
                <c:pt idx="0">
                  <c:v>0</c:v>
                </c:pt>
                <c:pt idx="1">
                  <c:v>0.21600000000000003</c:v>
                </c:pt>
                <c:pt idx="2">
                  <c:v>0.43200000000000005</c:v>
                </c:pt>
                <c:pt idx="3">
                  <c:v>0.69400000000000017</c:v>
                </c:pt>
                <c:pt idx="4">
                  <c:v>1.0020000000000002</c:v>
                </c:pt>
                <c:pt idx="5">
                  <c:v>1.31</c:v>
                </c:pt>
                <c:pt idx="6">
                  <c:v>1.518</c:v>
                </c:pt>
                <c:pt idx="7">
                  <c:v>1.726</c:v>
                </c:pt>
                <c:pt idx="8">
                  <c:v>1.9079999999999999</c:v>
                </c:pt>
                <c:pt idx="9">
                  <c:v>2.0640000000000001</c:v>
                </c:pt>
                <c:pt idx="10">
                  <c:v>2.2200000000000002</c:v>
                </c:pt>
                <c:pt idx="11">
                  <c:v>2.3439999999999999</c:v>
                </c:pt>
                <c:pt idx="12">
                  <c:v>2.468</c:v>
                </c:pt>
                <c:pt idx="13">
                  <c:v>2.59</c:v>
                </c:pt>
                <c:pt idx="14">
                  <c:v>2.71</c:v>
                </c:pt>
                <c:pt idx="15">
                  <c:v>2.8300000000000005</c:v>
                </c:pt>
                <c:pt idx="16">
                  <c:v>2.9340000000000002</c:v>
                </c:pt>
                <c:pt idx="17">
                  <c:v>3.0380000000000003</c:v>
                </c:pt>
                <c:pt idx="18">
                  <c:v>3.4720000000000035</c:v>
                </c:pt>
                <c:pt idx="19">
                  <c:v>4.2360000000000042</c:v>
                </c:pt>
                <c:pt idx="20">
                  <c:v>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058552"/>
        <c:axId val="326058160"/>
      </c:scatterChart>
      <c:valAx>
        <c:axId val="46006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</a:t>
                </a:r>
                <a:r>
                  <a:rPr lang="en-US" baseline="0"/>
                  <a:t> ft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8920"/>
        <c:crosses val="autoZero"/>
        <c:crossBetween val="midCat"/>
      </c:valAx>
      <c:valAx>
        <c:axId val="953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064320"/>
        <c:crosses val="autoZero"/>
        <c:crossBetween val="midCat"/>
      </c:valAx>
      <c:valAx>
        <c:axId val="326058160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058552"/>
        <c:crosses val="max"/>
        <c:crossBetween val="midCat"/>
      </c:valAx>
      <c:valAx>
        <c:axId val="326058552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32605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CCoeffs!$B$5</c:f>
              <c:strCache>
                <c:ptCount val="1"/>
                <c:pt idx="0">
                  <c:v>RUNOFF  1</c:v>
                </c:pt>
              </c:strCache>
            </c:strRef>
          </c:tx>
          <c:xVal>
            <c:numRef>
              <c:f>CCoeffs!$D$4:$Q$4</c:f>
              <c:numCache>
                <c:formatCode>0.000</c:formatCode>
                <c:ptCount val="14"/>
                <c:pt idx="0">
                  <c:v>0.3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2.5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</c:numCache>
            </c:numRef>
          </c:xVal>
          <c:yVal>
            <c:numRef>
              <c:f>CCoeffs!$D$5:$Q$5</c:f>
              <c:numCache>
                <c:formatCode>0.000</c:formatCode>
                <c:ptCount val="14"/>
                <c:pt idx="0">
                  <c:v>1E-3</c:v>
                </c:pt>
                <c:pt idx="1">
                  <c:v>0.4</c:v>
                </c:pt>
                <c:pt idx="2">
                  <c:v>0.6</c:v>
                </c:pt>
                <c:pt idx="3">
                  <c:v>0.7</c:v>
                </c:pt>
                <c:pt idx="4">
                  <c:v>0.76500000000000001</c:v>
                </c:pt>
                <c:pt idx="5">
                  <c:v>0.8</c:v>
                </c:pt>
                <c:pt idx="6">
                  <c:v>0.82799999999999996</c:v>
                </c:pt>
                <c:pt idx="7">
                  <c:v>0.85</c:v>
                </c:pt>
                <c:pt idx="8">
                  <c:v>0.88</c:v>
                </c:pt>
                <c:pt idx="9">
                  <c:v>0.9</c:v>
                </c:pt>
                <c:pt idx="10">
                  <c:v>0.92500000000000004</c:v>
                </c:pt>
                <c:pt idx="11">
                  <c:v>0.94</c:v>
                </c:pt>
                <c:pt idx="12">
                  <c:v>0.95</c:v>
                </c:pt>
                <c:pt idx="13">
                  <c:v>0.95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76256"/>
        <c:axId val="319775864"/>
      </c:scatterChart>
      <c:valAx>
        <c:axId val="319776256"/>
        <c:scaling>
          <c:orientation val="minMax"/>
          <c:max val="7"/>
        </c:scaling>
        <c:delete val="0"/>
        <c:axPos val="b"/>
        <c:numFmt formatCode="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775864"/>
        <c:crosses val="autoZero"/>
        <c:crossBetween val="midCat"/>
      </c:valAx>
      <c:valAx>
        <c:axId val="319775864"/>
        <c:scaling>
          <c:orientation val="minMax"/>
          <c:max val="1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31977625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VCRat Hydrograph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ExcelCalc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Design!$F$37:$F$1537</c:f>
              <c:numCache>
                <c:formatCode>0.000</c:formatCode>
                <c:ptCount val="1501"/>
                <c:pt idx="0">
                  <c:v>0</c:v>
                </c:pt>
                <c:pt idx="1">
                  <c:v>0.13218812999999999</c:v>
                </c:pt>
                <c:pt idx="2">
                  <c:v>0.13218812999999999</c:v>
                </c:pt>
                <c:pt idx="3">
                  <c:v>0.13218812999999999</c:v>
                </c:pt>
                <c:pt idx="4">
                  <c:v>0.13218812999999999</c:v>
                </c:pt>
                <c:pt idx="5">
                  <c:v>0.13218812999999999</c:v>
                </c:pt>
                <c:pt idx="6">
                  <c:v>0.13218812999999999</c:v>
                </c:pt>
                <c:pt idx="7">
                  <c:v>0.13218812999999999</c:v>
                </c:pt>
                <c:pt idx="8">
                  <c:v>0.13218812999999999</c:v>
                </c:pt>
                <c:pt idx="9">
                  <c:v>0.1321881300000001</c:v>
                </c:pt>
                <c:pt idx="10">
                  <c:v>0.13218812999999988</c:v>
                </c:pt>
                <c:pt idx="11">
                  <c:v>0.1321881300000001</c:v>
                </c:pt>
                <c:pt idx="12">
                  <c:v>0.13218812999999988</c:v>
                </c:pt>
                <c:pt idx="13">
                  <c:v>0.1321881300000001</c:v>
                </c:pt>
                <c:pt idx="14">
                  <c:v>0.13218812999999988</c:v>
                </c:pt>
                <c:pt idx="15">
                  <c:v>0.1321881300000001</c:v>
                </c:pt>
                <c:pt idx="16">
                  <c:v>0.13218812999999988</c:v>
                </c:pt>
                <c:pt idx="17">
                  <c:v>0.1321881300000001</c:v>
                </c:pt>
                <c:pt idx="18">
                  <c:v>0.1321881300000001</c:v>
                </c:pt>
                <c:pt idx="19">
                  <c:v>0.13218812999999963</c:v>
                </c:pt>
                <c:pt idx="20">
                  <c:v>0.13218812999999999</c:v>
                </c:pt>
                <c:pt idx="21">
                  <c:v>0.13218812999999999</c:v>
                </c:pt>
                <c:pt idx="22">
                  <c:v>0.13218812999999999</c:v>
                </c:pt>
                <c:pt idx="23">
                  <c:v>0.13218812999999999</c:v>
                </c:pt>
                <c:pt idx="24">
                  <c:v>0.13218812999999999</c:v>
                </c:pt>
                <c:pt idx="25">
                  <c:v>0.13218812999999999</c:v>
                </c:pt>
                <c:pt idx="26">
                  <c:v>0.13218812999999999</c:v>
                </c:pt>
                <c:pt idx="27">
                  <c:v>0.13218812999999999</c:v>
                </c:pt>
                <c:pt idx="28">
                  <c:v>0.13218812999999999</c:v>
                </c:pt>
                <c:pt idx="29">
                  <c:v>0.13218812999999999</c:v>
                </c:pt>
                <c:pt idx="30">
                  <c:v>0.13218812999999999</c:v>
                </c:pt>
                <c:pt idx="31">
                  <c:v>0.13218812999999999</c:v>
                </c:pt>
                <c:pt idx="32">
                  <c:v>0.13218812999999999</c:v>
                </c:pt>
                <c:pt idx="33">
                  <c:v>0.13218812999999999</c:v>
                </c:pt>
                <c:pt idx="34">
                  <c:v>0.13218812999999999</c:v>
                </c:pt>
                <c:pt idx="35">
                  <c:v>0.13218812999999999</c:v>
                </c:pt>
                <c:pt idx="36">
                  <c:v>0.13218812999999999</c:v>
                </c:pt>
                <c:pt idx="37">
                  <c:v>0.13218812999999999</c:v>
                </c:pt>
                <c:pt idx="38">
                  <c:v>0.13218812999999996</c:v>
                </c:pt>
                <c:pt idx="39">
                  <c:v>0.13218812999999999</c:v>
                </c:pt>
                <c:pt idx="40">
                  <c:v>0.13218812999999999</c:v>
                </c:pt>
                <c:pt idx="41">
                  <c:v>0.13218812999999999</c:v>
                </c:pt>
                <c:pt idx="42">
                  <c:v>0.13218812999999999</c:v>
                </c:pt>
                <c:pt idx="43">
                  <c:v>0.13218812999999999</c:v>
                </c:pt>
                <c:pt idx="44">
                  <c:v>0.13218812999999999</c:v>
                </c:pt>
                <c:pt idx="45">
                  <c:v>0.13218812999999999</c:v>
                </c:pt>
                <c:pt idx="46">
                  <c:v>0.13218812999999996</c:v>
                </c:pt>
                <c:pt idx="47">
                  <c:v>0.13218812999999996</c:v>
                </c:pt>
                <c:pt idx="48">
                  <c:v>0.13218812999999999</c:v>
                </c:pt>
                <c:pt idx="49">
                  <c:v>0.13218812999999999</c:v>
                </c:pt>
                <c:pt idx="50">
                  <c:v>0.13218812999999999</c:v>
                </c:pt>
                <c:pt idx="51">
                  <c:v>0.13218812999999999</c:v>
                </c:pt>
                <c:pt idx="52">
                  <c:v>0.13218812999999999</c:v>
                </c:pt>
                <c:pt idx="53">
                  <c:v>0.13218812999999999</c:v>
                </c:pt>
                <c:pt idx="54">
                  <c:v>0.13218812999999999</c:v>
                </c:pt>
                <c:pt idx="55">
                  <c:v>0.13218812999999996</c:v>
                </c:pt>
                <c:pt idx="56">
                  <c:v>0.13218812999999996</c:v>
                </c:pt>
                <c:pt idx="57">
                  <c:v>0.13218812999999996</c:v>
                </c:pt>
                <c:pt idx="58">
                  <c:v>0.13218812999999999</c:v>
                </c:pt>
                <c:pt idx="59">
                  <c:v>0.13218812999999999</c:v>
                </c:pt>
                <c:pt idx="60">
                  <c:v>0.13218812999999999</c:v>
                </c:pt>
                <c:pt idx="61">
                  <c:v>0.13218812999999999</c:v>
                </c:pt>
                <c:pt idx="62">
                  <c:v>0.13218812999999999</c:v>
                </c:pt>
                <c:pt idx="63">
                  <c:v>0.13218812999999996</c:v>
                </c:pt>
                <c:pt idx="64">
                  <c:v>0.13218812999999996</c:v>
                </c:pt>
                <c:pt idx="65">
                  <c:v>0.13218812999999996</c:v>
                </c:pt>
                <c:pt idx="66">
                  <c:v>0.13218812999999999</c:v>
                </c:pt>
                <c:pt idx="67">
                  <c:v>0.13218812999999999</c:v>
                </c:pt>
                <c:pt idx="68">
                  <c:v>0.13218812999999999</c:v>
                </c:pt>
                <c:pt idx="69">
                  <c:v>0.13218812999999999</c:v>
                </c:pt>
                <c:pt idx="70">
                  <c:v>0.13218812999999999</c:v>
                </c:pt>
                <c:pt idx="71">
                  <c:v>0.13218812999999999</c:v>
                </c:pt>
                <c:pt idx="72">
                  <c:v>0.13218812999999999</c:v>
                </c:pt>
                <c:pt idx="73">
                  <c:v>0.13218812999999999</c:v>
                </c:pt>
                <c:pt idx="74">
                  <c:v>0.13218812999999999</c:v>
                </c:pt>
                <c:pt idx="75">
                  <c:v>0.13218813000000004</c:v>
                </c:pt>
                <c:pt idx="76">
                  <c:v>0.13218812999999996</c:v>
                </c:pt>
                <c:pt idx="77">
                  <c:v>0.13218812999999996</c:v>
                </c:pt>
                <c:pt idx="78">
                  <c:v>0.13218812999999996</c:v>
                </c:pt>
                <c:pt idx="79">
                  <c:v>0.13218812999999996</c:v>
                </c:pt>
                <c:pt idx="80">
                  <c:v>0.13218812999999996</c:v>
                </c:pt>
                <c:pt idx="81">
                  <c:v>0.13218812999999996</c:v>
                </c:pt>
                <c:pt idx="82">
                  <c:v>0.13218812999999996</c:v>
                </c:pt>
                <c:pt idx="83">
                  <c:v>0.13218812999999999</c:v>
                </c:pt>
                <c:pt idx="84">
                  <c:v>0.13218812999999999</c:v>
                </c:pt>
                <c:pt idx="85">
                  <c:v>0.13218812999999999</c:v>
                </c:pt>
                <c:pt idx="86">
                  <c:v>0.13218812999999999</c:v>
                </c:pt>
                <c:pt idx="87">
                  <c:v>0.13218812999999999</c:v>
                </c:pt>
                <c:pt idx="88">
                  <c:v>0.13218812999999999</c:v>
                </c:pt>
                <c:pt idx="89">
                  <c:v>0.13218812999999999</c:v>
                </c:pt>
                <c:pt idx="90">
                  <c:v>0.13218812999999999</c:v>
                </c:pt>
                <c:pt idx="91">
                  <c:v>0.13218812999999999</c:v>
                </c:pt>
                <c:pt idx="92">
                  <c:v>0.13218812999999993</c:v>
                </c:pt>
                <c:pt idx="93">
                  <c:v>0.13218812999999993</c:v>
                </c:pt>
                <c:pt idx="94">
                  <c:v>0.13218812999999993</c:v>
                </c:pt>
                <c:pt idx="95">
                  <c:v>0.13218812999999993</c:v>
                </c:pt>
                <c:pt idx="96">
                  <c:v>0.13218812999999999</c:v>
                </c:pt>
                <c:pt idx="97">
                  <c:v>0.13218812999999999</c:v>
                </c:pt>
                <c:pt idx="98">
                  <c:v>0.13218812999999999</c:v>
                </c:pt>
                <c:pt idx="99">
                  <c:v>0.13218812999999999</c:v>
                </c:pt>
                <c:pt idx="100">
                  <c:v>0.13218812999999999</c:v>
                </c:pt>
                <c:pt idx="101">
                  <c:v>0.13218812999999999</c:v>
                </c:pt>
                <c:pt idx="102">
                  <c:v>0.13218812999999999</c:v>
                </c:pt>
                <c:pt idx="103">
                  <c:v>0.13218812999999999</c:v>
                </c:pt>
                <c:pt idx="104">
                  <c:v>0.13218812999999999</c:v>
                </c:pt>
                <c:pt idx="105">
                  <c:v>0.13218812999999999</c:v>
                </c:pt>
                <c:pt idx="106">
                  <c:v>0.13218812999999999</c:v>
                </c:pt>
                <c:pt idx="107">
                  <c:v>0.13218812999999999</c:v>
                </c:pt>
                <c:pt idx="108">
                  <c:v>0.13218812999999999</c:v>
                </c:pt>
                <c:pt idx="109">
                  <c:v>0.13218812999999993</c:v>
                </c:pt>
                <c:pt idx="110">
                  <c:v>0.13218812999999993</c:v>
                </c:pt>
                <c:pt idx="111">
                  <c:v>0.13218812999999993</c:v>
                </c:pt>
                <c:pt idx="112">
                  <c:v>0.13218812999999999</c:v>
                </c:pt>
                <c:pt idx="113">
                  <c:v>0.13218812999999999</c:v>
                </c:pt>
                <c:pt idx="114">
                  <c:v>0.13218812999999999</c:v>
                </c:pt>
                <c:pt idx="115">
                  <c:v>0.13218812999999999</c:v>
                </c:pt>
                <c:pt idx="116">
                  <c:v>0.13218812999999999</c:v>
                </c:pt>
                <c:pt idx="117">
                  <c:v>0.13218812999999999</c:v>
                </c:pt>
                <c:pt idx="118">
                  <c:v>0.13218812999999999</c:v>
                </c:pt>
                <c:pt idx="119">
                  <c:v>0.13218812999999999</c:v>
                </c:pt>
                <c:pt idx="120">
                  <c:v>0.13218812999999999</c:v>
                </c:pt>
                <c:pt idx="121">
                  <c:v>0.13218812999999999</c:v>
                </c:pt>
                <c:pt idx="122">
                  <c:v>0.13218812999999999</c:v>
                </c:pt>
                <c:pt idx="123">
                  <c:v>0.13218812999999999</c:v>
                </c:pt>
                <c:pt idx="124">
                  <c:v>0.13218812999999999</c:v>
                </c:pt>
                <c:pt idx="125">
                  <c:v>0.13218812999999993</c:v>
                </c:pt>
                <c:pt idx="126">
                  <c:v>0.13218812999999993</c:v>
                </c:pt>
                <c:pt idx="127">
                  <c:v>0.13218812999999993</c:v>
                </c:pt>
                <c:pt idx="128">
                  <c:v>0.13218812999999993</c:v>
                </c:pt>
                <c:pt idx="129">
                  <c:v>0.13218812999999999</c:v>
                </c:pt>
                <c:pt idx="130">
                  <c:v>0.13218812999999999</c:v>
                </c:pt>
                <c:pt idx="131">
                  <c:v>0.13218812999999999</c:v>
                </c:pt>
                <c:pt idx="132">
                  <c:v>0.13218812999999999</c:v>
                </c:pt>
                <c:pt idx="133">
                  <c:v>0.13218812999999999</c:v>
                </c:pt>
                <c:pt idx="134">
                  <c:v>0.13218812999999999</c:v>
                </c:pt>
                <c:pt idx="135">
                  <c:v>0.13218812999999999</c:v>
                </c:pt>
                <c:pt idx="136">
                  <c:v>0.13218812999999999</c:v>
                </c:pt>
                <c:pt idx="137">
                  <c:v>0.13218812999999999</c:v>
                </c:pt>
                <c:pt idx="138">
                  <c:v>0.13218812999999999</c:v>
                </c:pt>
                <c:pt idx="139">
                  <c:v>0.13218812999999999</c:v>
                </c:pt>
                <c:pt idx="140">
                  <c:v>0.13218812999999999</c:v>
                </c:pt>
                <c:pt idx="141">
                  <c:v>0.13218812999999999</c:v>
                </c:pt>
                <c:pt idx="142">
                  <c:v>0.13218812999999999</c:v>
                </c:pt>
                <c:pt idx="143">
                  <c:v>0.13218812999999999</c:v>
                </c:pt>
                <c:pt idx="144">
                  <c:v>0.13218812999999999</c:v>
                </c:pt>
                <c:pt idx="145">
                  <c:v>0.1321881300000001</c:v>
                </c:pt>
                <c:pt idx="146">
                  <c:v>0.1321881300000001</c:v>
                </c:pt>
                <c:pt idx="147">
                  <c:v>0.1321881300000001</c:v>
                </c:pt>
                <c:pt idx="148">
                  <c:v>0.1321881300000001</c:v>
                </c:pt>
                <c:pt idx="149">
                  <c:v>0.1321881300000001</c:v>
                </c:pt>
                <c:pt idx="150">
                  <c:v>0.1321881300000001</c:v>
                </c:pt>
                <c:pt idx="151">
                  <c:v>0.13218812999999993</c:v>
                </c:pt>
                <c:pt idx="152">
                  <c:v>0.13218812999999993</c:v>
                </c:pt>
                <c:pt idx="153">
                  <c:v>0.13218812999999993</c:v>
                </c:pt>
                <c:pt idx="154">
                  <c:v>0.13218812999999993</c:v>
                </c:pt>
                <c:pt idx="155">
                  <c:v>0.13218812999999993</c:v>
                </c:pt>
                <c:pt idx="156">
                  <c:v>0.13218812999999993</c:v>
                </c:pt>
                <c:pt idx="157">
                  <c:v>0.13218812999999993</c:v>
                </c:pt>
                <c:pt idx="158">
                  <c:v>0.13218812999999993</c:v>
                </c:pt>
                <c:pt idx="159">
                  <c:v>0.13218812999999993</c:v>
                </c:pt>
                <c:pt idx="160">
                  <c:v>0.13218812999999993</c:v>
                </c:pt>
                <c:pt idx="161">
                  <c:v>0.13218812999999993</c:v>
                </c:pt>
                <c:pt idx="162">
                  <c:v>0.13218812999999993</c:v>
                </c:pt>
                <c:pt idx="163">
                  <c:v>0.13218812999999993</c:v>
                </c:pt>
                <c:pt idx="164">
                  <c:v>0.13218812999999993</c:v>
                </c:pt>
                <c:pt idx="165">
                  <c:v>0.13218812999999993</c:v>
                </c:pt>
                <c:pt idx="166">
                  <c:v>0.13218812999999993</c:v>
                </c:pt>
                <c:pt idx="167">
                  <c:v>0.13218812999999993</c:v>
                </c:pt>
                <c:pt idx="168">
                  <c:v>0.13218812999999993</c:v>
                </c:pt>
                <c:pt idx="169">
                  <c:v>0.13218812999999993</c:v>
                </c:pt>
                <c:pt idx="170">
                  <c:v>0.13218812999999993</c:v>
                </c:pt>
                <c:pt idx="171">
                  <c:v>0.1321881300000001</c:v>
                </c:pt>
                <c:pt idx="172">
                  <c:v>0.1321881300000001</c:v>
                </c:pt>
                <c:pt idx="173">
                  <c:v>0.1321881300000001</c:v>
                </c:pt>
                <c:pt idx="174">
                  <c:v>0.1321881300000001</c:v>
                </c:pt>
                <c:pt idx="175">
                  <c:v>0.1321881300000001</c:v>
                </c:pt>
                <c:pt idx="176">
                  <c:v>0.1321881300000001</c:v>
                </c:pt>
                <c:pt idx="177">
                  <c:v>0.1321881300000001</c:v>
                </c:pt>
                <c:pt idx="178">
                  <c:v>0.1321881300000001</c:v>
                </c:pt>
                <c:pt idx="179">
                  <c:v>0.1321881300000001</c:v>
                </c:pt>
                <c:pt idx="180">
                  <c:v>0.1321881300000001</c:v>
                </c:pt>
                <c:pt idx="181">
                  <c:v>0.1321881300000001</c:v>
                </c:pt>
                <c:pt idx="182">
                  <c:v>0.1321881300000001</c:v>
                </c:pt>
                <c:pt idx="183">
                  <c:v>0.1321881300000001</c:v>
                </c:pt>
                <c:pt idx="184">
                  <c:v>0.13218812999999993</c:v>
                </c:pt>
                <c:pt idx="185">
                  <c:v>0.13218812999999993</c:v>
                </c:pt>
                <c:pt idx="186">
                  <c:v>0.13218812999999993</c:v>
                </c:pt>
                <c:pt idx="187">
                  <c:v>0.13218812999999993</c:v>
                </c:pt>
                <c:pt idx="188">
                  <c:v>0.13218812999999993</c:v>
                </c:pt>
                <c:pt idx="189">
                  <c:v>0.13218812999999993</c:v>
                </c:pt>
                <c:pt idx="190">
                  <c:v>0.13218812999999993</c:v>
                </c:pt>
                <c:pt idx="191">
                  <c:v>0.13218812999999993</c:v>
                </c:pt>
                <c:pt idx="192">
                  <c:v>0.13218812999999993</c:v>
                </c:pt>
                <c:pt idx="193">
                  <c:v>0.13218812999999993</c:v>
                </c:pt>
                <c:pt idx="194">
                  <c:v>0.13218812999999993</c:v>
                </c:pt>
                <c:pt idx="195">
                  <c:v>0.13218812999999993</c:v>
                </c:pt>
                <c:pt idx="196">
                  <c:v>0.13218812999999993</c:v>
                </c:pt>
                <c:pt idx="197">
                  <c:v>0.13218812999999993</c:v>
                </c:pt>
                <c:pt idx="198">
                  <c:v>0.13218812999999993</c:v>
                </c:pt>
                <c:pt idx="199">
                  <c:v>0.13218812999999993</c:v>
                </c:pt>
                <c:pt idx="200">
                  <c:v>0.13218812999999993</c:v>
                </c:pt>
                <c:pt idx="201">
                  <c:v>0.1325186003249999</c:v>
                </c:pt>
                <c:pt idx="202">
                  <c:v>0.13284907064999982</c:v>
                </c:pt>
                <c:pt idx="203">
                  <c:v>0.13317954097499982</c:v>
                </c:pt>
                <c:pt idx="204">
                  <c:v>0.13351001130000015</c:v>
                </c:pt>
                <c:pt idx="205">
                  <c:v>0.13384048162500006</c:v>
                </c:pt>
                <c:pt idx="206">
                  <c:v>0.13417095195000009</c:v>
                </c:pt>
                <c:pt idx="207">
                  <c:v>0.13450142227500003</c:v>
                </c:pt>
                <c:pt idx="208">
                  <c:v>0.13483189259999998</c:v>
                </c:pt>
                <c:pt idx="209">
                  <c:v>0.13516236292499997</c:v>
                </c:pt>
                <c:pt idx="210">
                  <c:v>0.13549283325000008</c:v>
                </c:pt>
                <c:pt idx="211">
                  <c:v>0.13582330357500005</c:v>
                </c:pt>
                <c:pt idx="212">
                  <c:v>0.1361537739</c:v>
                </c:pt>
                <c:pt idx="213">
                  <c:v>0.13648424422499997</c:v>
                </c:pt>
                <c:pt idx="214">
                  <c:v>0.13681471454999997</c:v>
                </c:pt>
                <c:pt idx="215">
                  <c:v>0.13714518487499991</c:v>
                </c:pt>
                <c:pt idx="216">
                  <c:v>0.13747565520000005</c:v>
                </c:pt>
                <c:pt idx="217">
                  <c:v>0.13780612552500004</c:v>
                </c:pt>
                <c:pt idx="218">
                  <c:v>0.13813659584999999</c:v>
                </c:pt>
                <c:pt idx="219">
                  <c:v>0.13846706617499996</c:v>
                </c:pt>
                <c:pt idx="220">
                  <c:v>0.1387975364999999</c:v>
                </c:pt>
                <c:pt idx="221">
                  <c:v>0.1387975364999999</c:v>
                </c:pt>
                <c:pt idx="222">
                  <c:v>0.1387975365000001</c:v>
                </c:pt>
                <c:pt idx="223">
                  <c:v>0.1387975365000001</c:v>
                </c:pt>
                <c:pt idx="224">
                  <c:v>0.1387975364999999</c:v>
                </c:pt>
                <c:pt idx="225">
                  <c:v>0.1387975364999999</c:v>
                </c:pt>
                <c:pt idx="226">
                  <c:v>0.1387975364999999</c:v>
                </c:pt>
                <c:pt idx="227">
                  <c:v>0.1387975364999999</c:v>
                </c:pt>
                <c:pt idx="228">
                  <c:v>0.1387975364999999</c:v>
                </c:pt>
                <c:pt idx="229">
                  <c:v>0.1387975365000001</c:v>
                </c:pt>
                <c:pt idx="230">
                  <c:v>0.1387975364999999</c:v>
                </c:pt>
                <c:pt idx="231">
                  <c:v>0.1387975364999999</c:v>
                </c:pt>
                <c:pt idx="232">
                  <c:v>0.1387975364999999</c:v>
                </c:pt>
                <c:pt idx="233">
                  <c:v>0.1387975364999999</c:v>
                </c:pt>
                <c:pt idx="234">
                  <c:v>0.1387975364999999</c:v>
                </c:pt>
                <c:pt idx="235">
                  <c:v>0.1387975365000001</c:v>
                </c:pt>
                <c:pt idx="236">
                  <c:v>0.1387975364999999</c:v>
                </c:pt>
                <c:pt idx="237">
                  <c:v>0.1387975364999999</c:v>
                </c:pt>
                <c:pt idx="238">
                  <c:v>0.1387975364999999</c:v>
                </c:pt>
                <c:pt idx="239">
                  <c:v>0.1387975364999999</c:v>
                </c:pt>
                <c:pt idx="240">
                  <c:v>0.1387975364999999</c:v>
                </c:pt>
                <c:pt idx="241">
                  <c:v>0.1387975365000001</c:v>
                </c:pt>
                <c:pt idx="242">
                  <c:v>0.1387975364999999</c:v>
                </c:pt>
                <c:pt idx="243">
                  <c:v>0.1387975364999999</c:v>
                </c:pt>
                <c:pt idx="244">
                  <c:v>0.1387975364999999</c:v>
                </c:pt>
                <c:pt idx="245">
                  <c:v>0.1387975364999999</c:v>
                </c:pt>
                <c:pt idx="246">
                  <c:v>0.1387975364999999</c:v>
                </c:pt>
                <c:pt idx="247">
                  <c:v>0.1387975365000001</c:v>
                </c:pt>
                <c:pt idx="248">
                  <c:v>0.1387975365000001</c:v>
                </c:pt>
                <c:pt idx="249">
                  <c:v>0.1387975364999999</c:v>
                </c:pt>
                <c:pt idx="250">
                  <c:v>0.1387975364999999</c:v>
                </c:pt>
                <c:pt idx="251">
                  <c:v>0.1387975364999999</c:v>
                </c:pt>
                <c:pt idx="252">
                  <c:v>0.1387975364999999</c:v>
                </c:pt>
                <c:pt idx="253">
                  <c:v>0.1387975364999999</c:v>
                </c:pt>
                <c:pt idx="254">
                  <c:v>0.1387975364999999</c:v>
                </c:pt>
                <c:pt idx="255">
                  <c:v>0.13879753649999974</c:v>
                </c:pt>
                <c:pt idx="256">
                  <c:v>0.13879753649999974</c:v>
                </c:pt>
                <c:pt idx="257">
                  <c:v>0.1387975365000001</c:v>
                </c:pt>
                <c:pt idx="258">
                  <c:v>0.1387975365000001</c:v>
                </c:pt>
                <c:pt idx="259">
                  <c:v>0.1387975365000001</c:v>
                </c:pt>
                <c:pt idx="260">
                  <c:v>0.1387975365000001</c:v>
                </c:pt>
                <c:pt idx="261">
                  <c:v>0.1387975364999999</c:v>
                </c:pt>
                <c:pt idx="262">
                  <c:v>0.1387975364999999</c:v>
                </c:pt>
                <c:pt idx="263">
                  <c:v>0.1387975364999999</c:v>
                </c:pt>
                <c:pt idx="264">
                  <c:v>0.1387975364999999</c:v>
                </c:pt>
                <c:pt idx="265">
                  <c:v>0.1387975364999999</c:v>
                </c:pt>
                <c:pt idx="266">
                  <c:v>0.1387975364999999</c:v>
                </c:pt>
                <c:pt idx="267">
                  <c:v>0.13879753649999974</c:v>
                </c:pt>
                <c:pt idx="268">
                  <c:v>0.13879753649999974</c:v>
                </c:pt>
                <c:pt idx="269">
                  <c:v>0.1387975365000001</c:v>
                </c:pt>
                <c:pt idx="270">
                  <c:v>0.1387975365000001</c:v>
                </c:pt>
                <c:pt idx="271">
                  <c:v>0.1387975365000001</c:v>
                </c:pt>
                <c:pt idx="272">
                  <c:v>0.1387975365000001</c:v>
                </c:pt>
                <c:pt idx="273">
                  <c:v>0.1387975365000001</c:v>
                </c:pt>
                <c:pt idx="274">
                  <c:v>0.1387975365000001</c:v>
                </c:pt>
                <c:pt idx="275">
                  <c:v>0.1387975365000001</c:v>
                </c:pt>
                <c:pt idx="276">
                  <c:v>0.1387975365000001</c:v>
                </c:pt>
                <c:pt idx="277">
                  <c:v>0.13879753649999974</c:v>
                </c:pt>
                <c:pt idx="278">
                  <c:v>0.13879753649999974</c:v>
                </c:pt>
                <c:pt idx="279">
                  <c:v>0.13879753649999974</c:v>
                </c:pt>
                <c:pt idx="280">
                  <c:v>0.13879753649999974</c:v>
                </c:pt>
                <c:pt idx="281">
                  <c:v>0.13879753649999974</c:v>
                </c:pt>
                <c:pt idx="282">
                  <c:v>0.1387975365000001</c:v>
                </c:pt>
                <c:pt idx="283">
                  <c:v>0.1387975365000001</c:v>
                </c:pt>
                <c:pt idx="284">
                  <c:v>0.1387975365000001</c:v>
                </c:pt>
                <c:pt idx="285">
                  <c:v>0.1387975365000001</c:v>
                </c:pt>
                <c:pt idx="286">
                  <c:v>0.1387975365000001</c:v>
                </c:pt>
                <c:pt idx="287">
                  <c:v>0.1387975365000001</c:v>
                </c:pt>
                <c:pt idx="288">
                  <c:v>0.1387975365000001</c:v>
                </c:pt>
                <c:pt idx="289">
                  <c:v>0.13879753649999974</c:v>
                </c:pt>
                <c:pt idx="290">
                  <c:v>0.13879753649999974</c:v>
                </c:pt>
                <c:pt idx="291">
                  <c:v>0.13879753649999974</c:v>
                </c:pt>
                <c:pt idx="292">
                  <c:v>0.13879753649999974</c:v>
                </c:pt>
                <c:pt idx="293">
                  <c:v>0.13879753649999974</c:v>
                </c:pt>
                <c:pt idx="294">
                  <c:v>0.1387975365000001</c:v>
                </c:pt>
                <c:pt idx="295">
                  <c:v>0.1387975365000001</c:v>
                </c:pt>
                <c:pt idx="296">
                  <c:v>0.1387975365000001</c:v>
                </c:pt>
                <c:pt idx="297">
                  <c:v>0.1387975365000001</c:v>
                </c:pt>
                <c:pt idx="298">
                  <c:v>0.1387975365000001</c:v>
                </c:pt>
                <c:pt idx="299">
                  <c:v>0.1387975365000001</c:v>
                </c:pt>
                <c:pt idx="300">
                  <c:v>0.1387975365000001</c:v>
                </c:pt>
                <c:pt idx="301">
                  <c:v>0.13945847715000004</c:v>
                </c:pt>
                <c:pt idx="302">
                  <c:v>0.14011941779999998</c:v>
                </c:pt>
                <c:pt idx="303">
                  <c:v>0.14078035844999989</c:v>
                </c:pt>
                <c:pt idx="304">
                  <c:v>0.14144129909999981</c:v>
                </c:pt>
                <c:pt idx="305">
                  <c:v>0.14210223974999972</c:v>
                </c:pt>
                <c:pt idx="306">
                  <c:v>0.14276318040000002</c:v>
                </c:pt>
                <c:pt idx="307">
                  <c:v>0.14342412104999996</c:v>
                </c:pt>
                <c:pt idx="308">
                  <c:v>0.14408506169999988</c:v>
                </c:pt>
                <c:pt idx="309">
                  <c:v>0.14474600235000015</c:v>
                </c:pt>
                <c:pt idx="310">
                  <c:v>0.14540694300000012</c:v>
                </c:pt>
                <c:pt idx="311">
                  <c:v>0.14606788365000004</c:v>
                </c:pt>
                <c:pt idx="312">
                  <c:v>0.14672882429999995</c:v>
                </c:pt>
                <c:pt idx="313">
                  <c:v>0.14738976495000025</c:v>
                </c:pt>
                <c:pt idx="314">
                  <c:v>0.14805070559999983</c:v>
                </c:pt>
                <c:pt idx="315">
                  <c:v>0.14871164624999975</c:v>
                </c:pt>
                <c:pt idx="316">
                  <c:v>0.14937258689999969</c:v>
                </c:pt>
                <c:pt idx="317">
                  <c:v>0.15003352754999996</c:v>
                </c:pt>
                <c:pt idx="318">
                  <c:v>0.15069446819999988</c:v>
                </c:pt>
                <c:pt idx="319">
                  <c:v>0.15135540884999985</c:v>
                </c:pt>
                <c:pt idx="320">
                  <c:v>0.15201634950000012</c:v>
                </c:pt>
                <c:pt idx="321">
                  <c:v>0.15201634950000012</c:v>
                </c:pt>
                <c:pt idx="322">
                  <c:v>0.15201634949999976</c:v>
                </c:pt>
                <c:pt idx="323">
                  <c:v>0.15201634949999976</c:v>
                </c:pt>
                <c:pt idx="324">
                  <c:v>0.15201634950000012</c:v>
                </c:pt>
                <c:pt idx="325">
                  <c:v>0.15201634950000012</c:v>
                </c:pt>
                <c:pt idx="326">
                  <c:v>0.15201634949999976</c:v>
                </c:pt>
                <c:pt idx="327">
                  <c:v>0.15201634950000012</c:v>
                </c:pt>
                <c:pt idx="328">
                  <c:v>0.15201634950000012</c:v>
                </c:pt>
                <c:pt idx="329">
                  <c:v>0.15201634949999976</c:v>
                </c:pt>
                <c:pt idx="330">
                  <c:v>0.15201634949999976</c:v>
                </c:pt>
                <c:pt idx="331">
                  <c:v>0.15201634950000012</c:v>
                </c:pt>
                <c:pt idx="332">
                  <c:v>0.15201634950000012</c:v>
                </c:pt>
                <c:pt idx="333">
                  <c:v>0.15201634949999976</c:v>
                </c:pt>
                <c:pt idx="334">
                  <c:v>0.15201634950000012</c:v>
                </c:pt>
                <c:pt idx="335">
                  <c:v>0.15201634950000012</c:v>
                </c:pt>
                <c:pt idx="336">
                  <c:v>0.15201634950000012</c:v>
                </c:pt>
                <c:pt idx="337">
                  <c:v>0.15201634949999976</c:v>
                </c:pt>
                <c:pt idx="338">
                  <c:v>0.15201634950000012</c:v>
                </c:pt>
                <c:pt idx="339">
                  <c:v>0.15201634950000012</c:v>
                </c:pt>
                <c:pt idx="340">
                  <c:v>0.15201634949999976</c:v>
                </c:pt>
                <c:pt idx="341">
                  <c:v>0.15201634949999976</c:v>
                </c:pt>
                <c:pt idx="342">
                  <c:v>0.15201634950000012</c:v>
                </c:pt>
                <c:pt idx="343">
                  <c:v>0.15201634950000012</c:v>
                </c:pt>
                <c:pt idx="344">
                  <c:v>0.15201634949999976</c:v>
                </c:pt>
                <c:pt idx="345">
                  <c:v>0.15201634950000012</c:v>
                </c:pt>
                <c:pt idx="346">
                  <c:v>0.15201634950000012</c:v>
                </c:pt>
                <c:pt idx="347">
                  <c:v>0.15201634949999976</c:v>
                </c:pt>
                <c:pt idx="348">
                  <c:v>0.15201634949999976</c:v>
                </c:pt>
                <c:pt idx="349">
                  <c:v>0.15201634950000012</c:v>
                </c:pt>
                <c:pt idx="350">
                  <c:v>0.15201634950000012</c:v>
                </c:pt>
                <c:pt idx="351">
                  <c:v>0.15201634949999976</c:v>
                </c:pt>
                <c:pt idx="352">
                  <c:v>0.15201634950000012</c:v>
                </c:pt>
                <c:pt idx="353">
                  <c:v>0.15201634950000012</c:v>
                </c:pt>
                <c:pt idx="354">
                  <c:v>0.15201634949999976</c:v>
                </c:pt>
                <c:pt idx="355">
                  <c:v>0.15201634949999976</c:v>
                </c:pt>
                <c:pt idx="356">
                  <c:v>0.15201634950000012</c:v>
                </c:pt>
                <c:pt idx="357">
                  <c:v>0.15201634950000012</c:v>
                </c:pt>
                <c:pt idx="358">
                  <c:v>0.15201634949999976</c:v>
                </c:pt>
                <c:pt idx="359">
                  <c:v>0.15201634950000012</c:v>
                </c:pt>
                <c:pt idx="360">
                  <c:v>0.15201634950000012</c:v>
                </c:pt>
                <c:pt idx="361">
                  <c:v>0.15201634950000012</c:v>
                </c:pt>
                <c:pt idx="362">
                  <c:v>0.15201634949999976</c:v>
                </c:pt>
                <c:pt idx="363">
                  <c:v>0.15201634950000012</c:v>
                </c:pt>
                <c:pt idx="364">
                  <c:v>0.15201634950000012</c:v>
                </c:pt>
                <c:pt idx="365">
                  <c:v>0.15201634949999976</c:v>
                </c:pt>
                <c:pt idx="366">
                  <c:v>0.15201634949999976</c:v>
                </c:pt>
                <c:pt idx="367">
                  <c:v>0.15201634950000012</c:v>
                </c:pt>
                <c:pt idx="368">
                  <c:v>0.15201634950000012</c:v>
                </c:pt>
                <c:pt idx="369">
                  <c:v>0.15201634949999976</c:v>
                </c:pt>
                <c:pt idx="370">
                  <c:v>0.15201634950000012</c:v>
                </c:pt>
                <c:pt idx="371">
                  <c:v>0.15201634950000012</c:v>
                </c:pt>
                <c:pt idx="372">
                  <c:v>0.15201634949999976</c:v>
                </c:pt>
                <c:pt idx="373">
                  <c:v>0.15201634949999976</c:v>
                </c:pt>
                <c:pt idx="374">
                  <c:v>0.15201634950000012</c:v>
                </c:pt>
                <c:pt idx="375">
                  <c:v>0.15201634950000012</c:v>
                </c:pt>
                <c:pt idx="376">
                  <c:v>0.15201634949999976</c:v>
                </c:pt>
                <c:pt idx="377">
                  <c:v>0.15201634950000012</c:v>
                </c:pt>
                <c:pt idx="378">
                  <c:v>0.15201634950000012</c:v>
                </c:pt>
                <c:pt idx="379">
                  <c:v>0.15201634949999976</c:v>
                </c:pt>
                <c:pt idx="380">
                  <c:v>0.15201634949999976</c:v>
                </c:pt>
                <c:pt idx="381">
                  <c:v>0.15201634950000012</c:v>
                </c:pt>
                <c:pt idx="382">
                  <c:v>0.15201634950000012</c:v>
                </c:pt>
                <c:pt idx="383">
                  <c:v>0.15201634949999976</c:v>
                </c:pt>
                <c:pt idx="384">
                  <c:v>0.15201634950000012</c:v>
                </c:pt>
                <c:pt idx="385">
                  <c:v>0.15201634950000012</c:v>
                </c:pt>
                <c:pt idx="386">
                  <c:v>0.15201634950000012</c:v>
                </c:pt>
                <c:pt idx="387">
                  <c:v>0.15201634949999976</c:v>
                </c:pt>
                <c:pt idx="388">
                  <c:v>0.15201634950000012</c:v>
                </c:pt>
                <c:pt idx="389">
                  <c:v>0.15201634950000012</c:v>
                </c:pt>
                <c:pt idx="390">
                  <c:v>0.15201634949999976</c:v>
                </c:pt>
                <c:pt idx="391">
                  <c:v>0.15201634949999976</c:v>
                </c:pt>
                <c:pt idx="392">
                  <c:v>0.15201634950000012</c:v>
                </c:pt>
                <c:pt idx="393">
                  <c:v>0.15201634950000012</c:v>
                </c:pt>
                <c:pt idx="394">
                  <c:v>0.15201634949999976</c:v>
                </c:pt>
                <c:pt idx="395">
                  <c:v>0.15201634950000012</c:v>
                </c:pt>
                <c:pt idx="396">
                  <c:v>0.15201634950000012</c:v>
                </c:pt>
                <c:pt idx="397">
                  <c:v>0.15201634949999976</c:v>
                </c:pt>
                <c:pt idx="398">
                  <c:v>0.15201634949999976</c:v>
                </c:pt>
                <c:pt idx="399">
                  <c:v>0.15201634950000012</c:v>
                </c:pt>
                <c:pt idx="400">
                  <c:v>0.15201634950000012</c:v>
                </c:pt>
                <c:pt idx="401">
                  <c:v>0.15333823079999995</c:v>
                </c:pt>
                <c:pt idx="402">
                  <c:v>0.15466011209999983</c:v>
                </c:pt>
                <c:pt idx="403">
                  <c:v>0.15598199340000002</c:v>
                </c:pt>
                <c:pt idx="404">
                  <c:v>0.1573038746999999</c:v>
                </c:pt>
                <c:pt idx="405">
                  <c:v>0.15862575599999973</c:v>
                </c:pt>
                <c:pt idx="406">
                  <c:v>0.15994763729999997</c:v>
                </c:pt>
                <c:pt idx="407">
                  <c:v>0.16126951860000019</c:v>
                </c:pt>
                <c:pt idx="408">
                  <c:v>0.16259139990000007</c:v>
                </c:pt>
                <c:pt idx="409">
                  <c:v>0.1639132811999999</c:v>
                </c:pt>
                <c:pt idx="410">
                  <c:v>0.16523516250000012</c:v>
                </c:pt>
                <c:pt idx="411">
                  <c:v>0.16655704380000036</c:v>
                </c:pt>
                <c:pt idx="412">
                  <c:v>0.16787892509999983</c:v>
                </c:pt>
                <c:pt idx="413">
                  <c:v>0.16920080640000007</c:v>
                </c:pt>
                <c:pt idx="414">
                  <c:v>0.17052268770000029</c:v>
                </c:pt>
                <c:pt idx="415">
                  <c:v>0.17184456899999975</c:v>
                </c:pt>
                <c:pt idx="416">
                  <c:v>0.17316645029999997</c:v>
                </c:pt>
                <c:pt idx="417">
                  <c:v>0.17448833160000021</c:v>
                </c:pt>
                <c:pt idx="418">
                  <c:v>0.17581021290000004</c:v>
                </c:pt>
                <c:pt idx="419">
                  <c:v>0.17713209419999987</c:v>
                </c:pt>
                <c:pt idx="420">
                  <c:v>0.17845397550000011</c:v>
                </c:pt>
                <c:pt idx="421">
                  <c:v>0.17845397549999978</c:v>
                </c:pt>
                <c:pt idx="422">
                  <c:v>0.17845397550000011</c:v>
                </c:pt>
                <c:pt idx="423">
                  <c:v>0.17845397550000011</c:v>
                </c:pt>
                <c:pt idx="424">
                  <c:v>0.17845397550000011</c:v>
                </c:pt>
                <c:pt idx="425">
                  <c:v>0.17845397550000011</c:v>
                </c:pt>
                <c:pt idx="426">
                  <c:v>0.17845397550000011</c:v>
                </c:pt>
                <c:pt idx="427">
                  <c:v>0.17845397550000011</c:v>
                </c:pt>
                <c:pt idx="428">
                  <c:v>0.17845397549999978</c:v>
                </c:pt>
                <c:pt idx="429">
                  <c:v>0.17845397550000011</c:v>
                </c:pt>
                <c:pt idx="430">
                  <c:v>0.17845397550000011</c:v>
                </c:pt>
                <c:pt idx="431">
                  <c:v>0.17845397549999978</c:v>
                </c:pt>
                <c:pt idx="432">
                  <c:v>0.17845397550000011</c:v>
                </c:pt>
                <c:pt idx="433">
                  <c:v>0.17845397550000011</c:v>
                </c:pt>
                <c:pt idx="434">
                  <c:v>0.17845397549999978</c:v>
                </c:pt>
                <c:pt idx="435">
                  <c:v>0.17845397550000011</c:v>
                </c:pt>
                <c:pt idx="436">
                  <c:v>0.17845397550000011</c:v>
                </c:pt>
                <c:pt idx="437">
                  <c:v>0.17845397550000011</c:v>
                </c:pt>
                <c:pt idx="438">
                  <c:v>0.17845397550000011</c:v>
                </c:pt>
                <c:pt idx="439">
                  <c:v>0.17845397550000011</c:v>
                </c:pt>
                <c:pt idx="440">
                  <c:v>0.17845397550000011</c:v>
                </c:pt>
                <c:pt idx="441">
                  <c:v>0.17845397550000011</c:v>
                </c:pt>
                <c:pt idx="442">
                  <c:v>0.17845397550000011</c:v>
                </c:pt>
                <c:pt idx="443">
                  <c:v>0.17845397550000011</c:v>
                </c:pt>
                <c:pt idx="444">
                  <c:v>0.17845397549999978</c:v>
                </c:pt>
                <c:pt idx="445">
                  <c:v>0.17845397550000011</c:v>
                </c:pt>
                <c:pt idx="446">
                  <c:v>0.17845397550000011</c:v>
                </c:pt>
                <c:pt idx="447">
                  <c:v>0.17845397549999978</c:v>
                </c:pt>
                <c:pt idx="448">
                  <c:v>0.17845397550000011</c:v>
                </c:pt>
                <c:pt idx="449">
                  <c:v>0.17845397550000011</c:v>
                </c:pt>
                <c:pt idx="450">
                  <c:v>0.17845397550000011</c:v>
                </c:pt>
                <c:pt idx="451">
                  <c:v>0.17845397550000011</c:v>
                </c:pt>
                <c:pt idx="452">
                  <c:v>0.17845397550000011</c:v>
                </c:pt>
                <c:pt idx="453">
                  <c:v>0.17845397550000011</c:v>
                </c:pt>
                <c:pt idx="454">
                  <c:v>0.17845397550000011</c:v>
                </c:pt>
                <c:pt idx="455">
                  <c:v>0.17845397550000011</c:v>
                </c:pt>
                <c:pt idx="456">
                  <c:v>0.17845397550000011</c:v>
                </c:pt>
                <c:pt idx="457">
                  <c:v>0.17845397549999978</c:v>
                </c:pt>
                <c:pt idx="458">
                  <c:v>0.17845397550000011</c:v>
                </c:pt>
                <c:pt idx="459">
                  <c:v>0.17845397550000011</c:v>
                </c:pt>
                <c:pt idx="460">
                  <c:v>0.17845397549999978</c:v>
                </c:pt>
                <c:pt idx="461">
                  <c:v>0.1784539755000005</c:v>
                </c:pt>
                <c:pt idx="462">
                  <c:v>0.17845397550000011</c:v>
                </c:pt>
                <c:pt idx="463">
                  <c:v>0.17845397549999978</c:v>
                </c:pt>
                <c:pt idx="464">
                  <c:v>0.1784539755000005</c:v>
                </c:pt>
                <c:pt idx="465">
                  <c:v>0.17845397550000011</c:v>
                </c:pt>
                <c:pt idx="466">
                  <c:v>0.17845397549999978</c:v>
                </c:pt>
                <c:pt idx="467">
                  <c:v>0.1784539755000005</c:v>
                </c:pt>
                <c:pt idx="468">
                  <c:v>0.17845397550000011</c:v>
                </c:pt>
                <c:pt idx="469">
                  <c:v>0.17845397549999978</c:v>
                </c:pt>
                <c:pt idx="470">
                  <c:v>0.17845397550000011</c:v>
                </c:pt>
                <c:pt idx="471">
                  <c:v>0.17845397550000011</c:v>
                </c:pt>
                <c:pt idx="472">
                  <c:v>0.17845397549999978</c:v>
                </c:pt>
                <c:pt idx="473">
                  <c:v>0.17845397550000011</c:v>
                </c:pt>
                <c:pt idx="474">
                  <c:v>0.17845397550000011</c:v>
                </c:pt>
                <c:pt idx="475">
                  <c:v>0.17845397549999978</c:v>
                </c:pt>
                <c:pt idx="476">
                  <c:v>0.17845397550000011</c:v>
                </c:pt>
                <c:pt idx="477">
                  <c:v>0.17845397550000011</c:v>
                </c:pt>
                <c:pt idx="478">
                  <c:v>0.17845397549999978</c:v>
                </c:pt>
                <c:pt idx="479">
                  <c:v>0.17845397550000011</c:v>
                </c:pt>
                <c:pt idx="480">
                  <c:v>0.17845397550000011</c:v>
                </c:pt>
                <c:pt idx="481">
                  <c:v>0.17845397549999939</c:v>
                </c:pt>
                <c:pt idx="482">
                  <c:v>0.17845397550000011</c:v>
                </c:pt>
                <c:pt idx="483">
                  <c:v>0.17845397550000011</c:v>
                </c:pt>
                <c:pt idx="484">
                  <c:v>0.17845397549999939</c:v>
                </c:pt>
                <c:pt idx="485">
                  <c:v>0.17845397550000011</c:v>
                </c:pt>
                <c:pt idx="486">
                  <c:v>0.17845397550000011</c:v>
                </c:pt>
                <c:pt idx="487">
                  <c:v>0.17845397550000011</c:v>
                </c:pt>
                <c:pt idx="488">
                  <c:v>0.17845397550000011</c:v>
                </c:pt>
                <c:pt idx="489">
                  <c:v>0.17845397550000011</c:v>
                </c:pt>
                <c:pt idx="490">
                  <c:v>0.17845397550000011</c:v>
                </c:pt>
                <c:pt idx="491">
                  <c:v>0.17845397550000011</c:v>
                </c:pt>
                <c:pt idx="492">
                  <c:v>0.17845397550000011</c:v>
                </c:pt>
                <c:pt idx="493">
                  <c:v>0.17845397550000011</c:v>
                </c:pt>
                <c:pt idx="494">
                  <c:v>0.17845397550000011</c:v>
                </c:pt>
                <c:pt idx="495">
                  <c:v>0.17845397550000011</c:v>
                </c:pt>
                <c:pt idx="496">
                  <c:v>0.17845397550000011</c:v>
                </c:pt>
                <c:pt idx="497">
                  <c:v>0.17845397550000011</c:v>
                </c:pt>
                <c:pt idx="498">
                  <c:v>0.17845397550000011</c:v>
                </c:pt>
                <c:pt idx="499">
                  <c:v>0.17845397550000011</c:v>
                </c:pt>
                <c:pt idx="500">
                  <c:v>0.17845397550000011</c:v>
                </c:pt>
                <c:pt idx="501">
                  <c:v>0.17944538647500002</c:v>
                </c:pt>
                <c:pt idx="502">
                  <c:v>0.18043679744999994</c:v>
                </c:pt>
                <c:pt idx="503">
                  <c:v>0.18142820842499979</c:v>
                </c:pt>
                <c:pt idx="504">
                  <c:v>0.18241961940000043</c:v>
                </c:pt>
                <c:pt idx="505">
                  <c:v>0.18341103037499959</c:v>
                </c:pt>
                <c:pt idx="506">
                  <c:v>0.18440244135000022</c:v>
                </c:pt>
                <c:pt idx="507">
                  <c:v>0.18539385232499939</c:v>
                </c:pt>
                <c:pt idx="508">
                  <c:v>0.18638526330000002</c:v>
                </c:pt>
                <c:pt idx="509">
                  <c:v>0.18737667427499988</c:v>
                </c:pt>
                <c:pt idx="510">
                  <c:v>0.18836808524999973</c:v>
                </c:pt>
                <c:pt idx="511">
                  <c:v>0.18935949622499965</c:v>
                </c:pt>
                <c:pt idx="512">
                  <c:v>0.19035090720000028</c:v>
                </c:pt>
                <c:pt idx="513">
                  <c:v>0.19134231817499944</c:v>
                </c:pt>
                <c:pt idx="514">
                  <c:v>0.19233372915000008</c:v>
                </c:pt>
                <c:pt idx="515">
                  <c:v>0.19332514012499996</c:v>
                </c:pt>
                <c:pt idx="516">
                  <c:v>0.19431655109999985</c:v>
                </c:pt>
                <c:pt idx="517">
                  <c:v>0.19530796207499973</c:v>
                </c:pt>
                <c:pt idx="518">
                  <c:v>0.19629937305000036</c:v>
                </c:pt>
                <c:pt idx="519">
                  <c:v>0.19729078402499953</c:v>
                </c:pt>
                <c:pt idx="520">
                  <c:v>0.19828219500000016</c:v>
                </c:pt>
                <c:pt idx="521">
                  <c:v>0.19828219500000016</c:v>
                </c:pt>
                <c:pt idx="522">
                  <c:v>0.19828219500000016</c:v>
                </c:pt>
                <c:pt idx="523">
                  <c:v>0.19828219500000016</c:v>
                </c:pt>
                <c:pt idx="524">
                  <c:v>0.19828219500000016</c:v>
                </c:pt>
                <c:pt idx="525">
                  <c:v>0.19828219500000016</c:v>
                </c:pt>
                <c:pt idx="526">
                  <c:v>0.19828219499999944</c:v>
                </c:pt>
                <c:pt idx="527">
                  <c:v>0.19828219500000016</c:v>
                </c:pt>
                <c:pt idx="528">
                  <c:v>0.19828219499999944</c:v>
                </c:pt>
                <c:pt idx="529">
                  <c:v>0.19828219500000016</c:v>
                </c:pt>
                <c:pt idx="530">
                  <c:v>0.19828219499999944</c:v>
                </c:pt>
                <c:pt idx="531">
                  <c:v>0.19828219500000016</c:v>
                </c:pt>
                <c:pt idx="532">
                  <c:v>0.19828219499999944</c:v>
                </c:pt>
                <c:pt idx="533">
                  <c:v>0.19828219500000016</c:v>
                </c:pt>
                <c:pt idx="534">
                  <c:v>0.19828219499999944</c:v>
                </c:pt>
                <c:pt idx="535">
                  <c:v>0.19828219500000016</c:v>
                </c:pt>
                <c:pt idx="536">
                  <c:v>0.19828219499999944</c:v>
                </c:pt>
                <c:pt idx="537">
                  <c:v>0.19828219500000016</c:v>
                </c:pt>
                <c:pt idx="538">
                  <c:v>0.19828219499999944</c:v>
                </c:pt>
                <c:pt idx="539">
                  <c:v>0.19828219500000016</c:v>
                </c:pt>
                <c:pt idx="540">
                  <c:v>0.19828219499999944</c:v>
                </c:pt>
                <c:pt idx="541">
                  <c:v>0.19828219500000016</c:v>
                </c:pt>
                <c:pt idx="542">
                  <c:v>0.19828219499999944</c:v>
                </c:pt>
                <c:pt idx="543">
                  <c:v>0.19828219500000016</c:v>
                </c:pt>
                <c:pt idx="544">
                  <c:v>0.19828219499999944</c:v>
                </c:pt>
                <c:pt idx="545">
                  <c:v>0.19828219500000016</c:v>
                </c:pt>
                <c:pt idx="546">
                  <c:v>0.19828219500000016</c:v>
                </c:pt>
                <c:pt idx="547">
                  <c:v>0.19828219500000016</c:v>
                </c:pt>
                <c:pt idx="548">
                  <c:v>0.19828219500000016</c:v>
                </c:pt>
                <c:pt idx="549">
                  <c:v>0.19828219500000016</c:v>
                </c:pt>
                <c:pt idx="550">
                  <c:v>0.19828219500000016</c:v>
                </c:pt>
                <c:pt idx="551">
                  <c:v>0.19828219499999944</c:v>
                </c:pt>
                <c:pt idx="552">
                  <c:v>0.19828219500000016</c:v>
                </c:pt>
                <c:pt idx="553">
                  <c:v>0.19828219499999944</c:v>
                </c:pt>
                <c:pt idx="554">
                  <c:v>0.19828219500000016</c:v>
                </c:pt>
                <c:pt idx="555">
                  <c:v>0.19828219499999944</c:v>
                </c:pt>
                <c:pt idx="556">
                  <c:v>0.19828219500000016</c:v>
                </c:pt>
                <c:pt idx="557">
                  <c:v>0.19828219499999944</c:v>
                </c:pt>
                <c:pt idx="558">
                  <c:v>0.19828219500000016</c:v>
                </c:pt>
                <c:pt idx="559">
                  <c:v>0.19828219499999944</c:v>
                </c:pt>
                <c:pt idx="560">
                  <c:v>0.19828219500000016</c:v>
                </c:pt>
                <c:pt idx="561">
                  <c:v>0.19828219499999944</c:v>
                </c:pt>
                <c:pt idx="562">
                  <c:v>0.19828219500000016</c:v>
                </c:pt>
                <c:pt idx="563">
                  <c:v>0.19828219499999944</c:v>
                </c:pt>
                <c:pt idx="564">
                  <c:v>0.19828219500000016</c:v>
                </c:pt>
                <c:pt idx="565">
                  <c:v>0.19828219499999944</c:v>
                </c:pt>
                <c:pt idx="566">
                  <c:v>0.19828219500000016</c:v>
                </c:pt>
                <c:pt idx="567">
                  <c:v>0.19828219499999944</c:v>
                </c:pt>
                <c:pt idx="568">
                  <c:v>0.19828219500000016</c:v>
                </c:pt>
                <c:pt idx="569">
                  <c:v>0.19828219499999944</c:v>
                </c:pt>
                <c:pt idx="570">
                  <c:v>0.19828219500000016</c:v>
                </c:pt>
                <c:pt idx="571">
                  <c:v>0.19828219500000016</c:v>
                </c:pt>
                <c:pt idx="572">
                  <c:v>0.19828219500000016</c:v>
                </c:pt>
                <c:pt idx="573">
                  <c:v>0.19828219500000016</c:v>
                </c:pt>
                <c:pt idx="574">
                  <c:v>0.19828219500000016</c:v>
                </c:pt>
                <c:pt idx="575">
                  <c:v>0.19828219500000016</c:v>
                </c:pt>
                <c:pt idx="576">
                  <c:v>0.19828219499999944</c:v>
                </c:pt>
                <c:pt idx="577">
                  <c:v>0.19828219500000016</c:v>
                </c:pt>
                <c:pt idx="578">
                  <c:v>0.19828219499999944</c:v>
                </c:pt>
                <c:pt idx="579">
                  <c:v>0.19828219500000016</c:v>
                </c:pt>
                <c:pt idx="580">
                  <c:v>0.19828219499999944</c:v>
                </c:pt>
                <c:pt idx="581">
                  <c:v>0.19828219500000016</c:v>
                </c:pt>
                <c:pt idx="582">
                  <c:v>0.19828219499999944</c:v>
                </c:pt>
                <c:pt idx="583">
                  <c:v>0.19828219500000016</c:v>
                </c:pt>
                <c:pt idx="584">
                  <c:v>0.19828219499999944</c:v>
                </c:pt>
                <c:pt idx="585">
                  <c:v>0.19828219500000016</c:v>
                </c:pt>
                <c:pt idx="586">
                  <c:v>0.19828219499999944</c:v>
                </c:pt>
                <c:pt idx="587">
                  <c:v>0.19828219500000016</c:v>
                </c:pt>
                <c:pt idx="588">
                  <c:v>0.19828219499999944</c:v>
                </c:pt>
                <c:pt idx="589">
                  <c:v>0.19828219500000016</c:v>
                </c:pt>
                <c:pt idx="590">
                  <c:v>0.19828219499999944</c:v>
                </c:pt>
                <c:pt idx="591">
                  <c:v>0.19828219500000016</c:v>
                </c:pt>
                <c:pt idx="592">
                  <c:v>0.19828219499999944</c:v>
                </c:pt>
                <c:pt idx="593">
                  <c:v>0.19828219500000016</c:v>
                </c:pt>
                <c:pt idx="594">
                  <c:v>0.19828219499999944</c:v>
                </c:pt>
                <c:pt idx="595">
                  <c:v>0.19828219500000016</c:v>
                </c:pt>
                <c:pt idx="596">
                  <c:v>0.19828219500000016</c:v>
                </c:pt>
                <c:pt idx="597">
                  <c:v>0.19828219500000016</c:v>
                </c:pt>
                <c:pt idx="598">
                  <c:v>0.19828219500000016</c:v>
                </c:pt>
                <c:pt idx="599">
                  <c:v>0.19828219500000016</c:v>
                </c:pt>
                <c:pt idx="600">
                  <c:v>0.19828219500000016</c:v>
                </c:pt>
                <c:pt idx="601">
                  <c:v>0.19967017036499971</c:v>
                </c:pt>
                <c:pt idx="602">
                  <c:v>0.20105814573</c:v>
                </c:pt>
                <c:pt idx="603">
                  <c:v>0.20244612109499951</c:v>
                </c:pt>
                <c:pt idx="604">
                  <c:v>0.20383409645999984</c:v>
                </c:pt>
                <c:pt idx="605">
                  <c:v>0.20522207182499935</c:v>
                </c:pt>
                <c:pt idx="606">
                  <c:v>0.2066100471900004</c:v>
                </c:pt>
                <c:pt idx="607">
                  <c:v>0.20799802255499994</c:v>
                </c:pt>
                <c:pt idx="608">
                  <c:v>0.20938599792000023</c:v>
                </c:pt>
                <c:pt idx="609">
                  <c:v>0.2107739732849998</c:v>
                </c:pt>
                <c:pt idx="610">
                  <c:v>0.21216194865000007</c:v>
                </c:pt>
                <c:pt idx="611">
                  <c:v>0.21354992401499964</c:v>
                </c:pt>
                <c:pt idx="612">
                  <c:v>0.21493789937999994</c:v>
                </c:pt>
                <c:pt idx="613">
                  <c:v>0.21632587474499948</c:v>
                </c:pt>
                <c:pt idx="614">
                  <c:v>0.21771385010999977</c:v>
                </c:pt>
                <c:pt idx="615">
                  <c:v>0.21910182547500004</c:v>
                </c:pt>
                <c:pt idx="616">
                  <c:v>0.22048980084000033</c:v>
                </c:pt>
                <c:pt idx="617">
                  <c:v>0.22187777620499985</c:v>
                </c:pt>
                <c:pt idx="618">
                  <c:v>0.2232657515700002</c:v>
                </c:pt>
                <c:pt idx="619">
                  <c:v>0.22465372693499977</c:v>
                </c:pt>
                <c:pt idx="620">
                  <c:v>0.22604170230000001</c:v>
                </c:pt>
                <c:pt idx="621">
                  <c:v>0.22604170230000001</c:v>
                </c:pt>
                <c:pt idx="622">
                  <c:v>0.22604170230000001</c:v>
                </c:pt>
                <c:pt idx="623">
                  <c:v>0.22604170230000001</c:v>
                </c:pt>
                <c:pt idx="624">
                  <c:v>0.22604170230000001</c:v>
                </c:pt>
                <c:pt idx="625">
                  <c:v>0.22604170230000001</c:v>
                </c:pt>
                <c:pt idx="626">
                  <c:v>0.22604170230000001</c:v>
                </c:pt>
                <c:pt idx="627">
                  <c:v>0.22604170230000001</c:v>
                </c:pt>
                <c:pt idx="628">
                  <c:v>0.22604170230000001</c:v>
                </c:pt>
                <c:pt idx="629">
                  <c:v>0.22604170230000001</c:v>
                </c:pt>
                <c:pt idx="630">
                  <c:v>0.22604170230000001</c:v>
                </c:pt>
                <c:pt idx="631">
                  <c:v>0.22604170230000001</c:v>
                </c:pt>
                <c:pt idx="632">
                  <c:v>0.22604170230000001</c:v>
                </c:pt>
                <c:pt idx="633">
                  <c:v>0.22604170230000001</c:v>
                </c:pt>
                <c:pt idx="634">
                  <c:v>0.22604170230000001</c:v>
                </c:pt>
                <c:pt idx="635">
                  <c:v>0.22604170230000001</c:v>
                </c:pt>
                <c:pt idx="636">
                  <c:v>0.22604170230000001</c:v>
                </c:pt>
                <c:pt idx="637">
                  <c:v>0.22604170230000001</c:v>
                </c:pt>
                <c:pt idx="638">
                  <c:v>0.22604170230000001</c:v>
                </c:pt>
                <c:pt idx="639">
                  <c:v>0.22604170230000001</c:v>
                </c:pt>
                <c:pt idx="640">
                  <c:v>0.22604170230000001</c:v>
                </c:pt>
                <c:pt idx="641">
                  <c:v>0.22604170230000001</c:v>
                </c:pt>
                <c:pt idx="642">
                  <c:v>0.22604170230000001</c:v>
                </c:pt>
                <c:pt idx="643">
                  <c:v>0.22604170230000001</c:v>
                </c:pt>
                <c:pt idx="644">
                  <c:v>0.22604170230000001</c:v>
                </c:pt>
                <c:pt idx="645">
                  <c:v>0.22604170230000001</c:v>
                </c:pt>
                <c:pt idx="646">
                  <c:v>0.22604170230000001</c:v>
                </c:pt>
                <c:pt idx="647">
                  <c:v>0.22604170230000001</c:v>
                </c:pt>
                <c:pt idx="648">
                  <c:v>0.22604170230000001</c:v>
                </c:pt>
                <c:pt idx="649">
                  <c:v>0.22604170230000001</c:v>
                </c:pt>
                <c:pt idx="650">
                  <c:v>0.22604170230000001</c:v>
                </c:pt>
                <c:pt idx="651">
                  <c:v>0.22604170230000001</c:v>
                </c:pt>
                <c:pt idx="652">
                  <c:v>0.22604170230000001</c:v>
                </c:pt>
                <c:pt idx="653">
                  <c:v>0.22604170230000001</c:v>
                </c:pt>
                <c:pt idx="654">
                  <c:v>0.22604170230000001</c:v>
                </c:pt>
                <c:pt idx="655">
                  <c:v>0.22604170230000001</c:v>
                </c:pt>
                <c:pt idx="656">
                  <c:v>0.22604170230000001</c:v>
                </c:pt>
                <c:pt idx="657">
                  <c:v>0.22604170230000001</c:v>
                </c:pt>
                <c:pt idx="658">
                  <c:v>0.22604170230000001</c:v>
                </c:pt>
                <c:pt idx="659">
                  <c:v>0.22604170230000001</c:v>
                </c:pt>
                <c:pt idx="660">
                  <c:v>0.22604170230000001</c:v>
                </c:pt>
                <c:pt idx="661">
                  <c:v>0.22604170230000001</c:v>
                </c:pt>
                <c:pt idx="662">
                  <c:v>0.22604170230000001</c:v>
                </c:pt>
                <c:pt idx="663">
                  <c:v>0.22604170230000001</c:v>
                </c:pt>
                <c:pt idx="664">
                  <c:v>0.22604170230000001</c:v>
                </c:pt>
                <c:pt idx="665">
                  <c:v>0.22604170230000001</c:v>
                </c:pt>
                <c:pt idx="666">
                  <c:v>0.22604170230000001</c:v>
                </c:pt>
                <c:pt idx="667">
                  <c:v>0.22604170230000001</c:v>
                </c:pt>
                <c:pt idx="668">
                  <c:v>0.22604170230000001</c:v>
                </c:pt>
                <c:pt idx="669">
                  <c:v>0.22604170230000001</c:v>
                </c:pt>
                <c:pt idx="670">
                  <c:v>0.22604170230000001</c:v>
                </c:pt>
                <c:pt idx="671">
                  <c:v>0.22604170230000001</c:v>
                </c:pt>
                <c:pt idx="672">
                  <c:v>0.22604170230000001</c:v>
                </c:pt>
                <c:pt idx="673">
                  <c:v>0.22604170230000001</c:v>
                </c:pt>
                <c:pt idx="674">
                  <c:v>0.22604170230000001</c:v>
                </c:pt>
                <c:pt idx="675">
                  <c:v>0.22604170230000001</c:v>
                </c:pt>
                <c:pt idx="676">
                  <c:v>0.22604170230000001</c:v>
                </c:pt>
                <c:pt idx="677">
                  <c:v>0.22604170230000001</c:v>
                </c:pt>
                <c:pt idx="678">
                  <c:v>0.22604170230000001</c:v>
                </c:pt>
                <c:pt idx="679">
                  <c:v>0.22604170230000001</c:v>
                </c:pt>
                <c:pt idx="680">
                  <c:v>0.22604170230000001</c:v>
                </c:pt>
                <c:pt idx="681">
                  <c:v>0.22604170230000001</c:v>
                </c:pt>
                <c:pt idx="682">
                  <c:v>0.22604170230000001</c:v>
                </c:pt>
                <c:pt idx="683">
                  <c:v>0.22604170230000001</c:v>
                </c:pt>
                <c:pt idx="684">
                  <c:v>0.22604170230000001</c:v>
                </c:pt>
                <c:pt idx="685">
                  <c:v>0.22604170230000001</c:v>
                </c:pt>
                <c:pt idx="686">
                  <c:v>0.22604170230000001</c:v>
                </c:pt>
                <c:pt idx="687">
                  <c:v>0.22604170230000001</c:v>
                </c:pt>
                <c:pt idx="688">
                  <c:v>0.22604170230000001</c:v>
                </c:pt>
                <c:pt idx="689">
                  <c:v>0.22604170230000001</c:v>
                </c:pt>
                <c:pt idx="690">
                  <c:v>0.22604170230000001</c:v>
                </c:pt>
                <c:pt idx="691">
                  <c:v>0.22604170230000001</c:v>
                </c:pt>
                <c:pt idx="692">
                  <c:v>0.22604170230000001</c:v>
                </c:pt>
                <c:pt idx="693">
                  <c:v>0.22604170230000001</c:v>
                </c:pt>
                <c:pt idx="694">
                  <c:v>0.22604170230000001</c:v>
                </c:pt>
                <c:pt idx="695">
                  <c:v>0.22604170230000001</c:v>
                </c:pt>
                <c:pt idx="696">
                  <c:v>0.22604170230000001</c:v>
                </c:pt>
                <c:pt idx="697">
                  <c:v>0.22604170230000001</c:v>
                </c:pt>
                <c:pt idx="698">
                  <c:v>0.22604170230000001</c:v>
                </c:pt>
                <c:pt idx="699">
                  <c:v>0.22604170230000001</c:v>
                </c:pt>
                <c:pt idx="700">
                  <c:v>0.22604170230000001</c:v>
                </c:pt>
                <c:pt idx="701">
                  <c:v>0.22921421742000025</c:v>
                </c:pt>
                <c:pt idx="702">
                  <c:v>0.23238673254000047</c:v>
                </c:pt>
                <c:pt idx="703">
                  <c:v>0.23555924766</c:v>
                </c:pt>
                <c:pt idx="704">
                  <c:v>0.23873176278000022</c:v>
                </c:pt>
                <c:pt idx="705">
                  <c:v>0.24190427790000049</c:v>
                </c:pt>
                <c:pt idx="706">
                  <c:v>0.24507679301999996</c:v>
                </c:pt>
                <c:pt idx="707">
                  <c:v>0.24824930813999946</c:v>
                </c:pt>
                <c:pt idx="708">
                  <c:v>0.25142182325999973</c:v>
                </c:pt>
                <c:pt idx="709">
                  <c:v>0.25459433837999995</c:v>
                </c:pt>
                <c:pt idx="710">
                  <c:v>0.25776685350000017</c:v>
                </c:pt>
                <c:pt idx="711">
                  <c:v>0.26093936861999972</c:v>
                </c:pt>
                <c:pt idx="712">
                  <c:v>0.26411188373999994</c:v>
                </c:pt>
                <c:pt idx="713">
                  <c:v>0.26728439886000022</c:v>
                </c:pt>
                <c:pt idx="714">
                  <c:v>0.27045691398000044</c:v>
                </c:pt>
                <c:pt idx="715">
                  <c:v>0.27362942909999993</c:v>
                </c:pt>
                <c:pt idx="716">
                  <c:v>0.27680194421999943</c:v>
                </c:pt>
                <c:pt idx="717">
                  <c:v>0.27997445933999965</c:v>
                </c:pt>
                <c:pt idx="718">
                  <c:v>0.28314697445999987</c:v>
                </c:pt>
                <c:pt idx="719">
                  <c:v>0.28631948958000014</c:v>
                </c:pt>
                <c:pt idx="720">
                  <c:v>0.28949200469999958</c:v>
                </c:pt>
                <c:pt idx="721">
                  <c:v>0.28949200469999958</c:v>
                </c:pt>
                <c:pt idx="722">
                  <c:v>0.28949200469999958</c:v>
                </c:pt>
                <c:pt idx="723">
                  <c:v>0.2894920047000003</c:v>
                </c:pt>
                <c:pt idx="724">
                  <c:v>0.28949200469999958</c:v>
                </c:pt>
                <c:pt idx="725">
                  <c:v>0.28949200469999958</c:v>
                </c:pt>
                <c:pt idx="726">
                  <c:v>0.28949200469999958</c:v>
                </c:pt>
                <c:pt idx="727">
                  <c:v>0.2894920047000003</c:v>
                </c:pt>
                <c:pt idx="728">
                  <c:v>0.2894920047000003</c:v>
                </c:pt>
                <c:pt idx="729">
                  <c:v>0.28949200469999958</c:v>
                </c:pt>
                <c:pt idx="730">
                  <c:v>0.28949200469999958</c:v>
                </c:pt>
                <c:pt idx="731">
                  <c:v>0.2894920047000003</c:v>
                </c:pt>
                <c:pt idx="732">
                  <c:v>0.2894920047000003</c:v>
                </c:pt>
                <c:pt idx="733">
                  <c:v>0.28949200469999958</c:v>
                </c:pt>
                <c:pt idx="734">
                  <c:v>0.28949200469999958</c:v>
                </c:pt>
                <c:pt idx="735">
                  <c:v>0.28949200469999958</c:v>
                </c:pt>
                <c:pt idx="736">
                  <c:v>0.2894920047000003</c:v>
                </c:pt>
                <c:pt idx="737">
                  <c:v>0.28949200469999958</c:v>
                </c:pt>
                <c:pt idx="738">
                  <c:v>0.28949200469999958</c:v>
                </c:pt>
                <c:pt idx="739">
                  <c:v>0.28949200469999958</c:v>
                </c:pt>
                <c:pt idx="740">
                  <c:v>0.2894920047000003</c:v>
                </c:pt>
                <c:pt idx="741">
                  <c:v>0.2894920047000003</c:v>
                </c:pt>
                <c:pt idx="742">
                  <c:v>0.28949200469999958</c:v>
                </c:pt>
                <c:pt idx="743">
                  <c:v>0.28949200469999958</c:v>
                </c:pt>
                <c:pt idx="744">
                  <c:v>0.2894920047000003</c:v>
                </c:pt>
                <c:pt idx="745">
                  <c:v>0.2894920047000003</c:v>
                </c:pt>
                <c:pt idx="746">
                  <c:v>0.28949200469999958</c:v>
                </c:pt>
                <c:pt idx="747">
                  <c:v>0.28949200469999958</c:v>
                </c:pt>
                <c:pt idx="748">
                  <c:v>0.28949200469999958</c:v>
                </c:pt>
                <c:pt idx="749">
                  <c:v>0.2894920047000003</c:v>
                </c:pt>
                <c:pt idx="750">
                  <c:v>0.2894920047000003</c:v>
                </c:pt>
                <c:pt idx="751">
                  <c:v>0.28949200469999958</c:v>
                </c:pt>
                <c:pt idx="752">
                  <c:v>0.28949200469999958</c:v>
                </c:pt>
                <c:pt idx="753">
                  <c:v>0.2894920047000003</c:v>
                </c:pt>
                <c:pt idx="754">
                  <c:v>0.2894920047000003</c:v>
                </c:pt>
                <c:pt idx="755">
                  <c:v>0.28949200469999958</c:v>
                </c:pt>
                <c:pt idx="756">
                  <c:v>0.28949200469999958</c:v>
                </c:pt>
                <c:pt idx="757">
                  <c:v>0.28949200469999958</c:v>
                </c:pt>
                <c:pt idx="758">
                  <c:v>0.2894920047000003</c:v>
                </c:pt>
                <c:pt idx="759">
                  <c:v>0.28949200469999958</c:v>
                </c:pt>
                <c:pt idx="760">
                  <c:v>0.2894920047000003</c:v>
                </c:pt>
                <c:pt idx="761">
                  <c:v>0.28949200469999958</c:v>
                </c:pt>
                <c:pt idx="762">
                  <c:v>0.28949200469999958</c:v>
                </c:pt>
                <c:pt idx="763">
                  <c:v>0.2894920047000003</c:v>
                </c:pt>
                <c:pt idx="764">
                  <c:v>0.28949200469999958</c:v>
                </c:pt>
                <c:pt idx="765">
                  <c:v>0.2894920047000003</c:v>
                </c:pt>
                <c:pt idx="766">
                  <c:v>0.2894920047000003</c:v>
                </c:pt>
                <c:pt idx="767">
                  <c:v>0.28949200469999958</c:v>
                </c:pt>
                <c:pt idx="768">
                  <c:v>0.2894920047000003</c:v>
                </c:pt>
                <c:pt idx="769">
                  <c:v>0.28949200469999958</c:v>
                </c:pt>
                <c:pt idx="770">
                  <c:v>0.28949200469999886</c:v>
                </c:pt>
                <c:pt idx="771">
                  <c:v>0.2894920047000003</c:v>
                </c:pt>
                <c:pt idx="772">
                  <c:v>0.28949200469999958</c:v>
                </c:pt>
                <c:pt idx="773">
                  <c:v>0.2894920047000003</c:v>
                </c:pt>
                <c:pt idx="774">
                  <c:v>0.28949200469999958</c:v>
                </c:pt>
                <c:pt idx="775">
                  <c:v>0.28949200469999958</c:v>
                </c:pt>
                <c:pt idx="776">
                  <c:v>0.2894920047000003</c:v>
                </c:pt>
                <c:pt idx="777">
                  <c:v>0.2894920047000003</c:v>
                </c:pt>
                <c:pt idx="778">
                  <c:v>0.2894920047000003</c:v>
                </c:pt>
                <c:pt idx="779">
                  <c:v>0.2894920047000003</c:v>
                </c:pt>
                <c:pt idx="780">
                  <c:v>0.28949200469999886</c:v>
                </c:pt>
                <c:pt idx="781">
                  <c:v>0.2894920047000003</c:v>
                </c:pt>
                <c:pt idx="782">
                  <c:v>0.2894920047000003</c:v>
                </c:pt>
                <c:pt idx="783">
                  <c:v>0.28949200469999886</c:v>
                </c:pt>
                <c:pt idx="784">
                  <c:v>0.2894920047000003</c:v>
                </c:pt>
                <c:pt idx="785">
                  <c:v>0.28949200469999886</c:v>
                </c:pt>
                <c:pt idx="786">
                  <c:v>0.2894920047000003</c:v>
                </c:pt>
                <c:pt idx="787">
                  <c:v>0.2894920047000003</c:v>
                </c:pt>
                <c:pt idx="788">
                  <c:v>0.28949200469999886</c:v>
                </c:pt>
                <c:pt idx="789">
                  <c:v>0.2894920047000003</c:v>
                </c:pt>
                <c:pt idx="790">
                  <c:v>0.2894920047000003</c:v>
                </c:pt>
                <c:pt idx="791">
                  <c:v>0.2894920047000003</c:v>
                </c:pt>
                <c:pt idx="792">
                  <c:v>0.2894920047000003</c:v>
                </c:pt>
                <c:pt idx="793">
                  <c:v>0.28949200469999886</c:v>
                </c:pt>
                <c:pt idx="794">
                  <c:v>0.2894920047000003</c:v>
                </c:pt>
                <c:pt idx="795">
                  <c:v>0.2894920047000003</c:v>
                </c:pt>
                <c:pt idx="796">
                  <c:v>0.28949200469999886</c:v>
                </c:pt>
                <c:pt idx="797">
                  <c:v>0.2894920047000003</c:v>
                </c:pt>
                <c:pt idx="798">
                  <c:v>0.28949200469999886</c:v>
                </c:pt>
                <c:pt idx="799">
                  <c:v>0.2894920047000003</c:v>
                </c:pt>
                <c:pt idx="800">
                  <c:v>0.2894920047000003</c:v>
                </c:pt>
                <c:pt idx="801">
                  <c:v>0.2925323316899997</c:v>
                </c:pt>
                <c:pt idx="802">
                  <c:v>0.29557265868000054</c:v>
                </c:pt>
                <c:pt idx="803">
                  <c:v>0.29861298566999994</c:v>
                </c:pt>
                <c:pt idx="804">
                  <c:v>0.30165331265999934</c:v>
                </c:pt>
                <c:pt idx="805">
                  <c:v>0.30469363965000018</c:v>
                </c:pt>
                <c:pt idx="806">
                  <c:v>0.30773396663999952</c:v>
                </c:pt>
                <c:pt idx="807">
                  <c:v>0.31077429363000036</c:v>
                </c:pt>
                <c:pt idx="808">
                  <c:v>0.31381462062000115</c:v>
                </c:pt>
                <c:pt idx="809">
                  <c:v>0.3168549476099991</c:v>
                </c:pt>
                <c:pt idx="810">
                  <c:v>0.31989527459999995</c:v>
                </c:pt>
                <c:pt idx="811">
                  <c:v>0.32293560158999929</c:v>
                </c:pt>
                <c:pt idx="812">
                  <c:v>0.32597592858000013</c:v>
                </c:pt>
                <c:pt idx="813">
                  <c:v>0.32901625557000097</c:v>
                </c:pt>
                <c:pt idx="814">
                  <c:v>0.33205658255999893</c:v>
                </c:pt>
                <c:pt idx="815">
                  <c:v>0.33509690954999977</c:v>
                </c:pt>
                <c:pt idx="816">
                  <c:v>0.33813723654000061</c:v>
                </c:pt>
                <c:pt idx="817">
                  <c:v>0.34117756352999995</c:v>
                </c:pt>
                <c:pt idx="818">
                  <c:v>0.34421789052000074</c:v>
                </c:pt>
                <c:pt idx="819">
                  <c:v>0.34725821751000013</c:v>
                </c:pt>
                <c:pt idx="820">
                  <c:v>0.35029854449999953</c:v>
                </c:pt>
                <c:pt idx="821">
                  <c:v>0.35029854449999953</c:v>
                </c:pt>
                <c:pt idx="822">
                  <c:v>0.35029854449999953</c:v>
                </c:pt>
                <c:pt idx="823">
                  <c:v>0.35029854450000097</c:v>
                </c:pt>
                <c:pt idx="824">
                  <c:v>0.35029854450000097</c:v>
                </c:pt>
                <c:pt idx="825">
                  <c:v>0.35029854449999953</c:v>
                </c:pt>
                <c:pt idx="826">
                  <c:v>0.35029854449999953</c:v>
                </c:pt>
                <c:pt idx="827">
                  <c:v>0.35029854449999953</c:v>
                </c:pt>
                <c:pt idx="828">
                  <c:v>0.35029854449999953</c:v>
                </c:pt>
                <c:pt idx="829">
                  <c:v>0.35029854450000097</c:v>
                </c:pt>
                <c:pt idx="830">
                  <c:v>0.35029854450000097</c:v>
                </c:pt>
                <c:pt idx="831">
                  <c:v>0.35029854449999953</c:v>
                </c:pt>
                <c:pt idx="832">
                  <c:v>0.35029854449999953</c:v>
                </c:pt>
                <c:pt idx="833">
                  <c:v>0.35029854449999953</c:v>
                </c:pt>
                <c:pt idx="834">
                  <c:v>0.35029854450000097</c:v>
                </c:pt>
                <c:pt idx="835">
                  <c:v>0.35029854450000097</c:v>
                </c:pt>
                <c:pt idx="836">
                  <c:v>0.35029854450000097</c:v>
                </c:pt>
                <c:pt idx="837">
                  <c:v>0.35029854449999953</c:v>
                </c:pt>
                <c:pt idx="838">
                  <c:v>0.35029854449999953</c:v>
                </c:pt>
                <c:pt idx="839">
                  <c:v>0.35029854449999953</c:v>
                </c:pt>
                <c:pt idx="840">
                  <c:v>0.35029854450000097</c:v>
                </c:pt>
                <c:pt idx="841">
                  <c:v>0.35029854450000097</c:v>
                </c:pt>
                <c:pt idx="842">
                  <c:v>0.35029854449999953</c:v>
                </c:pt>
                <c:pt idx="843">
                  <c:v>0.35029854449999953</c:v>
                </c:pt>
                <c:pt idx="844">
                  <c:v>0.35029854449999953</c:v>
                </c:pt>
                <c:pt idx="845">
                  <c:v>0.35029854450000097</c:v>
                </c:pt>
                <c:pt idx="846">
                  <c:v>0.35029854450000097</c:v>
                </c:pt>
                <c:pt idx="847">
                  <c:v>0.35029854450000097</c:v>
                </c:pt>
                <c:pt idx="848">
                  <c:v>0.35029854449999953</c:v>
                </c:pt>
                <c:pt idx="849">
                  <c:v>0.35029854449999953</c:v>
                </c:pt>
                <c:pt idx="850">
                  <c:v>0.35029854449999953</c:v>
                </c:pt>
                <c:pt idx="851">
                  <c:v>0.35029854450000097</c:v>
                </c:pt>
                <c:pt idx="852">
                  <c:v>0.35029854450000097</c:v>
                </c:pt>
                <c:pt idx="853">
                  <c:v>0.35029854449999953</c:v>
                </c:pt>
                <c:pt idx="854">
                  <c:v>0.35029854449999953</c:v>
                </c:pt>
                <c:pt idx="855">
                  <c:v>0.35029854449999953</c:v>
                </c:pt>
                <c:pt idx="856">
                  <c:v>0.35029854449999953</c:v>
                </c:pt>
                <c:pt idx="857">
                  <c:v>0.35029854450000097</c:v>
                </c:pt>
                <c:pt idx="858">
                  <c:v>0.35029854450000097</c:v>
                </c:pt>
                <c:pt idx="859">
                  <c:v>0.35029854449999953</c:v>
                </c:pt>
                <c:pt idx="860">
                  <c:v>0.35029854449999953</c:v>
                </c:pt>
                <c:pt idx="861">
                  <c:v>0.35029854449999953</c:v>
                </c:pt>
                <c:pt idx="862">
                  <c:v>0.35029854450000097</c:v>
                </c:pt>
                <c:pt idx="863">
                  <c:v>0.35029854450000097</c:v>
                </c:pt>
                <c:pt idx="864">
                  <c:v>0.35029854449999953</c:v>
                </c:pt>
                <c:pt idx="865">
                  <c:v>0.35029854449999953</c:v>
                </c:pt>
                <c:pt idx="866">
                  <c:v>0.35029854449999953</c:v>
                </c:pt>
                <c:pt idx="867">
                  <c:v>0.35029854449999953</c:v>
                </c:pt>
                <c:pt idx="868">
                  <c:v>0.35029854450000097</c:v>
                </c:pt>
                <c:pt idx="869">
                  <c:v>0.35029854450000097</c:v>
                </c:pt>
                <c:pt idx="870">
                  <c:v>0.35029854449999953</c:v>
                </c:pt>
                <c:pt idx="871">
                  <c:v>0.35029854449999953</c:v>
                </c:pt>
                <c:pt idx="872">
                  <c:v>0.35029854449999953</c:v>
                </c:pt>
                <c:pt idx="873">
                  <c:v>0.35029854450000097</c:v>
                </c:pt>
                <c:pt idx="874">
                  <c:v>0.35029854450000097</c:v>
                </c:pt>
                <c:pt idx="875">
                  <c:v>0.35029854450000097</c:v>
                </c:pt>
                <c:pt idx="876">
                  <c:v>0.35029854449999953</c:v>
                </c:pt>
                <c:pt idx="877">
                  <c:v>0.35029854449999953</c:v>
                </c:pt>
                <c:pt idx="878">
                  <c:v>0.35029854449999953</c:v>
                </c:pt>
                <c:pt idx="879">
                  <c:v>0.35029854450000097</c:v>
                </c:pt>
                <c:pt idx="880">
                  <c:v>0.35029854450000097</c:v>
                </c:pt>
                <c:pt idx="881">
                  <c:v>0.35029854449999953</c:v>
                </c:pt>
                <c:pt idx="882">
                  <c:v>0.35029854449999953</c:v>
                </c:pt>
                <c:pt idx="883">
                  <c:v>0.35029854449999953</c:v>
                </c:pt>
                <c:pt idx="884">
                  <c:v>0.35029854450000097</c:v>
                </c:pt>
                <c:pt idx="885">
                  <c:v>0.35029854450000097</c:v>
                </c:pt>
                <c:pt idx="886">
                  <c:v>0.35029854450000097</c:v>
                </c:pt>
                <c:pt idx="887">
                  <c:v>0.35029854449999953</c:v>
                </c:pt>
                <c:pt idx="888">
                  <c:v>0.35029854449999953</c:v>
                </c:pt>
                <c:pt idx="889">
                  <c:v>0.35029854449999953</c:v>
                </c:pt>
                <c:pt idx="890">
                  <c:v>0.35029854450000097</c:v>
                </c:pt>
                <c:pt idx="891">
                  <c:v>0.35029854450000097</c:v>
                </c:pt>
                <c:pt idx="892">
                  <c:v>0.35029854449999953</c:v>
                </c:pt>
                <c:pt idx="893">
                  <c:v>0.35029854449999953</c:v>
                </c:pt>
                <c:pt idx="894">
                  <c:v>0.35029854449999953</c:v>
                </c:pt>
                <c:pt idx="895">
                  <c:v>0.35029854449999953</c:v>
                </c:pt>
                <c:pt idx="896">
                  <c:v>0.35029854450000097</c:v>
                </c:pt>
                <c:pt idx="897">
                  <c:v>0.35029854450000097</c:v>
                </c:pt>
                <c:pt idx="898">
                  <c:v>0.35029854449999953</c:v>
                </c:pt>
                <c:pt idx="899">
                  <c:v>0.35029854449999953</c:v>
                </c:pt>
                <c:pt idx="900">
                  <c:v>0.35029854449999953</c:v>
                </c:pt>
                <c:pt idx="901">
                  <c:v>0.35426418840000057</c:v>
                </c:pt>
                <c:pt idx="902">
                  <c:v>0.35822983230000011</c:v>
                </c:pt>
                <c:pt idx="903">
                  <c:v>0.3621954761999997</c:v>
                </c:pt>
                <c:pt idx="904">
                  <c:v>0.36616112009999924</c:v>
                </c:pt>
                <c:pt idx="905">
                  <c:v>0.37012676400000022</c:v>
                </c:pt>
                <c:pt idx="906">
                  <c:v>0.37409240789999981</c:v>
                </c:pt>
                <c:pt idx="907">
                  <c:v>0.3780580518000009</c:v>
                </c:pt>
                <c:pt idx="908">
                  <c:v>0.38202369570000039</c:v>
                </c:pt>
                <c:pt idx="909">
                  <c:v>0.38598933960000004</c:v>
                </c:pt>
                <c:pt idx="910">
                  <c:v>0.38995498349999957</c:v>
                </c:pt>
                <c:pt idx="911">
                  <c:v>0.39392062739999917</c:v>
                </c:pt>
                <c:pt idx="912">
                  <c:v>0.39788627130000015</c:v>
                </c:pt>
                <c:pt idx="913">
                  <c:v>0.40185191519999969</c:v>
                </c:pt>
                <c:pt idx="914">
                  <c:v>0.40581755910000072</c:v>
                </c:pt>
                <c:pt idx="915">
                  <c:v>0.40978320300000032</c:v>
                </c:pt>
                <c:pt idx="916">
                  <c:v>0.41374884689999991</c:v>
                </c:pt>
                <c:pt idx="917">
                  <c:v>0.41771449079999945</c:v>
                </c:pt>
                <c:pt idx="918">
                  <c:v>0.42168013470000049</c:v>
                </c:pt>
                <c:pt idx="919">
                  <c:v>0.42564577860000002</c:v>
                </c:pt>
                <c:pt idx="920">
                  <c:v>0.42961142249999956</c:v>
                </c:pt>
                <c:pt idx="921">
                  <c:v>0.42961142249999956</c:v>
                </c:pt>
                <c:pt idx="922">
                  <c:v>0.42961142249999956</c:v>
                </c:pt>
                <c:pt idx="923">
                  <c:v>0.42961142250000106</c:v>
                </c:pt>
                <c:pt idx="924">
                  <c:v>0.42961142250000106</c:v>
                </c:pt>
                <c:pt idx="925">
                  <c:v>0.42961142249999956</c:v>
                </c:pt>
                <c:pt idx="926">
                  <c:v>0.42961142249999956</c:v>
                </c:pt>
                <c:pt idx="927">
                  <c:v>0.42961142249999956</c:v>
                </c:pt>
                <c:pt idx="928">
                  <c:v>0.42961142249999956</c:v>
                </c:pt>
                <c:pt idx="929">
                  <c:v>0.42961142249999956</c:v>
                </c:pt>
                <c:pt idx="930">
                  <c:v>0.42961142249999956</c:v>
                </c:pt>
                <c:pt idx="931">
                  <c:v>0.42961142249999956</c:v>
                </c:pt>
                <c:pt idx="932">
                  <c:v>0.42961142250000106</c:v>
                </c:pt>
                <c:pt idx="933">
                  <c:v>0.42961142250000106</c:v>
                </c:pt>
                <c:pt idx="934">
                  <c:v>0.42961142249999956</c:v>
                </c:pt>
                <c:pt idx="935">
                  <c:v>0.42961142249999956</c:v>
                </c:pt>
                <c:pt idx="936">
                  <c:v>0.42961142249999956</c:v>
                </c:pt>
                <c:pt idx="937">
                  <c:v>0.42961142249999956</c:v>
                </c:pt>
                <c:pt idx="938">
                  <c:v>0.42961142249999956</c:v>
                </c:pt>
                <c:pt idx="939">
                  <c:v>0.42961142249999956</c:v>
                </c:pt>
                <c:pt idx="940">
                  <c:v>0.42961142249999956</c:v>
                </c:pt>
                <c:pt idx="941">
                  <c:v>0.42961142250000106</c:v>
                </c:pt>
                <c:pt idx="942">
                  <c:v>0.42961142250000106</c:v>
                </c:pt>
                <c:pt idx="943">
                  <c:v>0.42961142249999956</c:v>
                </c:pt>
                <c:pt idx="944">
                  <c:v>0.42961142249999956</c:v>
                </c:pt>
                <c:pt idx="945">
                  <c:v>0.42961142249999956</c:v>
                </c:pt>
                <c:pt idx="946">
                  <c:v>0.42961142249999956</c:v>
                </c:pt>
                <c:pt idx="947">
                  <c:v>0.42961142249999956</c:v>
                </c:pt>
                <c:pt idx="948">
                  <c:v>0.42961142249999956</c:v>
                </c:pt>
                <c:pt idx="949">
                  <c:v>0.42961142249999956</c:v>
                </c:pt>
                <c:pt idx="950">
                  <c:v>0.42961142249999956</c:v>
                </c:pt>
                <c:pt idx="951">
                  <c:v>0.42961142250000106</c:v>
                </c:pt>
                <c:pt idx="952">
                  <c:v>0.42961142249999956</c:v>
                </c:pt>
                <c:pt idx="953">
                  <c:v>0.42961142249999956</c:v>
                </c:pt>
                <c:pt idx="954">
                  <c:v>0.42961142249999956</c:v>
                </c:pt>
                <c:pt idx="955">
                  <c:v>0.42961142249999956</c:v>
                </c:pt>
                <c:pt idx="956">
                  <c:v>0.42961142249999956</c:v>
                </c:pt>
                <c:pt idx="957">
                  <c:v>0.42961142249999956</c:v>
                </c:pt>
                <c:pt idx="958">
                  <c:v>0.42961142249999956</c:v>
                </c:pt>
                <c:pt idx="959">
                  <c:v>0.42961142249999956</c:v>
                </c:pt>
                <c:pt idx="960">
                  <c:v>0.42961142250000106</c:v>
                </c:pt>
                <c:pt idx="961">
                  <c:v>0.42961142249999956</c:v>
                </c:pt>
                <c:pt idx="962">
                  <c:v>0.42961142249999956</c:v>
                </c:pt>
                <c:pt idx="963">
                  <c:v>0.42961142249999956</c:v>
                </c:pt>
                <c:pt idx="964">
                  <c:v>0.42961142249999956</c:v>
                </c:pt>
                <c:pt idx="965">
                  <c:v>0.42961142249999956</c:v>
                </c:pt>
                <c:pt idx="966">
                  <c:v>0.42961142249999956</c:v>
                </c:pt>
                <c:pt idx="967">
                  <c:v>0.42961142249999956</c:v>
                </c:pt>
                <c:pt idx="968">
                  <c:v>0.42961142249999956</c:v>
                </c:pt>
                <c:pt idx="969">
                  <c:v>0.42961142250000106</c:v>
                </c:pt>
                <c:pt idx="970">
                  <c:v>0.42961142250000106</c:v>
                </c:pt>
                <c:pt idx="971">
                  <c:v>0.42961142249999956</c:v>
                </c:pt>
                <c:pt idx="972">
                  <c:v>0.42961142249999956</c:v>
                </c:pt>
                <c:pt idx="973">
                  <c:v>0.42961142249999956</c:v>
                </c:pt>
                <c:pt idx="974">
                  <c:v>0.42961142249999956</c:v>
                </c:pt>
                <c:pt idx="975">
                  <c:v>0.42961142249999956</c:v>
                </c:pt>
                <c:pt idx="976">
                  <c:v>0.42961142249999956</c:v>
                </c:pt>
                <c:pt idx="977">
                  <c:v>0.42961142249999956</c:v>
                </c:pt>
                <c:pt idx="978">
                  <c:v>0.42961142250000106</c:v>
                </c:pt>
                <c:pt idx="979">
                  <c:v>0.42961142250000106</c:v>
                </c:pt>
                <c:pt idx="980">
                  <c:v>0.42961142249999956</c:v>
                </c:pt>
                <c:pt idx="981">
                  <c:v>0.42961142249999956</c:v>
                </c:pt>
                <c:pt idx="982">
                  <c:v>0.42961142249999956</c:v>
                </c:pt>
                <c:pt idx="983">
                  <c:v>0.42961142249999956</c:v>
                </c:pt>
                <c:pt idx="984">
                  <c:v>0.42961142249999956</c:v>
                </c:pt>
                <c:pt idx="985">
                  <c:v>0.42961142249999956</c:v>
                </c:pt>
                <c:pt idx="986">
                  <c:v>0.42961142249999956</c:v>
                </c:pt>
                <c:pt idx="987">
                  <c:v>0.42961142250000106</c:v>
                </c:pt>
                <c:pt idx="988">
                  <c:v>0.42961142250000106</c:v>
                </c:pt>
                <c:pt idx="989">
                  <c:v>0.42961142249999956</c:v>
                </c:pt>
                <c:pt idx="990">
                  <c:v>0.42961142249999956</c:v>
                </c:pt>
                <c:pt idx="991">
                  <c:v>0.42961142249999956</c:v>
                </c:pt>
                <c:pt idx="992">
                  <c:v>0.42961142249999956</c:v>
                </c:pt>
                <c:pt idx="993">
                  <c:v>0.42961142249999956</c:v>
                </c:pt>
                <c:pt idx="994">
                  <c:v>0.42961142249999956</c:v>
                </c:pt>
                <c:pt idx="995">
                  <c:v>0.42961142249999956</c:v>
                </c:pt>
                <c:pt idx="996">
                  <c:v>0.42961142250000106</c:v>
                </c:pt>
                <c:pt idx="997">
                  <c:v>0.42961142250000106</c:v>
                </c:pt>
                <c:pt idx="998">
                  <c:v>0.42961142249999956</c:v>
                </c:pt>
                <c:pt idx="999">
                  <c:v>0.42961142249999956</c:v>
                </c:pt>
                <c:pt idx="1000">
                  <c:v>0.42961142249999956</c:v>
                </c:pt>
                <c:pt idx="1001">
                  <c:v>0.43390753672499982</c:v>
                </c:pt>
                <c:pt idx="1002">
                  <c:v>0.43820365095000008</c:v>
                </c:pt>
                <c:pt idx="1003">
                  <c:v>0.44249976517500034</c:v>
                </c:pt>
                <c:pt idx="1004">
                  <c:v>0.4467958794000006</c:v>
                </c:pt>
                <c:pt idx="1005">
                  <c:v>0.45109199362500085</c:v>
                </c:pt>
                <c:pt idx="1006">
                  <c:v>0.45538810785000111</c:v>
                </c:pt>
                <c:pt idx="1007">
                  <c:v>0.45968422207499843</c:v>
                </c:pt>
                <c:pt idx="1008">
                  <c:v>0.46398033629999869</c:v>
                </c:pt>
                <c:pt idx="1009">
                  <c:v>0.46827645052499894</c:v>
                </c:pt>
                <c:pt idx="1010">
                  <c:v>0.4725725647499992</c:v>
                </c:pt>
                <c:pt idx="1011">
                  <c:v>0.47686867897499946</c:v>
                </c:pt>
                <c:pt idx="1012">
                  <c:v>0.48116479319999972</c:v>
                </c:pt>
                <c:pt idx="1013">
                  <c:v>0.48546090742499998</c:v>
                </c:pt>
                <c:pt idx="1014">
                  <c:v>0.48975702165000023</c:v>
                </c:pt>
                <c:pt idx="1015">
                  <c:v>0.49405313587500049</c:v>
                </c:pt>
                <c:pt idx="1016">
                  <c:v>0.49834925009999931</c:v>
                </c:pt>
                <c:pt idx="1017">
                  <c:v>0.50264536432499962</c:v>
                </c:pt>
                <c:pt idx="1018">
                  <c:v>0.50694147854999982</c:v>
                </c:pt>
                <c:pt idx="1019">
                  <c:v>0.51123759277499858</c:v>
                </c:pt>
                <c:pt idx="1020">
                  <c:v>0.5155337069999989</c:v>
                </c:pt>
                <c:pt idx="1021">
                  <c:v>0.5155337069999989</c:v>
                </c:pt>
                <c:pt idx="1022">
                  <c:v>0.5155337069999989</c:v>
                </c:pt>
                <c:pt idx="1023">
                  <c:v>0.5155337069999989</c:v>
                </c:pt>
                <c:pt idx="1024">
                  <c:v>0.5155337069999989</c:v>
                </c:pt>
                <c:pt idx="1025">
                  <c:v>0.5155337069999989</c:v>
                </c:pt>
                <c:pt idx="1026">
                  <c:v>0.5155337069999989</c:v>
                </c:pt>
                <c:pt idx="1027">
                  <c:v>0.51553370700000034</c:v>
                </c:pt>
                <c:pt idx="1028">
                  <c:v>0.51553370700000034</c:v>
                </c:pt>
                <c:pt idx="1029">
                  <c:v>0.51553370700000034</c:v>
                </c:pt>
                <c:pt idx="1030">
                  <c:v>0.51553370700000034</c:v>
                </c:pt>
                <c:pt idx="1031">
                  <c:v>0.51553370700000034</c:v>
                </c:pt>
                <c:pt idx="1032">
                  <c:v>0.5155337069999989</c:v>
                </c:pt>
                <c:pt idx="1033">
                  <c:v>0.5155337069999989</c:v>
                </c:pt>
                <c:pt idx="1034">
                  <c:v>0.5155337069999989</c:v>
                </c:pt>
                <c:pt idx="1035">
                  <c:v>0.5155337069999989</c:v>
                </c:pt>
                <c:pt idx="1036">
                  <c:v>0.5155337069999989</c:v>
                </c:pt>
                <c:pt idx="1037">
                  <c:v>0.5155337069999989</c:v>
                </c:pt>
                <c:pt idx="1038">
                  <c:v>0.5155337069999989</c:v>
                </c:pt>
                <c:pt idx="1039">
                  <c:v>0.51553370700000034</c:v>
                </c:pt>
                <c:pt idx="1040">
                  <c:v>0.51553370700000034</c:v>
                </c:pt>
                <c:pt idx="1041">
                  <c:v>0.51553370700000034</c:v>
                </c:pt>
                <c:pt idx="1042">
                  <c:v>0.51553370700000034</c:v>
                </c:pt>
                <c:pt idx="1043">
                  <c:v>0.51553370700000034</c:v>
                </c:pt>
                <c:pt idx="1044">
                  <c:v>0.5155337069999989</c:v>
                </c:pt>
                <c:pt idx="1045">
                  <c:v>0.5155337069999989</c:v>
                </c:pt>
                <c:pt idx="1046">
                  <c:v>0.5155337069999989</c:v>
                </c:pt>
                <c:pt idx="1047">
                  <c:v>0.5155337069999989</c:v>
                </c:pt>
                <c:pt idx="1048">
                  <c:v>0.5155337069999989</c:v>
                </c:pt>
                <c:pt idx="1049">
                  <c:v>0.5155337069999989</c:v>
                </c:pt>
                <c:pt idx="1050">
                  <c:v>0.5155337069999989</c:v>
                </c:pt>
                <c:pt idx="1051">
                  <c:v>0.52187873723999945</c:v>
                </c:pt>
                <c:pt idx="1052">
                  <c:v>0.52822376747999988</c:v>
                </c:pt>
                <c:pt idx="1053">
                  <c:v>0.53456879772000043</c:v>
                </c:pt>
                <c:pt idx="1054">
                  <c:v>0.54091382796000087</c:v>
                </c:pt>
                <c:pt idx="1055">
                  <c:v>0.54725885819999986</c:v>
                </c:pt>
                <c:pt idx="1056">
                  <c:v>0.55360388844000086</c:v>
                </c:pt>
                <c:pt idx="1057">
                  <c:v>0.55994891867999985</c:v>
                </c:pt>
                <c:pt idx="1058">
                  <c:v>0.59279598738259232</c:v>
                </c:pt>
                <c:pt idx="1059">
                  <c:v>0.59943795923001686</c:v>
                </c:pt>
                <c:pt idx="1060">
                  <c:v>0.63317585275487986</c:v>
                </c:pt>
                <c:pt idx="1061">
                  <c:v>0.66750762949459241</c:v>
                </c:pt>
                <c:pt idx="1062">
                  <c:v>0.67474348455686495</c:v>
                </c:pt>
                <c:pt idx="1063">
                  <c:v>0.70996608611884782</c:v>
                </c:pt>
                <c:pt idx="1064">
                  <c:v>0.71749888278854612</c:v>
                </c:pt>
                <c:pt idx="1065">
                  <c:v>0.75361230917280275</c:v>
                </c:pt>
                <c:pt idx="1066">
                  <c:v>0.7903196187719056</c:v>
                </c:pt>
                <c:pt idx="1067">
                  <c:v>0.79844629865645034</c:v>
                </c:pt>
                <c:pt idx="1068">
                  <c:v>0.83604443307782694</c:v>
                </c:pt>
                <c:pt idx="1069">
                  <c:v>0.84446805456979357</c:v>
                </c:pt>
                <c:pt idx="1070">
                  <c:v>0.88295701381344249</c:v>
                </c:pt>
                <c:pt idx="1071">
                  <c:v>0.88295701381344027</c:v>
                </c:pt>
                <c:pt idx="1072">
                  <c:v>0.88295701381344249</c:v>
                </c:pt>
                <c:pt idx="1073">
                  <c:v>0.88295701381344249</c:v>
                </c:pt>
                <c:pt idx="1074">
                  <c:v>0.88295701381344027</c:v>
                </c:pt>
                <c:pt idx="1075">
                  <c:v>0.88295701381344249</c:v>
                </c:pt>
                <c:pt idx="1076">
                  <c:v>0.88295701381344027</c:v>
                </c:pt>
                <c:pt idx="1077">
                  <c:v>0.88295701381344438</c:v>
                </c:pt>
                <c:pt idx="1078">
                  <c:v>0.88295701381344249</c:v>
                </c:pt>
                <c:pt idx="1079">
                  <c:v>0.88295701381344027</c:v>
                </c:pt>
                <c:pt idx="1080">
                  <c:v>0.88295701381344438</c:v>
                </c:pt>
                <c:pt idx="1081">
                  <c:v>0.88295701381344249</c:v>
                </c:pt>
                <c:pt idx="1082">
                  <c:v>0.88295701381344027</c:v>
                </c:pt>
                <c:pt idx="1083">
                  <c:v>0.88295701381344438</c:v>
                </c:pt>
                <c:pt idx="1084">
                  <c:v>0.88295701381344249</c:v>
                </c:pt>
                <c:pt idx="1085">
                  <c:v>0.88295701381344027</c:v>
                </c:pt>
                <c:pt idx="1086">
                  <c:v>0.88295701381344438</c:v>
                </c:pt>
                <c:pt idx="1087">
                  <c:v>0.88295701381344249</c:v>
                </c:pt>
                <c:pt idx="1088">
                  <c:v>0.88295701381344027</c:v>
                </c:pt>
                <c:pt idx="1089">
                  <c:v>0.88295701381344027</c:v>
                </c:pt>
                <c:pt idx="1090">
                  <c:v>0.88295701381344249</c:v>
                </c:pt>
                <c:pt idx="1091">
                  <c:v>0.88295701381344249</c:v>
                </c:pt>
                <c:pt idx="1092">
                  <c:v>0.88295701381344027</c:v>
                </c:pt>
                <c:pt idx="1093">
                  <c:v>0.88295701381344249</c:v>
                </c:pt>
                <c:pt idx="1094">
                  <c:v>0.88295701381344249</c:v>
                </c:pt>
                <c:pt idx="1095">
                  <c:v>0.88295701381344027</c:v>
                </c:pt>
                <c:pt idx="1096">
                  <c:v>0.88295701381344438</c:v>
                </c:pt>
                <c:pt idx="1097">
                  <c:v>0.88295701381344027</c:v>
                </c:pt>
                <c:pt idx="1098">
                  <c:v>0.88295701381344027</c:v>
                </c:pt>
                <c:pt idx="1099">
                  <c:v>0.88295701381344438</c:v>
                </c:pt>
                <c:pt idx="1100">
                  <c:v>0.88295701381344027</c:v>
                </c:pt>
                <c:pt idx="1101">
                  <c:v>0.92560928521838359</c:v>
                </c:pt>
                <c:pt idx="1102">
                  <c:v>0.93819621887165072</c:v>
                </c:pt>
                <c:pt idx="1103">
                  <c:v>0.98209193325768163</c:v>
                </c:pt>
                <c:pt idx="1104">
                  <c:v>1.0268166096311049</c:v>
                </c:pt>
                <c:pt idx="1105">
                  <c:v>1.0723702479919199</c:v>
                </c:pt>
                <c:pt idx="1106">
                  <c:v>1.1187528483401266</c:v>
                </c:pt>
                <c:pt idx="1107">
                  <c:v>1.1329977059681784</c:v>
                </c:pt>
                <c:pt idx="1108">
                  <c:v>1.1806237492974734</c:v>
                </c:pt>
                <c:pt idx="1109">
                  <c:v>1.2290787546141602</c:v>
                </c:pt>
                <c:pt idx="1110">
                  <c:v>1.278362721918239</c:v>
                </c:pt>
                <c:pt idx="1111">
                  <c:v>1.3439037229139508</c:v>
                </c:pt>
                <c:pt idx="1112">
                  <c:v>1.4469212292799718</c:v>
                </c:pt>
                <c:pt idx="1113">
                  <c:v>1.553205093327646</c:v>
                </c:pt>
                <c:pt idx="1114">
                  <c:v>1.6252788096866853</c:v>
                </c:pt>
                <c:pt idx="1115">
                  <c:v>1.7372787996772836</c:v>
                </c:pt>
                <c:pt idx="1116">
                  <c:v>1.813435463138396</c:v>
                </c:pt>
                <c:pt idx="1117">
                  <c:v>1.8921873843230357</c:v>
                </c:pt>
                <c:pt idx="1118">
                  <c:v>1.9726118380555151</c:v>
                </c:pt>
                <c:pt idx="1119">
                  <c:v>2.0334283818047947</c:v>
                </c:pt>
                <c:pt idx="1120">
                  <c:v>2.1167797674959945</c:v>
                </c:pt>
                <c:pt idx="1121">
                  <c:v>2.1214150516583969</c:v>
                </c:pt>
                <c:pt idx="1122">
                  <c:v>2.1260503358207932</c:v>
                </c:pt>
                <c:pt idx="1123">
                  <c:v>2.1306856199831965</c:v>
                </c:pt>
                <c:pt idx="1124">
                  <c:v>2.1353209041455994</c:v>
                </c:pt>
                <c:pt idx="1125">
                  <c:v>2.161892339622002</c:v>
                </c:pt>
                <c:pt idx="1126">
                  <c:v>2.1665751389135983</c:v>
                </c:pt>
                <c:pt idx="1127">
                  <c:v>2.1712579382051942</c:v>
                </c:pt>
                <c:pt idx="1128">
                  <c:v>2.1759407374968038</c:v>
                </c:pt>
                <c:pt idx="1129">
                  <c:v>2.1806235367884073</c:v>
                </c:pt>
                <c:pt idx="1130">
                  <c:v>2.2074800630400033</c:v>
                </c:pt>
                <c:pt idx="1131">
                  <c:v>2.2694690362500016</c:v>
                </c:pt>
                <c:pt idx="1132">
                  <c:v>2.3322499282800013</c:v>
                </c:pt>
                <c:pt idx="1133">
                  <c:v>2.410983719423998</c:v>
                </c:pt>
                <c:pt idx="1134">
                  <c:v>2.4756652166220041</c:v>
                </c:pt>
                <c:pt idx="1135">
                  <c:v>2.5652129647679964</c:v>
                </c:pt>
                <c:pt idx="1136">
                  <c:v>2.6318742590160031</c:v>
                </c:pt>
                <c:pt idx="1137">
                  <c:v>2.7241937230320019</c:v>
                </c:pt>
                <c:pt idx="1138">
                  <c:v>2.7840798462600063</c:v>
                </c:pt>
                <c:pt idx="1139">
                  <c:v>2.8534336644960052</c:v>
                </c:pt>
                <c:pt idx="1140">
                  <c:v>2.9495543388480039</c:v>
                </c:pt>
                <c:pt idx="1141">
                  <c:v>3.1391908856640081</c:v>
                </c:pt>
                <c:pt idx="1142">
                  <c:v>3.2932749358080042</c:v>
                </c:pt>
                <c:pt idx="1143">
                  <c:v>3.4652321278848004</c:v>
                </c:pt>
                <c:pt idx="1144">
                  <c:v>3.650808532924799</c:v>
                </c:pt>
                <c:pt idx="1145">
                  <c:v>3.9421317636864042</c:v>
                </c:pt>
                <c:pt idx="1146">
                  <c:v>4.2160643845632055</c:v>
                </c:pt>
                <c:pt idx="1147">
                  <c:v>4.4924864981399999</c:v>
                </c:pt>
                <c:pt idx="1148">
                  <c:v>4.7686626510479959</c:v>
                </c:pt>
                <c:pt idx="1149">
                  <c:v>4.7256836013899948</c:v>
                </c:pt>
                <c:pt idx="1150">
                  <c:v>4.6828582771499931</c:v>
                </c:pt>
                <c:pt idx="1151">
                  <c:v>5.2730569218059973</c:v>
                </c:pt>
                <c:pt idx="1152">
                  <c:v>7.1520509337479998</c:v>
                </c:pt>
                <c:pt idx="1153">
                  <c:v>7.7253402482586031</c:v>
                </c:pt>
                <c:pt idx="1154">
                  <c:v>7.9017765126120016</c:v>
                </c:pt>
                <c:pt idx="1155">
                  <c:v>7.9662781976544004</c:v>
                </c:pt>
                <c:pt idx="1156">
                  <c:v>7.9248811222979993</c:v>
                </c:pt>
                <c:pt idx="1157">
                  <c:v>7.8835427421012083</c:v>
                </c:pt>
                <c:pt idx="1158">
                  <c:v>7.9017765126120016</c:v>
                </c:pt>
                <c:pt idx="1159">
                  <c:v>7.7895191099231935</c:v>
                </c:pt>
                <c:pt idx="1160">
                  <c:v>7.7368534229951962</c:v>
                </c:pt>
                <c:pt idx="1161">
                  <c:v>7.587114750597598</c:v>
                </c:pt>
                <c:pt idx="1162">
                  <c:v>7.4592089594280013</c:v>
                </c:pt>
                <c:pt idx="1163">
                  <c:v>7.2783342230058032</c:v>
                </c:pt>
                <c:pt idx="1164">
                  <c:v>7.1179935483491992</c:v>
                </c:pt>
                <c:pt idx="1165">
                  <c:v>6.8451369328008038</c:v>
                </c:pt>
                <c:pt idx="1166">
                  <c:v>6.5567269590299944</c:v>
                </c:pt>
                <c:pt idx="1167">
                  <c:v>6.2406336872898072</c:v>
                </c:pt>
                <c:pt idx="1168">
                  <c:v>5.9483851638174041</c:v>
                </c:pt>
                <c:pt idx="1169">
                  <c:v>5.8365880057134047</c:v>
                </c:pt>
                <c:pt idx="1170">
                  <c:v>5.9894799125184077</c:v>
                </c:pt>
                <c:pt idx="1171">
                  <c:v>5.2945357687380046</c:v>
                </c:pt>
                <c:pt idx="1172">
                  <c:v>3.1668896287728008</c:v>
                </c:pt>
                <c:pt idx="1173">
                  <c:v>2.3714584400879994</c:v>
                </c:pt>
                <c:pt idx="1174">
                  <c:v>2.0355471669600016</c:v>
                </c:pt>
                <c:pt idx="1175">
                  <c:v>1.8142959987900016</c:v>
                </c:pt>
                <c:pt idx="1176">
                  <c:v>1.6811449826220024</c:v>
                </c:pt>
                <c:pt idx="1177">
                  <c:v>1.5529429932443963</c:v>
                </c:pt>
                <c:pt idx="1178">
                  <c:v>1.3820964960492033</c:v>
                </c:pt>
                <c:pt idx="1179">
                  <c:v>1.2829860952344034</c:v>
                </c:pt>
                <c:pt idx="1180">
                  <c:v>1.1760290312220054</c:v>
                </c:pt>
                <c:pt idx="1181">
                  <c:v>1.0734023656512022</c:v>
                </c:pt>
                <c:pt idx="1182">
                  <c:v>0.92993017289040281</c:v>
                </c:pt>
                <c:pt idx="1183">
                  <c:v>0.84674945205719898</c:v>
                </c:pt>
                <c:pt idx="1184">
                  <c:v>0.75850589559600035</c:v>
                </c:pt>
                <c:pt idx="1185">
                  <c:v>0.67459273757639815</c:v>
                </c:pt>
                <c:pt idx="1186">
                  <c:v>0.63245304927000312</c:v>
                </c:pt>
                <c:pt idx="1187">
                  <c:v>0.59155061766119832</c:v>
                </c:pt>
                <c:pt idx="1188">
                  <c:v>0.55188544274999995</c:v>
                </c:pt>
                <c:pt idx="1189">
                  <c:v>0.59846933833560068</c:v>
                </c:pt>
                <c:pt idx="1190">
                  <c:v>0.5254478167499993</c:v>
                </c:pt>
                <c:pt idx="1191">
                  <c:v>0.5188384102500001</c:v>
                </c:pt>
                <c:pt idx="1192">
                  <c:v>0.5155337069999989</c:v>
                </c:pt>
                <c:pt idx="1193">
                  <c:v>0.50892430049999959</c:v>
                </c:pt>
                <c:pt idx="1194">
                  <c:v>0.5023148939999974</c:v>
                </c:pt>
                <c:pt idx="1195">
                  <c:v>0.49901019074999931</c:v>
                </c:pt>
                <c:pt idx="1196">
                  <c:v>0.49240078425000006</c:v>
                </c:pt>
                <c:pt idx="1197">
                  <c:v>0.48909608100000185</c:v>
                </c:pt>
                <c:pt idx="1198">
                  <c:v>0.4824866744999996</c:v>
                </c:pt>
                <c:pt idx="1199">
                  <c:v>0.4824866744999996</c:v>
                </c:pt>
                <c:pt idx="1200">
                  <c:v>0.47918197124999851</c:v>
                </c:pt>
                <c:pt idx="1201">
                  <c:v>0.48579137775000075</c:v>
                </c:pt>
                <c:pt idx="1202">
                  <c:v>0.49570548749999815</c:v>
                </c:pt>
                <c:pt idx="1203">
                  <c:v>0.50231489400000029</c:v>
                </c:pt>
                <c:pt idx="1204">
                  <c:v>0.50892430050000259</c:v>
                </c:pt>
                <c:pt idx="1205">
                  <c:v>0.5188384102500001</c:v>
                </c:pt>
                <c:pt idx="1206">
                  <c:v>0.5254478167499993</c:v>
                </c:pt>
                <c:pt idx="1207">
                  <c:v>0.5353619264999997</c:v>
                </c:pt>
                <c:pt idx="1208">
                  <c:v>0.54197133299999889</c:v>
                </c:pt>
                <c:pt idx="1209">
                  <c:v>0.54527603624999998</c:v>
                </c:pt>
                <c:pt idx="1210">
                  <c:v>0.55188544274999995</c:v>
                </c:pt>
                <c:pt idx="1211">
                  <c:v>0.54527603624999998</c:v>
                </c:pt>
                <c:pt idx="1212">
                  <c:v>0.53866662975000079</c:v>
                </c:pt>
                <c:pt idx="1213">
                  <c:v>0.53536192650000269</c:v>
                </c:pt>
                <c:pt idx="1214">
                  <c:v>0.52875252000000039</c:v>
                </c:pt>
                <c:pt idx="1215">
                  <c:v>0.52214311350000109</c:v>
                </c:pt>
                <c:pt idx="1216">
                  <c:v>0.5188384102500001</c:v>
                </c:pt>
                <c:pt idx="1217">
                  <c:v>0.5122290037499978</c:v>
                </c:pt>
                <c:pt idx="1218">
                  <c:v>0.5056195972499985</c:v>
                </c:pt>
                <c:pt idx="1219">
                  <c:v>0.50231489400000029</c:v>
                </c:pt>
                <c:pt idx="1220">
                  <c:v>0.4957054875000011</c:v>
                </c:pt>
                <c:pt idx="1221">
                  <c:v>0.48579137774999781</c:v>
                </c:pt>
                <c:pt idx="1222">
                  <c:v>0.47587726800000035</c:v>
                </c:pt>
                <c:pt idx="1223">
                  <c:v>0.46596315824999995</c:v>
                </c:pt>
                <c:pt idx="1224">
                  <c:v>0.45604904849999967</c:v>
                </c:pt>
                <c:pt idx="1225">
                  <c:v>0.44613493874999927</c:v>
                </c:pt>
                <c:pt idx="1226">
                  <c:v>0.43622082899999881</c:v>
                </c:pt>
                <c:pt idx="1227">
                  <c:v>0.42630671925000146</c:v>
                </c:pt>
                <c:pt idx="1228">
                  <c:v>0.41639260950000101</c:v>
                </c:pt>
                <c:pt idx="1229">
                  <c:v>0.40647849974999772</c:v>
                </c:pt>
                <c:pt idx="1230">
                  <c:v>0.39656439000000032</c:v>
                </c:pt>
                <c:pt idx="1231">
                  <c:v>0.39656439000000032</c:v>
                </c:pt>
                <c:pt idx="1232">
                  <c:v>0.39656439000000032</c:v>
                </c:pt>
                <c:pt idx="1233">
                  <c:v>0.39656438999999738</c:v>
                </c:pt>
                <c:pt idx="1234">
                  <c:v>0.39656439000000032</c:v>
                </c:pt>
                <c:pt idx="1235">
                  <c:v>0.39656439000000032</c:v>
                </c:pt>
                <c:pt idx="1236">
                  <c:v>0.39656439000000032</c:v>
                </c:pt>
                <c:pt idx="1237">
                  <c:v>0.39656439000000032</c:v>
                </c:pt>
                <c:pt idx="1238">
                  <c:v>0.39656439000000032</c:v>
                </c:pt>
                <c:pt idx="1239">
                  <c:v>0.39656439000000032</c:v>
                </c:pt>
                <c:pt idx="1240">
                  <c:v>0.39656439000000032</c:v>
                </c:pt>
                <c:pt idx="1241">
                  <c:v>0.39325968675000211</c:v>
                </c:pt>
                <c:pt idx="1242">
                  <c:v>0.38995498350000107</c:v>
                </c:pt>
                <c:pt idx="1243">
                  <c:v>0.38665028024999992</c:v>
                </c:pt>
                <c:pt idx="1244">
                  <c:v>0.38334557699999883</c:v>
                </c:pt>
                <c:pt idx="1245">
                  <c:v>0.38004087375000062</c:v>
                </c:pt>
                <c:pt idx="1246">
                  <c:v>0.37673617049999947</c:v>
                </c:pt>
                <c:pt idx="1247">
                  <c:v>0.37343146724999843</c:v>
                </c:pt>
                <c:pt idx="1248">
                  <c:v>0.37012676400000022</c:v>
                </c:pt>
                <c:pt idx="1249">
                  <c:v>0.36682206075000212</c:v>
                </c:pt>
                <c:pt idx="1250">
                  <c:v>0.36351735750000097</c:v>
                </c:pt>
                <c:pt idx="1251">
                  <c:v>0.36021265424999993</c:v>
                </c:pt>
                <c:pt idx="1252">
                  <c:v>0.35690795099999878</c:v>
                </c:pt>
                <c:pt idx="1253">
                  <c:v>0.35360324775000063</c:v>
                </c:pt>
                <c:pt idx="1254">
                  <c:v>0.35029854449999953</c:v>
                </c:pt>
                <c:pt idx="1255">
                  <c:v>0.34699384124999849</c:v>
                </c:pt>
                <c:pt idx="1256">
                  <c:v>0.34368913800000028</c:v>
                </c:pt>
                <c:pt idx="1257">
                  <c:v>0.34038443475000207</c:v>
                </c:pt>
                <c:pt idx="1258">
                  <c:v>0.33707973150000098</c:v>
                </c:pt>
                <c:pt idx="1259">
                  <c:v>0.33377502824999983</c:v>
                </c:pt>
                <c:pt idx="1260">
                  <c:v>0.33047032499999879</c:v>
                </c:pt>
                <c:pt idx="1261">
                  <c:v>0.33047032499999879</c:v>
                </c:pt>
                <c:pt idx="1262">
                  <c:v>0.33047032499999879</c:v>
                </c:pt>
                <c:pt idx="1263">
                  <c:v>0.33047032499999879</c:v>
                </c:pt>
                <c:pt idx="1264">
                  <c:v>0.33047032499999879</c:v>
                </c:pt>
                <c:pt idx="1265">
                  <c:v>0.33047032500000173</c:v>
                </c:pt>
                <c:pt idx="1266">
                  <c:v>0.33047032500000173</c:v>
                </c:pt>
                <c:pt idx="1267">
                  <c:v>0.33047032500000173</c:v>
                </c:pt>
                <c:pt idx="1268">
                  <c:v>0.33047032499999879</c:v>
                </c:pt>
                <c:pt idx="1269">
                  <c:v>0.33047032499999879</c:v>
                </c:pt>
                <c:pt idx="1270">
                  <c:v>0.33047032499999879</c:v>
                </c:pt>
                <c:pt idx="1271">
                  <c:v>0.32716562175000058</c:v>
                </c:pt>
                <c:pt idx="1272">
                  <c:v>0.32386091849999954</c:v>
                </c:pt>
                <c:pt idx="1273">
                  <c:v>0.32055621525000128</c:v>
                </c:pt>
                <c:pt idx="1274">
                  <c:v>0.31725151200000024</c:v>
                </c:pt>
                <c:pt idx="1275">
                  <c:v>0.31394680875000203</c:v>
                </c:pt>
                <c:pt idx="1276">
                  <c:v>0.31064210549999804</c:v>
                </c:pt>
                <c:pt idx="1277">
                  <c:v>0.30733740224999989</c:v>
                </c:pt>
                <c:pt idx="1278">
                  <c:v>0.3040326989999988</c:v>
                </c:pt>
                <c:pt idx="1279">
                  <c:v>0.30072799575000059</c:v>
                </c:pt>
                <c:pt idx="1280">
                  <c:v>0.29742329249999949</c:v>
                </c:pt>
                <c:pt idx="1281">
                  <c:v>0.29411858925000128</c:v>
                </c:pt>
                <c:pt idx="1282">
                  <c:v>0.29081388600000024</c:v>
                </c:pt>
                <c:pt idx="1283">
                  <c:v>0.28750918275000203</c:v>
                </c:pt>
                <c:pt idx="1284">
                  <c:v>0.28420447950000094</c:v>
                </c:pt>
                <c:pt idx="1285">
                  <c:v>0.28089977624999979</c:v>
                </c:pt>
                <c:pt idx="1286">
                  <c:v>0.27759507299999869</c:v>
                </c:pt>
                <c:pt idx="1287">
                  <c:v>0.2742903697500006</c:v>
                </c:pt>
                <c:pt idx="1288">
                  <c:v>0.27098566649999944</c:v>
                </c:pt>
                <c:pt idx="1289">
                  <c:v>0.26768096325000135</c:v>
                </c:pt>
                <c:pt idx="1290">
                  <c:v>0.2643762600000002</c:v>
                </c:pt>
                <c:pt idx="1291">
                  <c:v>0.2643762600000002</c:v>
                </c:pt>
                <c:pt idx="1292">
                  <c:v>0.2643762600000002</c:v>
                </c:pt>
                <c:pt idx="1293">
                  <c:v>0.2643762600000002</c:v>
                </c:pt>
                <c:pt idx="1294">
                  <c:v>0.2643762600000002</c:v>
                </c:pt>
                <c:pt idx="1295">
                  <c:v>0.2643762600000002</c:v>
                </c:pt>
                <c:pt idx="1296">
                  <c:v>0.2643762600000002</c:v>
                </c:pt>
                <c:pt idx="1297">
                  <c:v>0.2643762600000002</c:v>
                </c:pt>
                <c:pt idx="1298">
                  <c:v>0.2643762600000002</c:v>
                </c:pt>
                <c:pt idx="1299">
                  <c:v>0.2643762600000002</c:v>
                </c:pt>
                <c:pt idx="1300">
                  <c:v>0.2643762600000002</c:v>
                </c:pt>
                <c:pt idx="1301">
                  <c:v>0.26107155674999905</c:v>
                </c:pt>
                <c:pt idx="1302">
                  <c:v>0.25776685350000089</c:v>
                </c:pt>
                <c:pt idx="1303">
                  <c:v>0.2544621502499998</c:v>
                </c:pt>
                <c:pt idx="1304">
                  <c:v>0.25115744700000164</c:v>
                </c:pt>
                <c:pt idx="1305">
                  <c:v>0.24785274375000055</c:v>
                </c:pt>
                <c:pt idx="1306">
                  <c:v>0.24454804049999943</c:v>
                </c:pt>
                <c:pt idx="1307">
                  <c:v>0.24124333724999833</c:v>
                </c:pt>
                <c:pt idx="1308">
                  <c:v>0.23793863400000018</c:v>
                </c:pt>
                <c:pt idx="1309">
                  <c:v>0.23463393074999908</c:v>
                </c:pt>
                <c:pt idx="1310">
                  <c:v>0.2313292275000009</c:v>
                </c:pt>
                <c:pt idx="1311">
                  <c:v>0.22802452424999983</c:v>
                </c:pt>
                <c:pt idx="1312">
                  <c:v>0.22471982100000162</c:v>
                </c:pt>
                <c:pt idx="1313">
                  <c:v>0.22141511775000053</c:v>
                </c:pt>
                <c:pt idx="1314">
                  <c:v>0.21811041450000235</c:v>
                </c:pt>
                <c:pt idx="1315">
                  <c:v>0.21480571124999831</c:v>
                </c:pt>
                <c:pt idx="1316">
                  <c:v>0.21150100800000016</c:v>
                </c:pt>
                <c:pt idx="1317">
                  <c:v>0.20819630474999906</c:v>
                </c:pt>
                <c:pt idx="1318">
                  <c:v>0.20489160150000088</c:v>
                </c:pt>
                <c:pt idx="1319">
                  <c:v>0.20158689824999979</c:v>
                </c:pt>
                <c:pt idx="1320">
                  <c:v>0.1982821950000016</c:v>
                </c:pt>
                <c:pt idx="1321">
                  <c:v>0.19497749175000054</c:v>
                </c:pt>
                <c:pt idx="1322">
                  <c:v>0.19167278849999941</c:v>
                </c:pt>
                <c:pt idx="1323">
                  <c:v>0.18836808525000123</c:v>
                </c:pt>
                <c:pt idx="1324">
                  <c:v>0.18506338200000011</c:v>
                </c:pt>
                <c:pt idx="1325">
                  <c:v>0.18175867874999904</c:v>
                </c:pt>
                <c:pt idx="1326">
                  <c:v>0.17845397550000086</c:v>
                </c:pt>
                <c:pt idx="1327">
                  <c:v>0.17514927224999977</c:v>
                </c:pt>
                <c:pt idx="1328">
                  <c:v>0.17184456900000158</c:v>
                </c:pt>
                <c:pt idx="1329">
                  <c:v>0.16853986575000049</c:v>
                </c:pt>
                <c:pt idx="1330">
                  <c:v>0.16523516249999939</c:v>
                </c:pt>
                <c:pt idx="1331">
                  <c:v>0.1619304592499983</c:v>
                </c:pt>
                <c:pt idx="1332">
                  <c:v>0.15862575599999718</c:v>
                </c:pt>
                <c:pt idx="1333">
                  <c:v>0.15532105274999902</c:v>
                </c:pt>
                <c:pt idx="1334">
                  <c:v>0.1520163494999979</c:v>
                </c:pt>
                <c:pt idx="1335">
                  <c:v>0.14871164624999975</c:v>
                </c:pt>
                <c:pt idx="1336">
                  <c:v>0.14540694299999865</c:v>
                </c:pt>
                <c:pt idx="1337">
                  <c:v>0.14210223974999753</c:v>
                </c:pt>
                <c:pt idx="1338">
                  <c:v>0.13879753649999935</c:v>
                </c:pt>
                <c:pt idx="1339">
                  <c:v>0.13549283324999828</c:v>
                </c:pt>
                <c:pt idx="1340">
                  <c:v>0.13218812999999718</c:v>
                </c:pt>
                <c:pt idx="1341">
                  <c:v>0.13549283324999828</c:v>
                </c:pt>
                <c:pt idx="1342">
                  <c:v>0.13879753649999935</c:v>
                </c:pt>
                <c:pt idx="1343">
                  <c:v>0.14210223974999753</c:v>
                </c:pt>
                <c:pt idx="1344">
                  <c:v>0.14540694299999865</c:v>
                </c:pt>
                <c:pt idx="1345">
                  <c:v>0.14871164624999975</c:v>
                </c:pt>
                <c:pt idx="1346">
                  <c:v>0.1520163494999979</c:v>
                </c:pt>
                <c:pt idx="1347">
                  <c:v>0.15532105274999902</c:v>
                </c:pt>
                <c:pt idx="1348">
                  <c:v>0.15862575599999718</c:v>
                </c:pt>
                <c:pt idx="1349">
                  <c:v>0.1619304592499983</c:v>
                </c:pt>
                <c:pt idx="1350">
                  <c:v>0.16523516249999939</c:v>
                </c:pt>
                <c:pt idx="1351">
                  <c:v>0.16523516249999939</c:v>
                </c:pt>
                <c:pt idx="1352">
                  <c:v>0.16523516250000234</c:v>
                </c:pt>
                <c:pt idx="1353">
                  <c:v>0.16523516249999939</c:v>
                </c:pt>
                <c:pt idx="1354">
                  <c:v>0.16523516249999939</c:v>
                </c:pt>
                <c:pt idx="1355">
                  <c:v>0.16523516250000234</c:v>
                </c:pt>
                <c:pt idx="1356">
                  <c:v>0.16523516250000234</c:v>
                </c:pt>
                <c:pt idx="1357">
                  <c:v>0.16523516250000234</c:v>
                </c:pt>
                <c:pt idx="1358">
                  <c:v>0.16523516249999939</c:v>
                </c:pt>
                <c:pt idx="1359">
                  <c:v>0.16523516250000234</c:v>
                </c:pt>
                <c:pt idx="1360">
                  <c:v>0.16523516250000234</c:v>
                </c:pt>
                <c:pt idx="1361">
                  <c:v>0.16193045925000124</c:v>
                </c:pt>
                <c:pt idx="1362">
                  <c:v>0.15862575600000012</c:v>
                </c:pt>
                <c:pt idx="1363">
                  <c:v>0.15532105275000196</c:v>
                </c:pt>
                <c:pt idx="1364">
                  <c:v>0.15201634950000084</c:v>
                </c:pt>
                <c:pt idx="1365">
                  <c:v>0.14871164624999975</c:v>
                </c:pt>
                <c:pt idx="1366">
                  <c:v>0.14540694300000157</c:v>
                </c:pt>
                <c:pt idx="1367">
                  <c:v>0.14210223975000047</c:v>
                </c:pt>
                <c:pt idx="1368">
                  <c:v>0.13879753650000232</c:v>
                </c:pt>
                <c:pt idx="1369">
                  <c:v>0.13549283325000122</c:v>
                </c:pt>
                <c:pt idx="1370">
                  <c:v>0.1321881300000001</c:v>
                </c:pt>
                <c:pt idx="1371">
                  <c:v>0.1321881300000001</c:v>
                </c:pt>
                <c:pt idx="1372">
                  <c:v>0.1321881300000001</c:v>
                </c:pt>
                <c:pt idx="1373">
                  <c:v>0.1321881300000001</c:v>
                </c:pt>
                <c:pt idx="1374">
                  <c:v>0.1321881300000001</c:v>
                </c:pt>
                <c:pt idx="1375">
                  <c:v>0.13218812999999718</c:v>
                </c:pt>
                <c:pt idx="1376">
                  <c:v>0.1321881300000001</c:v>
                </c:pt>
                <c:pt idx="1377">
                  <c:v>0.1321881300000001</c:v>
                </c:pt>
                <c:pt idx="1378">
                  <c:v>0.1321881300000001</c:v>
                </c:pt>
                <c:pt idx="1379">
                  <c:v>0.1321881300000001</c:v>
                </c:pt>
                <c:pt idx="1380">
                  <c:v>0.1321881300000001</c:v>
                </c:pt>
                <c:pt idx="1381">
                  <c:v>0.1321881300000001</c:v>
                </c:pt>
                <c:pt idx="1382">
                  <c:v>0.1321881300000001</c:v>
                </c:pt>
                <c:pt idx="1383">
                  <c:v>0.1321881300000001</c:v>
                </c:pt>
                <c:pt idx="1384">
                  <c:v>0.1321881300000001</c:v>
                </c:pt>
                <c:pt idx="1385">
                  <c:v>0.1321881300000001</c:v>
                </c:pt>
                <c:pt idx="1386">
                  <c:v>0.1321881300000001</c:v>
                </c:pt>
                <c:pt idx="1387">
                  <c:v>0.1321881300000001</c:v>
                </c:pt>
                <c:pt idx="1388">
                  <c:v>0.1321881300000001</c:v>
                </c:pt>
                <c:pt idx="1389">
                  <c:v>0.1321881300000001</c:v>
                </c:pt>
                <c:pt idx="1390">
                  <c:v>0.1321881300000001</c:v>
                </c:pt>
                <c:pt idx="1391">
                  <c:v>0.12888342675000194</c:v>
                </c:pt>
                <c:pt idx="1392">
                  <c:v>0.12557872349999788</c:v>
                </c:pt>
                <c:pt idx="1393">
                  <c:v>0.12227402024999971</c:v>
                </c:pt>
                <c:pt idx="1394">
                  <c:v>0.11896931699999862</c:v>
                </c:pt>
                <c:pt idx="1395">
                  <c:v>0.11566461375000045</c:v>
                </c:pt>
                <c:pt idx="1396">
                  <c:v>0.11235991049999935</c:v>
                </c:pt>
                <c:pt idx="1397">
                  <c:v>0.10905520724999823</c:v>
                </c:pt>
                <c:pt idx="1398">
                  <c:v>0.10575050400000008</c:v>
                </c:pt>
                <c:pt idx="1399">
                  <c:v>0.10244580074999604</c:v>
                </c:pt>
                <c:pt idx="1400">
                  <c:v>9.914109749999786E-2</c:v>
                </c:pt>
                <c:pt idx="1401">
                  <c:v>9.4184042624997688E-2</c:v>
                </c:pt>
                <c:pt idx="1402">
                  <c:v>8.922698775000043E-2</c:v>
                </c:pt>
                <c:pt idx="1403">
                  <c:v>8.4269932874997303E-2</c:v>
                </c:pt>
                <c:pt idx="1404">
                  <c:v>7.9312877999997117E-2</c:v>
                </c:pt>
                <c:pt idx="1405">
                  <c:v>7.4355823124999873E-2</c:v>
                </c:pt>
                <c:pt idx="1406">
                  <c:v>6.9398768249999673E-2</c:v>
                </c:pt>
                <c:pt idx="1407">
                  <c:v>6.4441713374999501E-2</c:v>
                </c:pt>
                <c:pt idx="1408">
                  <c:v>5.9484658499999309E-2</c:v>
                </c:pt>
                <c:pt idx="1409">
                  <c:v>5.4527603624999116E-2</c:v>
                </c:pt>
                <c:pt idx="1410">
                  <c:v>4.957054874999893E-2</c:v>
                </c:pt>
                <c:pt idx="1411">
                  <c:v>4.7918197124999853E-2</c:v>
                </c:pt>
                <c:pt idx="1412">
                  <c:v>4.6265845500000763E-2</c:v>
                </c:pt>
                <c:pt idx="1413">
                  <c:v>4.4613493875001686E-2</c:v>
                </c:pt>
                <c:pt idx="1414">
                  <c:v>4.2961142250002603E-2</c:v>
                </c:pt>
                <c:pt idx="1415">
                  <c:v>4.1308790625000584E-2</c:v>
                </c:pt>
                <c:pt idx="1416">
                  <c:v>3.9656439000001494E-2</c:v>
                </c:pt>
                <c:pt idx="1417">
                  <c:v>3.8004087375002417E-2</c:v>
                </c:pt>
                <c:pt idx="1418">
                  <c:v>3.6351735750000391E-2</c:v>
                </c:pt>
                <c:pt idx="1419">
                  <c:v>3.4699384125004243E-2</c:v>
                </c:pt>
                <c:pt idx="1420">
                  <c:v>3.3047032500002224E-2</c:v>
                </c:pt>
                <c:pt idx="1421">
                  <c:v>3.2716562175002989E-2</c:v>
                </c:pt>
                <c:pt idx="1422">
                  <c:v>3.2386091850000832E-2</c:v>
                </c:pt>
                <c:pt idx="1423">
                  <c:v>3.2055621525001604E-2</c:v>
                </c:pt>
                <c:pt idx="1424">
                  <c:v>3.1725151200002369E-2</c:v>
                </c:pt>
                <c:pt idx="1425">
                  <c:v>3.1394680875000205E-2</c:v>
                </c:pt>
                <c:pt idx="1426">
                  <c:v>3.1064210550000977E-2</c:v>
                </c:pt>
                <c:pt idx="1427">
                  <c:v>3.0733740225001749E-2</c:v>
                </c:pt>
                <c:pt idx="1428">
                  <c:v>3.0403269899999582E-2</c:v>
                </c:pt>
                <c:pt idx="1429">
                  <c:v>3.007279957500035E-2</c:v>
                </c:pt>
                <c:pt idx="1430">
                  <c:v>2.9742329250001125E-2</c:v>
                </c:pt>
                <c:pt idx="1431">
                  <c:v>2.9411858925001894E-2</c:v>
                </c:pt>
                <c:pt idx="1432">
                  <c:v>2.9081388600002662E-2</c:v>
                </c:pt>
                <c:pt idx="1433">
                  <c:v>2.8750918275000498E-2</c:v>
                </c:pt>
                <c:pt idx="1434">
                  <c:v>2.842044795000127E-2</c:v>
                </c:pt>
                <c:pt idx="1435">
                  <c:v>2.8089977625002038E-2</c:v>
                </c:pt>
                <c:pt idx="1436">
                  <c:v>2.7759507299999875E-2</c:v>
                </c:pt>
                <c:pt idx="1437">
                  <c:v>2.742903697500064E-2</c:v>
                </c:pt>
                <c:pt idx="1438">
                  <c:v>2.7098566650001415E-2</c:v>
                </c:pt>
                <c:pt idx="1439">
                  <c:v>2.6768096324999248E-2</c:v>
                </c:pt>
                <c:pt idx="1440">
                  <c:v>2.643762600000002E-2</c:v>
                </c:pt>
                <c:pt idx="1441">
                  <c:v>2.5280979862499785E-2</c:v>
                </c:pt>
                <c:pt idx="1442">
                  <c:v>2.4124333724999541E-2</c:v>
                </c:pt>
                <c:pt idx="1443">
                  <c:v>2.29676875874993E-2</c:v>
                </c:pt>
                <c:pt idx="1444">
                  <c:v>2.1811041449999062E-2</c:v>
                </c:pt>
                <c:pt idx="1445">
                  <c:v>2.0654395312501756E-2</c:v>
                </c:pt>
                <c:pt idx="1446">
                  <c:v>1.9497749175001518E-2</c:v>
                </c:pt>
                <c:pt idx="1447">
                  <c:v>1.8341103037501277E-2</c:v>
                </c:pt>
                <c:pt idx="1448">
                  <c:v>1.7184456900001036E-2</c:v>
                </c:pt>
                <c:pt idx="1449">
                  <c:v>1.6027810762500802E-2</c:v>
                </c:pt>
                <c:pt idx="1450">
                  <c:v>1.4871164625000563E-2</c:v>
                </c:pt>
                <c:pt idx="1451">
                  <c:v>1.3714518487497388E-2</c:v>
                </c:pt>
                <c:pt idx="1452">
                  <c:v>1.2557872349997149E-2</c:v>
                </c:pt>
                <c:pt idx="1453">
                  <c:v>1.1401226212496909E-2</c:v>
                </c:pt>
                <c:pt idx="1454">
                  <c:v>1.0244580074996668E-2</c:v>
                </c:pt>
                <c:pt idx="1455">
                  <c:v>9.0879339374964289E-3</c:v>
                </c:pt>
                <c:pt idx="1456">
                  <c:v>7.9312877999991246E-3</c:v>
                </c:pt>
                <c:pt idx="1457">
                  <c:v>6.7746416624988853E-3</c:v>
                </c:pt>
                <c:pt idx="1458">
                  <c:v>5.6179955249986467E-3</c:v>
                </c:pt>
                <c:pt idx="1459">
                  <c:v>4.4613493874984074E-3</c:v>
                </c:pt>
                <c:pt idx="1460">
                  <c:v>3.3047032499981675E-3</c:v>
                </c:pt>
                <c:pt idx="1461">
                  <c:v>3.2220856687483605E-3</c:v>
                </c:pt>
                <c:pt idx="1462">
                  <c:v>3.139468087498553E-3</c:v>
                </c:pt>
                <c:pt idx="1463">
                  <c:v>3.0568505062487455E-3</c:v>
                </c:pt>
                <c:pt idx="1464">
                  <c:v>2.9742329249989384E-3</c:v>
                </c:pt>
                <c:pt idx="1465">
                  <c:v>2.8916153437461953E-3</c:v>
                </c:pt>
                <c:pt idx="1466">
                  <c:v>2.8089977624963882E-3</c:v>
                </c:pt>
                <c:pt idx="1467">
                  <c:v>2.7263801812495154E-3</c:v>
                </c:pt>
                <c:pt idx="1468">
                  <c:v>2.6437625999997084E-3</c:v>
                </c:pt>
                <c:pt idx="1469">
                  <c:v>2.5611450187499009E-3</c:v>
                </c:pt>
                <c:pt idx="1470">
                  <c:v>2.4785274375000933E-3</c:v>
                </c:pt>
                <c:pt idx="1471">
                  <c:v>2.3959098562502863E-3</c:v>
                </c:pt>
                <c:pt idx="1472">
                  <c:v>2.3132922750004788E-3</c:v>
                </c:pt>
                <c:pt idx="1473">
                  <c:v>2.2306746937506713E-3</c:v>
                </c:pt>
                <c:pt idx="1474">
                  <c:v>2.1480571125008638E-3</c:v>
                </c:pt>
                <c:pt idx="1475">
                  <c:v>2.0654395312510562E-3</c:v>
                </c:pt>
                <c:pt idx="1476">
                  <c:v>1.9828219499983136E-3</c:v>
                </c:pt>
                <c:pt idx="1477">
                  <c:v>1.9002043687485061E-3</c:v>
                </c:pt>
                <c:pt idx="1478">
                  <c:v>1.8175867874986988E-3</c:v>
                </c:pt>
                <c:pt idx="1479">
                  <c:v>1.7349692062488915E-3</c:v>
                </c:pt>
                <c:pt idx="1480">
                  <c:v>1.6523516249990838E-3</c:v>
                </c:pt>
                <c:pt idx="1481">
                  <c:v>1.6523516250020194E-3</c:v>
                </c:pt>
                <c:pt idx="1482">
                  <c:v>1.6523516250020194E-3</c:v>
                </c:pt>
                <c:pt idx="1483">
                  <c:v>1.6523516250020194E-3</c:v>
                </c:pt>
                <c:pt idx="1484">
                  <c:v>1.6523516250020194E-3</c:v>
                </c:pt>
                <c:pt idx="1485">
                  <c:v>1.6523516250020194E-3</c:v>
                </c:pt>
                <c:pt idx="1486">
                  <c:v>1.6523516250020194E-3</c:v>
                </c:pt>
                <c:pt idx="1487">
                  <c:v>1.6523516249990838E-3</c:v>
                </c:pt>
                <c:pt idx="1488">
                  <c:v>1.6523516249990838E-3</c:v>
                </c:pt>
                <c:pt idx="1489">
                  <c:v>1.6523516249990838E-3</c:v>
                </c:pt>
                <c:pt idx="1490">
                  <c:v>1.6523516249990838E-3</c:v>
                </c:pt>
                <c:pt idx="1491">
                  <c:v>1.6523516249990838E-3</c:v>
                </c:pt>
                <c:pt idx="1492">
                  <c:v>1.6523516249990838E-3</c:v>
                </c:pt>
                <c:pt idx="1493">
                  <c:v>1.6523516249990838E-3</c:v>
                </c:pt>
                <c:pt idx="1494">
                  <c:v>1.6523516250020194E-3</c:v>
                </c:pt>
                <c:pt idx="1495">
                  <c:v>1.6523516250020194E-3</c:v>
                </c:pt>
                <c:pt idx="1496">
                  <c:v>1.6523516250020194E-3</c:v>
                </c:pt>
                <c:pt idx="1497">
                  <c:v>1.6523516250020194E-3</c:v>
                </c:pt>
                <c:pt idx="1498">
                  <c:v>1.6523516250020194E-3</c:v>
                </c:pt>
                <c:pt idx="1499">
                  <c:v>1.6523516250020194E-3</c:v>
                </c:pt>
                <c:pt idx="1500">
                  <c:v>1.6523516250020194E-3</c:v>
                </c:pt>
              </c:numCache>
            </c:numRef>
          </c:yVal>
          <c:smooth val="0"/>
        </c:ser>
        <c:ser>
          <c:idx val="1"/>
          <c:order val="1"/>
          <c:tx>
            <c:v>ExcelFat</c:v>
          </c:tx>
          <c:marker>
            <c:symbol val="none"/>
          </c:marker>
          <c:xVal>
            <c:numRef>
              <c:f>Design!$A$37:$A$1537</c:f>
              <c:numCache>
                <c:formatCode>General</c:formatCode>
                <c:ptCount val="15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</c:numCache>
            </c:numRef>
          </c:xVal>
          <c:yVal>
            <c:numRef>
              <c:f>Design!$I$37:$I$1537</c:f>
              <c:numCache>
                <c:formatCode>0.00</c:formatCode>
                <c:ptCount val="1501"/>
                <c:pt idx="0">
                  <c:v>0</c:v>
                </c:pt>
                <c:pt idx="1">
                  <c:v>0.18549254769856349</c:v>
                </c:pt>
                <c:pt idx="2">
                  <c:v>0.18557766451965832</c:v>
                </c:pt>
                <c:pt idx="3">
                  <c:v>0.18566298537623779</c:v>
                </c:pt>
                <c:pt idx="4">
                  <c:v>0.18574851092095421</c:v>
                </c:pt>
                <c:pt idx="5">
                  <c:v>0.18583424180907152</c:v>
                </c:pt>
                <c:pt idx="6">
                  <c:v>0.18592017869847791</c:v>
                </c:pt>
                <c:pt idx="7">
                  <c:v>0.18600632224969837</c:v>
                </c:pt>
                <c:pt idx="8">
                  <c:v>0.18609267312590747</c:v>
                </c:pt>
                <c:pt idx="9">
                  <c:v>0.18617923199294206</c:v>
                </c:pt>
                <c:pt idx="10">
                  <c:v>0.18626599951931361</c:v>
                </c:pt>
                <c:pt idx="11">
                  <c:v>0.18635297637622286</c:v>
                </c:pt>
                <c:pt idx="12">
                  <c:v>0.18644016323756987</c:v>
                </c:pt>
                <c:pt idx="13">
                  <c:v>0.18652756077997051</c:v>
                </c:pt>
                <c:pt idx="14">
                  <c:v>0.18661516968276609</c:v>
                </c:pt>
                <c:pt idx="15">
                  <c:v>0.18670299062804008</c:v>
                </c:pt>
                <c:pt idx="16">
                  <c:v>0.18679102430062783</c:v>
                </c:pt>
                <c:pt idx="17">
                  <c:v>0.18687927138813346</c:v>
                </c:pt>
                <c:pt idx="18">
                  <c:v>0.18696773258094002</c:v>
                </c:pt>
                <c:pt idx="19">
                  <c:v>0.18705640857222494</c:v>
                </c:pt>
                <c:pt idx="20">
                  <c:v>0.18714530005797456</c:v>
                </c:pt>
                <c:pt idx="21">
                  <c:v>0.18723440773699415</c:v>
                </c:pt>
                <c:pt idx="22">
                  <c:v>0.18732373231092525</c:v>
                </c:pt>
                <c:pt idx="23">
                  <c:v>0.18741327448425787</c:v>
                </c:pt>
                <c:pt idx="24">
                  <c:v>0.18750303496434462</c:v>
                </c:pt>
                <c:pt idx="25">
                  <c:v>0.18759301446141466</c:v>
                </c:pt>
                <c:pt idx="26">
                  <c:v>0.18768321368858781</c:v>
                </c:pt>
                <c:pt idx="27">
                  <c:v>0.18777363336188863</c:v>
                </c:pt>
                <c:pt idx="28">
                  <c:v>0.18786427420026067</c:v>
                </c:pt>
                <c:pt idx="29">
                  <c:v>0.18795513692558077</c:v>
                </c:pt>
                <c:pt idx="30">
                  <c:v>0.18804622226267337</c:v>
                </c:pt>
                <c:pt idx="31">
                  <c:v>0.18813753093932506</c:v>
                </c:pt>
                <c:pt idx="32">
                  <c:v>0.18822906368629896</c:v>
                </c:pt>
                <c:pt idx="33">
                  <c:v>0.1883208212373495</c:v>
                </c:pt>
                <c:pt idx="34">
                  <c:v>0.18841280432923715</c:v>
                </c:pt>
                <c:pt idx="35">
                  <c:v>0.188505013701743</c:v>
                </c:pt>
                <c:pt idx="36">
                  <c:v>0.18859745009768375</c:v>
                </c:pt>
                <c:pt idx="37">
                  <c:v>0.18869011426292681</c:v>
                </c:pt>
                <c:pt idx="38">
                  <c:v>0.18878300694640512</c:v>
                </c:pt>
                <c:pt idx="39">
                  <c:v>0.18887612890013247</c:v>
                </c:pt>
                <c:pt idx="40">
                  <c:v>0.18896948087921844</c:v>
                </c:pt>
                <c:pt idx="41">
                  <c:v>0.1890630636418841</c:v>
                </c:pt>
                <c:pt idx="42">
                  <c:v>0.18915687794947716</c:v>
                </c:pt>
                <c:pt idx="43">
                  <c:v>0.1892509245664874</c:v>
                </c:pt>
                <c:pt idx="44">
                  <c:v>0.18934520426056242</c:v>
                </c:pt>
                <c:pt idx="45">
                  <c:v>0.18943971780252322</c:v>
                </c:pt>
                <c:pt idx="46">
                  <c:v>0.18953446596637996</c:v>
                </c:pt>
                <c:pt idx="47">
                  <c:v>0.18962944952934782</c:v>
                </c:pt>
                <c:pt idx="48">
                  <c:v>0.18972466927186293</c:v>
                </c:pt>
                <c:pt idx="49">
                  <c:v>0.18982012597759834</c:v>
                </c:pt>
                <c:pt idx="50">
                  <c:v>0.18991582043348032</c:v>
                </c:pt>
                <c:pt idx="51">
                  <c:v>0.19001175342970433</c:v>
                </c:pt>
                <c:pt idx="52">
                  <c:v>0.19010792575975155</c:v>
                </c:pt>
                <c:pt idx="53">
                  <c:v>0.19020433822040517</c:v>
                </c:pt>
                <c:pt idx="54">
                  <c:v>0.19030099161176695</c:v>
                </c:pt>
                <c:pt idx="55">
                  <c:v>0.19039788673727376</c:v>
                </c:pt>
                <c:pt idx="56">
                  <c:v>0.19049502440371438</c:v>
                </c:pt>
                <c:pt idx="57">
                  <c:v>0.19059240542124617</c:v>
                </c:pt>
                <c:pt idx="58">
                  <c:v>0.19069003060341208</c:v>
                </c:pt>
                <c:pt idx="59">
                  <c:v>0.19078790076715743</c:v>
                </c:pt>
                <c:pt idx="60">
                  <c:v>0.1908860167328473</c:v>
                </c:pt>
                <c:pt idx="61">
                  <c:v>0.19098437932428353</c:v>
                </c:pt>
                <c:pt idx="62">
                  <c:v>0.19108298936872203</c:v>
                </c:pt>
                <c:pt idx="63">
                  <c:v>0.19118184769689023</c:v>
                </c:pt>
                <c:pt idx="64">
                  <c:v>0.19128095514300453</c:v>
                </c:pt>
                <c:pt idx="65">
                  <c:v>0.19138031254478793</c:v>
                </c:pt>
                <c:pt idx="66">
                  <c:v>0.19147992074348777</c:v>
                </c:pt>
                <c:pt idx="67">
                  <c:v>0.19157978058389324</c:v>
                </c:pt>
                <c:pt idx="68">
                  <c:v>0.19167989291435386</c:v>
                </c:pt>
                <c:pt idx="69">
                  <c:v>0.19178025858679698</c:v>
                </c:pt>
                <c:pt idx="70">
                  <c:v>0.19188087845674606</c:v>
                </c:pt>
                <c:pt idx="71">
                  <c:v>0.19198175338333912</c:v>
                </c:pt>
                <c:pt idx="72">
                  <c:v>0.19208288422934675</c:v>
                </c:pt>
                <c:pt idx="73">
                  <c:v>0.19218427186119075</c:v>
                </c:pt>
                <c:pt idx="74">
                  <c:v>0.19228591714896262</c:v>
                </c:pt>
                <c:pt idx="75">
                  <c:v>0.19238782096644236</c:v>
                </c:pt>
                <c:pt idx="76">
                  <c:v>0.19248998419111682</c:v>
                </c:pt>
                <c:pt idx="77">
                  <c:v>0.19259240770419939</c:v>
                </c:pt>
                <c:pt idx="78">
                  <c:v>0.19269509239064814</c:v>
                </c:pt>
                <c:pt idx="79">
                  <c:v>0.1927980391391855</c:v>
                </c:pt>
                <c:pt idx="80">
                  <c:v>0.19290124884231721</c:v>
                </c:pt>
                <c:pt idx="81">
                  <c:v>0.19300472239635183</c:v>
                </c:pt>
                <c:pt idx="82">
                  <c:v>0.19310846070142007</c:v>
                </c:pt>
                <c:pt idx="83">
                  <c:v>0.19321246466149447</c:v>
                </c:pt>
                <c:pt idx="84">
                  <c:v>0.19331673518440906</c:v>
                </c:pt>
                <c:pt idx="85">
                  <c:v>0.19342127318187907</c:v>
                </c:pt>
                <c:pt idx="86">
                  <c:v>0.19352607956952106</c:v>
                </c:pt>
                <c:pt idx="87">
                  <c:v>0.19363115526687277</c:v>
                </c:pt>
                <c:pt idx="88">
                  <c:v>0.19373650119741348</c:v>
                </c:pt>
                <c:pt idx="89">
                  <c:v>0.19384211828858411</c:v>
                </c:pt>
                <c:pt idx="90">
                  <c:v>0.19394800747180774</c:v>
                </c:pt>
                <c:pt idx="91">
                  <c:v>0.19405416968251013</c:v>
                </c:pt>
                <c:pt idx="92">
                  <c:v>0.19416060586014036</c:v>
                </c:pt>
                <c:pt idx="93">
                  <c:v>0.19426731694819174</c:v>
                </c:pt>
                <c:pt idx="94">
                  <c:v>0.19437430389422244</c:v>
                </c:pt>
                <c:pt idx="95">
                  <c:v>0.19448156764987679</c:v>
                </c:pt>
                <c:pt idx="96">
                  <c:v>0.19458910917090635</c:v>
                </c:pt>
                <c:pt idx="97">
                  <c:v>0.19469692941719111</c:v>
                </c:pt>
                <c:pt idx="98">
                  <c:v>0.19480502935276106</c:v>
                </c:pt>
                <c:pt idx="99">
                  <c:v>0.19491340994581768</c:v>
                </c:pt>
                <c:pt idx="100">
                  <c:v>0.19502207216875564</c:v>
                </c:pt>
                <c:pt idx="101">
                  <c:v>0.19513101699818447</c:v>
                </c:pt>
                <c:pt idx="102">
                  <c:v>0.19524024541495075</c:v>
                </c:pt>
                <c:pt idx="103">
                  <c:v>0.19534975840415991</c:v>
                </c:pt>
                <c:pt idx="104">
                  <c:v>0.19545955695519873</c:v>
                </c:pt>
                <c:pt idx="105">
                  <c:v>0.19556964206175748</c:v>
                </c:pt>
                <c:pt idx="106">
                  <c:v>0.19568001472185237</c:v>
                </c:pt>
                <c:pt idx="107">
                  <c:v>0.19579067593784846</c:v>
                </c:pt>
                <c:pt idx="108">
                  <c:v>0.19590162671648206</c:v>
                </c:pt>
                <c:pt idx="109">
                  <c:v>0.19601286806888379</c:v>
                </c:pt>
                <c:pt idx="110">
                  <c:v>0.1961244010106018</c:v>
                </c:pt>
                <c:pt idx="111">
                  <c:v>0.19623622656162451</c:v>
                </c:pt>
                <c:pt idx="112">
                  <c:v>0.19634834574640439</c:v>
                </c:pt>
                <c:pt idx="113">
                  <c:v>0.19646075959388104</c:v>
                </c:pt>
                <c:pt idx="114">
                  <c:v>0.19657346913750509</c:v>
                </c:pt>
                <c:pt idx="115">
                  <c:v>0.1966864754152618</c:v>
                </c:pt>
                <c:pt idx="116">
                  <c:v>0.19679977946969504</c:v>
                </c:pt>
                <c:pt idx="117">
                  <c:v>0.19691338234793121</c:v>
                </c:pt>
                <c:pt idx="118">
                  <c:v>0.19702728510170359</c:v>
                </c:pt>
                <c:pt idx="119">
                  <c:v>0.19714148878737653</c:v>
                </c:pt>
                <c:pt idx="120">
                  <c:v>0.19725599446597003</c:v>
                </c:pt>
                <c:pt idx="121">
                  <c:v>0.19737080320318445</c:v>
                </c:pt>
                <c:pt idx="122">
                  <c:v>0.19748591606942512</c:v>
                </c:pt>
                <c:pt idx="123">
                  <c:v>0.19760133413982744</c:v>
                </c:pt>
                <c:pt idx="124">
                  <c:v>0.19771705849428198</c:v>
                </c:pt>
                <c:pt idx="125">
                  <c:v>0.19783309021745965</c:v>
                </c:pt>
                <c:pt idx="126">
                  <c:v>0.19794943039883717</c:v>
                </c:pt>
                <c:pt idx="127">
                  <c:v>0.19806608013272267</c:v>
                </c:pt>
                <c:pt idx="128">
                  <c:v>0.19818304051828139</c:v>
                </c:pt>
                <c:pt idx="129">
                  <c:v>0.19830031265956155</c:v>
                </c:pt>
                <c:pt idx="130">
                  <c:v>0.1984178976655204</c:v>
                </c:pt>
                <c:pt idx="131">
                  <c:v>0.19853579665005056</c:v>
                </c:pt>
                <c:pt idx="132">
                  <c:v>0.1986540107320062</c:v>
                </c:pt>
                <c:pt idx="133">
                  <c:v>0.19877254103522982</c:v>
                </c:pt>
                <c:pt idx="134">
                  <c:v>0.19889138868857872</c:v>
                </c:pt>
                <c:pt idx="135">
                  <c:v>0.19901055482595204</c:v>
                </c:pt>
                <c:pt idx="136">
                  <c:v>0.19913004058631778</c:v>
                </c:pt>
                <c:pt idx="137">
                  <c:v>0.19924984711373991</c:v>
                </c:pt>
                <c:pt idx="138">
                  <c:v>0.19936997555740593</c:v>
                </c:pt>
                <c:pt idx="139">
                  <c:v>0.19949042707165426</c:v>
                </c:pt>
                <c:pt idx="140">
                  <c:v>0.19961120281600214</c:v>
                </c:pt>
                <c:pt idx="141">
                  <c:v>0.19973230395517333</c:v>
                </c:pt>
                <c:pt idx="142">
                  <c:v>0.19985373165912632</c:v>
                </c:pt>
                <c:pt idx="143">
                  <c:v>0.19997548710308266</c:v>
                </c:pt>
                <c:pt idx="144">
                  <c:v>0.20009757146755525</c:v>
                </c:pt>
                <c:pt idx="145">
                  <c:v>0.20021998593837709</c:v>
                </c:pt>
                <c:pt idx="146">
                  <c:v>0.20034273170672967</c:v>
                </c:pt>
                <c:pt idx="147">
                  <c:v>0.20046580996917268</c:v>
                </c:pt>
                <c:pt idx="148">
                  <c:v>0.20058922192767253</c:v>
                </c:pt>
                <c:pt idx="149">
                  <c:v>0.20071296878963207</c:v>
                </c:pt>
                <c:pt idx="150">
                  <c:v>0.20083705176791988</c:v>
                </c:pt>
                <c:pt idx="151">
                  <c:v>0.20096147208090001</c:v>
                </c:pt>
                <c:pt idx="152">
                  <c:v>0.20108623095246231</c:v>
                </c:pt>
                <c:pt idx="153">
                  <c:v>0.20121132961205185</c:v>
                </c:pt>
                <c:pt idx="154">
                  <c:v>0.20133676929469962</c:v>
                </c:pt>
                <c:pt idx="155">
                  <c:v>0.20146255124105306</c:v>
                </c:pt>
                <c:pt idx="156">
                  <c:v>0.20158867669740643</c:v>
                </c:pt>
                <c:pt idx="157">
                  <c:v>0.20171514691573203</c:v>
                </c:pt>
                <c:pt idx="158">
                  <c:v>0.201841963153711</c:v>
                </c:pt>
                <c:pt idx="159">
                  <c:v>0.20196912667476474</c:v>
                </c:pt>
                <c:pt idx="160">
                  <c:v>0.20209663874808634</c:v>
                </c:pt>
                <c:pt idx="161">
                  <c:v>0.20222450064867217</c:v>
                </c:pt>
                <c:pt idx="162">
                  <c:v>0.20235271365735391</c:v>
                </c:pt>
                <c:pt idx="163">
                  <c:v>0.20248127906083052</c:v>
                </c:pt>
                <c:pt idx="164">
                  <c:v>0.20261019815170048</c:v>
                </c:pt>
                <c:pt idx="165">
                  <c:v>0.20273947222849439</c:v>
                </c:pt>
                <c:pt idx="166">
                  <c:v>0.20286910259570762</c:v>
                </c:pt>
                <c:pt idx="167">
                  <c:v>0.20299909056383322</c:v>
                </c:pt>
                <c:pt idx="168">
                  <c:v>0.20312943744939502</c:v>
                </c:pt>
                <c:pt idx="169">
                  <c:v>0.20326014457498093</c:v>
                </c:pt>
                <c:pt idx="170">
                  <c:v>0.20339121326927667</c:v>
                </c:pt>
                <c:pt idx="171">
                  <c:v>0.20352264486709942</c:v>
                </c:pt>
                <c:pt idx="172">
                  <c:v>0.20365444070943148</c:v>
                </c:pt>
                <c:pt idx="173">
                  <c:v>0.20378660214345518</c:v>
                </c:pt>
                <c:pt idx="174">
                  <c:v>0.20391913052258664</c:v>
                </c:pt>
                <c:pt idx="175">
                  <c:v>0.20405202720651094</c:v>
                </c:pt>
                <c:pt idx="176">
                  <c:v>0.20418529356121662</c:v>
                </c:pt>
                <c:pt idx="177">
                  <c:v>0.20431893095903086</c:v>
                </c:pt>
                <c:pt idx="178">
                  <c:v>0.20445294077865489</c:v>
                </c:pt>
                <c:pt idx="179">
                  <c:v>0.20458732440519961</c:v>
                </c:pt>
                <c:pt idx="180">
                  <c:v>0.2047220832302212</c:v>
                </c:pt>
                <c:pt idx="181">
                  <c:v>0.20485721865175727</c:v>
                </c:pt>
                <c:pt idx="182">
                  <c:v>0.20499273207436308</c:v>
                </c:pt>
                <c:pt idx="183">
                  <c:v>0.20512862490914802</c:v>
                </c:pt>
                <c:pt idx="184">
                  <c:v>0.20526489857381225</c:v>
                </c:pt>
                <c:pt idx="185">
                  <c:v>0.20540155449268427</c:v>
                </c:pt>
                <c:pt idx="186">
                  <c:v>0.20553859409675709</c:v>
                </c:pt>
                <c:pt idx="187">
                  <c:v>0.20567601882372649</c:v>
                </c:pt>
                <c:pt idx="188">
                  <c:v>0.20581383011802856</c:v>
                </c:pt>
                <c:pt idx="189">
                  <c:v>0.20595202943087748</c:v>
                </c:pt>
                <c:pt idx="190">
                  <c:v>0.20609061822030389</c:v>
                </c:pt>
                <c:pt idx="191">
                  <c:v>0.20622959795119336</c:v>
                </c:pt>
                <c:pt idx="192">
                  <c:v>0.20636897009532493</c:v>
                </c:pt>
                <c:pt idx="193">
                  <c:v>0.20650873613141024</c:v>
                </c:pt>
                <c:pt idx="194">
                  <c:v>0.2066488975451326</c:v>
                </c:pt>
                <c:pt idx="195">
                  <c:v>0.20678945582918673</c:v>
                </c:pt>
                <c:pt idx="196">
                  <c:v>0.20693041248331823</c:v>
                </c:pt>
                <c:pt idx="197">
                  <c:v>0.20707176901436369</c:v>
                </c:pt>
                <c:pt idx="198">
                  <c:v>0.20721352693629103</c:v>
                </c:pt>
                <c:pt idx="199">
                  <c:v>0.20735568777023988</c:v>
                </c:pt>
                <c:pt idx="200">
                  <c:v>0.20749825304456254</c:v>
                </c:pt>
                <c:pt idx="201">
                  <c:v>0.20796851173475914</c:v>
                </c:pt>
                <c:pt idx="202">
                  <c:v>0.20843916584736372</c:v>
                </c:pt>
                <c:pt idx="203">
                  <c:v>0.2089102168808461</c:v>
                </c:pt>
                <c:pt idx="204">
                  <c:v>0.20938166634079181</c:v>
                </c:pt>
                <c:pt idx="205">
                  <c:v>0.20985351573994179</c:v>
                </c:pt>
                <c:pt idx="206">
                  <c:v>0.21032576659823565</c:v>
                </c:pt>
                <c:pt idx="207">
                  <c:v>0.21079842044285049</c:v>
                </c:pt>
                <c:pt idx="208">
                  <c:v>0.21127147880824371</c:v>
                </c:pt>
                <c:pt idx="209">
                  <c:v>0.21174494323619408</c:v>
                </c:pt>
                <c:pt idx="210">
                  <c:v>0.21221881527584405</c:v>
                </c:pt>
                <c:pt idx="211">
                  <c:v>0.21269309648374154</c:v>
                </c:pt>
                <c:pt idx="212">
                  <c:v>0.21316778842388323</c:v>
                </c:pt>
                <c:pt idx="213">
                  <c:v>0.21364289266775699</c:v>
                </c:pt>
                <c:pt idx="214">
                  <c:v>0.21411841079438504</c:v>
                </c:pt>
                <c:pt idx="215">
                  <c:v>0.21459434439036718</c:v>
                </c:pt>
                <c:pt idx="216">
                  <c:v>0.21507069504992521</c:v>
                </c:pt>
                <c:pt idx="217">
                  <c:v>0.21554746437494568</c:v>
                </c:pt>
                <c:pt idx="218">
                  <c:v>0.2160246539750256</c:v>
                </c:pt>
                <c:pt idx="219">
                  <c:v>0.21650226546751616</c:v>
                </c:pt>
                <c:pt idx="220">
                  <c:v>0.21698030047756786</c:v>
                </c:pt>
                <c:pt idx="221">
                  <c:v>0.21713159751810227</c:v>
                </c:pt>
                <c:pt idx="222">
                  <c:v>0.21728333416249146</c:v>
                </c:pt>
                <c:pt idx="223">
                  <c:v>0.21743551211545123</c:v>
                </c:pt>
                <c:pt idx="224">
                  <c:v>0.21758813308996908</c:v>
                </c:pt>
                <c:pt idx="225">
                  <c:v>0.21774119880735238</c:v>
                </c:pt>
                <c:pt idx="226">
                  <c:v>0.21789471099727592</c:v>
                </c:pt>
                <c:pt idx="227">
                  <c:v>0.21804867139783166</c:v>
                </c:pt>
                <c:pt idx="228">
                  <c:v>0.21820308175557762</c:v>
                </c:pt>
                <c:pt idx="229">
                  <c:v>0.21835794382558771</c:v>
                </c:pt>
                <c:pt idx="230">
                  <c:v>0.21851325937150043</c:v>
                </c:pt>
                <c:pt idx="231">
                  <c:v>0.21866903016557135</c:v>
                </c:pt>
                <c:pt idx="232">
                  <c:v>0.21882525798872143</c:v>
                </c:pt>
                <c:pt idx="233">
                  <c:v>0.21898194463058901</c:v>
                </c:pt>
                <c:pt idx="234">
                  <c:v>0.21913909188958092</c:v>
                </c:pt>
                <c:pt idx="235">
                  <c:v>0.21929670157292425</c:v>
                </c:pt>
                <c:pt idx="236">
                  <c:v>0.21945477549671707</c:v>
                </c:pt>
                <c:pt idx="237">
                  <c:v>0.21961331548598328</c:v>
                </c:pt>
                <c:pt idx="238">
                  <c:v>0.21977232337472277</c:v>
                </c:pt>
                <c:pt idx="239">
                  <c:v>0.21993180100596571</c:v>
                </c:pt>
                <c:pt idx="240">
                  <c:v>0.2200917502318257</c:v>
                </c:pt>
                <c:pt idx="241">
                  <c:v>0.22025217291355376</c:v>
                </c:pt>
                <c:pt idx="242">
                  <c:v>0.22041307092159151</c:v>
                </c:pt>
                <c:pt idx="243">
                  <c:v>0.22057444613562757</c:v>
                </c:pt>
                <c:pt idx="244">
                  <c:v>0.22073630044465054</c:v>
                </c:pt>
                <c:pt idx="245">
                  <c:v>0.22089863574700536</c:v>
                </c:pt>
                <c:pt idx="246">
                  <c:v>0.22106145395044857</c:v>
                </c:pt>
                <c:pt idx="247">
                  <c:v>0.22122475697220484</c:v>
                </c:pt>
                <c:pt idx="248">
                  <c:v>0.22138854673902231</c:v>
                </c:pt>
                <c:pt idx="249">
                  <c:v>0.22155282518723063</c:v>
                </c:pt>
                <c:pt idx="250">
                  <c:v>0.22171759426279808</c:v>
                </c:pt>
                <c:pt idx="251">
                  <c:v>0.22188285592138829</c:v>
                </c:pt>
                <c:pt idx="252">
                  <c:v>0.22204861212841898</c:v>
                </c:pt>
                <c:pt idx="253">
                  <c:v>0.22221486485912023</c:v>
                </c:pt>
                <c:pt idx="254">
                  <c:v>0.22238161609859336</c:v>
                </c:pt>
                <c:pt idx="255">
                  <c:v>0.22254886784187</c:v>
                </c:pt>
                <c:pt idx="256">
                  <c:v>0.22271662209397231</c:v>
                </c:pt>
                <c:pt idx="257">
                  <c:v>0.22288488086997274</c:v>
                </c:pt>
                <c:pt idx="258">
                  <c:v>0.22305364619505338</c:v>
                </c:pt>
                <c:pt idx="259">
                  <c:v>0.22322292010456918</c:v>
                </c:pt>
                <c:pt idx="260">
                  <c:v>0.22339270464410782</c:v>
                </c:pt>
                <c:pt idx="261">
                  <c:v>0.22356300186955147</c:v>
                </c:pt>
                <c:pt idx="262">
                  <c:v>0.22373381384714011</c:v>
                </c:pt>
                <c:pt idx="263">
                  <c:v>0.22390514265353284</c:v>
                </c:pt>
                <c:pt idx="264">
                  <c:v>0.22407699037587189</c:v>
                </c:pt>
                <c:pt idx="265">
                  <c:v>0.22424935911184588</c:v>
                </c:pt>
                <c:pt idx="266">
                  <c:v>0.22442225096975388</c:v>
                </c:pt>
                <c:pt idx="267">
                  <c:v>0.22459566806856979</c:v>
                </c:pt>
                <c:pt idx="268">
                  <c:v>0.22476961253800776</c:v>
                </c:pt>
                <c:pt idx="269">
                  <c:v>0.22494408651858716</c:v>
                </c:pt>
                <c:pt idx="270">
                  <c:v>0.22511909216169737</c:v>
                </c:pt>
                <c:pt idx="271">
                  <c:v>0.22529463162966645</c:v>
                </c:pt>
                <c:pt idx="272">
                  <c:v>0.22547070709582623</c:v>
                </c:pt>
                <c:pt idx="273">
                  <c:v>0.22564732074457994</c:v>
                </c:pt>
                <c:pt idx="274">
                  <c:v>0.22582447477147019</c:v>
                </c:pt>
                <c:pt idx="275">
                  <c:v>0.22600217138324691</c:v>
                </c:pt>
                <c:pt idx="276">
                  <c:v>0.22618041279793627</c:v>
                </c:pt>
                <c:pt idx="277">
                  <c:v>0.22635920124490946</c:v>
                </c:pt>
                <c:pt idx="278">
                  <c:v>0.22653853896495391</c:v>
                </c:pt>
                <c:pt idx="279">
                  <c:v>0.22671842821034122</c:v>
                </c:pt>
                <c:pt idx="280">
                  <c:v>0.22689887124489938</c:v>
                </c:pt>
                <c:pt idx="281">
                  <c:v>0.22707987034408372</c:v>
                </c:pt>
                <c:pt idx="282">
                  <c:v>0.22726142779504888</c:v>
                </c:pt>
                <c:pt idx="283">
                  <c:v>0.22744354589671958</c:v>
                </c:pt>
                <c:pt idx="284">
                  <c:v>0.22762622695986579</c:v>
                </c:pt>
                <c:pt idx="285">
                  <c:v>0.22780947330717435</c:v>
                </c:pt>
                <c:pt idx="286">
                  <c:v>0.22799328727332321</c:v>
                </c:pt>
                <c:pt idx="287">
                  <c:v>0.22817767120505594</c:v>
                </c:pt>
                <c:pt idx="288">
                  <c:v>0.22836262746125646</c:v>
                </c:pt>
                <c:pt idx="289">
                  <c:v>0.22854815841302417</c:v>
                </c:pt>
                <c:pt idx="290">
                  <c:v>0.2287342664437515</c:v>
                </c:pt>
                <c:pt idx="291">
                  <c:v>0.22892095394919809</c:v>
                </c:pt>
                <c:pt idx="292">
                  <c:v>0.22910822333756947</c:v>
                </c:pt>
                <c:pt idx="293">
                  <c:v>0.22929607702959445</c:v>
                </c:pt>
                <c:pt idx="294">
                  <c:v>0.22948451745860338</c:v>
                </c:pt>
                <c:pt idx="295">
                  <c:v>0.22967354707060583</c:v>
                </c:pt>
                <c:pt idx="296">
                  <c:v>0.22986316832437206</c:v>
                </c:pt>
                <c:pt idx="297">
                  <c:v>0.23005338369151146</c:v>
                </c:pt>
                <c:pt idx="298">
                  <c:v>0.23024419565655346</c:v>
                </c:pt>
                <c:pt idx="299">
                  <c:v>0.23043560671702867</c:v>
                </c:pt>
                <c:pt idx="300">
                  <c:v>0.2306276193835507</c:v>
                </c:pt>
                <c:pt idx="301">
                  <c:v>0.23147340657206256</c:v>
                </c:pt>
                <c:pt idx="302">
                  <c:v>0.23231976779643193</c:v>
                </c:pt>
                <c:pt idx="303">
                  <c:v>0.2331667054526933</c:v>
                </c:pt>
                <c:pt idx="304">
                  <c:v>0.23401422194943122</c:v>
                </c:pt>
                <c:pt idx="305">
                  <c:v>0.23486231970785926</c:v>
                </c:pt>
                <c:pt idx="306">
                  <c:v>0.23571100116189994</c:v>
                </c:pt>
                <c:pt idx="307">
                  <c:v>0.23656026875826366</c:v>
                </c:pt>
                <c:pt idx="308">
                  <c:v>0.23741012495653169</c:v>
                </c:pt>
                <c:pt idx="309">
                  <c:v>0.23826057222923641</c:v>
                </c:pt>
                <c:pt idx="310">
                  <c:v>0.23911161306194267</c:v>
                </c:pt>
                <c:pt idx="311">
                  <c:v>0.23996324995333179</c:v>
                </c:pt>
                <c:pt idx="312">
                  <c:v>0.24081548541528419</c:v>
                </c:pt>
                <c:pt idx="313">
                  <c:v>0.24166832197296378</c:v>
                </c:pt>
                <c:pt idx="314">
                  <c:v>0.24252176216490029</c:v>
                </c:pt>
                <c:pt idx="315">
                  <c:v>0.24337580854307828</c:v>
                </c:pt>
                <c:pt idx="316">
                  <c:v>0.24423046367301948</c:v>
                </c:pt>
                <c:pt idx="317">
                  <c:v>0.24508573013387097</c:v>
                </c:pt>
                <c:pt idx="318">
                  <c:v>0.24594161051849062</c:v>
                </c:pt>
                <c:pt idx="319">
                  <c:v>0.24679810743353703</c:v>
                </c:pt>
                <c:pt idx="320">
                  <c:v>0.24765522349955649</c:v>
                </c:pt>
                <c:pt idx="321">
                  <c:v>0.24786012729514589</c:v>
                </c:pt>
                <c:pt idx="322">
                  <c:v>0.24806569029840408</c:v>
                </c:pt>
                <c:pt idx="323">
                  <c:v>0.24827191534006654</c:v>
                </c:pt>
                <c:pt idx="324">
                  <c:v>0.24847880526607885</c:v>
                </c:pt>
                <c:pt idx="325">
                  <c:v>0.24868636293769486</c:v>
                </c:pt>
                <c:pt idx="326">
                  <c:v>0.24889459123157706</c:v>
                </c:pt>
                <c:pt idx="327">
                  <c:v>0.2491034930398966</c:v>
                </c:pt>
                <c:pt idx="328">
                  <c:v>0.24931307127043051</c:v>
                </c:pt>
                <c:pt idx="329">
                  <c:v>0.24952332884666623</c:v>
                </c:pt>
                <c:pt idx="330">
                  <c:v>0.249734268707903</c:v>
                </c:pt>
                <c:pt idx="331">
                  <c:v>0.24994589380935311</c:v>
                </c:pt>
                <c:pt idx="332">
                  <c:v>0.25015820712224585</c:v>
                </c:pt>
                <c:pt idx="333">
                  <c:v>0.25037121163393261</c:v>
                </c:pt>
                <c:pt idx="334">
                  <c:v>0.2505849103479928</c:v>
                </c:pt>
                <c:pt idx="335">
                  <c:v>0.25079930628433633</c:v>
                </c:pt>
                <c:pt idx="336">
                  <c:v>0.25101440247931384</c:v>
                </c:pt>
                <c:pt idx="337">
                  <c:v>0.25123020198582213</c:v>
                </c:pt>
                <c:pt idx="338">
                  <c:v>0.25144670787341467</c:v>
                </c:pt>
                <c:pt idx="339">
                  <c:v>0.25166392322840703</c:v>
                </c:pt>
                <c:pt idx="340">
                  <c:v>0.25188185115399025</c:v>
                </c:pt>
                <c:pt idx="341">
                  <c:v>0.25210049477034124</c:v>
                </c:pt>
                <c:pt idx="342">
                  <c:v>0.25231985721473299</c:v>
                </c:pt>
                <c:pt idx="343">
                  <c:v>0.25253994164164728</c:v>
                </c:pt>
                <c:pt idx="344">
                  <c:v>0.25276075122288927</c:v>
                </c:pt>
                <c:pt idx="345">
                  <c:v>0.25298228914770227</c:v>
                </c:pt>
                <c:pt idx="346">
                  <c:v>0.25320455862287983</c:v>
                </c:pt>
                <c:pt idx="347">
                  <c:v>0.25342756287288465</c:v>
                </c:pt>
                <c:pt idx="348">
                  <c:v>0.25365130513996548</c:v>
                </c:pt>
                <c:pt idx="349">
                  <c:v>0.25387578868427341</c:v>
                </c:pt>
                <c:pt idx="350">
                  <c:v>0.25410101678398067</c:v>
                </c:pt>
                <c:pt idx="351">
                  <c:v>0.25432699273540166</c:v>
                </c:pt>
                <c:pt idx="352">
                  <c:v>0.25455371985311392</c:v>
                </c:pt>
                <c:pt idx="353">
                  <c:v>0.25478120147007671</c:v>
                </c:pt>
                <c:pt idx="354">
                  <c:v>0.25500944093775629</c:v>
                </c:pt>
                <c:pt idx="355">
                  <c:v>0.25523844162624937</c:v>
                </c:pt>
                <c:pt idx="356">
                  <c:v>0.25546820692440586</c:v>
                </c:pt>
                <c:pt idx="357">
                  <c:v>0.25569874023995448</c:v>
                </c:pt>
                <c:pt idx="358">
                  <c:v>0.25593004499963024</c:v>
                </c:pt>
                <c:pt idx="359">
                  <c:v>0.25616212464930233</c:v>
                </c:pt>
                <c:pt idx="360">
                  <c:v>0.25639498265409916</c:v>
                </c:pt>
                <c:pt idx="361">
                  <c:v>0.2566286224985414</c:v>
                </c:pt>
                <c:pt idx="362">
                  <c:v>0.25686304768667023</c:v>
                </c:pt>
                <c:pt idx="363">
                  <c:v>0.25709826174218048</c:v>
                </c:pt>
                <c:pt idx="364">
                  <c:v>0.25733426820854988</c:v>
                </c:pt>
                <c:pt idx="365">
                  <c:v>0.25757107064917562</c:v>
                </c:pt>
                <c:pt idx="366">
                  <c:v>0.2578086726475084</c:v>
                </c:pt>
                <c:pt idx="367">
                  <c:v>0.25804707780718678</c:v>
                </c:pt>
                <c:pt idx="368">
                  <c:v>0.25828628975217344</c:v>
                </c:pt>
                <c:pt idx="369">
                  <c:v>0.25852631212689492</c:v>
                </c:pt>
                <c:pt idx="370">
                  <c:v>0.25876714859638006</c:v>
                </c:pt>
                <c:pt idx="371">
                  <c:v>0.25900880284639732</c:v>
                </c:pt>
                <c:pt idx="372">
                  <c:v>0.2592512785835987</c:v>
                </c:pt>
                <c:pt idx="373">
                  <c:v>0.25949457953566157</c:v>
                </c:pt>
                <c:pt idx="374">
                  <c:v>0.25973870945143052</c:v>
                </c:pt>
                <c:pt idx="375">
                  <c:v>0.25998367210106182</c:v>
                </c:pt>
                <c:pt idx="376">
                  <c:v>0.2602294712761703</c:v>
                </c:pt>
                <c:pt idx="377">
                  <c:v>0.26047611078997651</c:v>
                </c:pt>
                <c:pt idx="378">
                  <c:v>0.26072359447745147</c:v>
                </c:pt>
                <c:pt idx="379">
                  <c:v>0.26097192619546872</c:v>
                </c:pt>
                <c:pt idx="380">
                  <c:v>0.26122110982295443</c:v>
                </c:pt>
                <c:pt idx="381">
                  <c:v>0.26147114926103748</c:v>
                </c:pt>
                <c:pt idx="382">
                  <c:v>0.26172204843320196</c:v>
                </c:pt>
                <c:pt idx="383">
                  <c:v>0.26197381128544267</c:v>
                </c:pt>
                <c:pt idx="384">
                  <c:v>0.26222644178642041</c:v>
                </c:pt>
                <c:pt idx="385">
                  <c:v>0.26247994392761564</c:v>
                </c:pt>
                <c:pt idx="386">
                  <c:v>0.26273432172348909</c:v>
                </c:pt>
                <c:pt idx="387">
                  <c:v>0.26298957921163912</c:v>
                </c:pt>
                <c:pt idx="388">
                  <c:v>0.26324572045296363</c:v>
                </c:pt>
                <c:pt idx="389">
                  <c:v>0.26350274953181824</c:v>
                </c:pt>
                <c:pt idx="390">
                  <c:v>0.2637606705561823</c:v>
                </c:pt>
                <c:pt idx="391">
                  <c:v>0.26401948765782268</c:v>
                </c:pt>
                <c:pt idx="392">
                  <c:v>0.26427920499245777</c:v>
                </c:pt>
                <c:pt idx="393">
                  <c:v>0.26453982673992421</c:v>
                </c:pt>
                <c:pt idx="394">
                  <c:v>0.26480135710434682</c:v>
                </c:pt>
                <c:pt idx="395">
                  <c:v>0.2650638003143081</c:v>
                </c:pt>
                <c:pt idx="396">
                  <c:v>0.26532716062301615</c:v>
                </c:pt>
                <c:pt idx="397">
                  <c:v>0.2655914423084802</c:v>
                </c:pt>
                <c:pt idx="398">
                  <c:v>0.26585664967368394</c:v>
                </c:pt>
                <c:pt idx="399">
                  <c:v>0.2661227870467594</c:v>
                </c:pt>
                <c:pt idx="400">
                  <c:v>0.26638985878116311</c:v>
                </c:pt>
                <c:pt idx="401">
                  <c:v>0.26796035749172398</c:v>
                </c:pt>
                <c:pt idx="402">
                  <c:v>0.26953170835340046</c:v>
                </c:pt>
                <c:pt idx="403">
                  <c:v>0.27110391531581779</c:v>
                </c:pt>
                <c:pt idx="404">
                  <c:v>0.27267698235163107</c:v>
                </c:pt>
                <c:pt idx="405">
                  <c:v>0.27425091345668923</c:v>
                </c:pt>
                <c:pt idx="406">
                  <c:v>0.27582571265019695</c:v>
                </c:pt>
                <c:pt idx="407">
                  <c:v>0.27740138397487851</c:v>
                </c:pt>
                <c:pt idx="408">
                  <c:v>0.27897793149714445</c:v>
                </c:pt>
                <c:pt idx="409">
                  <c:v>0.28055535930725883</c:v>
                </c:pt>
                <c:pt idx="410">
                  <c:v>0.28213367151950802</c:v>
                </c:pt>
                <c:pt idx="411">
                  <c:v>0.28371287227236913</c:v>
                </c:pt>
                <c:pt idx="412">
                  <c:v>0.28529296572868224</c:v>
                </c:pt>
                <c:pt idx="413">
                  <c:v>0.28687395607582522</c:v>
                </c:pt>
                <c:pt idx="414">
                  <c:v>0.28845584752588405</c:v>
                </c:pt>
                <c:pt idx="415">
                  <c:v>0.29003864431583037</c:v>
                </c:pt>
                <c:pt idx="416">
                  <c:v>0.29162235070770093</c:v>
                </c:pt>
                <c:pt idx="417">
                  <c:v>0.2932069709887718</c:v>
                </c:pt>
                <c:pt idx="418">
                  <c:v>0.29479250947174052</c:v>
                </c:pt>
                <c:pt idx="419">
                  <c:v>0.29637897049490913</c:v>
                </c:pt>
                <c:pt idx="420">
                  <c:v>0.2979663584223653</c:v>
                </c:pt>
                <c:pt idx="421">
                  <c:v>0.29825313068383263</c:v>
                </c:pt>
                <c:pt idx="422">
                  <c:v>0.29854093635835938</c:v>
                </c:pt>
                <c:pt idx="423">
                  <c:v>0.29882978041726105</c:v>
                </c:pt>
                <c:pt idx="424">
                  <c:v>0.29911966786178434</c:v>
                </c:pt>
                <c:pt idx="425">
                  <c:v>0.2994106037233214</c:v>
                </c:pt>
                <c:pt idx="426">
                  <c:v>0.29970259306362929</c:v>
                </c:pt>
                <c:pt idx="427">
                  <c:v>0.29999564097504916</c:v>
                </c:pt>
                <c:pt idx="428">
                  <c:v>0.30028975258072904</c:v>
                </c:pt>
                <c:pt idx="429">
                  <c:v>0.30058493303484829</c:v>
                </c:pt>
                <c:pt idx="430">
                  <c:v>0.30088118752284099</c:v>
                </c:pt>
                <c:pt idx="431">
                  <c:v>0.3011785212616262</c:v>
                </c:pt>
                <c:pt idx="432">
                  <c:v>0.30147693949983778</c:v>
                </c:pt>
                <c:pt idx="433">
                  <c:v>0.30177644751805305</c:v>
                </c:pt>
                <c:pt idx="434">
                  <c:v>0.30207705062902912</c:v>
                </c:pt>
                <c:pt idx="435">
                  <c:v>0.30237875417793897</c:v>
                </c:pt>
                <c:pt idx="436">
                  <c:v>0.3026815635426055</c:v>
                </c:pt>
                <c:pt idx="437">
                  <c:v>0.30298548413374526</c:v>
                </c:pt>
                <c:pt idx="438">
                  <c:v>0.30329052139520746</c:v>
                </c:pt>
                <c:pt idx="439">
                  <c:v>0.30359668080421909</c:v>
                </c:pt>
                <c:pt idx="440">
                  <c:v>0.30390396787163032</c:v>
                </c:pt>
                <c:pt idx="441">
                  <c:v>0.30421238814216223</c:v>
                </c:pt>
                <c:pt idx="442">
                  <c:v>0.30452194719465764</c:v>
                </c:pt>
                <c:pt idx="443">
                  <c:v>0.30483265064233256</c:v>
                </c:pt>
                <c:pt idx="444">
                  <c:v>0.30514450413303124</c:v>
                </c:pt>
                <c:pt idx="445">
                  <c:v>0.30545751334948357</c:v>
                </c:pt>
                <c:pt idx="446">
                  <c:v>0.30577168400956123</c:v>
                </c:pt>
                <c:pt idx="447">
                  <c:v>0.30608702186654174</c:v>
                </c:pt>
                <c:pt idx="448">
                  <c:v>0.30640353270937171</c:v>
                </c:pt>
                <c:pt idx="449">
                  <c:v>0.30672122236292965</c:v>
                </c:pt>
                <c:pt idx="450">
                  <c:v>0.3070400966882969</c:v>
                </c:pt>
                <c:pt idx="451">
                  <c:v>0.30736016158302726</c:v>
                </c:pt>
                <c:pt idx="452">
                  <c:v>0.30768142298141871</c:v>
                </c:pt>
                <c:pt idx="453">
                  <c:v>0.30800388685478969</c:v>
                </c:pt>
                <c:pt idx="454">
                  <c:v>0.30832755921175564</c:v>
                </c:pt>
                <c:pt idx="455">
                  <c:v>0.30865244609850961</c:v>
                </c:pt>
                <c:pt idx="456">
                  <c:v>0.30897855359910409</c:v>
                </c:pt>
                <c:pt idx="457">
                  <c:v>0.30930588783573582</c:v>
                </c:pt>
                <c:pt idx="458">
                  <c:v>0.30963445496903486</c:v>
                </c:pt>
                <c:pt idx="459">
                  <c:v>0.30996426119835063</c:v>
                </c:pt>
                <c:pt idx="460">
                  <c:v>0.31029531276204803</c:v>
                </c:pt>
                <c:pt idx="461">
                  <c:v>0.31062761593780241</c:v>
                </c:pt>
                <c:pt idx="462">
                  <c:v>0.31096117704289206</c:v>
                </c:pt>
                <c:pt idx="463">
                  <c:v>0.31129600243450595</c:v>
                </c:pt>
                <c:pt idx="464">
                  <c:v>0.31163209851004242</c:v>
                </c:pt>
                <c:pt idx="465">
                  <c:v>0.3119694717074124</c:v>
                </c:pt>
                <c:pt idx="466">
                  <c:v>0.31230812850535394</c:v>
                </c:pt>
                <c:pt idx="467">
                  <c:v>0.31264807542373929</c:v>
                </c:pt>
                <c:pt idx="468">
                  <c:v>0.31298931902388666</c:v>
                </c:pt>
                <c:pt idx="469">
                  <c:v>0.3133318659088824</c:v>
                </c:pt>
                <c:pt idx="470">
                  <c:v>0.31367572272389732</c:v>
                </c:pt>
                <c:pt idx="471">
                  <c:v>0.3140208961565073</c:v>
                </c:pt>
                <c:pt idx="472">
                  <c:v>0.31436739293702126</c:v>
                </c:pt>
                <c:pt idx="473">
                  <c:v>0.31471521983880951</c:v>
                </c:pt>
                <c:pt idx="474">
                  <c:v>0.31506438367863132</c:v>
                </c:pt>
                <c:pt idx="475">
                  <c:v>0.31541489131697231</c:v>
                </c:pt>
                <c:pt idx="476">
                  <c:v>0.31576674965838109</c:v>
                </c:pt>
                <c:pt idx="477">
                  <c:v>0.31611996565180667</c:v>
                </c:pt>
                <c:pt idx="478">
                  <c:v>0.31647454629094418</c:v>
                </c:pt>
                <c:pt idx="479">
                  <c:v>0.31683049861458135</c:v>
                </c:pt>
                <c:pt idx="480">
                  <c:v>0.31718782970694465</c:v>
                </c:pt>
                <c:pt idx="481">
                  <c:v>0.31754654669805449</c:v>
                </c:pt>
                <c:pt idx="482">
                  <c:v>0.31790665676408281</c:v>
                </c:pt>
                <c:pt idx="483">
                  <c:v>0.318268167127705</c:v>
                </c:pt>
                <c:pt idx="484">
                  <c:v>0.31863108505846871</c:v>
                </c:pt>
                <c:pt idx="485">
                  <c:v>0.31899541787315921</c:v>
                </c:pt>
                <c:pt idx="486">
                  <c:v>0.31936117293616184</c:v>
                </c:pt>
                <c:pt idx="487">
                  <c:v>0.31972835765984114</c:v>
                </c:pt>
                <c:pt idx="488">
                  <c:v>0.32009697950491278</c:v>
                </c:pt>
                <c:pt idx="489">
                  <c:v>0.32046704598082354</c:v>
                </c:pt>
                <c:pt idx="490">
                  <c:v>0.32083856464613381</c:v>
                </c:pt>
                <c:pt idx="491">
                  <c:v>0.32121154310890276</c:v>
                </c:pt>
                <c:pt idx="492">
                  <c:v>0.32158598902707913</c:v>
                </c:pt>
                <c:pt idx="493">
                  <c:v>0.32196191010889308</c:v>
                </c:pt>
                <c:pt idx="494">
                  <c:v>0.32233931411325378</c:v>
                </c:pt>
                <c:pt idx="495">
                  <c:v>0.32271820885014912</c:v>
                </c:pt>
                <c:pt idx="496">
                  <c:v>0.3230986021810503</c:v>
                </c:pt>
                <c:pt idx="497">
                  <c:v>0.32348050201931922</c:v>
                </c:pt>
                <c:pt idx="498">
                  <c:v>0.32386391633062028</c:v>
                </c:pt>
                <c:pt idx="499">
                  <c:v>0.32424885313333573</c:v>
                </c:pt>
                <c:pt idx="500">
                  <c:v>0.32463532049898453</c:v>
                </c:pt>
                <c:pt idx="501">
                  <c:v>0.32599607885494264</c:v>
                </c:pt>
                <c:pt idx="502">
                  <c:v>0.32735828489571039</c:v>
                </c:pt>
                <c:pt idx="503">
                  <c:v>0.32872194626086698</c:v>
                </c:pt>
                <c:pt idx="504">
                  <c:v>0.33008707064062526</c:v>
                </c:pt>
                <c:pt idx="505">
                  <c:v>0.3314536657762317</c:v>
                </c:pt>
                <c:pt idx="506">
                  <c:v>0.33282173946038224</c:v>
                </c:pt>
                <c:pt idx="507">
                  <c:v>0.33419129953762311</c:v>
                </c:pt>
                <c:pt idx="508">
                  <c:v>0.3355623539047774</c:v>
                </c:pt>
                <c:pt idx="509">
                  <c:v>0.3369349105113536</c:v>
                </c:pt>
                <c:pt idx="510">
                  <c:v>0.33830897735997678</c:v>
                </c:pt>
                <c:pt idx="511">
                  <c:v>0.33968456250681223</c:v>
                </c:pt>
                <c:pt idx="512">
                  <c:v>0.34106167406199772</c:v>
                </c:pt>
                <c:pt idx="513">
                  <c:v>0.34244032019007525</c:v>
                </c:pt>
                <c:pt idx="514">
                  <c:v>0.34382050911043871</c:v>
                </c:pt>
                <c:pt idx="515">
                  <c:v>0.34520224909776653</c:v>
                </c:pt>
                <c:pt idx="516">
                  <c:v>0.34658554848247802</c:v>
                </c:pt>
                <c:pt idx="517">
                  <c:v>0.34797041565118125</c:v>
                </c:pt>
                <c:pt idx="518">
                  <c:v>0.34935685904713049</c:v>
                </c:pt>
                <c:pt idx="519">
                  <c:v>0.35074488717068375</c:v>
                </c:pt>
                <c:pt idx="520">
                  <c:v>0.35213450857977524</c:v>
                </c:pt>
                <c:pt idx="521">
                  <c:v>0.35255401026263111</c:v>
                </c:pt>
                <c:pt idx="522">
                  <c:v>0.35297523004005116</c:v>
                </c:pt>
                <c:pt idx="523">
                  <c:v>0.35339817730694045</c:v>
                </c:pt>
                <c:pt idx="524">
                  <c:v>0.3538228615225083</c:v>
                </c:pt>
                <c:pt idx="525">
                  <c:v>0.3542492922107976</c:v>
                </c:pt>
                <c:pt idx="526">
                  <c:v>0.35467747896121804</c:v>
                </c:pt>
                <c:pt idx="527">
                  <c:v>0.35510743142908852</c:v>
                </c:pt>
                <c:pt idx="528">
                  <c:v>0.35553915933617397</c:v>
                </c:pt>
                <c:pt idx="529">
                  <c:v>0.35597267247124526</c:v>
                </c:pt>
                <c:pt idx="530">
                  <c:v>0.35640798069062296</c:v>
                </c:pt>
                <c:pt idx="531">
                  <c:v>0.3568450939187488</c:v>
                </c:pt>
                <c:pt idx="532">
                  <c:v>0.35728402214873989</c:v>
                </c:pt>
                <c:pt idx="533">
                  <c:v>0.35772477544297171</c:v>
                </c:pt>
                <c:pt idx="534">
                  <c:v>0.35816736393364257</c:v>
                </c:pt>
                <c:pt idx="535">
                  <c:v>0.35861179782336816</c:v>
                </c:pt>
                <c:pt idx="536">
                  <c:v>0.35905808738575767</c:v>
                </c:pt>
                <c:pt idx="537">
                  <c:v>0.35950624296601918</c:v>
                </c:pt>
                <c:pt idx="538">
                  <c:v>0.35995627498154736</c:v>
                </c:pt>
                <c:pt idx="539">
                  <c:v>0.36040819392254075</c:v>
                </c:pt>
                <c:pt idx="540">
                  <c:v>0.36086201035260146</c:v>
                </c:pt>
                <c:pt idx="541">
                  <c:v>0.36131773490936386</c:v>
                </c:pt>
                <c:pt idx="542">
                  <c:v>0.36177537830510653</c:v>
                </c:pt>
                <c:pt idx="543">
                  <c:v>0.36223495132739331</c:v>
                </c:pt>
                <c:pt idx="544">
                  <c:v>0.36269646483969742</c:v>
                </c:pt>
                <c:pt idx="545">
                  <c:v>0.36315992978205525</c:v>
                </c:pt>
                <c:pt idx="546">
                  <c:v>0.36362535717170341</c:v>
                </c:pt>
                <c:pt idx="547">
                  <c:v>0.36409275810374186</c:v>
                </c:pt>
                <c:pt idx="548">
                  <c:v>0.36456214375179119</c:v>
                </c:pt>
                <c:pt idx="549">
                  <c:v>0.36503352536866129</c:v>
                </c:pt>
                <c:pt idx="550">
                  <c:v>0.36550691428702597</c:v>
                </c:pt>
                <c:pt idx="551">
                  <c:v>0.36598232192010294</c:v>
                </c:pt>
                <c:pt idx="552">
                  <c:v>0.36645975976234557</c:v>
                </c:pt>
                <c:pt idx="553">
                  <c:v>0.36693923939013018</c:v>
                </c:pt>
                <c:pt idx="554">
                  <c:v>0.36742077246246763</c:v>
                </c:pt>
                <c:pt idx="555">
                  <c:v>0.36790437072170146</c:v>
                </c:pt>
                <c:pt idx="556">
                  <c:v>0.36839004599423464</c:v>
                </c:pt>
                <c:pt idx="557">
                  <c:v>0.36887781019124166</c:v>
                </c:pt>
                <c:pt idx="558">
                  <c:v>0.36936767530940973</c:v>
                </c:pt>
                <c:pt idx="559">
                  <c:v>0.36985965343166555</c:v>
                </c:pt>
                <c:pt idx="560">
                  <c:v>0.37035375672793136</c:v>
                </c:pt>
                <c:pt idx="561">
                  <c:v>0.37084999745586644</c:v>
                </c:pt>
                <c:pt idx="562">
                  <c:v>0.37134838796163883</c:v>
                </c:pt>
                <c:pt idx="563">
                  <c:v>0.37184894068068119</c:v>
                </c:pt>
                <c:pt idx="564">
                  <c:v>0.37235166813847892</c:v>
                </c:pt>
                <c:pt idx="565">
                  <c:v>0.37285658295134155</c:v>
                </c:pt>
                <c:pt idx="566">
                  <c:v>0.37336369782720602</c:v>
                </c:pt>
                <c:pt idx="567">
                  <c:v>0.37387302556642465</c:v>
                </c:pt>
                <c:pt idx="568">
                  <c:v>0.37438457906258471</c:v>
                </c:pt>
                <c:pt idx="569">
                  <c:v>0.37489837130331261</c:v>
                </c:pt>
                <c:pt idx="570">
                  <c:v>0.37541441537110998</c:v>
                </c:pt>
                <c:pt idx="571">
                  <c:v>0.37593272444417525</c:v>
                </c:pt>
                <c:pt idx="572">
                  <c:v>0.37645331179725361</c:v>
                </c:pt>
                <c:pt idx="573">
                  <c:v>0.37697619080248279</c:v>
                </c:pt>
                <c:pt idx="574">
                  <c:v>0.37750137493025299</c:v>
                </c:pt>
                <c:pt idx="575">
                  <c:v>0.37802887775007366</c:v>
                </c:pt>
                <c:pt idx="576">
                  <c:v>0.37855871293145016</c:v>
                </c:pt>
                <c:pt idx="577">
                  <c:v>0.3790908942447726</c:v>
                </c:pt>
                <c:pt idx="578">
                  <c:v>0.37962543556220252</c:v>
                </c:pt>
                <c:pt idx="579">
                  <c:v>0.38016235085858791</c:v>
                </c:pt>
                <c:pt idx="580">
                  <c:v>0.38070165421236479</c:v>
                </c:pt>
                <c:pt idx="581">
                  <c:v>0.38124335980649215</c:v>
                </c:pt>
                <c:pt idx="582">
                  <c:v>0.3817874819293724</c:v>
                </c:pt>
                <c:pt idx="583">
                  <c:v>0.38233403497580526</c:v>
                </c:pt>
                <c:pt idx="584">
                  <c:v>0.3828830334479284</c:v>
                </c:pt>
                <c:pt idx="585">
                  <c:v>0.38343449195619078</c:v>
                </c:pt>
                <c:pt idx="586">
                  <c:v>0.3839884252203134</c:v>
                </c:pt>
                <c:pt idx="587">
                  <c:v>0.38454484807028322</c:v>
                </c:pt>
                <c:pt idx="588">
                  <c:v>0.38510377544733343</c:v>
                </c:pt>
                <c:pt idx="589">
                  <c:v>0.38566522240495915</c:v>
                </c:pt>
                <c:pt idx="590">
                  <c:v>0.38622920410991851</c:v>
                </c:pt>
                <c:pt idx="591">
                  <c:v>0.38679573584326932</c:v>
                </c:pt>
                <c:pt idx="592">
                  <c:v>0.38736483300139163</c:v>
                </c:pt>
                <c:pt idx="593">
                  <c:v>0.38793651109704652</c:v>
                </c:pt>
                <c:pt idx="594">
                  <c:v>0.38851078576042053</c:v>
                </c:pt>
                <c:pt idx="595">
                  <c:v>0.38908767274020672</c:v>
                </c:pt>
                <c:pt idx="596">
                  <c:v>0.38966718790467242</c:v>
                </c:pt>
                <c:pt idx="597">
                  <c:v>0.39024934724275928</c:v>
                </c:pt>
                <c:pt idx="598">
                  <c:v>0.39083416686518219</c:v>
                </c:pt>
                <c:pt idx="599">
                  <c:v>0.3914216630055446</c:v>
                </c:pt>
                <c:pt idx="600">
                  <c:v>0.39201185202146505</c:v>
                </c:pt>
                <c:pt idx="601">
                  <c:v>0.39395800446069668</c:v>
                </c:pt>
                <c:pt idx="602">
                  <c:v>0.39590667001657998</c:v>
                </c:pt>
                <c:pt idx="603">
                  <c:v>0.39785786395546996</c:v>
                </c:pt>
                <c:pt idx="604">
                  <c:v>0.3998116016603146</c:v>
                </c:pt>
                <c:pt idx="605">
                  <c:v>0.40176789863172063</c:v>
                </c:pt>
                <c:pt idx="606">
                  <c:v>0.40372677048904498</c:v>
                </c:pt>
                <c:pt idx="607">
                  <c:v>0.40568823297148093</c:v>
                </c:pt>
                <c:pt idx="608">
                  <c:v>0.40765230193917612</c:v>
                </c:pt>
                <c:pt idx="609">
                  <c:v>0.40961899337434304</c:v>
                </c:pt>
                <c:pt idx="610">
                  <c:v>0.41158832338239715</c:v>
                </c:pt>
                <c:pt idx="611">
                  <c:v>0.41356030819309519</c:v>
                </c:pt>
                <c:pt idx="612">
                  <c:v>0.41553496416169688</c:v>
                </c:pt>
                <c:pt idx="613">
                  <c:v>0.41751230777012771</c:v>
                </c:pt>
                <c:pt idx="614">
                  <c:v>0.41949235562816711</c:v>
                </c:pt>
                <c:pt idx="615">
                  <c:v>0.42147512447463698</c:v>
                </c:pt>
                <c:pt idx="616">
                  <c:v>0.42346063117861243</c:v>
                </c:pt>
                <c:pt idx="617">
                  <c:v>0.42544889274064124</c:v>
                </c:pt>
                <c:pt idx="618">
                  <c:v>0.42743992629398042</c:v>
                </c:pt>
                <c:pt idx="619">
                  <c:v>0.4294337491058392</c:v>
                </c:pt>
                <c:pt idx="620">
                  <c:v>0.43143037857864602</c:v>
                </c:pt>
                <c:pt idx="621">
                  <c:v>0.43207880335697402</c:v>
                </c:pt>
                <c:pt idx="622">
                  <c:v>0.43273030366529086</c:v>
                </c:pt>
                <c:pt idx="623">
                  <c:v>0.43338489898436805</c:v>
                </c:pt>
                <c:pt idx="624">
                  <c:v>0.43404260894946356</c:v>
                </c:pt>
                <c:pt idx="625">
                  <c:v>0.43470345335179394</c:v>
                </c:pt>
                <c:pt idx="626">
                  <c:v>0.43536745214002426</c:v>
                </c:pt>
                <c:pt idx="627">
                  <c:v>0.43603462542177224</c:v>
                </c:pt>
                <c:pt idx="628">
                  <c:v>0.4367049934651317</c:v>
                </c:pt>
                <c:pt idx="629">
                  <c:v>0.43737857670021085</c:v>
                </c:pt>
                <c:pt idx="630">
                  <c:v>0.43805539572069002</c:v>
                </c:pt>
                <c:pt idx="631">
                  <c:v>0.43873547128539464</c:v>
                </c:pt>
                <c:pt idx="632">
                  <c:v>0.43941882431988782</c:v>
                </c:pt>
                <c:pt idx="633">
                  <c:v>0.44010547591807941</c:v>
                </c:pt>
                <c:pt idx="634">
                  <c:v>0.44079544734385434</c:v>
                </c:pt>
                <c:pt idx="635">
                  <c:v>0.44148876003271864</c:v>
                </c:pt>
                <c:pt idx="636">
                  <c:v>0.44218543559346424</c:v>
                </c:pt>
                <c:pt idx="637">
                  <c:v>0.44288549580985292</c:v>
                </c:pt>
                <c:pt idx="638">
                  <c:v>0.4435889626423189</c:v>
                </c:pt>
                <c:pt idx="639">
                  <c:v>0.44429585822969153</c:v>
                </c:pt>
                <c:pt idx="640">
                  <c:v>0.44500620489093667</c:v>
                </c:pt>
                <c:pt idx="641">
                  <c:v>0.44572002512691877</c:v>
                </c:pt>
                <c:pt idx="642">
                  <c:v>0.44643734162218207</c:v>
                </c:pt>
                <c:pt idx="643">
                  <c:v>0.447158177246754</c:v>
                </c:pt>
                <c:pt idx="644">
                  <c:v>0.44788255505796704</c:v>
                </c:pt>
                <c:pt idx="645">
                  <c:v>0.44861049830230326</c:v>
                </c:pt>
                <c:pt idx="646">
                  <c:v>0.44934203041725873</c:v>
                </c:pt>
                <c:pt idx="647">
                  <c:v>0.45007717503323086</c:v>
                </c:pt>
                <c:pt idx="648">
                  <c:v>0.45081595597542595</c:v>
                </c:pt>
                <c:pt idx="649">
                  <c:v>0.4515583972657905</c:v>
                </c:pt>
                <c:pt idx="650">
                  <c:v>0.45230452312496294</c:v>
                </c:pt>
                <c:pt idx="651">
                  <c:v>0.45305435797424964</c:v>
                </c:pt>
                <c:pt idx="652">
                  <c:v>0.45380792643762319</c:v>
                </c:pt>
                <c:pt idx="653">
                  <c:v>0.45456525334374409</c:v>
                </c:pt>
                <c:pt idx="654">
                  <c:v>0.45532636372800561</c:v>
                </c:pt>
                <c:pt idx="655">
                  <c:v>0.45609128283460287</c:v>
                </c:pt>
                <c:pt idx="656">
                  <c:v>0.45686003611862658</c:v>
                </c:pt>
                <c:pt idx="657">
                  <c:v>0.45763264924818026</c:v>
                </c:pt>
                <c:pt idx="658">
                  <c:v>0.458409148106523</c:v>
                </c:pt>
                <c:pt idx="659">
                  <c:v>0.45918955879423745</c:v>
                </c:pt>
                <c:pt idx="660">
                  <c:v>0.45997390763142298</c:v>
                </c:pt>
                <c:pt idx="661">
                  <c:v>0.46076222115991516</c:v>
                </c:pt>
                <c:pt idx="662">
                  <c:v>0.46155452614553077</c:v>
                </c:pt>
                <c:pt idx="663">
                  <c:v>0.4623508495803399</c:v>
                </c:pt>
                <c:pt idx="664">
                  <c:v>0.46315121868496523</c:v>
                </c:pt>
                <c:pt idx="665">
                  <c:v>0.4639556609109079</c:v>
                </c:pt>
                <c:pt idx="666">
                  <c:v>0.46476420394290158</c:v>
                </c:pt>
                <c:pt idx="667">
                  <c:v>0.46557687570129414</c:v>
                </c:pt>
                <c:pt idx="668">
                  <c:v>0.46639370434445854</c:v>
                </c:pt>
                <c:pt idx="669">
                  <c:v>0.46721471827123151</c:v>
                </c:pt>
                <c:pt idx="670">
                  <c:v>0.4680399461233824</c:v>
                </c:pt>
                <c:pt idx="671">
                  <c:v>0.46886941678811056</c:v>
                </c:pt>
                <c:pt idx="672">
                  <c:v>0.46970315940057406</c:v>
                </c:pt>
                <c:pt idx="673">
                  <c:v>0.47054120334644794</c:v>
                </c:pt>
                <c:pt idx="674">
                  <c:v>0.47138357826451327</c:v>
                </c:pt>
                <c:pt idx="675">
                  <c:v>0.47223031404927779</c:v>
                </c:pt>
                <c:pt idx="676">
                  <c:v>0.47308144085362869</c:v>
                </c:pt>
                <c:pt idx="677">
                  <c:v>0.4739369890915166</c:v>
                </c:pt>
                <c:pt idx="678">
                  <c:v>0.47479698944067278</c:v>
                </c:pt>
                <c:pt idx="679">
                  <c:v>0.47566147284535903</c:v>
                </c:pt>
                <c:pt idx="680">
                  <c:v>0.47653047051915165</c:v>
                </c:pt>
                <c:pt idx="681">
                  <c:v>0.47740401394775889</c:v>
                </c:pt>
                <c:pt idx="682">
                  <c:v>0.47828213489187288</c:v>
                </c:pt>
                <c:pt idx="683">
                  <c:v>0.47916486539005654</c:v>
                </c:pt>
                <c:pt idx="684">
                  <c:v>0.48005223776166595</c:v>
                </c:pt>
                <c:pt idx="685">
                  <c:v>0.48094428460980931</c:v>
                </c:pt>
                <c:pt idx="686">
                  <c:v>0.4818410388243406</c:v>
                </c:pt>
                <c:pt idx="687">
                  <c:v>0.48274253358489216</c:v>
                </c:pt>
                <c:pt idx="688">
                  <c:v>0.48364880236394314</c:v>
                </c:pt>
                <c:pt idx="689">
                  <c:v>0.48455987892992747</c:v>
                </c:pt>
                <c:pt idx="690">
                  <c:v>0.48547579735037838</c:v>
                </c:pt>
                <c:pt idx="691">
                  <c:v>0.4863965919951142</c:v>
                </c:pt>
                <c:pt idx="692">
                  <c:v>0.48732229753946199</c:v>
                </c:pt>
                <c:pt idx="693">
                  <c:v>0.48825294896752269</c:v>
                </c:pt>
                <c:pt idx="694">
                  <c:v>0.48918858157547584</c:v>
                </c:pt>
                <c:pt idx="695">
                  <c:v>0.49012923097492678</c:v>
                </c:pt>
                <c:pt idx="696">
                  <c:v>0.49107493309629491</c:v>
                </c:pt>
                <c:pt idx="697">
                  <c:v>0.49202572419224522</c:v>
                </c:pt>
                <c:pt idx="698">
                  <c:v>0.49298164084116225</c:v>
                </c:pt>
                <c:pt idx="699">
                  <c:v>0.49394271995066852</c:v>
                </c:pt>
                <c:pt idx="700">
                  <c:v>0.49490899876118677</c:v>
                </c:pt>
                <c:pt idx="701">
                  <c:v>0.49894243028525037</c:v>
                </c:pt>
                <c:pt idx="702">
                  <c:v>0.5029803362830072</c:v>
                </c:pt>
                <c:pt idx="703">
                  <c:v>0.5070227484815818</c:v>
                </c:pt>
                <c:pt idx="704">
                  <c:v>0.5110696988923098</c:v>
                </c:pt>
                <c:pt idx="705">
                  <c:v>0.51512121981380998</c:v>
                </c:pt>
                <c:pt idx="706">
                  <c:v>0.51917734383509817</c:v>
                </c:pt>
                <c:pt idx="707">
                  <c:v>0.52323810383874303</c:v>
                </c:pt>
                <c:pt idx="708">
                  <c:v>0.52730353300405675</c:v>
                </c:pt>
                <c:pt idx="709">
                  <c:v>0.53137366481032777</c:v>
                </c:pt>
                <c:pt idx="710">
                  <c:v>0.53544853304009843</c:v>
                </c:pt>
                <c:pt idx="711">
                  <c:v>0.53952817178247992</c:v>
                </c:pt>
                <c:pt idx="712">
                  <c:v>0.54361261543651518</c:v>
                </c:pt>
                <c:pt idx="713">
                  <c:v>0.54770189871457697</c:v>
                </c:pt>
                <c:pt idx="714">
                  <c:v>0.55179605664581732</c:v>
                </c:pt>
                <c:pt idx="715">
                  <c:v>0.55589512457965706</c:v>
                </c:pt>
                <c:pt idx="716">
                  <c:v>0.5599991381893239</c:v>
                </c:pt>
                <c:pt idx="717">
                  <c:v>0.56410813347543232</c:v>
                </c:pt>
                <c:pt idx="718">
                  <c:v>0.56822214676961091</c:v>
                </c:pt>
                <c:pt idx="719">
                  <c:v>0.57234121473817945</c:v>
                </c:pt>
                <c:pt idx="720">
                  <c:v>0.57646537438587031</c:v>
                </c:pt>
                <c:pt idx="721">
                  <c:v>0.57754118738715454</c:v>
                </c:pt>
                <c:pt idx="722">
                  <c:v>0.57862306129965091</c:v>
                </c:pt>
                <c:pt idx="723">
                  <c:v>0.57971104173692412</c:v>
                </c:pt>
                <c:pt idx="724">
                  <c:v>0.58080517474244653</c:v>
                </c:pt>
                <c:pt idx="725">
                  <c:v>0.58190550679447572</c:v>
                </c:pt>
                <c:pt idx="726">
                  <c:v>0.58301208481098521</c:v>
                </c:pt>
                <c:pt idx="727">
                  <c:v>0.58412495615466886</c:v>
                </c:pt>
                <c:pt idx="728">
                  <c:v>0.58524416863800588</c:v>
                </c:pt>
                <c:pt idx="729">
                  <c:v>0.58636977052839945</c:v>
                </c:pt>
                <c:pt idx="730">
                  <c:v>0.58750181055338135</c:v>
                </c:pt>
                <c:pt idx="731">
                  <c:v>0.58864033790588244</c:v>
                </c:pt>
                <c:pt idx="732">
                  <c:v>0.58978540224957765</c:v>
                </c:pt>
                <c:pt idx="733">
                  <c:v>0.59093705372430327</c:v>
                </c:pt>
                <c:pt idx="734">
                  <c:v>0.5920953429515472</c:v>
                </c:pt>
                <c:pt idx="735">
                  <c:v>0.59326032104000825</c:v>
                </c:pt>
                <c:pt idx="736">
                  <c:v>0.59443203959123658</c:v>
                </c:pt>
                <c:pt idx="737">
                  <c:v>0.59561055070534519</c:v>
                </c:pt>
                <c:pt idx="738">
                  <c:v>0.59679590698680651</c:v>
                </c:pt>
                <c:pt idx="739">
                  <c:v>0.59798816155031786</c:v>
                </c:pt>
                <c:pt idx="740">
                  <c:v>0.59918736802675432</c:v>
                </c:pt>
                <c:pt idx="741">
                  <c:v>0.60039358056919712</c:v>
                </c:pt>
                <c:pt idx="742">
                  <c:v>0.60160685385905088</c:v>
                </c:pt>
                <c:pt idx="743">
                  <c:v>0.60282724311224001</c:v>
                </c:pt>
                <c:pt idx="744">
                  <c:v>0.60405480408548951</c:v>
                </c:pt>
                <c:pt idx="745">
                  <c:v>0.60528959308269292</c:v>
                </c:pt>
                <c:pt idx="746">
                  <c:v>0.60653166696137095</c:v>
                </c:pt>
                <c:pt idx="747">
                  <c:v>0.60778108313921753</c:v>
                </c:pt>
                <c:pt idx="748">
                  <c:v>0.60903789960073196</c:v>
                </c:pt>
                <c:pt idx="749">
                  <c:v>0.61030217490394956</c:v>
                </c:pt>
                <c:pt idx="750">
                  <c:v>0.61157396818725973</c:v>
                </c:pt>
                <c:pt idx="751">
                  <c:v>0.61285333917632523</c:v>
                </c:pt>
                <c:pt idx="752">
                  <c:v>0.61414034819109409</c:v>
                </c:pt>
                <c:pt idx="753">
                  <c:v>0.61543505615290717</c:v>
                </c:pt>
                <c:pt idx="754">
                  <c:v>0.61673752459170728</c:v>
                </c:pt>
                <c:pt idx="755">
                  <c:v>0.61804781565335309</c:v>
                </c:pt>
                <c:pt idx="756">
                  <c:v>0.61936599210703136</c:v>
                </c:pt>
                <c:pt idx="757">
                  <c:v>0.62069211735277263</c:v>
                </c:pt>
                <c:pt idx="758">
                  <c:v>0.62202625542907619</c:v>
                </c:pt>
                <c:pt idx="759">
                  <c:v>0.62336847102063875</c:v>
                </c:pt>
                <c:pt idx="760">
                  <c:v>0.62471882946620094</c:v>
                </c:pt>
                <c:pt idx="761">
                  <c:v>0.62607739676649121</c:v>
                </c:pt>
                <c:pt idx="762">
                  <c:v>0.62744423959229856</c:v>
                </c:pt>
                <c:pt idx="763">
                  <c:v>0.62881942529264656</c:v>
                </c:pt>
                <c:pt idx="764">
                  <c:v>0.6302030219030903</c:v>
                </c:pt>
                <c:pt idx="765">
                  <c:v>0.63159509815413739</c:v>
                </c:pt>
                <c:pt idx="766">
                  <c:v>0.63299572347977417</c:v>
                </c:pt>
                <c:pt idx="767">
                  <c:v>0.63440496802613144</c:v>
                </c:pt>
                <c:pt idx="768">
                  <c:v>0.6358229026602662</c:v>
                </c:pt>
                <c:pt idx="769">
                  <c:v>0.63724959897906608</c:v>
                </c:pt>
                <c:pt idx="770">
                  <c:v>0.63868512931829358</c:v>
                </c:pt>
                <c:pt idx="771">
                  <c:v>0.6401295667617547</c:v>
                </c:pt>
                <c:pt idx="772">
                  <c:v>0.64158298515059231</c:v>
                </c:pt>
                <c:pt idx="773">
                  <c:v>0.64304545909273769</c:v>
                </c:pt>
                <c:pt idx="774">
                  <c:v>0.64451706397247133</c:v>
                </c:pt>
                <c:pt idx="775">
                  <c:v>0.64599787596014868</c:v>
                </c:pt>
                <c:pt idx="776">
                  <c:v>0.64748797202204966</c:v>
                </c:pt>
                <c:pt idx="777">
                  <c:v>0.64898742993038117</c:v>
                </c:pt>
                <c:pt idx="778">
                  <c:v>0.65049632827342763</c:v>
                </c:pt>
                <c:pt idx="779">
                  <c:v>0.65201474646584634</c:v>
                </c:pt>
                <c:pt idx="780">
                  <c:v>0.65354276475911621</c:v>
                </c:pt>
                <c:pt idx="781">
                  <c:v>0.65508046425214794</c:v>
                </c:pt>
                <c:pt idx="782">
                  <c:v>0.65662792690203187</c:v>
                </c:pt>
                <c:pt idx="783">
                  <c:v>0.65818523553497055</c:v>
                </c:pt>
                <c:pt idx="784">
                  <c:v>0.65975247385736235</c:v>
                </c:pt>
                <c:pt idx="785">
                  <c:v>0.66132972646703536</c:v>
                </c:pt>
                <c:pt idx="786">
                  <c:v>0.66291707886468565</c:v>
                </c:pt>
                <c:pt idx="787">
                  <c:v>0.66451461746544305</c:v>
                </c:pt>
                <c:pt idx="788">
                  <c:v>0.66612242961064716</c:v>
                </c:pt>
                <c:pt idx="789">
                  <c:v>0.66774060357978415</c:v>
                </c:pt>
                <c:pt idx="790">
                  <c:v>0.66936922860259396</c:v>
                </c:pt>
                <c:pt idx="791">
                  <c:v>0.67100839487138442</c:v>
                </c:pt>
                <c:pt idx="792">
                  <c:v>0.67265819355351142</c:v>
                </c:pt>
                <c:pt idx="793">
                  <c:v>0.67431871680405586</c:v>
                </c:pt>
                <c:pt idx="794">
                  <c:v>0.67599005777870014</c:v>
                </c:pt>
                <c:pt idx="795">
                  <c:v>0.6776723106467788</c:v>
                </c:pt>
                <c:pt idx="796">
                  <c:v>0.67936557060455782</c:v>
                </c:pt>
                <c:pt idx="797">
                  <c:v>0.68106993388869963</c:v>
                </c:pt>
                <c:pt idx="798">
                  <c:v>0.68278549778992681</c:v>
                </c:pt>
                <c:pt idx="799">
                  <c:v>0.68451236066692434</c:v>
                </c:pt>
                <c:pt idx="800">
                  <c:v>0.68625062196041964</c:v>
                </c:pt>
                <c:pt idx="801">
                  <c:v>0.69088288328632652</c:v>
                </c:pt>
                <c:pt idx="802">
                  <c:v>0.69552535006935801</c:v>
                </c:pt>
                <c:pt idx="803">
                  <c:v>0.70017811117810935</c:v>
                </c:pt>
                <c:pt idx="804">
                  <c:v>0.70484125645722218</c:v>
                </c:pt>
                <c:pt idx="805">
                  <c:v>0.70951487674031655</c:v>
                </c:pt>
                <c:pt idx="806">
                  <c:v>0.71419906386312448</c:v>
                </c:pt>
                <c:pt idx="807">
                  <c:v>0.71889391067684216</c:v>
                </c:pt>
                <c:pt idx="808">
                  <c:v>0.72359951106167031</c:v>
                </c:pt>
                <c:pt idx="809">
                  <c:v>0.72831595994057918</c:v>
                </c:pt>
                <c:pt idx="810">
                  <c:v>0.73304335329329517</c:v>
                </c:pt>
                <c:pt idx="811">
                  <c:v>0.73778178817048179</c:v>
                </c:pt>
                <c:pt idx="812">
                  <c:v>0.74253136270817455</c:v>
                </c:pt>
                <c:pt idx="813">
                  <c:v>0.74729217614242072</c:v>
                </c:pt>
                <c:pt idx="814">
                  <c:v>0.75206432882416041</c:v>
                </c:pt>
                <c:pt idx="815">
                  <c:v>0.7568479222343516</c:v>
                </c:pt>
                <c:pt idx="816">
                  <c:v>0.7616430589993104</c:v>
                </c:pt>
                <c:pt idx="817">
                  <c:v>0.76644984290632046</c:v>
                </c:pt>
                <c:pt idx="818">
                  <c:v>0.77126837891948408</c:v>
                </c:pt>
                <c:pt idx="819">
                  <c:v>0.77609877319581755</c:v>
                </c:pt>
                <c:pt idx="820">
                  <c:v>0.78094113310161817</c:v>
                </c:pt>
                <c:pt idx="821">
                  <c:v>0.78292794748233752</c:v>
                </c:pt>
                <c:pt idx="822">
                  <c:v>0.7849285432100106</c:v>
                </c:pt>
                <c:pt idx="823">
                  <c:v>0.78694304803728032</c:v>
                </c:pt>
                <c:pt idx="824">
                  <c:v>0.78897159120055282</c:v>
                </c:pt>
                <c:pt idx="825">
                  <c:v>0.79101430344073109</c:v>
                </c:pt>
                <c:pt idx="826">
                  <c:v>0.79307131702428091</c:v>
                </c:pt>
                <c:pt idx="827">
                  <c:v>0.79514276576463661</c:v>
                </c:pt>
                <c:pt idx="828">
                  <c:v>0.79722878504396821</c:v>
                </c:pt>
                <c:pt idx="829">
                  <c:v>0.79932951183530287</c:v>
                </c:pt>
                <c:pt idx="830">
                  <c:v>0.80144508472500442</c:v>
                </c:pt>
                <c:pt idx="831">
                  <c:v>0.80357564393563741</c:v>
                </c:pt>
                <c:pt idx="832">
                  <c:v>0.80572133134920376</c:v>
                </c:pt>
                <c:pt idx="833">
                  <c:v>0.80788229053075611</c:v>
                </c:pt>
                <c:pt idx="834">
                  <c:v>0.81005866675242144</c:v>
                </c:pt>
                <c:pt idx="835">
                  <c:v>0.81225060701780838</c:v>
                </c:pt>
                <c:pt idx="836">
                  <c:v>0.8144582600868413</c:v>
                </c:pt>
                <c:pt idx="837">
                  <c:v>0.81668177650099127</c:v>
                </c:pt>
                <c:pt idx="838">
                  <c:v>0.81892130860894985</c:v>
                </c:pt>
                <c:pt idx="839">
                  <c:v>0.82117701059271653</c:v>
                </c:pt>
                <c:pt idx="840">
                  <c:v>0.82344903849414364</c:v>
                </c:pt>
                <c:pt idx="841">
                  <c:v>0.82573755024191575</c:v>
                </c:pt>
                <c:pt idx="842">
                  <c:v>0.82804270567900196</c:v>
                </c:pt>
                <c:pt idx="843">
                  <c:v>0.83036466659056685</c:v>
                </c:pt>
                <c:pt idx="844">
                  <c:v>0.83270359673235239</c:v>
                </c:pt>
                <c:pt idx="845">
                  <c:v>0.83505966185955627</c:v>
                </c:pt>
                <c:pt idx="846">
                  <c:v>0.83743302975619416</c:v>
                </c:pt>
                <c:pt idx="847">
                  <c:v>0.83982387026497862</c:v>
                </c:pt>
                <c:pt idx="848">
                  <c:v>0.8422323553176998</c:v>
                </c:pt>
                <c:pt idx="849">
                  <c:v>0.84465865896614312</c:v>
                </c:pt>
                <c:pt idx="850">
                  <c:v>0.84710295741352659</c:v>
                </c:pt>
                <c:pt idx="851">
                  <c:v>0.84956542904649912</c:v>
                </c:pt>
                <c:pt idx="852">
                  <c:v>0.85204625446768301</c:v>
                </c:pt>
                <c:pt idx="853">
                  <c:v>0.85454561652879391</c:v>
                </c:pt>
                <c:pt idx="854">
                  <c:v>0.85706370036433666</c:v>
                </c:pt>
                <c:pt idx="855">
                  <c:v>0.85960069342588241</c:v>
                </c:pt>
                <c:pt idx="856">
                  <c:v>0.86215678551696084</c:v>
                </c:pt>
                <c:pt idx="857">
                  <c:v>0.86473216882856097</c:v>
                </c:pt>
                <c:pt idx="858">
                  <c:v>0.86732703797525468</c:v>
                </c:pt>
                <c:pt idx="859">
                  <c:v>0.86994159003196869</c:v>
                </c:pt>
                <c:pt idx="860">
                  <c:v>0.87257602457140626</c:v>
                </c:pt>
                <c:pt idx="861">
                  <c:v>0.87523054370212572</c:v>
                </c:pt>
                <c:pt idx="862">
                  <c:v>0.87790535210730991</c:v>
                </c:pt>
                <c:pt idx="863">
                  <c:v>0.88060065708421875</c:v>
                </c:pt>
                <c:pt idx="864">
                  <c:v>0.88331666858436109</c:v>
                </c:pt>
                <c:pt idx="865">
                  <c:v>0.88605359925437999</c:v>
                </c:pt>
                <c:pt idx="866">
                  <c:v>0.88881166447767124</c:v>
                </c:pt>
                <c:pt idx="867">
                  <c:v>0.89159108241676321</c:v>
                </c:pt>
                <c:pt idx="868">
                  <c:v>0.89439207405645949</c:v>
                </c:pt>
                <c:pt idx="869">
                  <c:v>0.89721486324776101</c:v>
                </c:pt>
                <c:pt idx="870">
                  <c:v>0.9000596767525969</c:v>
                </c:pt>
                <c:pt idx="871">
                  <c:v>0.90292674428936903</c:v>
                </c:pt>
                <c:pt idx="872">
                  <c:v>0.90581629857931867</c:v>
                </c:pt>
                <c:pt idx="873">
                  <c:v>0.90872857539376239</c:v>
                </c:pt>
                <c:pt idx="874">
                  <c:v>0.91166381360217885</c:v>
                </c:pt>
                <c:pt idx="875">
                  <c:v>0.91462225522120066</c:v>
                </c:pt>
                <c:pt idx="876">
                  <c:v>0.9176041454644962</c:v>
                </c:pt>
                <c:pt idx="877">
                  <c:v>0.92060973279358937</c:v>
                </c:pt>
                <c:pt idx="878">
                  <c:v>0.92363926896961013</c:v>
                </c:pt>
                <c:pt idx="879">
                  <c:v>0.92669300910602481</c:v>
                </c:pt>
                <c:pt idx="880">
                  <c:v>0.92977121172233868</c:v>
                </c:pt>
                <c:pt idx="881">
                  <c:v>0.93287413879881587</c:v>
                </c:pt>
                <c:pt idx="882">
                  <c:v>0.93600205583222551</c:v>
                </c:pt>
                <c:pt idx="883">
                  <c:v>0.93915523189262617</c:v>
                </c:pt>
                <c:pt idx="884">
                  <c:v>0.94233393968124224</c:v>
                </c:pt>
                <c:pt idx="885">
                  <c:v>0.94553845558941818</c:v>
                </c:pt>
                <c:pt idx="886">
                  <c:v>0.94876905975871129</c:v>
                </c:pt>
                <c:pt idx="887">
                  <c:v>0.95202603614211068</c:v>
                </c:pt>
                <c:pt idx="888">
                  <c:v>0.9553096725664435</c:v>
                </c:pt>
                <c:pt idx="889">
                  <c:v>0.95862026079595675</c:v>
                </c:pt>
                <c:pt idx="890">
                  <c:v>0.96195809659713916</c:v>
                </c:pt>
                <c:pt idx="891">
                  <c:v>0.96532347980477418</c:v>
                </c:pt>
                <c:pt idx="892">
                  <c:v>0.96871671438928497</c:v>
                </c:pt>
                <c:pt idx="893">
                  <c:v>0.97213810852537474</c:v>
                </c:pt>
                <c:pt idx="894">
                  <c:v>0.97558797466199398</c:v>
                </c:pt>
                <c:pt idx="895">
                  <c:v>0.97906662959368218</c:v>
                </c:pt>
                <c:pt idx="896">
                  <c:v>0.9825743945332972</c:v>
                </c:pt>
                <c:pt idx="897">
                  <c:v>0.98611159518616276</c:v>
                </c:pt>
                <c:pt idx="898">
                  <c:v>0.98967856182568481</c:v>
                </c:pt>
                <c:pt idx="899">
                  <c:v>0.99327562937044889</c:v>
                </c:pt>
                <c:pt idx="900">
                  <c:v>0.99690313746283443</c:v>
                </c:pt>
                <c:pt idx="901">
                  <c:v>1.0041884822831346</c:v>
                </c:pt>
                <c:pt idx="902">
                  <c:v>1.0115011192566117</c:v>
                </c:pt>
                <c:pt idx="903">
                  <c:v>1.0188413534960841</c:v>
                </c:pt>
                <c:pt idx="904">
                  <c:v>1.0262094944201072</c:v>
                </c:pt>
                <c:pt idx="905">
                  <c:v>1.0336058558263606</c:v>
                </c:pt>
                <c:pt idx="906">
                  <c:v>1.0410307559664913</c:v>
                </c:pt>
                <c:pt idx="907">
                  <c:v>1.04848451762247</c:v>
                </c:pt>
                <c:pt idx="908">
                  <c:v>1.0559674681844651</c:v>
                </c:pt>
                <c:pt idx="909">
                  <c:v>1.0634799397303043</c:v>
                </c:pt>
                <c:pt idx="910">
                  <c:v>1.0710222691065283</c:v>
                </c:pt>
                <c:pt idx="911">
                  <c:v>1.0785947980110953</c:v>
                </c:pt>
                <c:pt idx="912">
                  <c:v>1.0861978730777646</c:v>
                </c:pt>
                <c:pt idx="913">
                  <c:v>1.0938318459621983</c:v>
                </c:pt>
                <c:pt idx="914">
                  <c:v>1.1014970734298342</c:v>
                </c:pt>
                <c:pt idx="915">
                  <c:v>1.1091939174455452</c:v>
                </c:pt>
                <c:pt idx="916">
                  <c:v>1.11692274526516</c:v>
                </c:pt>
                <c:pt idx="917">
                  <c:v>1.124683929528862</c:v>
                </c:pt>
                <c:pt idx="918">
                  <c:v>1.1324778483565239</c:v>
                </c:pt>
                <c:pt idx="919">
                  <c:v>1.1403048854450193</c:v>
                </c:pt>
                <c:pt idx="920">
                  <c:v>1.1481654301675681</c:v>
                </c:pt>
                <c:pt idx="921">
                  <c:v>1.1524745899718782</c:v>
                </c:pt>
                <c:pt idx="922">
                  <c:v>1.1568226292968224</c:v>
                </c:pt>
                <c:pt idx="923">
                  <c:v>1.1612100172751216</c:v>
                </c:pt>
                <c:pt idx="924">
                  <c:v>1.1656372301367774</c:v>
                </c:pt>
                <c:pt idx="925">
                  <c:v>1.1701047513383183</c:v>
                </c:pt>
                <c:pt idx="926">
                  <c:v>1.174613071694786</c:v>
                </c:pt>
                <c:pt idx="927">
                  <c:v>1.1791626895145453</c:v>
                </c:pt>
                <c:pt idx="928">
                  <c:v>1.1837541107369876</c:v>
                </c:pt>
                <c:pt idx="929">
                  <c:v>1.1883878490731947</c:v>
                </c:pt>
                <c:pt idx="930">
                  <c:v>1.1930644261496364</c:v>
                </c:pt>
                <c:pt idx="931">
                  <c:v>1.1977843716549768</c:v>
                </c:pt>
                <c:pt idx="932">
                  <c:v>1.2025482234900697</c:v>
                </c:pt>
                <c:pt idx="933">
                  <c:v>1.2073565279212124</c:v>
                </c:pt>
                <c:pt idx="934">
                  <c:v>1.2122098397367584</c:v>
                </c:pt>
                <c:pt idx="935">
                  <c:v>1.2171087224071566</c:v>
                </c:pt>
                <c:pt idx="936">
                  <c:v>1.2220537482484977</c:v>
                </c:pt>
                <c:pt idx="937">
                  <c:v>1.2270454985896804</c:v>
                </c:pt>
                <c:pt idx="938">
                  <c:v>1.2320845639432707</c:v>
                </c:pt>
                <c:pt idx="939">
                  <c:v>1.2371715441801476</c:v>
                </c:pt>
                <c:pt idx="940">
                  <c:v>1.2423070487080408</c:v>
                </c:pt>
                <c:pt idx="941">
                  <c:v>1.2474916966540526</c:v>
                </c:pt>
                <c:pt idx="942">
                  <c:v>1.252726117051266</c:v>
                </c:pt>
                <c:pt idx="943">
                  <c:v>1.2580109490295532</c:v>
                </c:pt>
                <c:pt idx="944">
                  <c:v>1.2633468420106837</c:v>
                </c:pt>
                <c:pt idx="945">
                  <c:v>1.268734455907834</c:v>
                </c:pt>
                <c:pt idx="946">
                  <c:v>1.2741744613296402</c:v>
                </c:pt>
                <c:pt idx="947">
                  <c:v>1.2796675397888857</c:v>
                </c:pt>
                <c:pt idx="948">
                  <c:v>1.2852143839159604</c:v>
                </c:pt>
                <c:pt idx="949">
                  <c:v>1.2908156976772058</c:v>
                </c:pt>
                <c:pt idx="950">
                  <c:v>1.2964721965982839</c:v>
                </c:pt>
                <c:pt idx="951">
                  <c:v>1.3021846079926958</c:v>
                </c:pt>
                <c:pt idx="952">
                  <c:v>1.3079536711955837</c:v>
                </c:pt>
                <c:pt idx="953">
                  <c:v>1.3137801378029785</c:v>
                </c:pt>
                <c:pt idx="954">
                  <c:v>1.3196647719165941</c:v>
                </c:pt>
                <c:pt idx="955">
                  <c:v>1.325608350394365</c:v>
                </c:pt>
                <c:pt idx="956">
                  <c:v>1.3316116631068484</c:v>
                </c:pt>
                <c:pt idx="957">
                  <c:v>1.3376755131996629</c:v>
                </c:pt>
                <c:pt idx="958">
                  <c:v>1.3438007173621214</c:v>
                </c:pt>
                <c:pt idx="959">
                  <c:v>1.3499881061022283</c:v>
                </c:pt>
                <c:pt idx="960">
                  <c:v>1.3562385240282155</c:v>
                </c:pt>
                <c:pt idx="961">
                  <c:v>1.3625528301367815</c:v>
                </c:pt>
                <c:pt idx="962">
                  <c:v>1.3689318981082523</c:v>
                </c:pt>
                <c:pt idx="963">
                  <c:v>1.3753766166088015</c:v>
                </c:pt>
                <c:pt idx="964">
                  <c:v>1.3818878895999733</c:v>
                </c:pt>
                <c:pt idx="965">
                  <c:v>1.3884666366556822</c:v>
                </c:pt>
                <c:pt idx="966">
                  <c:v>1.3951137932869022</c:v>
                </c:pt>
                <c:pt idx="967">
                  <c:v>1.4018303112742676</c:v>
                </c:pt>
                <c:pt idx="968">
                  <c:v>1.4086171590087939</c:v>
                </c:pt>
                <c:pt idx="969">
                  <c:v>1.4154753218409573</c:v>
                </c:pt>
                <c:pt idx="970">
                  <c:v>1.4224058024383557</c:v>
                </c:pt>
                <c:pt idx="971">
                  <c:v>1.4294096211522127</c:v>
                </c:pt>
                <c:pt idx="972">
                  <c:v>1.4364878163929549</c:v>
                </c:pt>
                <c:pt idx="973">
                  <c:v>1.4436414450151256</c:v>
                </c:pt>
                <c:pt idx="974">
                  <c:v>1.4508715827119132</c:v>
                </c:pt>
                <c:pt idx="975">
                  <c:v>1.4581793244195518</c:v>
                </c:pt>
                <c:pt idx="976">
                  <c:v>1.4655657847318939</c:v>
                </c:pt>
                <c:pt idx="977">
                  <c:v>1.4730320983254341</c:v>
                </c:pt>
                <c:pt idx="978">
                  <c:v>1.4805794203950979</c:v>
                </c:pt>
                <c:pt idx="979">
                  <c:v>1.4882089271010943</c:v>
                </c:pt>
                <c:pt idx="980">
                  <c:v>1.4959218160271783</c:v>
                </c:pt>
                <c:pt idx="981">
                  <c:v>1.503719306650632</c:v>
                </c:pt>
                <c:pt idx="982">
                  <c:v>1.5116026408243146</c:v>
                </c:pt>
                <c:pt idx="983">
                  <c:v>1.5195730832711516</c:v>
                </c:pt>
                <c:pt idx="984">
                  <c:v>1.5276319220914116</c:v>
                </c:pt>
                <c:pt idx="985">
                  <c:v>1.5357804692831667</c:v>
                </c:pt>
                <c:pt idx="986">
                  <c:v>1.5440200612763142</c:v>
                </c:pt>
                <c:pt idx="987">
                  <c:v>1.5523520594805769</c:v>
                </c:pt>
                <c:pt idx="988">
                  <c:v>1.5607778508478929</c:v>
                </c:pt>
                <c:pt idx="989">
                  <c:v>1.5692988484496417</c:v>
                </c:pt>
                <c:pt idx="990">
                  <c:v>1.5779164920691402</c:v>
                </c:pt>
                <c:pt idx="991">
                  <c:v>1.5866322488098727</c:v>
                </c:pt>
                <c:pt idx="992">
                  <c:v>1.5954476137199523</c:v>
                </c:pt>
                <c:pt idx="993">
                  <c:v>1.6043641104332913</c:v>
                </c:pt>
                <c:pt idx="994">
                  <c:v>1.6133832918280022</c:v>
                </c:pt>
                <c:pt idx="995">
                  <c:v>1.6225067407025571</c:v>
                </c:pt>
                <c:pt idx="996">
                  <c:v>1.631736070470259</c:v>
                </c:pt>
                <c:pt idx="997">
                  <c:v>1.6410729258725878</c:v>
                </c:pt>
                <c:pt idx="998">
                  <c:v>1.650518983712022</c:v>
                </c:pt>
                <c:pt idx="999">
                  <c:v>1.6600759536049325</c:v>
                </c:pt>
                <c:pt idx="1000">
                  <c:v>1.6697455787551772</c:v>
                </c:pt>
                <c:pt idx="1001">
                  <c:v>1.6831132620740645</c:v>
                </c:pt>
                <c:pt idx="1002">
                  <c:v>1.6965859041135805</c:v>
                </c:pt>
                <c:pt idx="1003">
                  <c:v>1.7101651517471064</c:v>
                </c:pt>
                <c:pt idx="1004">
                  <c:v>1.7238526844507525</c:v>
                </c:pt>
                <c:pt idx="1005">
                  <c:v>1.7376502150830775</c:v>
                </c:pt>
                <c:pt idx="1006">
                  <c:v>1.7515594906866832</c:v>
                </c:pt>
                <c:pt idx="1007">
                  <c:v>1.7655822933123906</c:v>
                </c:pt>
                <c:pt idx="1008">
                  <c:v>1.779720440866734</c:v>
                </c:pt>
                <c:pt idx="1009">
                  <c:v>1.793975787983511</c:v>
                </c:pt>
                <c:pt idx="1010">
                  <c:v>1.8083502269202061</c:v>
                </c:pt>
                <c:pt idx="1011">
                  <c:v>1.8228456884800732</c:v>
                </c:pt>
                <c:pt idx="1012">
                  <c:v>1.8374641429607319</c:v>
                </c:pt>
                <c:pt idx="1013">
                  <c:v>1.8522076011301571</c:v>
                </c:pt>
                <c:pt idx="1014">
                  <c:v>1.8670781152309679</c:v>
                </c:pt>
                <c:pt idx="1015">
                  <c:v>1.8820777800139514</c:v>
                </c:pt>
                <c:pt idx="1016">
                  <c:v>1.8972087338018073</c:v>
                </c:pt>
                <c:pt idx="1017">
                  <c:v>1.9124731595841329</c:v>
                </c:pt>
                <c:pt idx="1018">
                  <c:v>1.9278732861446821</c:v>
                </c:pt>
                <c:pt idx="1019">
                  <c:v>1.943411389222016</c:v>
                </c:pt>
                <c:pt idx="1020">
                  <c:v>1.9590897927046704</c:v>
                </c:pt>
                <c:pt idx="1021">
                  <c:v>1.9714542423393318</c:v>
                </c:pt>
                <c:pt idx="1022">
                  <c:v>1.9839782322821096</c:v>
                </c:pt>
                <c:pt idx="1023">
                  <c:v>1.9966645191477488</c:v>
                </c:pt>
                <c:pt idx="1024">
                  <c:v>2.0095159193468533</c:v>
                </c:pt>
                <c:pt idx="1025">
                  <c:v>2.0225353106491579</c:v>
                </c:pt>
                <c:pt idx="1026">
                  <c:v>2.0357256337946921</c:v>
                </c:pt>
                <c:pt idx="1027">
                  <c:v>2.0490898941545184</c:v>
                </c:pt>
                <c:pt idx="1028">
                  <c:v>2.0626311634427896</c:v>
                </c:pt>
                <c:pt idx="1029">
                  <c:v>2.0763525814819586</c:v>
                </c:pt>
                <c:pt idx="1030">
                  <c:v>2.0902573580230221</c:v>
                </c:pt>
                <c:pt idx="1031">
                  <c:v>2.1043487746227774</c:v>
                </c:pt>
                <c:pt idx="1032">
                  <c:v>2.1186301865801331</c:v>
                </c:pt>
                <c:pt idx="1033">
                  <c:v>2.1331050249336188</c:v>
                </c:pt>
                <c:pt idx="1034">
                  <c:v>2.1477767985222957</c:v>
                </c:pt>
                <c:pt idx="1035">
                  <c:v>2.1626490961124056</c:v>
                </c:pt>
                <c:pt idx="1036">
                  <c:v>2.1777255885921365</c:v>
                </c:pt>
                <c:pt idx="1037">
                  <c:v>2.1930100312370273</c:v>
                </c:pt>
                <c:pt idx="1038">
                  <c:v>2.2085062660486194</c:v>
                </c:pt>
                <c:pt idx="1039">
                  <c:v>2.2242182241690776</c:v>
                </c:pt>
                <c:pt idx="1040">
                  <c:v>2.2401499283745911</c:v>
                </c:pt>
                <c:pt idx="1041">
                  <c:v>2.2563054956505484</c:v>
                </c:pt>
                <c:pt idx="1042">
                  <c:v>2.2726891398515177</c:v>
                </c:pt>
                <c:pt idx="1043">
                  <c:v>2.2893051744492805</c:v>
                </c:pt>
                <c:pt idx="1044">
                  <c:v>2.3061580153722385</c:v>
                </c:pt>
                <c:pt idx="1045">
                  <c:v>2.3232521839396925</c:v>
                </c:pt>
                <c:pt idx="1046">
                  <c:v>2.3405923098946331</c:v>
                </c:pt>
                <c:pt idx="1047">
                  <c:v>2.3581831345388413</c:v>
                </c:pt>
                <c:pt idx="1048">
                  <c:v>2.3760295139742684</c:v>
                </c:pt>
                <c:pt idx="1049">
                  <c:v>2.394136422454813</c:v>
                </c:pt>
                <c:pt idx="1050">
                  <c:v>2.4125089558528368</c:v>
                </c:pt>
                <c:pt idx="1051">
                  <c:v>2.4358660307720212</c:v>
                </c:pt>
                <c:pt idx="1052">
                  <c:v>2.4594670779756864</c:v>
                </c:pt>
                <c:pt idx="1053">
                  <c:v>2.4833168605767026</c:v>
                </c:pt>
                <c:pt idx="1054">
                  <c:v>2.5074202592709343</c:v>
                </c:pt>
                <c:pt idx="1055">
                  <c:v>2.5317822758495283</c:v>
                </c:pt>
                <c:pt idx="1056">
                  <c:v>2.5564080368344668</c:v>
                </c:pt>
                <c:pt idx="1057">
                  <c:v>2.5813027972423255</c:v>
                </c:pt>
                <c:pt idx="1058">
                  <c:v>2.6256673625660434</c:v>
                </c:pt>
                <c:pt idx="1059">
                  <c:v>2.6512559101295103</c:v>
                </c:pt>
                <c:pt idx="1060">
                  <c:v>2.6965987226854224</c:v>
                </c:pt>
                <c:pt idx="1061">
                  <c:v>2.7424974400963396</c:v>
                </c:pt>
                <c:pt idx="1062">
                  <c:v>2.769213010434397</c:v>
                </c:pt>
                <c:pt idx="1063">
                  <c:v>2.8160865758955262</c:v>
                </c:pt>
                <c:pt idx="1064">
                  <c:v>2.8435213991780257</c:v>
                </c:pt>
                <c:pt idx="1065">
                  <c:v>2.891369269536697</c:v>
                </c:pt>
                <c:pt idx="1066">
                  <c:v>2.939763105046453</c:v>
                </c:pt>
                <c:pt idx="1067">
                  <c:v>2.9683568383190462</c:v>
                </c:pt>
                <c:pt idx="1068">
                  <c:v>3.0177205204960567</c:v>
                </c:pt>
                <c:pt idx="1069">
                  <c:v>3.0470608765498506</c:v>
                </c:pt>
                <c:pt idx="1070">
                  <c:v>3.0973933246777832</c:v>
                </c:pt>
                <c:pt idx="1071">
                  <c:v>3.121528692078213</c:v>
                </c:pt>
                <c:pt idx="1072">
                  <c:v>3.1460608013058153</c:v>
                </c:pt>
                <c:pt idx="1073">
                  <c:v>3.1709983958727377</c:v>
                </c:pt>
                <c:pt idx="1074">
                  <c:v>3.1963504614900109</c:v>
                </c:pt>
                <c:pt idx="1075">
                  <c:v>3.2221262341631984</c:v>
                </c:pt>
                <c:pt idx="1076">
                  <c:v>3.2483352086054915</c:v>
                </c:pt>
                <c:pt idx="1077">
                  <c:v>3.2749871469826171</c:v>
                </c:pt>
                <c:pt idx="1078">
                  <c:v>3.3020920880045139</c:v>
                </c:pt>
                <c:pt idx="1079">
                  <c:v>3.3296603563796894</c:v>
                </c:pt>
                <c:pt idx="1080">
                  <c:v>3.3577025726487766</c:v>
                </c:pt>
                <c:pt idx="1081">
                  <c:v>3.3862296634148454</c:v>
                </c:pt>
                <c:pt idx="1082">
                  <c:v>3.4152528719888595</c:v>
                </c:pt>
                <c:pt idx="1083">
                  <c:v>3.4447837694696122</c:v>
                </c:pt>
                <c:pt idx="1084">
                  <c:v>3.4748342662785454</c:v>
                </c:pt>
                <c:pt idx="1085">
                  <c:v>3.505416624170953</c:v>
                </c:pt>
                <c:pt idx="1086">
                  <c:v>3.5365434687461175</c:v>
                </c:pt>
                <c:pt idx="1087">
                  <c:v>3.5682278024802536</c:v>
                </c:pt>
                <c:pt idx="1088">
                  <c:v>3.6004830183074032</c:v>
                </c:pt>
                <c:pt idx="1089">
                  <c:v>3.6333229137746863</c:v>
                </c:pt>
                <c:pt idx="1090">
                  <c:v>3.6667617057999289</c:v>
                </c:pt>
                <c:pt idx="1091">
                  <c:v>3.7008140460610659</c:v>
                </c:pt>
                <c:pt idx="1092">
                  <c:v>3.7354950370484934</c:v>
                </c:pt>
                <c:pt idx="1093">
                  <c:v>3.7708202488131404</c:v>
                </c:pt>
                <c:pt idx="1094">
                  <c:v>3.8068057364449803</c:v>
                </c:pt>
                <c:pt idx="1095">
                  <c:v>3.8434680583186012</c:v>
                </c:pt>
                <c:pt idx="1096">
                  <c:v>3.8808242951445657</c:v>
                </c:pt>
                <c:pt idx="1097">
                  <c:v>3.9188920698674421</c:v>
                </c:pt>
                <c:pt idx="1098">
                  <c:v>3.9576895684538775</c:v>
                </c:pt>
                <c:pt idx="1099">
                  <c:v>3.9972355616163719</c:v>
                </c:pt>
                <c:pt idx="1100">
                  <c:v>4.0375494275213324</c:v>
                </c:pt>
                <c:pt idx="1101">
                  <c:v>4.1020605506781402</c:v>
                </c:pt>
                <c:pt idx="1102">
                  <c:v>4.1505522521126643</c:v>
                </c:pt>
                <c:pt idx="1103">
                  <c:v>4.2165263794716692</c:v>
                </c:pt>
                <c:pt idx="1104">
                  <c:v>4.2832454900501835</c:v>
                </c:pt>
                <c:pt idx="1105">
                  <c:v>4.3507003259235297</c:v>
                </c:pt>
                <c:pt idx="1106">
                  <c:v>4.4188811758211175</c:v>
                </c:pt>
                <c:pt idx="1107">
                  <c:v>4.4709147054540033</c:v>
                </c:pt>
                <c:pt idx="1108">
                  <c:v>4.5405271132920744</c:v>
                </c:pt>
                <c:pt idx="1109">
                  <c:v>4.6108436271183599</c:v>
                </c:pt>
                <c:pt idx="1110">
                  <c:v>4.6818527883133925</c:v>
                </c:pt>
                <c:pt idx="1111">
                  <c:v>4.7610098495131785</c:v>
                </c:pt>
                <c:pt idx="1112">
                  <c:v>4.8580836828066936</c:v>
                </c:pt>
                <c:pt idx="1113">
                  <c:v>4.956183693187258</c:v>
                </c:pt>
                <c:pt idx="1114">
                  <c:v>5.0379087926635169</c:v>
                </c:pt>
                <c:pt idx="1115">
                  <c:v>5.1376938812923099</c:v>
                </c:pt>
                <c:pt idx="1116">
                  <c:v>5.2207790625453256</c:v>
                </c:pt>
                <c:pt idx="1117">
                  <c:v>5.3048458284566653</c:v>
                </c:pt>
                <c:pt idx="1118">
                  <c:v>5.3894243276493343</c:v>
                </c:pt>
                <c:pt idx="1119">
                  <c:v>5.4654914045230996</c:v>
                </c:pt>
                <c:pt idx="1120">
                  <c:v>5.550942001643806</c:v>
                </c:pt>
                <c:pt idx="1121">
                  <c:v>5.6042626113956553</c:v>
                </c:pt>
                <c:pt idx="1122">
                  <c:v>5.6586646638178895</c:v>
                </c:pt>
                <c:pt idx="1123">
                  <c:v>5.7141807366750559</c:v>
                </c:pt>
                <c:pt idx="1124">
                  <c:v>5.7708446485973965</c:v>
                </c:pt>
                <c:pt idx="1125">
                  <c:v>5.8367395481592972</c:v>
                </c:pt>
                <c:pt idx="1126">
                  <c:v>5.8956066571010437</c:v>
                </c:pt>
                <c:pt idx="1127">
                  <c:v>5.9557250502678336</c:v>
                </c:pt>
                <c:pt idx="1128">
                  <c:v>6.0171339195856568</c:v>
                </c:pt>
                <c:pt idx="1129">
                  <c:v>6.0798740094381944</c:v>
                </c:pt>
                <c:pt idx="1130">
                  <c:v>6.1509773415681686</c:v>
                </c:pt>
                <c:pt idx="1131">
                  <c:v>6.2336914893559943</c:v>
                </c:pt>
                <c:pt idx="1132">
                  <c:v>6.316792901635095</c:v>
                </c:pt>
                <c:pt idx="1133">
                  <c:v>6.4045154551793528</c:v>
                </c:pt>
                <c:pt idx="1134">
                  <c:v>6.488209219289673</c:v>
                </c:pt>
                <c:pt idx="1135">
                  <c:v>6.5783745523089152</c:v>
                </c:pt>
                <c:pt idx="1136">
                  <c:v>6.6623999355999084</c:v>
                </c:pt>
                <c:pt idx="1137">
                  <c:v>6.7523815874426392</c:v>
                </c:pt>
                <c:pt idx="1138">
                  <c:v>6.8346114447924187</c:v>
                </c:pt>
                <c:pt idx="1139">
                  <c:v>6.9189557530769594</c:v>
                </c:pt>
                <c:pt idx="1140">
                  <c:v>7.0083223772737693</c:v>
                </c:pt>
                <c:pt idx="1141">
                  <c:v>7.1133492385766122</c:v>
                </c:pt>
                <c:pt idx="1142">
                  <c:v>7.2089704482520247</c:v>
                </c:pt>
                <c:pt idx="1143">
                  <c:v>7.3044886342295081</c:v>
                </c:pt>
                <c:pt idx="1144">
                  <c:v>7.3983964212680782</c:v>
                </c:pt>
                <c:pt idx="1145">
                  <c:v>7.5005592619018699</c:v>
                </c:pt>
                <c:pt idx="1146">
                  <c:v>7.5933885648128019</c:v>
                </c:pt>
                <c:pt idx="1147">
                  <c:v>7.6790749526365172</c:v>
                </c:pt>
                <c:pt idx="1148">
                  <c:v>7.7569916382866602</c:v>
                </c:pt>
                <c:pt idx="1149">
                  <c:v>7.811589574750931</c:v>
                </c:pt>
                <c:pt idx="1150">
                  <c:v>7.8693848666969446</c:v>
                </c:pt>
                <c:pt idx="1151">
                  <c:v>7.9373075337561154</c:v>
                </c:pt>
                <c:pt idx="1152">
                  <c:v>7.97323574334147</c:v>
                </c:pt>
                <c:pt idx="1153">
                  <c:v>7.9731250030264764</c:v>
                </c:pt>
                <c:pt idx="1154">
                  <c:v>7.9694312213811456</c:v>
                </c:pt>
                <c:pt idx="1155">
                  <c:v>7.9662781976544004</c:v>
                </c:pt>
                <c:pt idx="1156">
                  <c:v>7.9683018030955735</c:v>
                </c:pt>
                <c:pt idx="1157">
                  <c:v>7.968629315703522</c:v>
                </c:pt>
                <c:pt idx="1158">
                  <c:v>7.9668293624709925</c:v>
                </c:pt>
                <c:pt idx="1159">
                  <c:v>7.9643768209767574</c:v>
                </c:pt>
                <c:pt idx="1160">
                  <c:v>7.9595078998676101</c:v>
                </c:pt>
                <c:pt idx="1161">
                  <c:v>7.9481789662515698</c:v>
                </c:pt>
                <c:pt idx="1162">
                  <c:v>7.9330901002478029</c:v>
                </c:pt>
                <c:pt idx="1163">
                  <c:v>7.9094009410424979</c:v>
                </c:pt>
                <c:pt idx="1164">
                  <c:v>7.8819319264310401</c:v>
                </c:pt>
                <c:pt idx="1165">
                  <c:v>7.8365272740079632</c:v>
                </c:pt>
                <c:pt idx="1166">
                  <c:v>7.780792370273959</c:v>
                </c:pt>
                <c:pt idx="1167">
                  <c:v>7.7125563940028323</c:v>
                </c:pt>
                <c:pt idx="1168">
                  <c:v>7.63925808952248</c:v>
                </c:pt>
                <c:pt idx="1169">
                  <c:v>7.5899696038449775</c:v>
                </c:pt>
                <c:pt idx="1170">
                  <c:v>7.5888036791715292</c:v>
                </c:pt>
                <c:pt idx="1171">
                  <c:v>7.4189946270731033</c:v>
                </c:pt>
                <c:pt idx="1172">
                  <c:v>6.9182078404077068</c:v>
                </c:pt>
                <c:pt idx="1173">
                  <c:v>6.6706995454342142</c:v>
                </c:pt>
                <c:pt idx="1174">
                  <c:v>6.5166408327366838</c:v>
                </c:pt>
                <c:pt idx="1175">
                  <c:v>6.3854125439838141</c:v>
                </c:pt>
                <c:pt idx="1176">
                  <c:v>6.2743249563457431</c:v>
                </c:pt>
                <c:pt idx="1177">
                  <c:v>6.1632940324582304</c:v>
                </c:pt>
                <c:pt idx="1178">
                  <c:v>6.0386146532321971</c:v>
                </c:pt>
                <c:pt idx="1179">
                  <c:v>5.9336696379753535</c:v>
                </c:pt>
                <c:pt idx="1180">
                  <c:v>5.8258411070098077</c:v>
                </c:pt>
                <c:pt idx="1181">
                  <c:v>5.7188661759353492</c:v>
                </c:pt>
                <c:pt idx="1182">
                  <c:v>5.597701653482523</c:v>
                </c:pt>
                <c:pt idx="1183">
                  <c:v>5.4961934893172284</c:v>
                </c:pt>
                <c:pt idx="1184">
                  <c:v>5.3928828314610326</c:v>
                </c:pt>
                <c:pt idx="1185">
                  <c:v>5.2910725192260317</c:v>
                </c:pt>
                <c:pt idx="1186">
                  <c:v>5.2049947645541259</c:v>
                </c:pt>
                <c:pt idx="1187">
                  <c:v>5.1201910116046525</c:v>
                </c:pt>
                <c:pt idx="1188">
                  <c:v>5.0366745124610244</c:v>
                </c:pt>
                <c:pt idx="1189">
                  <c:v>4.9888125277852904</c:v>
                </c:pt>
                <c:pt idx="1190">
                  <c:v>4.8938597395667029</c:v>
                </c:pt>
                <c:pt idx="1191">
                  <c:v>4.8270686034343901</c:v>
                </c:pt>
                <c:pt idx="1192">
                  <c:v>4.7629834823231638</c:v>
                </c:pt>
                <c:pt idx="1193">
                  <c:v>4.6987532856315122</c:v>
                </c:pt>
                <c:pt idx="1194">
                  <c:v>4.6357356047628242</c:v>
                </c:pt>
                <c:pt idx="1195">
                  <c:v>4.575396962818906</c:v>
                </c:pt>
                <c:pt idx="1196">
                  <c:v>4.5147285893078228</c:v>
                </c:pt>
                <c:pt idx="1197">
                  <c:v>4.4567244420522041</c:v>
                </c:pt>
                <c:pt idx="1198">
                  <c:v>4.3982760349606895</c:v>
                </c:pt>
                <c:pt idx="1199">
                  <c:v>4.344078911771442</c:v>
                </c:pt>
                <c:pt idx="1200">
                  <c:v>4.2893763023778311</c:v>
                </c:pt>
                <c:pt idx="1201">
                  <c:v>4.240652395396773</c:v>
                </c:pt>
                <c:pt idx="1202">
                  <c:v>4.1947447726336273</c:v>
                </c:pt>
                <c:pt idx="1203">
                  <c:v>4.1483074776673003</c:v>
                </c:pt>
                <c:pt idx="1204">
                  <c:v>4.1029562446847017</c:v>
                </c:pt>
                <c:pt idx="1205">
                  <c:v>4.0603951059450427</c:v>
                </c:pt>
                <c:pt idx="1206">
                  <c:v>4.0171502549472038</c:v>
                </c:pt>
                <c:pt idx="1207">
                  <c:v>3.9766807350884874</c:v>
                </c:pt>
                <c:pt idx="1208">
                  <c:v>3.9354316001546987</c:v>
                </c:pt>
                <c:pt idx="1209">
                  <c:v>3.8933175362467258</c:v>
                </c:pt>
                <c:pt idx="1210">
                  <c:v>3.8539222316831241</c:v>
                </c:pt>
                <c:pt idx="1211">
                  <c:v>3.8080206209772491</c:v>
                </c:pt>
                <c:pt idx="1212">
                  <c:v>3.7628489727954135</c:v>
                </c:pt>
                <c:pt idx="1213">
                  <c:v>3.7202773949196608</c:v>
                </c:pt>
                <c:pt idx="1214">
                  <c:v>3.6765294320459017</c:v>
                </c:pt>
                <c:pt idx="1215">
                  <c:v>3.6334582101107995</c:v>
                </c:pt>
                <c:pt idx="1216">
                  <c:v>3.5929877738215632</c:v>
                </c:pt>
                <c:pt idx="1217">
                  <c:v>3.551237691943204</c:v>
                </c:pt>
                <c:pt idx="1218">
                  <c:v>3.5101159039512879</c:v>
                </c:pt>
                <c:pt idx="1219">
                  <c:v>3.4715973729057317</c:v>
                </c:pt>
                <c:pt idx="1220">
                  <c:v>3.431703280427552</c:v>
                </c:pt>
                <c:pt idx="1221">
                  <c:v>3.3903717759267518</c:v>
                </c:pt>
                <c:pt idx="1222">
                  <c:v>3.3495799820401122</c:v>
                </c:pt>
                <c:pt idx="1223">
                  <c:v>3.3093153596236791</c:v>
                </c:pt>
                <c:pt idx="1224">
                  <c:v>3.2695657345851084</c:v>
                </c:pt>
                <c:pt idx="1225">
                  <c:v>3.2303192851507894</c:v>
                </c:pt>
                <c:pt idx="1226">
                  <c:v>3.1915645296493906</c:v>
                </c:pt>
                <c:pt idx="1227">
                  <c:v>3.1532903147879572</c:v>
                </c:pt>
                <c:pt idx="1228">
                  <c:v>3.1154858043979576</c:v>
                </c:pt>
                <c:pt idx="1229">
                  <c:v>3.0781404686298699</c:v>
                </c:pt>
                <c:pt idx="1230">
                  <c:v>3.0412440735759363</c:v>
                </c:pt>
                <c:pt idx="1231">
                  <c:v>3.0112762737007062</c:v>
                </c:pt>
                <c:pt idx="1232">
                  <c:v>2.9818149664471592</c:v>
                </c:pt>
                <c:pt idx="1233">
                  <c:v>2.9528488019906893</c:v>
                </c:pt>
                <c:pt idx="1234">
                  <c:v>2.9243667466528214</c:v>
                </c:pt>
                <c:pt idx="1235">
                  <c:v>2.8963580723923785</c:v>
                </c:pt>
                <c:pt idx="1236">
                  <c:v>2.8688123467019646</c:v>
                </c:pt>
                <c:pt idx="1237">
                  <c:v>2.8417194228919533</c:v>
                </c:pt>
                <c:pt idx="1238">
                  <c:v>2.8150694307451114</c:v>
                </c:pt>
                <c:pt idx="1239">
                  <c:v>2.7888527675257881</c:v>
                </c:pt>
                <c:pt idx="1240">
                  <c:v>2.7630600893283574</c:v>
                </c:pt>
                <c:pt idx="1241">
                  <c:v>2.7353996592732721</c:v>
                </c:pt>
                <c:pt idx="1242">
                  <c:v>2.708123466136537</c:v>
                </c:pt>
                <c:pt idx="1243">
                  <c:v>2.6812234142817757</c:v>
                </c:pt>
                <c:pt idx="1244">
                  <c:v>2.6546916207591629</c:v>
                </c:pt>
                <c:pt idx="1245">
                  <c:v>2.6285204086259863</c:v>
                </c:pt>
                <c:pt idx="1246">
                  <c:v>2.6027023005108312</c:v>
                </c:pt>
                <c:pt idx="1247">
                  <c:v>2.5772300124113259</c:v>
                </c:pt>
                <c:pt idx="1248">
                  <c:v>2.5520964477157815</c:v>
                </c:pt>
                <c:pt idx="1249">
                  <c:v>2.5272946914395327</c:v>
                </c:pt>
                <c:pt idx="1250">
                  <c:v>2.5028180046672119</c:v>
                </c:pt>
                <c:pt idx="1251">
                  <c:v>2.4786598191926075</c:v>
                </c:pt>
                <c:pt idx="1252">
                  <c:v>2.454813732348069</c:v>
                </c:pt>
                <c:pt idx="1253">
                  <c:v>2.4312735020158729</c:v>
                </c:pt>
                <c:pt idx="1254">
                  <c:v>2.4080330418142397</c:v>
                </c:pt>
                <c:pt idx="1255">
                  <c:v>2.3850864164510805</c:v>
                </c:pt>
                <c:pt idx="1256">
                  <c:v>2.3624278372387644</c:v>
                </c:pt>
                <c:pt idx="1257">
                  <c:v>2.3400516577636106</c:v>
                </c:pt>
                <c:pt idx="1258">
                  <c:v>2.3179523697040167</c:v>
                </c:pt>
                <c:pt idx="1259">
                  <c:v>2.2961245987914101</c:v>
                </c:pt>
                <c:pt idx="1260">
                  <c:v>2.274563100908467</c:v>
                </c:pt>
                <c:pt idx="1261">
                  <c:v>2.255734226111163</c:v>
                </c:pt>
                <c:pt idx="1262">
                  <c:v>2.2371775738868656</c:v>
                </c:pt>
                <c:pt idx="1263">
                  <c:v>2.2188879217907105</c:v>
                </c:pt>
                <c:pt idx="1264">
                  <c:v>2.2008601720170859</c:v>
                </c:pt>
                <c:pt idx="1265">
                  <c:v>2.1830893478470159</c:v>
                </c:pt>
                <c:pt idx="1266">
                  <c:v>2.1655705902131217</c:v>
                </c:pt>
                <c:pt idx="1267">
                  <c:v>2.1482991543777454</c:v>
                </c:pt>
                <c:pt idx="1268">
                  <c:v>2.1312704067199699</c:v>
                </c:pt>
                <c:pt idx="1269">
                  <c:v>2.1144798216275076</c:v>
                </c:pt>
                <c:pt idx="1270">
                  <c:v>2.0979229784895255</c:v>
                </c:pt>
                <c:pt idx="1271">
                  <c:v>2.0790487254763241</c:v>
                </c:pt>
                <c:pt idx="1272">
                  <c:v>2.0603857388902687</c:v>
                </c:pt>
                <c:pt idx="1273">
                  <c:v>2.0419301830822421</c:v>
                </c:pt>
                <c:pt idx="1274">
                  <c:v>2.0236783093387007</c:v>
                </c:pt>
                <c:pt idx="1275">
                  <c:v>2.0056264535240391</c:v>
                </c:pt>
                <c:pt idx="1276">
                  <c:v>1.9877710337972374</c:v>
                </c:pt>
                <c:pt idx="1277">
                  <c:v>1.970108548400221</c:v>
                </c:pt>
                <c:pt idx="1278">
                  <c:v>1.9526355735152614</c:v>
                </c:pt>
                <c:pt idx="1279">
                  <c:v>1.9353487611890843</c:v>
                </c:pt>
                <c:pt idx="1280">
                  <c:v>1.9182448373212047</c:v>
                </c:pt>
                <c:pt idx="1281">
                  <c:v>1.9013205997143194</c:v>
                </c:pt>
                <c:pt idx="1282">
                  <c:v>1.8845729161845084</c:v>
                </c:pt>
                <c:pt idx="1283">
                  <c:v>1.8679987227292172</c:v>
                </c:pt>
                <c:pt idx="1284">
                  <c:v>1.8515950217509412</c:v>
                </c:pt>
                <c:pt idx="1285">
                  <c:v>1.8353588803347558</c:v>
                </c:pt>
                <c:pt idx="1286">
                  <c:v>1.8192874285777731</c:v>
                </c:pt>
                <c:pt idx="1287">
                  <c:v>1.8033778579687803</c:v>
                </c:pt>
                <c:pt idx="1288">
                  <c:v>1.7876274198163182</c:v>
                </c:pt>
                <c:pt idx="1289">
                  <c:v>1.7720334237235864</c:v>
                </c:pt>
                <c:pt idx="1290">
                  <c:v>1.7565932361085317</c:v>
                </c:pt>
                <c:pt idx="1291">
                  <c:v>1.7439741217062921</c:v>
                </c:pt>
                <c:pt idx="1292">
                  <c:v>1.7315144056959115</c:v>
                </c:pt>
                <c:pt idx="1293">
                  <c:v>1.7192114147488466</c:v>
                </c:pt>
                <c:pt idx="1294">
                  <c:v>1.7070625313466796</c:v>
                </c:pt>
                <c:pt idx="1295">
                  <c:v>1.6950651923887792</c:v>
                </c:pt>
                <c:pt idx="1296">
                  <c:v>1.6832168878403204</c:v>
                </c:pt>
                <c:pt idx="1297">
                  <c:v>1.6715151594193305</c:v>
                </c:pt>
                <c:pt idx="1298">
                  <c:v>1.6599575993214737</c:v>
                </c:pt>
                <c:pt idx="1299">
                  <c:v>1.6485418489813504</c:v>
                </c:pt>
                <c:pt idx="1300">
                  <c:v>1.6372655978691153</c:v>
                </c:pt>
                <c:pt idx="1301">
                  <c:v>1.6234061738016163</c:v>
                </c:pt>
                <c:pt idx="1302">
                  <c:v>1.6096723242567366</c:v>
                </c:pt>
                <c:pt idx="1303">
                  <c:v>1.5960620469282603</c:v>
                </c:pt>
                <c:pt idx="1304">
                  <c:v>1.5825733794075707</c:v>
                </c:pt>
                <c:pt idx="1305">
                  <c:v>1.5692043982316606</c:v>
                </c:pt>
                <c:pt idx="1306">
                  <c:v>1.5559532179575915</c:v>
                </c:pt>
                <c:pt idx="1307">
                  <c:v>1.5428179902625294</c:v>
                </c:pt>
                <c:pt idx="1308">
                  <c:v>1.529796903068565</c:v>
                </c:pt>
                <c:pt idx="1309">
                  <c:v>1.5168881796915299</c:v>
                </c:pt>
                <c:pt idx="1310">
                  <c:v>1.504090078013093</c:v>
                </c:pt>
                <c:pt idx="1311">
                  <c:v>1.4914008896753512</c:v>
                </c:pt>
                <c:pt idx="1312">
                  <c:v>1.478818939297293</c:v>
                </c:pt>
                <c:pt idx="1313">
                  <c:v>1.4663425837123802</c:v>
                </c:pt>
                <c:pt idx="1314">
                  <c:v>1.4539702112266739</c:v>
                </c:pt>
                <c:pt idx="1315">
                  <c:v>1.4417002408968016</c:v>
                </c:pt>
                <c:pt idx="1316">
                  <c:v>1.4295311218272471</c:v>
                </c:pt>
                <c:pt idx="1317">
                  <c:v>1.4174613324862604</c:v>
                </c:pt>
                <c:pt idx="1318">
                  <c:v>1.4054893800399531</c:v>
                </c:pt>
                <c:pt idx="1319">
                  <c:v>1.3936137997039135</c:v>
                </c:pt>
                <c:pt idx="1320">
                  <c:v>1.3818331541119124</c:v>
                </c:pt>
                <c:pt idx="1321">
                  <c:v>1.3701460327010997</c:v>
                </c:pt>
                <c:pt idx="1322">
                  <c:v>1.3585510511132779</c:v>
                </c:pt>
                <c:pt idx="1323">
                  <c:v>1.3470468506117186</c:v>
                </c:pt>
                <c:pt idx="1324">
                  <c:v>1.3356320975130809</c:v>
                </c:pt>
                <c:pt idx="1325">
                  <c:v>1.324305482634005</c:v>
                </c:pt>
                <c:pt idx="1326">
                  <c:v>1.3130657207519181</c:v>
                </c:pt>
                <c:pt idx="1327">
                  <c:v>1.3019115500796401</c:v>
                </c:pt>
                <c:pt idx="1328">
                  <c:v>1.2908417317534273</c:v>
                </c:pt>
                <c:pt idx="1329">
                  <c:v>1.2798550493339966</c:v>
                </c:pt>
                <c:pt idx="1330">
                  <c:v>1.2689503083202194</c:v>
                </c:pt>
                <c:pt idx="1331">
                  <c:v>1.2581263356750692</c:v>
                </c:pt>
                <c:pt idx="1332">
                  <c:v>1.2473819793634999</c:v>
                </c:pt>
                <c:pt idx="1333">
                  <c:v>1.2367161079019087</c:v>
                </c:pt>
                <c:pt idx="1334">
                  <c:v>1.226127609918829</c:v>
                </c:pt>
                <c:pt idx="1335">
                  <c:v>1.2156153937265841</c:v>
                </c:pt>
                <c:pt idx="1336">
                  <c:v>1.2051783869035237</c:v>
                </c:pt>
                <c:pt idx="1337">
                  <c:v>1.1948155358866133</c:v>
                </c:pt>
                <c:pt idx="1338">
                  <c:v>1.1845258055740329</c:v>
                </c:pt>
                <c:pt idx="1339">
                  <c:v>1.1743081789375145</c:v>
                </c:pt>
                <c:pt idx="1340">
                  <c:v>1.1641616566441868</c:v>
                </c:pt>
                <c:pt idx="1341">
                  <c:v>1.1598300932843799</c:v>
                </c:pt>
                <c:pt idx="1342">
                  <c:v>1.1555797159834245</c:v>
                </c:pt>
                <c:pt idx="1343">
                  <c:v>1.1514093886934804</c:v>
                </c:pt>
                <c:pt idx="1344">
                  <c:v>1.1473179950954746</c:v>
                </c:pt>
                <c:pt idx="1345">
                  <c:v>1.1433044381901212</c:v>
                </c:pt>
                <c:pt idx="1346">
                  <c:v>1.1393676398988148</c:v>
                </c:pt>
                <c:pt idx="1347">
                  <c:v>1.1355065406740956</c:v>
                </c:pt>
                <c:pt idx="1348">
                  <c:v>1.131720099119407</c:v>
                </c:pt>
                <c:pt idx="1349">
                  <c:v>1.1280072916179487</c:v>
                </c:pt>
                <c:pt idx="1350">
                  <c:v>1.1243671119703138</c:v>
                </c:pt>
                <c:pt idx="1351">
                  <c:v>1.1178974376855149</c:v>
                </c:pt>
                <c:pt idx="1352">
                  <c:v>1.1114930035667201</c:v>
                </c:pt>
                <c:pt idx="1353">
                  <c:v>1.1051529353779568</c:v>
                </c:pt>
                <c:pt idx="1354">
                  <c:v>1.0988763734781106</c:v>
                </c:pt>
                <c:pt idx="1355">
                  <c:v>1.0926624725294922</c:v>
                </c:pt>
                <c:pt idx="1356">
                  <c:v>1.0865104012131965</c:v>
                </c:pt>
                <c:pt idx="1357">
                  <c:v>1.0804193419510584</c:v>
                </c:pt>
                <c:pt idx="1358">
                  <c:v>1.0743884906339962</c:v>
                </c:pt>
                <c:pt idx="1359">
                  <c:v>1.0684170563566302</c:v>
                </c:pt>
                <c:pt idx="1360">
                  <c:v>1.0625042611579343</c:v>
                </c:pt>
                <c:pt idx="1361">
                  <c:v>1.0537222602940028</c:v>
                </c:pt>
                <c:pt idx="1362">
                  <c:v>1.04499246824584</c:v>
                </c:pt>
                <c:pt idx="1363">
                  <c:v>1.0363142160401873</c:v>
                </c:pt>
                <c:pt idx="1364">
                  <c:v>1.0276868454338746</c:v>
                </c:pt>
                <c:pt idx="1365">
                  <c:v>1.0191097087074836</c:v>
                </c:pt>
                <c:pt idx="1366">
                  <c:v>1.0105821684636154</c:v>
                </c:pt>
                <c:pt idx="1367">
                  <c:v>1.0021035974296542</c:v>
                </c:pt>
                <c:pt idx="1368">
                  <c:v>0.9936733782649505</c:v>
                </c:pt>
                <c:pt idx="1369">
                  <c:v>0.98529090337223968</c:v>
                </c:pt>
                <c:pt idx="1370">
                  <c:v>0.97695557471327055</c:v>
                </c:pt>
                <c:pt idx="1371">
                  <c:v>0.97161740517299178</c:v>
                </c:pt>
                <c:pt idx="1372">
                  <c:v>0.96632967486236576</c:v>
                </c:pt>
                <c:pt idx="1373">
                  <c:v>0.9610917503242975</c:v>
                </c:pt>
                <c:pt idx="1374">
                  <c:v>0.95590300801490058</c:v>
                </c:pt>
                <c:pt idx="1375">
                  <c:v>0.95076283411791029</c:v>
                </c:pt>
                <c:pt idx="1376">
                  <c:v>0.94567062436315896</c:v>
                </c:pt>
                <c:pt idx="1377">
                  <c:v>0.94062578384894746</c:v>
                </c:pt>
                <c:pt idx="1378">
                  <c:v>0.93562772686831364</c:v>
                </c:pt>
                <c:pt idx="1379">
                  <c:v>0.93067587673900953</c:v>
                </c:pt>
                <c:pt idx="1380">
                  <c:v>0.92576966563715302</c:v>
                </c:pt>
                <c:pt idx="1381">
                  <c:v>0.92090853443443754</c:v>
                </c:pt>
                <c:pt idx="1382">
                  <c:v>0.91609193253882737</c:v>
                </c:pt>
                <c:pt idx="1383">
                  <c:v>0.91131931773864405</c:v>
                </c:pt>
                <c:pt idx="1384">
                  <c:v>0.90659015604996507</c:v>
                </c:pt>
                <c:pt idx="1385">
                  <c:v>0.90190392156725696</c:v>
                </c:pt>
                <c:pt idx="1386">
                  <c:v>0.89726009631715919</c:v>
                </c:pt>
                <c:pt idx="1387">
                  <c:v>0.89265817011534965</c:v>
                </c:pt>
                <c:pt idx="1388">
                  <c:v>0.88809764042641082</c:v>
                </c:pt>
                <c:pt idx="1389">
                  <c:v>0.88357801222663324</c:v>
                </c:pt>
                <c:pt idx="1390">
                  <c:v>0.87909879786967493</c:v>
                </c:pt>
                <c:pt idx="1391">
                  <c:v>0.87166801505761493</c:v>
                </c:pt>
                <c:pt idx="1392">
                  <c:v>0.86427298039649536</c:v>
                </c:pt>
                <c:pt idx="1393">
                  <c:v>0.85691327694076969</c:v>
                </c:pt>
                <c:pt idx="1394">
                  <c:v>0.84958849383697665</c:v>
                </c:pt>
                <c:pt idx="1395">
                  <c:v>0.84229822621699324</c:v>
                </c:pt>
                <c:pt idx="1396">
                  <c:v>0.83504207509340977</c:v>
                </c:pt>
                <c:pt idx="1397">
                  <c:v>0.82781964725708068</c:v>
                </c:pt>
                <c:pt idx="1398">
                  <c:v>0.8206305551767239</c:v>
                </c:pt>
                <c:pt idx="1399">
                  <c:v>0.81347441690055433</c:v>
                </c:pt>
                <c:pt idx="1400">
                  <c:v>0.80635085595993872</c:v>
                </c:pt>
                <c:pt idx="1401">
                  <c:v>0.7977548290741564</c:v>
                </c:pt>
                <c:pt idx="1402">
                  <c:v>0.78918894275668983</c:v>
                </c:pt>
                <c:pt idx="1403">
                  <c:v>0.78065285837913845</c:v>
                </c:pt>
                <c:pt idx="1404">
                  <c:v>0.77214624209476268</c:v>
                </c:pt>
                <c:pt idx="1405">
                  <c:v>0.76366876475732259</c:v>
                </c:pt>
                <c:pt idx="1406">
                  <c:v>0.75522010184154997</c:v>
                </c:pt>
                <c:pt idx="1407">
                  <c:v>0.74679993336519845</c:v>
                </c:pt>
                <c:pt idx="1408">
                  <c:v>0.7384079438126061</c:v>
                </c:pt>
                <c:pt idx="1409">
                  <c:v>0.73004382205976914</c:v>
                </c:pt>
                <c:pt idx="1410">
                  <c:v>0.72170726130087925</c:v>
                </c:pt>
                <c:pt idx="1411">
                  <c:v>0.71642366352109643</c:v>
                </c:pt>
                <c:pt idx="1412">
                  <c:v>0.71117014744922491</c:v>
                </c:pt>
                <c:pt idx="1413">
                  <c:v>0.70594637962355555</c:v>
                </c:pt>
                <c:pt idx="1414">
                  <c:v>0.70075203120204876</c:v>
                </c:pt>
                <c:pt idx="1415">
                  <c:v>0.6955867778856466</c:v>
                </c:pt>
                <c:pt idx="1416">
                  <c:v>0.69045029984307893</c:v>
                </c:pt>
                <c:pt idx="1417">
                  <c:v>0.68534228163709532</c:v>
                </c:pt>
                <c:pt idx="1418">
                  <c:v>0.6802624121521339</c:v>
                </c:pt>
                <c:pt idx="1419">
                  <c:v>0.67521038452338367</c:v>
                </c:pt>
                <c:pt idx="1420">
                  <c:v>0.67018589606716072</c:v>
                </c:pt>
                <c:pt idx="1421">
                  <c:v>0.66640494505240233</c:v>
                </c:pt>
                <c:pt idx="1422">
                  <c:v>0.66265208933097663</c:v>
                </c:pt>
                <c:pt idx="1423">
                  <c:v>0.65892702432439698</c:v>
                </c:pt>
                <c:pt idx="1424">
                  <c:v>0.65522944957248463</c:v>
                </c:pt>
                <c:pt idx="1425">
                  <c:v>0.65155906866671476</c:v>
                </c:pt>
                <c:pt idx="1426">
                  <c:v>0.64791558918482595</c:v>
                </c:pt>
                <c:pt idx="1427">
                  <c:v>0.64429872262662413</c:v>
                </c:pt>
                <c:pt idx="1428">
                  <c:v>0.64070818435102261</c:v>
                </c:pt>
                <c:pt idx="1429">
                  <c:v>0.63714369351425026</c:v>
                </c:pt>
                <c:pt idx="1430">
                  <c:v>0.63360497300919572</c:v>
                </c:pt>
                <c:pt idx="1431">
                  <c:v>0.6300917494058963</c:v>
                </c:pt>
                <c:pt idx="1432">
                  <c:v>0.62660375289312475</c:v>
                </c:pt>
                <c:pt idx="1433">
                  <c:v>0.62314071722105036</c:v>
                </c:pt>
                <c:pt idx="1434">
                  <c:v>0.61970237964497399</c:v>
                </c:pt>
                <c:pt idx="1435">
                  <c:v>0.61628848087006949</c:v>
                </c:pt>
                <c:pt idx="1436">
                  <c:v>0.61289876499716345</c:v>
                </c:pt>
                <c:pt idx="1437">
                  <c:v>0.6095329794695058</c:v>
                </c:pt>
                <c:pt idx="1438">
                  <c:v>0.6061908750204883</c:v>
                </c:pt>
                <c:pt idx="1439">
                  <c:v>0.60287220562233945</c:v>
                </c:pt>
                <c:pt idx="1440">
                  <c:v>0.59957672843574805</c:v>
                </c:pt>
                <c:pt idx="1441">
                  <c:v>0.59553735702366184</c:v>
                </c:pt>
                <c:pt idx="1442">
                  <c:v>0.59152008908472142</c:v>
                </c:pt>
                <c:pt idx="1443">
                  <c:v>0.58752469814544861</c:v>
                </c:pt>
                <c:pt idx="1444">
                  <c:v>0.58355096063108824</c:v>
                </c:pt>
                <c:pt idx="1445">
                  <c:v>0.57959865582116243</c:v>
                </c:pt>
                <c:pt idx="1446">
                  <c:v>0.57566756580579925</c:v>
                </c:pt>
                <c:pt idx="1447">
                  <c:v>0.57175747544287081</c:v>
                </c:pt>
                <c:pt idx="1448">
                  <c:v>0.56786817231586273</c:v>
                </c:pt>
                <c:pt idx="1449">
                  <c:v>0.56399944669250479</c:v>
                </c:pt>
                <c:pt idx="1450">
                  <c:v>0.56015109148413078</c:v>
                </c:pt>
                <c:pt idx="1451">
                  <c:v>0.55632290220575042</c:v>
                </c:pt>
                <c:pt idx="1452">
                  <c:v>0.55251467693683731</c:v>
                </c:pt>
                <c:pt idx="1453">
                  <c:v>0.54872621628277896</c:v>
                </c:pt>
                <c:pt idx="1454">
                  <c:v>0.54495732333702818</c:v>
                </c:pt>
                <c:pt idx="1455">
                  <c:v>0.54120780364389887</c:v>
                </c:pt>
                <c:pt idx="1456">
                  <c:v>0.53747746516201844</c:v>
                </c:pt>
                <c:pt idx="1457">
                  <c:v>0.53376611822839948</c:v>
                </c:pt>
                <c:pt idx="1458">
                  <c:v>0.5300735755231607</c:v>
                </c:pt>
                <c:pt idx="1459">
                  <c:v>0.52639965203483186</c:v>
                </c:pt>
                <c:pt idx="1460">
                  <c:v>0.52274416502626964</c:v>
                </c:pt>
                <c:pt idx="1461">
                  <c:v>0.52011124639425999</c:v>
                </c:pt>
                <c:pt idx="1462">
                  <c:v>0.51749708978668163</c:v>
                </c:pt>
                <c:pt idx="1463">
                  <c:v>0.51490151155215369</c:v>
                </c:pt>
                <c:pt idx="1464">
                  <c:v>0.51232433028120272</c:v>
                </c:pt>
                <c:pt idx="1465">
                  <c:v>0.50976536677349449</c:v>
                </c:pt>
                <c:pt idx="1466">
                  <c:v>0.50722444400564115</c:v>
                </c:pt>
                <c:pt idx="1467">
                  <c:v>0.50470138709952495</c:v>
                </c:pt>
                <c:pt idx="1468">
                  <c:v>0.5021960232911763</c:v>
                </c:pt>
                <c:pt idx="1469">
                  <c:v>0.49970818190018712</c:v>
                </c:pt>
                <c:pt idx="1470">
                  <c:v>0.49723769429961862</c:v>
                </c:pt>
                <c:pt idx="1471">
                  <c:v>0.49478439388642498</c:v>
                </c:pt>
                <c:pt idx="1472">
                  <c:v>0.49234811605237272</c:v>
                </c:pt>
                <c:pt idx="1473">
                  <c:v>0.48992869815544482</c:v>
                </c:pt>
                <c:pt idx="1474">
                  <c:v>0.48752597949172299</c:v>
                </c:pt>
                <c:pt idx="1475">
                  <c:v>0.48513980126773698</c:v>
                </c:pt>
                <c:pt idx="1476">
                  <c:v>0.4827700065732724</c:v>
                </c:pt>
                <c:pt idx="1477">
                  <c:v>0.48041644035463849</c:v>
                </c:pt>
                <c:pt idx="1478">
                  <c:v>0.47807894938835599</c:v>
                </c:pt>
                <c:pt idx="1479">
                  <c:v>0.47575738225530068</c:v>
                </c:pt>
                <c:pt idx="1480">
                  <c:v>0.47345158931526293</c:v>
                </c:pt>
                <c:pt idx="1481">
                  <c:v>0.47123916920861569</c:v>
                </c:pt>
                <c:pt idx="1482">
                  <c:v>0.4690422748286826</c:v>
                </c:pt>
                <c:pt idx="1483">
                  <c:v>0.46686076124485903</c:v>
                </c:pt>
                <c:pt idx="1484">
                  <c:v>0.46469448521373424</c:v>
                </c:pt>
                <c:pt idx="1485">
                  <c:v>0.46254330515558001</c:v>
                </c:pt>
                <c:pt idx="1486">
                  <c:v>0.4604070811312162</c:v>
                </c:pt>
                <c:pt idx="1487">
                  <c:v>0.45828567481925003</c:v>
                </c:pt>
                <c:pt idx="1488">
                  <c:v>0.45617894949369486</c:v>
                </c:pt>
                <c:pt idx="1489">
                  <c:v>0.4540867700019231</c:v>
                </c:pt>
                <c:pt idx="1490">
                  <c:v>0.4520090027430011</c:v>
                </c:pt>
                <c:pt idx="1491">
                  <c:v>0.44994551564635643</c:v>
                </c:pt>
                <c:pt idx="1492">
                  <c:v>0.44789617815079064</c:v>
                </c:pt>
                <c:pt idx="1493">
                  <c:v>0.44586086118382773</c:v>
                </c:pt>
                <c:pt idx="1494">
                  <c:v>0.44383943714139018</c:v>
                </c:pt>
                <c:pt idx="1495">
                  <c:v>0.44183177986779054</c:v>
                </c:pt>
                <c:pt idx="1496">
                  <c:v>0.4398377646360615</c:v>
                </c:pt>
                <c:pt idx="1497">
                  <c:v>0.43785726812857417</c:v>
                </c:pt>
                <c:pt idx="1498">
                  <c:v>0.43589016841797368</c:v>
                </c:pt>
                <c:pt idx="1499">
                  <c:v>0.43393634494841277</c:v>
                </c:pt>
                <c:pt idx="1500">
                  <c:v>0.43199567851708059</c:v>
                </c:pt>
              </c:numCache>
            </c:numRef>
          </c:yVal>
          <c:smooth val="0"/>
        </c:ser>
        <c:ser>
          <c:idx val="2"/>
          <c:order val="2"/>
          <c:tx>
            <c:v>VCRat</c:v>
          </c:tx>
          <c:spPr>
            <a:ln>
              <a:noFill/>
            </a:ln>
          </c:spPr>
          <c:xVal>
            <c:numRef>
              <c:f>VCRatChk!$D$7:$D$206</c:f>
              <c:numCache>
                <c:formatCode>General</c:formatCode>
                <c:ptCount val="200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1050</c:v>
                </c:pt>
                <c:pt idx="12">
                  <c:v>1100</c:v>
                </c:pt>
                <c:pt idx="13">
                  <c:v>1110</c:v>
                </c:pt>
                <c:pt idx="14">
                  <c:v>1120</c:v>
                </c:pt>
                <c:pt idx="15">
                  <c:v>1130</c:v>
                </c:pt>
                <c:pt idx="16">
                  <c:v>1131</c:v>
                </c:pt>
                <c:pt idx="17">
                  <c:v>1132</c:v>
                </c:pt>
                <c:pt idx="18">
                  <c:v>1133</c:v>
                </c:pt>
                <c:pt idx="19">
                  <c:v>1134</c:v>
                </c:pt>
                <c:pt idx="20">
                  <c:v>1135</c:v>
                </c:pt>
                <c:pt idx="21">
                  <c:v>1136</c:v>
                </c:pt>
                <c:pt idx="22">
                  <c:v>1137</c:v>
                </c:pt>
                <c:pt idx="23">
                  <c:v>1138</c:v>
                </c:pt>
                <c:pt idx="24">
                  <c:v>1139</c:v>
                </c:pt>
                <c:pt idx="25">
                  <c:v>1140</c:v>
                </c:pt>
                <c:pt idx="26">
                  <c:v>1141</c:v>
                </c:pt>
                <c:pt idx="27">
                  <c:v>1142</c:v>
                </c:pt>
                <c:pt idx="28">
                  <c:v>1143</c:v>
                </c:pt>
                <c:pt idx="29">
                  <c:v>1144</c:v>
                </c:pt>
                <c:pt idx="30">
                  <c:v>1145</c:v>
                </c:pt>
                <c:pt idx="31">
                  <c:v>1146</c:v>
                </c:pt>
                <c:pt idx="32">
                  <c:v>1147</c:v>
                </c:pt>
                <c:pt idx="33">
                  <c:v>1148</c:v>
                </c:pt>
                <c:pt idx="34">
                  <c:v>1149</c:v>
                </c:pt>
                <c:pt idx="35">
                  <c:v>1150</c:v>
                </c:pt>
                <c:pt idx="36">
                  <c:v>1151</c:v>
                </c:pt>
                <c:pt idx="37">
                  <c:v>1152</c:v>
                </c:pt>
                <c:pt idx="38">
                  <c:v>1153</c:v>
                </c:pt>
                <c:pt idx="39">
                  <c:v>1154</c:v>
                </c:pt>
                <c:pt idx="40">
                  <c:v>1155</c:v>
                </c:pt>
                <c:pt idx="41">
                  <c:v>1156</c:v>
                </c:pt>
                <c:pt idx="42">
                  <c:v>1157</c:v>
                </c:pt>
                <c:pt idx="43">
                  <c:v>1158</c:v>
                </c:pt>
                <c:pt idx="44">
                  <c:v>1159</c:v>
                </c:pt>
                <c:pt idx="45">
                  <c:v>1160</c:v>
                </c:pt>
                <c:pt idx="46">
                  <c:v>1161</c:v>
                </c:pt>
                <c:pt idx="47">
                  <c:v>1162</c:v>
                </c:pt>
                <c:pt idx="48">
                  <c:v>1163</c:v>
                </c:pt>
                <c:pt idx="49">
                  <c:v>1164</c:v>
                </c:pt>
                <c:pt idx="50">
                  <c:v>1165</c:v>
                </c:pt>
                <c:pt idx="51">
                  <c:v>1166</c:v>
                </c:pt>
                <c:pt idx="52">
                  <c:v>1167</c:v>
                </c:pt>
                <c:pt idx="53">
                  <c:v>1168</c:v>
                </c:pt>
                <c:pt idx="54">
                  <c:v>1169</c:v>
                </c:pt>
                <c:pt idx="55">
                  <c:v>1170</c:v>
                </c:pt>
                <c:pt idx="56">
                  <c:v>1171</c:v>
                </c:pt>
                <c:pt idx="57">
                  <c:v>1172</c:v>
                </c:pt>
                <c:pt idx="58">
                  <c:v>1173</c:v>
                </c:pt>
                <c:pt idx="59">
                  <c:v>1174</c:v>
                </c:pt>
                <c:pt idx="60">
                  <c:v>1175</c:v>
                </c:pt>
                <c:pt idx="61">
                  <c:v>1176</c:v>
                </c:pt>
                <c:pt idx="62">
                  <c:v>1177</c:v>
                </c:pt>
                <c:pt idx="63">
                  <c:v>1178</c:v>
                </c:pt>
                <c:pt idx="64">
                  <c:v>1179</c:v>
                </c:pt>
                <c:pt idx="65">
                  <c:v>1180</c:v>
                </c:pt>
                <c:pt idx="66">
                  <c:v>1181</c:v>
                </c:pt>
                <c:pt idx="67">
                  <c:v>1182</c:v>
                </c:pt>
                <c:pt idx="68">
                  <c:v>1183</c:v>
                </c:pt>
                <c:pt idx="69">
                  <c:v>1184</c:v>
                </c:pt>
                <c:pt idx="70">
                  <c:v>1185</c:v>
                </c:pt>
                <c:pt idx="71">
                  <c:v>1186</c:v>
                </c:pt>
                <c:pt idx="72">
                  <c:v>1187</c:v>
                </c:pt>
                <c:pt idx="73">
                  <c:v>1188</c:v>
                </c:pt>
                <c:pt idx="74">
                  <c:v>1189</c:v>
                </c:pt>
                <c:pt idx="75">
                  <c:v>1190</c:v>
                </c:pt>
                <c:pt idx="76">
                  <c:v>1191</c:v>
                </c:pt>
                <c:pt idx="77">
                  <c:v>1192</c:v>
                </c:pt>
                <c:pt idx="78">
                  <c:v>1193</c:v>
                </c:pt>
                <c:pt idx="79">
                  <c:v>1194</c:v>
                </c:pt>
                <c:pt idx="80">
                  <c:v>1195</c:v>
                </c:pt>
                <c:pt idx="81">
                  <c:v>1196</c:v>
                </c:pt>
                <c:pt idx="82">
                  <c:v>1197</c:v>
                </c:pt>
                <c:pt idx="83">
                  <c:v>1198</c:v>
                </c:pt>
                <c:pt idx="84">
                  <c:v>1199</c:v>
                </c:pt>
                <c:pt idx="85">
                  <c:v>1200</c:v>
                </c:pt>
                <c:pt idx="86">
                  <c:v>1201</c:v>
                </c:pt>
                <c:pt idx="87">
                  <c:v>1202</c:v>
                </c:pt>
                <c:pt idx="88">
                  <c:v>1203</c:v>
                </c:pt>
                <c:pt idx="89">
                  <c:v>1204</c:v>
                </c:pt>
                <c:pt idx="90">
                  <c:v>1205</c:v>
                </c:pt>
                <c:pt idx="91">
                  <c:v>1206</c:v>
                </c:pt>
                <c:pt idx="92">
                  <c:v>1207</c:v>
                </c:pt>
                <c:pt idx="93">
                  <c:v>1208</c:v>
                </c:pt>
                <c:pt idx="94">
                  <c:v>1209</c:v>
                </c:pt>
                <c:pt idx="95">
                  <c:v>1210</c:v>
                </c:pt>
                <c:pt idx="96">
                  <c:v>1211</c:v>
                </c:pt>
                <c:pt idx="97">
                  <c:v>1212</c:v>
                </c:pt>
                <c:pt idx="98">
                  <c:v>1213</c:v>
                </c:pt>
                <c:pt idx="99">
                  <c:v>1214</c:v>
                </c:pt>
                <c:pt idx="100">
                  <c:v>1215</c:v>
                </c:pt>
                <c:pt idx="101">
                  <c:v>1216</c:v>
                </c:pt>
                <c:pt idx="102">
                  <c:v>1217</c:v>
                </c:pt>
                <c:pt idx="103">
                  <c:v>1218</c:v>
                </c:pt>
                <c:pt idx="104">
                  <c:v>1219</c:v>
                </c:pt>
                <c:pt idx="105">
                  <c:v>1220</c:v>
                </c:pt>
                <c:pt idx="106">
                  <c:v>1221</c:v>
                </c:pt>
                <c:pt idx="107">
                  <c:v>1222</c:v>
                </c:pt>
                <c:pt idx="108">
                  <c:v>1223</c:v>
                </c:pt>
                <c:pt idx="109">
                  <c:v>1224</c:v>
                </c:pt>
                <c:pt idx="110">
                  <c:v>1225</c:v>
                </c:pt>
                <c:pt idx="111">
                  <c:v>1226</c:v>
                </c:pt>
                <c:pt idx="112">
                  <c:v>1227</c:v>
                </c:pt>
                <c:pt idx="113">
                  <c:v>1228</c:v>
                </c:pt>
                <c:pt idx="114">
                  <c:v>1229</c:v>
                </c:pt>
                <c:pt idx="115">
                  <c:v>1230</c:v>
                </c:pt>
                <c:pt idx="116">
                  <c:v>1231</c:v>
                </c:pt>
                <c:pt idx="117">
                  <c:v>1232</c:v>
                </c:pt>
                <c:pt idx="118">
                  <c:v>1233</c:v>
                </c:pt>
                <c:pt idx="119">
                  <c:v>1234</c:v>
                </c:pt>
                <c:pt idx="120">
                  <c:v>1235</c:v>
                </c:pt>
                <c:pt idx="121">
                  <c:v>1236</c:v>
                </c:pt>
                <c:pt idx="122">
                  <c:v>1237</c:v>
                </c:pt>
                <c:pt idx="123">
                  <c:v>1238</c:v>
                </c:pt>
                <c:pt idx="124">
                  <c:v>1239</c:v>
                </c:pt>
                <c:pt idx="125">
                  <c:v>1240</c:v>
                </c:pt>
                <c:pt idx="126">
                  <c:v>1241</c:v>
                </c:pt>
                <c:pt idx="127">
                  <c:v>1242</c:v>
                </c:pt>
                <c:pt idx="128">
                  <c:v>1243</c:v>
                </c:pt>
                <c:pt idx="129">
                  <c:v>1244</c:v>
                </c:pt>
                <c:pt idx="130">
                  <c:v>1245</c:v>
                </c:pt>
                <c:pt idx="131">
                  <c:v>1246</c:v>
                </c:pt>
                <c:pt idx="132">
                  <c:v>1247</c:v>
                </c:pt>
                <c:pt idx="133">
                  <c:v>1248</c:v>
                </c:pt>
                <c:pt idx="134">
                  <c:v>1249</c:v>
                </c:pt>
                <c:pt idx="135">
                  <c:v>1250</c:v>
                </c:pt>
                <c:pt idx="136">
                  <c:v>1251</c:v>
                </c:pt>
                <c:pt idx="137">
                  <c:v>1252</c:v>
                </c:pt>
                <c:pt idx="138">
                  <c:v>1253</c:v>
                </c:pt>
                <c:pt idx="139">
                  <c:v>1254</c:v>
                </c:pt>
                <c:pt idx="140">
                  <c:v>1255</c:v>
                </c:pt>
                <c:pt idx="141">
                  <c:v>1256</c:v>
                </c:pt>
                <c:pt idx="142">
                  <c:v>1257</c:v>
                </c:pt>
                <c:pt idx="143">
                  <c:v>1258</c:v>
                </c:pt>
                <c:pt idx="144">
                  <c:v>1259</c:v>
                </c:pt>
                <c:pt idx="145">
                  <c:v>1260</c:v>
                </c:pt>
                <c:pt idx="146">
                  <c:v>1261</c:v>
                </c:pt>
                <c:pt idx="147">
                  <c:v>1262</c:v>
                </c:pt>
                <c:pt idx="148">
                  <c:v>1263</c:v>
                </c:pt>
                <c:pt idx="149">
                  <c:v>1264</c:v>
                </c:pt>
                <c:pt idx="150">
                  <c:v>1265</c:v>
                </c:pt>
                <c:pt idx="151">
                  <c:v>1266</c:v>
                </c:pt>
                <c:pt idx="152">
                  <c:v>1267</c:v>
                </c:pt>
                <c:pt idx="153">
                  <c:v>1268</c:v>
                </c:pt>
                <c:pt idx="154">
                  <c:v>1269</c:v>
                </c:pt>
                <c:pt idx="155">
                  <c:v>1270</c:v>
                </c:pt>
                <c:pt idx="156">
                  <c:v>1271</c:v>
                </c:pt>
                <c:pt idx="157">
                  <c:v>1272</c:v>
                </c:pt>
                <c:pt idx="158">
                  <c:v>1273</c:v>
                </c:pt>
                <c:pt idx="159">
                  <c:v>1274</c:v>
                </c:pt>
                <c:pt idx="160">
                  <c:v>1275</c:v>
                </c:pt>
                <c:pt idx="161">
                  <c:v>1276</c:v>
                </c:pt>
                <c:pt idx="162">
                  <c:v>1277</c:v>
                </c:pt>
                <c:pt idx="163">
                  <c:v>1278</c:v>
                </c:pt>
                <c:pt idx="164">
                  <c:v>1279</c:v>
                </c:pt>
                <c:pt idx="165">
                  <c:v>1280</c:v>
                </c:pt>
                <c:pt idx="166">
                  <c:v>1281</c:v>
                </c:pt>
                <c:pt idx="167">
                  <c:v>1282</c:v>
                </c:pt>
                <c:pt idx="168">
                  <c:v>1283</c:v>
                </c:pt>
                <c:pt idx="169">
                  <c:v>1284</c:v>
                </c:pt>
                <c:pt idx="170">
                  <c:v>1285</c:v>
                </c:pt>
                <c:pt idx="171">
                  <c:v>1286</c:v>
                </c:pt>
                <c:pt idx="172">
                  <c:v>1287</c:v>
                </c:pt>
                <c:pt idx="173">
                  <c:v>1288</c:v>
                </c:pt>
                <c:pt idx="174">
                  <c:v>1289</c:v>
                </c:pt>
                <c:pt idx="175">
                  <c:v>1290</c:v>
                </c:pt>
                <c:pt idx="176">
                  <c:v>1291</c:v>
                </c:pt>
                <c:pt idx="177">
                  <c:v>1292</c:v>
                </c:pt>
                <c:pt idx="178">
                  <c:v>1293</c:v>
                </c:pt>
                <c:pt idx="179">
                  <c:v>1294</c:v>
                </c:pt>
                <c:pt idx="180">
                  <c:v>1295</c:v>
                </c:pt>
                <c:pt idx="181">
                  <c:v>1296</c:v>
                </c:pt>
                <c:pt idx="182">
                  <c:v>1297</c:v>
                </c:pt>
                <c:pt idx="183">
                  <c:v>1298</c:v>
                </c:pt>
                <c:pt idx="184">
                  <c:v>1299</c:v>
                </c:pt>
                <c:pt idx="185">
                  <c:v>1300</c:v>
                </c:pt>
                <c:pt idx="186">
                  <c:v>1310</c:v>
                </c:pt>
                <c:pt idx="187">
                  <c:v>1320</c:v>
                </c:pt>
                <c:pt idx="188">
                  <c:v>1330</c:v>
                </c:pt>
                <c:pt idx="189">
                  <c:v>1340</c:v>
                </c:pt>
                <c:pt idx="190">
                  <c:v>1350</c:v>
                </c:pt>
                <c:pt idx="191">
                  <c:v>1360</c:v>
                </c:pt>
                <c:pt idx="192">
                  <c:v>1370</c:v>
                </c:pt>
                <c:pt idx="193">
                  <c:v>1380</c:v>
                </c:pt>
                <c:pt idx="194">
                  <c:v>1390</c:v>
                </c:pt>
                <c:pt idx="195">
                  <c:v>1400</c:v>
                </c:pt>
                <c:pt idx="196">
                  <c:v>1420</c:v>
                </c:pt>
                <c:pt idx="197">
                  <c:v>1440</c:v>
                </c:pt>
                <c:pt idx="198">
                  <c:v>1460</c:v>
                </c:pt>
                <c:pt idx="199">
                  <c:v>1500</c:v>
                </c:pt>
              </c:numCache>
            </c:numRef>
          </c:xVal>
          <c:yVal>
            <c:numRef>
              <c:f>VCRatChk!$E$7:$E$206</c:f>
              <c:numCache>
                <c:formatCode>General</c:formatCode>
                <c:ptCount val="200"/>
                <c:pt idx="0">
                  <c:v>0</c:v>
                </c:pt>
                <c:pt idx="1">
                  <c:v>0.28999999999999998</c:v>
                </c:pt>
                <c:pt idx="2">
                  <c:v>0.32</c:v>
                </c:pt>
                <c:pt idx="3">
                  <c:v>0.37</c:v>
                </c:pt>
                <c:pt idx="4">
                  <c:v>0.37</c:v>
                </c:pt>
                <c:pt idx="5">
                  <c:v>0.39</c:v>
                </c:pt>
                <c:pt idx="6">
                  <c:v>0.41</c:v>
                </c:pt>
                <c:pt idx="7">
                  <c:v>0.43</c:v>
                </c:pt>
                <c:pt idx="8">
                  <c:v>0.45</c:v>
                </c:pt>
                <c:pt idx="9">
                  <c:v>0.49</c:v>
                </c:pt>
                <c:pt idx="10">
                  <c:v>0.56999999999999995</c:v>
                </c:pt>
                <c:pt idx="11">
                  <c:v>0.67</c:v>
                </c:pt>
                <c:pt idx="12">
                  <c:v>0.7</c:v>
                </c:pt>
                <c:pt idx="13">
                  <c:v>1.68</c:v>
                </c:pt>
                <c:pt idx="14">
                  <c:v>1.34</c:v>
                </c:pt>
                <c:pt idx="15">
                  <c:v>2.58</c:v>
                </c:pt>
                <c:pt idx="16">
                  <c:v>2.58</c:v>
                </c:pt>
                <c:pt idx="17">
                  <c:v>2.58</c:v>
                </c:pt>
                <c:pt idx="18">
                  <c:v>2.66</c:v>
                </c:pt>
                <c:pt idx="19">
                  <c:v>2.78</c:v>
                </c:pt>
                <c:pt idx="20">
                  <c:v>2.87</c:v>
                </c:pt>
                <c:pt idx="21">
                  <c:v>2.81</c:v>
                </c:pt>
                <c:pt idx="22">
                  <c:v>2.96</c:v>
                </c:pt>
                <c:pt idx="23">
                  <c:v>3.08</c:v>
                </c:pt>
                <c:pt idx="24">
                  <c:v>3.19</c:v>
                </c:pt>
                <c:pt idx="25">
                  <c:v>3.34</c:v>
                </c:pt>
                <c:pt idx="26">
                  <c:v>3.61</c:v>
                </c:pt>
                <c:pt idx="27">
                  <c:v>3.84</c:v>
                </c:pt>
                <c:pt idx="28">
                  <c:v>3.99</c:v>
                </c:pt>
                <c:pt idx="29">
                  <c:v>4.1399999999999997</c:v>
                </c:pt>
                <c:pt idx="30">
                  <c:v>4.55</c:v>
                </c:pt>
                <c:pt idx="31">
                  <c:v>5.09</c:v>
                </c:pt>
                <c:pt idx="32">
                  <c:v>5.41</c:v>
                </c:pt>
                <c:pt idx="33">
                  <c:v>5.76</c:v>
                </c:pt>
                <c:pt idx="34">
                  <c:v>7.48</c:v>
                </c:pt>
                <c:pt idx="35">
                  <c:v>9.16</c:v>
                </c:pt>
                <c:pt idx="36">
                  <c:v>8.92</c:v>
                </c:pt>
                <c:pt idx="37">
                  <c:v>12.41</c:v>
                </c:pt>
                <c:pt idx="38">
                  <c:v>14.06</c:v>
                </c:pt>
                <c:pt idx="39">
                  <c:v>14.27</c:v>
                </c:pt>
                <c:pt idx="40">
                  <c:v>14.03</c:v>
                </c:pt>
                <c:pt idx="41">
                  <c:v>13.7</c:v>
                </c:pt>
                <c:pt idx="42">
                  <c:v>13.29</c:v>
                </c:pt>
                <c:pt idx="43">
                  <c:v>12.82</c:v>
                </c:pt>
                <c:pt idx="44">
                  <c:v>10.93</c:v>
                </c:pt>
                <c:pt idx="45">
                  <c:v>9.11</c:v>
                </c:pt>
                <c:pt idx="46">
                  <c:v>9</c:v>
                </c:pt>
                <c:pt idx="47">
                  <c:v>5.25</c:v>
                </c:pt>
                <c:pt idx="48">
                  <c:v>3.17</c:v>
                </c:pt>
                <c:pt idx="49">
                  <c:v>2.72</c:v>
                </c:pt>
                <c:pt idx="50">
                  <c:v>2.25</c:v>
                </c:pt>
                <c:pt idx="51">
                  <c:v>1.95</c:v>
                </c:pt>
                <c:pt idx="52">
                  <c:v>1.68</c:v>
                </c:pt>
                <c:pt idx="53">
                  <c:v>1.52</c:v>
                </c:pt>
                <c:pt idx="54">
                  <c:v>1.55</c:v>
                </c:pt>
                <c:pt idx="55">
                  <c:v>1.19</c:v>
                </c:pt>
                <c:pt idx="56">
                  <c:v>1.1599999999999999</c:v>
                </c:pt>
                <c:pt idx="57">
                  <c:v>1.1000000000000001</c:v>
                </c:pt>
                <c:pt idx="58">
                  <c:v>1.01</c:v>
                </c:pt>
                <c:pt idx="59">
                  <c:v>0.76</c:v>
                </c:pt>
                <c:pt idx="60">
                  <c:v>0.79</c:v>
                </c:pt>
                <c:pt idx="61">
                  <c:v>0.73</c:v>
                </c:pt>
                <c:pt idx="62">
                  <c:v>0.71</c:v>
                </c:pt>
                <c:pt idx="63">
                  <c:v>0.69</c:v>
                </c:pt>
                <c:pt idx="64">
                  <c:v>0.64</c:v>
                </c:pt>
                <c:pt idx="65">
                  <c:v>0.67</c:v>
                </c:pt>
                <c:pt idx="66">
                  <c:v>0.66</c:v>
                </c:pt>
                <c:pt idx="67">
                  <c:v>0.65</c:v>
                </c:pt>
                <c:pt idx="68">
                  <c:v>0.64</c:v>
                </c:pt>
                <c:pt idx="69">
                  <c:v>0.64</c:v>
                </c:pt>
                <c:pt idx="70">
                  <c:v>0.64</c:v>
                </c:pt>
                <c:pt idx="71">
                  <c:v>0.63</c:v>
                </c:pt>
                <c:pt idx="72">
                  <c:v>0.64</c:v>
                </c:pt>
                <c:pt idx="73">
                  <c:v>0.64</c:v>
                </c:pt>
                <c:pt idx="74">
                  <c:v>0.64</c:v>
                </c:pt>
                <c:pt idx="75">
                  <c:v>0.64</c:v>
                </c:pt>
                <c:pt idx="76">
                  <c:v>0.64</c:v>
                </c:pt>
                <c:pt idx="77">
                  <c:v>0.63</c:v>
                </c:pt>
                <c:pt idx="78">
                  <c:v>0.64</c:v>
                </c:pt>
                <c:pt idx="79">
                  <c:v>0.64</c:v>
                </c:pt>
                <c:pt idx="80">
                  <c:v>0.64</c:v>
                </c:pt>
                <c:pt idx="81">
                  <c:v>0.64</c:v>
                </c:pt>
                <c:pt idx="82">
                  <c:v>0.64</c:v>
                </c:pt>
                <c:pt idx="83">
                  <c:v>0.64</c:v>
                </c:pt>
                <c:pt idx="84">
                  <c:v>0.63</c:v>
                </c:pt>
                <c:pt idx="85">
                  <c:v>0.64</c:v>
                </c:pt>
                <c:pt idx="86">
                  <c:v>0.62</c:v>
                </c:pt>
                <c:pt idx="87">
                  <c:v>0.62</c:v>
                </c:pt>
                <c:pt idx="88">
                  <c:v>0.61</c:v>
                </c:pt>
                <c:pt idx="89">
                  <c:v>0.6</c:v>
                </c:pt>
                <c:pt idx="90">
                  <c:v>0.59</c:v>
                </c:pt>
                <c:pt idx="91">
                  <c:v>0.57999999999999996</c:v>
                </c:pt>
                <c:pt idx="92">
                  <c:v>0.57999999999999996</c:v>
                </c:pt>
                <c:pt idx="93">
                  <c:v>0.56000000000000005</c:v>
                </c:pt>
                <c:pt idx="94">
                  <c:v>0.56000000000000005</c:v>
                </c:pt>
                <c:pt idx="95">
                  <c:v>0.55000000000000004</c:v>
                </c:pt>
                <c:pt idx="96">
                  <c:v>0.55000000000000004</c:v>
                </c:pt>
                <c:pt idx="97">
                  <c:v>0.55000000000000004</c:v>
                </c:pt>
                <c:pt idx="98">
                  <c:v>0.56000000000000005</c:v>
                </c:pt>
                <c:pt idx="99">
                  <c:v>0.55000000000000004</c:v>
                </c:pt>
                <c:pt idx="100">
                  <c:v>0.55000000000000004</c:v>
                </c:pt>
                <c:pt idx="101">
                  <c:v>0.56000000000000005</c:v>
                </c:pt>
                <c:pt idx="102">
                  <c:v>0.56000000000000005</c:v>
                </c:pt>
                <c:pt idx="103">
                  <c:v>0.56000000000000005</c:v>
                </c:pt>
                <c:pt idx="104">
                  <c:v>0.55000000000000004</c:v>
                </c:pt>
                <c:pt idx="105">
                  <c:v>0.56000000000000005</c:v>
                </c:pt>
                <c:pt idx="106">
                  <c:v>0.56000000000000005</c:v>
                </c:pt>
                <c:pt idx="107">
                  <c:v>0.56000000000000005</c:v>
                </c:pt>
                <c:pt idx="108">
                  <c:v>0.55000000000000004</c:v>
                </c:pt>
                <c:pt idx="109">
                  <c:v>0.56000000000000005</c:v>
                </c:pt>
                <c:pt idx="110">
                  <c:v>0.56000000000000005</c:v>
                </c:pt>
                <c:pt idx="111">
                  <c:v>0.56000000000000005</c:v>
                </c:pt>
                <c:pt idx="112">
                  <c:v>0.55000000000000004</c:v>
                </c:pt>
                <c:pt idx="113">
                  <c:v>0.56000000000000005</c:v>
                </c:pt>
                <c:pt idx="114">
                  <c:v>0.56000000000000005</c:v>
                </c:pt>
                <c:pt idx="115">
                  <c:v>0.56000000000000005</c:v>
                </c:pt>
                <c:pt idx="116">
                  <c:v>0.55000000000000004</c:v>
                </c:pt>
                <c:pt idx="117">
                  <c:v>0.56000000000000005</c:v>
                </c:pt>
                <c:pt idx="118">
                  <c:v>0.56000000000000005</c:v>
                </c:pt>
                <c:pt idx="119">
                  <c:v>0.55000000000000004</c:v>
                </c:pt>
                <c:pt idx="120">
                  <c:v>0.55000000000000004</c:v>
                </c:pt>
                <c:pt idx="121">
                  <c:v>0.55000000000000004</c:v>
                </c:pt>
                <c:pt idx="122">
                  <c:v>0.55000000000000004</c:v>
                </c:pt>
                <c:pt idx="123">
                  <c:v>0.55000000000000004</c:v>
                </c:pt>
                <c:pt idx="124">
                  <c:v>0.54</c:v>
                </c:pt>
                <c:pt idx="125">
                  <c:v>0.54</c:v>
                </c:pt>
                <c:pt idx="126">
                  <c:v>0.55000000000000004</c:v>
                </c:pt>
                <c:pt idx="127">
                  <c:v>0.54</c:v>
                </c:pt>
                <c:pt idx="128">
                  <c:v>0.54</c:v>
                </c:pt>
                <c:pt idx="129">
                  <c:v>0.55000000000000004</c:v>
                </c:pt>
                <c:pt idx="130">
                  <c:v>0.54</c:v>
                </c:pt>
                <c:pt idx="131">
                  <c:v>0.54</c:v>
                </c:pt>
                <c:pt idx="132">
                  <c:v>0.55000000000000004</c:v>
                </c:pt>
                <c:pt idx="133">
                  <c:v>0.54</c:v>
                </c:pt>
                <c:pt idx="134">
                  <c:v>0.54</c:v>
                </c:pt>
                <c:pt idx="135">
                  <c:v>0.55000000000000004</c:v>
                </c:pt>
                <c:pt idx="136">
                  <c:v>0.54</c:v>
                </c:pt>
                <c:pt idx="137">
                  <c:v>0.54</c:v>
                </c:pt>
                <c:pt idx="138">
                  <c:v>0.55000000000000004</c:v>
                </c:pt>
                <c:pt idx="139">
                  <c:v>0.54</c:v>
                </c:pt>
                <c:pt idx="140">
                  <c:v>0.54</c:v>
                </c:pt>
                <c:pt idx="141">
                  <c:v>0.55000000000000004</c:v>
                </c:pt>
                <c:pt idx="142">
                  <c:v>0.54</c:v>
                </c:pt>
                <c:pt idx="143">
                  <c:v>0.54</c:v>
                </c:pt>
                <c:pt idx="144">
                  <c:v>0.55000000000000004</c:v>
                </c:pt>
                <c:pt idx="145">
                  <c:v>0.54</c:v>
                </c:pt>
                <c:pt idx="146">
                  <c:v>0.54</c:v>
                </c:pt>
                <c:pt idx="147">
                  <c:v>0.54</c:v>
                </c:pt>
                <c:pt idx="148">
                  <c:v>0.52</c:v>
                </c:pt>
                <c:pt idx="149">
                  <c:v>0.52</c:v>
                </c:pt>
                <c:pt idx="150">
                  <c:v>0.52</c:v>
                </c:pt>
                <c:pt idx="151">
                  <c:v>0.51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0.49</c:v>
                </c:pt>
                <c:pt idx="156">
                  <c:v>0.49</c:v>
                </c:pt>
                <c:pt idx="157">
                  <c:v>0.49</c:v>
                </c:pt>
                <c:pt idx="158">
                  <c:v>0.5</c:v>
                </c:pt>
                <c:pt idx="159">
                  <c:v>0.49</c:v>
                </c:pt>
                <c:pt idx="160">
                  <c:v>0.49</c:v>
                </c:pt>
                <c:pt idx="161">
                  <c:v>0.49</c:v>
                </c:pt>
                <c:pt idx="162">
                  <c:v>0.5</c:v>
                </c:pt>
                <c:pt idx="163">
                  <c:v>0.49</c:v>
                </c:pt>
                <c:pt idx="164">
                  <c:v>0.49</c:v>
                </c:pt>
                <c:pt idx="165">
                  <c:v>0.49</c:v>
                </c:pt>
                <c:pt idx="166">
                  <c:v>0.5</c:v>
                </c:pt>
                <c:pt idx="167">
                  <c:v>0.49</c:v>
                </c:pt>
                <c:pt idx="168">
                  <c:v>0.49</c:v>
                </c:pt>
                <c:pt idx="169">
                  <c:v>0.49</c:v>
                </c:pt>
                <c:pt idx="170">
                  <c:v>0.5</c:v>
                </c:pt>
                <c:pt idx="171">
                  <c:v>0.49</c:v>
                </c:pt>
                <c:pt idx="172">
                  <c:v>0.49</c:v>
                </c:pt>
                <c:pt idx="173">
                  <c:v>0.49</c:v>
                </c:pt>
                <c:pt idx="174">
                  <c:v>0.5</c:v>
                </c:pt>
                <c:pt idx="175">
                  <c:v>0.49</c:v>
                </c:pt>
                <c:pt idx="176">
                  <c:v>0.49</c:v>
                </c:pt>
                <c:pt idx="177">
                  <c:v>0.49</c:v>
                </c:pt>
                <c:pt idx="178">
                  <c:v>0.49</c:v>
                </c:pt>
                <c:pt idx="179">
                  <c:v>0.49</c:v>
                </c:pt>
                <c:pt idx="180">
                  <c:v>0.49</c:v>
                </c:pt>
                <c:pt idx="181">
                  <c:v>0.49</c:v>
                </c:pt>
                <c:pt idx="182">
                  <c:v>0.5</c:v>
                </c:pt>
                <c:pt idx="183">
                  <c:v>0.49</c:v>
                </c:pt>
                <c:pt idx="184">
                  <c:v>0.49</c:v>
                </c:pt>
                <c:pt idx="185">
                  <c:v>0.49</c:v>
                </c:pt>
                <c:pt idx="186">
                  <c:v>0.41</c:v>
                </c:pt>
                <c:pt idx="187">
                  <c:v>0.41</c:v>
                </c:pt>
                <c:pt idx="188">
                  <c:v>0.41</c:v>
                </c:pt>
                <c:pt idx="189">
                  <c:v>0.41</c:v>
                </c:pt>
                <c:pt idx="190">
                  <c:v>0.31</c:v>
                </c:pt>
                <c:pt idx="191">
                  <c:v>0.3</c:v>
                </c:pt>
                <c:pt idx="192">
                  <c:v>0.31</c:v>
                </c:pt>
                <c:pt idx="193">
                  <c:v>0.31</c:v>
                </c:pt>
                <c:pt idx="194">
                  <c:v>0.3</c:v>
                </c:pt>
                <c:pt idx="195">
                  <c:v>0.31</c:v>
                </c:pt>
                <c:pt idx="196">
                  <c:v>0.21</c:v>
                </c:pt>
                <c:pt idx="197">
                  <c:v>0.21</c:v>
                </c:pt>
                <c:pt idx="198">
                  <c:v>0</c:v>
                </c:pt>
                <c:pt idx="19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VCRatFat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VCRatChk!$D$7:$D$206</c:f>
              <c:numCache>
                <c:formatCode>General</c:formatCode>
                <c:ptCount val="200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1050</c:v>
                </c:pt>
                <c:pt idx="12">
                  <c:v>1100</c:v>
                </c:pt>
                <c:pt idx="13">
                  <c:v>1110</c:v>
                </c:pt>
                <c:pt idx="14">
                  <c:v>1120</c:v>
                </c:pt>
                <c:pt idx="15">
                  <c:v>1130</c:v>
                </c:pt>
                <c:pt idx="16">
                  <c:v>1131</c:v>
                </c:pt>
                <c:pt idx="17">
                  <c:v>1132</c:v>
                </c:pt>
                <c:pt idx="18">
                  <c:v>1133</c:v>
                </c:pt>
                <c:pt idx="19">
                  <c:v>1134</c:v>
                </c:pt>
                <c:pt idx="20">
                  <c:v>1135</c:v>
                </c:pt>
                <c:pt idx="21">
                  <c:v>1136</c:v>
                </c:pt>
                <c:pt idx="22">
                  <c:v>1137</c:v>
                </c:pt>
                <c:pt idx="23">
                  <c:v>1138</c:v>
                </c:pt>
                <c:pt idx="24">
                  <c:v>1139</c:v>
                </c:pt>
                <c:pt idx="25">
                  <c:v>1140</c:v>
                </c:pt>
                <c:pt idx="26">
                  <c:v>1141</c:v>
                </c:pt>
                <c:pt idx="27">
                  <c:v>1142</c:v>
                </c:pt>
                <c:pt idx="28">
                  <c:v>1143</c:v>
                </c:pt>
                <c:pt idx="29">
                  <c:v>1144</c:v>
                </c:pt>
                <c:pt idx="30">
                  <c:v>1145</c:v>
                </c:pt>
                <c:pt idx="31">
                  <c:v>1146</c:v>
                </c:pt>
                <c:pt idx="32">
                  <c:v>1147</c:v>
                </c:pt>
                <c:pt idx="33">
                  <c:v>1148</c:v>
                </c:pt>
                <c:pt idx="34">
                  <c:v>1149</c:v>
                </c:pt>
                <c:pt idx="35">
                  <c:v>1150</c:v>
                </c:pt>
                <c:pt idx="36">
                  <c:v>1151</c:v>
                </c:pt>
                <c:pt idx="37">
                  <c:v>1152</c:v>
                </c:pt>
                <c:pt idx="38">
                  <c:v>1153</c:v>
                </c:pt>
                <c:pt idx="39">
                  <c:v>1154</c:v>
                </c:pt>
                <c:pt idx="40">
                  <c:v>1155</c:v>
                </c:pt>
                <c:pt idx="41">
                  <c:v>1156</c:v>
                </c:pt>
                <c:pt idx="42">
                  <c:v>1157</c:v>
                </c:pt>
                <c:pt idx="43">
                  <c:v>1158</c:v>
                </c:pt>
                <c:pt idx="44">
                  <c:v>1159</c:v>
                </c:pt>
                <c:pt idx="45">
                  <c:v>1160</c:v>
                </c:pt>
                <c:pt idx="46">
                  <c:v>1161</c:v>
                </c:pt>
                <c:pt idx="47">
                  <c:v>1162</c:v>
                </c:pt>
                <c:pt idx="48">
                  <c:v>1163</c:v>
                </c:pt>
                <c:pt idx="49">
                  <c:v>1164</c:v>
                </c:pt>
                <c:pt idx="50">
                  <c:v>1165</c:v>
                </c:pt>
                <c:pt idx="51">
                  <c:v>1166</c:v>
                </c:pt>
                <c:pt idx="52">
                  <c:v>1167</c:v>
                </c:pt>
                <c:pt idx="53">
                  <c:v>1168</c:v>
                </c:pt>
                <c:pt idx="54">
                  <c:v>1169</c:v>
                </c:pt>
                <c:pt idx="55">
                  <c:v>1170</c:v>
                </c:pt>
                <c:pt idx="56">
                  <c:v>1171</c:v>
                </c:pt>
                <c:pt idx="57">
                  <c:v>1172</c:v>
                </c:pt>
                <c:pt idx="58">
                  <c:v>1173</c:v>
                </c:pt>
                <c:pt idx="59">
                  <c:v>1174</c:v>
                </c:pt>
                <c:pt idx="60">
                  <c:v>1175</c:v>
                </c:pt>
                <c:pt idx="61">
                  <c:v>1176</c:v>
                </c:pt>
                <c:pt idx="62">
                  <c:v>1177</c:v>
                </c:pt>
                <c:pt idx="63">
                  <c:v>1178</c:v>
                </c:pt>
                <c:pt idx="64">
                  <c:v>1179</c:v>
                </c:pt>
                <c:pt idx="65">
                  <c:v>1180</c:v>
                </c:pt>
                <c:pt idx="66">
                  <c:v>1181</c:v>
                </c:pt>
                <c:pt idx="67">
                  <c:v>1182</c:v>
                </c:pt>
                <c:pt idx="68">
                  <c:v>1183</c:v>
                </c:pt>
                <c:pt idx="69">
                  <c:v>1184</c:v>
                </c:pt>
                <c:pt idx="70">
                  <c:v>1185</c:v>
                </c:pt>
                <c:pt idx="71">
                  <c:v>1186</c:v>
                </c:pt>
                <c:pt idx="72">
                  <c:v>1187</c:v>
                </c:pt>
                <c:pt idx="73">
                  <c:v>1188</c:v>
                </c:pt>
                <c:pt idx="74">
                  <c:v>1189</c:v>
                </c:pt>
                <c:pt idx="75">
                  <c:v>1190</c:v>
                </c:pt>
                <c:pt idx="76">
                  <c:v>1191</c:v>
                </c:pt>
                <c:pt idx="77">
                  <c:v>1192</c:v>
                </c:pt>
                <c:pt idx="78">
                  <c:v>1193</c:v>
                </c:pt>
                <c:pt idx="79">
                  <c:v>1194</c:v>
                </c:pt>
                <c:pt idx="80">
                  <c:v>1195</c:v>
                </c:pt>
                <c:pt idx="81">
                  <c:v>1196</c:v>
                </c:pt>
                <c:pt idx="82">
                  <c:v>1197</c:v>
                </c:pt>
                <c:pt idx="83">
                  <c:v>1198</c:v>
                </c:pt>
                <c:pt idx="84">
                  <c:v>1199</c:v>
                </c:pt>
                <c:pt idx="85">
                  <c:v>1200</c:v>
                </c:pt>
                <c:pt idx="86">
                  <c:v>1201</c:v>
                </c:pt>
                <c:pt idx="87">
                  <c:v>1202</c:v>
                </c:pt>
                <c:pt idx="88">
                  <c:v>1203</c:v>
                </c:pt>
                <c:pt idx="89">
                  <c:v>1204</c:v>
                </c:pt>
                <c:pt idx="90">
                  <c:v>1205</c:v>
                </c:pt>
                <c:pt idx="91">
                  <c:v>1206</c:v>
                </c:pt>
                <c:pt idx="92">
                  <c:v>1207</c:v>
                </c:pt>
                <c:pt idx="93">
                  <c:v>1208</c:v>
                </c:pt>
                <c:pt idx="94">
                  <c:v>1209</c:v>
                </c:pt>
                <c:pt idx="95">
                  <c:v>1210</c:v>
                </c:pt>
                <c:pt idx="96">
                  <c:v>1211</c:v>
                </c:pt>
                <c:pt idx="97">
                  <c:v>1212</c:v>
                </c:pt>
                <c:pt idx="98">
                  <c:v>1213</c:v>
                </c:pt>
                <c:pt idx="99">
                  <c:v>1214</c:v>
                </c:pt>
                <c:pt idx="100">
                  <c:v>1215</c:v>
                </c:pt>
                <c:pt idx="101">
                  <c:v>1216</c:v>
                </c:pt>
                <c:pt idx="102">
                  <c:v>1217</c:v>
                </c:pt>
                <c:pt idx="103">
                  <c:v>1218</c:v>
                </c:pt>
                <c:pt idx="104">
                  <c:v>1219</c:v>
                </c:pt>
                <c:pt idx="105">
                  <c:v>1220</c:v>
                </c:pt>
                <c:pt idx="106">
                  <c:v>1221</c:v>
                </c:pt>
                <c:pt idx="107">
                  <c:v>1222</c:v>
                </c:pt>
                <c:pt idx="108">
                  <c:v>1223</c:v>
                </c:pt>
                <c:pt idx="109">
                  <c:v>1224</c:v>
                </c:pt>
                <c:pt idx="110">
                  <c:v>1225</c:v>
                </c:pt>
                <c:pt idx="111">
                  <c:v>1226</c:v>
                </c:pt>
                <c:pt idx="112">
                  <c:v>1227</c:v>
                </c:pt>
                <c:pt idx="113">
                  <c:v>1228</c:v>
                </c:pt>
                <c:pt idx="114">
                  <c:v>1229</c:v>
                </c:pt>
                <c:pt idx="115">
                  <c:v>1230</c:v>
                </c:pt>
                <c:pt idx="116">
                  <c:v>1231</c:v>
                </c:pt>
                <c:pt idx="117">
                  <c:v>1232</c:v>
                </c:pt>
                <c:pt idx="118">
                  <c:v>1233</c:v>
                </c:pt>
                <c:pt idx="119">
                  <c:v>1234</c:v>
                </c:pt>
                <c:pt idx="120">
                  <c:v>1235</c:v>
                </c:pt>
                <c:pt idx="121">
                  <c:v>1236</c:v>
                </c:pt>
                <c:pt idx="122">
                  <c:v>1237</c:v>
                </c:pt>
                <c:pt idx="123">
                  <c:v>1238</c:v>
                </c:pt>
                <c:pt idx="124">
                  <c:v>1239</c:v>
                </c:pt>
                <c:pt idx="125">
                  <c:v>1240</c:v>
                </c:pt>
                <c:pt idx="126">
                  <c:v>1241</c:v>
                </c:pt>
                <c:pt idx="127">
                  <c:v>1242</c:v>
                </c:pt>
                <c:pt idx="128">
                  <c:v>1243</c:v>
                </c:pt>
                <c:pt idx="129">
                  <c:v>1244</c:v>
                </c:pt>
                <c:pt idx="130">
                  <c:v>1245</c:v>
                </c:pt>
                <c:pt idx="131">
                  <c:v>1246</c:v>
                </c:pt>
                <c:pt idx="132">
                  <c:v>1247</c:v>
                </c:pt>
                <c:pt idx="133">
                  <c:v>1248</c:v>
                </c:pt>
                <c:pt idx="134">
                  <c:v>1249</c:v>
                </c:pt>
                <c:pt idx="135">
                  <c:v>1250</c:v>
                </c:pt>
                <c:pt idx="136">
                  <c:v>1251</c:v>
                </c:pt>
                <c:pt idx="137">
                  <c:v>1252</c:v>
                </c:pt>
                <c:pt idx="138">
                  <c:v>1253</c:v>
                </c:pt>
                <c:pt idx="139">
                  <c:v>1254</c:v>
                </c:pt>
                <c:pt idx="140">
                  <c:v>1255</c:v>
                </c:pt>
                <c:pt idx="141">
                  <c:v>1256</c:v>
                </c:pt>
                <c:pt idx="142">
                  <c:v>1257</c:v>
                </c:pt>
                <c:pt idx="143">
                  <c:v>1258</c:v>
                </c:pt>
                <c:pt idx="144">
                  <c:v>1259</c:v>
                </c:pt>
                <c:pt idx="145">
                  <c:v>1260</c:v>
                </c:pt>
                <c:pt idx="146">
                  <c:v>1261</c:v>
                </c:pt>
                <c:pt idx="147">
                  <c:v>1262</c:v>
                </c:pt>
                <c:pt idx="148">
                  <c:v>1263</c:v>
                </c:pt>
                <c:pt idx="149">
                  <c:v>1264</c:v>
                </c:pt>
                <c:pt idx="150">
                  <c:v>1265</c:v>
                </c:pt>
                <c:pt idx="151">
                  <c:v>1266</c:v>
                </c:pt>
                <c:pt idx="152">
                  <c:v>1267</c:v>
                </c:pt>
                <c:pt idx="153">
                  <c:v>1268</c:v>
                </c:pt>
                <c:pt idx="154">
                  <c:v>1269</c:v>
                </c:pt>
                <c:pt idx="155">
                  <c:v>1270</c:v>
                </c:pt>
                <c:pt idx="156">
                  <c:v>1271</c:v>
                </c:pt>
                <c:pt idx="157">
                  <c:v>1272</c:v>
                </c:pt>
                <c:pt idx="158">
                  <c:v>1273</c:v>
                </c:pt>
                <c:pt idx="159">
                  <c:v>1274</c:v>
                </c:pt>
                <c:pt idx="160">
                  <c:v>1275</c:v>
                </c:pt>
                <c:pt idx="161">
                  <c:v>1276</c:v>
                </c:pt>
                <c:pt idx="162">
                  <c:v>1277</c:v>
                </c:pt>
                <c:pt idx="163">
                  <c:v>1278</c:v>
                </c:pt>
                <c:pt idx="164">
                  <c:v>1279</c:v>
                </c:pt>
                <c:pt idx="165">
                  <c:v>1280</c:v>
                </c:pt>
                <c:pt idx="166">
                  <c:v>1281</c:v>
                </c:pt>
                <c:pt idx="167">
                  <c:v>1282</c:v>
                </c:pt>
                <c:pt idx="168">
                  <c:v>1283</c:v>
                </c:pt>
                <c:pt idx="169">
                  <c:v>1284</c:v>
                </c:pt>
                <c:pt idx="170">
                  <c:v>1285</c:v>
                </c:pt>
                <c:pt idx="171">
                  <c:v>1286</c:v>
                </c:pt>
                <c:pt idx="172">
                  <c:v>1287</c:v>
                </c:pt>
                <c:pt idx="173">
                  <c:v>1288</c:v>
                </c:pt>
                <c:pt idx="174">
                  <c:v>1289</c:v>
                </c:pt>
                <c:pt idx="175">
                  <c:v>1290</c:v>
                </c:pt>
                <c:pt idx="176">
                  <c:v>1291</c:v>
                </c:pt>
                <c:pt idx="177">
                  <c:v>1292</c:v>
                </c:pt>
                <c:pt idx="178">
                  <c:v>1293</c:v>
                </c:pt>
                <c:pt idx="179">
                  <c:v>1294</c:v>
                </c:pt>
                <c:pt idx="180">
                  <c:v>1295</c:v>
                </c:pt>
                <c:pt idx="181">
                  <c:v>1296</c:v>
                </c:pt>
                <c:pt idx="182">
                  <c:v>1297</c:v>
                </c:pt>
                <c:pt idx="183">
                  <c:v>1298</c:v>
                </c:pt>
                <c:pt idx="184">
                  <c:v>1299</c:v>
                </c:pt>
                <c:pt idx="185">
                  <c:v>1300</c:v>
                </c:pt>
                <c:pt idx="186">
                  <c:v>1310</c:v>
                </c:pt>
                <c:pt idx="187">
                  <c:v>1320</c:v>
                </c:pt>
                <c:pt idx="188">
                  <c:v>1330</c:v>
                </c:pt>
                <c:pt idx="189">
                  <c:v>1340</c:v>
                </c:pt>
                <c:pt idx="190">
                  <c:v>1350</c:v>
                </c:pt>
                <c:pt idx="191">
                  <c:v>1360</c:v>
                </c:pt>
                <c:pt idx="192">
                  <c:v>1370</c:v>
                </c:pt>
                <c:pt idx="193">
                  <c:v>1380</c:v>
                </c:pt>
                <c:pt idx="194">
                  <c:v>1390</c:v>
                </c:pt>
                <c:pt idx="195">
                  <c:v>1400</c:v>
                </c:pt>
                <c:pt idx="196">
                  <c:v>1420</c:v>
                </c:pt>
                <c:pt idx="197">
                  <c:v>1440</c:v>
                </c:pt>
                <c:pt idx="198">
                  <c:v>1460</c:v>
                </c:pt>
                <c:pt idx="199">
                  <c:v>1500</c:v>
                </c:pt>
              </c:numCache>
            </c:numRef>
          </c:xVal>
          <c:yVal>
            <c:numRef>
              <c:f>VCRatChk!$F$7:$F$206</c:f>
              <c:numCache>
                <c:formatCode>General</c:formatCode>
                <c:ptCount val="200"/>
                <c:pt idx="0">
                  <c:v>0</c:v>
                </c:pt>
                <c:pt idx="1">
                  <c:v>0.32</c:v>
                </c:pt>
                <c:pt idx="2">
                  <c:v>0.38</c:v>
                </c:pt>
                <c:pt idx="3">
                  <c:v>0.44</c:v>
                </c:pt>
                <c:pt idx="4">
                  <c:v>0.46</c:v>
                </c:pt>
                <c:pt idx="5">
                  <c:v>0.5</c:v>
                </c:pt>
                <c:pt idx="6">
                  <c:v>0.56000000000000005</c:v>
                </c:pt>
                <c:pt idx="7">
                  <c:v>0.64</c:v>
                </c:pt>
                <c:pt idx="8">
                  <c:v>0.76</c:v>
                </c:pt>
                <c:pt idx="9">
                  <c:v>1</c:v>
                </c:pt>
                <c:pt idx="10">
                  <c:v>1.53</c:v>
                </c:pt>
                <c:pt idx="11">
                  <c:v>2.12</c:v>
                </c:pt>
                <c:pt idx="12">
                  <c:v>3.14</c:v>
                </c:pt>
                <c:pt idx="13">
                  <c:v>4.2300000000000004</c:v>
                </c:pt>
                <c:pt idx="14">
                  <c:v>4.33</c:v>
                </c:pt>
                <c:pt idx="15">
                  <c:v>5.67</c:v>
                </c:pt>
                <c:pt idx="16">
                  <c:v>5.71</c:v>
                </c:pt>
                <c:pt idx="17">
                  <c:v>5.75</c:v>
                </c:pt>
                <c:pt idx="18">
                  <c:v>5.86</c:v>
                </c:pt>
                <c:pt idx="19">
                  <c:v>5.99</c:v>
                </c:pt>
                <c:pt idx="20">
                  <c:v>6.1</c:v>
                </c:pt>
                <c:pt idx="21">
                  <c:v>6.11</c:v>
                </c:pt>
                <c:pt idx="22">
                  <c:v>6.26</c:v>
                </c:pt>
                <c:pt idx="23">
                  <c:v>6.39</c:v>
                </c:pt>
                <c:pt idx="24">
                  <c:v>6.52</c:v>
                </c:pt>
                <c:pt idx="25">
                  <c:v>6.67</c:v>
                </c:pt>
                <c:pt idx="26">
                  <c:v>6.9</c:v>
                </c:pt>
                <c:pt idx="27">
                  <c:v>7.11</c:v>
                </c:pt>
                <c:pt idx="28">
                  <c:v>7.26</c:v>
                </c:pt>
                <c:pt idx="29">
                  <c:v>7.41</c:v>
                </c:pt>
                <c:pt idx="30">
                  <c:v>7.74</c:v>
                </c:pt>
                <c:pt idx="31">
                  <c:v>8.15</c:v>
                </c:pt>
                <c:pt idx="32">
                  <c:v>8.41</c:v>
                </c:pt>
                <c:pt idx="33">
                  <c:v>8.69</c:v>
                </c:pt>
                <c:pt idx="34">
                  <c:v>9.85</c:v>
                </c:pt>
                <c:pt idx="35">
                  <c:v>10.97</c:v>
                </c:pt>
                <c:pt idx="36">
                  <c:v>10.85</c:v>
                </c:pt>
                <c:pt idx="37">
                  <c:v>13.09</c:v>
                </c:pt>
                <c:pt idx="38">
                  <c:v>14.14</c:v>
                </c:pt>
                <c:pt idx="39">
                  <c:v>14.27</c:v>
                </c:pt>
                <c:pt idx="40">
                  <c:v>14.12</c:v>
                </c:pt>
                <c:pt idx="41">
                  <c:v>13.91</c:v>
                </c:pt>
                <c:pt idx="42">
                  <c:v>13.65</c:v>
                </c:pt>
                <c:pt idx="43">
                  <c:v>13.34</c:v>
                </c:pt>
                <c:pt idx="44">
                  <c:v>12.1</c:v>
                </c:pt>
                <c:pt idx="45">
                  <c:v>10.89</c:v>
                </c:pt>
                <c:pt idx="46">
                  <c:v>10.79</c:v>
                </c:pt>
                <c:pt idx="47">
                  <c:v>8.2799999999999994</c:v>
                </c:pt>
                <c:pt idx="48">
                  <c:v>6.83</c:v>
                </c:pt>
                <c:pt idx="49">
                  <c:v>6.48</c:v>
                </c:pt>
                <c:pt idx="50">
                  <c:v>6.11</c:v>
                </c:pt>
                <c:pt idx="51">
                  <c:v>5.85</c:v>
                </c:pt>
                <c:pt idx="52">
                  <c:v>5.61</c:v>
                </c:pt>
                <c:pt idx="53">
                  <c:v>5.45</c:v>
                </c:pt>
                <c:pt idx="54">
                  <c:v>5.41</c:v>
                </c:pt>
                <c:pt idx="55">
                  <c:v>5.1100000000000003</c:v>
                </c:pt>
                <c:pt idx="56">
                  <c:v>5.03</c:v>
                </c:pt>
                <c:pt idx="57">
                  <c:v>4.9400000000000004</c:v>
                </c:pt>
                <c:pt idx="58">
                  <c:v>4.82</c:v>
                </c:pt>
                <c:pt idx="59">
                  <c:v>4.59</c:v>
                </c:pt>
                <c:pt idx="60">
                  <c:v>4.5599999999999996</c:v>
                </c:pt>
                <c:pt idx="61">
                  <c:v>4.47</c:v>
                </c:pt>
                <c:pt idx="62">
                  <c:v>4.4000000000000004</c:v>
                </c:pt>
                <c:pt idx="63">
                  <c:v>4.34</c:v>
                </c:pt>
                <c:pt idx="64">
                  <c:v>4.26</c:v>
                </c:pt>
                <c:pt idx="65">
                  <c:v>4.2300000000000004</c:v>
                </c:pt>
                <c:pt idx="66">
                  <c:v>4.18</c:v>
                </c:pt>
                <c:pt idx="67">
                  <c:v>4.13</c:v>
                </c:pt>
                <c:pt idx="68">
                  <c:v>4.08</c:v>
                </c:pt>
                <c:pt idx="69">
                  <c:v>4.03</c:v>
                </c:pt>
                <c:pt idx="70">
                  <c:v>3.99</c:v>
                </c:pt>
                <c:pt idx="71">
                  <c:v>3.94</c:v>
                </c:pt>
                <c:pt idx="72">
                  <c:v>3.9</c:v>
                </c:pt>
                <c:pt idx="73">
                  <c:v>3.87</c:v>
                </c:pt>
                <c:pt idx="74">
                  <c:v>3.83</c:v>
                </c:pt>
                <c:pt idx="75">
                  <c:v>3.79</c:v>
                </c:pt>
                <c:pt idx="76">
                  <c:v>3.75</c:v>
                </c:pt>
                <c:pt idx="77">
                  <c:v>3.7</c:v>
                </c:pt>
                <c:pt idx="78">
                  <c:v>3.67</c:v>
                </c:pt>
                <c:pt idx="79">
                  <c:v>3.64</c:v>
                </c:pt>
                <c:pt idx="80">
                  <c:v>3.6</c:v>
                </c:pt>
                <c:pt idx="81">
                  <c:v>3.57</c:v>
                </c:pt>
                <c:pt idx="82">
                  <c:v>3.53</c:v>
                </c:pt>
                <c:pt idx="83">
                  <c:v>3.5</c:v>
                </c:pt>
                <c:pt idx="84">
                  <c:v>3.46</c:v>
                </c:pt>
                <c:pt idx="85">
                  <c:v>3.43</c:v>
                </c:pt>
                <c:pt idx="86">
                  <c:v>3.39</c:v>
                </c:pt>
                <c:pt idx="87">
                  <c:v>3.36</c:v>
                </c:pt>
                <c:pt idx="88">
                  <c:v>3.32</c:v>
                </c:pt>
                <c:pt idx="89">
                  <c:v>3.28</c:v>
                </c:pt>
                <c:pt idx="90">
                  <c:v>3.24</c:v>
                </c:pt>
                <c:pt idx="91">
                  <c:v>3.21</c:v>
                </c:pt>
                <c:pt idx="92">
                  <c:v>3.17</c:v>
                </c:pt>
                <c:pt idx="93">
                  <c:v>3.13</c:v>
                </c:pt>
                <c:pt idx="94">
                  <c:v>3.11</c:v>
                </c:pt>
                <c:pt idx="95">
                  <c:v>3.07</c:v>
                </c:pt>
                <c:pt idx="96">
                  <c:v>3.04</c:v>
                </c:pt>
                <c:pt idx="97">
                  <c:v>3.01</c:v>
                </c:pt>
                <c:pt idx="98">
                  <c:v>2.99</c:v>
                </c:pt>
                <c:pt idx="99">
                  <c:v>2.96</c:v>
                </c:pt>
                <c:pt idx="100">
                  <c:v>2.94</c:v>
                </c:pt>
                <c:pt idx="101">
                  <c:v>2.92</c:v>
                </c:pt>
                <c:pt idx="102">
                  <c:v>2.89</c:v>
                </c:pt>
                <c:pt idx="103">
                  <c:v>2.87</c:v>
                </c:pt>
                <c:pt idx="104">
                  <c:v>2.84</c:v>
                </c:pt>
                <c:pt idx="105">
                  <c:v>2.82</c:v>
                </c:pt>
                <c:pt idx="106">
                  <c:v>2.8</c:v>
                </c:pt>
                <c:pt idx="107">
                  <c:v>2.77</c:v>
                </c:pt>
                <c:pt idx="108">
                  <c:v>2.75</c:v>
                </c:pt>
                <c:pt idx="109">
                  <c:v>2.73</c:v>
                </c:pt>
                <c:pt idx="110">
                  <c:v>2.71</c:v>
                </c:pt>
                <c:pt idx="111">
                  <c:v>2.69</c:v>
                </c:pt>
                <c:pt idx="112">
                  <c:v>2.66</c:v>
                </c:pt>
                <c:pt idx="113">
                  <c:v>2.65</c:v>
                </c:pt>
                <c:pt idx="114">
                  <c:v>2.63</c:v>
                </c:pt>
                <c:pt idx="115">
                  <c:v>2.6</c:v>
                </c:pt>
                <c:pt idx="116">
                  <c:v>2.58</c:v>
                </c:pt>
                <c:pt idx="117">
                  <c:v>2.57</c:v>
                </c:pt>
                <c:pt idx="118">
                  <c:v>2.5499999999999998</c:v>
                </c:pt>
                <c:pt idx="119">
                  <c:v>2.52</c:v>
                </c:pt>
                <c:pt idx="120">
                  <c:v>2.5</c:v>
                </c:pt>
                <c:pt idx="121">
                  <c:v>2.48</c:v>
                </c:pt>
                <c:pt idx="122">
                  <c:v>2.4700000000000002</c:v>
                </c:pt>
                <c:pt idx="123">
                  <c:v>2.4500000000000002</c:v>
                </c:pt>
                <c:pt idx="124">
                  <c:v>2.42</c:v>
                </c:pt>
                <c:pt idx="125">
                  <c:v>2.41</c:v>
                </c:pt>
                <c:pt idx="126">
                  <c:v>2.4</c:v>
                </c:pt>
                <c:pt idx="127">
                  <c:v>2.37</c:v>
                </c:pt>
                <c:pt idx="128">
                  <c:v>2.36</c:v>
                </c:pt>
                <c:pt idx="129">
                  <c:v>2.35</c:v>
                </c:pt>
                <c:pt idx="130">
                  <c:v>2.3199999999999998</c:v>
                </c:pt>
                <c:pt idx="131">
                  <c:v>2.31</c:v>
                </c:pt>
                <c:pt idx="132">
                  <c:v>2.2999999999999998</c:v>
                </c:pt>
                <c:pt idx="133">
                  <c:v>2.2799999999999998</c:v>
                </c:pt>
                <c:pt idx="134">
                  <c:v>2.2599999999999998</c:v>
                </c:pt>
                <c:pt idx="135">
                  <c:v>2.25</c:v>
                </c:pt>
                <c:pt idx="136">
                  <c:v>2.23</c:v>
                </c:pt>
                <c:pt idx="137">
                  <c:v>2.2200000000000002</c:v>
                </c:pt>
                <c:pt idx="138">
                  <c:v>2.21</c:v>
                </c:pt>
                <c:pt idx="139">
                  <c:v>2.19</c:v>
                </c:pt>
                <c:pt idx="140">
                  <c:v>2.17</c:v>
                </c:pt>
                <c:pt idx="141">
                  <c:v>2.17</c:v>
                </c:pt>
                <c:pt idx="142">
                  <c:v>2.15</c:v>
                </c:pt>
                <c:pt idx="143">
                  <c:v>2.13</c:v>
                </c:pt>
                <c:pt idx="144">
                  <c:v>2.12</c:v>
                </c:pt>
                <c:pt idx="145">
                  <c:v>2.11</c:v>
                </c:pt>
                <c:pt idx="146">
                  <c:v>2.09</c:v>
                </c:pt>
                <c:pt idx="147">
                  <c:v>2.0699999999999998</c:v>
                </c:pt>
                <c:pt idx="148">
                  <c:v>2.0499999999999998</c:v>
                </c:pt>
                <c:pt idx="149">
                  <c:v>2.04</c:v>
                </c:pt>
                <c:pt idx="150">
                  <c:v>2.02</c:v>
                </c:pt>
                <c:pt idx="151">
                  <c:v>2</c:v>
                </c:pt>
                <c:pt idx="152">
                  <c:v>1.98</c:v>
                </c:pt>
                <c:pt idx="153">
                  <c:v>1.97</c:v>
                </c:pt>
                <c:pt idx="154">
                  <c:v>1.95</c:v>
                </c:pt>
                <c:pt idx="155">
                  <c:v>1.94</c:v>
                </c:pt>
                <c:pt idx="156">
                  <c:v>1.92</c:v>
                </c:pt>
                <c:pt idx="157">
                  <c:v>1.91</c:v>
                </c:pt>
                <c:pt idx="158">
                  <c:v>1.91</c:v>
                </c:pt>
                <c:pt idx="159">
                  <c:v>1.89</c:v>
                </c:pt>
                <c:pt idx="160">
                  <c:v>1.87</c:v>
                </c:pt>
                <c:pt idx="161">
                  <c:v>1.87</c:v>
                </c:pt>
                <c:pt idx="162">
                  <c:v>1.86</c:v>
                </c:pt>
                <c:pt idx="163">
                  <c:v>1.85</c:v>
                </c:pt>
                <c:pt idx="164">
                  <c:v>1.83</c:v>
                </c:pt>
                <c:pt idx="165">
                  <c:v>1.83</c:v>
                </c:pt>
                <c:pt idx="166">
                  <c:v>1.82</c:v>
                </c:pt>
                <c:pt idx="167">
                  <c:v>1.81</c:v>
                </c:pt>
                <c:pt idx="168">
                  <c:v>1.79</c:v>
                </c:pt>
                <c:pt idx="169">
                  <c:v>1.79</c:v>
                </c:pt>
                <c:pt idx="170">
                  <c:v>1.78</c:v>
                </c:pt>
                <c:pt idx="171">
                  <c:v>1.77</c:v>
                </c:pt>
                <c:pt idx="172">
                  <c:v>1.75</c:v>
                </c:pt>
                <c:pt idx="173">
                  <c:v>1.75</c:v>
                </c:pt>
                <c:pt idx="174">
                  <c:v>1.74</c:v>
                </c:pt>
                <c:pt idx="175">
                  <c:v>1.73</c:v>
                </c:pt>
                <c:pt idx="176">
                  <c:v>1.71</c:v>
                </c:pt>
                <c:pt idx="177">
                  <c:v>1.71</c:v>
                </c:pt>
                <c:pt idx="178">
                  <c:v>1.7</c:v>
                </c:pt>
                <c:pt idx="179">
                  <c:v>1.69</c:v>
                </c:pt>
                <c:pt idx="180">
                  <c:v>1.68</c:v>
                </c:pt>
                <c:pt idx="181">
                  <c:v>1.68</c:v>
                </c:pt>
                <c:pt idx="182">
                  <c:v>1.67</c:v>
                </c:pt>
                <c:pt idx="183">
                  <c:v>1.66</c:v>
                </c:pt>
                <c:pt idx="184">
                  <c:v>1.65</c:v>
                </c:pt>
                <c:pt idx="185">
                  <c:v>1.64</c:v>
                </c:pt>
                <c:pt idx="186">
                  <c:v>1.49</c:v>
                </c:pt>
                <c:pt idx="187">
                  <c:v>1.42</c:v>
                </c:pt>
                <c:pt idx="188">
                  <c:v>1.36</c:v>
                </c:pt>
                <c:pt idx="189">
                  <c:v>1.3</c:v>
                </c:pt>
                <c:pt idx="190">
                  <c:v>1.1599999999999999</c:v>
                </c:pt>
                <c:pt idx="191">
                  <c:v>1.1000000000000001</c:v>
                </c:pt>
                <c:pt idx="192">
                  <c:v>1.06</c:v>
                </c:pt>
                <c:pt idx="193">
                  <c:v>1.03</c:v>
                </c:pt>
                <c:pt idx="194">
                  <c:v>0.98</c:v>
                </c:pt>
                <c:pt idx="195">
                  <c:v>0.96</c:v>
                </c:pt>
                <c:pt idx="196">
                  <c:v>0.81</c:v>
                </c:pt>
                <c:pt idx="197">
                  <c:v>0.75</c:v>
                </c:pt>
                <c:pt idx="198">
                  <c:v>0.5</c:v>
                </c:pt>
                <c:pt idx="199">
                  <c:v>0.43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01048"/>
        <c:axId val="154501440"/>
      </c:scatterChart>
      <c:valAx>
        <c:axId val="154501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Simulation time mins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4501440"/>
        <c:crosses val="autoZero"/>
        <c:crossBetween val="midCat"/>
      </c:valAx>
      <c:valAx>
        <c:axId val="1545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cfs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010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2</xdr:row>
      <xdr:rowOff>28575</xdr:rowOff>
    </xdr:from>
    <xdr:to>
      <xdr:col>17</xdr:col>
      <xdr:colOff>676275</xdr:colOff>
      <xdr:row>25</xdr:row>
      <xdr:rowOff>171450</xdr:rowOff>
    </xdr:to>
    <xdr:graphicFrame macro="">
      <xdr:nvGraphicFramePr>
        <xdr:cNvPr id="19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21</xdr:col>
      <xdr:colOff>523875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0</xdr:row>
      <xdr:rowOff>119062</xdr:rowOff>
    </xdr:from>
    <xdr:to>
      <xdr:col>18</xdr:col>
      <xdr:colOff>28576</xdr:colOff>
      <xdr:row>26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333375</xdr:colOff>
      <xdr:row>1</xdr:row>
      <xdr:rowOff>47625</xdr:rowOff>
    </xdr:from>
    <xdr:to>
      <xdr:col>27</xdr:col>
      <xdr:colOff>276225</xdr:colOff>
      <xdr:row>18</xdr:row>
      <xdr:rowOff>85725</xdr:rowOff>
    </xdr:to>
    <xdr:graphicFrame macro="">
      <xdr:nvGraphicFramePr>
        <xdr:cNvPr id="7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10</xdr:col>
      <xdr:colOff>514350</xdr:colOff>
      <xdr:row>49</xdr:row>
      <xdr:rowOff>66675</xdr:rowOff>
    </xdr:to>
    <xdr:graphicFrame macro="">
      <xdr:nvGraphicFramePr>
        <xdr:cNvPr id="409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rsonal\lrcwe-data\SW\Hydromodels\GoldsmithGulch\lenagulch_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_1"/>
      <sheetName val="LG_2"/>
      <sheetName val="R_1"/>
      <sheetName val="LG_4"/>
      <sheetName val="R_2"/>
      <sheetName val="LG_5"/>
      <sheetName val="R_3"/>
      <sheetName val="LG_3"/>
      <sheetName val="R_4"/>
      <sheetName val="LG_6"/>
      <sheetName val="R_5"/>
      <sheetName val="LG_7"/>
      <sheetName val="R_6"/>
      <sheetName val="MG Reservoir"/>
      <sheetName val="LG_8"/>
      <sheetName val="R_7"/>
      <sheetName val="Outfall"/>
      <sheetName val="Rainfall"/>
      <sheetName val="Lena_Nolte"/>
      <sheetName val="future"/>
      <sheetName val="weights"/>
      <sheetName val="Selected Unit Hydrographs"/>
      <sheetName val="UH Param_s _ Calc_ Values"/>
      <sheetName val="Catchment Parameters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>
            <v>39581.475771527781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E2065"/>
  <sheetViews>
    <sheetView tabSelected="1" workbookViewId="0">
      <selection activeCell="D19" sqref="D19"/>
    </sheetView>
  </sheetViews>
  <sheetFormatPr defaultRowHeight="12.75" x14ac:dyDescent="0.2"/>
  <cols>
    <col min="1" max="1" width="39.28515625" customWidth="1"/>
    <col min="2" max="3" width="13.140625" customWidth="1"/>
    <col min="4" max="4" width="27.7109375" customWidth="1"/>
    <col min="5" max="5" width="8.28515625" customWidth="1"/>
    <col min="6" max="6" width="10.5703125" bestFit="1" customWidth="1"/>
    <col min="7" max="7" width="9.5703125" bestFit="1" customWidth="1"/>
    <col min="13" max="13" width="11.140625" customWidth="1"/>
    <col min="15" max="15" width="10.28515625" customWidth="1"/>
    <col min="16" max="17" width="9.85546875" customWidth="1"/>
    <col min="18" max="18" width="22.140625" customWidth="1"/>
    <col min="23" max="30" width="9.140625" style="53"/>
  </cols>
  <sheetData>
    <row r="1" spans="1:29" ht="27" thickBot="1" x14ac:dyDescent="0.25">
      <c r="A1" s="159" t="s">
        <v>279</v>
      </c>
      <c r="B1" s="160"/>
      <c r="C1" s="160"/>
      <c r="D1" s="160"/>
      <c r="E1" s="160"/>
      <c r="F1" s="160"/>
      <c r="G1" s="160"/>
      <c r="H1" s="161"/>
      <c r="I1" s="106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9" ht="17.25" customHeight="1" thickBot="1" x14ac:dyDescent="0.25">
      <c r="A2" s="109" t="s">
        <v>231</v>
      </c>
      <c r="B2" s="170" t="s">
        <v>247</v>
      </c>
      <c r="C2" s="170"/>
      <c r="D2" s="170"/>
      <c r="E2" s="170"/>
      <c r="F2" s="170"/>
      <c r="G2" s="170"/>
      <c r="H2" s="170"/>
      <c r="I2" s="110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1:29" ht="17.25" thickTop="1" thickBot="1" x14ac:dyDescent="0.25">
      <c r="A3" s="109"/>
      <c r="B3" s="110"/>
      <c r="C3" s="110"/>
      <c r="D3" s="110"/>
      <c r="E3" s="110"/>
      <c r="F3" s="110"/>
      <c r="G3" s="110"/>
      <c r="H3" s="110"/>
      <c r="I3" s="110"/>
      <c r="J3" s="83"/>
      <c r="K3" s="83"/>
      <c r="L3" s="83"/>
      <c r="M3" s="83"/>
      <c r="N3" s="83"/>
      <c r="O3" s="83"/>
      <c r="P3" s="83"/>
      <c r="Q3" s="83"/>
      <c r="R3" s="83"/>
      <c r="S3" s="83"/>
    </row>
    <row r="4" spans="1:29" ht="16.5" thickBot="1" x14ac:dyDescent="0.3">
      <c r="A4" s="92" t="s">
        <v>266</v>
      </c>
      <c r="B4" s="92"/>
      <c r="C4" s="111"/>
      <c r="D4" s="153" t="s">
        <v>276</v>
      </c>
      <c r="E4" s="111"/>
      <c r="F4" s="155" t="s">
        <v>280</v>
      </c>
      <c r="G4" s="155"/>
      <c r="H4" s="155"/>
      <c r="I4" s="83"/>
      <c r="J4" s="83"/>
      <c r="K4" s="83"/>
      <c r="L4" s="83"/>
      <c r="M4" s="83"/>
      <c r="N4" s="83"/>
      <c r="O4" s="83"/>
      <c r="P4" s="112"/>
      <c r="Q4" s="111"/>
      <c r="R4" s="111"/>
      <c r="S4" s="111"/>
      <c r="T4" s="58"/>
      <c r="W4" s="58"/>
      <c r="AA4" s="58"/>
    </row>
    <row r="5" spans="1:29" ht="15" customHeight="1" x14ac:dyDescent="0.2">
      <c r="A5" s="81" t="s">
        <v>232</v>
      </c>
      <c r="B5" s="71">
        <v>5</v>
      </c>
      <c r="C5" s="83" t="str">
        <f>+IF(OR(B5&lt;0.1,B5&gt;300),"Subarea outside of 0.1-300ac range","User Input")</f>
        <v>User Input</v>
      </c>
      <c r="D5" s="104" t="s">
        <v>572</v>
      </c>
      <c r="E5" s="83"/>
      <c r="F5" s="113" t="s">
        <v>239</v>
      </c>
      <c r="G5" s="114" t="s">
        <v>165</v>
      </c>
      <c r="H5" s="113" t="s">
        <v>246</v>
      </c>
      <c r="I5" s="83"/>
      <c r="J5" s="83"/>
      <c r="K5" s="83"/>
      <c r="L5" s="83"/>
      <c r="M5" s="83"/>
      <c r="N5" s="83"/>
      <c r="O5" s="83"/>
      <c r="P5" s="111"/>
      <c r="Q5" s="111"/>
      <c r="R5" s="111"/>
      <c r="S5" s="111"/>
      <c r="T5" s="58"/>
      <c r="AA5" s="58"/>
      <c r="AB5" s="58"/>
      <c r="AC5" s="58"/>
    </row>
    <row r="6" spans="1:29" ht="15" customHeight="1" x14ac:dyDescent="0.2">
      <c r="A6" s="81" t="s">
        <v>233</v>
      </c>
      <c r="B6" s="68">
        <v>20</v>
      </c>
      <c r="C6" s="83" t="str">
        <f>+IF(OR(B6&lt;5,B6&gt;30),"Tc outside of required 5-30 minute range","User Input")</f>
        <v>User Input</v>
      </c>
      <c r="D6" s="105" t="s">
        <v>574</v>
      </c>
      <c r="E6" s="83"/>
      <c r="F6" s="116">
        <v>0</v>
      </c>
      <c r="G6" s="117">
        <v>0</v>
      </c>
      <c r="H6" s="117">
        <v>0</v>
      </c>
      <c r="I6" s="83"/>
      <c r="J6" s="83"/>
      <c r="K6" s="83"/>
      <c r="L6" s="83"/>
      <c r="M6" s="83"/>
      <c r="N6" s="83"/>
      <c r="O6" s="83"/>
      <c r="P6" s="118"/>
      <c r="Q6" s="119"/>
      <c r="R6" s="119"/>
      <c r="S6" s="111"/>
      <c r="T6" s="51"/>
      <c r="W6" s="51"/>
      <c r="X6" s="52"/>
      <c r="Y6" s="52"/>
      <c r="AA6" s="51"/>
      <c r="AB6" s="51"/>
      <c r="AC6" s="51"/>
    </row>
    <row r="7" spans="1:29" ht="15" customHeight="1" x14ac:dyDescent="0.2">
      <c r="A7" s="85" t="s">
        <v>234</v>
      </c>
      <c r="B7" s="68">
        <v>23</v>
      </c>
      <c r="C7" s="83" t="str">
        <f>+IF(OR(B7&lt;0,B7&gt;100),"Imperviousness outside of required 0-100% range","User Input")</f>
        <v>User Input</v>
      </c>
      <c r="D7" s="115" t="s">
        <v>573</v>
      </c>
      <c r="E7" s="83"/>
      <c r="F7" s="71">
        <v>0.5</v>
      </c>
      <c r="G7" s="108">
        <v>0.01</v>
      </c>
      <c r="H7" s="108">
        <v>0.54</v>
      </c>
      <c r="I7" s="83"/>
      <c r="J7" s="83"/>
      <c r="K7" s="83"/>
      <c r="L7" s="83"/>
      <c r="M7" s="83"/>
      <c r="N7" s="83"/>
      <c r="O7" s="83"/>
      <c r="P7" s="118"/>
      <c r="Q7" s="119"/>
      <c r="R7" s="119"/>
      <c r="S7" s="111"/>
      <c r="T7" s="58"/>
      <c r="W7" s="51"/>
      <c r="X7" s="52"/>
      <c r="Y7" s="52"/>
    </row>
    <row r="8" spans="1:29" ht="15" customHeight="1" x14ac:dyDescent="0.2">
      <c r="A8" s="81" t="s">
        <v>235</v>
      </c>
      <c r="B8" s="69" t="s">
        <v>57</v>
      </c>
      <c r="C8" s="88" t="s">
        <v>219</v>
      </c>
      <c r="D8" s="115" t="s">
        <v>566</v>
      </c>
      <c r="E8" s="83"/>
      <c r="F8" s="71">
        <v>1</v>
      </c>
      <c r="G8" s="108">
        <v>0.02</v>
      </c>
      <c r="H8" s="108">
        <v>1.31</v>
      </c>
      <c r="I8" s="83"/>
      <c r="J8" s="83"/>
      <c r="K8" s="83"/>
      <c r="L8" s="83"/>
      <c r="M8" s="83"/>
      <c r="N8" s="83"/>
      <c r="O8" s="83"/>
      <c r="P8" s="118"/>
      <c r="Q8" s="119"/>
      <c r="R8" s="119"/>
      <c r="S8" s="111"/>
      <c r="T8" s="51"/>
      <c r="W8" s="51"/>
      <c r="X8" s="52"/>
      <c r="Y8" s="52"/>
    </row>
    <row r="9" spans="1:29" ht="15" customHeight="1" x14ac:dyDescent="0.2">
      <c r="A9" s="81" t="s">
        <v>236</v>
      </c>
      <c r="B9" s="69" t="s">
        <v>62</v>
      </c>
      <c r="C9" s="88" t="s">
        <v>254</v>
      </c>
      <c r="D9" s="115" t="s">
        <v>277</v>
      </c>
      <c r="E9" s="83"/>
      <c r="F9" s="71">
        <v>1.5</v>
      </c>
      <c r="G9" s="108">
        <v>0.04</v>
      </c>
      <c r="H9" s="108">
        <v>1.83</v>
      </c>
      <c r="I9" s="83"/>
      <c r="J9" s="83"/>
      <c r="K9" s="83"/>
      <c r="L9" s="83"/>
      <c r="M9" s="83"/>
      <c r="N9" s="83"/>
      <c r="O9" s="83"/>
      <c r="P9" s="118"/>
      <c r="Q9" s="118"/>
      <c r="R9" s="118"/>
      <c r="S9" s="111"/>
      <c r="T9" s="58"/>
      <c r="W9" s="51"/>
      <c r="X9" s="52"/>
      <c r="Y9" s="52"/>
    </row>
    <row r="10" spans="1:29" ht="15" customHeight="1" x14ac:dyDescent="0.2">
      <c r="A10" s="81" t="s">
        <v>237</v>
      </c>
      <c r="B10" s="70">
        <v>3</v>
      </c>
      <c r="C10" s="88" t="s">
        <v>254</v>
      </c>
      <c r="D10" s="115" t="s">
        <v>278</v>
      </c>
      <c r="E10" s="83"/>
      <c r="F10" s="71">
        <v>2</v>
      </c>
      <c r="G10" s="108">
        <v>5.5E-2</v>
      </c>
      <c r="H10" s="108">
        <v>2.2200000000000002</v>
      </c>
      <c r="I10" s="83"/>
      <c r="J10" s="83"/>
      <c r="K10" s="83"/>
      <c r="L10" s="83"/>
      <c r="M10" s="83"/>
      <c r="N10" s="83"/>
      <c r="O10" s="83"/>
      <c r="P10" s="118"/>
      <c r="Q10" s="118"/>
      <c r="R10" s="118"/>
      <c r="S10" s="111"/>
      <c r="T10" s="51"/>
      <c r="W10" s="51"/>
      <c r="X10" s="52"/>
      <c r="Y10" s="52"/>
    </row>
    <row r="11" spans="1:29" ht="15" customHeight="1" x14ac:dyDescent="0.2">
      <c r="A11" s="81" t="s">
        <v>238</v>
      </c>
      <c r="B11" s="70">
        <v>5.92</v>
      </c>
      <c r="C11" s="83" t="str">
        <f>+IF(OR(B11&lt;0,B11&gt;15),"NRCS Curve Number Yield outside of 0-15 in range","User Input")</f>
        <v>User Input</v>
      </c>
      <c r="D11" s="115" t="s">
        <v>569</v>
      </c>
      <c r="E11" s="83"/>
      <c r="F11" s="71">
        <v>2.5</v>
      </c>
      <c r="G11" s="108">
        <v>0.06</v>
      </c>
      <c r="H11" s="108">
        <v>2.5299999999999998</v>
      </c>
      <c r="I11" s="83"/>
      <c r="J11" s="83"/>
      <c r="K11" s="83"/>
      <c r="L11" s="83"/>
      <c r="M11" s="83"/>
      <c r="N11" s="83"/>
      <c r="O11" s="83"/>
      <c r="P11" s="118"/>
      <c r="Q11" s="118"/>
      <c r="R11" s="118"/>
      <c r="S11" s="111"/>
      <c r="T11" s="53"/>
      <c r="W11" s="51"/>
      <c r="X11" s="52"/>
      <c r="Y11" s="52"/>
    </row>
    <row r="12" spans="1:29" ht="15" customHeight="1" x14ac:dyDescent="0.2">
      <c r="A12" s="92" t="s">
        <v>260</v>
      </c>
      <c r="B12" s="101"/>
      <c r="C12" s="83"/>
      <c r="D12" s="115" t="s">
        <v>576</v>
      </c>
      <c r="E12" s="83"/>
      <c r="F12" s="71">
        <v>3</v>
      </c>
      <c r="G12" s="108">
        <v>0.1</v>
      </c>
      <c r="H12" s="108">
        <v>2.83</v>
      </c>
      <c r="I12" s="83"/>
      <c r="J12" s="83"/>
      <c r="K12" s="83"/>
      <c r="L12" s="83"/>
      <c r="M12" s="83"/>
      <c r="N12" s="83"/>
      <c r="O12" s="83"/>
      <c r="P12" s="118"/>
      <c r="Q12" s="118"/>
      <c r="R12" s="118"/>
      <c r="S12" s="111"/>
      <c r="T12" s="53"/>
      <c r="W12" s="51"/>
      <c r="X12" s="52"/>
      <c r="Y12" s="52"/>
    </row>
    <row r="13" spans="1:29" ht="15" customHeight="1" x14ac:dyDescent="0.2">
      <c r="A13" s="120" t="s">
        <v>282</v>
      </c>
      <c r="B13" s="80" t="s">
        <v>281</v>
      </c>
      <c r="C13" s="88" t="s">
        <v>219</v>
      </c>
      <c r="D13" s="115" t="s">
        <v>575</v>
      </c>
      <c r="E13" s="83"/>
      <c r="F13" s="71">
        <v>3.5</v>
      </c>
      <c r="G13" s="108">
        <v>0.15</v>
      </c>
      <c r="H13" s="108">
        <v>3.09</v>
      </c>
      <c r="I13" s="83"/>
      <c r="J13" s="83"/>
      <c r="K13" s="83"/>
      <c r="L13" s="83"/>
      <c r="M13" s="83"/>
      <c r="N13" s="83"/>
      <c r="O13" s="83"/>
      <c r="P13" s="118"/>
      <c r="Q13" s="118"/>
      <c r="R13" s="118"/>
      <c r="S13" s="111"/>
      <c r="T13" s="53"/>
      <c r="W13" s="51"/>
      <c r="X13" s="52"/>
      <c r="Y13" s="52"/>
    </row>
    <row r="14" spans="1:29" ht="15" customHeight="1" x14ac:dyDescent="0.2">
      <c r="A14" s="81" t="s">
        <v>233</v>
      </c>
      <c r="B14" s="79">
        <v>25</v>
      </c>
      <c r="C14" s="83" t="str">
        <f>+IF(OR(B14&lt;5,B14&gt;30),"Tc outside of required 5-30 minute range","User Input")</f>
        <v>User Input</v>
      </c>
      <c r="D14" s="152" t="s">
        <v>567</v>
      </c>
      <c r="E14" s="83"/>
      <c r="F14" s="71">
        <v>4</v>
      </c>
      <c r="G14" s="108">
        <v>1</v>
      </c>
      <c r="H14" s="108">
        <v>5</v>
      </c>
      <c r="I14" s="83"/>
      <c r="J14" s="83"/>
      <c r="K14" s="83"/>
      <c r="L14" s="83"/>
      <c r="M14" s="83"/>
      <c r="N14" s="83"/>
      <c r="O14" s="83"/>
      <c r="P14" s="118"/>
      <c r="Q14" s="118"/>
      <c r="R14" s="118"/>
      <c r="S14" s="111"/>
      <c r="T14" s="53"/>
      <c r="W14" s="51"/>
      <c r="X14" s="52"/>
      <c r="Y14" s="52"/>
    </row>
    <row r="15" spans="1:29" ht="15" customHeight="1" x14ac:dyDescent="0.2">
      <c r="A15" s="81" t="s">
        <v>236</v>
      </c>
      <c r="B15" s="80" t="s">
        <v>39</v>
      </c>
      <c r="C15" s="88" t="s">
        <v>254</v>
      </c>
      <c r="D15" s="152" t="s">
        <v>568</v>
      </c>
      <c r="E15" s="83"/>
      <c r="F15" s="71"/>
      <c r="G15" s="108"/>
      <c r="H15" s="108"/>
      <c r="I15" s="83"/>
      <c r="J15" s="83"/>
      <c r="K15" s="83"/>
      <c r="L15" s="83"/>
      <c r="M15" s="83"/>
      <c r="N15" s="83"/>
      <c r="O15" s="83"/>
      <c r="P15" s="118"/>
      <c r="Q15" s="118"/>
      <c r="R15" s="118"/>
      <c r="S15" s="111"/>
      <c r="T15" s="53"/>
      <c r="W15" s="51"/>
      <c r="X15" s="52"/>
      <c r="Y15" s="52"/>
    </row>
    <row r="16" spans="1:29" ht="15" customHeight="1" x14ac:dyDescent="0.2">
      <c r="A16" s="85" t="s">
        <v>234</v>
      </c>
      <c r="B16" s="68">
        <v>23</v>
      </c>
      <c r="C16" s="83" t="str">
        <f>+IF(OR(B16&lt;0,B16&gt;100),"Imperviousness outside of required 0-100% range","User Input")</f>
        <v>User Input</v>
      </c>
      <c r="D16" s="152" t="s">
        <v>570</v>
      </c>
      <c r="E16" s="83"/>
      <c r="F16" s="71"/>
      <c r="G16" s="108"/>
      <c r="H16" s="108"/>
      <c r="I16" s="83"/>
      <c r="J16" s="83"/>
      <c r="K16" s="83"/>
      <c r="L16" s="83"/>
      <c r="M16" s="83"/>
      <c r="N16" s="83"/>
      <c r="O16" s="83"/>
      <c r="P16" s="118"/>
      <c r="Q16" s="118"/>
      <c r="R16" s="118"/>
      <c r="S16" s="111"/>
      <c r="T16" s="53"/>
      <c r="W16" s="51"/>
      <c r="X16" s="52"/>
      <c r="Y16" s="52"/>
    </row>
    <row r="17" spans="1:25" ht="15" customHeight="1" thickBot="1" x14ac:dyDescent="0.25">
      <c r="A17" s="81" t="s">
        <v>235</v>
      </c>
      <c r="B17" s="69" t="s">
        <v>57</v>
      </c>
      <c r="C17" s="88" t="s">
        <v>219</v>
      </c>
      <c r="D17" s="154" t="s">
        <v>571</v>
      </c>
      <c r="E17" s="83"/>
      <c r="F17" s="71"/>
      <c r="G17" s="108"/>
      <c r="H17" s="108"/>
      <c r="I17" s="83"/>
      <c r="J17" s="83"/>
      <c r="K17" s="83"/>
      <c r="L17" s="83"/>
      <c r="M17" s="83"/>
      <c r="N17" s="83"/>
      <c r="O17" s="83"/>
      <c r="P17" s="118"/>
      <c r="Q17" s="118"/>
      <c r="R17" s="118"/>
      <c r="S17" s="111"/>
      <c r="T17" s="53"/>
      <c r="W17" s="51"/>
      <c r="X17" s="52"/>
      <c r="Y17" s="52"/>
    </row>
    <row r="18" spans="1:25" ht="15" customHeight="1" x14ac:dyDescent="0.2">
      <c r="A18" s="121" t="s">
        <v>265</v>
      </c>
      <c r="B18" s="83"/>
      <c r="C18" s="83"/>
      <c r="D18" s="83"/>
      <c r="E18" s="83"/>
      <c r="F18" s="71"/>
      <c r="G18" s="108"/>
      <c r="H18" s="108"/>
      <c r="I18" s="83"/>
      <c r="J18" s="83"/>
      <c r="K18" s="83"/>
      <c r="L18" s="83"/>
      <c r="M18" s="83"/>
      <c r="N18" s="83"/>
      <c r="O18" s="83"/>
      <c r="P18" s="118"/>
      <c r="Q18" s="118"/>
      <c r="R18" s="118"/>
      <c r="S18" s="111"/>
      <c r="T18" s="53"/>
      <c r="W18" s="51"/>
      <c r="X18" s="52"/>
      <c r="Y18" s="52"/>
    </row>
    <row r="19" spans="1:25" ht="15" customHeight="1" x14ac:dyDescent="0.2">
      <c r="A19" s="171" t="s">
        <v>263</v>
      </c>
      <c r="B19" s="169">
        <f ca="1">+S34-S36</f>
        <v>1.1447116552432135E-6</v>
      </c>
      <c r="C19" s="83"/>
      <c r="D19" s="83"/>
      <c r="E19" s="83"/>
      <c r="F19" s="71"/>
      <c r="G19" s="108"/>
      <c r="H19" s="108"/>
      <c r="I19" s="83"/>
      <c r="J19" s="83"/>
      <c r="K19" s="83"/>
      <c r="L19" s="83"/>
      <c r="M19" s="83"/>
      <c r="N19" s="83"/>
      <c r="O19" s="83"/>
      <c r="P19" s="118"/>
      <c r="Q19" s="118"/>
      <c r="R19" s="118"/>
      <c r="S19" s="111"/>
      <c r="T19" s="53"/>
      <c r="W19" s="51"/>
      <c r="X19" s="52"/>
      <c r="Y19" s="52"/>
    </row>
    <row r="20" spans="1:25" ht="15" customHeight="1" x14ac:dyDescent="0.2">
      <c r="A20" s="81" t="s">
        <v>262</v>
      </c>
      <c r="B20" s="122">
        <f ca="1">+MAX(F37:F1537)</f>
        <v>7.9662781976544004</v>
      </c>
      <c r="C20" s="83"/>
      <c r="D20" s="83"/>
      <c r="E20" s="83"/>
      <c r="F20" s="71"/>
      <c r="G20" s="108"/>
      <c r="H20" s="108"/>
      <c r="I20" s="83"/>
      <c r="J20" s="83"/>
      <c r="K20" s="83"/>
      <c r="L20" s="83"/>
      <c r="M20" s="83"/>
      <c r="N20" s="83"/>
      <c r="O20" s="83"/>
      <c r="P20" s="118"/>
      <c r="Q20" s="118"/>
      <c r="R20" s="118"/>
      <c r="S20" s="111"/>
      <c r="T20" s="53"/>
      <c r="W20" s="51"/>
      <c r="X20" s="52"/>
      <c r="Y20" s="52"/>
    </row>
    <row r="21" spans="1:25" ht="15" customHeight="1" x14ac:dyDescent="0.2">
      <c r="A21" s="92" t="s">
        <v>264</v>
      </c>
      <c r="B21" s="123"/>
      <c r="C21" s="83"/>
      <c r="D21" s="83"/>
      <c r="E21" s="83"/>
      <c r="F21" s="71"/>
      <c r="G21" s="108"/>
      <c r="H21" s="108"/>
      <c r="I21" s="83"/>
      <c r="J21" s="83"/>
      <c r="K21" s="83"/>
      <c r="L21" s="83"/>
      <c r="M21" s="83"/>
      <c r="N21" s="83"/>
      <c r="O21" s="83"/>
      <c r="P21" s="118"/>
      <c r="Q21" s="118"/>
      <c r="R21" s="118"/>
      <c r="S21" s="111"/>
      <c r="T21" s="53"/>
      <c r="W21" s="51"/>
      <c r="X21" s="52"/>
      <c r="Y21" s="52"/>
    </row>
    <row r="22" spans="1:25" ht="15" customHeight="1" x14ac:dyDescent="0.2">
      <c r="A22" s="81" t="s">
        <v>258</v>
      </c>
      <c r="B22" s="93">
        <f ca="1">+B20</f>
        <v>7.9662781976544004</v>
      </c>
      <c r="C22" s="95" t="str">
        <f ca="1">+IF(B24&lt;B23,"","Peak &gt; Mitigation Level, Redesign Basin!")</f>
        <v/>
      </c>
      <c r="D22" s="83"/>
      <c r="E22" s="83"/>
      <c r="F22" s="71"/>
      <c r="G22" s="108"/>
      <c r="H22" s="108"/>
      <c r="I22" s="83"/>
      <c r="J22" s="83"/>
      <c r="K22" s="83"/>
      <c r="L22" s="83"/>
      <c r="M22" s="83"/>
      <c r="N22" s="83"/>
      <c r="O22" s="83"/>
      <c r="P22" s="118"/>
      <c r="Q22" s="118"/>
      <c r="R22" s="118"/>
      <c r="S22" s="111"/>
      <c r="T22" s="53"/>
      <c r="W22" s="51"/>
      <c r="X22" s="52"/>
      <c r="Y22" s="52"/>
    </row>
    <row r="23" spans="1:25" ht="15" customHeight="1" x14ac:dyDescent="0.2">
      <c r="A23" s="81" t="s">
        <v>271</v>
      </c>
      <c r="B23" s="93">
        <f ca="1">+Mitigation!B14</f>
        <v>5.7739650316128062</v>
      </c>
      <c r="C23" s="95" t="str">
        <f ca="1">+IF(B25&gt;MAX(G6:G26),"Storage Exceeds Maximum! Redesign Basin!","")</f>
        <v/>
      </c>
      <c r="D23" s="83"/>
      <c r="E23" s="83"/>
      <c r="F23" s="71"/>
      <c r="G23" s="108"/>
      <c r="H23" s="108"/>
      <c r="I23" s="83"/>
      <c r="J23" s="83"/>
      <c r="K23" s="83"/>
      <c r="L23" s="83"/>
      <c r="M23" s="83"/>
      <c r="N23" s="83"/>
      <c r="O23" s="83"/>
      <c r="P23" s="118"/>
      <c r="Q23" s="118"/>
      <c r="R23" s="118"/>
      <c r="S23" s="111"/>
      <c r="T23" s="53"/>
      <c r="W23" s="51"/>
      <c r="X23" s="52"/>
      <c r="Y23" s="52"/>
    </row>
    <row r="24" spans="1:25" ht="15" customHeight="1" x14ac:dyDescent="0.2">
      <c r="A24" s="81" t="s">
        <v>261</v>
      </c>
      <c r="B24" s="93">
        <f ca="1">+MAX(M37:M2065)</f>
        <v>3.8345758973765891</v>
      </c>
      <c r="C24" s="95" t="str">
        <f ca="1">+IF(B26&gt;MAX(F6:F26),"Elev. Exceeds Maximum! Redesign Basin!","")</f>
        <v/>
      </c>
      <c r="D24" s="83"/>
      <c r="E24" s="83"/>
      <c r="F24" s="71"/>
      <c r="G24" s="108"/>
      <c r="H24" s="108"/>
      <c r="I24" s="83"/>
      <c r="J24" s="83"/>
      <c r="K24" s="83"/>
      <c r="L24" s="83"/>
      <c r="M24" s="83"/>
      <c r="N24" s="83"/>
      <c r="O24" s="83"/>
      <c r="P24" s="118"/>
      <c r="Q24" s="118"/>
      <c r="R24" s="118"/>
      <c r="S24" s="111"/>
      <c r="T24" s="53"/>
      <c r="W24" s="51"/>
      <c r="X24" s="52"/>
      <c r="Y24" s="52"/>
    </row>
    <row r="25" spans="1:25" ht="15" customHeight="1" x14ac:dyDescent="0.2">
      <c r="A25" s="81" t="s">
        <v>244</v>
      </c>
      <c r="B25" s="124">
        <f ca="1">+MAX(N38:N2064)</f>
        <v>0.48135576584822037</v>
      </c>
      <c r="C25" s="83"/>
      <c r="D25" s="99"/>
      <c r="E25" s="99"/>
      <c r="F25" s="71"/>
      <c r="G25" s="108"/>
      <c r="H25" s="108"/>
      <c r="I25" s="83"/>
      <c r="J25" s="83"/>
      <c r="K25" s="83"/>
      <c r="L25" s="83"/>
      <c r="M25" s="83"/>
      <c r="N25" s="83"/>
      <c r="O25" s="83"/>
      <c r="P25" s="118"/>
      <c r="Q25" s="118"/>
      <c r="R25" s="118"/>
      <c r="S25" s="125"/>
      <c r="T25" s="58"/>
      <c r="U25" s="14"/>
      <c r="W25" s="51"/>
      <c r="X25" s="52"/>
      <c r="Y25" s="52"/>
    </row>
    <row r="26" spans="1:25" ht="15" customHeight="1" x14ac:dyDescent="0.2">
      <c r="A26" s="81" t="s">
        <v>245</v>
      </c>
      <c r="B26" s="93">
        <f ca="1">+MAX(O38:O2064)</f>
        <v>3.6949151563813061</v>
      </c>
      <c r="C26" s="98"/>
      <c r="D26" s="99"/>
      <c r="E26" s="99"/>
      <c r="F26" s="71"/>
      <c r="G26" s="108"/>
      <c r="H26" s="108"/>
      <c r="I26" s="83"/>
      <c r="J26" s="83"/>
      <c r="K26" s="83"/>
      <c r="L26" s="83"/>
      <c r="M26" s="83"/>
      <c r="N26" s="83"/>
      <c r="O26" s="83"/>
      <c r="P26" s="118"/>
      <c r="Q26" s="118"/>
      <c r="R26" s="118"/>
      <c r="S26" s="83"/>
      <c r="W26" s="51"/>
      <c r="X26" s="52"/>
      <c r="Y26" s="52"/>
    </row>
    <row r="27" spans="1:25" x14ac:dyDescent="0.2">
      <c r="A27" s="92" t="s">
        <v>268</v>
      </c>
      <c r="B27" s="83"/>
      <c r="C27" s="98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18"/>
      <c r="Q27" s="118"/>
      <c r="R27" s="118"/>
      <c r="S27" s="83"/>
      <c r="W27" s="51"/>
      <c r="X27" s="52"/>
      <c r="Y27" s="52"/>
    </row>
    <row r="28" spans="1:25" x14ac:dyDescent="0.2">
      <c r="A28" s="81" t="s">
        <v>272</v>
      </c>
      <c r="B28" s="127">
        <f ca="1">+B22</f>
        <v>7.9662781976544004</v>
      </c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18"/>
      <c r="Q28" s="118"/>
      <c r="R28" s="118"/>
      <c r="S28" s="83"/>
      <c r="W28" s="51"/>
      <c r="X28" s="52"/>
      <c r="Y28" s="52"/>
    </row>
    <row r="29" spans="1:25" x14ac:dyDescent="0.2">
      <c r="A29" s="120" t="s">
        <v>267</v>
      </c>
      <c r="B29" s="127">
        <f ca="1">+B23</f>
        <v>5.7739650316128062</v>
      </c>
      <c r="C29" s="126"/>
      <c r="D29" s="126"/>
      <c r="E29" s="126"/>
      <c r="F29" s="98"/>
      <c r="G29" s="99"/>
      <c r="H29" s="99"/>
      <c r="I29" s="126"/>
      <c r="J29" s="126"/>
      <c r="K29" s="126"/>
      <c r="L29" s="126"/>
      <c r="M29" s="126"/>
      <c r="N29" s="126"/>
      <c r="O29" s="126"/>
      <c r="P29" s="118"/>
      <c r="Q29" s="118"/>
      <c r="R29" s="118"/>
      <c r="S29" s="83"/>
      <c r="W29" s="51"/>
      <c r="X29" s="52"/>
      <c r="Y29" s="52"/>
    </row>
    <row r="30" spans="1:25" x14ac:dyDescent="0.2">
      <c r="A30" s="120" t="s">
        <v>273</v>
      </c>
      <c r="B30" s="127">
        <f ca="1">+MAX(P38:P1537)</f>
        <v>2.1992707007002812</v>
      </c>
      <c r="C30" s="126"/>
      <c r="D30" s="126"/>
      <c r="E30" s="126"/>
      <c r="F30" s="98"/>
      <c r="G30" s="99"/>
      <c r="H30" s="99"/>
      <c r="I30" s="126"/>
      <c r="J30" s="126"/>
      <c r="K30" s="126"/>
      <c r="L30" s="126"/>
      <c r="M30" s="126"/>
      <c r="N30" s="126"/>
      <c r="O30" s="126"/>
      <c r="P30" s="118"/>
      <c r="Q30" s="118"/>
      <c r="R30" s="118"/>
      <c r="S30" s="83"/>
      <c r="W30" s="51"/>
      <c r="X30" s="52"/>
      <c r="Y30" s="52"/>
    </row>
    <row r="31" spans="1:25" x14ac:dyDescent="0.2">
      <c r="A31" s="120" t="s">
        <v>274</v>
      </c>
      <c r="B31" s="128">
        <f ca="1">+Q1538</f>
        <v>4538.5015803129982</v>
      </c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18"/>
      <c r="Q31" s="118"/>
      <c r="R31" s="118"/>
      <c r="S31" s="83"/>
      <c r="W31" s="51"/>
      <c r="X31" s="52"/>
      <c r="Y31" s="52"/>
    </row>
    <row r="32" spans="1:25" x14ac:dyDescent="0.2">
      <c r="A32" s="120" t="s">
        <v>275</v>
      </c>
      <c r="B32" s="128">
        <f ca="1">+B31/B5</f>
        <v>907.70031606259965</v>
      </c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18"/>
      <c r="Q32" s="118"/>
      <c r="R32" s="118"/>
      <c r="S32" s="83"/>
      <c r="W32" s="51"/>
      <c r="X32" s="52"/>
      <c r="Y32" s="52"/>
    </row>
    <row r="33" spans="1:31" x14ac:dyDescent="0.2">
      <c r="A33" s="83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18"/>
      <c r="Q33" s="118"/>
      <c r="R33" s="129" t="s">
        <v>250</v>
      </c>
      <c r="S33" s="118"/>
      <c r="W33"/>
      <c r="X33" s="51"/>
      <c r="Y33" s="52"/>
      <c r="Z33" s="52"/>
      <c r="AE33" s="53"/>
    </row>
    <row r="34" spans="1:31" x14ac:dyDescent="0.2">
      <c r="A34" s="156" t="s">
        <v>187</v>
      </c>
      <c r="B34" s="157"/>
      <c r="C34" s="157"/>
      <c r="D34" s="157"/>
      <c r="E34" s="157"/>
      <c r="F34" s="158"/>
      <c r="G34" s="155" t="s">
        <v>188</v>
      </c>
      <c r="H34" s="155"/>
      <c r="I34" s="155"/>
      <c r="J34" s="155" t="s">
        <v>183</v>
      </c>
      <c r="K34" s="155"/>
      <c r="L34" s="155"/>
      <c r="M34" s="155"/>
      <c r="N34" s="155"/>
      <c r="O34" s="155"/>
      <c r="P34" s="118"/>
      <c r="Q34" s="118"/>
      <c r="R34" s="129" t="s">
        <v>249</v>
      </c>
      <c r="S34" s="130">
        <f>+B11/12*B5</f>
        <v>2.4666666666666668</v>
      </c>
      <c r="W34"/>
      <c r="X34" s="51"/>
      <c r="Y34" s="52"/>
      <c r="Z34" s="52"/>
      <c r="AE34" s="53"/>
    </row>
    <row r="35" spans="1:31" s="44" customFormat="1" ht="25.5" x14ac:dyDescent="0.2">
      <c r="A35" s="131" t="s">
        <v>58</v>
      </c>
      <c r="B35" s="132" t="str">
        <f>+HLOOKUP($B$9,MassCurve,1)</f>
        <v>Jp100</v>
      </c>
      <c r="C35" s="131" t="s">
        <v>177</v>
      </c>
      <c r="D35" s="131" t="s">
        <v>178</v>
      </c>
      <c r="E35" s="131" t="s">
        <v>179</v>
      </c>
      <c r="F35" s="131" t="s">
        <v>176</v>
      </c>
      <c r="G35" s="131" t="s">
        <v>180</v>
      </c>
      <c r="H35" s="131" t="s">
        <v>181</v>
      </c>
      <c r="I35" s="131" t="s">
        <v>182</v>
      </c>
      <c r="J35" s="133" t="s">
        <v>184</v>
      </c>
      <c r="K35" s="134" t="s">
        <v>161</v>
      </c>
      <c r="L35" s="134" t="s">
        <v>162</v>
      </c>
      <c r="M35" s="134" t="s">
        <v>199</v>
      </c>
      <c r="N35" s="134" t="s">
        <v>165</v>
      </c>
      <c r="O35" s="135" t="s">
        <v>200</v>
      </c>
      <c r="P35" s="136" t="s">
        <v>270</v>
      </c>
      <c r="Q35" s="136" t="s">
        <v>269</v>
      </c>
      <c r="R35" s="137" t="s">
        <v>243</v>
      </c>
      <c r="S35" s="91">
        <f ca="1">+B19/10+S35</f>
        <v>8.5236416897754896</v>
      </c>
      <c r="T35" s="31"/>
      <c r="U35" s="33"/>
      <c r="V35" s="33"/>
      <c r="X35" s="49"/>
      <c r="Y35" s="50"/>
      <c r="Z35" s="50"/>
      <c r="AA35" s="59"/>
      <c r="AB35" s="59"/>
      <c r="AC35" s="59"/>
      <c r="AD35" s="59"/>
      <c r="AE35" s="59"/>
    </row>
    <row r="36" spans="1:31" x14ac:dyDescent="0.2">
      <c r="A36" s="81" t="s">
        <v>36</v>
      </c>
      <c r="B36" s="88" t="s">
        <v>63</v>
      </c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1" t="s">
        <v>251</v>
      </c>
      <c r="S36" s="91">
        <f ca="1">+H1539/43560</f>
        <v>2.4666655437831806</v>
      </c>
      <c r="T36" s="52"/>
      <c r="U36" s="33"/>
      <c r="V36" s="31"/>
      <c r="W36"/>
      <c r="X36" s="51"/>
      <c r="Y36" s="52"/>
      <c r="Z36" s="52"/>
      <c r="AE36" s="53"/>
    </row>
    <row r="37" spans="1:31" x14ac:dyDescent="0.2">
      <c r="A37" s="83">
        <f>+MassCurves!A4</f>
        <v>0</v>
      </c>
      <c r="B37" s="138">
        <f t="shared" ref="B37:B100" si="0">+HLOOKUP($B$9,MassCurve,(A37+2))</f>
        <v>0</v>
      </c>
      <c r="C37" s="123">
        <v>0</v>
      </c>
      <c r="D37" s="139">
        <f>VLOOKUP(C37,Cinterp,5)</f>
        <v>0</v>
      </c>
      <c r="E37" s="138">
        <f>0.95*MAX(0,$B$7)/100+D37*(1-MAX(0,$B$7)/100)</f>
        <v>0.21849999999999997</v>
      </c>
      <c r="F37" s="139">
        <f t="shared" ref="F37:F100" si="1">+E37*C37*MAX(0.05,$B$5)*1.0083</f>
        <v>0</v>
      </c>
      <c r="G37" s="140">
        <v>0</v>
      </c>
      <c r="H37" s="139">
        <v>0</v>
      </c>
      <c r="I37" s="123">
        <f>+F37+H37</f>
        <v>0</v>
      </c>
      <c r="J37" s="123">
        <f ca="1">+I37+I38</f>
        <v>0.18549254698269355</v>
      </c>
      <c r="K37" s="83">
        <f>+Routing!A3</f>
        <v>0</v>
      </c>
      <c r="L37" s="83"/>
      <c r="M37" s="141">
        <f ca="1">VLOOKUP(L37,Routing!A$3:D$23,4)+(L37-VLOOKUP(L37,Routing!A$3:A$23,1))*VLOOKUP(L37,Routing!A$3:E$23,5)</f>
        <v>0</v>
      </c>
      <c r="N37" s="83"/>
      <c r="O37" s="83"/>
      <c r="P37" s="83"/>
      <c r="Q37" s="83"/>
      <c r="R37" s="81" t="s">
        <v>252</v>
      </c>
      <c r="S37" s="94">
        <f ca="1">+MATCH(B20,F38:F1537,0)</f>
        <v>1155</v>
      </c>
      <c r="T37" s="52"/>
      <c r="U37" s="33"/>
      <c r="V37" s="33"/>
      <c r="W37"/>
      <c r="X37" s="51"/>
      <c r="Y37" s="52"/>
      <c r="Z37" s="52"/>
      <c r="AE37" s="53"/>
    </row>
    <row r="38" spans="1:31" x14ac:dyDescent="0.2">
      <c r="A38" s="83">
        <f>+MassCurves!A5</f>
        <v>1</v>
      </c>
      <c r="B38" s="138">
        <f t="shared" si="0"/>
        <v>2E-3</v>
      </c>
      <c r="C38" s="123">
        <f t="shared" ref="C38:C101" ca="1" si="2">+IF(A38&lt;MAX(5,$B$6),(B38-B37)*60,(B38-OFFSET(B38,-MAX(5,$B$6),0,1,1))/(A38-OFFSET(A38,-MAX(5,$B$6),0,1,1))*60)</f>
        <v>0.12</v>
      </c>
      <c r="D38" s="139">
        <f t="shared" ref="D38:D101" ca="1" si="3">VLOOKUP(C38,Cinterp,$B$10+1)</f>
        <v>0</v>
      </c>
      <c r="E38" s="138">
        <f t="shared" ref="E38:E101" ca="1" si="4">0.95*MAX(0,$B$7)/100+D38*(1-MAX(0,$B$7)/100)</f>
        <v>0.21849999999999997</v>
      </c>
      <c r="F38" s="139">
        <f t="shared" ca="1" si="1"/>
        <v>0.13218812999999999</v>
      </c>
      <c r="G38" s="140">
        <f ca="1">+AVERAGE(F37:F38)*60</f>
        <v>3.9656438999999994</v>
      </c>
      <c r="H38" s="139">
        <f t="shared" ref="H38:H101" ca="1" si="5">+S$35*(1-F38/B$20)*(1/(1+ABS(A38-S$37)/100))^2</f>
        <v>5.3304417698563498E-2</v>
      </c>
      <c r="I38" s="123">
        <f ca="1">+F38+H38</f>
        <v>0.18549254769856349</v>
      </c>
      <c r="J38" s="123">
        <f t="shared" ref="J38:J101" ca="1" si="6">+I38+I39</f>
        <v>0.37107021150120878</v>
      </c>
      <c r="K38" s="142">
        <f t="shared" ref="K38" ca="1" si="7">L38-2*M38</f>
        <v>0.17219029193995006</v>
      </c>
      <c r="L38" s="143">
        <f ca="1">MAX(Routing!A$3,J37+K37)</f>
        <v>0.18549254698269355</v>
      </c>
      <c r="M38" s="141">
        <f ca="1">VLOOKUP(L38,Routing!A$3:D$23,4)+(L38-VLOOKUP(L38,Routing!A$3:A$23,1))*VLOOKUP(L38,Routing!A$3:E$23,5)</f>
        <v>6.6511271826463813E-3</v>
      </c>
      <c r="N38" s="141">
        <f ca="1">VLOOKUP($L38,Routing!$A$3:$C$23,3)+($L38-VLOOKUP($L38,Routing!$A$3:$A$23,1))*VLOOKUP($L38,Routing!$A$3:$F$23,6)</f>
        <v>1.2316902190085891E-4</v>
      </c>
      <c r="O38" s="141">
        <f ca="1">VLOOKUP($L38,Routing!$A$3:$B$23,2)+($L38-VLOOKUP($L38,Routing!$A$3:$A$23,1))*VLOOKUP($L38,Routing!$A$3:$G$23,7)</f>
        <v>6.1584510950429463E-3</v>
      </c>
      <c r="P38" s="83" t="str">
        <f t="shared" ref="P38:P101" ca="1" si="8">IF(I38&gt;B$23,(I38-B$23),"")</f>
        <v/>
      </c>
      <c r="Q38" s="83" t="str">
        <f ca="1">IF(P38="","",P38*60)</f>
        <v/>
      </c>
      <c r="R38" s="129" t="s">
        <v>283</v>
      </c>
      <c r="S38" s="119"/>
      <c r="T38" s="52"/>
      <c r="U38" s="33"/>
      <c r="V38" s="33"/>
      <c r="W38"/>
      <c r="X38" s="51"/>
      <c r="Y38" s="52"/>
      <c r="Z38" s="52"/>
      <c r="AE38" s="53"/>
    </row>
    <row r="39" spans="1:31" x14ac:dyDescent="0.2">
      <c r="A39" s="83">
        <f>+MassCurves!A6</f>
        <v>2</v>
      </c>
      <c r="B39" s="138">
        <f t="shared" si="0"/>
        <v>4.0000000000000001E-3</v>
      </c>
      <c r="C39" s="123">
        <f t="shared" ca="1" si="2"/>
        <v>0.12</v>
      </c>
      <c r="D39" s="139">
        <f t="shared" ca="1" si="3"/>
        <v>0</v>
      </c>
      <c r="E39" s="138">
        <f t="shared" ca="1" si="4"/>
        <v>0.21849999999999997</v>
      </c>
      <c r="F39" s="139">
        <f t="shared" ca="1" si="1"/>
        <v>0.13218812999999999</v>
      </c>
      <c r="G39" s="140">
        <f t="shared" ref="G39:G102" ca="1" si="9">+AVERAGE(F38:F39)*60</f>
        <v>7.9312877999999989</v>
      </c>
      <c r="H39" s="139">
        <f t="shared" ca="1" si="5"/>
        <v>5.338953451965834E-2</v>
      </c>
      <c r="I39" s="123">
        <f t="shared" ref="I39:I102" ca="1" si="10">+F39+H39</f>
        <v>0.18557766451965832</v>
      </c>
      <c r="J39" s="123">
        <f t="shared" ca="1" si="6"/>
        <v>0.37124064917773725</v>
      </c>
      <c r="K39" s="142">
        <f t="shared" ref="K39:K102" ca="1" si="11">L39-2*M39</f>
        <v>0.50430158089149868</v>
      </c>
      <c r="L39" s="143">
        <f ca="1">MAX(Routing!A$3,J38+K38)</f>
        <v>0.54326050344115884</v>
      </c>
      <c r="M39" s="141">
        <f ca="1">VLOOKUP(L39,Routing!A$3:D$23,4)+(L39-VLOOKUP(L39,Routing!A$3:A$23,1))*VLOOKUP(L39,Routing!A$3:E$23,5)</f>
        <v>1.9479460282750712E-2</v>
      </c>
      <c r="N39" s="141">
        <f ca="1">VLOOKUP($L39,Routing!$A$3:$C$23,3)+($L39-VLOOKUP($L39,Routing!$A$3:$A$23,1))*VLOOKUP($L39,Routing!$A$3:$F$23,6)</f>
        <v>3.6073074597686505E-4</v>
      </c>
      <c r="O39" s="141">
        <f ca="1">VLOOKUP($L39,Routing!$A$3:$B$23,2)+($L39-VLOOKUP($L39,Routing!$A$3:$A$23,1))*VLOOKUP($L39,Routing!$A$3:$G$23,7)</f>
        <v>1.8036537298843254E-2</v>
      </c>
      <c r="P39" s="83" t="str">
        <f t="shared" ca="1" si="8"/>
        <v/>
      </c>
      <c r="Q39" s="83" t="str">
        <f t="shared" ref="Q39:Q102" ca="1" si="12">IF(P39="","",P39*60)</f>
        <v/>
      </c>
      <c r="R39" s="129" t="s">
        <v>5</v>
      </c>
      <c r="S39" s="144" t="s">
        <v>253</v>
      </c>
      <c r="T39" s="52"/>
      <c r="U39" s="33"/>
      <c r="V39" s="33"/>
      <c r="W39"/>
      <c r="X39" s="51"/>
      <c r="Y39" s="52"/>
      <c r="Z39" s="52"/>
      <c r="AE39" s="53"/>
    </row>
    <row r="40" spans="1:31" x14ac:dyDescent="0.2">
      <c r="A40" s="83">
        <f>+MassCurves!A7</f>
        <v>3</v>
      </c>
      <c r="B40" s="138">
        <f t="shared" si="0"/>
        <v>6.0000000000000001E-3</v>
      </c>
      <c r="C40" s="123">
        <f t="shared" ca="1" si="2"/>
        <v>0.12</v>
      </c>
      <c r="D40" s="139">
        <f t="shared" ca="1" si="3"/>
        <v>0</v>
      </c>
      <c r="E40" s="138">
        <f t="shared" ca="1" si="4"/>
        <v>0.21849999999999997</v>
      </c>
      <c r="F40" s="139">
        <f t="shared" ca="1" si="1"/>
        <v>0.13218812999999999</v>
      </c>
      <c r="G40" s="140">
        <f t="shared" ca="1" si="9"/>
        <v>7.9312877999999989</v>
      </c>
      <c r="H40" s="139">
        <f t="shared" ca="1" si="5"/>
        <v>5.3474855376237806E-2</v>
      </c>
      <c r="I40" s="123">
        <f t="shared" ca="1" si="10"/>
        <v>0.18566298537623779</v>
      </c>
      <c r="J40" s="123">
        <f t="shared" ca="1" si="6"/>
        <v>0.37141149557788455</v>
      </c>
      <c r="K40" s="142">
        <f t="shared" ca="1" si="11"/>
        <v>0.81275433783740314</v>
      </c>
      <c r="L40" s="143">
        <f ca="1">MAX(Routing!A$3,J39+K39)</f>
        <v>0.87554223006923593</v>
      </c>
      <c r="M40" s="141">
        <f ca="1">VLOOKUP(L40,Routing!A$3:D$23,4)+(L40-VLOOKUP(L40,Routing!A$3:A$23,1))*VLOOKUP(L40,Routing!A$3:E$23,5)</f>
        <v>3.1393944504474594E-2</v>
      </c>
      <c r="N40" s="141">
        <f ca="1">VLOOKUP($L40,Routing!$A$3:$C$23,3)+($L40-VLOOKUP($L40,Routing!$A$3:$A$23,1))*VLOOKUP($L40,Routing!$A$3:$F$23,6)</f>
        <v>5.8136934267545538E-4</v>
      </c>
      <c r="O40" s="141">
        <f ca="1">VLOOKUP($L40,Routing!$A$3:$B$23,2)+($L40-VLOOKUP($L40,Routing!$A$3:$A$23,1))*VLOOKUP($L40,Routing!$A$3:$G$23,7)</f>
        <v>2.9068467133772771E-2</v>
      </c>
      <c r="P40" s="83" t="str">
        <f t="shared" ca="1" si="8"/>
        <v/>
      </c>
      <c r="Q40" s="83" t="str">
        <f t="shared" ca="1" si="12"/>
        <v/>
      </c>
      <c r="R40" s="145">
        <v>0</v>
      </c>
      <c r="S40" s="148">
        <f ca="1">+B23</f>
        <v>5.7739650316128062</v>
      </c>
      <c r="T40" s="40"/>
      <c r="U40" s="33"/>
      <c r="V40" s="33"/>
      <c r="W40"/>
      <c r="X40" s="51"/>
      <c r="Y40" s="52"/>
      <c r="Z40" s="52"/>
      <c r="AE40" s="53"/>
    </row>
    <row r="41" spans="1:31" x14ac:dyDescent="0.2">
      <c r="A41" s="83">
        <f>+MassCurves!A8</f>
        <v>4</v>
      </c>
      <c r="B41" s="138">
        <f t="shared" si="0"/>
        <v>8.0000000000000002E-3</v>
      </c>
      <c r="C41" s="123">
        <f t="shared" ca="1" si="2"/>
        <v>0.12</v>
      </c>
      <c r="D41" s="139">
        <f t="shared" ca="1" si="3"/>
        <v>0</v>
      </c>
      <c r="E41" s="138">
        <f t="shared" ca="1" si="4"/>
        <v>0.21849999999999997</v>
      </c>
      <c r="F41" s="139">
        <f t="shared" ca="1" si="1"/>
        <v>0.13218812999999999</v>
      </c>
      <c r="G41" s="140">
        <f t="shared" ca="1" si="9"/>
        <v>7.9312877999999989</v>
      </c>
      <c r="H41" s="139">
        <f t="shared" ca="1" si="5"/>
        <v>5.3560380920954227E-2</v>
      </c>
      <c r="I41" s="123">
        <f t="shared" ca="1" si="10"/>
        <v>0.18574851092095421</v>
      </c>
      <c r="J41" s="123">
        <f t="shared" ca="1" si="6"/>
        <v>0.37158275200956692</v>
      </c>
      <c r="K41" s="142">
        <f t="shared" ca="1" si="11"/>
        <v>1.0992455700479868</v>
      </c>
      <c r="L41" s="143">
        <f ca="1">MAX(Routing!A$3,J40+K40)</f>
        <v>1.1841658334152876</v>
      </c>
      <c r="M41" s="141">
        <f ca="1">VLOOKUP(L41,Routing!A$3:D$23,4)+(L41-VLOOKUP(L41,Routing!A$3:A$23,1))*VLOOKUP(L41,Routing!A$3:E$23,5)</f>
        <v>4.2460129485010309E-2</v>
      </c>
      <c r="N41" s="141">
        <f ca="1">VLOOKUP($L41,Routing!$A$3:$C$23,3)+($L41-VLOOKUP($L41,Routing!$A$3:$A$23,1))*VLOOKUP($L41,Routing!$A$3:$F$23,6)</f>
        <v>7.8629869416685762E-4</v>
      </c>
      <c r="O41" s="141">
        <f ca="1">VLOOKUP($L41,Routing!$A$3:$B$23,2)+($L41-VLOOKUP($L41,Routing!$A$3:$A$23,1))*VLOOKUP($L41,Routing!$A$3:$G$23,7)</f>
        <v>3.931493470834288E-2</v>
      </c>
      <c r="P41" s="83" t="str">
        <f t="shared" ca="1" si="8"/>
        <v/>
      </c>
      <c r="Q41" s="83" t="str">
        <f t="shared" ca="1" si="12"/>
        <v/>
      </c>
      <c r="R41" s="145">
        <v>2000</v>
      </c>
      <c r="S41" s="149">
        <f ca="1">+S40</f>
        <v>5.7739650316128062</v>
      </c>
      <c r="T41" s="40"/>
      <c r="U41" s="33"/>
      <c r="V41" s="33"/>
      <c r="W41"/>
      <c r="X41" s="51"/>
      <c r="Y41" s="52"/>
      <c r="Z41" s="52"/>
      <c r="AE41" s="53"/>
    </row>
    <row r="42" spans="1:31" x14ac:dyDescent="0.2">
      <c r="A42" s="83">
        <f>+MassCurves!A9</f>
        <v>5</v>
      </c>
      <c r="B42" s="138">
        <f t="shared" si="0"/>
        <v>0.01</v>
      </c>
      <c r="C42" s="123">
        <f t="shared" ca="1" si="2"/>
        <v>0.12</v>
      </c>
      <c r="D42" s="139">
        <f t="shared" ca="1" si="3"/>
        <v>0</v>
      </c>
      <c r="E42" s="138">
        <f t="shared" ca="1" si="4"/>
        <v>0.21849999999999997</v>
      </c>
      <c r="F42" s="139">
        <f t="shared" ca="1" si="1"/>
        <v>0.13218812999999999</v>
      </c>
      <c r="G42" s="140">
        <f t="shared" ca="1" si="9"/>
        <v>7.9312877999999989</v>
      </c>
      <c r="H42" s="139">
        <f t="shared" ca="1" si="5"/>
        <v>5.3646111809071535E-2</v>
      </c>
      <c r="I42" s="123">
        <f t="shared" ca="1" si="10"/>
        <v>0.18583424180907152</v>
      </c>
      <c r="J42" s="123">
        <f t="shared" ca="1" si="6"/>
        <v>0.37175441978593649</v>
      </c>
      <c r="K42" s="142">
        <f t="shared" ca="1" si="11"/>
        <v>1.3653505882717059</v>
      </c>
      <c r="L42" s="143">
        <f ca="1">MAX(Routing!A$3,J41+K41)</f>
        <v>1.4708283220575538</v>
      </c>
      <c r="M42" s="141">
        <f ca="1">VLOOKUP(L42,Routing!A$3:D$23,4)+(L42-VLOOKUP(L42,Routing!A$3:A$23,1))*VLOOKUP(L42,Routing!A$3:E$23,5)</f>
        <v>5.2738864137521844E-2</v>
      </c>
      <c r="N42" s="141">
        <f ca="1">VLOOKUP($L42,Routing!$A$3:$C$23,3)+($L42-VLOOKUP($L42,Routing!$A$3:$A$23,1))*VLOOKUP($L42,Routing!$A$3:$F$23,6)</f>
        <v>9.7664563217633054E-4</v>
      </c>
      <c r="O42" s="141">
        <f ca="1">VLOOKUP($L42,Routing!$A$3:$B$23,2)+($L42-VLOOKUP($L42,Routing!$A$3:$A$23,1))*VLOOKUP($L42,Routing!$A$3:$G$23,7)</f>
        <v>4.8832281608816523E-2</v>
      </c>
      <c r="P42" s="83" t="str">
        <f t="shared" ca="1" si="8"/>
        <v/>
      </c>
      <c r="Q42" s="83" t="str">
        <f t="shared" ca="1" si="12"/>
        <v/>
      </c>
      <c r="R42" s="146"/>
      <c r="S42" s="147"/>
      <c r="T42" s="33"/>
      <c r="U42" s="33"/>
      <c r="W42" s="51"/>
      <c r="X42" s="52"/>
      <c r="Y42" s="52"/>
    </row>
    <row r="43" spans="1:31" x14ac:dyDescent="0.2">
      <c r="A43" s="83">
        <f>+MassCurves!A10</f>
        <v>6</v>
      </c>
      <c r="B43" s="138">
        <f t="shared" si="0"/>
        <v>1.2E-2</v>
      </c>
      <c r="C43" s="123">
        <f t="shared" ca="1" si="2"/>
        <v>0.12</v>
      </c>
      <c r="D43" s="139">
        <f t="shared" ca="1" si="3"/>
        <v>0</v>
      </c>
      <c r="E43" s="138">
        <f t="shared" ca="1" si="4"/>
        <v>0.21849999999999997</v>
      </c>
      <c r="F43" s="139">
        <f t="shared" ca="1" si="1"/>
        <v>0.13218812999999999</v>
      </c>
      <c r="G43" s="140">
        <f t="shared" ca="1" si="9"/>
        <v>7.9312877999999989</v>
      </c>
      <c r="H43" s="139">
        <f t="shared" ca="1" si="5"/>
        <v>5.3732048698477926E-2</v>
      </c>
      <c r="I43" s="123">
        <f t="shared" ca="1" si="10"/>
        <v>0.18592017869847791</v>
      </c>
      <c r="J43" s="123">
        <f t="shared" ca="1" si="6"/>
        <v>0.37192650022540641</v>
      </c>
      <c r="K43" s="142">
        <f t="shared" ca="1" si="11"/>
        <v>1.6125317339808027</v>
      </c>
      <c r="L43" s="143">
        <f ca="1">MAX(Routing!A$3,J42+K42)</f>
        <v>1.7371050080576422</v>
      </c>
      <c r="M43" s="141">
        <f ca="1">VLOOKUP(L43,Routing!A$3:D$23,4)+(L43-VLOOKUP(L43,Routing!A$3:A$23,1))*VLOOKUP(L43,Routing!A$3:E$23,5)</f>
        <v>6.2286633755054895E-2</v>
      </c>
      <c r="N43" s="141">
        <f ca="1">VLOOKUP($L43,Routing!$A$3:$C$23,3)+($L43-VLOOKUP($L43,Routing!$A$3:$A$23,1))*VLOOKUP($L43,Routing!$A$3:$F$23,6)</f>
        <v>1.1534561806491647E-3</v>
      </c>
      <c r="O43" s="141">
        <f ca="1">VLOOKUP($L43,Routing!$A$3:$B$23,2)+($L43-VLOOKUP($L43,Routing!$A$3:$A$23,1))*VLOOKUP($L43,Routing!$A$3:$G$23,7)</f>
        <v>5.7672809032458236E-2</v>
      </c>
      <c r="P43" s="83" t="str">
        <f t="shared" ca="1" si="8"/>
        <v/>
      </c>
      <c r="Q43" s="83" t="str">
        <f t="shared" ca="1" si="12"/>
        <v/>
      </c>
      <c r="R43" s="146"/>
      <c r="S43" s="147"/>
      <c r="T43" s="33"/>
      <c r="U43" s="33"/>
      <c r="W43" s="51"/>
      <c r="X43" s="52"/>
      <c r="Y43" s="52"/>
    </row>
    <row r="44" spans="1:31" x14ac:dyDescent="0.2">
      <c r="A44" s="83">
        <f>+MassCurves!A11</f>
        <v>7</v>
      </c>
      <c r="B44" s="138">
        <f t="shared" si="0"/>
        <v>1.4E-2</v>
      </c>
      <c r="C44" s="123">
        <f t="shared" ca="1" si="2"/>
        <v>0.12</v>
      </c>
      <c r="D44" s="139">
        <f t="shared" ca="1" si="3"/>
        <v>0</v>
      </c>
      <c r="E44" s="138">
        <f t="shared" ca="1" si="4"/>
        <v>0.21849999999999997</v>
      </c>
      <c r="F44" s="139">
        <f t="shared" ca="1" si="1"/>
        <v>0.13218812999999999</v>
      </c>
      <c r="G44" s="140">
        <f t="shared" ca="1" si="9"/>
        <v>7.9312877999999989</v>
      </c>
      <c r="H44" s="139">
        <f t="shared" ca="1" si="5"/>
        <v>5.3818192249698395E-2</v>
      </c>
      <c r="I44" s="123">
        <f t="shared" ca="1" si="10"/>
        <v>0.18600632224969837</v>
      </c>
      <c r="J44" s="123">
        <f t="shared" ca="1" si="6"/>
        <v>0.37209899465167628</v>
      </c>
      <c r="K44" s="142">
        <f t="shared" ca="1" si="11"/>
        <v>1.8421464807587276</v>
      </c>
      <c r="L44" s="143">
        <f ca="1">MAX(Routing!A$3,J43+K43)</f>
        <v>1.9844582342062091</v>
      </c>
      <c r="M44" s="141">
        <f ca="1">VLOOKUP(L44,Routing!A$3:D$23,4)+(L44-VLOOKUP(L44,Routing!A$3:A$23,1))*VLOOKUP(L44,Routing!A$3:E$23,5)</f>
        <v>7.1155872939664855E-2</v>
      </c>
      <c r="N44" s="141">
        <f ca="1">VLOOKUP($L44,Routing!$A$3:$C$23,3)+($L44-VLOOKUP($L44,Routing!$A$3:$A$23,1))*VLOOKUP($L44,Routing!$A$3:$F$23,6)</f>
        <v>1.3177013507345346E-3</v>
      </c>
      <c r="O44" s="141">
        <f ca="1">VLOOKUP($L44,Routing!$A$3:$B$23,2)+($L44-VLOOKUP($L44,Routing!$A$3:$A$23,1))*VLOOKUP($L44,Routing!$A$3:$G$23,7)</f>
        <v>6.5885067536726724E-2</v>
      </c>
      <c r="P44" s="83" t="str">
        <f t="shared" ca="1" si="8"/>
        <v/>
      </c>
      <c r="Q44" s="83" t="str">
        <f t="shared" ca="1" si="12"/>
        <v/>
      </c>
      <c r="R44" s="146"/>
      <c r="S44" s="147"/>
      <c r="T44" s="33"/>
      <c r="U44" s="33"/>
    </row>
    <row r="45" spans="1:31" x14ac:dyDescent="0.2">
      <c r="A45" s="83">
        <f>+MassCurves!A12</f>
        <v>8</v>
      </c>
      <c r="B45" s="138">
        <f t="shared" si="0"/>
        <v>1.6E-2</v>
      </c>
      <c r="C45" s="123">
        <f t="shared" ca="1" si="2"/>
        <v>0.12</v>
      </c>
      <c r="D45" s="139">
        <f t="shared" ca="1" si="3"/>
        <v>0</v>
      </c>
      <c r="E45" s="138">
        <f t="shared" ca="1" si="4"/>
        <v>0.21849999999999997</v>
      </c>
      <c r="F45" s="139">
        <f t="shared" ca="1" si="1"/>
        <v>0.13218812999999999</v>
      </c>
      <c r="G45" s="140">
        <f t="shared" ca="1" si="9"/>
        <v>7.9312877999999989</v>
      </c>
      <c r="H45" s="139">
        <f t="shared" ca="1" si="5"/>
        <v>5.3904543125907485E-2</v>
      </c>
      <c r="I45" s="123">
        <f t="shared" ca="1" si="10"/>
        <v>0.18609267312590747</v>
      </c>
      <c r="J45" s="123">
        <f t="shared" ca="1" si="6"/>
        <v>0.37227190439375751</v>
      </c>
      <c r="K45" s="142">
        <f t="shared" ca="1" si="11"/>
        <v>2.055454954711577</v>
      </c>
      <c r="L45" s="143">
        <f ca="1">MAX(Routing!A$3,J44+K44)</f>
        <v>2.214245475410404</v>
      </c>
      <c r="M45" s="141">
        <f ca="1">VLOOKUP(L45,Routing!A$3:D$23,4)+(L45-VLOOKUP(L45,Routing!A$3:A$23,1))*VLOOKUP(L45,Routing!A$3:E$23,5)</f>
        <v>7.9395256090412883E-2</v>
      </c>
      <c r="N45" s="141">
        <f ca="1">VLOOKUP($L45,Routing!$A$3:$C$23,3)+($L45-VLOOKUP($L45,Routing!$A$3:$A$23,1))*VLOOKUP($L45,Routing!$A$3:$F$23,6)</f>
        <v>1.4702825201928311E-3</v>
      </c>
      <c r="O45" s="141">
        <f ca="1">VLOOKUP($L45,Routing!$A$3:$B$23,2)+($L45-VLOOKUP($L45,Routing!$A$3:$A$23,1))*VLOOKUP($L45,Routing!$A$3:$G$23,7)</f>
        <v>7.3514126009641564E-2</v>
      </c>
      <c r="P45" s="83" t="str">
        <f t="shared" ca="1" si="8"/>
        <v/>
      </c>
      <c r="Q45" s="83" t="str">
        <f t="shared" ca="1" si="12"/>
        <v/>
      </c>
      <c r="R45" s="146"/>
      <c r="S45" s="147"/>
      <c r="T45" s="33"/>
      <c r="U45" s="33"/>
    </row>
    <row r="46" spans="1:31" x14ac:dyDescent="0.2">
      <c r="A46" s="83">
        <f>+MassCurves!A13</f>
        <v>9</v>
      </c>
      <c r="B46" s="138">
        <f t="shared" si="0"/>
        <v>1.8000000000000002E-2</v>
      </c>
      <c r="C46" s="123">
        <f t="shared" ca="1" si="2"/>
        <v>0.12000000000000011</v>
      </c>
      <c r="D46" s="139">
        <f t="shared" ca="1" si="3"/>
        <v>0</v>
      </c>
      <c r="E46" s="138">
        <f t="shared" ca="1" si="4"/>
        <v>0.21849999999999997</v>
      </c>
      <c r="F46" s="139">
        <f t="shared" ca="1" si="1"/>
        <v>0.1321881300000001</v>
      </c>
      <c r="G46" s="140">
        <f t="shared" ca="1" si="9"/>
        <v>7.9312878000000024</v>
      </c>
      <c r="H46" s="139">
        <f t="shared" ca="1" si="5"/>
        <v>5.3991101992941951E-2</v>
      </c>
      <c r="I46" s="123">
        <f t="shared" ca="1" si="10"/>
        <v>0.18617923199294206</v>
      </c>
      <c r="J46" s="123">
        <f t="shared" ca="1" si="6"/>
        <v>0.37244523078599845</v>
      </c>
      <c r="K46" s="142">
        <f t="shared" ca="1" si="11"/>
        <v>2.253626915567176</v>
      </c>
      <c r="L46" s="143">
        <f ca="1">MAX(Routing!A$3,J45+K45)</f>
        <v>2.4277268591053347</v>
      </c>
      <c r="M46" s="141">
        <f ca="1">VLOOKUP(L46,Routing!A$3:D$23,4)+(L46-VLOOKUP(L46,Routing!A$3:A$23,1))*VLOOKUP(L46,Routing!A$3:E$23,5)</f>
        <v>8.7049967059553826E-2</v>
      </c>
      <c r="N46" s="141">
        <f ca="1">VLOOKUP($L46,Routing!$A$3:$C$23,3)+($L46-VLOOKUP($L46,Routing!$A$3:$A$23,1))*VLOOKUP($L46,Routing!$A$3:$F$23,6)</f>
        <v>1.6120364270287746E-3</v>
      </c>
      <c r="O46" s="141">
        <f ca="1">VLOOKUP($L46,Routing!$A$3:$B$23,2)+($L46-VLOOKUP($L46,Routing!$A$3:$A$23,1))*VLOOKUP($L46,Routing!$A$3:$G$23,7)</f>
        <v>8.0601821351438729E-2</v>
      </c>
      <c r="P46" s="83" t="str">
        <f t="shared" ca="1" si="8"/>
        <v/>
      </c>
      <c r="Q46" s="83" t="str">
        <f t="shared" ca="1" si="12"/>
        <v/>
      </c>
      <c r="R46" s="146"/>
      <c r="S46" s="147"/>
      <c r="T46" s="33"/>
      <c r="U46" s="33"/>
    </row>
    <row r="47" spans="1:31" x14ac:dyDescent="0.2">
      <c r="A47" s="83">
        <f>+MassCurves!A14</f>
        <v>10</v>
      </c>
      <c r="B47" s="138">
        <f t="shared" si="0"/>
        <v>0.02</v>
      </c>
      <c r="C47" s="123">
        <f t="shared" ca="1" si="2"/>
        <v>0.1199999999999999</v>
      </c>
      <c r="D47" s="139">
        <f t="shared" ca="1" si="3"/>
        <v>0</v>
      </c>
      <c r="E47" s="138">
        <f t="shared" ca="1" si="4"/>
        <v>0.21849999999999997</v>
      </c>
      <c r="F47" s="139">
        <f t="shared" ca="1" si="1"/>
        <v>0.13218812999999988</v>
      </c>
      <c r="G47" s="140">
        <f t="shared" ca="1" si="9"/>
        <v>7.9312877999999989</v>
      </c>
      <c r="H47" s="139">
        <f t="shared" ca="1" si="5"/>
        <v>5.4077869519313745E-2</v>
      </c>
      <c r="I47" s="123">
        <f t="shared" ca="1" si="10"/>
        <v>0.18626599951931361</v>
      </c>
      <c r="J47" s="123">
        <f t="shared" ca="1" si="6"/>
        <v>0.3726189751681111</v>
      </c>
      <c r="K47" s="142">
        <f t="shared" ca="1" si="11"/>
        <v>2.4377482371375878</v>
      </c>
      <c r="L47" s="143">
        <f ca="1">MAX(Routing!A$3,J46+K46)</f>
        <v>2.6260721463531747</v>
      </c>
      <c r="M47" s="141">
        <f ca="1">VLOOKUP(L47,Routing!A$3:D$23,4)+(L47-VLOOKUP(L47,Routing!A$3:A$23,1))*VLOOKUP(L47,Routing!A$3:E$23,5)</f>
        <v>9.4161949470830952E-2</v>
      </c>
      <c r="N47" s="141">
        <f ca="1">VLOOKUP($L47,Routing!$A$3:$C$23,3)+($L47-VLOOKUP($L47,Routing!$A$3:$A$23,1))*VLOOKUP($L47,Routing!$A$3:$F$23,6)</f>
        <v>1.7437398050153881E-3</v>
      </c>
      <c r="O47" s="141">
        <f ca="1">VLOOKUP($L47,Routing!$A$3:$B$23,2)+($L47-VLOOKUP($L47,Routing!$A$3:$A$23,1))*VLOOKUP($L47,Routing!$A$3:$G$23,7)</f>
        <v>8.7186990250769411E-2</v>
      </c>
      <c r="P47" s="83" t="str">
        <f t="shared" ca="1" si="8"/>
        <v/>
      </c>
      <c r="Q47" s="83" t="str">
        <f t="shared" ca="1" si="12"/>
        <v/>
      </c>
      <c r="R47" s="146"/>
      <c r="S47" s="147"/>
      <c r="T47" s="33"/>
      <c r="U47" s="33"/>
    </row>
    <row r="48" spans="1:31" x14ac:dyDescent="0.2">
      <c r="A48" s="83">
        <f>+MassCurves!A15</f>
        <v>11</v>
      </c>
      <c r="B48" s="138">
        <f t="shared" si="0"/>
        <v>2.2000000000000002E-2</v>
      </c>
      <c r="C48" s="123">
        <f t="shared" ca="1" si="2"/>
        <v>0.12000000000000011</v>
      </c>
      <c r="D48" s="139">
        <f t="shared" ca="1" si="3"/>
        <v>0</v>
      </c>
      <c r="E48" s="138">
        <f t="shared" ca="1" si="4"/>
        <v>0.21849999999999997</v>
      </c>
      <c r="F48" s="139">
        <f t="shared" ca="1" si="1"/>
        <v>0.1321881300000001</v>
      </c>
      <c r="G48" s="140">
        <f t="shared" ca="1" si="9"/>
        <v>7.9312877999999989</v>
      </c>
      <c r="H48" s="139">
        <f t="shared" ca="1" si="5"/>
        <v>5.4164846376222764E-2</v>
      </c>
      <c r="I48" s="123">
        <f t="shared" ca="1" si="10"/>
        <v>0.18635297637622286</v>
      </c>
      <c r="J48" s="123">
        <f t="shared" ca="1" si="6"/>
        <v>0.3727931388851965</v>
      </c>
      <c r="K48" s="142">
        <f t="shared" ca="1" si="11"/>
        <v>2.6088269230472743</v>
      </c>
      <c r="L48" s="143">
        <f ca="1">MAX(Routing!A$3,J47+K47)</f>
        <v>2.8103672123056991</v>
      </c>
      <c r="M48" s="141">
        <f ca="1">VLOOKUP(L48,Routing!A$3:D$23,4)+(L48-VLOOKUP(L48,Routing!A$3:A$23,1))*VLOOKUP(L48,Routing!A$3:E$23,5)</f>
        <v>0.10077013908665852</v>
      </c>
      <c r="N48" s="141">
        <f ca="1">VLOOKUP($L48,Routing!$A$3:$C$23,3)+($L48-VLOOKUP($L48,Routing!$A$3:$A$23,1))*VLOOKUP($L48,Routing!$A$3:$F$23,6)</f>
        <v>1.8661136867899727E-3</v>
      </c>
      <c r="O48" s="141">
        <f ca="1">VLOOKUP($L48,Routing!$A$3:$B$23,2)+($L48-VLOOKUP($L48,Routing!$A$3:$A$23,1))*VLOOKUP($L48,Routing!$A$3:$G$23,7)</f>
        <v>9.3305684339498637E-2</v>
      </c>
      <c r="P48" s="83" t="str">
        <f t="shared" ca="1" si="8"/>
        <v/>
      </c>
      <c r="Q48" s="83" t="str">
        <f t="shared" ca="1" si="12"/>
        <v/>
      </c>
      <c r="R48" s="146"/>
      <c r="S48" s="147"/>
      <c r="T48" s="33"/>
      <c r="U48" s="33"/>
    </row>
    <row r="49" spans="1:21" x14ac:dyDescent="0.2">
      <c r="A49" s="83">
        <f>+MassCurves!A16</f>
        <v>12</v>
      </c>
      <c r="B49" s="138">
        <f t="shared" si="0"/>
        <v>2.4E-2</v>
      </c>
      <c r="C49" s="123">
        <f t="shared" ca="1" si="2"/>
        <v>0.1199999999999999</v>
      </c>
      <c r="D49" s="139">
        <f t="shared" ca="1" si="3"/>
        <v>0</v>
      </c>
      <c r="E49" s="138">
        <f t="shared" ca="1" si="4"/>
        <v>0.21849999999999997</v>
      </c>
      <c r="F49" s="139">
        <f t="shared" ca="1" si="1"/>
        <v>0.13218812999999988</v>
      </c>
      <c r="G49" s="140">
        <f t="shared" ca="1" si="9"/>
        <v>7.9312877999999989</v>
      </c>
      <c r="H49" s="139">
        <f t="shared" ca="1" si="5"/>
        <v>5.4252033237569997E-2</v>
      </c>
      <c r="I49" s="123">
        <f t="shared" ca="1" si="10"/>
        <v>0.18644016323756987</v>
      </c>
      <c r="J49" s="123">
        <f t="shared" ca="1" si="6"/>
        <v>0.37296772328777039</v>
      </c>
      <c r="K49" s="142">
        <f t="shared" ca="1" si="11"/>
        <v>2.767798691054479</v>
      </c>
      <c r="L49" s="143">
        <f ca="1">MAX(Routing!A$3,J48+K48)</f>
        <v>2.9816200619324706</v>
      </c>
      <c r="M49" s="141">
        <f ca="1">VLOOKUP(L49,Routing!A$3:D$23,4)+(L49-VLOOKUP(L49,Routing!A$3:A$23,1))*VLOOKUP(L49,Routing!A$3:E$23,5)</f>
        <v>0.10691067951152285</v>
      </c>
      <c r="N49" s="141">
        <f ca="1">VLOOKUP($L49,Routing!$A$3:$C$23,3)+($L49-VLOOKUP($L49,Routing!$A$3:$A$23,1))*VLOOKUP($L49,Routing!$A$3:$F$23,6)</f>
        <v>1.9798273983615343E-3</v>
      </c>
      <c r="O49" s="141">
        <f ca="1">VLOOKUP($L49,Routing!$A$3:$B$23,2)+($L49-VLOOKUP($L49,Routing!$A$3:$A$23,1))*VLOOKUP($L49,Routing!$A$3:$G$23,7)</f>
        <v>9.8991369918076708E-2</v>
      </c>
      <c r="P49" s="83" t="str">
        <f t="shared" ca="1" si="8"/>
        <v/>
      </c>
      <c r="Q49" s="83" t="str">
        <f t="shared" ca="1" si="12"/>
        <v/>
      </c>
      <c r="R49" s="146"/>
      <c r="S49" s="147"/>
      <c r="T49" s="33"/>
      <c r="U49" s="33"/>
    </row>
    <row r="50" spans="1:21" x14ac:dyDescent="0.2">
      <c r="A50" s="83">
        <f>+MassCurves!A17</f>
        <v>13</v>
      </c>
      <c r="B50" s="138">
        <f t="shared" si="0"/>
        <v>2.6000000000000002E-2</v>
      </c>
      <c r="C50" s="123">
        <f t="shared" ca="1" si="2"/>
        <v>0.12000000000000011</v>
      </c>
      <c r="D50" s="139">
        <f t="shared" ca="1" si="3"/>
        <v>0</v>
      </c>
      <c r="E50" s="138">
        <f t="shared" ca="1" si="4"/>
        <v>0.21849999999999997</v>
      </c>
      <c r="F50" s="139">
        <f t="shared" ca="1" si="1"/>
        <v>0.1321881300000001</v>
      </c>
      <c r="G50" s="140">
        <f t="shared" ca="1" si="9"/>
        <v>7.9312877999999989</v>
      </c>
      <c r="H50" s="139">
        <f t="shared" ca="1" si="5"/>
        <v>5.4339430779970402E-2</v>
      </c>
      <c r="I50" s="123">
        <f t="shared" ca="1" si="10"/>
        <v>0.18652756077997051</v>
      </c>
      <c r="J50" s="123">
        <f t="shared" ca="1" si="6"/>
        <v>0.37314272973179008</v>
      </c>
      <c r="K50" s="142">
        <f t="shared" ca="1" si="11"/>
        <v>2.9155321569033519</v>
      </c>
      <c r="L50" s="143">
        <f ca="1">MAX(Routing!A$3,J49+K49)</f>
        <v>3.1407664143422496</v>
      </c>
      <c r="M50" s="141">
        <f ca="1">VLOOKUP(L50,Routing!A$3:D$23,4)+(L50-VLOOKUP(L50,Routing!A$3:A$23,1))*VLOOKUP(L50,Routing!A$3:E$23,5)</f>
        <v>0.11261712242661451</v>
      </c>
      <c r="N50" s="141">
        <f ca="1">VLOOKUP($L50,Routing!$A$3:$C$23,3)+($L50-VLOOKUP($L50,Routing!$A$3:$A$23,1))*VLOOKUP($L50,Routing!$A$3:$F$23,6)</f>
        <v>2.0855022671595279E-3</v>
      </c>
      <c r="O50" s="141">
        <f ca="1">VLOOKUP($L50,Routing!$A$3:$B$23,2)+($L50-VLOOKUP($L50,Routing!$A$3:$A$23,1))*VLOOKUP($L50,Routing!$A$3:$G$23,7)</f>
        <v>0.1042751133579764</v>
      </c>
      <c r="P50" s="83" t="str">
        <f t="shared" ca="1" si="8"/>
        <v/>
      </c>
      <c r="Q50" s="83" t="str">
        <f t="shared" ca="1" si="12"/>
        <v/>
      </c>
      <c r="R50" s="146"/>
      <c r="S50" s="147"/>
      <c r="T50" s="33"/>
      <c r="U50" s="33"/>
    </row>
    <row r="51" spans="1:21" x14ac:dyDescent="0.2">
      <c r="A51" s="83">
        <f>+MassCurves!A18</f>
        <v>14</v>
      </c>
      <c r="B51" s="138">
        <f t="shared" si="0"/>
        <v>2.8000000000000001E-2</v>
      </c>
      <c r="C51" s="123">
        <f t="shared" ca="1" si="2"/>
        <v>0.1199999999999999</v>
      </c>
      <c r="D51" s="139">
        <f t="shared" ca="1" si="3"/>
        <v>0</v>
      </c>
      <c r="E51" s="138">
        <f t="shared" ca="1" si="4"/>
        <v>0.21849999999999997</v>
      </c>
      <c r="F51" s="139">
        <f t="shared" ca="1" si="1"/>
        <v>0.13218812999999988</v>
      </c>
      <c r="G51" s="140">
        <f t="shared" ca="1" si="9"/>
        <v>7.9312877999999989</v>
      </c>
      <c r="H51" s="139">
        <f t="shared" ca="1" si="5"/>
        <v>5.4427039682766229E-2</v>
      </c>
      <c r="I51" s="123">
        <f t="shared" ca="1" si="10"/>
        <v>0.18661516968276609</v>
      </c>
      <c r="J51" s="123">
        <f t="shared" ca="1" si="6"/>
        <v>0.3733181595786802</v>
      </c>
      <c r="K51" s="142">
        <f t="shared" ca="1" si="11"/>
        <v>3.0528336464257526</v>
      </c>
      <c r="L51" s="143">
        <f ca="1">MAX(Routing!A$3,J50+K50)</f>
        <v>3.2886748866351421</v>
      </c>
      <c r="M51" s="141">
        <f ca="1">VLOOKUP(L51,Routing!A$3:D$23,4)+(L51-VLOOKUP(L51,Routing!A$3:A$23,1))*VLOOKUP(L51,Routing!A$3:E$23,5)</f>
        <v>0.11792061346500508</v>
      </c>
      <c r="N51" s="141">
        <f ca="1">VLOOKUP($L51,Routing!$A$3:$C$23,3)+($L51-VLOOKUP($L51,Routing!$A$3:$A$23,1))*VLOOKUP($L51,Routing!$A$3:$F$23,6)</f>
        <v>2.183715064166761E-3</v>
      </c>
      <c r="O51" s="141">
        <f ca="1">VLOOKUP($L51,Routing!$A$3:$B$23,2)+($L51-VLOOKUP($L51,Routing!$A$3:$A$23,1))*VLOOKUP($L51,Routing!$A$3:$G$23,7)</f>
        <v>0.10918575320833804</v>
      </c>
      <c r="P51" s="83" t="str">
        <f t="shared" ca="1" si="8"/>
        <v/>
      </c>
      <c r="Q51" s="83" t="str">
        <f t="shared" ca="1" si="12"/>
        <v/>
      </c>
      <c r="R51" s="146"/>
      <c r="S51" s="147"/>
      <c r="T51" s="33"/>
      <c r="U51" s="33"/>
    </row>
    <row r="52" spans="1:21" x14ac:dyDescent="0.2">
      <c r="A52" s="83">
        <f>+MassCurves!A19</f>
        <v>15</v>
      </c>
      <c r="B52" s="138">
        <f t="shared" si="0"/>
        <v>3.0000000000000002E-2</v>
      </c>
      <c r="C52" s="123">
        <f t="shared" ca="1" si="2"/>
        <v>0.12000000000000011</v>
      </c>
      <c r="D52" s="139">
        <f t="shared" ca="1" si="3"/>
        <v>0</v>
      </c>
      <c r="E52" s="138">
        <f t="shared" ca="1" si="4"/>
        <v>0.21849999999999997</v>
      </c>
      <c r="F52" s="139">
        <f t="shared" ca="1" si="1"/>
        <v>0.1321881300000001</v>
      </c>
      <c r="G52" s="140">
        <f t="shared" ca="1" si="9"/>
        <v>7.9312877999999989</v>
      </c>
      <c r="H52" s="139">
        <f t="shared" ca="1" si="5"/>
        <v>5.4514860628039979E-2</v>
      </c>
      <c r="I52" s="123">
        <f t="shared" ca="1" si="10"/>
        <v>0.18670299062804008</v>
      </c>
      <c r="J52" s="123">
        <f t="shared" ca="1" si="6"/>
        <v>0.37349401419535966</v>
      </c>
      <c r="K52" s="142">
        <f t="shared" ca="1" si="11"/>
        <v>3.1804516625521071</v>
      </c>
      <c r="L52" s="143">
        <f ca="1">MAX(Routing!A$3,J51+K51)</f>
        <v>3.4261518060044329</v>
      </c>
      <c r="M52" s="141">
        <f ca="1">VLOOKUP(L52,Routing!A$3:D$23,4)+(L52-VLOOKUP(L52,Routing!A$3:A$23,1))*VLOOKUP(L52,Routing!A$3:E$23,5)</f>
        <v>0.12285006475713105</v>
      </c>
      <c r="N52" s="141">
        <f ca="1">VLOOKUP($L52,Routing!$A$3:$C$23,3)+($L52-VLOOKUP($L52,Routing!$A$3:$A$23,1))*VLOOKUP($L52,Routing!$A$3:$F$23,6)</f>
        <v>2.2750011992061308E-3</v>
      </c>
      <c r="O52" s="141">
        <f ca="1">VLOOKUP($L52,Routing!$A$3:$B$23,2)+($L52-VLOOKUP($L52,Routing!$A$3:$A$23,1))*VLOOKUP($L52,Routing!$A$3:$G$23,7)</f>
        <v>0.11375005996030653</v>
      </c>
      <c r="P52" s="83" t="str">
        <f t="shared" ca="1" si="8"/>
        <v/>
      </c>
      <c r="Q52" s="83" t="str">
        <f t="shared" ca="1" si="12"/>
        <v/>
      </c>
      <c r="R52" s="146"/>
      <c r="S52" s="147"/>
      <c r="T52" s="33"/>
      <c r="U52" s="33"/>
    </row>
    <row r="53" spans="1:21" x14ac:dyDescent="0.2">
      <c r="A53" s="83">
        <f>+MassCurves!A20</f>
        <v>16</v>
      </c>
      <c r="B53" s="138">
        <f t="shared" si="0"/>
        <v>3.2000000000000001E-2</v>
      </c>
      <c r="C53" s="123">
        <f t="shared" ca="1" si="2"/>
        <v>0.1199999999999999</v>
      </c>
      <c r="D53" s="139">
        <f t="shared" ca="1" si="3"/>
        <v>0</v>
      </c>
      <c r="E53" s="138">
        <f t="shared" ca="1" si="4"/>
        <v>0.21849999999999997</v>
      </c>
      <c r="F53" s="139">
        <f t="shared" ca="1" si="1"/>
        <v>0.13218812999999988</v>
      </c>
      <c r="G53" s="140">
        <f t="shared" ca="1" si="9"/>
        <v>7.9312877999999989</v>
      </c>
      <c r="H53" s="139">
        <f t="shared" ca="1" si="5"/>
        <v>5.4602894300627945E-2</v>
      </c>
      <c r="I53" s="123">
        <f t="shared" ca="1" si="10"/>
        <v>0.18679102430062783</v>
      </c>
      <c r="J53" s="123">
        <f t="shared" ca="1" si="6"/>
        <v>0.37367029495426785</v>
      </c>
      <c r="K53" s="142">
        <f t="shared" ca="1" si="11"/>
        <v>3.2990810319788535</v>
      </c>
      <c r="L53" s="143">
        <f ca="1">MAX(Routing!A$3,J52+K52)</f>
        <v>3.5539456767474666</v>
      </c>
      <c r="M53" s="141">
        <f ca="1">VLOOKUP(L53,Routing!A$3:D$23,4)+(L53-VLOOKUP(L53,Routing!A$3:A$23,1))*VLOOKUP(L53,Routing!A$3:E$23,5)</f>
        <v>0.12743231510249878</v>
      </c>
      <c r="N53" s="141">
        <f ca="1">VLOOKUP($L53,Routing!$A$3:$C$23,3)+($L53-VLOOKUP($L53,Routing!$A$3:$A$23,1))*VLOOKUP($L53,Routing!$A$3:$F$23,6)</f>
        <v>2.3598576870833112E-3</v>
      </c>
      <c r="O53" s="141">
        <f ca="1">VLOOKUP($L53,Routing!$A$3:$B$23,2)+($L53-VLOOKUP($L53,Routing!$A$3:$A$23,1))*VLOOKUP($L53,Routing!$A$3:$G$23,7)</f>
        <v>0.11799288435416555</v>
      </c>
      <c r="P53" s="83" t="str">
        <f t="shared" ca="1" si="8"/>
        <v/>
      </c>
      <c r="Q53" s="83" t="str">
        <f t="shared" ca="1" si="12"/>
        <v/>
      </c>
      <c r="R53" s="146"/>
      <c r="S53" s="147"/>
      <c r="T53" s="33"/>
      <c r="U53" s="33"/>
    </row>
    <row r="54" spans="1:21" x14ac:dyDescent="0.2">
      <c r="A54" s="83">
        <f>+MassCurves!A21</f>
        <v>17</v>
      </c>
      <c r="B54" s="138">
        <f t="shared" si="0"/>
        <v>3.4000000000000002E-2</v>
      </c>
      <c r="C54" s="123">
        <f t="shared" ca="1" si="2"/>
        <v>0.12000000000000011</v>
      </c>
      <c r="D54" s="139">
        <f t="shared" ca="1" si="3"/>
        <v>0</v>
      </c>
      <c r="E54" s="138">
        <f t="shared" ca="1" si="4"/>
        <v>0.21849999999999997</v>
      </c>
      <c r="F54" s="139">
        <f t="shared" ca="1" si="1"/>
        <v>0.1321881300000001</v>
      </c>
      <c r="G54" s="140">
        <f t="shared" ca="1" si="9"/>
        <v>7.9312877999999989</v>
      </c>
      <c r="H54" s="139">
        <f t="shared" ca="1" si="5"/>
        <v>5.4691141388133364E-2</v>
      </c>
      <c r="I54" s="123">
        <f t="shared" ca="1" si="10"/>
        <v>0.18687927138813346</v>
      </c>
      <c r="J54" s="123">
        <f t="shared" ca="1" si="6"/>
        <v>0.37384700323339204</v>
      </c>
      <c r="K54" s="142">
        <f t="shared" ca="1" si="11"/>
        <v>3.4093667544653634</v>
      </c>
      <c r="L54" s="143">
        <f ca="1">MAX(Routing!A$3,J53+K53)</f>
        <v>3.6727513269331213</v>
      </c>
      <c r="M54" s="141">
        <f ca="1">VLOOKUP(L54,Routing!A$3:D$23,4)+(L54-VLOOKUP(L54,Routing!A$3:A$23,1))*VLOOKUP(L54,Routing!A$3:E$23,5)</f>
        <v>0.13169227865497246</v>
      </c>
      <c r="N54" s="141">
        <f ca="1">VLOOKUP($L54,Routing!$A$3:$C$23,3)+($L54-VLOOKUP($L54,Routing!$A$3:$A$23,1))*VLOOKUP($L54,Routing!$A$3:$F$23,6)</f>
        <v>2.4387459010180089E-3</v>
      </c>
      <c r="O54" s="141">
        <f ca="1">VLOOKUP($L54,Routing!$A$3:$B$23,2)+($L54-VLOOKUP($L54,Routing!$A$3:$A$23,1))*VLOOKUP($L54,Routing!$A$3:$G$23,7)</f>
        <v>0.12193729505090044</v>
      </c>
      <c r="P54" s="83" t="str">
        <f t="shared" ca="1" si="8"/>
        <v/>
      </c>
      <c r="Q54" s="83" t="str">
        <f t="shared" ca="1" si="12"/>
        <v/>
      </c>
      <c r="R54" s="146"/>
      <c r="S54" s="147"/>
      <c r="T54" s="33"/>
      <c r="U54" s="33"/>
    </row>
    <row r="55" spans="1:21" x14ac:dyDescent="0.2">
      <c r="A55" s="83">
        <f>+MassCurves!A22</f>
        <v>18</v>
      </c>
      <c r="B55" s="138">
        <f t="shared" si="0"/>
        <v>3.6000000000000004E-2</v>
      </c>
      <c r="C55" s="123">
        <f t="shared" ca="1" si="2"/>
        <v>0.12000000000000011</v>
      </c>
      <c r="D55" s="139">
        <f t="shared" ca="1" si="3"/>
        <v>0</v>
      </c>
      <c r="E55" s="138">
        <f t="shared" ca="1" si="4"/>
        <v>0.21849999999999997</v>
      </c>
      <c r="F55" s="139">
        <f t="shared" ca="1" si="1"/>
        <v>0.1321881300000001</v>
      </c>
      <c r="G55" s="140">
        <f t="shared" ca="1" si="9"/>
        <v>7.931287800000006</v>
      </c>
      <c r="H55" s="139">
        <f t="shared" ca="1" si="5"/>
        <v>5.4779602580939925E-2</v>
      </c>
      <c r="I55" s="123">
        <f t="shared" ca="1" si="10"/>
        <v>0.18696773258094002</v>
      </c>
      <c r="J55" s="123">
        <f t="shared" ca="1" si="6"/>
        <v>0.37402414041629262</v>
      </c>
      <c r="K55" s="142">
        <f t="shared" ca="1" si="11"/>
        <v>3.5119075760856617</v>
      </c>
      <c r="L55" s="143">
        <f ca="1">MAX(Routing!A$3,J54+K54)</f>
        <v>3.7832137576987552</v>
      </c>
      <c r="M55" s="141">
        <f ca="1">VLOOKUP(L55,Routing!A$3:D$23,4)+(L55-VLOOKUP(L55,Routing!A$3:A$23,1))*VLOOKUP(L55,Routing!A$3:E$23,5)</f>
        <v>0.13565308294537368</v>
      </c>
      <c r="N55" s="141">
        <f ca="1">VLOOKUP($L55,Routing!$A$3:$C$23,3)+($L55-VLOOKUP($L55,Routing!$A$3:$A$23,1))*VLOOKUP($L55,Routing!$A$3:$F$23,6)</f>
        <v>2.512094128618031E-3</v>
      </c>
      <c r="O55" s="141">
        <f ca="1">VLOOKUP($L55,Routing!$A$3:$B$23,2)+($L55-VLOOKUP($L55,Routing!$A$3:$A$23,1))*VLOOKUP($L55,Routing!$A$3:$G$23,7)</f>
        <v>0.12560470643090157</v>
      </c>
      <c r="P55" s="83" t="str">
        <f t="shared" ca="1" si="8"/>
        <v/>
      </c>
      <c r="Q55" s="83" t="str">
        <f t="shared" ca="1" si="12"/>
        <v/>
      </c>
      <c r="R55" s="146"/>
      <c r="S55" s="147"/>
      <c r="T55" s="33"/>
      <c r="U55" s="33"/>
    </row>
    <row r="56" spans="1:21" x14ac:dyDescent="0.2">
      <c r="A56" s="83">
        <f>+MassCurves!A23</f>
        <v>19</v>
      </c>
      <c r="B56" s="138">
        <f t="shared" si="0"/>
        <v>3.7999999999999999E-2</v>
      </c>
      <c r="C56" s="123">
        <f t="shared" ca="1" si="2"/>
        <v>0.11999999999999969</v>
      </c>
      <c r="D56" s="139">
        <f t="shared" ca="1" si="3"/>
        <v>0</v>
      </c>
      <c r="E56" s="138">
        <f t="shared" ca="1" si="4"/>
        <v>0.21849999999999997</v>
      </c>
      <c r="F56" s="139">
        <f t="shared" ca="1" si="1"/>
        <v>0.13218812999999963</v>
      </c>
      <c r="G56" s="140">
        <f t="shared" ca="1" si="9"/>
        <v>7.9312877999999909</v>
      </c>
      <c r="H56" s="139">
        <f t="shared" ca="1" si="5"/>
        <v>5.4868278572225308E-2</v>
      </c>
      <c r="I56" s="123">
        <f t="shared" ca="1" si="10"/>
        <v>0.18705640857222494</v>
      </c>
      <c r="J56" s="123">
        <f t="shared" ca="1" si="6"/>
        <v>0.37420170789213336</v>
      </c>
      <c r="K56" s="142">
        <f t="shared" ca="1" si="11"/>
        <v>3.6072593062310507</v>
      </c>
      <c r="L56" s="143">
        <f ca="1">MAX(Routing!A$3,J55+K55)</f>
        <v>3.8859317165019545</v>
      </c>
      <c r="M56" s="141">
        <f ca="1">VLOOKUP(L56,Routing!A$3:D$23,4)+(L56-VLOOKUP(L56,Routing!A$3:A$23,1))*VLOOKUP(L56,Routing!A$3:E$23,5)</f>
        <v>0.13933619700604616</v>
      </c>
      <c r="N56" s="141">
        <f ca="1">VLOOKUP($L56,Routing!$A$3:$C$23,3)+($L56-VLOOKUP($L56,Routing!$A$3:$A$23,1))*VLOOKUP($L56,Routing!$A$3:$F$23,6)</f>
        <v>2.5802999445564104E-3</v>
      </c>
      <c r="O56" s="141">
        <f ca="1">VLOOKUP($L56,Routing!$A$3:$B$23,2)+($L56-VLOOKUP($L56,Routing!$A$3:$A$23,1))*VLOOKUP($L56,Routing!$A$3:$G$23,7)</f>
        <v>0.12901499722782053</v>
      </c>
      <c r="P56" s="83" t="str">
        <f t="shared" ca="1" si="8"/>
        <v/>
      </c>
      <c r="Q56" s="83" t="str">
        <f t="shared" ca="1" si="12"/>
        <v/>
      </c>
      <c r="R56" s="146"/>
      <c r="S56" s="147"/>
      <c r="T56" s="33"/>
      <c r="U56" s="33"/>
    </row>
    <row r="57" spans="1:21" x14ac:dyDescent="0.2">
      <c r="A57" s="83">
        <f>+MassCurves!A24</f>
        <v>20</v>
      </c>
      <c r="B57" s="138">
        <f t="shared" si="0"/>
        <v>0.04</v>
      </c>
      <c r="C57" s="123">
        <f t="shared" ca="1" si="2"/>
        <v>0.12</v>
      </c>
      <c r="D57" s="139">
        <f t="shared" ca="1" si="3"/>
        <v>0</v>
      </c>
      <c r="E57" s="138">
        <f t="shared" ca="1" si="4"/>
        <v>0.21849999999999997</v>
      </c>
      <c r="F57" s="139">
        <f t="shared" ca="1" si="1"/>
        <v>0.13218812999999999</v>
      </c>
      <c r="G57" s="140">
        <f t="shared" ca="1" si="9"/>
        <v>7.9312877999999873</v>
      </c>
      <c r="H57" s="139">
        <f t="shared" ca="1" si="5"/>
        <v>5.4957170057974576E-2</v>
      </c>
      <c r="I57" s="123">
        <f t="shared" ca="1" si="10"/>
        <v>0.18714530005797456</v>
      </c>
      <c r="J57" s="123">
        <f t="shared" ca="1" si="6"/>
        <v>0.37437970705570589</v>
      </c>
      <c r="K57" s="142">
        <f t="shared" ca="1" si="11"/>
        <v>3.6959378967400509</v>
      </c>
      <c r="L57" s="143">
        <f ca="1">MAX(Routing!A$3,J56+K56)</f>
        <v>3.9814610141231839</v>
      </c>
      <c r="M57" s="141">
        <f ca="1">VLOOKUP(L57,Routing!A$3:D$23,4)+(L57-VLOOKUP(L57,Routing!A$3:A$23,1))*VLOOKUP(L57,Routing!A$3:E$23,5)</f>
        <v>0.14276155030720578</v>
      </c>
      <c r="N57" s="141">
        <f ca="1">VLOOKUP($L57,Routing!$A$3:$C$23,3)+($L57-VLOOKUP($L57,Routing!$A$3:$A$23,1))*VLOOKUP($L57,Routing!$A$3:$F$23,6)</f>
        <v>2.6437324130964036E-3</v>
      </c>
      <c r="O57" s="141">
        <f ca="1">VLOOKUP($L57,Routing!$A$3:$B$23,2)+($L57-VLOOKUP($L57,Routing!$A$3:$A$23,1))*VLOOKUP($L57,Routing!$A$3:$G$23,7)</f>
        <v>0.13218662065482017</v>
      </c>
      <c r="P57" s="83" t="str">
        <f t="shared" ca="1" si="8"/>
        <v/>
      </c>
      <c r="Q57" s="83" t="str">
        <f t="shared" ca="1" si="12"/>
        <v/>
      </c>
      <c r="R57" s="146"/>
      <c r="S57" s="147"/>
      <c r="T57" s="33"/>
      <c r="U57" s="33"/>
    </row>
    <row r="58" spans="1:21" x14ac:dyDescent="0.2">
      <c r="A58" s="83">
        <f>+MassCurves!A25</f>
        <v>21</v>
      </c>
      <c r="B58" s="138">
        <f t="shared" si="0"/>
        <v>4.2000000000000003E-2</v>
      </c>
      <c r="C58" s="123">
        <f t="shared" ca="1" si="2"/>
        <v>0.12</v>
      </c>
      <c r="D58" s="139">
        <f t="shared" ca="1" si="3"/>
        <v>0</v>
      </c>
      <c r="E58" s="138">
        <f t="shared" ca="1" si="4"/>
        <v>0.21849999999999997</v>
      </c>
      <c r="F58" s="139">
        <f t="shared" ca="1" si="1"/>
        <v>0.13218812999999999</v>
      </c>
      <c r="G58" s="140">
        <f t="shared" ca="1" si="9"/>
        <v>7.9312877999999989</v>
      </c>
      <c r="H58" s="139">
        <f t="shared" ca="1" si="5"/>
        <v>5.5046277736994158E-2</v>
      </c>
      <c r="I58" s="123">
        <f t="shared" ca="1" si="10"/>
        <v>0.18723440773699415</v>
      </c>
      <c r="J58" s="123">
        <f t="shared" ca="1" si="6"/>
        <v>0.37455813930745696</v>
      </c>
      <c r="K58" s="142">
        <f t="shared" ca="1" si="11"/>
        <v>3.7784223002142694</v>
      </c>
      <c r="L58" s="143">
        <f ca="1">MAX(Routing!A$3,J57+K57)</f>
        <v>4.0703176037957567</v>
      </c>
      <c r="M58" s="141">
        <f ca="1">VLOOKUP(L58,Routing!A$3:D$23,4)+(L58-VLOOKUP(L58,Routing!A$3:A$23,1))*VLOOKUP(L58,Routing!A$3:E$23,5)</f>
        <v>0.14594764316399125</v>
      </c>
      <c r="N58" s="141">
        <f ca="1">VLOOKUP($L58,Routing!$A$3:$C$23,3)+($L58-VLOOKUP($L58,Routing!$A$3:$A$23,1))*VLOOKUP($L58,Routing!$A$3:$F$23,6)</f>
        <v>2.702734132666505E-3</v>
      </c>
      <c r="O58" s="141">
        <f ca="1">VLOOKUP($L58,Routing!$A$3:$B$23,2)+($L58-VLOOKUP($L58,Routing!$A$3:$A$23,1))*VLOOKUP($L58,Routing!$A$3:$G$23,7)</f>
        <v>0.13513670663332525</v>
      </c>
      <c r="P58" s="83" t="str">
        <f t="shared" ca="1" si="8"/>
        <v/>
      </c>
      <c r="Q58" s="83" t="str">
        <f t="shared" ca="1" si="12"/>
        <v/>
      </c>
      <c r="R58" s="146"/>
      <c r="S58" s="147"/>
      <c r="T58" s="33"/>
      <c r="U58" s="33"/>
    </row>
    <row r="59" spans="1:21" x14ac:dyDescent="0.2">
      <c r="A59" s="83">
        <f>+MassCurves!A26</f>
        <v>22</v>
      </c>
      <c r="B59" s="138">
        <f t="shared" si="0"/>
        <v>4.4000000000000004E-2</v>
      </c>
      <c r="C59" s="123">
        <f t="shared" ca="1" si="2"/>
        <v>0.12000000000000002</v>
      </c>
      <c r="D59" s="139">
        <f t="shared" ca="1" si="3"/>
        <v>0</v>
      </c>
      <c r="E59" s="138">
        <f t="shared" ca="1" si="4"/>
        <v>0.21849999999999997</v>
      </c>
      <c r="F59" s="139">
        <f t="shared" ca="1" si="1"/>
        <v>0.13218812999999999</v>
      </c>
      <c r="G59" s="140">
        <f t="shared" ca="1" si="9"/>
        <v>7.9312877999999989</v>
      </c>
      <c r="H59" s="139">
        <f t="shared" ca="1" si="5"/>
        <v>5.5135602310925264E-2</v>
      </c>
      <c r="I59" s="123">
        <f t="shared" ca="1" si="10"/>
        <v>0.18732373231092525</v>
      </c>
      <c r="J59" s="123">
        <f t="shared" ca="1" si="6"/>
        <v>0.37473700605351812</v>
      </c>
      <c r="K59" s="142">
        <f t="shared" ca="1" si="11"/>
        <v>3.8551571233554487</v>
      </c>
      <c r="L59" s="143">
        <f ca="1">MAX(Routing!A$3,J58+K58)</f>
        <v>4.152980439521726</v>
      </c>
      <c r="M59" s="141">
        <f ca="1">VLOOKUP(L59,Routing!A$3:D$23,4)+(L59-VLOOKUP(L59,Routing!A$3:A$23,1))*VLOOKUP(L59,Routing!A$3:E$23,5)</f>
        <v>0.1489116492258786</v>
      </c>
      <c r="N59" s="141">
        <f ca="1">VLOOKUP($L59,Routing!$A$3:$C$23,3)+($L59-VLOOKUP($L59,Routing!$A$3:$A$23,1))*VLOOKUP($L59,Routing!$A$3:$F$23,6)</f>
        <v>2.7576231338125668E-3</v>
      </c>
      <c r="O59" s="141">
        <f ca="1">VLOOKUP($L59,Routing!$A$3:$B$23,2)+($L59-VLOOKUP($L59,Routing!$A$3:$A$23,1))*VLOOKUP($L59,Routing!$A$3:$G$23,7)</f>
        <v>0.13788115669062834</v>
      </c>
      <c r="P59" s="83" t="str">
        <f t="shared" ca="1" si="8"/>
        <v/>
      </c>
      <c r="Q59" s="83" t="str">
        <f t="shared" ca="1" si="12"/>
        <v/>
      </c>
      <c r="R59" s="146"/>
      <c r="S59" s="147"/>
      <c r="T59" s="33"/>
      <c r="U59" s="33"/>
    </row>
    <row r="60" spans="1:21" x14ac:dyDescent="0.2">
      <c r="A60" s="83">
        <f>+MassCurves!A27</f>
        <v>23</v>
      </c>
      <c r="B60" s="138">
        <f t="shared" si="0"/>
        <v>4.5999999999999999E-2</v>
      </c>
      <c r="C60" s="123">
        <f t="shared" ca="1" si="2"/>
        <v>0.12</v>
      </c>
      <c r="D60" s="139">
        <f t="shared" ca="1" si="3"/>
        <v>0</v>
      </c>
      <c r="E60" s="138">
        <f t="shared" ca="1" si="4"/>
        <v>0.21849999999999997</v>
      </c>
      <c r="F60" s="139">
        <f t="shared" ca="1" si="1"/>
        <v>0.13218812999999999</v>
      </c>
      <c r="G60" s="140">
        <f t="shared" ca="1" si="9"/>
        <v>7.9312877999999989</v>
      </c>
      <c r="H60" s="139">
        <f t="shared" ca="1" si="5"/>
        <v>5.5225144484257901E-2</v>
      </c>
      <c r="I60" s="123">
        <f t="shared" ca="1" si="10"/>
        <v>0.18741327448425787</v>
      </c>
      <c r="J60" s="123">
        <f t="shared" ca="1" si="6"/>
        <v>0.37491630870573206</v>
      </c>
      <c r="K60" s="142">
        <f t="shared" ca="1" si="11"/>
        <v>3.9265550900234083</v>
      </c>
      <c r="L60" s="143">
        <f ca="1">MAX(Routing!A$3,J59+K59)</f>
        <v>4.2298941294089669</v>
      </c>
      <c r="M60" s="141">
        <f ca="1">VLOOKUP(L60,Routing!A$3:D$23,4)+(L60-VLOOKUP(L60,Routing!A$3:A$23,1))*VLOOKUP(L60,Routing!A$3:E$23,5)</f>
        <v>0.15166951061625777</v>
      </c>
      <c r="N60" s="141">
        <f ca="1">VLOOKUP($L60,Routing!$A$3:$C$23,3)+($L60-VLOOKUP($L60,Routing!$A$3:$A$23,1))*VLOOKUP($L60,Routing!$A$3:$F$23,6)</f>
        <v>2.8086946410418104E-3</v>
      </c>
      <c r="O60" s="141">
        <f ca="1">VLOOKUP($L60,Routing!$A$3:$B$23,2)+($L60-VLOOKUP($L60,Routing!$A$3:$A$23,1))*VLOOKUP($L60,Routing!$A$3:$G$23,7)</f>
        <v>0.14043473205209053</v>
      </c>
      <c r="P60" s="83" t="str">
        <f t="shared" ca="1" si="8"/>
        <v/>
      </c>
      <c r="Q60" s="83" t="str">
        <f t="shared" ca="1" si="12"/>
        <v/>
      </c>
      <c r="R60" s="146"/>
      <c r="S60" s="147"/>
      <c r="T60" s="33"/>
      <c r="U60" s="33"/>
    </row>
    <row r="61" spans="1:21" x14ac:dyDescent="0.2">
      <c r="A61" s="83">
        <f>+MassCurves!A28</f>
        <v>24</v>
      </c>
      <c r="B61" s="138">
        <f t="shared" si="0"/>
        <v>4.8000000000000001E-2</v>
      </c>
      <c r="C61" s="123">
        <f t="shared" ca="1" si="2"/>
        <v>0.12</v>
      </c>
      <c r="D61" s="139">
        <f t="shared" ca="1" si="3"/>
        <v>0</v>
      </c>
      <c r="E61" s="138">
        <f t="shared" ca="1" si="4"/>
        <v>0.21849999999999997</v>
      </c>
      <c r="F61" s="139">
        <f t="shared" ca="1" si="1"/>
        <v>0.13218812999999999</v>
      </c>
      <c r="G61" s="140">
        <f t="shared" ca="1" si="9"/>
        <v>7.9312877999999989</v>
      </c>
      <c r="H61" s="139">
        <f t="shared" ca="1" si="5"/>
        <v>5.5314904964344644E-2</v>
      </c>
      <c r="I61" s="123">
        <f t="shared" ca="1" si="10"/>
        <v>0.18750303496434462</v>
      </c>
      <c r="J61" s="123">
        <f t="shared" ca="1" si="6"/>
        <v>0.37509604868168039</v>
      </c>
      <c r="K61" s="142">
        <f t="shared" ca="1" si="11"/>
        <v>3.9929993276603493</v>
      </c>
      <c r="L61" s="143">
        <f ca="1">MAX(Routing!A$3,J60+K60)</f>
        <v>4.3014713987291406</v>
      </c>
      <c r="M61" s="141">
        <f ca="1">VLOOKUP(L61,Routing!A$3:D$23,4)+(L61-VLOOKUP(L61,Routing!A$3:A$23,1))*VLOOKUP(L61,Routing!A$3:E$23,5)</f>
        <v>0.15423602624925203</v>
      </c>
      <c r="N61" s="141">
        <f ca="1">VLOOKUP($L61,Routing!$A$3:$C$23,3)+($L61-VLOOKUP($L61,Routing!$A$3:$A$23,1))*VLOOKUP($L61,Routing!$A$3:$F$23,6)</f>
        <v>2.8562227083194823E-3</v>
      </c>
      <c r="O61" s="141">
        <f ca="1">VLOOKUP($L61,Routing!$A$3:$B$23,2)+($L61-VLOOKUP($L61,Routing!$A$3:$A$23,1))*VLOOKUP($L61,Routing!$A$3:$G$23,7)</f>
        <v>0.14281113541597412</v>
      </c>
      <c r="P61" s="83" t="str">
        <f t="shared" ca="1" si="8"/>
        <v/>
      </c>
      <c r="Q61" s="83" t="str">
        <f t="shared" ca="1" si="12"/>
        <v/>
      </c>
      <c r="R61" s="146"/>
      <c r="S61" s="147"/>
      <c r="T61" s="33"/>
      <c r="U61" s="33"/>
    </row>
    <row r="62" spans="1:21" x14ac:dyDescent="0.2">
      <c r="A62" s="83">
        <f>+MassCurves!A29</f>
        <v>25</v>
      </c>
      <c r="B62" s="138">
        <f t="shared" si="0"/>
        <v>0.05</v>
      </c>
      <c r="C62" s="123">
        <f t="shared" ca="1" si="2"/>
        <v>0.12</v>
      </c>
      <c r="D62" s="139">
        <f t="shared" ca="1" si="3"/>
        <v>0</v>
      </c>
      <c r="E62" s="138">
        <f t="shared" ca="1" si="4"/>
        <v>0.21849999999999997</v>
      </c>
      <c r="F62" s="139">
        <f t="shared" ca="1" si="1"/>
        <v>0.13218812999999999</v>
      </c>
      <c r="G62" s="140">
        <f t="shared" ca="1" si="9"/>
        <v>7.9312877999999989</v>
      </c>
      <c r="H62" s="139">
        <f t="shared" ca="1" si="5"/>
        <v>5.5404884461414679E-2</v>
      </c>
      <c r="I62" s="123">
        <f t="shared" ca="1" si="10"/>
        <v>0.18759301446141466</v>
      </c>
      <c r="J62" s="123">
        <f t="shared" ca="1" si="6"/>
        <v>0.37527622740471223</v>
      </c>
      <c r="K62" s="142">
        <f t="shared" ca="1" si="11"/>
        <v>4.0548454897485025</v>
      </c>
      <c r="L62" s="143">
        <f ca="1">MAX(Routing!A$3,J61+K61)</f>
        <v>4.3680953763420298</v>
      </c>
      <c r="M62" s="141">
        <f ca="1">VLOOKUP(L62,Routing!A$3:D$23,4)+(L62-VLOOKUP(L62,Routing!A$3:A$23,1))*VLOOKUP(L62,Routing!A$3:E$23,5)</f>
        <v>0.15662493381306081</v>
      </c>
      <c r="N62" s="141">
        <f ca="1">VLOOKUP($L62,Routing!$A$3:$C$23,3)+($L62-VLOOKUP($L62,Routing!$A$3:$A$23,1))*VLOOKUP($L62,Routing!$A$3:$F$23,6)</f>
        <v>2.9004617372789042E-3</v>
      </c>
      <c r="O62" s="141">
        <f ca="1">VLOOKUP($L62,Routing!$A$3:$B$23,2)+($L62-VLOOKUP($L62,Routing!$A$3:$A$23,1))*VLOOKUP($L62,Routing!$A$3:$G$23,7)</f>
        <v>0.14502308686394522</v>
      </c>
      <c r="P62" s="83" t="str">
        <f t="shared" ca="1" si="8"/>
        <v/>
      </c>
      <c r="Q62" s="83" t="str">
        <f t="shared" ca="1" si="12"/>
        <v/>
      </c>
      <c r="R62" s="146"/>
      <c r="S62" s="147"/>
      <c r="T62" s="33"/>
      <c r="U62" s="33"/>
    </row>
    <row r="63" spans="1:21" x14ac:dyDescent="0.2">
      <c r="A63" s="83">
        <f>+MassCurves!A30</f>
        <v>26</v>
      </c>
      <c r="B63" s="138">
        <f t="shared" si="0"/>
        <v>5.2000000000000005E-2</v>
      </c>
      <c r="C63" s="123">
        <f t="shared" ca="1" si="2"/>
        <v>0.12000000000000002</v>
      </c>
      <c r="D63" s="139">
        <f t="shared" ca="1" si="3"/>
        <v>0</v>
      </c>
      <c r="E63" s="138">
        <f t="shared" ca="1" si="4"/>
        <v>0.21849999999999997</v>
      </c>
      <c r="F63" s="139">
        <f t="shared" ca="1" si="1"/>
        <v>0.13218812999999999</v>
      </c>
      <c r="G63" s="140">
        <f t="shared" ca="1" si="9"/>
        <v>7.9312877999999989</v>
      </c>
      <c r="H63" s="139">
        <f t="shared" ca="1" si="5"/>
        <v>5.5495083688587833E-2</v>
      </c>
      <c r="I63" s="123">
        <f t="shared" ca="1" si="10"/>
        <v>0.18768321368858781</v>
      </c>
      <c r="J63" s="123">
        <f t="shared" ca="1" si="6"/>
        <v>0.37545684630397191</v>
      </c>
      <c r="K63" s="142">
        <f t="shared" ca="1" si="11"/>
        <v>4.1124237260597001</v>
      </c>
      <c r="L63" s="143">
        <f ca="1">MAX(Routing!A$3,J62+K62)</f>
        <v>4.4301217171532148</v>
      </c>
      <c r="M63" s="141">
        <f ca="1">VLOOKUP(L63,Routing!A$3:D$23,4)+(L63-VLOOKUP(L63,Routing!A$3:A$23,1))*VLOOKUP(L63,Routing!A$3:E$23,5)</f>
        <v>0.15884898587401963</v>
      </c>
      <c r="N63" s="141">
        <f ca="1">VLOOKUP($L63,Routing!$A$3:$C$23,3)+($L63-VLOOKUP($L63,Routing!$A$3:$A$23,1))*VLOOKUP($L63,Routing!$A$3:$F$23,6)</f>
        <v>2.9416478865559193E-3</v>
      </c>
      <c r="O63" s="141">
        <f ca="1">VLOOKUP($L63,Routing!$A$3:$B$23,2)+($L63-VLOOKUP($L63,Routing!$A$3:$A$23,1))*VLOOKUP($L63,Routing!$A$3:$G$23,7)</f>
        <v>0.14708239432779596</v>
      </c>
      <c r="P63" s="83" t="str">
        <f t="shared" ca="1" si="8"/>
        <v/>
      </c>
      <c r="Q63" s="83" t="str">
        <f t="shared" ca="1" si="12"/>
        <v/>
      </c>
      <c r="R63" s="146"/>
      <c r="S63" s="147"/>
      <c r="T63" s="33"/>
      <c r="U63" s="33"/>
    </row>
    <row r="64" spans="1:21" x14ac:dyDescent="0.2">
      <c r="A64" s="83">
        <f>+MassCurves!A31</f>
        <v>27</v>
      </c>
      <c r="B64" s="138">
        <f t="shared" si="0"/>
        <v>5.4000000000000006E-2</v>
      </c>
      <c r="C64" s="123">
        <f t="shared" ca="1" si="2"/>
        <v>0.12000000000000002</v>
      </c>
      <c r="D64" s="139">
        <f t="shared" ca="1" si="3"/>
        <v>0</v>
      </c>
      <c r="E64" s="138">
        <f t="shared" ca="1" si="4"/>
        <v>0.21849999999999997</v>
      </c>
      <c r="F64" s="139">
        <f t="shared" ca="1" si="1"/>
        <v>0.13218812999999999</v>
      </c>
      <c r="G64" s="140">
        <f t="shared" ca="1" si="9"/>
        <v>7.9312877999999989</v>
      </c>
      <c r="H64" s="139">
        <f t="shared" ca="1" si="5"/>
        <v>5.5585503361888645E-2</v>
      </c>
      <c r="I64" s="123">
        <f t="shared" ca="1" si="10"/>
        <v>0.18777363336188863</v>
      </c>
      <c r="J64" s="123">
        <f t="shared" ca="1" si="6"/>
        <v>0.37563790681442744</v>
      </c>
      <c r="K64" s="142">
        <f t="shared" ca="1" si="11"/>
        <v>4.16604051161214</v>
      </c>
      <c r="L64" s="143">
        <f ca="1">MAX(Routing!A$3,J63+K63)</f>
        <v>4.4878805723636717</v>
      </c>
      <c r="M64" s="141">
        <f ca="1">VLOOKUP(L64,Routing!A$3:D$23,4)+(L64-VLOOKUP(L64,Routing!A$3:A$23,1))*VLOOKUP(L64,Routing!A$3:E$23,5)</f>
        <v>0.16092002052300017</v>
      </c>
      <c r="N64" s="141">
        <f ca="1">VLOOKUP($L64,Routing!$A$3:$C$23,3)+($L64-VLOOKUP($L64,Routing!$A$3:$A$23,1))*VLOOKUP($L64,Routing!$A$3:$F$23,6)</f>
        <v>2.9800003800555586E-3</v>
      </c>
      <c r="O64" s="141">
        <f ca="1">VLOOKUP($L64,Routing!$A$3:$B$23,2)+($L64-VLOOKUP($L64,Routing!$A$3:$A$23,1))*VLOOKUP($L64,Routing!$A$3:$G$23,7)</f>
        <v>0.14900001900277793</v>
      </c>
      <c r="P64" s="83" t="str">
        <f t="shared" ca="1" si="8"/>
        <v/>
      </c>
      <c r="Q64" s="83" t="str">
        <f t="shared" ca="1" si="12"/>
        <v/>
      </c>
      <c r="R64" s="146"/>
      <c r="S64" s="147"/>
      <c r="T64" s="33"/>
      <c r="U64" s="33"/>
    </row>
    <row r="65" spans="1:21" x14ac:dyDescent="0.2">
      <c r="A65" s="83">
        <f>+MassCurves!A32</f>
        <v>28</v>
      </c>
      <c r="B65" s="138">
        <f t="shared" si="0"/>
        <v>5.6000000000000001E-2</v>
      </c>
      <c r="C65" s="123">
        <f t="shared" ca="1" si="2"/>
        <v>0.12</v>
      </c>
      <c r="D65" s="139">
        <f t="shared" ca="1" si="3"/>
        <v>0</v>
      </c>
      <c r="E65" s="138">
        <f t="shared" ca="1" si="4"/>
        <v>0.21849999999999997</v>
      </c>
      <c r="F65" s="139">
        <f t="shared" ca="1" si="1"/>
        <v>0.13218812999999999</v>
      </c>
      <c r="G65" s="140">
        <f t="shared" ca="1" si="9"/>
        <v>7.9312877999999989</v>
      </c>
      <c r="H65" s="139">
        <f t="shared" ca="1" si="5"/>
        <v>5.5676144200260687E-2</v>
      </c>
      <c r="I65" s="123">
        <f t="shared" ca="1" si="10"/>
        <v>0.18786427420026067</v>
      </c>
      <c r="J65" s="123">
        <f t="shared" ca="1" si="6"/>
        <v>0.37581941037689937</v>
      </c>
      <c r="K65" s="142">
        <f t="shared" ca="1" si="11"/>
        <v>4.2159803444669581</v>
      </c>
      <c r="L65" s="143">
        <f ca="1">MAX(Routing!A$3,J64+K64)</f>
        <v>4.5416784184265673</v>
      </c>
      <c r="M65" s="141">
        <f ca="1">VLOOKUP(L65,Routing!A$3:D$23,4)+(L65-VLOOKUP(L65,Routing!A$3:A$23,1))*VLOOKUP(L65,Routing!A$3:E$23,5)</f>
        <v>0.16284902695553427</v>
      </c>
      <c r="N65" s="141">
        <f ca="1">VLOOKUP($L65,Routing!$A$3:$C$23,3)+($L65-VLOOKUP($L65,Routing!$A$3:$A$23,1))*VLOOKUP($L65,Routing!$A$3:$F$23,6)</f>
        <v>3.0157227213987829E-3</v>
      </c>
      <c r="O65" s="141">
        <f ca="1">VLOOKUP($L65,Routing!$A$3:$B$23,2)+($L65-VLOOKUP($L65,Routing!$A$3:$A$23,1))*VLOOKUP($L65,Routing!$A$3:$G$23,7)</f>
        <v>0.15078613606993915</v>
      </c>
      <c r="P65" s="83" t="str">
        <f t="shared" ca="1" si="8"/>
        <v/>
      </c>
      <c r="Q65" s="83" t="str">
        <f t="shared" ca="1" si="12"/>
        <v/>
      </c>
      <c r="R65" s="146"/>
      <c r="S65" s="147"/>
      <c r="T65" s="33"/>
      <c r="U65" s="33"/>
    </row>
    <row r="66" spans="1:21" x14ac:dyDescent="0.2">
      <c r="A66" s="83">
        <f>+MassCurves!A33</f>
        <v>29</v>
      </c>
      <c r="B66" s="138">
        <f t="shared" si="0"/>
        <v>5.8000000000000003E-2</v>
      </c>
      <c r="C66" s="123">
        <f t="shared" ca="1" si="2"/>
        <v>0.12</v>
      </c>
      <c r="D66" s="139">
        <f t="shared" ca="1" si="3"/>
        <v>0</v>
      </c>
      <c r="E66" s="138">
        <f t="shared" ca="1" si="4"/>
        <v>0.21849999999999997</v>
      </c>
      <c r="F66" s="139">
        <f t="shared" ca="1" si="1"/>
        <v>0.13218812999999999</v>
      </c>
      <c r="G66" s="140">
        <f t="shared" ca="1" si="9"/>
        <v>7.9312877999999989</v>
      </c>
      <c r="H66" s="139">
        <f t="shared" ca="1" si="5"/>
        <v>5.5767006925580793E-2</v>
      </c>
      <c r="I66" s="123">
        <f t="shared" ca="1" si="10"/>
        <v>0.18795513692558077</v>
      </c>
      <c r="J66" s="123">
        <f t="shared" ca="1" si="6"/>
        <v>0.3760013584380888</v>
      </c>
      <c r="K66" s="142">
        <f t="shared" ca="1" si="11"/>
        <v>4.2625073217704639</v>
      </c>
      <c r="L66" s="143">
        <f ca="1">MAX(Routing!A$3,J65+K65)</f>
        <v>4.5917997548438576</v>
      </c>
      <c r="M66" s="141">
        <f ca="1">VLOOKUP(L66,Routing!A$3:D$23,4)+(L66-VLOOKUP(L66,Routing!A$3:A$23,1))*VLOOKUP(L66,Routing!A$3:E$23,5)</f>
        <v>0.16464620634898292</v>
      </c>
      <c r="N66" s="141">
        <f ca="1">VLOOKUP($L66,Routing!$A$3:$C$23,3)+($L66-VLOOKUP($L66,Routing!$A$3:$A$23,1))*VLOOKUP($L66,Routing!$A$3:$F$23,6)</f>
        <v>3.0490038212774616E-3</v>
      </c>
      <c r="O66" s="141">
        <f ca="1">VLOOKUP($L66,Routing!$A$3:$B$23,2)+($L66-VLOOKUP($L66,Routing!$A$3:$A$23,1))*VLOOKUP($L66,Routing!$A$3:$G$23,7)</f>
        <v>0.15245019106387309</v>
      </c>
      <c r="P66" s="83" t="str">
        <f t="shared" ca="1" si="8"/>
        <v/>
      </c>
      <c r="Q66" s="83" t="str">
        <f t="shared" ca="1" si="12"/>
        <v/>
      </c>
      <c r="R66" s="146"/>
      <c r="S66" s="147"/>
      <c r="T66" s="33"/>
      <c r="U66" s="33"/>
    </row>
    <row r="67" spans="1:21" x14ac:dyDescent="0.2">
      <c r="A67" s="83">
        <f>+MassCurves!A34</f>
        <v>30</v>
      </c>
      <c r="B67" s="138">
        <f t="shared" si="0"/>
        <v>6.0000000000000005E-2</v>
      </c>
      <c r="C67" s="123">
        <f t="shared" ca="1" si="2"/>
        <v>0.12000000000000002</v>
      </c>
      <c r="D67" s="139">
        <f t="shared" ca="1" si="3"/>
        <v>0</v>
      </c>
      <c r="E67" s="138">
        <f t="shared" ca="1" si="4"/>
        <v>0.21849999999999997</v>
      </c>
      <c r="F67" s="139">
        <f t="shared" ca="1" si="1"/>
        <v>0.13218812999999999</v>
      </c>
      <c r="G67" s="140">
        <f t="shared" ca="1" si="9"/>
        <v>7.9312877999999989</v>
      </c>
      <c r="H67" s="139">
        <f t="shared" ca="1" si="5"/>
        <v>5.5858092262673388E-2</v>
      </c>
      <c r="I67" s="123">
        <f t="shared" ca="1" si="10"/>
        <v>0.18804622226267337</v>
      </c>
      <c r="J67" s="123">
        <f t="shared" ca="1" si="6"/>
        <v>0.37618375245060676</v>
      </c>
      <c r="K67" s="142">
        <f t="shared" ca="1" si="11"/>
        <v>4.3058666027734658</v>
      </c>
      <c r="L67" s="143">
        <f ca="1">MAX(Routing!A$3,J66+K66)</f>
        <v>4.6385086802085524</v>
      </c>
      <c r="M67" s="141">
        <f ca="1">VLOOKUP(L67,Routing!A$3:D$23,4)+(L67-VLOOKUP(L67,Routing!A$3:A$23,1))*VLOOKUP(L67,Routing!A$3:E$23,5)</f>
        <v>0.16632102837401183</v>
      </c>
      <c r="N67" s="141">
        <f ca="1">VLOOKUP($L67,Routing!$A$3:$C$23,3)+($L67-VLOOKUP($L67,Routing!$A$3:$A$23,1))*VLOOKUP($L67,Routing!$A$3:$F$23,6)</f>
        <v>3.0800190439631819E-3</v>
      </c>
      <c r="O67" s="141">
        <f ca="1">VLOOKUP($L67,Routing!$A$3:$B$23,2)+($L67-VLOOKUP($L67,Routing!$A$3:$A$23,1))*VLOOKUP($L67,Routing!$A$3:$G$23,7)</f>
        <v>0.1540009521981591</v>
      </c>
      <c r="P67" s="83" t="str">
        <f t="shared" ca="1" si="8"/>
        <v/>
      </c>
      <c r="Q67" s="83" t="str">
        <f t="shared" ca="1" si="12"/>
        <v/>
      </c>
      <c r="R67" s="146"/>
      <c r="S67" s="147"/>
      <c r="T67" s="33"/>
      <c r="U67" s="33"/>
    </row>
    <row r="68" spans="1:21" x14ac:dyDescent="0.2">
      <c r="A68" s="83">
        <f>+MassCurves!A35</f>
        <v>31</v>
      </c>
      <c r="B68" s="138">
        <f t="shared" si="0"/>
        <v>6.2000000000000006E-2</v>
      </c>
      <c r="C68" s="123">
        <f t="shared" ca="1" si="2"/>
        <v>0.12000000000000002</v>
      </c>
      <c r="D68" s="139">
        <f t="shared" ca="1" si="3"/>
        <v>0</v>
      </c>
      <c r="E68" s="138">
        <f t="shared" ca="1" si="4"/>
        <v>0.21849999999999997</v>
      </c>
      <c r="F68" s="139">
        <f t="shared" ca="1" si="1"/>
        <v>0.13218812999999999</v>
      </c>
      <c r="G68" s="140">
        <f t="shared" ca="1" si="9"/>
        <v>7.9312877999999989</v>
      </c>
      <c r="H68" s="139">
        <f t="shared" ca="1" si="5"/>
        <v>5.5949400939325065E-2</v>
      </c>
      <c r="I68" s="123">
        <f t="shared" ca="1" si="10"/>
        <v>0.18813753093932506</v>
      </c>
      <c r="J68" s="123">
        <f t="shared" ca="1" si="6"/>
        <v>0.37636659387300309</v>
      </c>
      <c r="K68" s="142">
        <f t="shared" ca="1" si="11"/>
        <v>4.3462857669329003</v>
      </c>
      <c r="L68" s="143">
        <f ca="1">MAX(Routing!A$3,J67+K67)</f>
        <v>4.6820503552240726</v>
      </c>
      <c r="M68" s="141">
        <f ca="1">VLOOKUP(L68,Routing!A$3:D$23,4)+(L68-VLOOKUP(L68,Routing!A$3:A$23,1))*VLOOKUP(L68,Routing!A$3:E$23,5)</f>
        <v>0.16788228365345279</v>
      </c>
      <c r="N68" s="141">
        <f ca="1">VLOOKUP($L68,Routing!$A$3:$C$23,3)+($L68-VLOOKUP($L68,Routing!$A$3:$A$23,1))*VLOOKUP($L68,Routing!$A$3:$F$23,6)</f>
        <v>3.1089311787676445E-3</v>
      </c>
      <c r="O68" s="141">
        <f ca="1">VLOOKUP($L68,Routing!$A$3:$B$23,2)+($L68-VLOOKUP($L68,Routing!$A$3:$A$23,1))*VLOOKUP($L68,Routing!$A$3:$G$23,7)</f>
        <v>0.15544655893838222</v>
      </c>
      <c r="P68" s="83" t="str">
        <f t="shared" ca="1" si="8"/>
        <v/>
      </c>
      <c r="Q68" s="83" t="str">
        <f t="shared" ca="1" si="12"/>
        <v/>
      </c>
      <c r="R68" s="146"/>
      <c r="S68" s="147"/>
      <c r="T68" s="33"/>
      <c r="U68" s="33"/>
    </row>
    <row r="69" spans="1:21" x14ac:dyDescent="0.2">
      <c r="A69" s="83">
        <f>+MassCurves!A36</f>
        <v>32</v>
      </c>
      <c r="B69" s="138">
        <f t="shared" si="0"/>
        <v>6.4000000000000001E-2</v>
      </c>
      <c r="C69" s="123">
        <f t="shared" ca="1" si="2"/>
        <v>0.12</v>
      </c>
      <c r="D69" s="139">
        <f t="shared" ca="1" si="3"/>
        <v>0</v>
      </c>
      <c r="E69" s="138">
        <f t="shared" ca="1" si="4"/>
        <v>0.21849999999999997</v>
      </c>
      <c r="F69" s="139">
        <f t="shared" ca="1" si="1"/>
        <v>0.13218812999999999</v>
      </c>
      <c r="G69" s="140">
        <f t="shared" ca="1" si="9"/>
        <v>7.9312877999999989</v>
      </c>
      <c r="H69" s="139">
        <f t="shared" ca="1" si="5"/>
        <v>5.604093368629897E-2</v>
      </c>
      <c r="I69" s="123">
        <f t="shared" ca="1" si="10"/>
        <v>0.18822906368629896</v>
      </c>
      <c r="J69" s="123">
        <f t="shared" ca="1" si="6"/>
        <v>0.37654988416979529</v>
      </c>
      <c r="K69" s="142">
        <f t="shared" ca="1" si="11"/>
        <v>4.3839760746197269</v>
      </c>
      <c r="L69" s="143">
        <f ca="1">MAX(Routing!A$3,J68+K68)</f>
        <v>4.7226523608059034</v>
      </c>
      <c r="M69" s="141">
        <f ca="1">VLOOKUP(L69,Routing!A$3:D$23,4)+(L69-VLOOKUP(L69,Routing!A$3:A$23,1))*VLOOKUP(L69,Routing!A$3:E$23,5)</f>
        <v>0.16933813245917581</v>
      </c>
      <c r="N69" s="141">
        <f ca="1">VLOOKUP($L69,Routing!$A$3:$C$23,3)+($L69-VLOOKUP($L69,Routing!$A$3:$A$23,1))*VLOOKUP($L69,Routing!$A$3:$F$23,6)</f>
        <v>3.135891341836589E-3</v>
      </c>
      <c r="O69" s="141">
        <f ca="1">VLOOKUP($L69,Routing!$A$3:$B$23,2)+($L69-VLOOKUP($L69,Routing!$A$3:$A$23,1))*VLOOKUP($L69,Routing!$A$3:$G$23,7)</f>
        <v>0.15679456709182946</v>
      </c>
      <c r="P69" s="83" t="str">
        <f t="shared" ca="1" si="8"/>
        <v/>
      </c>
      <c r="Q69" s="83" t="str">
        <f t="shared" ca="1" si="12"/>
        <v/>
      </c>
      <c r="R69" s="146"/>
      <c r="S69" s="147"/>
      <c r="T69" s="33"/>
      <c r="U69" s="33"/>
    </row>
    <row r="70" spans="1:21" x14ac:dyDescent="0.2">
      <c r="A70" s="83">
        <f>+MassCurves!A37</f>
        <v>33</v>
      </c>
      <c r="B70" s="138">
        <f t="shared" si="0"/>
        <v>6.6000000000000003E-2</v>
      </c>
      <c r="C70" s="123">
        <f t="shared" ca="1" si="2"/>
        <v>0.12</v>
      </c>
      <c r="D70" s="139">
        <f t="shared" ca="1" si="3"/>
        <v>0</v>
      </c>
      <c r="E70" s="138">
        <f t="shared" ca="1" si="4"/>
        <v>0.21849999999999997</v>
      </c>
      <c r="F70" s="139">
        <f t="shared" ca="1" si="1"/>
        <v>0.13218812999999999</v>
      </c>
      <c r="G70" s="140">
        <f t="shared" ca="1" si="9"/>
        <v>7.9312877999999989</v>
      </c>
      <c r="H70" s="139">
        <f t="shared" ca="1" si="5"/>
        <v>5.6132691237349527E-2</v>
      </c>
      <c r="I70" s="123">
        <f t="shared" ca="1" si="10"/>
        <v>0.1883208212373495</v>
      </c>
      <c r="J70" s="123">
        <f t="shared" ca="1" si="6"/>
        <v>0.37673362481149814</v>
      </c>
      <c r="K70" s="142">
        <f t="shared" ca="1" si="11"/>
        <v>4.4191336374175405</v>
      </c>
      <c r="L70" s="143">
        <f ca="1">MAX(Routing!A$3,J69+K69)</f>
        <v>4.7605259587895219</v>
      </c>
      <c r="M70" s="141">
        <f ca="1">VLOOKUP(L70,Routing!A$3:D$23,4)+(L70-VLOOKUP(L70,Routing!A$3:A$23,1))*VLOOKUP(L70,Routing!A$3:E$23,5)</f>
        <v>0.17069614991675575</v>
      </c>
      <c r="N70" s="141">
        <f ca="1">VLOOKUP($L70,Routing!$A$3:$C$23,3)+($L70-VLOOKUP($L70,Routing!$A$3:$A$23,1))*VLOOKUP($L70,Routing!$A$3:$F$23,6)</f>
        <v>3.1610398132732548E-3</v>
      </c>
      <c r="O70" s="141">
        <f ca="1">VLOOKUP($L70,Routing!$A$3:$B$23,2)+($L70-VLOOKUP($L70,Routing!$A$3:$A$23,1))*VLOOKUP($L70,Routing!$A$3:$G$23,7)</f>
        <v>0.15805199066366274</v>
      </c>
      <c r="P70" s="83" t="str">
        <f t="shared" ca="1" si="8"/>
        <v/>
      </c>
      <c r="Q70" s="83" t="str">
        <f t="shared" ca="1" si="12"/>
        <v/>
      </c>
      <c r="R70" s="146"/>
      <c r="S70" s="147"/>
      <c r="T70" s="33"/>
      <c r="U70" s="33"/>
    </row>
    <row r="71" spans="1:21" x14ac:dyDescent="0.2">
      <c r="A71" s="83">
        <f>+MassCurves!A38</f>
        <v>34</v>
      </c>
      <c r="B71" s="138">
        <f t="shared" si="0"/>
        <v>6.8000000000000005E-2</v>
      </c>
      <c r="C71" s="123">
        <f t="shared" ca="1" si="2"/>
        <v>0.12000000000000002</v>
      </c>
      <c r="D71" s="139">
        <f t="shared" ca="1" si="3"/>
        <v>0</v>
      </c>
      <c r="E71" s="138">
        <f t="shared" ca="1" si="4"/>
        <v>0.21849999999999997</v>
      </c>
      <c r="F71" s="139">
        <f t="shared" ca="1" si="1"/>
        <v>0.13218812999999999</v>
      </c>
      <c r="G71" s="140">
        <f t="shared" ca="1" si="9"/>
        <v>7.9312877999999989</v>
      </c>
      <c r="H71" s="139">
        <f t="shared" ca="1" si="5"/>
        <v>5.6224674329237161E-2</v>
      </c>
      <c r="I71" s="123">
        <f t="shared" ca="1" si="10"/>
        <v>0.18841280432923715</v>
      </c>
      <c r="J71" s="123">
        <f t="shared" ca="1" si="6"/>
        <v>0.37691781727465323</v>
      </c>
      <c r="K71" s="142">
        <f t="shared" ca="1" si="11"/>
        <v>4.4519405044953908</v>
      </c>
      <c r="L71" s="143">
        <f ca="1">MAX(Routing!A$3,J70+K70)</f>
        <v>4.7958672622290388</v>
      </c>
      <c r="M71" s="141">
        <f ca="1">VLOOKUP(L71,Routing!A$3:D$23,4)+(L71-VLOOKUP(L71,Routing!A$3:A$23,1))*VLOOKUP(L71,Routing!A$3:E$23,5)</f>
        <v>0.17196336796837189</v>
      </c>
      <c r="N71" s="141">
        <f ca="1">VLOOKUP($L71,Routing!$A$3:$C$23,3)+($L71-VLOOKUP($L71,Routing!$A$3:$A$23,1))*VLOOKUP($L71,Routing!$A$3:$F$23,6)</f>
        <v>3.1845068142291092E-3</v>
      </c>
      <c r="O71" s="141">
        <f ca="1">VLOOKUP($L71,Routing!$A$3:$B$23,2)+($L71-VLOOKUP($L71,Routing!$A$3:$A$23,1))*VLOOKUP($L71,Routing!$A$3:$G$23,7)</f>
        <v>0.15922534071145547</v>
      </c>
      <c r="P71" s="83" t="str">
        <f t="shared" ca="1" si="8"/>
        <v/>
      </c>
      <c r="Q71" s="83" t="str">
        <f t="shared" ca="1" si="12"/>
        <v/>
      </c>
      <c r="R71" s="146"/>
      <c r="S71" s="147"/>
      <c r="T71" s="33"/>
      <c r="U71" s="33"/>
    </row>
    <row r="72" spans="1:21" x14ac:dyDescent="0.2">
      <c r="A72" s="83">
        <f>+MassCurves!A39</f>
        <v>35</v>
      </c>
      <c r="B72" s="138">
        <f t="shared" si="0"/>
        <v>7.0000000000000007E-2</v>
      </c>
      <c r="C72" s="123">
        <f t="shared" ca="1" si="2"/>
        <v>0.12000000000000002</v>
      </c>
      <c r="D72" s="139">
        <f t="shared" ca="1" si="3"/>
        <v>0</v>
      </c>
      <c r="E72" s="138">
        <f t="shared" ca="1" si="4"/>
        <v>0.21849999999999997</v>
      </c>
      <c r="F72" s="139">
        <f t="shared" ca="1" si="1"/>
        <v>0.13218812999999999</v>
      </c>
      <c r="G72" s="140">
        <f t="shared" ca="1" si="9"/>
        <v>7.9312877999999989</v>
      </c>
      <c r="H72" s="139">
        <f t="shared" ca="1" si="5"/>
        <v>5.6316883701743002E-2</v>
      </c>
      <c r="I72" s="123">
        <f t="shared" ca="1" si="10"/>
        <v>0.188505013701743</v>
      </c>
      <c r="J72" s="123">
        <f t="shared" ca="1" si="6"/>
        <v>0.37710246304185846</v>
      </c>
      <c r="K72" s="142">
        <f t="shared" ca="1" si="11"/>
        <v>4.4825656710734245</v>
      </c>
      <c r="L72" s="143">
        <f ca="1">MAX(Routing!A$3,J71+K71)</f>
        <v>4.8288583217700438</v>
      </c>
      <c r="M72" s="141">
        <f ca="1">VLOOKUP(L72,Routing!A$3:D$23,4)+(L72-VLOOKUP(L72,Routing!A$3:A$23,1))*VLOOKUP(L72,Routing!A$3:E$23,5)</f>
        <v>0.17314631432641589</v>
      </c>
      <c r="N72" s="141">
        <f ca="1">VLOOKUP($L72,Routing!$A$3:$C$23,3)+($L72-VLOOKUP($L72,Routing!$A$3:$A$23,1))*VLOOKUP($L72,Routing!$A$3:$F$23,6)</f>
        <v>3.2064132282669613E-3</v>
      </c>
      <c r="O72" s="141">
        <f ca="1">VLOOKUP($L72,Routing!$A$3:$B$23,2)+($L72-VLOOKUP($L72,Routing!$A$3:$A$23,1))*VLOOKUP($L72,Routing!$A$3:$G$23,7)</f>
        <v>0.16032066141334805</v>
      </c>
      <c r="P72" s="83" t="str">
        <f t="shared" ca="1" si="8"/>
        <v/>
      </c>
      <c r="Q72" s="83" t="str">
        <f t="shared" ca="1" si="12"/>
        <v/>
      </c>
      <c r="R72" s="146"/>
      <c r="S72" s="147"/>
      <c r="T72" s="33"/>
      <c r="U72" s="33"/>
    </row>
    <row r="73" spans="1:21" x14ac:dyDescent="0.2">
      <c r="A73" s="83">
        <f>+MassCurves!A40</f>
        <v>36</v>
      </c>
      <c r="B73" s="138">
        <f t="shared" si="0"/>
        <v>7.2000000000000008E-2</v>
      </c>
      <c r="C73" s="123">
        <f t="shared" ca="1" si="2"/>
        <v>0.12000000000000002</v>
      </c>
      <c r="D73" s="139">
        <f t="shared" ca="1" si="3"/>
        <v>0</v>
      </c>
      <c r="E73" s="138">
        <f t="shared" ca="1" si="4"/>
        <v>0.21849999999999997</v>
      </c>
      <c r="F73" s="139">
        <f t="shared" ca="1" si="1"/>
        <v>0.13218812999999999</v>
      </c>
      <c r="G73" s="140">
        <f t="shared" ca="1" si="9"/>
        <v>7.9312877999999989</v>
      </c>
      <c r="H73" s="139">
        <f t="shared" ca="1" si="5"/>
        <v>5.6409320097683777E-2</v>
      </c>
      <c r="I73" s="123">
        <f t="shared" ca="1" si="10"/>
        <v>0.18859745009768375</v>
      </c>
      <c r="J73" s="123">
        <f t="shared" ca="1" si="6"/>
        <v>0.37728756360179783</v>
      </c>
      <c r="K73" s="142">
        <f t="shared" ca="1" si="11"/>
        <v>4.5111660145683086</v>
      </c>
      <c r="L73" s="143">
        <f ca="1">MAX(Routing!A$3,J72+K72)</f>
        <v>4.8596681341152834</v>
      </c>
      <c r="M73" s="141">
        <f ca="1">VLOOKUP(L73,Routing!A$3:D$23,4)+(L73-VLOOKUP(L73,Routing!A$3:A$23,1))*VLOOKUP(L73,Routing!A$3:E$23,5)</f>
        <v>0.17425104863361571</v>
      </c>
      <c r="N73" s="141">
        <f ca="1">VLOOKUP($L73,Routing!$A$3:$C$23,3)+($L73-VLOOKUP($L73,Routing!$A$3:$A$23,1))*VLOOKUP($L73,Routing!$A$3:$F$23,6)</f>
        <v>3.226871270992884E-3</v>
      </c>
      <c r="O73" s="141">
        <f ca="1">VLOOKUP($L73,Routing!$A$3:$B$23,2)+($L73-VLOOKUP($L73,Routing!$A$3:$A$23,1))*VLOOKUP($L73,Routing!$A$3:$G$23,7)</f>
        <v>0.16134356354964419</v>
      </c>
      <c r="P73" s="83" t="str">
        <f t="shared" ca="1" si="8"/>
        <v/>
      </c>
      <c r="Q73" s="83" t="str">
        <f t="shared" ca="1" si="12"/>
        <v/>
      </c>
      <c r="R73" s="146"/>
      <c r="S73" s="147"/>
      <c r="T73" s="33"/>
      <c r="U73" s="33"/>
    </row>
    <row r="74" spans="1:21" x14ac:dyDescent="0.2">
      <c r="A74" s="83">
        <f>+MassCurves!A41</f>
        <v>37</v>
      </c>
      <c r="B74" s="138">
        <f t="shared" si="0"/>
        <v>7.400000000000001E-2</v>
      </c>
      <c r="C74" s="123">
        <f t="shared" ca="1" si="2"/>
        <v>0.12000000000000002</v>
      </c>
      <c r="D74" s="139">
        <f t="shared" ca="1" si="3"/>
        <v>0</v>
      </c>
      <c r="E74" s="138">
        <f t="shared" ca="1" si="4"/>
        <v>0.21849999999999997</v>
      </c>
      <c r="F74" s="139">
        <f t="shared" ca="1" si="1"/>
        <v>0.13218812999999999</v>
      </c>
      <c r="G74" s="140">
        <f t="shared" ca="1" si="9"/>
        <v>7.9312877999999989</v>
      </c>
      <c r="H74" s="139">
        <f t="shared" ca="1" si="5"/>
        <v>5.6501984262926831E-2</v>
      </c>
      <c r="I74" s="123">
        <f t="shared" ca="1" si="10"/>
        <v>0.18869011426292681</v>
      </c>
      <c r="J74" s="123">
        <f t="shared" ca="1" si="6"/>
        <v>0.37747312044927162</v>
      </c>
      <c r="K74" s="142">
        <f t="shared" ca="1" si="11"/>
        <v>4.5378871636047293</v>
      </c>
      <c r="L74" s="143">
        <f ca="1">MAX(Routing!A$3,J73+K73)</f>
        <v>4.8884535781701066</v>
      </c>
      <c r="M74" s="141">
        <f ca="1">VLOOKUP(L74,Routing!A$3:D$23,4)+(L74-VLOOKUP(L74,Routing!A$3:A$23,1))*VLOOKUP(L74,Routing!A$3:E$23,5)</f>
        <v>0.17528319603000381</v>
      </c>
      <c r="N74" s="141">
        <f ca="1">VLOOKUP($L74,Routing!$A$3:$C$23,3)+($L74-VLOOKUP($L74,Routing!$A$3:$A$23,1))*VLOOKUP($L74,Routing!$A$3:$F$23,6)</f>
        <v>3.2459851116667373E-3</v>
      </c>
      <c r="O74" s="141">
        <f ca="1">VLOOKUP($L74,Routing!$A$3:$B$23,2)+($L74-VLOOKUP($L74,Routing!$A$3:$A$23,1))*VLOOKUP($L74,Routing!$A$3:$G$23,7)</f>
        <v>0.16229925558333685</v>
      </c>
      <c r="P74" s="83" t="str">
        <f t="shared" ca="1" si="8"/>
        <v/>
      </c>
      <c r="Q74" s="83" t="str">
        <f t="shared" ca="1" si="12"/>
        <v/>
      </c>
      <c r="R74" s="146"/>
      <c r="S74" s="147"/>
      <c r="T74" s="33"/>
      <c r="U74" s="33"/>
    </row>
    <row r="75" spans="1:21" x14ac:dyDescent="0.2">
      <c r="A75" s="83">
        <f>+MassCurves!A42</f>
        <v>38</v>
      </c>
      <c r="B75" s="138">
        <f t="shared" si="0"/>
        <v>7.5999999999999998E-2</v>
      </c>
      <c r="C75" s="123">
        <f t="shared" ca="1" si="2"/>
        <v>0.11999999999999998</v>
      </c>
      <c r="D75" s="139">
        <f t="shared" ca="1" si="3"/>
        <v>0</v>
      </c>
      <c r="E75" s="138">
        <f t="shared" ca="1" si="4"/>
        <v>0.21849999999999997</v>
      </c>
      <c r="F75" s="139">
        <f t="shared" ca="1" si="1"/>
        <v>0.13218812999999996</v>
      </c>
      <c r="G75" s="140">
        <f t="shared" ca="1" si="9"/>
        <v>7.931287799999998</v>
      </c>
      <c r="H75" s="139">
        <f t="shared" ca="1" si="5"/>
        <v>5.6594876946405165E-2</v>
      </c>
      <c r="I75" s="123">
        <f t="shared" ca="1" si="10"/>
        <v>0.18878300694640512</v>
      </c>
      <c r="J75" s="123">
        <f t="shared" ca="1" si="6"/>
        <v>0.37765913508522669</v>
      </c>
      <c r="K75" s="142">
        <f t="shared" ca="1" si="11"/>
        <v>4.5628643047073965</v>
      </c>
      <c r="L75" s="143">
        <f ca="1">MAX(Routing!A$3,J74+K74)</f>
        <v>4.9153602840540014</v>
      </c>
      <c r="M75" s="141">
        <f ca="1">VLOOKUP(L75,Routing!A$3:D$23,4)+(L75-VLOOKUP(L75,Routing!A$3:A$23,1))*VLOOKUP(L75,Routing!A$3:E$23,5)</f>
        <v>0.17624797831269326</v>
      </c>
      <c r="N75" s="141">
        <f ca="1">VLOOKUP($L75,Routing!$A$3:$C$23,3)+($L75-VLOOKUP($L75,Routing!$A$3:$A$23,1))*VLOOKUP($L75,Routing!$A$3:$F$23,6)</f>
        <v>3.2638514502350605E-3</v>
      </c>
      <c r="O75" s="141">
        <f ca="1">VLOOKUP($L75,Routing!$A$3:$B$23,2)+($L75-VLOOKUP($L75,Routing!$A$3:$A$23,1))*VLOOKUP($L75,Routing!$A$3:$G$23,7)</f>
        <v>0.16319257251175304</v>
      </c>
      <c r="P75" s="83" t="str">
        <f t="shared" ca="1" si="8"/>
        <v/>
      </c>
      <c r="Q75" s="83" t="str">
        <f t="shared" ca="1" si="12"/>
        <v/>
      </c>
      <c r="R75" s="146"/>
      <c r="S75" s="147"/>
      <c r="T75" s="33"/>
      <c r="U75" s="33"/>
    </row>
    <row r="76" spans="1:21" x14ac:dyDescent="0.2">
      <c r="A76" s="83">
        <f>+MassCurves!A43</f>
        <v>39</v>
      </c>
      <c r="B76" s="138">
        <f t="shared" si="0"/>
        <v>7.8E-2</v>
      </c>
      <c r="C76" s="123">
        <f t="shared" ca="1" si="2"/>
        <v>0.12</v>
      </c>
      <c r="D76" s="139">
        <f t="shared" ca="1" si="3"/>
        <v>0</v>
      </c>
      <c r="E76" s="138">
        <f t="shared" ca="1" si="4"/>
        <v>0.21849999999999997</v>
      </c>
      <c r="F76" s="139">
        <f t="shared" ca="1" si="1"/>
        <v>0.13218812999999999</v>
      </c>
      <c r="G76" s="140">
        <f t="shared" ca="1" si="9"/>
        <v>7.931287799999998</v>
      </c>
      <c r="H76" s="139">
        <f t="shared" ca="1" si="5"/>
        <v>5.6687998900132479E-2</v>
      </c>
      <c r="I76" s="123">
        <f t="shared" ca="1" si="10"/>
        <v>0.18887612890013247</v>
      </c>
      <c r="J76" s="123">
        <f t="shared" ca="1" si="6"/>
        <v>0.37784560901678632</v>
      </c>
      <c r="K76" s="142">
        <f t="shared" ca="1" si="11"/>
        <v>4.5862229311426121</v>
      </c>
      <c r="L76" s="143">
        <f ca="1">MAX(Routing!A$3,J75+K75)</f>
        <v>4.9405234397926234</v>
      </c>
      <c r="M76" s="141">
        <f ca="1">VLOOKUP(L76,Routing!A$3:D$23,4)+(L76-VLOOKUP(L76,Routing!A$3:A$23,1))*VLOOKUP(L76,Routing!A$3:E$23,5)</f>
        <v>0.17715024286109007</v>
      </c>
      <c r="N76" s="141">
        <f ca="1">VLOOKUP($L76,Routing!$A$3:$C$23,3)+($L76-VLOOKUP($L76,Routing!$A$3:$A$23,1))*VLOOKUP($L76,Routing!$A$3:$F$23,6)</f>
        <v>3.2805600529831496E-3</v>
      </c>
      <c r="O76" s="141">
        <f ca="1">VLOOKUP($L76,Routing!$A$3:$B$23,2)+($L76-VLOOKUP($L76,Routing!$A$3:$A$23,1))*VLOOKUP($L76,Routing!$A$3:$G$23,7)</f>
        <v>0.16402800264915748</v>
      </c>
      <c r="P76" s="83" t="str">
        <f t="shared" ca="1" si="8"/>
        <v/>
      </c>
      <c r="Q76" s="83" t="str">
        <f t="shared" ca="1" si="12"/>
        <v/>
      </c>
      <c r="R76" s="146"/>
      <c r="S76" s="147"/>
      <c r="T76" s="33"/>
      <c r="U76" s="33"/>
    </row>
    <row r="77" spans="1:21" x14ac:dyDescent="0.2">
      <c r="A77" s="83">
        <f>+MassCurves!A44</f>
        <v>40</v>
      </c>
      <c r="B77" s="138">
        <f t="shared" si="0"/>
        <v>0.08</v>
      </c>
      <c r="C77" s="123">
        <f t="shared" ca="1" si="2"/>
        <v>0.12</v>
      </c>
      <c r="D77" s="139">
        <f t="shared" ca="1" si="3"/>
        <v>0</v>
      </c>
      <c r="E77" s="138">
        <f t="shared" ca="1" si="4"/>
        <v>0.21849999999999997</v>
      </c>
      <c r="F77" s="139">
        <f t="shared" ca="1" si="1"/>
        <v>0.13218812999999999</v>
      </c>
      <c r="G77" s="140">
        <f t="shared" ca="1" si="9"/>
        <v>7.9312877999999989</v>
      </c>
      <c r="H77" s="139">
        <f t="shared" ca="1" si="5"/>
        <v>5.6781350879218463E-2</v>
      </c>
      <c r="I77" s="123">
        <f t="shared" ca="1" si="10"/>
        <v>0.18896948087921844</v>
      </c>
      <c r="J77" s="123">
        <f t="shared" ca="1" si="6"/>
        <v>0.37803254375728113</v>
      </c>
      <c r="K77" s="142">
        <f t="shared" ca="1" si="11"/>
        <v>4.6080795380581261</v>
      </c>
      <c r="L77" s="143">
        <f ca="1">MAX(Routing!A$3,J76+K76)</f>
        <v>4.9640685401593982</v>
      </c>
      <c r="M77" s="141">
        <f ca="1">VLOOKUP(L77,Routing!A$3:D$23,4)+(L77-VLOOKUP(L77,Routing!A$3:A$23,1))*VLOOKUP(L77,Routing!A$3:E$23,5)</f>
        <v>0.17799448948778718</v>
      </c>
      <c r="N77" s="141">
        <f ca="1">VLOOKUP($L77,Routing!$A$3:$C$23,3)+($L77-VLOOKUP($L77,Routing!$A$3:$A$23,1))*VLOOKUP($L77,Routing!$A$3:$F$23,6)</f>
        <v>3.2961942497738367E-3</v>
      </c>
      <c r="O77" s="141">
        <f ca="1">VLOOKUP($L77,Routing!$A$3:$B$23,2)+($L77-VLOOKUP($L77,Routing!$A$3:$A$23,1))*VLOOKUP($L77,Routing!$A$3:$G$23,7)</f>
        <v>0.16480971248869183</v>
      </c>
      <c r="P77" s="83" t="str">
        <f t="shared" ca="1" si="8"/>
        <v/>
      </c>
      <c r="Q77" s="83" t="str">
        <f t="shared" ca="1" si="12"/>
        <v/>
      </c>
      <c r="R77" s="83"/>
      <c r="S77" s="83"/>
    </row>
    <row r="78" spans="1:21" x14ac:dyDescent="0.2">
      <c r="A78" s="83">
        <f>+MassCurves!A45</f>
        <v>41</v>
      </c>
      <c r="B78" s="138">
        <f t="shared" si="0"/>
        <v>8.2000000000000003E-2</v>
      </c>
      <c r="C78" s="123">
        <f t="shared" ca="1" si="2"/>
        <v>0.12</v>
      </c>
      <c r="D78" s="139">
        <f t="shared" ca="1" si="3"/>
        <v>0</v>
      </c>
      <c r="E78" s="138">
        <f t="shared" ca="1" si="4"/>
        <v>0.21849999999999997</v>
      </c>
      <c r="F78" s="139">
        <f t="shared" ca="1" si="1"/>
        <v>0.13218812999999999</v>
      </c>
      <c r="G78" s="140">
        <f t="shared" ca="1" si="9"/>
        <v>7.9312877999999989</v>
      </c>
      <c r="H78" s="139">
        <f t="shared" ca="1" si="5"/>
        <v>5.6874933641884125E-2</v>
      </c>
      <c r="I78" s="123">
        <f t="shared" ca="1" si="10"/>
        <v>0.1890630636418841</v>
      </c>
      <c r="J78" s="123">
        <f t="shared" ca="1" si="6"/>
        <v>0.37821994082627997</v>
      </c>
      <c r="K78" s="142">
        <f t="shared" ca="1" si="11"/>
        <v>4.6285422677723123</v>
      </c>
      <c r="L78" s="143">
        <f ca="1">MAX(Routing!A$3,J77+K77)</f>
        <v>4.9861120818154072</v>
      </c>
      <c r="M78" s="141">
        <f ca="1">VLOOKUP(L78,Routing!A$3:D$23,4)+(L78-VLOOKUP(L78,Routing!A$3:A$23,1))*VLOOKUP(L78,Routing!A$3:E$23,5)</f>
        <v>0.17878489536389905</v>
      </c>
      <c r="N78" s="141">
        <f ca="1">VLOOKUP($L78,Routing!$A$3:$C$23,3)+($L78-VLOOKUP($L78,Routing!$A$3:$A$23,1))*VLOOKUP($L78,Routing!$A$3:$F$23,6)</f>
        <v>3.3108313956277603E-3</v>
      </c>
      <c r="O78" s="141">
        <f ca="1">VLOOKUP($L78,Routing!$A$3:$B$23,2)+($L78-VLOOKUP($L78,Routing!$A$3:$A$23,1))*VLOOKUP($L78,Routing!$A$3:$G$23,7)</f>
        <v>0.16554156978138801</v>
      </c>
      <c r="P78" s="83" t="str">
        <f t="shared" ca="1" si="8"/>
        <v/>
      </c>
      <c r="Q78" s="83" t="str">
        <f t="shared" ca="1" si="12"/>
        <v/>
      </c>
      <c r="R78" s="83"/>
      <c r="S78" s="83"/>
    </row>
    <row r="79" spans="1:21" x14ac:dyDescent="0.2">
      <c r="A79" s="83">
        <f>+MassCurves!A46</f>
        <v>42</v>
      </c>
      <c r="B79" s="138">
        <f t="shared" si="0"/>
        <v>8.4000000000000005E-2</v>
      </c>
      <c r="C79" s="123">
        <f t="shared" ca="1" si="2"/>
        <v>0.12</v>
      </c>
      <c r="D79" s="139">
        <f t="shared" ca="1" si="3"/>
        <v>0</v>
      </c>
      <c r="E79" s="138">
        <f t="shared" ca="1" si="4"/>
        <v>0.21849999999999997</v>
      </c>
      <c r="F79" s="139">
        <f t="shared" ca="1" si="1"/>
        <v>0.13218812999999999</v>
      </c>
      <c r="G79" s="140">
        <f t="shared" ca="1" si="9"/>
        <v>7.9312877999999989</v>
      </c>
      <c r="H79" s="139">
        <f t="shared" ca="1" si="5"/>
        <v>5.6968747949477164E-2</v>
      </c>
      <c r="I79" s="123">
        <f t="shared" ca="1" si="10"/>
        <v>0.18915687794947716</v>
      </c>
      <c r="J79" s="123">
        <f t="shared" ca="1" si="6"/>
        <v>0.37840780174962019</v>
      </c>
      <c r="K79" s="142">
        <f t="shared" ca="1" si="11"/>
        <v>4.6477115087876655</v>
      </c>
      <c r="L79" s="143">
        <f ca="1">MAX(Routing!A$3,J78+K78)</f>
        <v>5.0067622085985919</v>
      </c>
      <c r="M79" s="141">
        <f ca="1">VLOOKUP(L79,Routing!A$3:D$23,4)+(L79-VLOOKUP(L79,Routing!A$3:A$23,1))*VLOOKUP(L79,Routing!A$3:E$23,5)</f>
        <v>0.17952533815692159</v>
      </c>
      <c r="N79" s="141">
        <f ca="1">VLOOKUP($L79,Routing!$A$3:$C$23,3)+($L79-VLOOKUP($L79,Routing!$A$3:$A$23,1))*VLOOKUP($L79,Routing!$A$3:$F$23,6)</f>
        <v>3.3245432992022521E-3</v>
      </c>
      <c r="O79" s="141">
        <f ca="1">VLOOKUP($L79,Routing!$A$3:$B$23,2)+($L79-VLOOKUP($L79,Routing!$A$3:$A$23,1))*VLOOKUP($L79,Routing!$A$3:$G$23,7)</f>
        <v>0.16622716496011261</v>
      </c>
      <c r="P79" s="83" t="str">
        <f t="shared" ca="1" si="8"/>
        <v/>
      </c>
      <c r="Q79" s="83" t="str">
        <f t="shared" ca="1" si="12"/>
        <v/>
      </c>
      <c r="R79" s="83"/>
      <c r="S79" s="83"/>
    </row>
    <row r="80" spans="1:21" x14ac:dyDescent="0.2">
      <c r="A80" s="83">
        <f>+MassCurves!A47</f>
        <v>43</v>
      </c>
      <c r="B80" s="138">
        <f t="shared" si="0"/>
        <v>8.6000000000000007E-2</v>
      </c>
      <c r="C80" s="123">
        <f t="shared" ca="1" si="2"/>
        <v>0.12000000000000002</v>
      </c>
      <c r="D80" s="139">
        <f t="shared" ca="1" si="3"/>
        <v>0</v>
      </c>
      <c r="E80" s="138">
        <f t="shared" ca="1" si="4"/>
        <v>0.21849999999999997</v>
      </c>
      <c r="F80" s="139">
        <f t="shared" ca="1" si="1"/>
        <v>0.13218812999999999</v>
      </c>
      <c r="G80" s="140">
        <f t="shared" ca="1" si="9"/>
        <v>7.9312877999999989</v>
      </c>
      <c r="H80" s="139">
        <f t="shared" ca="1" si="5"/>
        <v>5.7062794566487399E-2</v>
      </c>
      <c r="I80" s="123">
        <f t="shared" ca="1" si="10"/>
        <v>0.1892509245664874</v>
      </c>
      <c r="J80" s="123">
        <f t="shared" ca="1" si="6"/>
        <v>0.37859612805943932</v>
      </c>
      <c r="K80" s="142">
        <f t="shared" ca="1" si="11"/>
        <v>4.6656804518471988</v>
      </c>
      <c r="L80" s="143">
        <f ca="1">MAX(Routing!A$3,J79+K79)</f>
        <v>5.0261193105372861</v>
      </c>
      <c r="M80" s="141">
        <f ca="1">VLOOKUP(L80,Routing!A$3:D$23,4)+(L80-VLOOKUP(L80,Routing!A$3:A$23,1))*VLOOKUP(L80,Routing!A$3:E$23,5)</f>
        <v>0.18021941750930506</v>
      </c>
      <c r="N80" s="141">
        <f ca="1">VLOOKUP($L80,Routing!$A$3:$C$23,3)+($L80-VLOOKUP($L80,Routing!$A$3:$A$23,1))*VLOOKUP($L80,Routing!$A$3:$F$23,6)</f>
        <v>3.3373966205426865E-3</v>
      </c>
      <c r="O80" s="141">
        <f ca="1">VLOOKUP($L80,Routing!$A$3:$B$23,2)+($L80-VLOOKUP($L80,Routing!$A$3:$A$23,1))*VLOOKUP($L80,Routing!$A$3:$G$23,7)</f>
        <v>0.16686983102713432</v>
      </c>
      <c r="P80" s="83" t="str">
        <f t="shared" ca="1" si="8"/>
        <v/>
      </c>
      <c r="Q80" s="83" t="str">
        <f t="shared" ca="1" si="12"/>
        <v/>
      </c>
      <c r="R80" s="83"/>
      <c r="S80" s="83"/>
    </row>
    <row r="81" spans="1:19" x14ac:dyDescent="0.2">
      <c r="A81" s="83">
        <f>+MassCurves!A48</f>
        <v>44</v>
      </c>
      <c r="B81" s="138">
        <f t="shared" si="0"/>
        <v>8.8000000000000009E-2</v>
      </c>
      <c r="C81" s="123">
        <f t="shared" ca="1" si="2"/>
        <v>0.12000000000000002</v>
      </c>
      <c r="D81" s="139">
        <f t="shared" ca="1" si="3"/>
        <v>0</v>
      </c>
      <c r="E81" s="138">
        <f t="shared" ca="1" si="4"/>
        <v>0.21849999999999997</v>
      </c>
      <c r="F81" s="139">
        <f t="shared" ca="1" si="1"/>
        <v>0.13218812999999999</v>
      </c>
      <c r="G81" s="140">
        <f t="shared" ca="1" si="9"/>
        <v>7.9312877999999989</v>
      </c>
      <c r="H81" s="139">
        <f t="shared" ca="1" si="5"/>
        <v>5.7157074260562435E-2</v>
      </c>
      <c r="I81" s="123">
        <f t="shared" ca="1" si="10"/>
        <v>0.18934520426056242</v>
      </c>
      <c r="J81" s="123">
        <f t="shared" ca="1" si="6"/>
        <v>0.37878492129420582</v>
      </c>
      <c r="K81" s="142">
        <f t="shared" ca="1" si="11"/>
        <v>4.68253560611429</v>
      </c>
      <c r="L81" s="143">
        <f ca="1">MAX(Routing!A$3,J80+K80)</f>
        <v>5.0442765799066382</v>
      </c>
      <c r="M81" s="141">
        <f ca="1">VLOOKUP(L81,Routing!A$3:D$23,4)+(L81-VLOOKUP(L81,Routing!A$3:A$23,1))*VLOOKUP(L81,Routing!A$3:E$23,5)</f>
        <v>0.18087047497673203</v>
      </c>
      <c r="N81" s="141">
        <f ca="1">VLOOKUP($L81,Routing!$A$3:$C$23,3)+($L81-VLOOKUP($L81,Routing!$A$3:$A$23,1))*VLOOKUP($L81,Routing!$A$3:$F$23,6)</f>
        <v>3.3494532403098524E-3</v>
      </c>
      <c r="O81" s="141">
        <f ca="1">VLOOKUP($L81,Routing!$A$3:$B$23,2)+($L81-VLOOKUP($L81,Routing!$A$3:$A$23,1))*VLOOKUP($L81,Routing!$A$3:$G$23,7)</f>
        <v>0.16747266201549263</v>
      </c>
      <c r="P81" s="83" t="str">
        <f t="shared" ca="1" si="8"/>
        <v/>
      </c>
      <c r="Q81" s="83" t="str">
        <f t="shared" ca="1" si="12"/>
        <v/>
      </c>
      <c r="R81" s="83"/>
      <c r="S81" s="83"/>
    </row>
    <row r="82" spans="1:19" x14ac:dyDescent="0.2">
      <c r="A82" s="83">
        <f>+MassCurves!A49</f>
        <v>45</v>
      </c>
      <c r="B82" s="138">
        <f t="shared" si="0"/>
        <v>9.0000000000000011E-2</v>
      </c>
      <c r="C82" s="123">
        <f t="shared" ca="1" si="2"/>
        <v>0.12000000000000002</v>
      </c>
      <c r="D82" s="139">
        <f t="shared" ca="1" si="3"/>
        <v>0</v>
      </c>
      <c r="E82" s="138">
        <f t="shared" ca="1" si="4"/>
        <v>0.21849999999999997</v>
      </c>
      <c r="F82" s="139">
        <f t="shared" ca="1" si="1"/>
        <v>0.13218812999999999</v>
      </c>
      <c r="G82" s="140">
        <f t="shared" ca="1" si="9"/>
        <v>7.9312877999999989</v>
      </c>
      <c r="H82" s="139">
        <f t="shared" ca="1" si="5"/>
        <v>5.7251587802523242E-2</v>
      </c>
      <c r="I82" s="123">
        <f t="shared" ca="1" si="10"/>
        <v>0.18943971780252322</v>
      </c>
      <c r="J82" s="123">
        <f t="shared" ca="1" si="6"/>
        <v>0.37897418299875091</v>
      </c>
      <c r="K82" s="142">
        <f t="shared" ca="1" si="11"/>
        <v>4.6983572783356955</v>
      </c>
      <c r="L82" s="143">
        <f ca="1">MAX(Routing!A$3,J81+K81)</f>
        <v>5.0613205274084958</v>
      </c>
      <c r="M82" s="141">
        <f ca="1">VLOOKUP(L82,Routing!A$3:D$23,4)+(L82-VLOOKUP(L82,Routing!A$3:A$23,1))*VLOOKUP(L82,Routing!A$3:E$23,5)</f>
        <v>0.18148161253655959</v>
      </c>
      <c r="N82" s="141">
        <f ca="1">VLOOKUP($L82,Routing!$A$3:$C$23,3)+($L82-VLOOKUP($L82,Routing!$A$3:$A$23,1))*VLOOKUP($L82,Routing!$A$3:$F$23,6)</f>
        <v>3.3607706025288813E-3</v>
      </c>
      <c r="O82" s="141">
        <f ca="1">VLOOKUP($L82,Routing!$A$3:$B$23,2)+($L82-VLOOKUP($L82,Routing!$A$3:$A$23,1))*VLOOKUP($L82,Routing!$A$3:$G$23,7)</f>
        <v>0.16803853012644407</v>
      </c>
      <c r="P82" s="83" t="str">
        <f t="shared" ca="1" si="8"/>
        <v/>
      </c>
      <c r="Q82" s="83" t="str">
        <f t="shared" ca="1" si="12"/>
        <v/>
      </c>
      <c r="R82" s="83"/>
      <c r="S82" s="83"/>
    </row>
    <row r="83" spans="1:19" x14ac:dyDescent="0.2">
      <c r="A83" s="83">
        <f>+MassCurves!A50</f>
        <v>46</v>
      </c>
      <c r="B83" s="138">
        <f t="shared" si="0"/>
        <v>9.1999999999999998E-2</v>
      </c>
      <c r="C83" s="123">
        <f t="shared" ca="1" si="2"/>
        <v>0.11999999999999998</v>
      </c>
      <c r="D83" s="139">
        <f t="shared" ca="1" si="3"/>
        <v>0</v>
      </c>
      <c r="E83" s="138">
        <f t="shared" ca="1" si="4"/>
        <v>0.21849999999999997</v>
      </c>
      <c r="F83" s="139">
        <f t="shared" ca="1" si="1"/>
        <v>0.13218812999999996</v>
      </c>
      <c r="G83" s="140">
        <f t="shared" ca="1" si="9"/>
        <v>7.931287799999998</v>
      </c>
      <c r="H83" s="139">
        <f t="shared" ca="1" si="5"/>
        <v>5.7346335966379995E-2</v>
      </c>
      <c r="I83" s="123">
        <f t="shared" ca="1" si="10"/>
        <v>0.18953446596637996</v>
      </c>
      <c r="J83" s="123">
        <f t="shared" ca="1" si="6"/>
        <v>0.37916391472429989</v>
      </c>
      <c r="K83" s="142">
        <f t="shared" ca="1" si="11"/>
        <v>4.7132200176422874</v>
      </c>
      <c r="L83" s="143">
        <f ca="1">MAX(Routing!A$3,J82+K82)</f>
        <v>5.0773314613344462</v>
      </c>
      <c r="M83" s="141">
        <f ca="1">VLOOKUP(L83,Routing!A$3:D$23,4)+(L83-VLOOKUP(L83,Routing!A$3:A$23,1))*VLOOKUP(L83,Routing!A$3:E$23,5)</f>
        <v>0.18205570976896418</v>
      </c>
      <c r="N83" s="141">
        <f ca="1">VLOOKUP($L83,Routing!$A$3:$C$23,3)+($L83-VLOOKUP($L83,Routing!$A$3:$A$23,1))*VLOOKUP($L83,Routing!$A$3:$F$23,6)</f>
        <v>3.3714020327585961E-3</v>
      </c>
      <c r="O83" s="141">
        <f ca="1">VLOOKUP($L83,Routing!$A$3:$B$23,2)+($L83-VLOOKUP($L83,Routing!$A$3:$A$23,1))*VLOOKUP($L83,Routing!$A$3:$G$23,7)</f>
        <v>0.16857010163792982</v>
      </c>
      <c r="P83" s="83" t="str">
        <f t="shared" ca="1" si="8"/>
        <v/>
      </c>
      <c r="Q83" s="83" t="str">
        <f t="shared" ca="1" si="12"/>
        <v/>
      </c>
      <c r="R83" s="83"/>
      <c r="S83" s="83"/>
    </row>
    <row r="84" spans="1:19" x14ac:dyDescent="0.2">
      <c r="A84" s="83">
        <f>+MassCurves!A51</f>
        <v>47</v>
      </c>
      <c r="B84" s="138">
        <f t="shared" si="0"/>
        <v>9.4E-2</v>
      </c>
      <c r="C84" s="123">
        <f t="shared" ca="1" si="2"/>
        <v>0.11999999999999998</v>
      </c>
      <c r="D84" s="139">
        <f t="shared" ca="1" si="3"/>
        <v>0</v>
      </c>
      <c r="E84" s="138">
        <f t="shared" ca="1" si="4"/>
        <v>0.21849999999999997</v>
      </c>
      <c r="F84" s="139">
        <f t="shared" ca="1" si="1"/>
        <v>0.13218812999999996</v>
      </c>
      <c r="G84" s="140">
        <f t="shared" ca="1" si="9"/>
        <v>7.931287799999998</v>
      </c>
      <c r="H84" s="139">
        <f t="shared" ca="1" si="5"/>
        <v>5.7441319529347862E-2</v>
      </c>
      <c r="I84" s="123">
        <f t="shared" ca="1" si="10"/>
        <v>0.18962944952934782</v>
      </c>
      <c r="J84" s="123">
        <f t="shared" ca="1" si="6"/>
        <v>0.37935411802850411</v>
      </c>
      <c r="K84" s="142">
        <f t="shared" ca="1" si="11"/>
        <v>4.7271930284517669</v>
      </c>
      <c r="L84" s="143">
        <f ca="1">MAX(Routing!A$3,J83+K83)</f>
        <v>5.0923839323665874</v>
      </c>
      <c r="M84" s="141">
        <f ca="1">VLOOKUP(L84,Routing!A$3:D$23,4)+(L84-VLOOKUP(L84,Routing!A$3:A$23,1))*VLOOKUP(L84,Routing!A$3:E$23,5)</f>
        <v>0.18259543980597323</v>
      </c>
      <c r="N84" s="141">
        <f ca="1">VLOOKUP($L84,Routing!$A$3:$C$23,3)+($L84-VLOOKUP($L84,Routing!$A$3:$A$23,1))*VLOOKUP($L84,Routing!$A$3:$F$23,6)</f>
        <v>3.381397033443949E-3</v>
      </c>
      <c r="O84" s="141">
        <f ca="1">VLOOKUP($L84,Routing!$A$3:$B$23,2)+($L84-VLOOKUP($L84,Routing!$A$3:$A$23,1))*VLOOKUP($L84,Routing!$A$3:$G$23,7)</f>
        <v>0.16906985167219746</v>
      </c>
      <c r="P84" s="83" t="str">
        <f t="shared" ca="1" si="8"/>
        <v/>
      </c>
      <c r="Q84" s="83" t="str">
        <f t="shared" ca="1" si="12"/>
        <v/>
      </c>
      <c r="R84" s="83"/>
      <c r="S84" s="83"/>
    </row>
    <row r="85" spans="1:19" x14ac:dyDescent="0.2">
      <c r="A85" s="83">
        <f>+MassCurves!A52</f>
        <v>48</v>
      </c>
      <c r="B85" s="138">
        <f t="shared" si="0"/>
        <v>9.6000000000000002E-2</v>
      </c>
      <c r="C85" s="123">
        <f t="shared" ca="1" si="2"/>
        <v>0.12</v>
      </c>
      <c r="D85" s="139">
        <f t="shared" ca="1" si="3"/>
        <v>0</v>
      </c>
      <c r="E85" s="138">
        <f t="shared" ca="1" si="4"/>
        <v>0.21849999999999997</v>
      </c>
      <c r="F85" s="139">
        <f t="shared" ca="1" si="1"/>
        <v>0.13218812999999999</v>
      </c>
      <c r="G85" s="140">
        <f t="shared" ca="1" si="9"/>
        <v>7.931287799999998</v>
      </c>
      <c r="H85" s="139">
        <f t="shared" ca="1" si="5"/>
        <v>5.7536539271862953E-2</v>
      </c>
      <c r="I85" s="123">
        <f t="shared" ca="1" si="10"/>
        <v>0.18972466927186293</v>
      </c>
      <c r="J85" s="123">
        <f t="shared" ca="1" si="6"/>
        <v>0.37954479447547262</v>
      </c>
      <c r="K85" s="142">
        <f t="shared" ca="1" si="11"/>
        <v>4.7403405537608476</v>
      </c>
      <c r="L85" s="143">
        <f ca="1">MAX(Routing!A$3,J84+K84)</f>
        <v>5.1065471464802714</v>
      </c>
      <c r="M85" s="141">
        <f ca="1">VLOOKUP(L85,Routing!A$3:D$23,4)+(L85-VLOOKUP(L85,Routing!A$3:A$23,1))*VLOOKUP(L85,Routing!A$3:E$23,5)</f>
        <v>0.18310328413674279</v>
      </c>
      <c r="N85" s="141">
        <f ca="1">VLOOKUP($L85,Routing!$A$3:$C$23,3)+($L85-VLOOKUP($L85,Routing!$A$3:$A$23,1))*VLOOKUP($L85,Routing!$A$3:$F$23,6)</f>
        <v>3.3908015580878296E-3</v>
      </c>
      <c r="O85" s="141">
        <f ca="1">VLOOKUP($L85,Routing!$A$3:$B$23,2)+($L85-VLOOKUP($L85,Routing!$A$3:$A$23,1))*VLOOKUP($L85,Routing!$A$3:$G$23,7)</f>
        <v>0.16954007790439146</v>
      </c>
      <c r="P85" s="83" t="str">
        <f t="shared" ca="1" si="8"/>
        <v/>
      </c>
      <c r="Q85" s="83" t="str">
        <f t="shared" ca="1" si="12"/>
        <v/>
      </c>
      <c r="R85" s="83"/>
      <c r="S85" s="83"/>
    </row>
    <row r="86" spans="1:19" x14ac:dyDescent="0.2">
      <c r="A86" s="83">
        <f>+MassCurves!A53</f>
        <v>49</v>
      </c>
      <c r="B86" s="138">
        <f t="shared" si="0"/>
        <v>9.8000000000000004E-2</v>
      </c>
      <c r="C86" s="123">
        <f t="shared" ca="1" si="2"/>
        <v>0.12</v>
      </c>
      <c r="D86" s="139">
        <f t="shared" ca="1" si="3"/>
        <v>0</v>
      </c>
      <c r="E86" s="138">
        <f t="shared" ca="1" si="4"/>
        <v>0.21849999999999997</v>
      </c>
      <c r="F86" s="139">
        <f t="shared" ca="1" si="1"/>
        <v>0.13218812999999999</v>
      </c>
      <c r="G86" s="140">
        <f t="shared" ca="1" si="9"/>
        <v>7.9312877999999989</v>
      </c>
      <c r="H86" s="139">
        <f t="shared" ca="1" si="5"/>
        <v>5.7631995977598369E-2</v>
      </c>
      <c r="I86" s="123">
        <f t="shared" ca="1" si="10"/>
        <v>0.18982012597759834</v>
      </c>
      <c r="J86" s="123">
        <f t="shared" ca="1" si="6"/>
        <v>0.37973594563580487</v>
      </c>
      <c r="K86" s="142">
        <f t="shared" ca="1" si="11"/>
        <v>4.7527222309503943</v>
      </c>
      <c r="L86" s="143">
        <f ca="1">MAX(Routing!A$3,J85+K85)</f>
        <v>5.1198853482363198</v>
      </c>
      <c r="M86" s="141">
        <f ca="1">VLOOKUP(L86,Routing!A$3:D$23,4)+(L86-VLOOKUP(L86,Routing!A$3:A$23,1))*VLOOKUP(L86,Routing!A$3:E$23,5)</f>
        <v>0.18358154635110308</v>
      </c>
      <c r="N86" s="141">
        <f ca="1">VLOOKUP($L86,Routing!$A$3:$C$23,3)+($L86-VLOOKUP($L86,Routing!$A$3:$A$23,1))*VLOOKUP($L86,Routing!$A$3:$F$23,6)</f>
        <v>3.3996582657611681E-3</v>
      </c>
      <c r="O86" s="141">
        <f ca="1">VLOOKUP($L86,Routing!$A$3:$B$23,2)+($L86-VLOOKUP($L86,Routing!$A$3:$A$23,1))*VLOOKUP($L86,Routing!$A$3:$G$23,7)</f>
        <v>0.16998291328805842</v>
      </c>
      <c r="P86" s="83" t="str">
        <f t="shared" ca="1" si="8"/>
        <v/>
      </c>
      <c r="Q86" s="83" t="str">
        <f t="shared" ca="1" si="12"/>
        <v/>
      </c>
      <c r="R86" s="83"/>
      <c r="S86" s="83"/>
    </row>
    <row r="87" spans="1:19" x14ac:dyDescent="0.2">
      <c r="A87" s="83">
        <f>+MassCurves!A54</f>
        <v>50</v>
      </c>
      <c r="B87" s="138">
        <f t="shared" si="0"/>
        <v>0.1</v>
      </c>
      <c r="C87" s="123">
        <f t="shared" ca="1" si="2"/>
        <v>0.12</v>
      </c>
      <c r="D87" s="139">
        <f t="shared" ca="1" si="3"/>
        <v>0</v>
      </c>
      <c r="E87" s="138">
        <f t="shared" ca="1" si="4"/>
        <v>0.21849999999999997</v>
      </c>
      <c r="F87" s="139">
        <f t="shared" ca="1" si="1"/>
        <v>0.13218812999999999</v>
      </c>
      <c r="G87" s="140">
        <f t="shared" ca="1" si="9"/>
        <v>7.9312877999999989</v>
      </c>
      <c r="H87" s="139">
        <f t="shared" ca="1" si="5"/>
        <v>5.7727690433480319E-2</v>
      </c>
      <c r="I87" s="123">
        <f t="shared" ca="1" si="10"/>
        <v>0.18991582043348032</v>
      </c>
      <c r="J87" s="123">
        <f t="shared" ca="1" si="6"/>
        <v>0.37992757308662251</v>
      </c>
      <c r="K87" s="142">
        <f t="shared" ca="1" si="11"/>
        <v>4.7643934220746562</v>
      </c>
      <c r="L87" s="143">
        <f ca="1">MAX(Routing!A$3,J86+K86)</f>
        <v>5.1324581765861987</v>
      </c>
      <c r="M87" s="141">
        <f ca="1">VLOOKUP(L87,Routing!A$3:D$23,4)+(L87-VLOOKUP(L87,Routing!A$3:A$23,1))*VLOOKUP(L87,Routing!A$3:E$23,5)</f>
        <v>0.18403236489751307</v>
      </c>
      <c r="N87" s="141">
        <f ca="1">VLOOKUP($L87,Routing!$A$3:$C$23,3)+($L87-VLOOKUP($L87,Routing!$A$3:$A$23,1))*VLOOKUP($L87,Routing!$A$3:$F$23,6)</f>
        <v>3.4080067573613536E-3</v>
      </c>
      <c r="O87" s="141">
        <f ca="1">VLOOKUP($L87,Routing!$A$3:$B$23,2)+($L87-VLOOKUP($L87,Routing!$A$3:$A$23,1))*VLOOKUP($L87,Routing!$A$3:$G$23,7)</f>
        <v>0.17040033786806769</v>
      </c>
      <c r="P87" s="83" t="str">
        <f t="shared" ca="1" si="8"/>
        <v/>
      </c>
      <c r="Q87" s="83" t="str">
        <f t="shared" ca="1" si="12"/>
        <v/>
      </c>
      <c r="R87" s="83"/>
      <c r="S87" s="83"/>
    </row>
    <row r="88" spans="1:19" x14ac:dyDescent="0.2">
      <c r="A88" s="83">
        <f>+MassCurves!A55</f>
        <v>51</v>
      </c>
      <c r="B88" s="138">
        <f t="shared" si="0"/>
        <v>0.10200000000000001</v>
      </c>
      <c r="C88" s="123">
        <f t="shared" ca="1" si="2"/>
        <v>0.12</v>
      </c>
      <c r="D88" s="139">
        <f t="shared" ca="1" si="3"/>
        <v>0</v>
      </c>
      <c r="E88" s="138">
        <f t="shared" ca="1" si="4"/>
        <v>0.21849999999999997</v>
      </c>
      <c r="F88" s="139">
        <f t="shared" ca="1" si="1"/>
        <v>0.13218812999999999</v>
      </c>
      <c r="G88" s="140">
        <f t="shared" ca="1" si="9"/>
        <v>7.9312877999999989</v>
      </c>
      <c r="H88" s="139">
        <f t="shared" ca="1" si="5"/>
        <v>5.7823623429704332E-2</v>
      </c>
      <c r="I88" s="123">
        <f t="shared" ca="1" si="10"/>
        <v>0.19001175342970433</v>
      </c>
      <c r="J88" s="123">
        <f t="shared" ca="1" si="6"/>
        <v>0.3801196784116021</v>
      </c>
      <c r="K88" s="142">
        <f t="shared" ca="1" si="11"/>
        <v>4.7754055204644805</v>
      </c>
      <c r="L88" s="143">
        <f ca="1">MAX(Routing!A$3,J87+K87)</f>
        <v>5.1443209951612783</v>
      </c>
      <c r="M88" s="141">
        <f ca="1">VLOOKUP(L88,Routing!A$3:D$23,4)+(L88-VLOOKUP(L88,Routing!A$3:A$23,1))*VLOOKUP(L88,Routing!A$3:E$23,5)</f>
        <v>0.1844577249261016</v>
      </c>
      <c r="N88" s="141">
        <f ca="1">VLOOKUP($L88,Routing!$A$3:$C$23,3)+($L88-VLOOKUP($L88,Routing!$A$3:$A$23,1))*VLOOKUP($L88,Routing!$A$3:$F$23,6)</f>
        <v>3.4158837949278074E-3</v>
      </c>
      <c r="O88" s="141">
        <f ca="1">VLOOKUP($L88,Routing!$A$3:$B$23,2)+($L88-VLOOKUP($L88,Routing!$A$3:$A$23,1))*VLOOKUP($L88,Routing!$A$3:$G$23,7)</f>
        <v>0.17079418974639038</v>
      </c>
      <c r="P88" s="83" t="str">
        <f t="shared" ca="1" si="8"/>
        <v/>
      </c>
      <c r="Q88" s="83" t="str">
        <f t="shared" ca="1" si="12"/>
        <v/>
      </c>
      <c r="R88" s="83"/>
      <c r="S88" s="83"/>
    </row>
    <row r="89" spans="1:19" x14ac:dyDescent="0.2">
      <c r="A89" s="83">
        <f>+MassCurves!A56</f>
        <v>52</v>
      </c>
      <c r="B89" s="138">
        <f t="shared" si="0"/>
        <v>0.10400000000000001</v>
      </c>
      <c r="C89" s="123">
        <f t="shared" ca="1" si="2"/>
        <v>0.12000000000000002</v>
      </c>
      <c r="D89" s="139">
        <f t="shared" ca="1" si="3"/>
        <v>0</v>
      </c>
      <c r="E89" s="138">
        <f t="shared" ca="1" si="4"/>
        <v>0.21849999999999997</v>
      </c>
      <c r="F89" s="139">
        <f t="shared" ca="1" si="1"/>
        <v>0.13218812999999999</v>
      </c>
      <c r="G89" s="140">
        <f t="shared" ca="1" si="9"/>
        <v>7.9312877999999989</v>
      </c>
      <c r="H89" s="139">
        <f t="shared" ca="1" si="5"/>
        <v>5.7919795759751549E-2</v>
      </c>
      <c r="I89" s="123">
        <f t="shared" ca="1" si="10"/>
        <v>0.19010792575975155</v>
      </c>
      <c r="J89" s="123">
        <f t="shared" ca="1" si="6"/>
        <v>0.38031226320100819</v>
      </c>
      <c r="K89" s="142">
        <f t="shared" ca="1" si="11"/>
        <v>4.7858062353430411</v>
      </c>
      <c r="L89" s="143">
        <f ca="1">MAX(Routing!A$3,J88+K88)</f>
        <v>5.1555251988760826</v>
      </c>
      <c r="M89" s="141">
        <f ca="1">VLOOKUP(L89,Routing!A$3:D$23,4)+(L89-VLOOKUP(L89,Routing!A$3:A$23,1))*VLOOKUP(L89,Routing!A$3:E$23,5)</f>
        <v>0.18485946928240932</v>
      </c>
      <c r="N89" s="141">
        <f ca="1">VLOOKUP($L89,Routing!$A$3:$C$23,3)+($L89-VLOOKUP($L89,Routing!$A$3:$A$23,1))*VLOOKUP($L89,Routing!$A$3:$F$23,6)</f>
        <v>3.4233235052298023E-3</v>
      </c>
      <c r="O89" s="141">
        <f ca="1">VLOOKUP($L89,Routing!$A$3:$B$23,2)+($L89-VLOOKUP($L89,Routing!$A$3:$A$23,1))*VLOOKUP($L89,Routing!$A$3:$G$23,7)</f>
        <v>0.17116617526149011</v>
      </c>
      <c r="P89" s="83" t="str">
        <f t="shared" ca="1" si="8"/>
        <v/>
      </c>
      <c r="Q89" s="83" t="str">
        <f t="shared" ca="1" si="12"/>
        <v/>
      </c>
      <c r="R89" s="83"/>
      <c r="S89" s="83"/>
    </row>
    <row r="90" spans="1:19" x14ac:dyDescent="0.2">
      <c r="A90" s="83">
        <f>+MassCurves!A57</f>
        <v>53</v>
      </c>
      <c r="B90" s="138">
        <f t="shared" si="0"/>
        <v>0.10600000000000001</v>
      </c>
      <c r="C90" s="123">
        <f t="shared" ca="1" si="2"/>
        <v>0.12000000000000002</v>
      </c>
      <c r="D90" s="139">
        <f t="shared" ca="1" si="3"/>
        <v>0</v>
      </c>
      <c r="E90" s="138">
        <f t="shared" ca="1" si="4"/>
        <v>0.21849999999999997</v>
      </c>
      <c r="F90" s="139">
        <f t="shared" ca="1" si="1"/>
        <v>0.13218812999999999</v>
      </c>
      <c r="G90" s="140">
        <f t="shared" ca="1" si="9"/>
        <v>7.9312877999999989</v>
      </c>
      <c r="H90" s="139">
        <f t="shared" ca="1" si="5"/>
        <v>5.8016208220405187E-2</v>
      </c>
      <c r="I90" s="123">
        <f t="shared" ca="1" si="10"/>
        <v>0.19020433822040517</v>
      </c>
      <c r="J90" s="123">
        <f t="shared" ca="1" si="6"/>
        <v>0.38050532905172552</v>
      </c>
      <c r="K90" s="142">
        <f t="shared" ca="1" si="11"/>
        <v>4.7956398560309443</v>
      </c>
      <c r="L90" s="143">
        <f ca="1">MAX(Routing!A$3,J89+K89)</f>
        <v>5.1661184985440496</v>
      </c>
      <c r="M90" s="141">
        <f ca="1">VLOOKUP(L90,Routing!A$3:D$23,4)+(L90-VLOOKUP(L90,Routing!A$3:A$23,1))*VLOOKUP(L90,Routing!A$3:E$23,5)</f>
        <v>0.18523930871273483</v>
      </c>
      <c r="N90" s="141">
        <f ca="1">VLOOKUP($L90,Routing!$A$3:$C$23,3)+($L90-VLOOKUP($L90,Routing!$A$3:$A$23,1))*VLOOKUP($L90,Routing!$A$3:$F$23,6)</f>
        <v>3.4303575687543489E-3</v>
      </c>
      <c r="O90" s="141">
        <f ca="1">VLOOKUP($L90,Routing!$A$3:$B$23,2)+($L90-VLOOKUP($L90,Routing!$A$3:$A$23,1))*VLOOKUP($L90,Routing!$A$3:$G$23,7)</f>
        <v>0.17151787843771743</v>
      </c>
      <c r="P90" s="83" t="str">
        <f t="shared" ca="1" si="8"/>
        <v/>
      </c>
      <c r="Q90" s="83" t="str">
        <f t="shared" ca="1" si="12"/>
        <v/>
      </c>
      <c r="R90" s="83"/>
      <c r="S90" s="83"/>
    </row>
    <row r="91" spans="1:19" x14ac:dyDescent="0.2">
      <c r="A91" s="83">
        <f>+MassCurves!A58</f>
        <v>54</v>
      </c>
      <c r="B91" s="138">
        <f t="shared" si="0"/>
        <v>0.10800000000000001</v>
      </c>
      <c r="C91" s="123">
        <f t="shared" ca="1" si="2"/>
        <v>0.12000000000000002</v>
      </c>
      <c r="D91" s="139">
        <f t="shared" ca="1" si="3"/>
        <v>0</v>
      </c>
      <c r="E91" s="138">
        <f t="shared" ca="1" si="4"/>
        <v>0.21849999999999997</v>
      </c>
      <c r="F91" s="139">
        <f t="shared" ca="1" si="1"/>
        <v>0.13218812999999999</v>
      </c>
      <c r="G91" s="140">
        <f t="shared" ca="1" si="9"/>
        <v>7.9312877999999989</v>
      </c>
      <c r="H91" s="139">
        <f t="shared" ca="1" si="5"/>
        <v>5.8112861611766965E-2</v>
      </c>
      <c r="I91" s="123">
        <f t="shared" ca="1" si="10"/>
        <v>0.19030099161176695</v>
      </c>
      <c r="J91" s="123">
        <f t="shared" ca="1" si="6"/>
        <v>0.38069887756729281</v>
      </c>
      <c r="K91" s="142">
        <f t="shared" ca="1" si="11"/>
        <v>4.8049474972043447</v>
      </c>
      <c r="L91" s="143">
        <f ca="1">MAX(Routing!A$3,J90+K90)</f>
        <v>5.1761451850826701</v>
      </c>
      <c r="M91" s="141">
        <f ca="1">VLOOKUP(L91,Routing!A$3:D$23,4)+(L91-VLOOKUP(L91,Routing!A$3:A$23,1))*VLOOKUP(L91,Routing!A$3:E$23,5)</f>
        <v>0.18559883133762559</v>
      </c>
      <c r="N91" s="141">
        <f ca="1">VLOOKUP($L91,Routing!$A$3:$C$23,3)+($L91-VLOOKUP($L91,Routing!$A$3:$A$23,1))*VLOOKUP($L91,Routing!$A$3:$F$23,6)</f>
        <v>3.4370153951412147E-3</v>
      </c>
      <c r="O91" s="141">
        <f ca="1">VLOOKUP($L91,Routing!$A$3:$B$23,2)+($L91-VLOOKUP($L91,Routing!$A$3:$A$23,1))*VLOOKUP($L91,Routing!$A$3:$G$23,7)</f>
        <v>0.17185076975706076</v>
      </c>
      <c r="P91" s="83" t="str">
        <f t="shared" ca="1" si="8"/>
        <v/>
      </c>
      <c r="Q91" s="83" t="str">
        <f t="shared" ca="1" si="12"/>
        <v/>
      </c>
      <c r="R91" s="83"/>
      <c r="S91" s="83"/>
    </row>
    <row r="92" spans="1:19" x14ac:dyDescent="0.2">
      <c r="A92" s="83">
        <f>+MassCurves!A59</f>
        <v>55</v>
      </c>
      <c r="B92" s="138">
        <f t="shared" si="0"/>
        <v>0.11</v>
      </c>
      <c r="C92" s="123">
        <f t="shared" ca="1" si="2"/>
        <v>0.11999999999999998</v>
      </c>
      <c r="D92" s="139">
        <f t="shared" ca="1" si="3"/>
        <v>0</v>
      </c>
      <c r="E92" s="138">
        <f t="shared" ca="1" si="4"/>
        <v>0.21849999999999997</v>
      </c>
      <c r="F92" s="139">
        <f t="shared" ca="1" si="1"/>
        <v>0.13218812999999996</v>
      </c>
      <c r="G92" s="140">
        <f t="shared" ca="1" si="9"/>
        <v>7.931287799999998</v>
      </c>
      <c r="H92" s="139">
        <f t="shared" ca="1" si="5"/>
        <v>5.8209756737273799E-2</v>
      </c>
      <c r="I92" s="123">
        <f t="shared" ca="1" si="10"/>
        <v>0.19039788673727376</v>
      </c>
      <c r="J92" s="123">
        <f t="shared" ca="1" si="6"/>
        <v>0.38089291035793571</v>
      </c>
      <c r="K92" s="142">
        <f t="shared" ca="1" si="11"/>
        <v>4.8137673265648973</v>
      </c>
      <c r="L92" s="143">
        <f ca="1">MAX(Routing!A$3,J91+K91)</f>
        <v>5.1856463747716379</v>
      </c>
      <c r="M92" s="141">
        <f ca="1">VLOOKUP(L92,Routing!A$3:D$23,4)+(L92-VLOOKUP(L92,Routing!A$3:A$23,1))*VLOOKUP(L92,Routing!A$3:E$23,5)</f>
        <v>0.18593951144599496</v>
      </c>
      <c r="N92" s="141">
        <f ca="1">VLOOKUP($L92,Routing!$A$3:$C$23,3)+($L92-VLOOKUP($L92,Routing!$A$3:$A$23,1))*VLOOKUP($L92,Routing!$A$3:$F$23,6)</f>
        <v>3.4433242860369439E-3</v>
      </c>
      <c r="O92" s="141">
        <f ca="1">VLOOKUP($L92,Routing!$A$3:$B$23,2)+($L92-VLOOKUP($L92,Routing!$A$3:$A$23,1))*VLOOKUP($L92,Routing!$A$3:$G$23,7)</f>
        <v>0.1721662143018472</v>
      </c>
      <c r="P92" s="83" t="str">
        <f t="shared" ca="1" si="8"/>
        <v/>
      </c>
      <c r="Q92" s="83" t="str">
        <f t="shared" ca="1" si="12"/>
        <v/>
      </c>
      <c r="R92" s="83"/>
      <c r="S92" s="83"/>
    </row>
    <row r="93" spans="1:19" x14ac:dyDescent="0.2">
      <c r="A93" s="83">
        <f>+MassCurves!A60</f>
        <v>56</v>
      </c>
      <c r="B93" s="138">
        <f t="shared" si="0"/>
        <v>0.112</v>
      </c>
      <c r="C93" s="123">
        <f t="shared" ca="1" si="2"/>
        <v>0.11999999999999998</v>
      </c>
      <c r="D93" s="139">
        <f t="shared" ca="1" si="3"/>
        <v>0</v>
      </c>
      <c r="E93" s="138">
        <f t="shared" ca="1" si="4"/>
        <v>0.21849999999999997</v>
      </c>
      <c r="F93" s="139">
        <f t="shared" ca="1" si="1"/>
        <v>0.13218812999999996</v>
      </c>
      <c r="G93" s="140">
        <f t="shared" ca="1" si="9"/>
        <v>7.931287799999998</v>
      </c>
      <c r="H93" s="139">
        <f t="shared" ca="1" si="5"/>
        <v>5.8306894403714421E-2</v>
      </c>
      <c r="I93" s="123">
        <f t="shared" ca="1" si="10"/>
        <v>0.19049502440371438</v>
      </c>
      <c r="J93" s="123">
        <f t="shared" ca="1" si="6"/>
        <v>0.38108742904060033</v>
      </c>
      <c r="K93" s="142">
        <f t="shared" ca="1" si="11"/>
        <v>4.8221347761827813</v>
      </c>
      <c r="L93" s="143">
        <f ca="1">MAX(Routing!A$3,J92+K92)</f>
        <v>5.1946602369228332</v>
      </c>
      <c r="M93" s="141">
        <f ca="1">VLOOKUP(L93,Routing!A$3:D$23,4)+(L93-VLOOKUP(L93,Routing!A$3:A$23,1))*VLOOKUP(L93,Routing!A$3:E$23,5)</f>
        <v>0.18626271765858762</v>
      </c>
      <c r="N93" s="141">
        <f ca="1">VLOOKUP($L93,Routing!$A$3:$C$23,3)+($L93-VLOOKUP($L93,Routing!$A$3:$A$23,1))*VLOOKUP($L93,Routing!$A$3:$F$23,6)</f>
        <v>3.4493095862701412E-3</v>
      </c>
      <c r="O93" s="141">
        <f ca="1">VLOOKUP($L93,Routing!$A$3:$B$23,2)+($L93-VLOOKUP($L93,Routing!$A$3:$A$23,1))*VLOOKUP($L93,Routing!$A$3:$G$23,7)</f>
        <v>0.17246547931350706</v>
      </c>
      <c r="P93" s="83" t="str">
        <f t="shared" ca="1" si="8"/>
        <v/>
      </c>
      <c r="Q93" s="83" t="str">
        <f t="shared" ca="1" si="12"/>
        <v/>
      </c>
      <c r="R93" s="83"/>
      <c r="S93" s="83"/>
    </row>
    <row r="94" spans="1:19" x14ac:dyDescent="0.2">
      <c r="A94" s="83">
        <f>+MassCurves!A61</f>
        <v>57</v>
      </c>
      <c r="B94" s="138">
        <f t="shared" si="0"/>
        <v>0.114</v>
      </c>
      <c r="C94" s="123">
        <f t="shared" ca="1" si="2"/>
        <v>0.11999999999999998</v>
      </c>
      <c r="D94" s="139">
        <f t="shared" ca="1" si="3"/>
        <v>0</v>
      </c>
      <c r="E94" s="138">
        <f t="shared" ca="1" si="4"/>
        <v>0.21849999999999997</v>
      </c>
      <c r="F94" s="139">
        <f t="shared" ca="1" si="1"/>
        <v>0.13218812999999996</v>
      </c>
      <c r="G94" s="140">
        <f t="shared" ca="1" si="9"/>
        <v>7.931287799999998</v>
      </c>
      <c r="H94" s="139">
        <f t="shared" ca="1" si="5"/>
        <v>5.8404275421246224E-2</v>
      </c>
      <c r="I94" s="123">
        <f t="shared" ca="1" si="10"/>
        <v>0.19059240542124617</v>
      </c>
      <c r="J94" s="123">
        <f t="shared" ca="1" si="6"/>
        <v>0.38128243523898692</v>
      </c>
      <c r="K94" s="142">
        <f t="shared" ca="1" si="11"/>
        <v>4.8300827386836964</v>
      </c>
      <c r="L94" s="143">
        <f ca="1">MAX(Routing!A$3,J93+K93)</f>
        <v>5.2032222052233816</v>
      </c>
      <c r="M94" s="141">
        <f ca="1">VLOOKUP(L94,Routing!A$3:D$23,4)+(L94-VLOOKUP(L94,Routing!A$3:A$23,1))*VLOOKUP(L94,Routing!A$3:E$23,5)</f>
        <v>0.18656972050601764</v>
      </c>
      <c r="N94" s="141">
        <f ca="1">VLOOKUP($L94,Routing!$A$3:$C$23,3)+($L94-VLOOKUP($L94,Routing!$A$3:$A$23,1))*VLOOKUP($L94,Routing!$A$3:$F$23,6)</f>
        <v>3.4549948241855122E-3</v>
      </c>
      <c r="O94" s="141">
        <f ca="1">VLOOKUP($L94,Routing!$A$3:$B$23,2)+($L94-VLOOKUP($L94,Routing!$A$3:$A$23,1))*VLOOKUP($L94,Routing!$A$3:$G$23,7)</f>
        <v>0.17274974120927561</v>
      </c>
      <c r="P94" s="83" t="str">
        <f t="shared" ca="1" si="8"/>
        <v/>
      </c>
      <c r="Q94" s="83" t="str">
        <f t="shared" ca="1" si="12"/>
        <v/>
      </c>
      <c r="R94" s="83"/>
      <c r="S94" s="83"/>
    </row>
    <row r="95" spans="1:19" x14ac:dyDescent="0.2">
      <c r="A95" s="83">
        <f>+MassCurves!A62</f>
        <v>58</v>
      </c>
      <c r="B95" s="138">
        <f t="shared" si="0"/>
        <v>0.11600000000000001</v>
      </c>
      <c r="C95" s="123">
        <f t="shared" ca="1" si="2"/>
        <v>0.12000000000000002</v>
      </c>
      <c r="D95" s="139">
        <f t="shared" ca="1" si="3"/>
        <v>0</v>
      </c>
      <c r="E95" s="138">
        <f t="shared" ca="1" si="4"/>
        <v>0.21849999999999997</v>
      </c>
      <c r="F95" s="139">
        <f t="shared" ca="1" si="1"/>
        <v>0.13218812999999999</v>
      </c>
      <c r="G95" s="140">
        <f t="shared" ca="1" si="9"/>
        <v>7.931287799999998</v>
      </c>
      <c r="H95" s="139">
        <f t="shared" ca="1" si="5"/>
        <v>5.8501900603412087E-2</v>
      </c>
      <c r="I95" s="123">
        <f t="shared" ca="1" si="10"/>
        <v>0.19069003060341208</v>
      </c>
      <c r="J95" s="123">
        <f t="shared" ca="1" si="6"/>
        <v>0.38147793058358381</v>
      </c>
      <c r="K95" s="142">
        <f t="shared" ca="1" si="11"/>
        <v>4.8376417493667061</v>
      </c>
      <c r="L95" s="143">
        <f ca="1">MAX(Routing!A$3,J94+K94)</f>
        <v>5.2113651739226832</v>
      </c>
      <c r="M95" s="141">
        <f ca="1">VLOOKUP(L95,Routing!A$3:D$23,4)+(L95-VLOOKUP(L95,Routing!A$3:A$23,1))*VLOOKUP(L95,Routing!A$3:E$23,5)</f>
        <v>0.18686169946336312</v>
      </c>
      <c r="N95" s="141">
        <f ca="1">VLOOKUP($L95,Routing!$A$3:$C$23,3)+($L95-VLOOKUP($L95,Routing!$A$3:$A$23,1))*VLOOKUP($L95,Routing!$A$3:$F$23,6)</f>
        <v>3.4604018419141318E-3</v>
      </c>
      <c r="O95" s="141">
        <f ca="1">VLOOKUP($L95,Routing!$A$3:$B$23,2)+($L95-VLOOKUP($L95,Routing!$A$3:$A$23,1))*VLOOKUP($L95,Routing!$A$3:$G$23,7)</f>
        <v>0.1730200920957066</v>
      </c>
      <c r="P95" s="83" t="str">
        <f t="shared" ca="1" si="8"/>
        <v/>
      </c>
      <c r="Q95" s="83" t="str">
        <f t="shared" ca="1" si="12"/>
        <v/>
      </c>
      <c r="R95" s="83"/>
      <c r="S95" s="83"/>
    </row>
    <row r="96" spans="1:19" x14ac:dyDescent="0.2">
      <c r="A96" s="83">
        <f>+MassCurves!A63</f>
        <v>59</v>
      </c>
      <c r="B96" s="138">
        <f t="shared" si="0"/>
        <v>0.11800000000000001</v>
      </c>
      <c r="C96" s="123">
        <f t="shared" ca="1" si="2"/>
        <v>0.12000000000000002</v>
      </c>
      <c r="D96" s="139">
        <f t="shared" ca="1" si="3"/>
        <v>0</v>
      </c>
      <c r="E96" s="138">
        <f t="shared" ca="1" si="4"/>
        <v>0.21849999999999997</v>
      </c>
      <c r="F96" s="139">
        <f t="shared" ca="1" si="1"/>
        <v>0.13218812999999999</v>
      </c>
      <c r="G96" s="140">
        <f t="shared" ca="1" si="9"/>
        <v>7.9312877999999989</v>
      </c>
      <c r="H96" s="139">
        <f t="shared" ca="1" si="5"/>
        <v>5.8599770767157437E-2</v>
      </c>
      <c r="I96" s="123">
        <f t="shared" ca="1" si="10"/>
        <v>0.19078790076715743</v>
      </c>
      <c r="J96" s="123">
        <f t="shared" ca="1" si="6"/>
        <v>0.38167391671170137</v>
      </c>
      <c r="K96" s="142">
        <f t="shared" ca="1" si="11"/>
        <v>4.8448401552618456</v>
      </c>
      <c r="L96" s="143">
        <f ca="1">MAX(Routing!A$3,J95+K95)</f>
        <v>5.2191196799502899</v>
      </c>
      <c r="M96" s="141">
        <f ca="1">VLOOKUP(L96,Routing!A$3:D$23,4)+(L96-VLOOKUP(L96,Routing!A$3:A$23,1))*VLOOKUP(L96,Routing!A$3:E$23,5)</f>
        <v>0.18713974948028925</v>
      </c>
      <c r="N96" s="141">
        <f ca="1">VLOOKUP($L96,Routing!$A$3:$C$23,3)+($L96-VLOOKUP($L96,Routing!$A$3:$A$23,1))*VLOOKUP($L96,Routing!$A$3:$F$23,6)</f>
        <v>3.465550916301653E-3</v>
      </c>
      <c r="O96" s="141">
        <f ca="1">VLOOKUP($L96,Routing!$A$3:$B$23,2)+($L96-VLOOKUP($L96,Routing!$A$3:$A$23,1))*VLOOKUP($L96,Routing!$A$3:$G$23,7)</f>
        <v>0.17327754581508265</v>
      </c>
      <c r="P96" s="83" t="str">
        <f t="shared" ca="1" si="8"/>
        <v/>
      </c>
      <c r="Q96" s="83" t="str">
        <f t="shared" ca="1" si="12"/>
        <v/>
      </c>
      <c r="R96" s="83"/>
      <c r="S96" s="83"/>
    </row>
    <row r="97" spans="1:19" x14ac:dyDescent="0.2">
      <c r="A97" s="83">
        <f>+MassCurves!A64</f>
        <v>60</v>
      </c>
      <c r="B97" s="138">
        <f t="shared" si="0"/>
        <v>0.12000000000000001</v>
      </c>
      <c r="C97" s="123">
        <f t="shared" ca="1" si="2"/>
        <v>0.12000000000000002</v>
      </c>
      <c r="D97" s="139">
        <f t="shared" ca="1" si="3"/>
        <v>0</v>
      </c>
      <c r="E97" s="138">
        <f t="shared" ca="1" si="4"/>
        <v>0.21849999999999997</v>
      </c>
      <c r="F97" s="139">
        <f t="shared" ca="1" si="1"/>
        <v>0.13218812999999999</v>
      </c>
      <c r="G97" s="140">
        <f t="shared" ca="1" si="9"/>
        <v>7.9312877999999989</v>
      </c>
      <c r="H97" s="139">
        <f t="shared" ca="1" si="5"/>
        <v>5.8697886732847315E-2</v>
      </c>
      <c r="I97" s="123">
        <f t="shared" ca="1" si="10"/>
        <v>0.1908860167328473</v>
      </c>
      <c r="J97" s="123">
        <f t="shared" ca="1" si="6"/>
        <v>0.38187039526750644</v>
      </c>
      <c r="K97" s="142">
        <f t="shared" ca="1" si="11"/>
        <v>4.8517042720641426</v>
      </c>
      <c r="L97" s="143">
        <f ca="1">MAX(Routing!A$3,J96+K96)</f>
        <v>5.226514071973547</v>
      </c>
      <c r="M97" s="141">
        <f ca="1">VLOOKUP(L97,Routing!A$3:D$23,4)+(L97-VLOOKUP(L97,Routing!A$3:A$23,1))*VLOOKUP(L97,Routing!A$3:E$23,5)</f>
        <v>0.18740488704287617</v>
      </c>
      <c r="N97" s="141">
        <f ca="1">VLOOKUP($L97,Routing!$A$3:$C$23,3)+($L97-VLOOKUP($L97,Routing!$A$3:$A$23,1))*VLOOKUP($L97,Routing!$A$3:$F$23,6)</f>
        <v>3.4704608711643736E-3</v>
      </c>
      <c r="O97" s="141">
        <f ca="1">VLOOKUP($L97,Routing!$A$3:$B$23,2)+($L97-VLOOKUP($L97,Routing!$A$3:$A$23,1))*VLOOKUP($L97,Routing!$A$3:$G$23,7)</f>
        <v>0.17352304355821868</v>
      </c>
      <c r="P97" s="83" t="str">
        <f t="shared" ca="1" si="8"/>
        <v/>
      </c>
      <c r="Q97" s="83" t="str">
        <f t="shared" ca="1" si="12"/>
        <v/>
      </c>
      <c r="R97" s="83"/>
      <c r="S97" s="83"/>
    </row>
    <row r="98" spans="1:19" x14ac:dyDescent="0.2">
      <c r="A98" s="83">
        <f>+MassCurves!A65</f>
        <v>61</v>
      </c>
      <c r="B98" s="138">
        <f t="shared" si="0"/>
        <v>0.12200000000000001</v>
      </c>
      <c r="C98" s="123">
        <f t="shared" ca="1" si="2"/>
        <v>0.12000000000000002</v>
      </c>
      <c r="D98" s="139">
        <f t="shared" ca="1" si="3"/>
        <v>0</v>
      </c>
      <c r="E98" s="138">
        <f t="shared" ca="1" si="4"/>
        <v>0.21849999999999997</v>
      </c>
      <c r="F98" s="139">
        <f t="shared" ca="1" si="1"/>
        <v>0.13218812999999999</v>
      </c>
      <c r="G98" s="140">
        <f t="shared" ca="1" si="9"/>
        <v>7.9312877999999989</v>
      </c>
      <c r="H98" s="139">
        <f t="shared" ca="1" si="5"/>
        <v>5.8796249324283539E-2</v>
      </c>
      <c r="I98" s="123">
        <f t="shared" ca="1" si="10"/>
        <v>0.19098437932428353</v>
      </c>
      <c r="J98" s="123">
        <f t="shared" ca="1" si="6"/>
        <v>0.38206736790205686</v>
      </c>
      <c r="K98" s="142">
        <f t="shared" ca="1" si="11"/>
        <v>4.858258529813404</v>
      </c>
      <c r="L98" s="143">
        <f ca="1">MAX(Routing!A$3,J97+K97)</f>
        <v>5.2335746673316486</v>
      </c>
      <c r="M98" s="141">
        <f ca="1">VLOOKUP(L98,Routing!A$3:D$23,4)+(L98-VLOOKUP(L98,Routing!A$3:A$23,1))*VLOOKUP(L98,Routing!A$3:E$23,5)</f>
        <v>0.18765805580073638</v>
      </c>
      <c r="N98" s="141">
        <f ca="1">VLOOKUP($L98,Routing!$A$3:$C$23,3)+($L98-VLOOKUP($L98,Routing!$A$3:$A$23,1))*VLOOKUP($L98,Routing!$A$3:$F$23,6)</f>
        <v>3.4751491814951183E-3</v>
      </c>
      <c r="O98" s="141">
        <f ca="1">VLOOKUP($L98,Routing!$A$3:$B$23,2)+($L98-VLOOKUP($L98,Routing!$A$3:$A$23,1))*VLOOKUP($L98,Routing!$A$3:$G$23,7)</f>
        <v>0.17375745907475593</v>
      </c>
      <c r="P98" s="83" t="str">
        <f t="shared" ca="1" si="8"/>
        <v/>
      </c>
      <c r="Q98" s="83" t="str">
        <f t="shared" ca="1" si="12"/>
        <v/>
      </c>
      <c r="R98" s="83"/>
      <c r="S98" s="83"/>
    </row>
    <row r="99" spans="1:19" x14ac:dyDescent="0.2">
      <c r="A99" s="83">
        <f>+MassCurves!A66</f>
        <v>62</v>
      </c>
      <c r="B99" s="138">
        <f t="shared" si="0"/>
        <v>0.12400000000000001</v>
      </c>
      <c r="C99" s="123">
        <f t="shared" ca="1" si="2"/>
        <v>0.12000000000000002</v>
      </c>
      <c r="D99" s="139">
        <f t="shared" ca="1" si="3"/>
        <v>0</v>
      </c>
      <c r="E99" s="138">
        <f t="shared" ca="1" si="4"/>
        <v>0.21849999999999997</v>
      </c>
      <c r="F99" s="139">
        <f t="shared" ca="1" si="1"/>
        <v>0.13218812999999999</v>
      </c>
      <c r="G99" s="140">
        <f t="shared" ca="1" si="9"/>
        <v>7.9312877999999989</v>
      </c>
      <c r="H99" s="139">
        <f t="shared" ca="1" si="5"/>
        <v>5.8894859368722047E-2</v>
      </c>
      <c r="I99" s="123">
        <f t="shared" ca="1" si="10"/>
        <v>0.19108298936872203</v>
      </c>
      <c r="J99" s="123">
        <f t="shared" ca="1" si="6"/>
        <v>0.38226483627333591</v>
      </c>
      <c r="K99" s="142">
        <f t="shared" ca="1" si="11"/>
        <v>4.8645256081269013</v>
      </c>
      <c r="L99" s="143">
        <f ca="1">MAX(Routing!A$3,J98+K98)</f>
        <v>5.2403258977154605</v>
      </c>
      <c r="M99" s="141">
        <f ca="1">VLOOKUP(L99,Routing!A$3:D$23,4)+(L99-VLOOKUP(L99,Routing!A$3:A$23,1))*VLOOKUP(L99,Routing!A$3:E$23,5)</f>
        <v>0.18790013179059417</v>
      </c>
      <c r="N99" s="141">
        <f ca="1">VLOOKUP($L99,Routing!$A$3:$C$23,3)+($L99-VLOOKUP($L99,Routing!$A$3:$A$23,1))*VLOOKUP($L99,Routing!$A$3:$F$23,6)</f>
        <v>3.4796320701961886E-3</v>
      </c>
      <c r="O99" s="141">
        <f ca="1">VLOOKUP($L99,Routing!$A$3:$B$23,2)+($L99-VLOOKUP($L99,Routing!$A$3:$A$23,1))*VLOOKUP($L99,Routing!$A$3:$G$23,7)</f>
        <v>0.17398160350980943</v>
      </c>
      <c r="P99" s="83" t="str">
        <f t="shared" ca="1" si="8"/>
        <v/>
      </c>
      <c r="Q99" s="83" t="str">
        <f t="shared" ca="1" si="12"/>
        <v/>
      </c>
      <c r="R99" s="83"/>
      <c r="S99" s="83"/>
    </row>
    <row r="100" spans="1:19" x14ac:dyDescent="0.2">
      <c r="A100" s="83">
        <f>+MassCurves!A67</f>
        <v>63</v>
      </c>
      <c r="B100" s="138">
        <f t="shared" si="0"/>
        <v>0.126</v>
      </c>
      <c r="C100" s="123">
        <f t="shared" ca="1" si="2"/>
        <v>0.11999999999999998</v>
      </c>
      <c r="D100" s="139">
        <f t="shared" ca="1" si="3"/>
        <v>0</v>
      </c>
      <c r="E100" s="138">
        <f t="shared" ca="1" si="4"/>
        <v>0.21849999999999997</v>
      </c>
      <c r="F100" s="139">
        <f t="shared" ca="1" si="1"/>
        <v>0.13218812999999996</v>
      </c>
      <c r="G100" s="140">
        <f t="shared" ca="1" si="9"/>
        <v>7.931287799999998</v>
      </c>
      <c r="H100" s="139">
        <f t="shared" ca="1" si="5"/>
        <v>5.8993717696890262E-2</v>
      </c>
      <c r="I100" s="123">
        <f t="shared" ca="1" si="10"/>
        <v>0.19118184769689023</v>
      </c>
      <c r="J100" s="123">
        <f t="shared" ca="1" si="6"/>
        <v>0.38246280204628746</v>
      </c>
      <c r="K100" s="142">
        <f t="shared" ca="1" si="11"/>
        <v>4.8705265617341009</v>
      </c>
      <c r="L100" s="143">
        <f ca="1">MAX(Routing!A$3,J99+K99)</f>
        <v>5.2467904444002373</v>
      </c>
      <c r="M100" s="141">
        <f ca="1">VLOOKUP(L100,Routing!A$3:D$23,4)+(L100-VLOOKUP(L100,Routing!A$3:A$23,1))*VLOOKUP(L100,Routing!A$3:E$23,5)</f>
        <v>0.18813192828526745</v>
      </c>
      <c r="N100" s="141">
        <f ca="1">VLOOKUP($L100,Routing!$A$3:$C$23,3)+($L100-VLOOKUP($L100,Routing!$A$3:$A$23,1))*VLOOKUP($L100,Routing!$A$3:$F$23,6)</f>
        <v>3.4839245978753233E-3</v>
      </c>
      <c r="O100" s="141">
        <f ca="1">VLOOKUP($L100,Routing!$A$3:$B$23,2)+($L100-VLOOKUP($L100,Routing!$A$3:$A$23,1))*VLOOKUP($L100,Routing!$A$3:$G$23,7)</f>
        <v>0.17419622989376618</v>
      </c>
      <c r="P100" s="83" t="str">
        <f t="shared" ca="1" si="8"/>
        <v/>
      </c>
      <c r="Q100" s="83" t="str">
        <f t="shared" ca="1" si="12"/>
        <v/>
      </c>
      <c r="R100" s="83"/>
      <c r="S100" s="83"/>
    </row>
    <row r="101" spans="1:19" x14ac:dyDescent="0.2">
      <c r="A101" s="83">
        <f>+MassCurves!A68</f>
        <v>64</v>
      </c>
      <c r="B101" s="138">
        <f t="shared" ref="B101:B164" si="13">+HLOOKUP($B$9,MassCurve,(A101+2))</f>
        <v>0.128</v>
      </c>
      <c r="C101" s="123">
        <f t="shared" ca="1" si="2"/>
        <v>0.11999999999999998</v>
      </c>
      <c r="D101" s="139">
        <f t="shared" ca="1" si="3"/>
        <v>0</v>
      </c>
      <c r="E101" s="138">
        <f t="shared" ca="1" si="4"/>
        <v>0.21849999999999997</v>
      </c>
      <c r="F101" s="139">
        <f t="shared" ref="F101:F164" ca="1" si="14">+E101*C101*MAX(0.05,$B$5)*1.0083</f>
        <v>0.13218812999999996</v>
      </c>
      <c r="G101" s="140">
        <f t="shared" ca="1" si="9"/>
        <v>7.931287799999998</v>
      </c>
      <c r="H101" s="139">
        <f t="shared" ca="1" si="5"/>
        <v>5.9092825143004575E-2</v>
      </c>
      <c r="I101" s="123">
        <f t="shared" ca="1" si="10"/>
        <v>0.19128095514300453</v>
      </c>
      <c r="J101" s="123">
        <f t="shared" ca="1" si="6"/>
        <v>0.38266126689285079</v>
      </c>
      <c r="K101" s="142">
        <f t="shared" ca="1" si="11"/>
        <v>4.876280937008981</v>
      </c>
      <c r="L101" s="143">
        <f ca="1">MAX(Routing!A$3,J100+K100)</f>
        <v>5.2529893637803884</v>
      </c>
      <c r="M101" s="141">
        <f ca="1">VLOOKUP(L101,Routing!A$3:D$23,4)+(L101-VLOOKUP(L101,Routing!A$3:A$23,1))*VLOOKUP(L101,Routing!A$3:E$23,5)</f>
        <v>0.18835420029491431</v>
      </c>
      <c r="N101" s="141">
        <f ca="1">VLOOKUP($L101,Routing!$A$3:$C$23,3)+($L101-VLOOKUP($L101,Routing!$A$3:$A$23,1))*VLOOKUP($L101,Routing!$A$3:$F$23,6)</f>
        <v>3.488040746202117E-3</v>
      </c>
      <c r="O101" s="141">
        <f ca="1">VLOOKUP($L101,Routing!$A$3:$B$23,2)+($L101-VLOOKUP($L101,Routing!$A$3:$A$23,1))*VLOOKUP($L101,Routing!$A$3:$G$23,7)</f>
        <v>0.17440203731010584</v>
      </c>
      <c r="P101" s="83" t="str">
        <f t="shared" ca="1" si="8"/>
        <v/>
      </c>
      <c r="Q101" s="83" t="str">
        <f t="shared" ca="1" si="12"/>
        <v/>
      </c>
      <c r="R101" s="83"/>
      <c r="S101" s="83"/>
    </row>
    <row r="102" spans="1:19" x14ac:dyDescent="0.2">
      <c r="A102" s="83">
        <f>+MassCurves!A69</f>
        <v>65</v>
      </c>
      <c r="B102" s="138">
        <f t="shared" si="13"/>
        <v>0.13</v>
      </c>
      <c r="C102" s="123">
        <f t="shared" ref="C102:C165" ca="1" si="15">+IF(A102&lt;MAX(5,$B$6),(B102-B101)*60,(B102-OFFSET(B102,-MAX(5,$B$6),0,1,1))/(A102-OFFSET(A102,-MAX(5,$B$6),0,1,1))*60)</f>
        <v>0.11999999999999998</v>
      </c>
      <c r="D102" s="139">
        <f t="shared" ref="D102:D165" ca="1" si="16">VLOOKUP(C102,Cinterp,$B$10+1)</f>
        <v>0</v>
      </c>
      <c r="E102" s="138">
        <f t="shared" ref="E102:E165" ca="1" si="17">0.95*MAX(0,$B$7)/100+D102*(1-MAX(0,$B$7)/100)</f>
        <v>0.21849999999999997</v>
      </c>
      <c r="F102" s="139">
        <f t="shared" ca="1" si="14"/>
        <v>0.13218812999999996</v>
      </c>
      <c r="G102" s="140">
        <f t="shared" ca="1" si="9"/>
        <v>7.931287799999998</v>
      </c>
      <c r="H102" s="139">
        <f t="shared" ref="H102:H165" ca="1" si="18">+S$35*(1-F102/B$20)*(1/(1+ABS(A102-S$37)/100))^2</f>
        <v>5.9192182544787982E-2</v>
      </c>
      <c r="I102" s="123">
        <f t="shared" ca="1" si="10"/>
        <v>0.19138031254478793</v>
      </c>
      <c r="J102" s="123">
        <f t="shared" ref="J102:J165" ca="1" si="19">+I102+I103</f>
        <v>0.3828602324919963</v>
      </c>
      <c r="K102" s="142">
        <f t="shared" ca="1" si="11"/>
        <v>4.8818068801454171</v>
      </c>
      <c r="L102" s="143">
        <f ca="1">MAX(Routing!A$3,J101+K101)</f>
        <v>5.2589422039018316</v>
      </c>
      <c r="M102" s="141">
        <f ca="1">VLOOKUP(L102,Routing!A$3:D$23,4)+(L102-VLOOKUP(L102,Routing!A$3:A$23,1))*VLOOKUP(L102,Routing!A$3:E$23,5)</f>
        <v>0.18856764874548398</v>
      </c>
      <c r="N102" s="141">
        <f ca="1">VLOOKUP($L102,Routing!$A$3:$C$23,3)+($L102-VLOOKUP($L102,Routing!$A$3:$A$23,1))*VLOOKUP($L102,Routing!$A$3:$F$23,6)</f>
        <v>3.4919934952867405E-3</v>
      </c>
      <c r="O102" s="141">
        <f ca="1">VLOOKUP($L102,Routing!$A$3:$B$23,2)+($L102-VLOOKUP($L102,Routing!$A$3:$A$23,1))*VLOOKUP($L102,Routing!$A$3:$G$23,7)</f>
        <v>0.17459967476433702</v>
      </c>
      <c r="P102" s="83" t="str">
        <f t="shared" ref="P102:P165" ca="1" si="20">IF(I102&gt;B$23,(I102-B$23),"")</f>
        <v/>
      </c>
      <c r="Q102" s="83" t="str">
        <f t="shared" ca="1" si="12"/>
        <v/>
      </c>
      <c r="R102" s="83"/>
      <c r="S102" s="83"/>
    </row>
    <row r="103" spans="1:19" x14ac:dyDescent="0.2">
      <c r="A103" s="83">
        <f>+MassCurves!A70</f>
        <v>66</v>
      </c>
      <c r="B103" s="138">
        <f t="shared" si="13"/>
        <v>0.13200000000000001</v>
      </c>
      <c r="C103" s="123">
        <f t="shared" ca="1" si="15"/>
        <v>0.12000000000000002</v>
      </c>
      <c r="D103" s="139">
        <f t="shared" ca="1" si="16"/>
        <v>0</v>
      </c>
      <c r="E103" s="138">
        <f t="shared" ca="1" si="17"/>
        <v>0.21849999999999997</v>
      </c>
      <c r="F103" s="139">
        <f t="shared" ca="1" si="14"/>
        <v>0.13218812999999999</v>
      </c>
      <c r="G103" s="140">
        <f t="shared" ref="G103:G166" ca="1" si="21">+AVERAGE(F102:F103)*60</f>
        <v>7.931287799999998</v>
      </c>
      <c r="H103" s="139">
        <f t="shared" ca="1" si="18"/>
        <v>5.9291790743487775E-2</v>
      </c>
      <c r="I103" s="123">
        <f t="shared" ref="I103:I166" ca="1" si="22">+F103+H103</f>
        <v>0.19147992074348777</v>
      </c>
      <c r="J103" s="123">
        <f t="shared" ca="1" si="19"/>
        <v>0.38305970052976046</v>
      </c>
      <c r="K103" s="142">
        <f t="shared" ref="K103:K166" ca="1" si="23">L103-2*M103</f>
        <v>4.8871212375750659</v>
      </c>
      <c r="L103" s="143">
        <f ca="1">MAX(Routing!A$3,J102+K102)</f>
        <v>5.2646671126374134</v>
      </c>
      <c r="M103" s="141">
        <f ca="1">VLOOKUP(L103,Routing!A$3:D$23,4)+(L103-VLOOKUP(L103,Routing!A$3:A$23,1))*VLOOKUP(L103,Routing!A$3:E$23,5)</f>
        <v>0.1887729243575168</v>
      </c>
      <c r="N103" s="141">
        <f ca="1">VLOOKUP($L103,Routing!$A$3:$C$23,3)+($L103-VLOOKUP($L103,Routing!$A$3:$A$23,1))*VLOOKUP($L103,Routing!$A$3:$F$23,6)</f>
        <v>3.4957948955095706E-3</v>
      </c>
      <c r="O103" s="141">
        <f ca="1">VLOOKUP($L103,Routing!$A$3:$B$23,2)+($L103-VLOOKUP($L103,Routing!$A$3:$A$23,1))*VLOOKUP($L103,Routing!$A$3:$G$23,7)</f>
        <v>0.17478974477547851</v>
      </c>
      <c r="P103" s="83" t="str">
        <f t="shared" ca="1" si="20"/>
        <v/>
      </c>
      <c r="Q103" s="83" t="str">
        <f t="shared" ref="Q103:Q166" ca="1" si="24">IF(P103="","",P103*60)</f>
        <v/>
      </c>
      <c r="R103" s="83"/>
      <c r="S103" s="83"/>
    </row>
    <row r="104" spans="1:19" x14ac:dyDescent="0.2">
      <c r="A104" s="83">
        <f>+MassCurves!A71</f>
        <v>67</v>
      </c>
      <c r="B104" s="138">
        <f t="shared" si="13"/>
        <v>0.13400000000000001</v>
      </c>
      <c r="C104" s="123">
        <f t="shared" ca="1" si="15"/>
        <v>0.12000000000000002</v>
      </c>
      <c r="D104" s="139">
        <f t="shared" ca="1" si="16"/>
        <v>0</v>
      </c>
      <c r="E104" s="138">
        <f t="shared" ca="1" si="17"/>
        <v>0.21849999999999997</v>
      </c>
      <c r="F104" s="139">
        <f t="shared" ca="1" si="14"/>
        <v>0.13218812999999999</v>
      </c>
      <c r="G104" s="140">
        <f t="shared" ca="1" si="21"/>
        <v>7.9312877999999989</v>
      </c>
      <c r="H104" s="139">
        <f t="shared" ca="1" si="18"/>
        <v>5.9391650583893264E-2</v>
      </c>
      <c r="I104" s="123">
        <f t="shared" ca="1" si="22"/>
        <v>0.19157978058389324</v>
      </c>
      <c r="J104" s="123">
        <f t="shared" ca="1" si="19"/>
        <v>0.38325967269928207</v>
      </c>
      <c r="K104" s="142">
        <f t="shared" ca="1" si="23"/>
        <v>4.8922396491839528</v>
      </c>
      <c r="L104" s="143">
        <f ca="1">MAX(Routing!A$3,J103+K103)</f>
        <v>5.2701809381048266</v>
      </c>
      <c r="M104" s="141">
        <f ca="1">VLOOKUP(L104,Routing!A$3:D$23,4)+(L104-VLOOKUP(L104,Routing!A$3:A$23,1))*VLOOKUP(L104,Routing!A$3:E$23,5)</f>
        <v>0.18897063124678659</v>
      </c>
      <c r="N104" s="141">
        <f ca="1">VLOOKUP($L104,Routing!$A$3:$C$23,3)+($L104-VLOOKUP($L104,Routing!$A$3:$A$23,1))*VLOOKUP($L104,Routing!$A$3:$F$23,6)</f>
        <v>3.4994561341997518E-3</v>
      </c>
      <c r="O104" s="141">
        <f ca="1">VLOOKUP($L104,Routing!$A$3:$B$23,2)+($L104-VLOOKUP($L104,Routing!$A$3:$A$23,1))*VLOOKUP($L104,Routing!$A$3:$G$23,7)</f>
        <v>0.1749728067099876</v>
      </c>
      <c r="P104" s="83" t="str">
        <f t="shared" ca="1" si="20"/>
        <v/>
      </c>
      <c r="Q104" s="83" t="str">
        <f t="shared" ca="1" si="24"/>
        <v/>
      </c>
      <c r="R104" s="83"/>
      <c r="S104" s="83"/>
    </row>
    <row r="105" spans="1:19" x14ac:dyDescent="0.2">
      <c r="A105" s="83">
        <f>+MassCurves!A72</f>
        <v>68</v>
      </c>
      <c r="B105" s="138">
        <f t="shared" si="13"/>
        <v>0.13600000000000001</v>
      </c>
      <c r="C105" s="123">
        <f t="shared" ca="1" si="15"/>
        <v>0.12000000000000002</v>
      </c>
      <c r="D105" s="139">
        <f t="shared" ca="1" si="16"/>
        <v>0</v>
      </c>
      <c r="E105" s="138">
        <f t="shared" ca="1" si="17"/>
        <v>0.21849999999999997</v>
      </c>
      <c r="F105" s="139">
        <f t="shared" ca="1" si="14"/>
        <v>0.13218812999999999</v>
      </c>
      <c r="G105" s="140">
        <f t="shared" ca="1" si="21"/>
        <v>7.9312877999999989</v>
      </c>
      <c r="H105" s="139">
        <f t="shared" ca="1" si="18"/>
        <v>5.9491762914353881E-2</v>
      </c>
      <c r="I105" s="123">
        <f t="shared" ca="1" si="22"/>
        <v>0.19167989291435386</v>
      </c>
      <c r="J105" s="123">
        <f t="shared" ca="1" si="19"/>
        <v>0.38346015070083794</v>
      </c>
      <c r="K105" s="142">
        <f t="shared" ca="1" si="23"/>
        <v>4.8971766348442607</v>
      </c>
      <c r="L105" s="143">
        <f ca="1">MAX(Routing!A$3,J104+K104)</f>
        <v>5.2754993218832347</v>
      </c>
      <c r="M105" s="141">
        <f ca="1">VLOOKUP(L105,Routing!A$3:D$23,4)+(L105-VLOOKUP(L105,Routing!A$3:A$23,1))*VLOOKUP(L105,Routing!A$3:E$23,5)</f>
        <v>0.18916133026672952</v>
      </c>
      <c r="N105" s="141">
        <f ca="1">VLOOKUP($L105,Routing!$A$3:$C$23,3)+($L105-VLOOKUP($L105,Routing!$A$3:$A$23,1))*VLOOKUP($L105,Routing!$A$3:$F$23,6)</f>
        <v>3.5029875975320281E-3</v>
      </c>
      <c r="O105" s="141">
        <f ca="1">VLOOKUP($L105,Routing!$A$3:$B$23,2)+($L105-VLOOKUP($L105,Routing!$A$3:$A$23,1))*VLOOKUP($L105,Routing!$A$3:$G$23,7)</f>
        <v>0.1751493798766014</v>
      </c>
      <c r="P105" s="83" t="str">
        <f t="shared" ca="1" si="20"/>
        <v/>
      </c>
      <c r="Q105" s="83" t="str">
        <f t="shared" ca="1" si="24"/>
        <v/>
      </c>
      <c r="R105" s="83"/>
      <c r="S105" s="83"/>
    </row>
    <row r="106" spans="1:19" x14ac:dyDescent="0.2">
      <c r="A106" s="83">
        <f>+MassCurves!A73</f>
        <v>69</v>
      </c>
      <c r="B106" s="138">
        <f t="shared" si="13"/>
        <v>0.13800000000000001</v>
      </c>
      <c r="C106" s="123">
        <f t="shared" ca="1" si="15"/>
        <v>0.12000000000000002</v>
      </c>
      <c r="D106" s="139">
        <f t="shared" ca="1" si="16"/>
        <v>0</v>
      </c>
      <c r="E106" s="138">
        <f t="shared" ca="1" si="17"/>
        <v>0.21849999999999997</v>
      </c>
      <c r="F106" s="139">
        <f t="shared" ca="1" si="14"/>
        <v>0.13218812999999999</v>
      </c>
      <c r="G106" s="140">
        <f t="shared" ca="1" si="21"/>
        <v>7.9312877999999989</v>
      </c>
      <c r="H106" s="139">
        <f t="shared" ca="1" si="18"/>
        <v>5.959212858679698E-2</v>
      </c>
      <c r="I106" s="123">
        <f t="shared" ca="1" si="22"/>
        <v>0.19178025858679698</v>
      </c>
      <c r="J106" s="123">
        <f t="shared" ca="1" si="19"/>
        <v>0.38366113624187881</v>
      </c>
      <c r="K106" s="142">
        <f t="shared" ca="1" si="23"/>
        <v>4.9019456747406878</v>
      </c>
      <c r="L106" s="143">
        <f ca="1">MAX(Routing!A$3,J105+K105)</f>
        <v>5.2806367855450986</v>
      </c>
      <c r="M106" s="141">
        <f ca="1">VLOOKUP(L106,Routing!A$3:D$23,4)+(L106-VLOOKUP(L106,Routing!A$3:A$23,1))*VLOOKUP(L106,Routing!A$3:E$23,5)</f>
        <v>0.18934554211117882</v>
      </c>
      <c r="N106" s="141">
        <f ca="1">VLOOKUP($L106,Routing!$A$3:$C$23,3)+($L106-VLOOKUP($L106,Routing!$A$3:$A$23,1))*VLOOKUP($L106,Routing!$A$3:$F$23,6)</f>
        <v>3.5063989279847932E-3</v>
      </c>
      <c r="O106" s="141">
        <f ca="1">VLOOKUP($L106,Routing!$A$3:$B$23,2)+($L106-VLOOKUP($L106,Routing!$A$3:$A$23,1))*VLOOKUP($L106,Routing!$A$3:$G$23,7)</f>
        <v>0.17531994639923965</v>
      </c>
      <c r="P106" s="83" t="str">
        <f t="shared" ca="1" si="20"/>
        <v/>
      </c>
      <c r="Q106" s="83" t="str">
        <f t="shared" ca="1" si="24"/>
        <v/>
      </c>
      <c r="R106" s="83"/>
      <c r="S106" s="83"/>
    </row>
    <row r="107" spans="1:19" x14ac:dyDescent="0.2">
      <c r="A107" s="83">
        <f>+MassCurves!A74</f>
        <v>70</v>
      </c>
      <c r="B107" s="138">
        <f t="shared" si="13"/>
        <v>0.14000000000000001</v>
      </c>
      <c r="C107" s="123">
        <f t="shared" ca="1" si="15"/>
        <v>0.12000000000000002</v>
      </c>
      <c r="D107" s="139">
        <f t="shared" ca="1" si="16"/>
        <v>0</v>
      </c>
      <c r="E107" s="138">
        <f t="shared" ca="1" si="17"/>
        <v>0.21849999999999997</v>
      </c>
      <c r="F107" s="139">
        <f t="shared" ca="1" si="14"/>
        <v>0.13218812999999999</v>
      </c>
      <c r="G107" s="140">
        <f t="shared" ca="1" si="21"/>
        <v>7.9312877999999989</v>
      </c>
      <c r="H107" s="139">
        <f t="shared" ca="1" si="18"/>
        <v>5.9692748456746075E-2</v>
      </c>
      <c r="I107" s="123">
        <f t="shared" ca="1" si="22"/>
        <v>0.19188087845674606</v>
      </c>
      <c r="J107" s="123">
        <f t="shared" ca="1" si="19"/>
        <v>0.38386263103706625</v>
      </c>
      <c r="K107" s="142">
        <f t="shared" ca="1" si="23"/>
        <v>4.9065592839363665</v>
      </c>
      <c r="L107" s="143">
        <f ca="1">MAX(Routing!A$3,J106+K106)</f>
        <v>5.2856068109825669</v>
      </c>
      <c r="M107" s="141">
        <f ca="1">VLOOKUP(L107,Routing!A$3:D$23,4)+(L107-VLOOKUP(L107,Routing!A$3:A$23,1))*VLOOKUP(L107,Routing!A$3:E$23,5)</f>
        <v>0.189523750194594</v>
      </c>
      <c r="N107" s="141">
        <f ca="1">VLOOKUP($L107,Routing!$A$3:$C$23,3)+($L107-VLOOKUP($L107,Routing!$A$3:$A$23,1))*VLOOKUP($L107,Routing!$A$3:$F$23,6)</f>
        <v>3.5096990776776671E-3</v>
      </c>
      <c r="O107" s="141">
        <f ca="1">VLOOKUP($L107,Routing!$A$3:$B$23,2)+($L107-VLOOKUP($L107,Routing!$A$3:$A$23,1))*VLOOKUP($L107,Routing!$A$3:$G$23,7)</f>
        <v>0.17548495388388335</v>
      </c>
      <c r="P107" s="83" t="str">
        <f t="shared" ca="1" si="20"/>
        <v/>
      </c>
      <c r="Q107" s="83" t="str">
        <f t="shared" ca="1" si="24"/>
        <v/>
      </c>
      <c r="R107" s="83"/>
      <c r="S107" s="83"/>
    </row>
    <row r="108" spans="1:19" x14ac:dyDescent="0.2">
      <c r="A108" s="83">
        <f>+MassCurves!A75</f>
        <v>71</v>
      </c>
      <c r="B108" s="138">
        <f t="shared" si="13"/>
        <v>0.14200000000000002</v>
      </c>
      <c r="C108" s="123">
        <f t="shared" ca="1" si="15"/>
        <v>0.12000000000000002</v>
      </c>
      <c r="D108" s="139">
        <f t="shared" ca="1" si="16"/>
        <v>0</v>
      </c>
      <c r="E108" s="138">
        <f t="shared" ca="1" si="17"/>
        <v>0.21849999999999997</v>
      </c>
      <c r="F108" s="139">
        <f t="shared" ca="1" si="14"/>
        <v>0.13218812999999999</v>
      </c>
      <c r="G108" s="140">
        <f t="shared" ca="1" si="21"/>
        <v>7.9312877999999989</v>
      </c>
      <c r="H108" s="139">
        <f t="shared" ca="1" si="18"/>
        <v>5.9793623383339135E-2</v>
      </c>
      <c r="I108" s="123">
        <f t="shared" ca="1" si="22"/>
        <v>0.19198175338333912</v>
      </c>
      <c r="J108" s="123">
        <f t="shared" ca="1" si="19"/>
        <v>0.38406463680830871</v>
      </c>
      <c r="K108" s="142">
        <f t="shared" ca="1" si="23"/>
        <v>4.9110290815914697</v>
      </c>
      <c r="L108" s="143">
        <f ca="1">MAX(Routing!A$3,J107+K107)</f>
        <v>5.2904219149734324</v>
      </c>
      <c r="M108" s="141">
        <f ca="1">VLOOKUP(L108,Routing!A$3:D$23,4)+(L108-VLOOKUP(L108,Routing!A$3:A$23,1))*VLOOKUP(L108,Routing!A$3:E$23,5)</f>
        <v>0.18969640332574059</v>
      </c>
      <c r="N108" s="141">
        <f ca="1">VLOOKUP($L108,Routing!$A$3:$C$23,3)+($L108-VLOOKUP($L108,Routing!$A$3:$A$23,1))*VLOOKUP($L108,Routing!$A$3:$F$23,6)</f>
        <v>3.5128963578840849E-3</v>
      </c>
      <c r="O108" s="141">
        <f ca="1">VLOOKUP($L108,Routing!$A$3:$B$23,2)+($L108-VLOOKUP($L108,Routing!$A$3:$A$23,1))*VLOOKUP($L108,Routing!$A$3:$G$23,7)</f>
        <v>0.17564481789420425</v>
      </c>
      <c r="P108" s="83" t="str">
        <f t="shared" ca="1" si="20"/>
        <v/>
      </c>
      <c r="Q108" s="83" t="str">
        <f t="shared" ca="1" si="24"/>
        <v/>
      </c>
      <c r="R108" s="83"/>
      <c r="S108" s="83"/>
    </row>
    <row r="109" spans="1:19" x14ac:dyDescent="0.2">
      <c r="A109" s="83">
        <f>+MassCurves!A76</f>
        <v>72</v>
      </c>
      <c r="B109" s="138">
        <f t="shared" si="13"/>
        <v>0.14400000000000002</v>
      </c>
      <c r="C109" s="123">
        <f t="shared" ca="1" si="15"/>
        <v>0.12000000000000002</v>
      </c>
      <c r="D109" s="139">
        <f t="shared" ca="1" si="16"/>
        <v>0</v>
      </c>
      <c r="E109" s="138">
        <f t="shared" ca="1" si="17"/>
        <v>0.21849999999999997</v>
      </c>
      <c r="F109" s="139">
        <f t="shared" ca="1" si="14"/>
        <v>0.13218812999999999</v>
      </c>
      <c r="G109" s="140">
        <f t="shared" ca="1" si="21"/>
        <v>7.9312877999999989</v>
      </c>
      <c r="H109" s="139">
        <f t="shared" ca="1" si="18"/>
        <v>5.9894754229346758E-2</v>
      </c>
      <c r="I109" s="123">
        <f t="shared" ca="1" si="22"/>
        <v>0.19208288422934675</v>
      </c>
      <c r="J109" s="123">
        <f t="shared" ca="1" si="19"/>
        <v>0.38426715528479871</v>
      </c>
      <c r="K109" s="142">
        <f t="shared" ca="1" si="23"/>
        <v>4.9153658552179529</v>
      </c>
      <c r="L109" s="143">
        <f ca="1">MAX(Routing!A$3,J108+K108)</f>
        <v>5.2950937183997784</v>
      </c>
      <c r="M109" s="141">
        <f ca="1">VLOOKUP(L109,Routing!A$3:D$23,4)+(L109-VLOOKUP(L109,Routing!A$3:A$23,1))*VLOOKUP(L109,Routing!A$3:E$23,5)</f>
        <v>0.18986391818963347</v>
      </c>
      <c r="N109" s="141">
        <f ca="1">VLOOKUP($L109,Routing!$A$3:$C$23,3)+($L109-VLOOKUP($L109,Routing!$A$3:$A$23,1))*VLOOKUP($L109,Routing!$A$3:$F$23,6)</f>
        <v>3.5159984849932125E-3</v>
      </c>
      <c r="O109" s="141">
        <f ca="1">VLOOKUP($L109,Routing!$A$3:$B$23,2)+($L109-VLOOKUP($L109,Routing!$A$3:$A$23,1))*VLOOKUP($L109,Routing!$A$3:$G$23,7)</f>
        <v>0.17579992424966062</v>
      </c>
      <c r="P109" s="83" t="str">
        <f t="shared" ca="1" si="20"/>
        <v/>
      </c>
      <c r="Q109" s="83" t="str">
        <f t="shared" ca="1" si="24"/>
        <v/>
      </c>
      <c r="R109" s="83"/>
      <c r="S109" s="83"/>
    </row>
    <row r="110" spans="1:19" x14ac:dyDescent="0.2">
      <c r="A110" s="83">
        <f>+MassCurves!A77</f>
        <v>73</v>
      </c>
      <c r="B110" s="138">
        <f t="shared" si="13"/>
        <v>0.14600000000000002</v>
      </c>
      <c r="C110" s="123">
        <f t="shared" ca="1" si="15"/>
        <v>0.12000000000000002</v>
      </c>
      <c r="D110" s="139">
        <f t="shared" ca="1" si="16"/>
        <v>0</v>
      </c>
      <c r="E110" s="138">
        <f t="shared" ca="1" si="17"/>
        <v>0.21849999999999997</v>
      </c>
      <c r="F110" s="139">
        <f t="shared" ca="1" si="14"/>
        <v>0.13218812999999999</v>
      </c>
      <c r="G110" s="140">
        <f t="shared" ca="1" si="21"/>
        <v>7.9312877999999989</v>
      </c>
      <c r="H110" s="139">
        <f t="shared" ca="1" si="18"/>
        <v>5.9996141861190753E-2</v>
      </c>
      <c r="I110" s="123">
        <f t="shared" ca="1" si="22"/>
        <v>0.19218427186119075</v>
      </c>
      <c r="J110" s="123">
        <f t="shared" ca="1" si="19"/>
        <v>0.38447018820304957</v>
      </c>
      <c r="K110" s="142">
        <f t="shared" ca="1" si="23"/>
        <v>4.919579620326453</v>
      </c>
      <c r="L110" s="143">
        <f ca="1">MAX(Routing!A$3,J109+K109)</f>
        <v>5.2996330105027516</v>
      </c>
      <c r="M110" s="141">
        <f ca="1">VLOOKUP(L110,Routing!A$3:D$23,4)+(L110-VLOOKUP(L110,Routing!A$3:A$23,1))*VLOOKUP(L110,Routing!A$3:E$23,5)</f>
        <v>0.19002668165149306</v>
      </c>
      <c r="N110" s="141">
        <f ca="1">VLOOKUP($L110,Routing!$A$3:$C$23,3)+($L110-VLOOKUP($L110,Routing!$A$3:$A$23,1))*VLOOKUP($L110,Routing!$A$3:$F$23,6)</f>
        <v>3.5190126231757976E-3</v>
      </c>
      <c r="O110" s="141">
        <f ca="1">VLOOKUP($L110,Routing!$A$3:$B$23,2)+($L110-VLOOKUP($L110,Routing!$A$3:$A$23,1))*VLOOKUP($L110,Routing!$A$3:$G$23,7)</f>
        <v>0.17595063115878989</v>
      </c>
      <c r="P110" s="83" t="str">
        <f t="shared" ca="1" si="20"/>
        <v/>
      </c>
      <c r="Q110" s="83" t="str">
        <f t="shared" ca="1" si="24"/>
        <v/>
      </c>
      <c r="R110" s="83"/>
      <c r="S110" s="83"/>
    </row>
    <row r="111" spans="1:19" x14ac:dyDescent="0.2">
      <c r="A111" s="83">
        <f>+MassCurves!A78</f>
        <v>74</v>
      </c>
      <c r="B111" s="138">
        <f t="shared" si="13"/>
        <v>0.14800000000000002</v>
      </c>
      <c r="C111" s="123">
        <f t="shared" ca="1" si="15"/>
        <v>0.12000000000000002</v>
      </c>
      <c r="D111" s="139">
        <f t="shared" ca="1" si="16"/>
        <v>0</v>
      </c>
      <c r="E111" s="138">
        <f t="shared" ca="1" si="17"/>
        <v>0.21849999999999997</v>
      </c>
      <c r="F111" s="139">
        <f t="shared" ca="1" si="14"/>
        <v>0.13218812999999999</v>
      </c>
      <c r="G111" s="140">
        <f t="shared" ca="1" si="21"/>
        <v>7.9312877999999989</v>
      </c>
      <c r="H111" s="139">
        <f t="shared" ca="1" si="18"/>
        <v>6.0097787148962627E-2</v>
      </c>
      <c r="I111" s="123">
        <f t="shared" ca="1" si="22"/>
        <v>0.19228591714896262</v>
      </c>
      <c r="J111" s="123">
        <f t="shared" ca="1" si="19"/>
        <v>0.38467373730693261</v>
      </c>
      <c r="K111" s="142">
        <f t="shared" ca="1" si="23"/>
        <v>4.9236796757957197</v>
      </c>
      <c r="L111" s="143">
        <f ca="1">MAX(Routing!A$3,J110+K110)</f>
        <v>5.3040498085295029</v>
      </c>
      <c r="M111" s="141">
        <f ca="1">VLOOKUP(L111,Routing!A$3:D$23,4)+(L111-VLOOKUP(L111,Routing!A$3:A$23,1))*VLOOKUP(L111,Routing!A$3:E$23,5)</f>
        <v>0.19018505289548016</v>
      </c>
      <c r="N111" s="141">
        <f ca="1">VLOOKUP($L111,Routing!$A$3:$C$23,3)+($L111-VLOOKUP($L111,Routing!$A$3:$A$23,1))*VLOOKUP($L111,Routing!$A$3:$F$23,6)</f>
        <v>3.5219454239903735E-3</v>
      </c>
      <c r="O111" s="141">
        <f ca="1">VLOOKUP($L111,Routing!$A$3:$B$23,2)+($L111-VLOOKUP($L111,Routing!$A$3:$A$23,1))*VLOOKUP($L111,Routing!$A$3:$G$23,7)</f>
        <v>0.17609727119951868</v>
      </c>
      <c r="P111" s="83" t="str">
        <f t="shared" ca="1" si="20"/>
        <v/>
      </c>
      <c r="Q111" s="83" t="str">
        <f t="shared" ca="1" si="24"/>
        <v/>
      </c>
      <c r="R111" s="83"/>
      <c r="S111" s="83"/>
    </row>
    <row r="112" spans="1:19" x14ac:dyDescent="0.2">
      <c r="A112" s="83">
        <f>+MassCurves!A79</f>
        <v>75</v>
      </c>
      <c r="B112" s="138">
        <f t="shared" si="13"/>
        <v>0.15000000000000002</v>
      </c>
      <c r="C112" s="123">
        <f t="shared" ca="1" si="15"/>
        <v>0.12000000000000005</v>
      </c>
      <c r="D112" s="139">
        <f t="shared" ca="1" si="16"/>
        <v>0</v>
      </c>
      <c r="E112" s="138">
        <f t="shared" ca="1" si="17"/>
        <v>0.21849999999999997</v>
      </c>
      <c r="F112" s="139">
        <f t="shared" ca="1" si="14"/>
        <v>0.13218813000000004</v>
      </c>
      <c r="G112" s="140">
        <f t="shared" ca="1" si="21"/>
        <v>7.9312878000000007</v>
      </c>
      <c r="H112" s="139">
        <f t="shared" ca="1" si="18"/>
        <v>6.0199690966442301E-2</v>
      </c>
      <c r="I112" s="123">
        <f t="shared" ca="1" si="22"/>
        <v>0.19238782096644236</v>
      </c>
      <c r="J112" s="123">
        <f t="shared" ca="1" si="19"/>
        <v>0.38487780434771479</v>
      </c>
      <c r="K112" s="142">
        <f t="shared" ca="1" si="23"/>
        <v>4.9276746552713711</v>
      </c>
      <c r="L112" s="143">
        <f ca="1">MAX(Routing!A$3,J111+K111)</f>
        <v>5.308353413102652</v>
      </c>
      <c r="M112" s="141">
        <f ca="1">VLOOKUP(L112,Routing!A$3:D$23,4)+(L112-VLOOKUP(L112,Routing!A$3:A$23,1))*VLOOKUP(L112,Routing!A$3:E$23,5)</f>
        <v>0.19033936541005522</v>
      </c>
      <c r="N112" s="141">
        <f ca="1">VLOOKUP($L112,Routing!$A$3:$C$23,3)+($L112-VLOOKUP($L112,Routing!$A$3:$A$23,1))*VLOOKUP($L112,Routing!$A$3:$F$23,6)</f>
        <v>3.5248030631491712E-3</v>
      </c>
      <c r="O112" s="141">
        <f ca="1">VLOOKUP($L112,Routing!$A$3:$B$23,2)+($L112-VLOOKUP($L112,Routing!$A$3:$A$23,1))*VLOOKUP($L112,Routing!$A$3:$G$23,7)</f>
        <v>0.17624015315745856</v>
      </c>
      <c r="P112" s="83" t="str">
        <f t="shared" ca="1" si="20"/>
        <v/>
      </c>
      <c r="Q112" s="83" t="str">
        <f t="shared" ca="1" si="24"/>
        <v/>
      </c>
      <c r="R112" s="83"/>
      <c r="S112" s="83"/>
    </row>
    <row r="113" spans="1:19" x14ac:dyDescent="0.2">
      <c r="A113" s="83">
        <f>+MassCurves!A80</f>
        <v>76</v>
      </c>
      <c r="B113" s="138">
        <f t="shared" si="13"/>
        <v>0.152</v>
      </c>
      <c r="C113" s="123">
        <f t="shared" ca="1" si="15"/>
        <v>0.11999999999999998</v>
      </c>
      <c r="D113" s="139">
        <f t="shared" ca="1" si="16"/>
        <v>0</v>
      </c>
      <c r="E113" s="138">
        <f t="shared" ca="1" si="17"/>
        <v>0.21849999999999997</v>
      </c>
      <c r="F113" s="139">
        <f t="shared" ca="1" si="14"/>
        <v>0.13218812999999996</v>
      </c>
      <c r="G113" s="140">
        <f t="shared" ca="1" si="21"/>
        <v>7.9312878000000007</v>
      </c>
      <c r="H113" s="139">
        <f t="shared" ca="1" si="18"/>
        <v>6.0301854191116867E-2</v>
      </c>
      <c r="I113" s="123">
        <f t="shared" ca="1" si="22"/>
        <v>0.19248998419111682</v>
      </c>
      <c r="J113" s="123">
        <f t="shared" ca="1" si="19"/>
        <v>0.38508239108409625</v>
      </c>
      <c r="K113" s="142">
        <f t="shared" ca="1" si="23"/>
        <v>4.9315725748787456</v>
      </c>
      <c r="L113" s="143">
        <f ca="1">MAX(Routing!A$3,J112+K112)</f>
        <v>5.3125524596190861</v>
      </c>
      <c r="M113" s="141">
        <f ca="1">VLOOKUP(L113,Routing!A$3:D$23,4)+(L113-VLOOKUP(L113,Routing!A$3:A$23,1))*VLOOKUP(L113,Routing!A$3:E$23,5)</f>
        <v>0.19048992883096322</v>
      </c>
      <c r="N113" s="141">
        <f ca="1">VLOOKUP($L113,Routing!$A$3:$C$23,3)+($L113-VLOOKUP($L113,Routing!$A$3:$A$23,1))*VLOOKUP($L113,Routing!$A$3:$F$23,6)</f>
        <v>3.5275912746474672E-3</v>
      </c>
      <c r="O113" s="141">
        <f ca="1">VLOOKUP($L113,Routing!$A$3:$B$23,2)+($L113-VLOOKUP($L113,Routing!$A$3:$A$23,1))*VLOOKUP($L113,Routing!$A$3:$G$23,7)</f>
        <v>0.17637956373237337</v>
      </c>
      <c r="P113" s="83" t="str">
        <f t="shared" ca="1" si="20"/>
        <v/>
      </c>
      <c r="Q113" s="83" t="str">
        <f t="shared" ca="1" si="24"/>
        <v/>
      </c>
      <c r="R113" s="83"/>
      <c r="S113" s="83"/>
    </row>
    <row r="114" spans="1:19" x14ac:dyDescent="0.2">
      <c r="A114" s="83">
        <f>+MassCurves!A81</f>
        <v>77</v>
      </c>
      <c r="B114" s="138">
        <f t="shared" si="13"/>
        <v>0.154</v>
      </c>
      <c r="C114" s="123">
        <f t="shared" ca="1" si="15"/>
        <v>0.11999999999999998</v>
      </c>
      <c r="D114" s="139">
        <f t="shared" ca="1" si="16"/>
        <v>0</v>
      </c>
      <c r="E114" s="138">
        <f t="shared" ca="1" si="17"/>
        <v>0.21849999999999997</v>
      </c>
      <c r="F114" s="139">
        <f t="shared" ca="1" si="14"/>
        <v>0.13218812999999996</v>
      </c>
      <c r="G114" s="140">
        <f t="shared" ca="1" si="21"/>
        <v>7.931287799999998</v>
      </c>
      <c r="H114" s="139">
        <f t="shared" ca="1" si="18"/>
        <v>6.0404277704199434E-2</v>
      </c>
      <c r="I114" s="123">
        <f t="shared" ca="1" si="22"/>
        <v>0.19259240770419939</v>
      </c>
      <c r="J114" s="123">
        <f t="shared" ca="1" si="19"/>
        <v>0.38528749928224859</v>
      </c>
      <c r="K114" s="142">
        <f t="shared" ca="1" si="23"/>
        <v>4.9353808775141061</v>
      </c>
      <c r="L114" s="143">
        <f ca="1">MAX(Routing!A$3,J113+K113)</f>
        <v>5.3166549659628419</v>
      </c>
      <c r="M114" s="141">
        <f ca="1">VLOOKUP(L114,Routing!A$3:D$23,4)+(L114-VLOOKUP(L114,Routing!A$3:A$23,1))*VLOOKUP(L114,Routing!A$3:E$23,5)</f>
        <v>0.19063703065205406</v>
      </c>
      <c r="N114" s="141">
        <f ca="1">VLOOKUP($L114,Routing!$A$3:$C$23,3)+($L114-VLOOKUP($L114,Routing!$A$3:$A$23,1))*VLOOKUP($L114,Routing!$A$3:$F$23,6)</f>
        <v>3.530315382445446E-3</v>
      </c>
      <c r="O114" s="141">
        <f ca="1">VLOOKUP($L114,Routing!$A$3:$B$23,2)+($L114-VLOOKUP($L114,Routing!$A$3:$A$23,1))*VLOOKUP($L114,Routing!$A$3:$G$23,7)</f>
        <v>0.17651576912227229</v>
      </c>
      <c r="P114" s="83" t="str">
        <f t="shared" ca="1" si="20"/>
        <v/>
      </c>
      <c r="Q114" s="83" t="str">
        <f t="shared" ca="1" si="24"/>
        <v/>
      </c>
      <c r="R114" s="83"/>
      <c r="S114" s="83"/>
    </row>
    <row r="115" spans="1:19" x14ac:dyDescent="0.2">
      <c r="A115" s="83">
        <f>+MassCurves!A82</f>
        <v>78</v>
      </c>
      <c r="B115" s="138">
        <f t="shared" si="13"/>
        <v>0.156</v>
      </c>
      <c r="C115" s="123">
        <f t="shared" ca="1" si="15"/>
        <v>0.11999999999999998</v>
      </c>
      <c r="D115" s="139">
        <f t="shared" ca="1" si="16"/>
        <v>0</v>
      </c>
      <c r="E115" s="138">
        <f t="shared" ca="1" si="17"/>
        <v>0.21849999999999997</v>
      </c>
      <c r="F115" s="139">
        <f t="shared" ca="1" si="14"/>
        <v>0.13218812999999996</v>
      </c>
      <c r="G115" s="140">
        <f t="shared" ca="1" si="21"/>
        <v>7.931287799999998</v>
      </c>
      <c r="H115" s="139">
        <f t="shared" ca="1" si="18"/>
        <v>6.0506962390648185E-2</v>
      </c>
      <c r="I115" s="123">
        <f t="shared" ca="1" si="22"/>
        <v>0.19269509239064814</v>
      </c>
      <c r="J115" s="123">
        <f t="shared" ca="1" si="19"/>
        <v>0.38549313071585212</v>
      </c>
      <c r="K115" s="142">
        <f t="shared" ca="1" si="23"/>
        <v>4.9391064739596571</v>
      </c>
      <c r="L115" s="143">
        <f ca="1">MAX(Routing!A$3,J114+K114)</f>
        <v>5.3206683767963545</v>
      </c>
      <c r="M115" s="141">
        <f ca="1">VLOOKUP(L115,Routing!A$3:D$23,4)+(L115-VLOOKUP(L115,Routing!A$3:A$23,1))*VLOOKUP(L115,Routing!A$3:E$23,5)</f>
        <v>0.19078093781341507</v>
      </c>
      <c r="N115" s="141">
        <f ca="1">VLOOKUP($L115,Routing!$A$3:$C$23,3)+($L115-VLOOKUP($L115,Routing!$A$3:$A$23,1))*VLOOKUP($L115,Routing!$A$3:$F$23,6)</f>
        <v>3.5329803298780574E-3</v>
      </c>
      <c r="O115" s="141">
        <f ca="1">VLOOKUP($L115,Routing!$A$3:$B$23,2)+($L115-VLOOKUP($L115,Routing!$A$3:$A$23,1))*VLOOKUP($L115,Routing!$A$3:$G$23,7)</f>
        <v>0.17664901649390286</v>
      </c>
      <c r="P115" s="83" t="str">
        <f t="shared" ca="1" si="20"/>
        <v/>
      </c>
      <c r="Q115" s="83" t="str">
        <f t="shared" ca="1" si="24"/>
        <v/>
      </c>
      <c r="R115" s="83"/>
      <c r="S115" s="83"/>
    </row>
    <row r="116" spans="1:19" x14ac:dyDescent="0.2">
      <c r="A116" s="83">
        <f>+MassCurves!A83</f>
        <v>79</v>
      </c>
      <c r="B116" s="138">
        <f t="shared" si="13"/>
        <v>0.158</v>
      </c>
      <c r="C116" s="123">
        <f t="shared" ca="1" si="15"/>
        <v>0.11999999999999998</v>
      </c>
      <c r="D116" s="139">
        <f t="shared" ca="1" si="16"/>
        <v>0</v>
      </c>
      <c r="E116" s="138">
        <f t="shared" ca="1" si="17"/>
        <v>0.21849999999999997</v>
      </c>
      <c r="F116" s="139">
        <f t="shared" ca="1" si="14"/>
        <v>0.13218812999999996</v>
      </c>
      <c r="G116" s="140">
        <f t="shared" ca="1" si="21"/>
        <v>7.931287799999998</v>
      </c>
      <c r="H116" s="139">
        <f t="shared" ca="1" si="18"/>
        <v>6.0609909139185542E-2</v>
      </c>
      <c r="I116" s="123">
        <f t="shared" ca="1" si="22"/>
        <v>0.1927980391391855</v>
      </c>
      <c r="J116" s="123">
        <f t="shared" ca="1" si="19"/>
        <v>0.38569928716613511</v>
      </c>
      <c r="K116" s="142">
        <f t="shared" ca="1" si="23"/>
        <v>4.9427557810500824</v>
      </c>
      <c r="L116" s="143">
        <f ca="1">MAX(Routing!A$3,J115+K115)</f>
        <v>5.3245996046755089</v>
      </c>
      <c r="M116" s="141">
        <f ca="1">VLOOKUP(L116,Routing!A$3:D$23,4)+(L116-VLOOKUP(L116,Routing!A$3:A$23,1))*VLOOKUP(L116,Routing!A$3:E$23,5)</f>
        <v>0.19092189817561583</v>
      </c>
      <c r="N116" s="141">
        <f ca="1">VLOOKUP($L116,Routing!$A$3:$C$23,3)+($L116-VLOOKUP($L116,Routing!$A$3:$A$23,1))*VLOOKUP($L116,Routing!$A$3:$F$23,6)</f>
        <v>3.5355907069558488E-3</v>
      </c>
      <c r="O116" s="141">
        <f ca="1">VLOOKUP($L116,Routing!$A$3:$B$23,2)+($L116-VLOOKUP($L116,Routing!$A$3:$A$23,1))*VLOOKUP($L116,Routing!$A$3:$G$23,7)</f>
        <v>0.17677953534779245</v>
      </c>
      <c r="P116" s="83" t="str">
        <f t="shared" ca="1" si="20"/>
        <v/>
      </c>
      <c r="Q116" s="83" t="str">
        <f t="shared" ca="1" si="24"/>
        <v/>
      </c>
      <c r="R116" s="83"/>
      <c r="S116" s="83"/>
    </row>
    <row r="117" spans="1:19" x14ac:dyDescent="0.2">
      <c r="A117" s="83">
        <f>+MassCurves!A84</f>
        <v>80</v>
      </c>
      <c r="B117" s="138">
        <f t="shared" si="13"/>
        <v>0.16</v>
      </c>
      <c r="C117" s="123">
        <f t="shared" ca="1" si="15"/>
        <v>0.11999999999999998</v>
      </c>
      <c r="D117" s="139">
        <f t="shared" ca="1" si="16"/>
        <v>0</v>
      </c>
      <c r="E117" s="138">
        <f t="shared" ca="1" si="17"/>
        <v>0.21849999999999997</v>
      </c>
      <c r="F117" s="139">
        <f t="shared" ca="1" si="14"/>
        <v>0.13218812999999996</v>
      </c>
      <c r="G117" s="140">
        <f t="shared" ca="1" si="21"/>
        <v>7.931287799999998</v>
      </c>
      <c r="H117" s="139">
        <f t="shared" ca="1" si="18"/>
        <v>6.0713118842317261E-2</v>
      </c>
      <c r="I117" s="123">
        <f t="shared" ca="1" si="22"/>
        <v>0.19290124884231721</v>
      </c>
      <c r="J117" s="123">
        <f t="shared" ca="1" si="19"/>
        <v>0.38590597042191177</v>
      </c>
      <c r="K117" s="142">
        <f t="shared" ca="1" si="23"/>
        <v>4.9463347571020897</v>
      </c>
      <c r="L117" s="143">
        <f ca="1">MAX(Routing!A$3,J116+K116)</f>
        <v>5.3284550682162175</v>
      </c>
      <c r="M117" s="141">
        <f ca="1">VLOOKUP(L117,Routing!A$3:D$23,4)+(L117-VLOOKUP(L117,Routing!A$3:A$23,1))*VLOOKUP(L117,Routing!A$3:E$23,5)</f>
        <v>0.19106014188823089</v>
      </c>
      <c r="N117" s="141">
        <f ca="1">VLOOKUP($L117,Routing!$A$3:$C$23,3)+($L117-VLOOKUP($L117,Routing!$A$3:$A$23,1))*VLOOKUP($L117,Routing!$A$3:$F$23,6)</f>
        <v>3.5381507757079795E-3</v>
      </c>
      <c r="O117" s="141">
        <f ca="1">VLOOKUP($L117,Routing!$A$3:$B$23,2)+($L117-VLOOKUP($L117,Routing!$A$3:$A$23,1))*VLOOKUP($L117,Routing!$A$3:$G$23,7)</f>
        <v>0.17690753878539897</v>
      </c>
      <c r="P117" s="83" t="str">
        <f t="shared" ca="1" si="20"/>
        <v/>
      </c>
      <c r="Q117" s="83" t="str">
        <f t="shared" ca="1" si="24"/>
        <v/>
      </c>
      <c r="R117" s="83"/>
      <c r="S117" s="83"/>
    </row>
    <row r="118" spans="1:19" x14ac:dyDescent="0.2">
      <c r="A118" s="83">
        <f>+MassCurves!A85</f>
        <v>81</v>
      </c>
      <c r="B118" s="138">
        <f t="shared" si="13"/>
        <v>0.16200000000000001</v>
      </c>
      <c r="C118" s="123">
        <f t="shared" ca="1" si="15"/>
        <v>0.11999999999999998</v>
      </c>
      <c r="D118" s="139">
        <f t="shared" ca="1" si="16"/>
        <v>0</v>
      </c>
      <c r="E118" s="138">
        <f t="shared" ca="1" si="17"/>
        <v>0.21849999999999997</v>
      </c>
      <c r="F118" s="139">
        <f t="shared" ca="1" si="14"/>
        <v>0.13218812999999996</v>
      </c>
      <c r="G118" s="140">
        <f t="shared" ca="1" si="21"/>
        <v>7.931287799999998</v>
      </c>
      <c r="H118" s="139">
        <f t="shared" ca="1" si="18"/>
        <v>6.0816592396351871E-2</v>
      </c>
      <c r="I118" s="123">
        <f t="shared" ca="1" si="22"/>
        <v>0.19300472239635183</v>
      </c>
      <c r="J118" s="123">
        <f t="shared" ca="1" si="19"/>
        <v>0.38611318227962144</v>
      </c>
      <c r="K118" s="142">
        <f t="shared" ca="1" si="23"/>
        <v>4.9498489348032253</v>
      </c>
      <c r="L118" s="143">
        <f ca="1">MAX(Routing!A$3,J117+K117)</f>
        <v>5.3322407275240016</v>
      </c>
      <c r="M118" s="141">
        <f ca="1">VLOOKUP(L118,Routing!A$3:D$23,4)+(L118-VLOOKUP(L118,Routing!A$3:A$23,1))*VLOOKUP(L118,Routing!A$3:E$23,5)</f>
        <v>0.19119588266022314</v>
      </c>
      <c r="N118" s="141">
        <f ca="1">VLOOKUP($L118,Routing!$A$3:$C$23,3)+($L118-VLOOKUP($L118,Routing!$A$3:$A$23,1))*VLOOKUP($L118,Routing!$A$3:$F$23,6)</f>
        <v>3.5406644937078361E-3</v>
      </c>
      <c r="O118" s="141">
        <f ca="1">VLOOKUP($L118,Routing!$A$3:$B$23,2)+($L118-VLOOKUP($L118,Routing!$A$3:$A$23,1))*VLOOKUP($L118,Routing!$A$3:$G$23,7)</f>
        <v>0.17703322468539182</v>
      </c>
      <c r="P118" s="83" t="str">
        <f t="shared" ca="1" si="20"/>
        <v/>
      </c>
      <c r="Q118" s="83" t="str">
        <f t="shared" ca="1" si="24"/>
        <v/>
      </c>
      <c r="R118" s="83"/>
      <c r="S118" s="83"/>
    </row>
    <row r="119" spans="1:19" x14ac:dyDescent="0.2">
      <c r="A119" s="83">
        <f>+MassCurves!A86</f>
        <v>82</v>
      </c>
      <c r="B119" s="138">
        <f t="shared" si="13"/>
        <v>0.16400000000000001</v>
      </c>
      <c r="C119" s="123">
        <f t="shared" ca="1" si="15"/>
        <v>0.11999999999999998</v>
      </c>
      <c r="D119" s="139">
        <f t="shared" ca="1" si="16"/>
        <v>0</v>
      </c>
      <c r="E119" s="138">
        <f t="shared" ca="1" si="17"/>
        <v>0.21849999999999997</v>
      </c>
      <c r="F119" s="139">
        <f t="shared" ca="1" si="14"/>
        <v>0.13218812999999996</v>
      </c>
      <c r="G119" s="140">
        <f t="shared" ca="1" si="21"/>
        <v>7.931287799999998</v>
      </c>
      <c r="H119" s="139">
        <f t="shared" ca="1" si="18"/>
        <v>6.0920330701420111E-2</v>
      </c>
      <c r="I119" s="123">
        <f t="shared" ca="1" si="22"/>
        <v>0.19310846070142007</v>
      </c>
      <c r="J119" s="123">
        <f t="shared" ca="1" si="19"/>
        <v>0.38632092454336736</v>
      </c>
      <c r="K119" s="142">
        <f t="shared" ca="1" si="23"/>
        <v>4.9533034517421521</v>
      </c>
      <c r="L119" s="143">
        <f ca="1">MAX(Routing!A$3,J118+K118)</f>
        <v>5.3359621170828468</v>
      </c>
      <c r="M119" s="141">
        <f ca="1">VLOOKUP(L119,Routing!A$3:D$23,4)+(L119-VLOOKUP(L119,Routing!A$3:A$23,1))*VLOOKUP(L119,Routing!A$3:E$23,5)</f>
        <v>0.19132931893922556</v>
      </c>
      <c r="N119" s="141">
        <f ca="1">VLOOKUP($L119,Routing!$A$3:$C$23,3)+($L119-VLOOKUP($L119,Routing!$A$3:$A$23,1))*VLOOKUP($L119,Routing!$A$3:$F$23,6)</f>
        <v>3.5431355359115848E-3</v>
      </c>
      <c r="O119" s="141">
        <f ca="1">VLOOKUP($L119,Routing!$A$3:$B$23,2)+($L119-VLOOKUP($L119,Routing!$A$3:$A$23,1))*VLOOKUP($L119,Routing!$A$3:$G$23,7)</f>
        <v>0.17715677679557923</v>
      </c>
      <c r="P119" s="83" t="str">
        <f t="shared" ca="1" si="20"/>
        <v/>
      </c>
      <c r="Q119" s="83" t="str">
        <f t="shared" ca="1" si="24"/>
        <v/>
      </c>
      <c r="R119" s="83"/>
      <c r="S119" s="83"/>
    </row>
    <row r="120" spans="1:19" x14ac:dyDescent="0.2">
      <c r="A120" s="83">
        <f>+MassCurves!A87</f>
        <v>83</v>
      </c>
      <c r="B120" s="138">
        <f t="shared" si="13"/>
        <v>0.16600000000000001</v>
      </c>
      <c r="C120" s="123">
        <f t="shared" ca="1" si="15"/>
        <v>0.12000000000000002</v>
      </c>
      <c r="D120" s="139">
        <f t="shared" ca="1" si="16"/>
        <v>0</v>
      </c>
      <c r="E120" s="138">
        <f t="shared" ca="1" si="17"/>
        <v>0.21849999999999997</v>
      </c>
      <c r="F120" s="139">
        <f t="shared" ca="1" si="14"/>
        <v>0.13218812999999999</v>
      </c>
      <c r="G120" s="140">
        <f t="shared" ca="1" si="21"/>
        <v>7.931287799999998</v>
      </c>
      <c r="H120" s="139">
        <f t="shared" ca="1" si="18"/>
        <v>6.1024334661494491E-2</v>
      </c>
      <c r="I120" s="123">
        <f t="shared" ca="1" si="22"/>
        <v>0.19321246466149447</v>
      </c>
      <c r="J120" s="123">
        <f t="shared" ca="1" si="19"/>
        <v>0.38652919902495597</v>
      </c>
      <c r="K120" s="142">
        <f t="shared" ca="1" si="23"/>
        <v>4.9567030787495652</v>
      </c>
      <c r="L120" s="143">
        <f ca="1">MAX(Routing!A$3,J119+K119)</f>
        <v>5.3396243762855198</v>
      </c>
      <c r="M120" s="141">
        <f ca="1">VLOOKUP(L120,Routing!A$3:D$23,4)+(L120-VLOOKUP(L120,Routing!A$3:A$23,1))*VLOOKUP(L120,Routing!A$3:E$23,5)</f>
        <v>0.19146063500625368</v>
      </c>
      <c r="N120" s="141">
        <f ca="1">VLOOKUP($L120,Routing!$A$3:$C$23,3)+($L120-VLOOKUP($L120,Routing!$A$3:$A$23,1))*VLOOKUP($L120,Routing!$A$3:$F$23,6)</f>
        <v>3.5455673149306236E-3</v>
      </c>
      <c r="O120" s="141">
        <f ca="1">VLOOKUP($L120,Routing!$A$3:$B$23,2)+($L120-VLOOKUP($L120,Routing!$A$3:$A$23,1))*VLOOKUP($L120,Routing!$A$3:$G$23,7)</f>
        <v>0.17727836574653119</v>
      </c>
      <c r="P120" s="83" t="str">
        <f t="shared" ca="1" si="20"/>
        <v/>
      </c>
      <c r="Q120" s="83" t="str">
        <f t="shared" ca="1" si="24"/>
        <v/>
      </c>
      <c r="R120" s="83"/>
      <c r="S120" s="83"/>
    </row>
    <row r="121" spans="1:19" x14ac:dyDescent="0.2">
      <c r="A121" s="83">
        <f>+MassCurves!A88</f>
        <v>84</v>
      </c>
      <c r="B121" s="138">
        <f t="shared" si="13"/>
        <v>0.16800000000000001</v>
      </c>
      <c r="C121" s="123">
        <f t="shared" ca="1" si="15"/>
        <v>0.12000000000000002</v>
      </c>
      <c r="D121" s="139">
        <f t="shared" ca="1" si="16"/>
        <v>0</v>
      </c>
      <c r="E121" s="138">
        <f t="shared" ca="1" si="17"/>
        <v>0.21849999999999997</v>
      </c>
      <c r="F121" s="139">
        <f t="shared" ca="1" si="14"/>
        <v>0.13218812999999999</v>
      </c>
      <c r="G121" s="140">
        <f t="shared" ca="1" si="21"/>
        <v>7.9312877999999989</v>
      </c>
      <c r="H121" s="139">
        <f t="shared" ca="1" si="18"/>
        <v>6.1128605184409067E-2</v>
      </c>
      <c r="I121" s="123">
        <f t="shared" ca="1" si="22"/>
        <v>0.19331673518440906</v>
      </c>
      <c r="J121" s="123">
        <f t="shared" ca="1" si="19"/>
        <v>0.38673800754393667</v>
      </c>
      <c r="K121" s="142">
        <f t="shared" ca="1" si="23"/>
        <v>4.960052246206704</v>
      </c>
      <c r="L121" s="143">
        <f ca="1">MAX(Routing!A$3,J120+K120)</f>
        <v>5.3432322777745211</v>
      </c>
      <c r="M121" s="141">
        <f ca="1">VLOOKUP(L121,Routing!A$3:D$23,4)+(L121-VLOOKUP(L121,Routing!A$3:A$23,1))*VLOOKUP(L121,Routing!A$3:E$23,5)</f>
        <v>0.19159000199191509</v>
      </c>
      <c r="N121" s="141">
        <f ca="1">VLOOKUP($L121,Routing!$A$3:$C$23,3)+($L121-VLOOKUP($L121,Routing!$A$3:$A$23,1))*VLOOKUP($L121,Routing!$A$3:$F$23,6)</f>
        <v>3.5479629998502794E-3</v>
      </c>
      <c r="O121" s="141">
        <f ca="1">VLOOKUP($L121,Routing!$A$3:$B$23,2)+($L121-VLOOKUP($L121,Routing!$A$3:$A$23,1))*VLOOKUP($L121,Routing!$A$3:$G$23,7)</f>
        <v>0.17739814999251396</v>
      </c>
      <c r="P121" s="83" t="str">
        <f t="shared" ca="1" si="20"/>
        <v/>
      </c>
      <c r="Q121" s="83" t="str">
        <f t="shared" ca="1" si="24"/>
        <v/>
      </c>
      <c r="R121" s="83"/>
      <c r="S121" s="83"/>
    </row>
    <row r="122" spans="1:19" x14ac:dyDescent="0.2">
      <c r="A122" s="83">
        <f>+MassCurves!A89</f>
        <v>85</v>
      </c>
      <c r="B122" s="138">
        <f t="shared" si="13"/>
        <v>0.17</v>
      </c>
      <c r="C122" s="123">
        <f t="shared" ca="1" si="15"/>
        <v>0.12000000000000002</v>
      </c>
      <c r="D122" s="139">
        <f t="shared" ca="1" si="16"/>
        <v>0</v>
      </c>
      <c r="E122" s="138">
        <f t="shared" ca="1" si="17"/>
        <v>0.21849999999999997</v>
      </c>
      <c r="F122" s="139">
        <f t="shared" ca="1" si="14"/>
        <v>0.13218812999999999</v>
      </c>
      <c r="G122" s="140">
        <f t="shared" ca="1" si="21"/>
        <v>7.9312877999999989</v>
      </c>
      <c r="H122" s="139">
        <f t="shared" ca="1" si="18"/>
        <v>6.1233143181879078E-2</v>
      </c>
      <c r="I122" s="123">
        <f t="shared" ca="1" si="22"/>
        <v>0.19342127318187907</v>
      </c>
      <c r="J122" s="123">
        <f t="shared" ca="1" si="19"/>
        <v>0.38694735192764113</v>
      </c>
      <c r="K122" s="142">
        <f t="shared" ca="1" si="23"/>
        <v>4.9633550684672461</v>
      </c>
      <c r="L122" s="143">
        <f ca="1">MAX(Routing!A$3,J121+K121)</f>
        <v>5.3467902537506404</v>
      </c>
      <c r="M122" s="141">
        <f ca="1">VLOOKUP(L122,Routing!A$3:D$23,4)+(L122-VLOOKUP(L122,Routing!A$3:A$23,1))*VLOOKUP(L122,Routing!A$3:E$23,5)</f>
        <v>0.19171757881974405</v>
      </c>
      <c r="N122" s="141">
        <f ca="1">VLOOKUP($L122,Routing!$A$3:$C$23,3)+($L122-VLOOKUP($L122,Routing!$A$3:$A$23,1))*VLOOKUP($L122,Routing!$A$3:$F$23,6)</f>
        <v>3.5503255336989644E-3</v>
      </c>
      <c r="O122" s="141">
        <f ca="1">VLOOKUP($L122,Routing!$A$3:$B$23,2)+($L122-VLOOKUP($L122,Routing!$A$3:$A$23,1))*VLOOKUP($L122,Routing!$A$3:$G$23,7)</f>
        <v>0.17751627668494821</v>
      </c>
      <c r="P122" s="83" t="str">
        <f t="shared" ca="1" si="20"/>
        <v/>
      </c>
      <c r="Q122" s="83" t="str">
        <f t="shared" ca="1" si="24"/>
        <v/>
      </c>
      <c r="R122" s="83"/>
      <c r="S122" s="83"/>
    </row>
    <row r="123" spans="1:19" x14ac:dyDescent="0.2">
      <c r="A123" s="83">
        <f>+MassCurves!A90</f>
        <v>86</v>
      </c>
      <c r="B123" s="138">
        <f t="shared" si="13"/>
        <v>0.17200000000000001</v>
      </c>
      <c r="C123" s="123">
        <f t="shared" ca="1" si="15"/>
        <v>0.12000000000000002</v>
      </c>
      <c r="D123" s="139">
        <f t="shared" ca="1" si="16"/>
        <v>0</v>
      </c>
      <c r="E123" s="138">
        <f t="shared" ca="1" si="17"/>
        <v>0.21849999999999997</v>
      </c>
      <c r="F123" s="139">
        <f t="shared" ca="1" si="14"/>
        <v>0.13218812999999999</v>
      </c>
      <c r="G123" s="140">
        <f t="shared" ca="1" si="21"/>
        <v>7.9312877999999989</v>
      </c>
      <c r="H123" s="139">
        <f t="shared" ca="1" si="18"/>
        <v>6.1337949569521058E-2</v>
      </c>
      <c r="I123" s="123">
        <f t="shared" ca="1" si="22"/>
        <v>0.19352607956952106</v>
      </c>
      <c r="J123" s="123">
        <f t="shared" ca="1" si="19"/>
        <v>0.38715723401122371</v>
      </c>
      <c r="K123" s="142">
        <f t="shared" ca="1" si="23"/>
        <v>4.9666153665278641</v>
      </c>
      <c r="L123" s="143">
        <f ca="1">MAX(Routing!A$3,J122+K122)</f>
        <v>5.350302420394887</v>
      </c>
      <c r="M123" s="141">
        <f ca="1">VLOOKUP(L123,Routing!A$3:D$23,4)+(L123-VLOOKUP(L123,Routing!A$3:A$23,1))*VLOOKUP(L123,Routing!A$3:E$23,5)</f>
        <v>0.19184351308188835</v>
      </c>
      <c r="N123" s="141">
        <f ca="1">VLOOKUP($L123,Routing!$A$3:$C$23,3)+($L123-VLOOKUP($L123,Routing!$A$3:$A$23,1))*VLOOKUP($L123,Routing!$A$3:$F$23,6)</f>
        <v>3.5526576496645993E-3</v>
      </c>
      <c r="O123" s="141">
        <f ca="1">VLOOKUP($L123,Routing!$A$3:$B$23,2)+($L123-VLOOKUP($L123,Routing!$A$3:$A$23,1))*VLOOKUP($L123,Routing!$A$3:$G$23,7)</f>
        <v>0.17763288248322998</v>
      </c>
      <c r="P123" s="83" t="str">
        <f t="shared" ca="1" si="20"/>
        <v/>
      </c>
      <c r="Q123" s="83" t="str">
        <f t="shared" ca="1" si="24"/>
        <v/>
      </c>
      <c r="R123" s="83"/>
      <c r="S123" s="83"/>
    </row>
    <row r="124" spans="1:19" x14ac:dyDescent="0.2">
      <c r="A124" s="83">
        <f>+MassCurves!A91</f>
        <v>87</v>
      </c>
      <c r="B124" s="138">
        <f t="shared" si="13"/>
        <v>0.17400000000000002</v>
      </c>
      <c r="C124" s="123">
        <f t="shared" ca="1" si="15"/>
        <v>0.12000000000000002</v>
      </c>
      <c r="D124" s="139">
        <f t="shared" ca="1" si="16"/>
        <v>0</v>
      </c>
      <c r="E124" s="138">
        <f t="shared" ca="1" si="17"/>
        <v>0.21849999999999997</v>
      </c>
      <c r="F124" s="139">
        <f t="shared" ca="1" si="14"/>
        <v>0.13218812999999999</v>
      </c>
      <c r="G124" s="140">
        <f t="shared" ca="1" si="21"/>
        <v>7.9312877999999989</v>
      </c>
      <c r="H124" s="139">
        <f t="shared" ca="1" si="18"/>
        <v>6.1443025266872786E-2</v>
      </c>
      <c r="I124" s="123">
        <f t="shared" ca="1" si="22"/>
        <v>0.19363115526687277</v>
      </c>
      <c r="J124" s="123">
        <f t="shared" ca="1" si="19"/>
        <v>0.38736765563770131</v>
      </c>
      <c r="K124" s="142">
        <f t="shared" ca="1" si="23"/>
        <v>4.9698366890730457</v>
      </c>
      <c r="L124" s="143">
        <f ca="1">MAX(Routing!A$3,J123+K123)</f>
        <v>5.353772600539088</v>
      </c>
      <c r="M124" s="141">
        <f ca="1">VLOOKUP(L124,Routing!A$3:D$23,4)+(L124-VLOOKUP(L124,Routing!A$3:A$23,1))*VLOOKUP(L124,Routing!A$3:E$23,5)</f>
        <v>0.19196794185199914</v>
      </c>
      <c r="N124" s="141">
        <f ca="1">VLOOKUP($L124,Routing!$A$3:$C$23,3)+($L124-VLOOKUP($L124,Routing!$A$3:$A$23,1))*VLOOKUP($L124,Routing!$A$3:$F$23,6)</f>
        <v>3.5549618861481324E-3</v>
      </c>
      <c r="O124" s="141">
        <f ca="1">VLOOKUP($L124,Routing!$A$3:$B$23,2)+($L124-VLOOKUP($L124,Routing!$A$3:$A$23,1))*VLOOKUP($L124,Routing!$A$3:$G$23,7)</f>
        <v>0.17774809430740662</v>
      </c>
      <c r="P124" s="83" t="str">
        <f t="shared" ca="1" si="20"/>
        <v/>
      </c>
      <c r="Q124" s="83" t="str">
        <f t="shared" ca="1" si="24"/>
        <v/>
      </c>
      <c r="R124" s="83"/>
      <c r="S124" s="83"/>
    </row>
    <row r="125" spans="1:19" x14ac:dyDescent="0.2">
      <c r="A125" s="83">
        <f>+MassCurves!A92</f>
        <v>88</v>
      </c>
      <c r="B125" s="138">
        <f t="shared" si="13"/>
        <v>0.17600000000000002</v>
      </c>
      <c r="C125" s="123">
        <f t="shared" ca="1" si="15"/>
        <v>0.12000000000000002</v>
      </c>
      <c r="D125" s="139">
        <f t="shared" ca="1" si="16"/>
        <v>0</v>
      </c>
      <c r="E125" s="138">
        <f t="shared" ca="1" si="17"/>
        <v>0.21849999999999997</v>
      </c>
      <c r="F125" s="139">
        <f t="shared" ca="1" si="14"/>
        <v>0.13218812999999999</v>
      </c>
      <c r="G125" s="140">
        <f t="shared" ca="1" si="21"/>
        <v>7.9312877999999989</v>
      </c>
      <c r="H125" s="139">
        <f t="shared" ca="1" si="18"/>
        <v>6.1548371197413493E-2</v>
      </c>
      <c r="I125" s="123">
        <f t="shared" ca="1" si="22"/>
        <v>0.19373650119741348</v>
      </c>
      <c r="J125" s="123">
        <f t="shared" ca="1" si="19"/>
        <v>0.38757861865799426</v>
      </c>
      <c r="K125" s="142">
        <f t="shared" ca="1" si="23"/>
        <v>4.9730223320107596</v>
      </c>
      <c r="L125" s="143">
        <f ca="1">MAX(Routing!A$3,J124+K124)</f>
        <v>5.3572043447107474</v>
      </c>
      <c r="M125" s="141">
        <f ca="1">VLOOKUP(L125,Routing!A$3:D$23,4)+(L125-VLOOKUP(L125,Routing!A$3:A$23,1))*VLOOKUP(L125,Routing!A$3:E$23,5)</f>
        <v>0.19209099243982758</v>
      </c>
      <c r="N125" s="141">
        <f ca="1">VLOOKUP($L125,Routing!$A$3:$C$23,3)+($L125-VLOOKUP($L125,Routing!$A$3:$A$23,1))*VLOOKUP($L125,Routing!$A$3:$F$23,6)</f>
        <v>3.557240600737548E-3</v>
      </c>
      <c r="O125" s="141">
        <f ca="1">VLOOKUP($L125,Routing!$A$3:$B$23,2)+($L125-VLOOKUP($L125,Routing!$A$3:$A$23,1))*VLOOKUP($L125,Routing!$A$3:$G$23,7)</f>
        <v>0.17786203003687739</v>
      </c>
      <c r="P125" s="83" t="str">
        <f t="shared" ca="1" si="20"/>
        <v/>
      </c>
      <c r="Q125" s="83" t="str">
        <f t="shared" ca="1" si="24"/>
        <v/>
      </c>
      <c r="R125" s="83"/>
      <c r="S125" s="83"/>
    </row>
    <row r="126" spans="1:19" x14ac:dyDescent="0.2">
      <c r="A126" s="83">
        <f>+MassCurves!A93</f>
        <v>89</v>
      </c>
      <c r="B126" s="138">
        <f t="shared" si="13"/>
        <v>0.17800000000000002</v>
      </c>
      <c r="C126" s="123">
        <f t="shared" ca="1" si="15"/>
        <v>0.12000000000000002</v>
      </c>
      <c r="D126" s="139">
        <f t="shared" ca="1" si="16"/>
        <v>0</v>
      </c>
      <c r="E126" s="138">
        <f t="shared" ca="1" si="17"/>
        <v>0.21849999999999997</v>
      </c>
      <c r="F126" s="139">
        <f t="shared" ca="1" si="14"/>
        <v>0.13218812999999999</v>
      </c>
      <c r="G126" s="140">
        <f t="shared" ca="1" si="21"/>
        <v>7.9312877999999989</v>
      </c>
      <c r="H126" s="139">
        <f t="shared" ca="1" si="18"/>
        <v>6.1653988288584108E-2</v>
      </c>
      <c r="I126" s="123">
        <f t="shared" ca="1" si="22"/>
        <v>0.19384211828858411</v>
      </c>
      <c r="J126" s="123">
        <f t="shared" ca="1" si="19"/>
        <v>0.38779012493096643</v>
      </c>
      <c r="K126" s="142">
        <f t="shared" ca="1" si="23"/>
        <v>4.976175356607186</v>
      </c>
      <c r="L126" s="143">
        <f ca="1">MAX(Routing!A$3,J125+K125)</f>
        <v>5.3606009506687542</v>
      </c>
      <c r="M126" s="141">
        <f ca="1">VLOOKUP(L126,Routing!A$3:D$23,4)+(L126-VLOOKUP(L126,Routing!A$3:A$23,1))*VLOOKUP(L126,Routing!A$3:E$23,5)</f>
        <v>0.19221278309170831</v>
      </c>
      <c r="N126" s="141">
        <f ca="1">VLOOKUP($L126,Routing!$A$3:$C$23,3)+($L126-VLOOKUP($L126,Routing!$A$3:$A$23,1))*VLOOKUP($L126,Routing!$A$3:$F$23,6)</f>
        <v>3.5594959831797834E-3</v>
      </c>
      <c r="O126" s="141">
        <f ca="1">VLOOKUP($L126,Routing!$A$3:$B$23,2)+($L126-VLOOKUP($L126,Routing!$A$3:$A$23,1))*VLOOKUP($L126,Routing!$A$3:$G$23,7)</f>
        <v>0.17797479915898917</v>
      </c>
      <c r="P126" s="83" t="str">
        <f t="shared" ca="1" si="20"/>
        <v/>
      </c>
      <c r="Q126" s="83" t="str">
        <f t="shared" ca="1" si="24"/>
        <v/>
      </c>
      <c r="R126" s="83"/>
      <c r="S126" s="83"/>
    </row>
    <row r="127" spans="1:19" x14ac:dyDescent="0.2">
      <c r="A127" s="83">
        <f>+MassCurves!A94</f>
        <v>90</v>
      </c>
      <c r="B127" s="138">
        <f t="shared" si="13"/>
        <v>0.18000000000000002</v>
      </c>
      <c r="C127" s="123">
        <f t="shared" ca="1" si="15"/>
        <v>0.12000000000000002</v>
      </c>
      <c r="D127" s="139">
        <f t="shared" ca="1" si="16"/>
        <v>0</v>
      </c>
      <c r="E127" s="138">
        <f t="shared" ca="1" si="17"/>
        <v>0.21849999999999997</v>
      </c>
      <c r="F127" s="139">
        <f t="shared" ca="1" si="14"/>
        <v>0.13218812999999999</v>
      </c>
      <c r="G127" s="140">
        <f t="shared" ca="1" si="21"/>
        <v>7.9312877999999989</v>
      </c>
      <c r="H127" s="139">
        <f t="shared" ca="1" si="18"/>
        <v>6.175987747180775E-2</v>
      </c>
      <c r="I127" s="123">
        <f t="shared" ca="1" si="22"/>
        <v>0.19394800747180774</v>
      </c>
      <c r="J127" s="123">
        <f t="shared" ca="1" si="19"/>
        <v>0.38800217632346667</v>
      </c>
      <c r="K127" s="142">
        <f t="shared" ca="1" si="23"/>
        <v>4.9792986063210032</v>
      </c>
      <c r="L127" s="143">
        <f ca="1">MAX(Routing!A$3,J126+K126)</f>
        <v>5.3639654815381528</v>
      </c>
      <c r="M127" s="141">
        <f ca="1">VLOOKUP(L127,Routing!A$3:D$23,4)+(L127-VLOOKUP(L127,Routing!A$3:A$23,1))*VLOOKUP(L127,Routing!A$3:E$23,5)</f>
        <v>0.19233342364081024</v>
      </c>
      <c r="N127" s="141">
        <f ca="1">VLOOKUP($L127,Routing!$A$3:$C$23,3)+($L127-VLOOKUP($L127,Routing!$A$3:$A$23,1))*VLOOKUP($L127,Routing!$A$3:$F$23,6)</f>
        <v>3.5617300674224118E-3</v>
      </c>
      <c r="O127" s="141">
        <f ca="1">VLOOKUP($L127,Routing!$A$3:$B$23,2)+($L127-VLOOKUP($L127,Routing!$A$3:$A$23,1))*VLOOKUP($L127,Routing!$A$3:$G$23,7)</f>
        <v>0.17808650337112061</v>
      </c>
      <c r="P127" s="83" t="str">
        <f t="shared" ca="1" si="20"/>
        <v/>
      </c>
      <c r="Q127" s="83" t="str">
        <f t="shared" ca="1" si="24"/>
        <v/>
      </c>
      <c r="R127" s="83"/>
      <c r="S127" s="83"/>
    </row>
    <row r="128" spans="1:19" x14ac:dyDescent="0.2">
      <c r="A128" s="83">
        <f>+MassCurves!A95</f>
        <v>91</v>
      </c>
      <c r="B128" s="138">
        <f t="shared" si="13"/>
        <v>0.18200000000000002</v>
      </c>
      <c r="C128" s="123">
        <f t="shared" ca="1" si="15"/>
        <v>0.12000000000000002</v>
      </c>
      <c r="D128" s="139">
        <f t="shared" ca="1" si="16"/>
        <v>0</v>
      </c>
      <c r="E128" s="138">
        <f t="shared" ca="1" si="17"/>
        <v>0.21849999999999997</v>
      </c>
      <c r="F128" s="139">
        <f t="shared" ca="1" si="14"/>
        <v>0.13218812999999999</v>
      </c>
      <c r="G128" s="140">
        <f t="shared" ca="1" si="21"/>
        <v>7.9312877999999989</v>
      </c>
      <c r="H128" s="139">
        <f t="shared" ca="1" si="18"/>
        <v>6.1866039682510143E-2</v>
      </c>
      <c r="I128" s="123">
        <f t="shared" ca="1" si="22"/>
        <v>0.19405416968251013</v>
      </c>
      <c r="J128" s="123">
        <f t="shared" ca="1" si="19"/>
        <v>0.38821477471036991</v>
      </c>
      <c r="K128" s="142">
        <f t="shared" ca="1" si="23"/>
        <v>4.9823947224304579</v>
      </c>
      <c r="L128" s="143">
        <f ca="1">MAX(Routing!A$3,J127+K127)</f>
        <v>5.3673007826444703</v>
      </c>
      <c r="M128" s="141">
        <f ca="1">VLOOKUP(L128,Routing!A$3:D$23,4)+(L128-VLOOKUP(L128,Routing!A$3:A$23,1))*VLOOKUP(L128,Routing!A$3:E$23,5)</f>
        <v>0.19245301611075788</v>
      </c>
      <c r="N128" s="141">
        <f ca="1">VLOOKUP($L128,Routing!$A$3:$C$23,3)+($L128-VLOOKUP($L128,Routing!$A$3:$A$23,1))*VLOOKUP($L128,Routing!$A$3:$F$23,6)</f>
        <v>3.5639447427918127E-3</v>
      </c>
      <c r="O128" s="141">
        <f ca="1">VLOOKUP($L128,Routing!$A$3:$B$23,2)+($L128-VLOOKUP($L128,Routing!$A$3:$A$23,1))*VLOOKUP($L128,Routing!$A$3:$G$23,7)</f>
        <v>0.17819723713959063</v>
      </c>
      <c r="P128" s="83" t="str">
        <f t="shared" ca="1" si="20"/>
        <v/>
      </c>
      <c r="Q128" s="83" t="str">
        <f t="shared" ca="1" si="24"/>
        <v/>
      </c>
      <c r="R128" s="83"/>
      <c r="S128" s="83"/>
    </row>
    <row r="129" spans="1:19" x14ac:dyDescent="0.2">
      <c r="A129" s="83">
        <f>+MassCurves!A96</f>
        <v>92</v>
      </c>
      <c r="B129" s="138">
        <f t="shared" si="13"/>
        <v>0.184</v>
      </c>
      <c r="C129" s="123">
        <f t="shared" ca="1" si="15"/>
        <v>0.11999999999999995</v>
      </c>
      <c r="D129" s="139">
        <f t="shared" ca="1" si="16"/>
        <v>0</v>
      </c>
      <c r="E129" s="138">
        <f t="shared" ca="1" si="17"/>
        <v>0.21849999999999997</v>
      </c>
      <c r="F129" s="139">
        <f t="shared" ca="1" si="14"/>
        <v>0.13218812999999993</v>
      </c>
      <c r="G129" s="140">
        <f t="shared" ca="1" si="21"/>
        <v>7.931287799999998</v>
      </c>
      <c r="H129" s="139">
        <f t="shared" ca="1" si="18"/>
        <v>6.197247586014043E-2</v>
      </c>
      <c r="I129" s="123">
        <f t="shared" ca="1" si="22"/>
        <v>0.19416060586014036</v>
      </c>
      <c r="J129" s="123">
        <f t="shared" ca="1" si="19"/>
        <v>0.3884279219746184</v>
      </c>
      <c r="K129" s="142">
        <f t="shared" ca="1" si="23"/>
        <v>4.9854661585398139</v>
      </c>
      <c r="L129" s="143">
        <f ca="1">MAX(Routing!A$3,J128+K128)</f>
        <v>5.370609497140828</v>
      </c>
      <c r="M129" s="141">
        <f ca="1">VLOOKUP(L129,Routing!A$3:D$23,4)+(L129-VLOOKUP(L129,Routing!A$3:A$23,1))*VLOOKUP(L129,Routing!A$3:E$23,5)</f>
        <v>0.19257165527596593</v>
      </c>
      <c r="N129" s="141">
        <f ca="1">VLOOKUP($L129,Routing!$A$3:$C$23,3)+($L129-VLOOKUP($L129,Routing!$A$3:$A$23,1))*VLOOKUP($L129,Routing!$A$3:$F$23,6)</f>
        <v>3.5661417643697395E-3</v>
      </c>
      <c r="O129" s="141">
        <f ca="1">VLOOKUP($L129,Routing!$A$3:$B$23,2)+($L129-VLOOKUP($L129,Routing!$A$3:$A$23,1))*VLOOKUP($L129,Routing!$A$3:$G$23,7)</f>
        <v>0.17830708821848698</v>
      </c>
      <c r="P129" s="83" t="str">
        <f t="shared" ca="1" si="20"/>
        <v/>
      </c>
      <c r="Q129" s="83" t="str">
        <f t="shared" ca="1" si="24"/>
        <v/>
      </c>
      <c r="R129" s="83"/>
      <c r="S129" s="83"/>
    </row>
    <row r="130" spans="1:19" x14ac:dyDescent="0.2">
      <c r="A130" s="83">
        <f>+MassCurves!A97</f>
        <v>93</v>
      </c>
      <c r="B130" s="138">
        <f t="shared" si="13"/>
        <v>0.186</v>
      </c>
      <c r="C130" s="123">
        <f t="shared" ca="1" si="15"/>
        <v>0.11999999999999995</v>
      </c>
      <c r="D130" s="139">
        <f t="shared" ca="1" si="16"/>
        <v>0</v>
      </c>
      <c r="E130" s="138">
        <f t="shared" ca="1" si="17"/>
        <v>0.21849999999999997</v>
      </c>
      <c r="F130" s="139">
        <f t="shared" ca="1" si="14"/>
        <v>0.13218812999999993</v>
      </c>
      <c r="G130" s="140">
        <f t="shared" ca="1" si="21"/>
        <v>7.9312877999999962</v>
      </c>
      <c r="H130" s="139">
        <f t="shared" ca="1" si="18"/>
        <v>6.2079186948191818E-2</v>
      </c>
      <c r="I130" s="123">
        <f t="shared" ca="1" si="22"/>
        <v>0.19426731694819174</v>
      </c>
      <c r="J130" s="123">
        <f t="shared" ca="1" si="19"/>
        <v>0.38864162000726366</v>
      </c>
      <c r="K130" s="142">
        <f t="shared" ca="1" si="23"/>
        <v>4.9885151940455357</v>
      </c>
      <c r="L130" s="143">
        <f ca="1">MAX(Routing!A$3,J129+K129)</f>
        <v>5.3738940805144324</v>
      </c>
      <c r="M130" s="141">
        <f ca="1">VLOOKUP(L130,Routing!A$3:D$23,4)+(L130-VLOOKUP(L130,Routing!A$3:A$23,1))*VLOOKUP(L130,Routing!A$3:E$23,5)</f>
        <v>0.19268942918179238</v>
      </c>
      <c r="N130" s="141">
        <f ca="1">VLOOKUP($L130,Routing!$A$3:$C$23,3)+($L130-VLOOKUP($L130,Routing!$A$3:$A$23,1))*VLOOKUP($L130,Routing!$A$3:$F$23,6)</f>
        <v>3.5683227626257851E-3</v>
      </c>
      <c r="O130" s="141">
        <f ca="1">VLOOKUP($L130,Routing!$A$3:$B$23,2)+($L130-VLOOKUP($L130,Routing!$A$3:$A$23,1))*VLOOKUP($L130,Routing!$A$3:$G$23,7)</f>
        <v>0.17841613813128926</v>
      </c>
      <c r="P130" s="83" t="str">
        <f t="shared" ca="1" si="20"/>
        <v/>
      </c>
      <c r="Q130" s="83" t="str">
        <f t="shared" ca="1" si="24"/>
        <v/>
      </c>
      <c r="R130" s="83"/>
      <c r="S130" s="83"/>
    </row>
    <row r="131" spans="1:19" x14ac:dyDescent="0.2">
      <c r="A131" s="83">
        <f>+MassCurves!A98</f>
        <v>94</v>
      </c>
      <c r="B131" s="138">
        <f t="shared" si="13"/>
        <v>0.188</v>
      </c>
      <c r="C131" s="123">
        <f t="shared" ca="1" si="15"/>
        <v>0.11999999999999995</v>
      </c>
      <c r="D131" s="139">
        <f t="shared" ca="1" si="16"/>
        <v>0</v>
      </c>
      <c r="E131" s="138">
        <f t="shared" ca="1" si="17"/>
        <v>0.21849999999999997</v>
      </c>
      <c r="F131" s="139">
        <f t="shared" ca="1" si="14"/>
        <v>0.13218812999999993</v>
      </c>
      <c r="G131" s="140">
        <f t="shared" ca="1" si="21"/>
        <v>7.9312877999999962</v>
      </c>
      <c r="H131" s="139">
        <f t="shared" ca="1" si="18"/>
        <v>6.2186173894222513E-2</v>
      </c>
      <c r="I131" s="123">
        <f t="shared" ca="1" si="22"/>
        <v>0.19437430389422244</v>
      </c>
      <c r="J131" s="123">
        <f t="shared" ca="1" si="19"/>
        <v>0.38885587070750816</v>
      </c>
      <c r="K131" s="142">
        <f t="shared" ca="1" si="23"/>
        <v>4.9915439466367983</v>
      </c>
      <c r="L131" s="143">
        <f ca="1">MAX(Routing!A$3,J130+K130)</f>
        <v>5.3771568140527997</v>
      </c>
      <c r="M131" s="141">
        <f ca="1">VLOOKUP(L131,Routing!A$3:D$23,4)+(L131-VLOOKUP(L131,Routing!A$3:A$23,1))*VLOOKUP(L131,Routing!A$3:E$23,5)</f>
        <v>0.1928064196273912</v>
      </c>
      <c r="N131" s="141">
        <f ca="1">VLOOKUP($L131,Routing!$A$3:$C$23,3)+($L131-VLOOKUP($L131,Routing!$A$3:$A$23,1))*VLOOKUP($L131,Routing!$A$3:$F$23,6)</f>
        <v>3.5704892523590963E-3</v>
      </c>
      <c r="O131" s="141">
        <f ca="1">VLOOKUP($L131,Routing!$A$3:$B$23,2)+($L131-VLOOKUP($L131,Routing!$A$3:$A$23,1))*VLOOKUP($L131,Routing!$A$3:$G$23,7)</f>
        <v>0.17852446261795482</v>
      </c>
      <c r="P131" s="83" t="str">
        <f t="shared" ca="1" si="20"/>
        <v/>
      </c>
      <c r="Q131" s="83" t="str">
        <f t="shared" ca="1" si="24"/>
        <v/>
      </c>
      <c r="R131" s="83"/>
      <c r="S131" s="83"/>
    </row>
    <row r="132" spans="1:19" x14ac:dyDescent="0.2">
      <c r="A132" s="83">
        <f>+MassCurves!A99</f>
        <v>95</v>
      </c>
      <c r="B132" s="138">
        <f t="shared" si="13"/>
        <v>0.19</v>
      </c>
      <c r="C132" s="123">
        <f t="shared" ca="1" si="15"/>
        <v>0.11999999999999995</v>
      </c>
      <c r="D132" s="139">
        <f t="shared" ca="1" si="16"/>
        <v>0</v>
      </c>
      <c r="E132" s="138">
        <f t="shared" ca="1" si="17"/>
        <v>0.21849999999999997</v>
      </c>
      <c r="F132" s="139">
        <f t="shared" ca="1" si="14"/>
        <v>0.13218812999999993</v>
      </c>
      <c r="G132" s="140">
        <f t="shared" ca="1" si="21"/>
        <v>7.9312877999999962</v>
      </c>
      <c r="H132" s="139">
        <f t="shared" ca="1" si="18"/>
        <v>6.2293437649876854E-2</v>
      </c>
      <c r="I132" s="123">
        <f t="shared" ca="1" si="22"/>
        <v>0.19448156764987679</v>
      </c>
      <c r="J132" s="123">
        <f t="shared" ca="1" si="19"/>
        <v>0.3890706759827478</v>
      </c>
      <c r="K132" s="142">
        <f t="shared" ca="1" si="23"/>
        <v>4.9945543838996116</v>
      </c>
      <c r="L132" s="143">
        <f ca="1">MAX(Routing!A$3,J131+K131)</f>
        <v>5.3803998173443066</v>
      </c>
      <c r="M132" s="141">
        <f ca="1">VLOOKUP(L132,Routing!A$3:D$23,4)+(L132-VLOOKUP(L132,Routing!A$3:A$23,1))*VLOOKUP(L132,Routing!A$3:E$23,5)</f>
        <v>0.19292270261393926</v>
      </c>
      <c r="N132" s="141">
        <f ca="1">VLOOKUP($L132,Routing!$A$3:$C$23,3)+($L132-VLOOKUP($L132,Routing!$A$3:$A$23,1))*VLOOKUP($L132,Routing!$A$3:$F$23,6)</f>
        <v>3.5726426409988755E-3</v>
      </c>
      <c r="O132" s="141">
        <f ca="1">VLOOKUP($L132,Routing!$A$3:$B$23,2)+($L132-VLOOKUP($L132,Routing!$A$3:$A$23,1))*VLOOKUP($L132,Routing!$A$3:$G$23,7)</f>
        <v>0.17863213204994377</v>
      </c>
      <c r="P132" s="83" t="str">
        <f t="shared" ca="1" si="20"/>
        <v/>
      </c>
      <c r="Q132" s="83" t="str">
        <f t="shared" ca="1" si="24"/>
        <v/>
      </c>
      <c r="R132" s="83"/>
      <c r="S132" s="83"/>
    </row>
    <row r="133" spans="1:19" x14ac:dyDescent="0.2">
      <c r="A133" s="83">
        <f>+MassCurves!A100</f>
        <v>96</v>
      </c>
      <c r="B133" s="138">
        <f t="shared" si="13"/>
        <v>0.192</v>
      </c>
      <c r="C133" s="123">
        <f t="shared" ca="1" si="15"/>
        <v>0.12000000000000002</v>
      </c>
      <c r="D133" s="139">
        <f t="shared" ca="1" si="16"/>
        <v>0</v>
      </c>
      <c r="E133" s="138">
        <f t="shared" ca="1" si="17"/>
        <v>0.21849999999999997</v>
      </c>
      <c r="F133" s="139">
        <f t="shared" ca="1" si="14"/>
        <v>0.13218812999999999</v>
      </c>
      <c r="G133" s="140">
        <f t="shared" ca="1" si="21"/>
        <v>7.931287799999998</v>
      </c>
      <c r="H133" s="139">
        <f t="shared" ca="1" si="18"/>
        <v>6.2400979170906368E-2</v>
      </c>
      <c r="I133" s="123">
        <f t="shared" ca="1" si="22"/>
        <v>0.19458910917090635</v>
      </c>
      <c r="J133" s="123">
        <f t="shared" ca="1" si="19"/>
        <v>0.38928603774861414</v>
      </c>
      <c r="K133" s="142">
        <f t="shared" ca="1" si="23"/>
        <v>4.9975483340887727</v>
      </c>
      <c r="L133" s="143">
        <f ca="1">MAX(Routing!A$3,J132+K132)</f>
        <v>5.383625059882359</v>
      </c>
      <c r="M133" s="141">
        <f ca="1">VLOOKUP(L133,Routing!A$3:D$23,4)+(L133-VLOOKUP(L133,Routing!A$3:A$23,1))*VLOOKUP(L133,Routing!A$3:E$23,5)</f>
        <v>0.19303834876072201</v>
      </c>
      <c r="N133" s="141">
        <f ca="1">VLOOKUP($L133,Routing!$A$3:$C$23,3)+($L133-VLOOKUP($L133,Routing!$A$3:$A$23,1))*VLOOKUP($L133,Routing!$A$3:$F$23,6)</f>
        <v>3.5747842363096668E-3</v>
      </c>
      <c r="O133" s="141">
        <f ca="1">VLOOKUP($L133,Routing!$A$3:$B$23,2)+($L133-VLOOKUP($L133,Routing!$A$3:$A$23,1))*VLOOKUP($L133,Routing!$A$3:$G$23,7)</f>
        <v>0.17873921181548336</v>
      </c>
      <c r="P133" s="83" t="str">
        <f t="shared" ca="1" si="20"/>
        <v/>
      </c>
      <c r="Q133" s="83" t="str">
        <f t="shared" ca="1" si="24"/>
        <v/>
      </c>
      <c r="R133" s="83"/>
      <c r="S133" s="83"/>
    </row>
    <row r="134" spans="1:19" x14ac:dyDescent="0.2">
      <c r="A134" s="83">
        <f>+MassCurves!A101</f>
        <v>97</v>
      </c>
      <c r="B134" s="138">
        <f t="shared" si="13"/>
        <v>0.19400000000000001</v>
      </c>
      <c r="C134" s="123">
        <f t="shared" ca="1" si="15"/>
        <v>0.12000000000000002</v>
      </c>
      <c r="D134" s="139">
        <f t="shared" ca="1" si="16"/>
        <v>0</v>
      </c>
      <c r="E134" s="138">
        <f t="shared" ca="1" si="17"/>
        <v>0.21849999999999997</v>
      </c>
      <c r="F134" s="139">
        <f t="shared" ca="1" si="14"/>
        <v>0.13218812999999999</v>
      </c>
      <c r="G134" s="140">
        <f t="shared" ca="1" si="21"/>
        <v>7.9312877999999989</v>
      </c>
      <c r="H134" s="139">
        <f t="shared" ca="1" si="18"/>
        <v>6.2508799417191119E-2</v>
      </c>
      <c r="I134" s="123">
        <f t="shared" ca="1" si="22"/>
        <v>0.19469692941719111</v>
      </c>
      <c r="J134" s="123">
        <f t="shared" ca="1" si="19"/>
        <v>0.3895019579290171</v>
      </c>
      <c r="K134" s="142">
        <f t="shared" ca="1" si="23"/>
        <v>5.0005274961274253</v>
      </c>
      <c r="L134" s="143">
        <f ca="1">MAX(Routing!A$3,J133+K133)</f>
        <v>5.386834371837387</v>
      </c>
      <c r="M134" s="141">
        <f ca="1">VLOOKUP(L134,Routing!A$3:D$23,4)+(L134-VLOOKUP(L134,Routing!A$3:A$23,1))*VLOOKUP(L134,Routing!A$3:E$23,5)</f>
        <v>0.19315342369138039</v>
      </c>
      <c r="N134" s="141">
        <f ca="1">VLOOKUP($L134,Routing!$A$3:$C$23,3)+($L134-VLOOKUP($L134,Routing!$A$3:$A$23,1))*VLOOKUP($L134,Routing!$A$3:$F$23,6)</f>
        <v>3.5769152535440815E-3</v>
      </c>
      <c r="O134" s="141">
        <f ca="1">VLOOKUP($L134,Routing!$A$3:$B$23,2)+($L134-VLOOKUP($L134,Routing!$A$3:$A$23,1))*VLOOKUP($L134,Routing!$A$3:$G$23,7)</f>
        <v>0.17884576267720406</v>
      </c>
      <c r="P134" s="83" t="str">
        <f t="shared" ca="1" si="20"/>
        <v/>
      </c>
      <c r="Q134" s="83" t="str">
        <f t="shared" ca="1" si="24"/>
        <v/>
      </c>
      <c r="R134" s="83"/>
      <c r="S134" s="83"/>
    </row>
    <row r="135" spans="1:19" x14ac:dyDescent="0.2">
      <c r="A135" s="83">
        <f>+MassCurves!A102</f>
        <v>98</v>
      </c>
      <c r="B135" s="138">
        <f t="shared" si="13"/>
        <v>0.19600000000000001</v>
      </c>
      <c r="C135" s="123">
        <f t="shared" ca="1" si="15"/>
        <v>0.12000000000000002</v>
      </c>
      <c r="D135" s="139">
        <f t="shared" ca="1" si="16"/>
        <v>0</v>
      </c>
      <c r="E135" s="138">
        <f t="shared" ca="1" si="17"/>
        <v>0.21849999999999997</v>
      </c>
      <c r="F135" s="139">
        <f t="shared" ca="1" si="14"/>
        <v>0.13218812999999999</v>
      </c>
      <c r="G135" s="140">
        <f t="shared" ca="1" si="21"/>
        <v>7.9312877999999989</v>
      </c>
      <c r="H135" s="139">
        <f t="shared" ca="1" si="18"/>
        <v>6.2616899352761074E-2</v>
      </c>
      <c r="I135" s="123">
        <f t="shared" ca="1" si="22"/>
        <v>0.19480502935276106</v>
      </c>
      <c r="J135" s="123">
        <f t="shared" ca="1" si="19"/>
        <v>0.38971843845618814</v>
      </c>
      <c r="K135" s="142">
        <f t="shared" ca="1" si="23"/>
        <v>5.003493448889488</v>
      </c>
      <c r="L135" s="143">
        <f ca="1">MAX(Routing!A$3,J134+K134)</f>
        <v>5.3900294540564424</v>
      </c>
      <c r="M135" s="141">
        <f ca="1">VLOOKUP(L135,Routing!A$3:D$23,4)+(L135-VLOOKUP(L135,Routing!A$3:A$23,1))*VLOOKUP(L135,Routing!A$3:E$23,5)</f>
        <v>0.19326798839246206</v>
      </c>
      <c r="N135" s="141">
        <f ca="1">VLOOKUP($L135,Routing!$A$3:$C$23,3)+($L135-VLOOKUP($L135,Routing!$A$3:$A$23,1))*VLOOKUP($L135,Routing!$A$3:$F$23,6)</f>
        <v>3.579036822082631E-3</v>
      </c>
      <c r="O135" s="141">
        <f ca="1">VLOOKUP($L135,Routing!$A$3:$B$23,2)+($L135-VLOOKUP($L135,Routing!$A$3:$A$23,1))*VLOOKUP($L135,Routing!$A$3:$G$23,7)</f>
        <v>0.17895184110413154</v>
      </c>
      <c r="P135" s="83" t="str">
        <f t="shared" ca="1" si="20"/>
        <v/>
      </c>
      <c r="Q135" s="83" t="str">
        <f t="shared" ca="1" si="24"/>
        <v/>
      </c>
      <c r="R135" s="83"/>
      <c r="S135" s="83"/>
    </row>
    <row r="136" spans="1:19" x14ac:dyDescent="0.2">
      <c r="A136" s="83">
        <f>+MassCurves!A103</f>
        <v>99</v>
      </c>
      <c r="B136" s="138">
        <f t="shared" si="13"/>
        <v>0.19800000000000001</v>
      </c>
      <c r="C136" s="123">
        <f t="shared" ca="1" si="15"/>
        <v>0.12000000000000002</v>
      </c>
      <c r="D136" s="139">
        <f t="shared" ca="1" si="16"/>
        <v>0</v>
      </c>
      <c r="E136" s="138">
        <f t="shared" ca="1" si="17"/>
        <v>0.21849999999999997</v>
      </c>
      <c r="F136" s="139">
        <f t="shared" ca="1" si="14"/>
        <v>0.13218812999999999</v>
      </c>
      <c r="G136" s="140">
        <f t="shared" ca="1" si="21"/>
        <v>7.9312877999999989</v>
      </c>
      <c r="H136" s="139">
        <f t="shared" ca="1" si="18"/>
        <v>6.2725279945817711E-2</v>
      </c>
      <c r="I136" s="123">
        <f t="shared" ca="1" si="22"/>
        <v>0.19491340994581768</v>
      </c>
      <c r="J136" s="123">
        <f t="shared" ca="1" si="19"/>
        <v>0.38993548127072336</v>
      </c>
      <c r="K136" s="142">
        <f t="shared" ca="1" si="23"/>
        <v>5.0064476598165202</v>
      </c>
      <c r="L136" s="143">
        <f ca="1">MAX(Routing!A$3,J135+K135)</f>
        <v>5.393211887345676</v>
      </c>
      <c r="M136" s="141">
        <f ca="1">VLOOKUP(L136,Routing!A$3:D$23,4)+(L136-VLOOKUP(L136,Routing!A$3:A$23,1))*VLOOKUP(L136,Routing!A$3:E$23,5)</f>
        <v>0.19338209954625929</v>
      </c>
      <c r="N136" s="141">
        <f ca="1">VLOOKUP($L136,Routing!$A$3:$C$23,3)+($L136-VLOOKUP($L136,Routing!$A$3:$A$23,1))*VLOOKUP($L136,Routing!$A$3:$F$23,6)</f>
        <v>3.5811499915973941E-3</v>
      </c>
      <c r="O136" s="141">
        <f ca="1">VLOOKUP($L136,Routing!$A$3:$B$23,2)+($L136-VLOOKUP($L136,Routing!$A$3:$A$23,1))*VLOOKUP($L136,Routing!$A$3:$G$23,7)</f>
        <v>0.17905749957986972</v>
      </c>
      <c r="P136" s="83" t="str">
        <f t="shared" ca="1" si="20"/>
        <v/>
      </c>
      <c r="Q136" s="83" t="str">
        <f t="shared" ca="1" si="24"/>
        <v/>
      </c>
      <c r="R136" s="83"/>
      <c r="S136" s="83"/>
    </row>
    <row r="137" spans="1:19" x14ac:dyDescent="0.2">
      <c r="A137" s="83">
        <f>+MassCurves!A104</f>
        <v>100</v>
      </c>
      <c r="B137" s="138">
        <f t="shared" si="13"/>
        <v>0.2</v>
      </c>
      <c r="C137" s="123">
        <f t="shared" ca="1" si="15"/>
        <v>0.12000000000000002</v>
      </c>
      <c r="D137" s="139">
        <f t="shared" ca="1" si="16"/>
        <v>0</v>
      </c>
      <c r="E137" s="138">
        <f t="shared" ca="1" si="17"/>
        <v>0.21849999999999997</v>
      </c>
      <c r="F137" s="139">
        <f t="shared" ca="1" si="14"/>
        <v>0.13218812999999999</v>
      </c>
      <c r="G137" s="140">
        <f t="shared" ca="1" si="21"/>
        <v>7.9312877999999989</v>
      </c>
      <c r="H137" s="139">
        <f t="shared" ca="1" si="18"/>
        <v>6.2833942168755652E-2</v>
      </c>
      <c r="I137" s="123">
        <f t="shared" ca="1" si="22"/>
        <v>0.19502207216875564</v>
      </c>
      <c r="J137" s="123">
        <f t="shared" ca="1" si="19"/>
        <v>0.3901530883216271</v>
      </c>
      <c r="K137" s="142">
        <f t="shared" ca="1" si="23"/>
        <v>5.0093914929166292</v>
      </c>
      <c r="L137" s="143">
        <f ca="1">MAX(Routing!A$3,J136+K136)</f>
        <v>5.3963831410872434</v>
      </c>
      <c r="M137" s="141">
        <f ca="1">VLOOKUP(L137,Routing!A$3:D$23,4)+(L137-VLOOKUP(L137,Routing!A$3:A$23,1))*VLOOKUP(L137,Routing!A$3:E$23,5)</f>
        <v>0.19349580983978162</v>
      </c>
      <c r="N137" s="141">
        <f ca="1">VLOOKUP($L137,Routing!$A$3:$C$23,3)+($L137-VLOOKUP($L137,Routing!$A$3:$A$23,1))*VLOOKUP($L137,Routing!$A$3:$F$23,6)</f>
        <v>3.5832557377737336E-3</v>
      </c>
      <c r="O137" s="141">
        <f ca="1">VLOOKUP($L137,Routing!$A$3:$B$23,2)+($L137-VLOOKUP($L137,Routing!$A$3:$A$23,1))*VLOOKUP($L137,Routing!$A$3:$G$23,7)</f>
        <v>0.1791627868886867</v>
      </c>
      <c r="P137" s="83" t="str">
        <f t="shared" ca="1" si="20"/>
        <v/>
      </c>
      <c r="Q137" s="83" t="str">
        <f t="shared" ca="1" si="24"/>
        <v/>
      </c>
      <c r="R137" s="83"/>
      <c r="S137" s="83"/>
    </row>
    <row r="138" spans="1:19" x14ac:dyDescent="0.2">
      <c r="A138" s="83">
        <f>+MassCurves!A105</f>
        <v>101</v>
      </c>
      <c r="B138" s="138">
        <f t="shared" si="13"/>
        <v>0.20200000000000001</v>
      </c>
      <c r="C138" s="123">
        <f t="shared" ca="1" si="15"/>
        <v>0.12000000000000002</v>
      </c>
      <c r="D138" s="139">
        <f t="shared" ca="1" si="16"/>
        <v>0</v>
      </c>
      <c r="E138" s="138">
        <f t="shared" ca="1" si="17"/>
        <v>0.21849999999999997</v>
      </c>
      <c r="F138" s="139">
        <f t="shared" ca="1" si="14"/>
        <v>0.13218812999999999</v>
      </c>
      <c r="G138" s="140">
        <f t="shared" ca="1" si="21"/>
        <v>7.9312877999999989</v>
      </c>
      <c r="H138" s="139">
        <f t="shared" ca="1" si="18"/>
        <v>6.2942886998184497E-2</v>
      </c>
      <c r="I138" s="123">
        <f t="shared" ca="1" si="22"/>
        <v>0.19513101699818447</v>
      </c>
      <c r="J138" s="123">
        <f t="shared" ca="1" si="19"/>
        <v>0.39037126156635527</v>
      </c>
      <c r="K138" s="142">
        <f t="shared" ca="1" si="23"/>
        <v>5.0123262161898356</v>
      </c>
      <c r="L138" s="143">
        <f ca="1">MAX(Routing!A$3,J137+K137)</f>
        <v>5.3995445812382563</v>
      </c>
      <c r="M138" s="141">
        <f ca="1">VLOOKUP(L138,Routing!A$3:D$23,4)+(L138-VLOOKUP(L138,Routing!A$3:A$23,1))*VLOOKUP(L138,Routing!A$3:E$23,5)</f>
        <v>0.19360916825157093</v>
      </c>
      <c r="N138" s="141">
        <f ca="1">VLOOKUP($L138,Routing!$A$3:$C$23,3)+($L138-VLOOKUP($L138,Routing!$A$3:$A$23,1))*VLOOKUP($L138,Routing!$A$3:$F$23,6)</f>
        <v>3.585354967621684E-3</v>
      </c>
      <c r="O138" s="141">
        <f ca="1">VLOOKUP($L138,Routing!$A$3:$B$23,2)+($L138-VLOOKUP($L138,Routing!$A$3:$A$23,1))*VLOOKUP($L138,Routing!$A$3:$G$23,7)</f>
        <v>0.1792677483810842</v>
      </c>
      <c r="P138" s="83" t="str">
        <f t="shared" ca="1" si="20"/>
        <v/>
      </c>
      <c r="Q138" s="83" t="str">
        <f t="shared" ca="1" si="24"/>
        <v/>
      </c>
      <c r="R138" s="83"/>
      <c r="S138" s="83"/>
    </row>
    <row r="139" spans="1:19" x14ac:dyDescent="0.2">
      <c r="A139" s="83">
        <f>+MassCurves!A106</f>
        <v>102</v>
      </c>
      <c r="B139" s="138">
        <f t="shared" si="13"/>
        <v>0.20400000000000001</v>
      </c>
      <c r="C139" s="123">
        <f t="shared" ca="1" si="15"/>
        <v>0.12000000000000002</v>
      </c>
      <c r="D139" s="139">
        <f t="shared" ca="1" si="16"/>
        <v>0</v>
      </c>
      <c r="E139" s="138">
        <f t="shared" ca="1" si="17"/>
        <v>0.21849999999999997</v>
      </c>
      <c r="F139" s="139">
        <f t="shared" ca="1" si="14"/>
        <v>0.13218812999999999</v>
      </c>
      <c r="G139" s="140">
        <f t="shared" ca="1" si="21"/>
        <v>7.9312877999999989</v>
      </c>
      <c r="H139" s="139">
        <f t="shared" ca="1" si="18"/>
        <v>6.305211541495076E-2</v>
      </c>
      <c r="I139" s="123">
        <f t="shared" ca="1" si="22"/>
        <v>0.19524024541495075</v>
      </c>
      <c r="J139" s="123">
        <f t="shared" ca="1" si="19"/>
        <v>0.39059000297086</v>
      </c>
      <c r="K139" s="142">
        <f t="shared" ca="1" si="23"/>
        <v>5.0152530085209479</v>
      </c>
      <c r="L139" s="143">
        <f ca="1">MAX(Routing!A$3,J138+K138)</f>
        <v>5.4026974777561909</v>
      </c>
      <c r="M139" s="141">
        <f ca="1">VLOOKUP(L139,Routing!A$3:D$23,4)+(L139-VLOOKUP(L139,Routing!A$3:A$23,1))*VLOOKUP(L139,Routing!A$3:E$23,5)</f>
        <v>0.19372222031795105</v>
      </c>
      <c r="N139" s="141">
        <f ca="1">VLOOKUP($L139,Routing!$A$3:$C$23,3)+($L139-VLOOKUP($L139,Routing!$A$3:$A$23,1))*VLOOKUP($L139,Routing!$A$3:$F$23,6)</f>
        <v>3.5874485244065009E-3</v>
      </c>
      <c r="O139" s="141">
        <f ca="1">VLOOKUP($L139,Routing!$A$3:$B$23,2)+($L139-VLOOKUP($L139,Routing!$A$3:$A$23,1))*VLOOKUP($L139,Routing!$A$3:$G$23,7)</f>
        <v>0.17937242622032507</v>
      </c>
      <c r="P139" s="83" t="str">
        <f t="shared" ca="1" si="20"/>
        <v/>
      </c>
      <c r="Q139" s="83" t="str">
        <f t="shared" ca="1" si="24"/>
        <v/>
      </c>
      <c r="R139" s="83"/>
      <c r="S139" s="83"/>
    </row>
    <row r="140" spans="1:19" x14ac:dyDescent="0.2">
      <c r="A140" s="83">
        <f>+MassCurves!A107</f>
        <v>103</v>
      </c>
      <c r="B140" s="138">
        <f t="shared" si="13"/>
        <v>0.20600000000000002</v>
      </c>
      <c r="C140" s="123">
        <f t="shared" ca="1" si="15"/>
        <v>0.12000000000000002</v>
      </c>
      <c r="D140" s="139">
        <f t="shared" ca="1" si="16"/>
        <v>0</v>
      </c>
      <c r="E140" s="138">
        <f t="shared" ca="1" si="17"/>
        <v>0.21849999999999997</v>
      </c>
      <c r="F140" s="139">
        <f t="shared" ca="1" si="14"/>
        <v>0.13218812999999999</v>
      </c>
      <c r="G140" s="140">
        <f t="shared" ca="1" si="21"/>
        <v>7.9312877999999989</v>
      </c>
      <c r="H140" s="139">
        <f t="shared" ca="1" si="18"/>
        <v>6.3161628404159939E-2</v>
      </c>
      <c r="I140" s="123">
        <f t="shared" ca="1" si="22"/>
        <v>0.19534975840415991</v>
      </c>
      <c r="J140" s="123">
        <f t="shared" ca="1" si="19"/>
        <v>0.39080931450963335</v>
      </c>
      <c r="K140" s="142">
        <f t="shared" ca="1" si="23"/>
        <v>5.01817296607818</v>
      </c>
      <c r="L140" s="143">
        <f ca="1">MAX(Routing!A$3,J139+K139)</f>
        <v>5.4058430114918075</v>
      </c>
      <c r="M140" s="141">
        <f ca="1">VLOOKUP(L140,Routing!A$3:D$23,4)+(L140-VLOOKUP(L140,Routing!A$3:A$23,1))*VLOOKUP(L140,Routing!A$3:E$23,5)</f>
        <v>0.1938350083801843</v>
      </c>
      <c r="N140" s="141">
        <f ca="1">VLOOKUP($L140,Routing!$A$3:$C$23,3)+($L140-VLOOKUP($L140,Routing!$A$3:$A$23,1))*VLOOKUP($L140,Routing!$A$3:$F$23,6)</f>
        <v>3.5895371922256354E-3</v>
      </c>
      <c r="O140" s="141">
        <f ca="1">VLOOKUP($L140,Routing!$A$3:$B$23,2)+($L140-VLOOKUP($L140,Routing!$A$3:$A$23,1))*VLOOKUP($L140,Routing!$A$3:$G$23,7)</f>
        <v>0.17947685961128179</v>
      </c>
      <c r="P140" s="83" t="str">
        <f t="shared" ca="1" si="20"/>
        <v/>
      </c>
      <c r="Q140" s="83" t="str">
        <f t="shared" ca="1" si="24"/>
        <v/>
      </c>
      <c r="R140" s="83"/>
      <c r="S140" s="83"/>
    </row>
    <row r="141" spans="1:19" x14ac:dyDescent="0.2">
      <c r="A141" s="83">
        <f>+MassCurves!A108</f>
        <v>104</v>
      </c>
      <c r="B141" s="138">
        <f t="shared" si="13"/>
        <v>0.20800000000000002</v>
      </c>
      <c r="C141" s="123">
        <f t="shared" ca="1" si="15"/>
        <v>0.12000000000000002</v>
      </c>
      <c r="D141" s="139">
        <f t="shared" ca="1" si="16"/>
        <v>0</v>
      </c>
      <c r="E141" s="138">
        <f t="shared" ca="1" si="17"/>
        <v>0.21849999999999997</v>
      </c>
      <c r="F141" s="139">
        <f t="shared" ca="1" si="14"/>
        <v>0.13218812999999999</v>
      </c>
      <c r="G141" s="140">
        <f t="shared" ca="1" si="21"/>
        <v>7.9312877999999989</v>
      </c>
      <c r="H141" s="139">
        <f t="shared" ca="1" si="18"/>
        <v>6.3271426955198759E-2</v>
      </c>
      <c r="I141" s="123">
        <f t="shared" ca="1" si="22"/>
        <v>0.19545955695519873</v>
      </c>
      <c r="J141" s="123">
        <f t="shared" ca="1" si="19"/>
        <v>0.39102919816575249</v>
      </c>
      <c r="K141" s="142">
        <f t="shared" ca="1" si="23"/>
        <v>5.0210871082529556</v>
      </c>
      <c r="L141" s="143">
        <f ca="1">MAX(Routing!A$3,J140+K140)</f>
        <v>5.4089822805878134</v>
      </c>
      <c r="M141" s="141">
        <f ca="1">VLOOKUP(L141,Routing!A$3:D$23,4)+(L141-VLOOKUP(L141,Routing!A$3:A$23,1))*VLOOKUP(L141,Routing!A$3:E$23,5)</f>
        <v>0.19394757181390565</v>
      </c>
      <c r="N141" s="141">
        <f ca="1">VLOOKUP($L141,Routing!$A$3:$C$23,3)+($L141-VLOOKUP($L141,Routing!$A$3:$A$23,1))*VLOOKUP($L141,Routing!$A$3:$F$23,6)</f>
        <v>3.5916217002575118E-3</v>
      </c>
      <c r="O141" s="141">
        <f ca="1">VLOOKUP($L141,Routing!$A$3:$B$23,2)+($L141-VLOOKUP($L141,Routing!$A$3:$A$23,1))*VLOOKUP($L141,Routing!$A$3:$G$23,7)</f>
        <v>0.17958108501287559</v>
      </c>
      <c r="P141" s="83" t="str">
        <f t="shared" ca="1" si="20"/>
        <v/>
      </c>
      <c r="Q141" s="83" t="str">
        <f t="shared" ca="1" si="24"/>
        <v/>
      </c>
      <c r="R141" s="83"/>
      <c r="S141" s="83"/>
    </row>
    <row r="142" spans="1:19" x14ac:dyDescent="0.2">
      <c r="A142" s="83">
        <f>+MassCurves!A109</f>
        <v>105</v>
      </c>
      <c r="B142" s="138">
        <f t="shared" si="13"/>
        <v>0.21000000000000002</v>
      </c>
      <c r="C142" s="123">
        <f t="shared" ca="1" si="15"/>
        <v>0.12000000000000002</v>
      </c>
      <c r="D142" s="139">
        <f t="shared" ca="1" si="16"/>
        <v>0</v>
      </c>
      <c r="E142" s="138">
        <f t="shared" ca="1" si="17"/>
        <v>0.21849999999999997</v>
      </c>
      <c r="F142" s="139">
        <f t="shared" ca="1" si="14"/>
        <v>0.13218812999999999</v>
      </c>
      <c r="G142" s="140">
        <f t="shared" ca="1" si="21"/>
        <v>7.9312877999999989</v>
      </c>
      <c r="H142" s="139">
        <f t="shared" ca="1" si="18"/>
        <v>6.3381512061757475E-2</v>
      </c>
      <c r="I142" s="123">
        <f t="shared" ca="1" si="22"/>
        <v>0.19556964206175748</v>
      </c>
      <c r="J142" s="123">
        <f t="shared" ca="1" si="19"/>
        <v>0.39124965593092387</v>
      </c>
      <c r="K142" s="142">
        <f t="shared" ca="1" si="23"/>
        <v>5.0239963831737873</v>
      </c>
      <c r="L142" s="143">
        <f ca="1">MAX(Routing!A$3,J141+K141)</f>
        <v>5.4121163064187083</v>
      </c>
      <c r="M142" s="141">
        <f ca="1">VLOOKUP(L142,Routing!A$3:D$23,4)+(L142-VLOOKUP(L142,Routing!A$3:A$23,1))*VLOOKUP(L142,Routing!A$3:E$23,5)</f>
        <v>0.19405994724210507</v>
      </c>
      <c r="N142" s="141">
        <f ca="1">VLOOKUP($L142,Routing!$A$3:$C$23,3)+($L142-VLOOKUP($L142,Routing!$A$3:$A$23,1))*VLOOKUP($L142,Routing!$A$3:$F$23,6)</f>
        <v>3.5937027267056495E-3</v>
      </c>
      <c r="O142" s="141">
        <f ca="1">VLOOKUP($L142,Routing!$A$3:$B$23,2)+($L142-VLOOKUP($L142,Routing!$A$3:$A$23,1))*VLOOKUP($L142,Routing!$A$3:$G$23,7)</f>
        <v>0.17968513633528246</v>
      </c>
      <c r="P142" s="83" t="str">
        <f t="shared" ca="1" si="20"/>
        <v/>
      </c>
      <c r="Q142" s="83" t="str">
        <f t="shared" ca="1" si="24"/>
        <v/>
      </c>
      <c r="R142" s="83"/>
      <c r="S142" s="83"/>
    </row>
    <row r="143" spans="1:19" x14ac:dyDescent="0.2">
      <c r="A143" s="83">
        <f>+MassCurves!A110</f>
        <v>106</v>
      </c>
      <c r="B143" s="138">
        <f t="shared" si="13"/>
        <v>0.21200000000000002</v>
      </c>
      <c r="C143" s="123">
        <f t="shared" ca="1" si="15"/>
        <v>0.12000000000000002</v>
      </c>
      <c r="D143" s="139">
        <f t="shared" ca="1" si="16"/>
        <v>0</v>
      </c>
      <c r="E143" s="138">
        <f t="shared" ca="1" si="17"/>
        <v>0.21849999999999997</v>
      </c>
      <c r="F143" s="139">
        <f t="shared" ca="1" si="14"/>
        <v>0.13218812999999999</v>
      </c>
      <c r="G143" s="140">
        <f t="shared" ca="1" si="21"/>
        <v>7.9312877999999989</v>
      </c>
      <c r="H143" s="139">
        <f t="shared" ca="1" si="18"/>
        <v>6.3491884721852396E-2</v>
      </c>
      <c r="I143" s="123">
        <f t="shared" ca="1" si="22"/>
        <v>0.19568001472185237</v>
      </c>
      <c r="J143" s="123">
        <f t="shared" ca="1" si="19"/>
        <v>0.39147068980552868</v>
      </c>
      <c r="K143" s="142">
        <f t="shared" ca="1" si="23"/>
        <v>5.0269016728247626</v>
      </c>
      <c r="L143" s="143">
        <f ca="1">MAX(Routing!A$3,J142+K142)</f>
        <v>5.4152460391047113</v>
      </c>
      <c r="M143" s="141">
        <f ca="1">VLOOKUP(L143,Routing!A$3:D$23,4)+(L143-VLOOKUP(L143,Routing!A$3:A$23,1))*VLOOKUP(L143,Routing!A$3:E$23,5)</f>
        <v>0.19417216873283824</v>
      </c>
      <c r="N143" s="141">
        <f ca="1">VLOOKUP($L143,Routing!$A$3:$C$23,3)+($L143-VLOOKUP($L143,Routing!$A$3:$A$23,1))*VLOOKUP($L143,Routing!$A$3:$F$23,6)</f>
        <v>3.5957809024599672E-3</v>
      </c>
      <c r="O143" s="141">
        <f ca="1">VLOOKUP($L143,Routing!$A$3:$B$23,2)+($L143-VLOOKUP($L143,Routing!$A$3:$A$23,1))*VLOOKUP($L143,Routing!$A$3:$G$23,7)</f>
        <v>0.17978904512299837</v>
      </c>
      <c r="P143" s="83" t="str">
        <f t="shared" ca="1" si="20"/>
        <v/>
      </c>
      <c r="Q143" s="83" t="str">
        <f t="shared" ca="1" si="24"/>
        <v/>
      </c>
      <c r="R143" s="83"/>
      <c r="S143" s="83"/>
    </row>
    <row r="144" spans="1:19" x14ac:dyDescent="0.2">
      <c r="A144" s="83">
        <f>+MassCurves!A111</f>
        <v>107</v>
      </c>
      <c r="B144" s="138">
        <f t="shared" si="13"/>
        <v>0.21400000000000002</v>
      </c>
      <c r="C144" s="123">
        <f t="shared" ca="1" si="15"/>
        <v>0.12000000000000002</v>
      </c>
      <c r="D144" s="139">
        <f t="shared" ca="1" si="16"/>
        <v>0</v>
      </c>
      <c r="E144" s="138">
        <f t="shared" ca="1" si="17"/>
        <v>0.21849999999999997</v>
      </c>
      <c r="F144" s="139">
        <f t="shared" ca="1" si="14"/>
        <v>0.13218812999999999</v>
      </c>
      <c r="G144" s="140">
        <f t="shared" ca="1" si="21"/>
        <v>7.9312877999999989</v>
      </c>
      <c r="H144" s="139">
        <f t="shared" ca="1" si="18"/>
        <v>6.3602545937848476E-2</v>
      </c>
      <c r="I144" s="123">
        <f t="shared" ca="1" si="22"/>
        <v>0.19579067593784846</v>
      </c>
      <c r="J144" s="123">
        <f t="shared" ca="1" si="19"/>
        <v>0.39169230179866832</v>
      </c>
      <c r="K144" s="142">
        <f t="shared" ca="1" si="23"/>
        <v>5.029803797797034</v>
      </c>
      <c r="L144" s="143">
        <f ca="1">MAX(Routing!A$3,J143+K143)</f>
        <v>5.4183723626302918</v>
      </c>
      <c r="M144" s="141">
        <f ca="1">VLOOKUP(L144,Routing!A$3:D$23,4)+(L144-VLOOKUP(L144,Routing!A$3:A$23,1))*VLOOKUP(L144,Routing!A$3:E$23,5)</f>
        <v>0.19428426798275944</v>
      </c>
      <c r="N144" s="141">
        <f ca="1">VLOOKUP($L144,Routing!$A$3:$C$23,3)+($L144-VLOOKUP($L144,Routing!$A$3:$A$23,1))*VLOOKUP($L144,Routing!$A$3:$F$23,6)</f>
        <v>3.5978568144955452E-3</v>
      </c>
      <c r="O144" s="141">
        <f ca="1">VLOOKUP($L144,Routing!$A$3:$B$23,2)+($L144-VLOOKUP($L144,Routing!$A$3:$A$23,1))*VLOOKUP($L144,Routing!$A$3:$G$23,7)</f>
        <v>0.17989284072477726</v>
      </c>
      <c r="P144" s="83" t="str">
        <f t="shared" ca="1" si="20"/>
        <v/>
      </c>
      <c r="Q144" s="83" t="str">
        <f t="shared" ca="1" si="24"/>
        <v/>
      </c>
      <c r="R144" s="83"/>
      <c r="S144" s="83"/>
    </row>
    <row r="145" spans="1:19" x14ac:dyDescent="0.2">
      <c r="A145" s="83">
        <f>+MassCurves!A112</f>
        <v>108</v>
      </c>
      <c r="B145" s="138">
        <f t="shared" si="13"/>
        <v>0.21600000000000003</v>
      </c>
      <c r="C145" s="123">
        <f t="shared" ca="1" si="15"/>
        <v>0.12000000000000002</v>
      </c>
      <c r="D145" s="139">
        <f t="shared" ca="1" si="16"/>
        <v>0</v>
      </c>
      <c r="E145" s="138">
        <f t="shared" ca="1" si="17"/>
        <v>0.21849999999999997</v>
      </c>
      <c r="F145" s="139">
        <f t="shared" ca="1" si="14"/>
        <v>0.13218812999999999</v>
      </c>
      <c r="G145" s="140">
        <f t="shared" ca="1" si="21"/>
        <v>7.9312877999999989</v>
      </c>
      <c r="H145" s="139">
        <f t="shared" ca="1" si="18"/>
        <v>6.3713496716482076E-2</v>
      </c>
      <c r="I145" s="123">
        <f t="shared" ca="1" si="22"/>
        <v>0.19590162671648206</v>
      </c>
      <c r="J145" s="123">
        <f t="shared" ca="1" si="19"/>
        <v>0.39191449392820965</v>
      </c>
      <c r="K145" s="142">
        <f t="shared" ca="1" si="23"/>
        <v>5.032703521699581</v>
      </c>
      <c r="L145" s="143">
        <f ca="1">MAX(Routing!A$3,J144+K144)</f>
        <v>5.4214960995957027</v>
      </c>
      <c r="M145" s="141">
        <f ca="1">VLOOKUP(L145,Routing!A$3:D$23,4)+(L145-VLOOKUP(L145,Routing!A$3:A$23,1))*VLOOKUP(L145,Routing!A$3:E$23,5)</f>
        <v>0.1943962744874953</v>
      </c>
      <c r="N145" s="141">
        <f ca="1">VLOOKUP($L145,Routing!$A$3:$C$23,3)+($L145-VLOOKUP($L145,Routing!$A$3:$A$23,1))*VLOOKUP($L145,Routing!$A$3:$F$23,6)</f>
        <v>3.5999310090276907E-3</v>
      </c>
      <c r="O145" s="141">
        <f ca="1">VLOOKUP($L145,Routing!$A$3:$B$23,2)+($L145-VLOOKUP($L145,Routing!$A$3:$A$23,1))*VLOOKUP($L145,Routing!$A$3:$G$23,7)</f>
        <v>0.17999655045138455</v>
      </c>
      <c r="P145" s="83" t="str">
        <f t="shared" ca="1" si="20"/>
        <v/>
      </c>
      <c r="Q145" s="83" t="str">
        <f t="shared" ca="1" si="24"/>
        <v/>
      </c>
      <c r="R145" s="83"/>
      <c r="S145" s="83"/>
    </row>
    <row r="146" spans="1:19" x14ac:dyDescent="0.2">
      <c r="A146" s="83">
        <f>+MassCurves!A113</f>
        <v>109</v>
      </c>
      <c r="B146" s="138">
        <f t="shared" si="13"/>
        <v>0.218</v>
      </c>
      <c r="C146" s="123">
        <f t="shared" ca="1" si="15"/>
        <v>0.11999999999999995</v>
      </c>
      <c r="D146" s="139">
        <f t="shared" ca="1" si="16"/>
        <v>0</v>
      </c>
      <c r="E146" s="138">
        <f t="shared" ca="1" si="17"/>
        <v>0.21849999999999997</v>
      </c>
      <c r="F146" s="139">
        <f t="shared" ca="1" si="14"/>
        <v>0.13218812999999993</v>
      </c>
      <c r="G146" s="140">
        <f t="shared" ca="1" si="21"/>
        <v>7.931287799999998</v>
      </c>
      <c r="H146" s="139">
        <f t="shared" ca="1" si="18"/>
        <v>6.3824738068883863E-2</v>
      </c>
      <c r="I146" s="123">
        <f t="shared" ca="1" si="22"/>
        <v>0.19601286806888379</v>
      </c>
      <c r="J146" s="123">
        <f t="shared" ca="1" si="19"/>
        <v>0.39213726822083156</v>
      </c>
      <c r="K146" s="142">
        <f t="shared" ca="1" si="23"/>
        <v>5.0356015552537396</v>
      </c>
      <c r="L146" s="143">
        <f ca="1">MAX(Routing!A$3,J145+K145)</f>
        <v>5.4246180156277903</v>
      </c>
      <c r="M146" s="141">
        <f ca="1">VLOOKUP(L146,Routing!A$3:D$23,4)+(L146-VLOOKUP(L146,Routing!A$3:A$23,1))*VLOOKUP(L146,Routing!A$3:E$23,5)</f>
        <v>0.19450821569980123</v>
      </c>
      <c r="N146" s="141">
        <f ca="1">VLOOKUP($L146,Routing!$A$3:$C$23,3)+($L146-VLOOKUP($L146,Routing!$A$3:$A$23,1))*VLOOKUP($L146,Routing!$A$3:$F$23,6)</f>
        <v>3.6020039944407636E-3</v>
      </c>
      <c r="O146" s="141">
        <f ca="1">VLOOKUP($L146,Routing!$A$3:$B$23,2)+($L146-VLOOKUP($L146,Routing!$A$3:$A$23,1))*VLOOKUP($L146,Routing!$A$3:$G$23,7)</f>
        <v>0.1801001997220382</v>
      </c>
      <c r="P146" s="83" t="str">
        <f t="shared" ca="1" si="20"/>
        <v/>
      </c>
      <c r="Q146" s="83" t="str">
        <f t="shared" ca="1" si="24"/>
        <v/>
      </c>
      <c r="R146" s="83"/>
      <c r="S146" s="83"/>
    </row>
    <row r="147" spans="1:19" x14ac:dyDescent="0.2">
      <c r="A147" s="83">
        <f>+MassCurves!A114</f>
        <v>110</v>
      </c>
      <c r="B147" s="138">
        <f t="shared" si="13"/>
        <v>0.22</v>
      </c>
      <c r="C147" s="123">
        <f t="shared" ca="1" si="15"/>
        <v>0.11999999999999995</v>
      </c>
      <c r="D147" s="139">
        <f t="shared" ca="1" si="16"/>
        <v>0</v>
      </c>
      <c r="E147" s="138">
        <f t="shared" ca="1" si="17"/>
        <v>0.21849999999999997</v>
      </c>
      <c r="F147" s="139">
        <f t="shared" ca="1" si="14"/>
        <v>0.13218812999999993</v>
      </c>
      <c r="G147" s="140">
        <f t="shared" ca="1" si="21"/>
        <v>7.9312877999999962</v>
      </c>
      <c r="H147" s="139">
        <f t="shared" ca="1" si="18"/>
        <v>6.3936271010601856E-2</v>
      </c>
      <c r="I147" s="123">
        <f t="shared" ca="1" si="22"/>
        <v>0.1961244010106018</v>
      </c>
      <c r="J147" s="123">
        <f t="shared" ca="1" si="19"/>
        <v>0.39236062671207045</v>
      </c>
      <c r="K147" s="142">
        <f t="shared" ca="1" si="23"/>
        <v>5.0384985600940997</v>
      </c>
      <c r="L147" s="143">
        <f ca="1">MAX(Routing!A$3,J146+K146)</f>
        <v>5.4277388234745709</v>
      </c>
      <c r="M147" s="141">
        <f ca="1">VLOOKUP(L147,Routing!A$3:D$23,4)+(L147-VLOOKUP(L147,Routing!A$3:A$23,1))*VLOOKUP(L147,Routing!A$3:E$23,5)</f>
        <v>0.194620117176379</v>
      </c>
      <c r="N147" s="141">
        <f ca="1">VLOOKUP($L147,Routing!$A$3:$C$23,3)+($L147-VLOOKUP($L147,Routing!$A$3:$A$23,1))*VLOOKUP($L147,Routing!$A$3:$F$23,6)</f>
        <v>3.6040762440070189E-3</v>
      </c>
      <c r="O147" s="141">
        <f ca="1">VLOOKUP($L147,Routing!$A$3:$B$23,2)+($L147-VLOOKUP($L147,Routing!$A$3:$A$23,1))*VLOOKUP($L147,Routing!$A$3:$G$23,7)</f>
        <v>0.18020381220035095</v>
      </c>
      <c r="P147" s="83" t="str">
        <f t="shared" ca="1" si="20"/>
        <v/>
      </c>
      <c r="Q147" s="83" t="str">
        <f t="shared" ca="1" si="24"/>
        <v/>
      </c>
      <c r="R147" s="83"/>
      <c r="S147" s="83"/>
    </row>
    <row r="148" spans="1:19" x14ac:dyDescent="0.2">
      <c r="A148" s="83">
        <f>+MassCurves!A115</f>
        <v>111</v>
      </c>
      <c r="B148" s="138">
        <f t="shared" si="13"/>
        <v>0.222</v>
      </c>
      <c r="C148" s="123">
        <f t="shared" ca="1" si="15"/>
        <v>0.11999999999999995</v>
      </c>
      <c r="D148" s="139">
        <f t="shared" ca="1" si="16"/>
        <v>0</v>
      </c>
      <c r="E148" s="138">
        <f t="shared" ca="1" si="17"/>
        <v>0.21849999999999997</v>
      </c>
      <c r="F148" s="139">
        <f t="shared" ca="1" si="14"/>
        <v>0.13218812999999993</v>
      </c>
      <c r="G148" s="140">
        <f t="shared" ca="1" si="21"/>
        <v>7.9312877999999962</v>
      </c>
      <c r="H148" s="139">
        <f t="shared" ca="1" si="18"/>
        <v>6.4048096561624579E-2</v>
      </c>
      <c r="I148" s="123">
        <f t="shared" ca="1" si="22"/>
        <v>0.19623622656162451</v>
      </c>
      <c r="J148" s="123">
        <f t="shared" ca="1" si="19"/>
        <v>0.39258457144636727</v>
      </c>
      <c r="K148" s="142">
        <f t="shared" ca="1" si="23"/>
        <v>5.0413951522969089</v>
      </c>
      <c r="L148" s="143">
        <f ca="1">MAX(Routing!A$3,J147+K147)</f>
        <v>5.4308591868061704</v>
      </c>
      <c r="M148" s="141">
        <f ca="1">VLOOKUP(L148,Routing!A$3:D$23,4)+(L148-VLOOKUP(L148,Routing!A$3:A$23,1))*VLOOKUP(L148,Routing!A$3:E$23,5)</f>
        <v>0.19473200271416546</v>
      </c>
      <c r="N148" s="141">
        <f ca="1">VLOOKUP($L148,Routing!$A$3:$C$23,3)+($L148-VLOOKUP($L148,Routing!$A$3:$A$23,1))*VLOOKUP($L148,Routing!$A$3:$F$23,6)</f>
        <v>3.6061481984104716E-3</v>
      </c>
      <c r="O148" s="141">
        <f ca="1">VLOOKUP($L148,Routing!$A$3:$B$23,2)+($L148-VLOOKUP($L148,Routing!$A$3:$A$23,1))*VLOOKUP($L148,Routing!$A$3:$G$23,7)</f>
        <v>0.18030740992052358</v>
      </c>
      <c r="P148" s="83" t="str">
        <f t="shared" ca="1" si="20"/>
        <v/>
      </c>
      <c r="Q148" s="83" t="str">
        <f t="shared" ca="1" si="24"/>
        <v/>
      </c>
      <c r="R148" s="83"/>
      <c r="S148" s="83"/>
    </row>
    <row r="149" spans="1:19" x14ac:dyDescent="0.2">
      <c r="A149" s="83">
        <f>+MassCurves!A116</f>
        <v>112</v>
      </c>
      <c r="B149" s="138">
        <f t="shared" si="13"/>
        <v>0.224</v>
      </c>
      <c r="C149" s="123">
        <f t="shared" ca="1" si="15"/>
        <v>0.12000000000000002</v>
      </c>
      <c r="D149" s="139">
        <f t="shared" ca="1" si="16"/>
        <v>0</v>
      </c>
      <c r="E149" s="138">
        <f t="shared" ca="1" si="17"/>
        <v>0.21849999999999997</v>
      </c>
      <c r="F149" s="139">
        <f t="shared" ca="1" si="14"/>
        <v>0.13218812999999999</v>
      </c>
      <c r="G149" s="140">
        <f t="shared" ca="1" si="21"/>
        <v>7.931287799999998</v>
      </c>
      <c r="H149" s="139">
        <f t="shared" ca="1" si="18"/>
        <v>6.4160215746404403E-2</v>
      </c>
      <c r="I149" s="123">
        <f t="shared" ca="1" si="22"/>
        <v>0.19634834574640439</v>
      </c>
      <c r="J149" s="123">
        <f t="shared" ca="1" si="19"/>
        <v>0.39280910447711415</v>
      </c>
      <c r="K149" s="142">
        <f t="shared" ca="1" si="23"/>
        <v>5.0442919056554674</v>
      </c>
      <c r="L149" s="143">
        <f ca="1">MAX(Routing!A$3,J148+K148)</f>
        <v>5.4339797237432759</v>
      </c>
      <c r="M149" s="141">
        <f ca="1">VLOOKUP(L149,Routing!A$3:D$23,4)+(L149-VLOOKUP(L149,Routing!A$3:A$23,1))*VLOOKUP(L149,Routing!A$3:E$23,5)</f>
        <v>0.19484389447685049</v>
      </c>
      <c r="N149" s="141">
        <f ca="1">VLOOKUP($L149,Routing!$A$3:$C$23,3)+($L149-VLOOKUP($L149,Routing!$A$3:$A$23,1))*VLOOKUP($L149,Routing!$A$3:$F$23,6)</f>
        <v>3.6082202680898243E-3</v>
      </c>
      <c r="O149" s="141">
        <f ca="1">VLOOKUP($L149,Routing!$A$3:$B$23,2)+($L149-VLOOKUP($L149,Routing!$A$3:$A$23,1))*VLOOKUP($L149,Routing!$A$3:$G$23,7)</f>
        <v>0.18041101340449123</v>
      </c>
      <c r="P149" s="83" t="str">
        <f t="shared" ca="1" si="20"/>
        <v/>
      </c>
      <c r="Q149" s="83" t="str">
        <f t="shared" ca="1" si="24"/>
        <v/>
      </c>
      <c r="R149" s="83"/>
      <c r="S149" s="83"/>
    </row>
    <row r="150" spans="1:19" x14ac:dyDescent="0.2">
      <c r="A150" s="83">
        <f>+MassCurves!A117</f>
        <v>113</v>
      </c>
      <c r="B150" s="138">
        <f t="shared" si="13"/>
        <v>0.22600000000000001</v>
      </c>
      <c r="C150" s="123">
        <f t="shared" ca="1" si="15"/>
        <v>0.12000000000000002</v>
      </c>
      <c r="D150" s="139">
        <f t="shared" ca="1" si="16"/>
        <v>0</v>
      </c>
      <c r="E150" s="138">
        <f t="shared" ca="1" si="17"/>
        <v>0.21849999999999997</v>
      </c>
      <c r="F150" s="139">
        <f t="shared" ca="1" si="14"/>
        <v>0.13218812999999999</v>
      </c>
      <c r="G150" s="140">
        <f t="shared" ca="1" si="21"/>
        <v>7.9312877999999989</v>
      </c>
      <c r="H150" s="139">
        <f t="shared" ca="1" si="18"/>
        <v>6.4272629593881039E-2</v>
      </c>
      <c r="I150" s="123">
        <f t="shared" ca="1" si="22"/>
        <v>0.19646075959388104</v>
      </c>
      <c r="J150" s="123">
        <f t="shared" ca="1" si="19"/>
        <v>0.39303422786670117</v>
      </c>
      <c r="K150" s="142">
        <f t="shared" ca="1" si="23"/>
        <v>5.0471893547206745</v>
      </c>
      <c r="L150" s="143">
        <f ca="1">MAX(Routing!A$3,J149+K149)</f>
        <v>5.4371010101325812</v>
      </c>
      <c r="M150" s="141">
        <f ca="1">VLOOKUP(L150,Routing!A$3:D$23,4)+(L150-VLOOKUP(L150,Routing!A$3:A$23,1))*VLOOKUP(L150,Routing!A$3:E$23,5)</f>
        <v>0.1949558131123236</v>
      </c>
      <c r="N150" s="141">
        <f ca="1">VLOOKUP($L150,Routing!$A$3:$C$23,3)+($L150-VLOOKUP($L150,Routing!$A$3:$A$23,1))*VLOOKUP($L150,Routing!$A$3:$F$23,6)</f>
        <v>3.6102928354134001E-3</v>
      </c>
      <c r="O150" s="141">
        <f ca="1">VLOOKUP($L150,Routing!$A$3:$B$23,2)+($L150-VLOOKUP($L150,Routing!$A$3:$A$23,1))*VLOOKUP($L150,Routing!$A$3:$G$23,7)</f>
        <v>0.18051464177067</v>
      </c>
      <c r="P150" s="83" t="str">
        <f t="shared" ca="1" si="20"/>
        <v/>
      </c>
      <c r="Q150" s="83" t="str">
        <f t="shared" ca="1" si="24"/>
        <v/>
      </c>
      <c r="R150" s="83"/>
      <c r="S150" s="83"/>
    </row>
    <row r="151" spans="1:19" x14ac:dyDescent="0.2">
      <c r="A151" s="83">
        <f>+MassCurves!A118</f>
        <v>114</v>
      </c>
      <c r="B151" s="138">
        <f t="shared" si="13"/>
        <v>0.22800000000000001</v>
      </c>
      <c r="C151" s="123">
        <f t="shared" ca="1" si="15"/>
        <v>0.12000000000000002</v>
      </c>
      <c r="D151" s="139">
        <f t="shared" ca="1" si="16"/>
        <v>0</v>
      </c>
      <c r="E151" s="138">
        <f t="shared" ca="1" si="17"/>
        <v>0.21849999999999997</v>
      </c>
      <c r="F151" s="139">
        <f t="shared" ca="1" si="14"/>
        <v>0.13218812999999999</v>
      </c>
      <c r="G151" s="140">
        <f t="shared" ca="1" si="21"/>
        <v>7.9312877999999989</v>
      </c>
      <c r="H151" s="139">
        <f t="shared" ca="1" si="18"/>
        <v>6.4385339137505104E-2</v>
      </c>
      <c r="I151" s="123">
        <f t="shared" ca="1" si="22"/>
        <v>0.19657346913750509</v>
      </c>
      <c r="J151" s="123">
        <f t="shared" ca="1" si="19"/>
        <v>0.39325994368656425</v>
      </c>
      <c r="K151" s="142">
        <f t="shared" ca="1" si="23"/>
        <v>5.0500879976235824</v>
      </c>
      <c r="L151" s="143">
        <f ca="1">MAX(Routing!A$3,J150+K150)</f>
        <v>5.4402235825873753</v>
      </c>
      <c r="M151" s="141">
        <f ca="1">VLOOKUP(L151,Routing!A$3:D$23,4)+(L151-VLOOKUP(L151,Routing!A$3:A$23,1))*VLOOKUP(L151,Routing!A$3:E$23,5)</f>
        <v>0.19506777786169868</v>
      </c>
      <c r="N151" s="141">
        <f ca="1">VLOOKUP($L151,Routing!$A$3:$C$23,3)+($L151-VLOOKUP($L151,Routing!$A$3:$A$23,1))*VLOOKUP($L151,Routing!$A$3:$F$23,6)</f>
        <v>3.6123662566981242E-3</v>
      </c>
      <c r="O151" s="141">
        <f ca="1">VLOOKUP($L151,Routing!$A$3:$B$23,2)+($L151-VLOOKUP($L151,Routing!$A$3:$A$23,1))*VLOOKUP($L151,Routing!$A$3:$G$23,7)</f>
        <v>0.1806183128349062</v>
      </c>
      <c r="P151" s="83" t="str">
        <f t="shared" ca="1" si="20"/>
        <v/>
      </c>
      <c r="Q151" s="83" t="str">
        <f t="shared" ca="1" si="24"/>
        <v/>
      </c>
      <c r="R151" s="83"/>
      <c r="S151" s="83"/>
    </row>
    <row r="152" spans="1:19" x14ac:dyDescent="0.2">
      <c r="A152" s="83">
        <f>+MassCurves!A119</f>
        <v>115</v>
      </c>
      <c r="B152" s="138">
        <f t="shared" si="13"/>
        <v>0.23</v>
      </c>
      <c r="C152" s="123">
        <f t="shared" ca="1" si="15"/>
        <v>0.12000000000000002</v>
      </c>
      <c r="D152" s="139">
        <f t="shared" ca="1" si="16"/>
        <v>0</v>
      </c>
      <c r="E152" s="138">
        <f t="shared" ca="1" si="17"/>
        <v>0.21849999999999997</v>
      </c>
      <c r="F152" s="139">
        <f t="shared" ca="1" si="14"/>
        <v>0.13218812999999999</v>
      </c>
      <c r="G152" s="140">
        <f t="shared" ca="1" si="21"/>
        <v>7.9312877999999989</v>
      </c>
      <c r="H152" s="139">
        <f t="shared" ca="1" si="18"/>
        <v>6.4498345415261824E-2</v>
      </c>
      <c r="I152" s="123">
        <f t="shared" ca="1" si="22"/>
        <v>0.1966864754152618</v>
      </c>
      <c r="J152" s="123">
        <f t="shared" ca="1" si="19"/>
        <v>0.39348625401723258</v>
      </c>
      <c r="K152" s="142">
        <f t="shared" ca="1" si="23"/>
        <v>5.0529882986955839</v>
      </c>
      <c r="L152" s="143">
        <f ca="1">MAX(Routing!A$3,J151+K151)</f>
        <v>5.4433479413101464</v>
      </c>
      <c r="M152" s="141">
        <f ca="1">VLOOKUP(L152,Routing!A$3:D$23,4)+(L152-VLOOKUP(L152,Routing!A$3:A$23,1))*VLOOKUP(L152,Routing!A$3:E$23,5)</f>
        <v>0.19517980666052315</v>
      </c>
      <c r="N152" s="141">
        <f ca="1">VLOOKUP($L152,Routing!$A$3:$C$23,3)+($L152-VLOOKUP($L152,Routing!$A$3:$A$23,1))*VLOOKUP($L152,Routing!$A$3:$F$23,6)</f>
        <v>3.6144408640837625E-3</v>
      </c>
      <c r="O152" s="141">
        <f ca="1">VLOOKUP($L152,Routing!$A$3:$B$23,2)+($L152-VLOOKUP($L152,Routing!$A$3:$A$23,1))*VLOOKUP($L152,Routing!$A$3:$G$23,7)</f>
        <v>0.18072204320418811</v>
      </c>
      <c r="P152" s="83" t="str">
        <f t="shared" ca="1" si="20"/>
        <v/>
      </c>
      <c r="Q152" s="83" t="str">
        <f t="shared" ca="1" si="24"/>
        <v/>
      </c>
      <c r="R152" s="83"/>
      <c r="S152" s="83"/>
    </row>
    <row r="153" spans="1:19" x14ac:dyDescent="0.2">
      <c r="A153" s="83">
        <f>+MassCurves!A120</f>
        <v>116</v>
      </c>
      <c r="B153" s="138">
        <f t="shared" si="13"/>
        <v>0.23200000000000001</v>
      </c>
      <c r="C153" s="123">
        <f t="shared" ca="1" si="15"/>
        <v>0.12000000000000002</v>
      </c>
      <c r="D153" s="139">
        <f t="shared" ca="1" si="16"/>
        <v>0</v>
      </c>
      <c r="E153" s="138">
        <f t="shared" ca="1" si="17"/>
        <v>0.21849999999999997</v>
      </c>
      <c r="F153" s="139">
        <f t="shared" ca="1" si="14"/>
        <v>0.13218812999999999</v>
      </c>
      <c r="G153" s="140">
        <f t="shared" ca="1" si="21"/>
        <v>7.9312877999999989</v>
      </c>
      <c r="H153" s="139">
        <f t="shared" ca="1" si="18"/>
        <v>6.4611649469695054E-2</v>
      </c>
      <c r="I153" s="123">
        <f t="shared" ca="1" si="22"/>
        <v>0.19679977946969504</v>
      </c>
      <c r="J153" s="123">
        <f t="shared" ca="1" si="19"/>
        <v>0.39371316094837627</v>
      </c>
      <c r="K153" s="142">
        <f t="shared" ca="1" si="23"/>
        <v>5.0558906909007169</v>
      </c>
      <c r="L153" s="143">
        <f ca="1">MAX(Routing!A$3,J152+K152)</f>
        <v>5.4464745527128162</v>
      </c>
      <c r="M153" s="141">
        <f ca="1">VLOOKUP(L153,Routing!A$3:D$23,4)+(L153-VLOOKUP(L153,Routing!A$3:A$23,1))*VLOOKUP(L153,Routing!A$3:E$23,5)</f>
        <v>0.19529191623273043</v>
      </c>
      <c r="N153" s="141">
        <f ca="1">VLOOKUP($L153,Routing!$A$3:$C$23,3)+($L153-VLOOKUP($L153,Routing!$A$3:$A$23,1))*VLOOKUP($L153,Routing!$A$3:$F$23,6)</f>
        <v>3.6165169672727859E-3</v>
      </c>
      <c r="O153" s="141">
        <f ca="1">VLOOKUP($L153,Routing!$A$3:$B$23,2)+($L153-VLOOKUP($L153,Routing!$A$3:$A$23,1))*VLOOKUP($L153,Routing!$A$3:$G$23,7)</f>
        <v>0.1808258483636393</v>
      </c>
      <c r="P153" s="83" t="str">
        <f t="shared" ca="1" si="20"/>
        <v/>
      </c>
      <c r="Q153" s="83" t="str">
        <f t="shared" ca="1" si="24"/>
        <v/>
      </c>
      <c r="R153" s="83"/>
      <c r="S153" s="83"/>
    </row>
    <row r="154" spans="1:19" x14ac:dyDescent="0.2">
      <c r="A154" s="83">
        <f>+MassCurves!A121</f>
        <v>117</v>
      </c>
      <c r="B154" s="138">
        <f t="shared" si="13"/>
        <v>0.23400000000000001</v>
      </c>
      <c r="C154" s="123">
        <f t="shared" ca="1" si="15"/>
        <v>0.12000000000000002</v>
      </c>
      <c r="D154" s="139">
        <f t="shared" ca="1" si="16"/>
        <v>0</v>
      </c>
      <c r="E154" s="138">
        <f t="shared" ca="1" si="17"/>
        <v>0.21849999999999997</v>
      </c>
      <c r="F154" s="139">
        <f t="shared" ca="1" si="14"/>
        <v>0.13218812999999999</v>
      </c>
      <c r="G154" s="140">
        <f t="shared" ca="1" si="21"/>
        <v>7.9312877999999989</v>
      </c>
      <c r="H154" s="139">
        <f t="shared" ca="1" si="18"/>
        <v>6.4725252347931236E-2</v>
      </c>
      <c r="I154" s="123">
        <f t="shared" ca="1" si="22"/>
        <v>0.19691338234793121</v>
      </c>
      <c r="J154" s="123">
        <f t="shared" ca="1" si="19"/>
        <v>0.39394066657885518</v>
      </c>
      <c r="K154" s="142">
        <f t="shared" ca="1" si="23"/>
        <v>5.0587955780936191</v>
      </c>
      <c r="L154" s="143">
        <f ca="1">MAX(Routing!A$3,J153+K153)</f>
        <v>5.4496038518490932</v>
      </c>
      <c r="M154" s="141">
        <f ca="1">VLOOKUP(L154,Routing!A$3:D$23,4)+(L154-VLOOKUP(L154,Routing!A$3:A$23,1))*VLOOKUP(L154,Routing!A$3:E$23,5)</f>
        <v>0.19540412217785591</v>
      </c>
      <c r="N154" s="141">
        <f ca="1">VLOOKUP($L154,Routing!$A$3:$C$23,3)+($L154-VLOOKUP($L154,Routing!$A$3:$A$23,1))*VLOOKUP($L154,Routing!$A$3:$F$23,6)</f>
        <v>3.6185948551454802E-3</v>
      </c>
      <c r="O154" s="141">
        <f ca="1">VLOOKUP($L154,Routing!$A$3:$B$23,2)+($L154-VLOOKUP($L154,Routing!$A$3:$A$23,1))*VLOOKUP($L154,Routing!$A$3:$G$23,7)</f>
        <v>0.180929742757274</v>
      </c>
      <c r="P154" s="83" t="str">
        <f t="shared" ca="1" si="20"/>
        <v/>
      </c>
      <c r="Q154" s="83" t="str">
        <f t="shared" ca="1" si="24"/>
        <v/>
      </c>
      <c r="R154" s="83"/>
      <c r="S154" s="83"/>
    </row>
    <row r="155" spans="1:19" x14ac:dyDescent="0.2">
      <c r="A155" s="83">
        <f>+MassCurves!A122</f>
        <v>118</v>
      </c>
      <c r="B155" s="138">
        <f t="shared" si="13"/>
        <v>0.23600000000000002</v>
      </c>
      <c r="C155" s="123">
        <f t="shared" ca="1" si="15"/>
        <v>0.12000000000000002</v>
      </c>
      <c r="D155" s="139">
        <f t="shared" ca="1" si="16"/>
        <v>0</v>
      </c>
      <c r="E155" s="138">
        <f t="shared" ca="1" si="17"/>
        <v>0.21849999999999997</v>
      </c>
      <c r="F155" s="139">
        <f t="shared" ca="1" si="14"/>
        <v>0.13218812999999999</v>
      </c>
      <c r="G155" s="140">
        <f t="shared" ca="1" si="21"/>
        <v>7.9312877999999989</v>
      </c>
      <c r="H155" s="139">
        <f t="shared" ca="1" si="18"/>
        <v>6.4839155101703613E-2</v>
      </c>
      <c r="I155" s="123">
        <f t="shared" ca="1" si="22"/>
        <v>0.19702728510170359</v>
      </c>
      <c r="J155" s="123">
        <f t="shared" ca="1" si="19"/>
        <v>0.39416877301676673</v>
      </c>
      <c r="K155" s="142">
        <f t="shared" ca="1" si="23"/>
        <v>5.0617033371155689</v>
      </c>
      <c r="L155" s="143">
        <f ca="1">MAX(Routing!A$3,J154+K154)</f>
        <v>5.4527362446724741</v>
      </c>
      <c r="M155" s="141">
        <f ca="1">VLOOKUP(L155,Routing!A$3:D$23,4)+(L155-VLOOKUP(L155,Routing!A$3:A$23,1))*VLOOKUP(L155,Routing!A$3:E$23,5)</f>
        <v>0.19551643905200103</v>
      </c>
      <c r="N155" s="141">
        <f ca="1">VLOOKUP($L155,Routing!$A$3:$C$23,3)+($L155-VLOOKUP($L155,Routing!$A$3:$A$23,1))*VLOOKUP($L155,Routing!$A$3:$F$23,6)</f>
        <v>3.6206747972592785E-3</v>
      </c>
      <c r="O155" s="141">
        <f ca="1">VLOOKUP($L155,Routing!$A$3:$B$23,2)+($L155-VLOOKUP($L155,Routing!$A$3:$A$23,1))*VLOOKUP($L155,Routing!$A$3:$G$23,7)</f>
        <v>0.18103373986296395</v>
      </c>
      <c r="P155" s="83" t="str">
        <f t="shared" ca="1" si="20"/>
        <v/>
      </c>
      <c r="Q155" s="83" t="str">
        <f t="shared" ca="1" si="24"/>
        <v/>
      </c>
      <c r="R155" s="83"/>
      <c r="S155" s="83"/>
    </row>
    <row r="156" spans="1:19" x14ac:dyDescent="0.2">
      <c r="A156" s="83">
        <f>+MassCurves!A123</f>
        <v>119</v>
      </c>
      <c r="B156" s="138">
        <f t="shared" si="13"/>
        <v>0.23800000000000002</v>
      </c>
      <c r="C156" s="123">
        <f t="shared" ca="1" si="15"/>
        <v>0.12000000000000002</v>
      </c>
      <c r="D156" s="139">
        <f t="shared" ca="1" si="16"/>
        <v>0</v>
      </c>
      <c r="E156" s="138">
        <f t="shared" ca="1" si="17"/>
        <v>0.21849999999999997</v>
      </c>
      <c r="F156" s="139">
        <f t="shared" ca="1" si="14"/>
        <v>0.13218812999999999</v>
      </c>
      <c r="G156" s="140">
        <f t="shared" ca="1" si="21"/>
        <v>7.9312877999999989</v>
      </c>
      <c r="H156" s="139">
        <f t="shared" ca="1" si="18"/>
        <v>6.4953358787376556E-2</v>
      </c>
      <c r="I156" s="123">
        <f t="shared" ca="1" si="22"/>
        <v>0.19714148878737653</v>
      </c>
      <c r="J156" s="123">
        <f t="shared" ca="1" si="19"/>
        <v>0.3943974823794954</v>
      </c>
      <c r="K156" s="142">
        <f t="shared" ca="1" si="23"/>
        <v>5.06461431974029</v>
      </c>
      <c r="L156" s="143">
        <f ca="1">MAX(Routing!A$3,J155+K155)</f>
        <v>5.4558721101323355</v>
      </c>
      <c r="M156" s="141">
        <f ca="1">VLOOKUP(L156,Routing!A$3:D$23,4)+(L156-VLOOKUP(L156,Routing!A$3:A$23,1))*VLOOKUP(L156,Routing!A$3:E$23,5)</f>
        <v>0.19562888044299209</v>
      </c>
      <c r="N156" s="141">
        <f ca="1">VLOOKUP($L156,Routing!$A$3:$C$23,3)+($L156-VLOOKUP($L156,Routing!$A$3:$A$23,1))*VLOOKUP($L156,Routing!$A$3:$F$23,6)</f>
        <v>3.6227570452405946E-3</v>
      </c>
      <c r="O156" s="141">
        <f ca="1">VLOOKUP($L156,Routing!$A$3:$B$23,2)+($L156-VLOOKUP($L156,Routing!$A$3:$A$23,1))*VLOOKUP($L156,Routing!$A$3:$G$23,7)</f>
        <v>0.18113785226202972</v>
      </c>
      <c r="P156" s="83" t="str">
        <f t="shared" ca="1" si="20"/>
        <v/>
      </c>
      <c r="Q156" s="83" t="str">
        <f t="shared" ca="1" si="24"/>
        <v/>
      </c>
      <c r="R156" s="83"/>
      <c r="S156" s="83"/>
    </row>
    <row r="157" spans="1:19" x14ac:dyDescent="0.2">
      <c r="A157" s="83">
        <f>+MassCurves!A124</f>
        <v>120</v>
      </c>
      <c r="B157" s="138">
        <f t="shared" si="13"/>
        <v>0.24000000000000002</v>
      </c>
      <c r="C157" s="123">
        <f t="shared" ca="1" si="15"/>
        <v>0.12000000000000002</v>
      </c>
      <c r="D157" s="139">
        <f t="shared" ca="1" si="16"/>
        <v>0</v>
      </c>
      <c r="E157" s="138">
        <f t="shared" ca="1" si="17"/>
        <v>0.21849999999999997</v>
      </c>
      <c r="F157" s="139">
        <f t="shared" ca="1" si="14"/>
        <v>0.13218812999999999</v>
      </c>
      <c r="G157" s="140">
        <f t="shared" ca="1" si="21"/>
        <v>7.9312877999999989</v>
      </c>
      <c r="H157" s="139">
        <f t="shared" ca="1" si="18"/>
        <v>6.5067864465970057E-2</v>
      </c>
      <c r="I157" s="123">
        <f t="shared" ca="1" si="22"/>
        <v>0.19725599446597003</v>
      </c>
      <c r="J157" s="123">
        <f t="shared" ca="1" si="19"/>
        <v>0.39462679679376145</v>
      </c>
      <c r="K157" s="142">
        <f t="shared" ca="1" si="23"/>
        <v>5.0675288544802353</v>
      </c>
      <c r="L157" s="143">
        <f ca="1">MAX(Routing!A$3,J156+K156)</f>
        <v>5.4590118021197851</v>
      </c>
      <c r="M157" s="141">
        <f ca="1">VLOOKUP(L157,Routing!A$3:D$23,4)+(L157-VLOOKUP(L157,Routing!A$3:A$23,1))*VLOOKUP(L157,Routing!A$3:E$23,5)</f>
        <v>0.19574145904015164</v>
      </c>
      <c r="N157" s="141">
        <f ca="1">VLOOKUP($L157,Routing!$A$3:$C$23,3)+($L157-VLOOKUP($L157,Routing!$A$3:$A$23,1))*VLOOKUP($L157,Routing!$A$3:$F$23,6)</f>
        <v>3.6248418340768824E-3</v>
      </c>
      <c r="O157" s="141">
        <f ca="1">VLOOKUP($L157,Routing!$A$3:$B$23,2)+($L157-VLOOKUP($L157,Routing!$A$3:$A$23,1))*VLOOKUP($L157,Routing!$A$3:$G$23,7)</f>
        <v>0.18124209170384412</v>
      </c>
      <c r="P157" s="83" t="str">
        <f t="shared" ca="1" si="20"/>
        <v/>
      </c>
      <c r="Q157" s="83" t="str">
        <f t="shared" ca="1" si="24"/>
        <v/>
      </c>
      <c r="R157" s="83"/>
      <c r="S157" s="83"/>
    </row>
    <row r="158" spans="1:19" x14ac:dyDescent="0.2">
      <c r="A158" s="83">
        <f>+MassCurves!A125</f>
        <v>121</v>
      </c>
      <c r="B158" s="138">
        <f t="shared" si="13"/>
        <v>0.24200000000000002</v>
      </c>
      <c r="C158" s="123">
        <f t="shared" ca="1" si="15"/>
        <v>0.12000000000000002</v>
      </c>
      <c r="D158" s="139">
        <f t="shared" ca="1" si="16"/>
        <v>0</v>
      </c>
      <c r="E158" s="138">
        <f t="shared" ca="1" si="17"/>
        <v>0.21849999999999997</v>
      </c>
      <c r="F158" s="139">
        <f t="shared" ca="1" si="14"/>
        <v>0.13218812999999999</v>
      </c>
      <c r="G158" s="140">
        <f t="shared" ca="1" si="21"/>
        <v>7.9312877999999989</v>
      </c>
      <c r="H158" s="139">
        <f t="shared" ca="1" si="18"/>
        <v>6.5182673203184452E-2</v>
      </c>
      <c r="I158" s="123">
        <f t="shared" ca="1" si="22"/>
        <v>0.19737080320318445</v>
      </c>
      <c r="J158" s="123">
        <f t="shared" ca="1" si="19"/>
        <v>0.3948567183956706</v>
      </c>
      <c r="K158" s="142">
        <f t="shared" ca="1" si="23"/>
        <v>5.0704472482634015</v>
      </c>
      <c r="L158" s="143">
        <f ca="1">MAX(Routing!A$3,J157+K157)</f>
        <v>5.4621556512739966</v>
      </c>
      <c r="M158" s="141">
        <f ca="1">VLOOKUP(L158,Routing!A$3:D$23,4)+(L158-VLOOKUP(L158,Routing!A$3:A$23,1))*VLOOKUP(L158,Routing!A$3:E$23,5)</f>
        <v>0.1958541866990676</v>
      </c>
      <c r="N158" s="141">
        <f ca="1">VLOOKUP($L158,Routing!$A$3:$C$23,3)+($L158-VLOOKUP($L158,Routing!$A$3:$A$23,1))*VLOOKUP($L158,Routing!$A$3:$F$23,6)</f>
        <v>3.6269293833160665E-3</v>
      </c>
      <c r="O158" s="141">
        <f ca="1">VLOOKUP($L158,Routing!$A$3:$B$23,2)+($L158-VLOOKUP($L158,Routing!$A$3:$A$23,1))*VLOOKUP($L158,Routing!$A$3:$G$23,7)</f>
        <v>0.18134646916580333</v>
      </c>
      <c r="P158" s="83" t="str">
        <f t="shared" ca="1" si="20"/>
        <v/>
      </c>
      <c r="Q158" s="83" t="str">
        <f t="shared" ca="1" si="24"/>
        <v/>
      </c>
      <c r="R158" s="83"/>
      <c r="S158" s="83"/>
    </row>
    <row r="159" spans="1:19" x14ac:dyDescent="0.2">
      <c r="A159" s="83">
        <f>+MassCurves!A126</f>
        <v>122</v>
      </c>
      <c r="B159" s="138">
        <f t="shared" si="13"/>
        <v>0.24400000000000002</v>
      </c>
      <c r="C159" s="123">
        <f t="shared" ca="1" si="15"/>
        <v>0.12000000000000002</v>
      </c>
      <c r="D159" s="139">
        <f t="shared" ca="1" si="16"/>
        <v>0</v>
      </c>
      <c r="E159" s="138">
        <f t="shared" ca="1" si="17"/>
        <v>0.21849999999999997</v>
      </c>
      <c r="F159" s="139">
        <f t="shared" ca="1" si="14"/>
        <v>0.13218812999999999</v>
      </c>
      <c r="G159" s="140">
        <f t="shared" ca="1" si="21"/>
        <v>7.9312877999999989</v>
      </c>
      <c r="H159" s="139">
        <f t="shared" ca="1" si="18"/>
        <v>6.5297786069425143E-2</v>
      </c>
      <c r="I159" s="123">
        <f t="shared" ca="1" si="22"/>
        <v>0.19748591606942512</v>
      </c>
      <c r="J159" s="123">
        <f t="shared" ca="1" si="19"/>
        <v>0.39508724933076356</v>
      </c>
      <c r="K159" s="142">
        <f t="shared" ca="1" si="23"/>
        <v>5.073369787989912</v>
      </c>
      <c r="L159" s="143">
        <f ca="1">MAX(Routing!A$3,J158+K158)</f>
        <v>5.4653039666590724</v>
      </c>
      <c r="M159" s="141">
        <f ca="1">VLOOKUP(L159,Routing!A$3:D$23,4)+(L159-VLOOKUP(L159,Routing!A$3:A$23,1))*VLOOKUP(L159,Routing!A$3:E$23,5)</f>
        <v>0.19596707450171971</v>
      </c>
      <c r="N159" s="141">
        <f ca="1">VLOOKUP($L159,Routing!$A$3:$C$23,3)+($L159-VLOOKUP($L159,Routing!$A$3:$A$23,1))*VLOOKUP($L159,Routing!$A$3:$F$23,6)</f>
        <v>3.6290198981799946E-3</v>
      </c>
      <c r="O159" s="141">
        <f ca="1">VLOOKUP($L159,Routing!$A$3:$B$23,2)+($L159-VLOOKUP($L159,Routing!$A$3:$A$23,1))*VLOOKUP($L159,Routing!$A$3:$G$23,7)</f>
        <v>0.18145099490899974</v>
      </c>
      <c r="P159" s="83" t="str">
        <f t="shared" ca="1" si="20"/>
        <v/>
      </c>
      <c r="Q159" s="83" t="str">
        <f t="shared" ca="1" si="24"/>
        <v/>
      </c>
      <c r="R159" s="83"/>
      <c r="S159" s="83"/>
    </row>
    <row r="160" spans="1:19" x14ac:dyDescent="0.2">
      <c r="A160" s="83">
        <f>+MassCurves!A127</f>
        <v>123</v>
      </c>
      <c r="B160" s="138">
        <f t="shared" si="13"/>
        <v>0.24600000000000002</v>
      </c>
      <c r="C160" s="123">
        <f t="shared" ca="1" si="15"/>
        <v>0.12000000000000002</v>
      </c>
      <c r="D160" s="139">
        <f t="shared" ca="1" si="16"/>
        <v>0</v>
      </c>
      <c r="E160" s="138">
        <f t="shared" ca="1" si="17"/>
        <v>0.21849999999999997</v>
      </c>
      <c r="F160" s="139">
        <f t="shared" ca="1" si="14"/>
        <v>0.13218812999999999</v>
      </c>
      <c r="G160" s="140">
        <f t="shared" ca="1" si="21"/>
        <v>7.9312877999999989</v>
      </c>
      <c r="H160" s="139">
        <f t="shared" ca="1" si="18"/>
        <v>6.5413204139827472E-2</v>
      </c>
      <c r="I160" s="123">
        <f t="shared" ca="1" si="22"/>
        <v>0.19760133413982744</v>
      </c>
      <c r="J160" s="123">
        <f t="shared" ca="1" si="19"/>
        <v>0.39531839175406625</v>
      </c>
      <c r="K160" s="142">
        <f t="shared" ca="1" si="23"/>
        <v>5.0762967419770701</v>
      </c>
      <c r="L160" s="143">
        <f ca="1">MAX(Routing!A$3,J159+K159)</f>
        <v>5.4684570373206753</v>
      </c>
      <c r="M160" s="141">
        <f ca="1">VLOOKUP(L160,Routing!A$3:D$23,4)+(L160-VLOOKUP(L160,Routing!A$3:A$23,1))*VLOOKUP(L160,Routing!A$3:E$23,5)</f>
        <v>0.19608013281229511</v>
      </c>
      <c r="N160" s="141">
        <f ca="1">VLOOKUP($L160,Routing!$A$3:$C$23,3)+($L160-VLOOKUP($L160,Routing!$A$3:$A$23,1))*VLOOKUP($L160,Routing!$A$3:$F$23,6)</f>
        <v>3.6311135705980576E-3</v>
      </c>
      <c r="O160" s="141">
        <f ca="1">VLOOKUP($L160,Routing!$A$3:$B$23,2)+($L160-VLOOKUP($L160,Routing!$A$3:$A$23,1))*VLOOKUP($L160,Routing!$A$3:$G$23,7)</f>
        <v>0.1815556785299029</v>
      </c>
      <c r="P160" s="83" t="str">
        <f t="shared" ca="1" si="20"/>
        <v/>
      </c>
      <c r="Q160" s="83" t="str">
        <f t="shared" ca="1" si="24"/>
        <v/>
      </c>
      <c r="R160" s="83"/>
      <c r="S160" s="83"/>
    </row>
    <row r="161" spans="1:19" x14ac:dyDescent="0.2">
      <c r="A161" s="83">
        <f>+MassCurves!A128</f>
        <v>124</v>
      </c>
      <c r="B161" s="138">
        <f t="shared" si="13"/>
        <v>0.24800000000000003</v>
      </c>
      <c r="C161" s="123">
        <f t="shared" ca="1" si="15"/>
        <v>0.12000000000000002</v>
      </c>
      <c r="D161" s="139">
        <f t="shared" ca="1" si="16"/>
        <v>0</v>
      </c>
      <c r="E161" s="138">
        <f t="shared" ca="1" si="17"/>
        <v>0.21849999999999997</v>
      </c>
      <c r="F161" s="139">
        <f t="shared" ca="1" si="14"/>
        <v>0.13218812999999999</v>
      </c>
      <c r="G161" s="140">
        <f t="shared" ca="1" si="21"/>
        <v>7.9312877999999989</v>
      </c>
      <c r="H161" s="139">
        <f t="shared" ca="1" si="18"/>
        <v>6.5528928494281991E-2</v>
      </c>
      <c r="I161" s="123">
        <f t="shared" ca="1" si="22"/>
        <v>0.19771705849428198</v>
      </c>
      <c r="J161" s="123">
        <f t="shared" ca="1" si="19"/>
        <v>0.39555014783014009</v>
      </c>
      <c r="K161" s="142">
        <f t="shared" ca="1" si="23"/>
        <v>5.0792283613007623</v>
      </c>
      <c r="L161" s="143">
        <f ca="1">MAX(Routing!A$3,J160+K160)</f>
        <v>5.4716151337311363</v>
      </c>
      <c r="M161" s="141">
        <f ca="1">VLOOKUP(L161,Routing!A$3:D$23,4)+(L161-VLOOKUP(L161,Routing!A$3:A$23,1))*VLOOKUP(L161,Routing!A$3:E$23,5)</f>
        <v>0.19619337132900486</v>
      </c>
      <c r="N161" s="141">
        <f ca="1">VLOOKUP($L161,Routing!$A$3:$C$23,3)+($L161-VLOOKUP($L161,Routing!$A$3:$A$23,1))*VLOOKUP($L161,Routing!$A$3:$F$23,6)</f>
        <v>3.6332105801667571E-3</v>
      </c>
      <c r="O161" s="141">
        <f ca="1">VLOOKUP($L161,Routing!$A$3:$B$23,2)+($L161-VLOOKUP($L161,Routing!$A$3:$A$23,1))*VLOOKUP($L161,Routing!$A$3:$G$23,7)</f>
        <v>0.18166052900833785</v>
      </c>
      <c r="P161" s="83" t="str">
        <f t="shared" ca="1" si="20"/>
        <v/>
      </c>
      <c r="Q161" s="83" t="str">
        <f t="shared" ca="1" si="24"/>
        <v/>
      </c>
      <c r="R161" s="83"/>
      <c r="S161" s="83"/>
    </row>
    <row r="162" spans="1:19" x14ac:dyDescent="0.2">
      <c r="A162" s="83">
        <f>+MassCurves!A129</f>
        <v>125</v>
      </c>
      <c r="B162" s="138">
        <f t="shared" si="13"/>
        <v>0.25</v>
      </c>
      <c r="C162" s="123">
        <f t="shared" ca="1" si="15"/>
        <v>0.11999999999999995</v>
      </c>
      <c r="D162" s="139">
        <f t="shared" ca="1" si="16"/>
        <v>0</v>
      </c>
      <c r="E162" s="138">
        <f t="shared" ca="1" si="17"/>
        <v>0.21849999999999997</v>
      </c>
      <c r="F162" s="139">
        <f t="shared" ca="1" si="14"/>
        <v>0.13218812999999993</v>
      </c>
      <c r="G162" s="140">
        <f t="shared" ca="1" si="21"/>
        <v>7.931287799999998</v>
      </c>
      <c r="H162" s="139">
        <f t="shared" ca="1" si="18"/>
        <v>6.5644960217459705E-2</v>
      </c>
      <c r="I162" s="123">
        <f t="shared" ca="1" si="22"/>
        <v>0.19783309021745965</v>
      </c>
      <c r="J162" s="123">
        <f t="shared" ca="1" si="19"/>
        <v>0.39578251973313294</v>
      </c>
      <c r="K162" s="142">
        <f t="shared" ca="1" si="23"/>
        <v>5.0821648810407662</v>
      </c>
      <c r="L162" s="143">
        <f ca="1">MAX(Routing!A$3,J161+K161)</f>
        <v>5.4747785091309025</v>
      </c>
      <c r="M162" s="141">
        <f ca="1">VLOOKUP(L162,Routing!A$3:D$23,4)+(L162-VLOOKUP(L162,Routing!A$3:A$23,1))*VLOOKUP(L162,Routing!A$3:E$23,5)</f>
        <v>0.19630679913218374</v>
      </c>
      <c r="N162" s="141">
        <f ca="1">VLOOKUP($L162,Routing!$A$3:$C$23,3)+($L162-VLOOKUP($L162,Routing!$A$3:$A$23,1))*VLOOKUP($L162,Routing!$A$3:$F$23,6)</f>
        <v>3.6353110950404395E-3</v>
      </c>
      <c r="O162" s="141">
        <f ca="1">VLOOKUP($L162,Routing!$A$3:$B$23,2)+($L162-VLOOKUP($L162,Routing!$A$3:$A$23,1))*VLOOKUP($L162,Routing!$A$3:$G$23,7)</f>
        <v>0.181765554752022</v>
      </c>
      <c r="P162" s="83" t="str">
        <f t="shared" ca="1" si="20"/>
        <v/>
      </c>
      <c r="Q162" s="83" t="str">
        <f t="shared" ca="1" si="24"/>
        <v/>
      </c>
      <c r="R162" s="83"/>
      <c r="S162" s="83"/>
    </row>
    <row r="163" spans="1:19" x14ac:dyDescent="0.2">
      <c r="A163" s="83">
        <f>+MassCurves!A130</f>
        <v>126</v>
      </c>
      <c r="B163" s="138">
        <f t="shared" si="13"/>
        <v>0.252</v>
      </c>
      <c r="C163" s="123">
        <f t="shared" ca="1" si="15"/>
        <v>0.11999999999999995</v>
      </c>
      <c r="D163" s="139">
        <f t="shared" ca="1" si="16"/>
        <v>0</v>
      </c>
      <c r="E163" s="138">
        <f t="shared" ca="1" si="17"/>
        <v>0.21849999999999997</v>
      </c>
      <c r="F163" s="139">
        <f t="shared" ca="1" si="14"/>
        <v>0.13218812999999993</v>
      </c>
      <c r="G163" s="140">
        <f t="shared" ca="1" si="21"/>
        <v>7.9312877999999962</v>
      </c>
      <c r="H163" s="139">
        <f t="shared" ca="1" si="18"/>
        <v>6.5761300398837236E-2</v>
      </c>
      <c r="I163" s="123">
        <f t="shared" ca="1" si="22"/>
        <v>0.19794943039883717</v>
      </c>
      <c r="J163" s="123">
        <f t="shared" ca="1" si="19"/>
        <v>0.39601550964682936</v>
      </c>
      <c r="K163" s="142">
        <f t="shared" ca="1" si="23"/>
        <v>5.0851065214367814</v>
      </c>
      <c r="L163" s="143">
        <f ca="1">MAX(Routing!A$3,J162+K162)</f>
        <v>5.4779474007738989</v>
      </c>
      <c r="M163" s="141">
        <f ca="1">VLOOKUP(L163,Routing!A$3:D$23,4)+(L163-VLOOKUP(L163,Routing!A$3:A$23,1))*VLOOKUP(L163,Routing!A$3:E$23,5)</f>
        <v>0.19642042472894455</v>
      </c>
      <c r="N163" s="141">
        <f ca="1">VLOOKUP($L163,Routing!$A$3:$C$23,3)+($L163-VLOOKUP($L163,Routing!$A$3:$A$23,1))*VLOOKUP($L163,Routing!$A$3:$F$23,6)</f>
        <v>3.6374152727582328E-3</v>
      </c>
      <c r="O163" s="141">
        <f ca="1">VLOOKUP($L163,Routing!$A$3:$B$23,2)+($L163-VLOOKUP($L163,Routing!$A$3:$A$23,1))*VLOOKUP($L163,Routing!$A$3:$G$23,7)</f>
        <v>0.18187076363791163</v>
      </c>
      <c r="P163" s="83" t="str">
        <f t="shared" ca="1" si="20"/>
        <v/>
      </c>
      <c r="Q163" s="83" t="str">
        <f t="shared" ca="1" si="24"/>
        <v/>
      </c>
      <c r="R163" s="83"/>
      <c r="S163" s="83"/>
    </row>
    <row r="164" spans="1:19" x14ac:dyDescent="0.2">
      <c r="A164" s="83">
        <f>+MassCurves!A131</f>
        <v>127</v>
      </c>
      <c r="B164" s="138">
        <f t="shared" si="13"/>
        <v>0.254</v>
      </c>
      <c r="C164" s="123">
        <f t="shared" ca="1" si="15"/>
        <v>0.11999999999999995</v>
      </c>
      <c r="D164" s="139">
        <f t="shared" ca="1" si="16"/>
        <v>0</v>
      </c>
      <c r="E164" s="138">
        <f t="shared" ca="1" si="17"/>
        <v>0.21849999999999997</v>
      </c>
      <c r="F164" s="139">
        <f t="shared" ca="1" si="14"/>
        <v>0.13218812999999993</v>
      </c>
      <c r="G164" s="140">
        <f t="shared" ca="1" si="21"/>
        <v>7.9312877999999962</v>
      </c>
      <c r="H164" s="139">
        <f t="shared" ca="1" si="18"/>
        <v>6.587795013272274E-2</v>
      </c>
      <c r="I164" s="123">
        <f t="shared" ca="1" si="22"/>
        <v>0.19806608013272267</v>
      </c>
      <c r="J164" s="123">
        <f t="shared" ca="1" si="19"/>
        <v>0.39624911976470278</v>
      </c>
      <c r="K164" s="142">
        <f t="shared" ca="1" si="23"/>
        <v>5.0880534889615943</v>
      </c>
      <c r="L164" s="143">
        <f ca="1">MAX(Routing!A$3,J163+K163)</f>
        <v>5.4811220310836104</v>
      </c>
      <c r="M164" s="141">
        <f ca="1">VLOOKUP(L164,Routing!A$3:D$23,4)+(L164-VLOOKUP(L164,Routing!A$3:A$23,1))*VLOOKUP(L164,Routing!A$3:E$23,5)</f>
        <v>0.19653425609463143</v>
      </c>
      <c r="N164" s="141">
        <f ca="1">VLOOKUP($L164,Routing!$A$3:$C$23,3)+($L164-VLOOKUP($L164,Routing!$A$3:$A$23,1))*VLOOKUP($L164,Routing!$A$3:$F$23,6)</f>
        <v>3.6395232610116931E-3</v>
      </c>
      <c r="O164" s="141">
        <f ca="1">VLOOKUP($L164,Routing!$A$3:$B$23,2)+($L164-VLOOKUP($L164,Routing!$A$3:$A$23,1))*VLOOKUP($L164,Routing!$A$3:$G$23,7)</f>
        <v>0.18197616305058467</v>
      </c>
      <c r="P164" s="83" t="str">
        <f t="shared" ca="1" si="20"/>
        <v/>
      </c>
      <c r="Q164" s="83" t="str">
        <f t="shared" ca="1" si="24"/>
        <v/>
      </c>
      <c r="R164" s="83"/>
      <c r="S164" s="83"/>
    </row>
    <row r="165" spans="1:19" x14ac:dyDescent="0.2">
      <c r="A165" s="83">
        <f>+MassCurves!A132</f>
        <v>128</v>
      </c>
      <c r="B165" s="138">
        <f t="shared" ref="B165:B228" si="25">+HLOOKUP($B$9,MassCurve,(A165+2))</f>
        <v>0.25600000000000001</v>
      </c>
      <c r="C165" s="123">
        <f t="shared" ca="1" si="15"/>
        <v>0.11999999999999995</v>
      </c>
      <c r="D165" s="139">
        <f t="shared" ca="1" si="16"/>
        <v>0</v>
      </c>
      <c r="E165" s="138">
        <f t="shared" ca="1" si="17"/>
        <v>0.21849999999999997</v>
      </c>
      <c r="F165" s="139">
        <f t="shared" ref="F165:F228" ca="1" si="26">+E165*C165*MAX(0.05,$B$5)*1.0083</f>
        <v>0.13218812999999993</v>
      </c>
      <c r="G165" s="140">
        <f t="shared" ca="1" si="21"/>
        <v>7.9312877999999962</v>
      </c>
      <c r="H165" s="139">
        <f t="shared" ca="1" si="18"/>
        <v>6.5994910518281449E-2</v>
      </c>
      <c r="I165" s="123">
        <f t="shared" ca="1" si="22"/>
        <v>0.19818304051828139</v>
      </c>
      <c r="J165" s="123">
        <f t="shared" ca="1" si="19"/>
        <v>0.39648335228996673</v>
      </c>
      <c r="K165" s="142">
        <f t="shared" ca="1" si="23"/>
        <v>5.0910059773173444</v>
      </c>
      <c r="L165" s="143">
        <f ca="1">MAX(Routing!A$3,J164+K164)</f>
        <v>5.4843026087262974</v>
      </c>
      <c r="M165" s="141">
        <f ca="1">VLOOKUP(L165,Routing!A$3:D$23,4)+(L165-VLOOKUP(L165,Routing!A$3:A$23,1))*VLOOKUP(L165,Routing!A$3:E$23,5)</f>
        <v>0.19664830071130149</v>
      </c>
      <c r="N165" s="141">
        <f ca="1">VLOOKUP($L165,Routing!$A$3:$C$23,3)+($L165-VLOOKUP($L165,Routing!$A$3:$A$23,1))*VLOOKUP($L165,Routing!$A$3:$F$23,6)</f>
        <v>3.6416351983574349E-3</v>
      </c>
      <c r="O165" s="141">
        <f ca="1">VLOOKUP($L165,Routing!$A$3:$B$23,2)+($L165-VLOOKUP($L165,Routing!$A$3:$A$23,1))*VLOOKUP($L165,Routing!$A$3:$G$23,7)</f>
        <v>0.18208175991787176</v>
      </c>
      <c r="P165" s="83" t="str">
        <f t="shared" ca="1" si="20"/>
        <v/>
      </c>
      <c r="Q165" s="83" t="str">
        <f t="shared" ca="1" si="24"/>
        <v/>
      </c>
      <c r="R165" s="83"/>
      <c r="S165" s="83"/>
    </row>
    <row r="166" spans="1:19" x14ac:dyDescent="0.2">
      <c r="A166" s="83">
        <f>+MassCurves!A133</f>
        <v>129</v>
      </c>
      <c r="B166" s="138">
        <f t="shared" si="25"/>
        <v>0.25800000000000001</v>
      </c>
      <c r="C166" s="123">
        <f t="shared" ref="C166:C229" ca="1" si="27">+IF(A166&lt;MAX(5,$B$6),(B166-B165)*60,(B166-OFFSET(B166,-MAX(5,$B$6),0,1,1))/(A166-OFFSET(A166,-MAX(5,$B$6),0,1,1))*60)</f>
        <v>0.12000000000000002</v>
      </c>
      <c r="D166" s="139">
        <f t="shared" ref="D166:D229" ca="1" si="28">VLOOKUP(C166,Cinterp,$B$10+1)</f>
        <v>0</v>
      </c>
      <c r="E166" s="138">
        <f t="shared" ref="E166:E229" ca="1" si="29">0.95*MAX(0,$B$7)/100+D166*(1-MAX(0,$B$7)/100)</f>
        <v>0.21849999999999997</v>
      </c>
      <c r="F166" s="139">
        <f t="shared" ca="1" si="26"/>
        <v>0.13218812999999999</v>
      </c>
      <c r="G166" s="140">
        <f t="shared" ca="1" si="21"/>
        <v>7.931287799999998</v>
      </c>
      <c r="H166" s="139">
        <f t="shared" ref="H166:H229" ca="1" si="30">+S$35*(1-F166/B$20)*(1/(1+ABS(A166-S$37)/100))^2</f>
        <v>6.611218265956155E-2</v>
      </c>
      <c r="I166" s="123">
        <f t="shared" ca="1" si="22"/>
        <v>0.19830031265956155</v>
      </c>
      <c r="J166" s="123">
        <f t="shared" ref="J166:J229" ca="1" si="31">+I166+I167</f>
        <v>0.39671820943562663</v>
      </c>
      <c r="K166" s="142">
        <f t="shared" ca="1" si="23"/>
        <v>5.0939641683603991</v>
      </c>
      <c r="L166" s="143">
        <f ca="1">MAX(Routing!A$3,J165+K165)</f>
        <v>5.4874893296073113</v>
      </c>
      <c r="M166" s="141">
        <f ca="1">VLOOKUP(L166,Routing!A$3:D$23,4)+(L166-VLOOKUP(L166,Routing!A$3:A$23,1))*VLOOKUP(L166,Routing!A$3:E$23,5)</f>
        <v>0.19676256560344937</v>
      </c>
      <c r="N166" s="141">
        <f ca="1">VLOOKUP($L166,Routing!$A$3:$C$23,3)+($L166-VLOOKUP($L166,Routing!$A$3:$A$23,1))*VLOOKUP($L166,Routing!$A$3:$F$23,6)</f>
        <v>3.6437512148786923E-3</v>
      </c>
      <c r="O166" s="141">
        <f ca="1">VLOOKUP($L166,Routing!$A$3:$B$23,2)+($L166-VLOOKUP($L166,Routing!$A$3:$A$23,1))*VLOOKUP($L166,Routing!$A$3:$G$23,7)</f>
        <v>0.18218756074393463</v>
      </c>
      <c r="P166" s="83" t="str">
        <f t="shared" ref="P166:P229" ca="1" si="32">IF(I166&gt;B$23,(I166-B$23),"")</f>
        <v/>
      </c>
      <c r="Q166" s="83" t="str">
        <f t="shared" ca="1" si="24"/>
        <v/>
      </c>
      <c r="R166" s="83"/>
      <c r="S166" s="83"/>
    </row>
    <row r="167" spans="1:19" x14ac:dyDescent="0.2">
      <c r="A167" s="83">
        <f>+MassCurves!A134</f>
        <v>130</v>
      </c>
      <c r="B167" s="138">
        <f t="shared" si="25"/>
        <v>0.26</v>
      </c>
      <c r="C167" s="123">
        <f t="shared" ca="1" si="27"/>
        <v>0.12000000000000002</v>
      </c>
      <c r="D167" s="139">
        <f t="shared" ca="1" si="28"/>
        <v>0</v>
      </c>
      <c r="E167" s="138">
        <f t="shared" ca="1" si="29"/>
        <v>0.21849999999999997</v>
      </c>
      <c r="F167" s="139">
        <f t="shared" ca="1" si="26"/>
        <v>0.13218812999999999</v>
      </c>
      <c r="G167" s="140">
        <f t="shared" ref="G167:G230" ca="1" si="33">+AVERAGE(F166:F167)*60</f>
        <v>7.9312877999999989</v>
      </c>
      <c r="H167" s="139">
        <f t="shared" ca="1" si="30"/>
        <v>6.6229767665520412E-2</v>
      </c>
      <c r="I167" s="123">
        <f t="shared" ref="I167:I230" ca="1" si="34">+F167+H167</f>
        <v>0.1984178976655204</v>
      </c>
      <c r="J167" s="123">
        <f t="shared" ca="1" si="31"/>
        <v>0.39695369342453224</v>
      </c>
      <c r="K167" s="142">
        <f t="shared" ref="K167:K230" ca="1" si="35">L167-2*M167</f>
        <v>5.0969282329599261</v>
      </c>
      <c r="L167" s="143">
        <f ca="1">MAX(Routing!A$3,J166+K166)</f>
        <v>5.4906823777960261</v>
      </c>
      <c r="M167" s="141">
        <f ca="1">VLOOKUP(L167,Routing!A$3:D$23,4)+(L167-VLOOKUP(L167,Routing!A$3:A$23,1))*VLOOKUP(L167,Routing!A$3:E$23,5)</f>
        <v>0.19687705737117223</v>
      </c>
      <c r="N167" s="141">
        <f ca="1">VLOOKUP($L167,Routing!$A$3:$C$23,3)+($L167-VLOOKUP($L167,Routing!$A$3:$A$23,1))*VLOOKUP($L167,Routing!$A$3:$F$23,6)</f>
        <v>3.6458714327994857E-3</v>
      </c>
      <c r="O167" s="141">
        <f ca="1">VLOOKUP($L167,Routing!$A$3:$B$23,2)+($L167-VLOOKUP($L167,Routing!$A$3:$A$23,1))*VLOOKUP($L167,Routing!$A$3:$G$23,7)</f>
        <v>0.18229357163997428</v>
      </c>
      <c r="P167" s="83" t="str">
        <f t="shared" ca="1" si="32"/>
        <v/>
      </c>
      <c r="Q167" s="83" t="str">
        <f t="shared" ref="Q167:Q230" ca="1" si="36">IF(P167="","",P167*60)</f>
        <v/>
      </c>
      <c r="R167" s="83"/>
      <c r="S167" s="83"/>
    </row>
    <row r="168" spans="1:19" x14ac:dyDescent="0.2">
      <c r="A168" s="83">
        <f>+MassCurves!A135</f>
        <v>131</v>
      </c>
      <c r="B168" s="138">
        <f t="shared" si="25"/>
        <v>0.26200000000000001</v>
      </c>
      <c r="C168" s="123">
        <f t="shared" ca="1" si="27"/>
        <v>0.12000000000000002</v>
      </c>
      <c r="D168" s="139">
        <f t="shared" ca="1" si="28"/>
        <v>0</v>
      </c>
      <c r="E168" s="138">
        <f t="shared" ca="1" si="29"/>
        <v>0.21849999999999997</v>
      </c>
      <c r="F168" s="139">
        <f t="shared" ca="1" si="26"/>
        <v>0.13218812999999999</v>
      </c>
      <c r="G168" s="140">
        <f t="shared" ca="1" si="33"/>
        <v>7.9312877999999989</v>
      </c>
      <c r="H168" s="139">
        <f t="shared" ca="1" si="30"/>
        <v>6.6347666650050569E-2</v>
      </c>
      <c r="I168" s="123">
        <f t="shared" ca="1" si="34"/>
        <v>0.19853579665005056</v>
      </c>
      <c r="J168" s="123">
        <f t="shared" ca="1" si="31"/>
        <v>0.39718980648943047</v>
      </c>
      <c r="K168" s="142">
        <f t="shared" ca="1" si="35"/>
        <v>5.0998983317949644</v>
      </c>
      <c r="L168" s="143">
        <f ca="1">MAX(Routing!A$3,J167+K167)</f>
        <v>5.493881926384458</v>
      </c>
      <c r="M168" s="141">
        <f ca="1">VLOOKUP(L168,Routing!A$3:D$23,4)+(L168-VLOOKUP(L168,Routing!A$3:A$23,1))*VLOOKUP(L168,Routing!A$3:E$23,5)</f>
        <v>0.19699178222095665</v>
      </c>
      <c r="N168" s="141">
        <f ca="1">VLOOKUP($L168,Routing!$A$3:$C$23,3)+($L168-VLOOKUP($L168,Routing!$A$3:$A$23,1))*VLOOKUP($L168,Routing!$A$3:$F$23,6)</f>
        <v>3.6479959670547529E-3</v>
      </c>
      <c r="O168" s="141">
        <f ca="1">VLOOKUP($L168,Routing!$A$3:$B$23,2)+($L168-VLOOKUP($L168,Routing!$A$3:$A$23,1))*VLOOKUP($L168,Routing!$A$3:$G$23,7)</f>
        <v>0.18239979835273765</v>
      </c>
      <c r="P168" s="83" t="str">
        <f t="shared" ca="1" si="32"/>
        <v/>
      </c>
      <c r="Q168" s="83" t="str">
        <f t="shared" ca="1" si="36"/>
        <v/>
      </c>
      <c r="R168" s="83"/>
      <c r="S168" s="83"/>
    </row>
    <row r="169" spans="1:19" x14ac:dyDescent="0.2">
      <c r="A169" s="83">
        <f>+MassCurves!A136</f>
        <v>132</v>
      </c>
      <c r="B169" s="138">
        <f t="shared" si="25"/>
        <v>0.26400000000000001</v>
      </c>
      <c r="C169" s="123">
        <f t="shared" ca="1" si="27"/>
        <v>0.12000000000000002</v>
      </c>
      <c r="D169" s="139">
        <f t="shared" ca="1" si="28"/>
        <v>0</v>
      </c>
      <c r="E169" s="138">
        <f t="shared" ca="1" si="29"/>
        <v>0.21849999999999997</v>
      </c>
      <c r="F169" s="139">
        <f t="shared" ca="1" si="26"/>
        <v>0.13218812999999999</v>
      </c>
      <c r="G169" s="140">
        <f t="shared" ca="1" si="33"/>
        <v>7.9312877999999989</v>
      </c>
      <c r="H169" s="139">
        <f t="shared" ca="1" si="30"/>
        <v>6.6465880732006211E-2</v>
      </c>
      <c r="I169" s="123">
        <f t="shared" ca="1" si="34"/>
        <v>0.1986540107320062</v>
      </c>
      <c r="J169" s="123">
        <f t="shared" ca="1" si="31"/>
        <v>0.39742655087301787</v>
      </c>
      <c r="K169" s="142">
        <f t="shared" ca="1" si="35"/>
        <v>5.1028746160943905</v>
      </c>
      <c r="L169" s="143">
        <f ca="1">MAX(Routing!A$3,J168+K168)</f>
        <v>5.4970881382843952</v>
      </c>
      <c r="M169" s="141">
        <f ca="1">VLOOKUP(L169,Routing!A$3:D$23,4)+(L169-VLOOKUP(L169,Routing!A$3:A$23,1))*VLOOKUP(L169,Routing!A$3:E$23,5)</f>
        <v>0.19710674599426117</v>
      </c>
      <c r="N169" s="141">
        <f ca="1">VLOOKUP($L169,Routing!$A$3:$C$23,3)+($L169-VLOOKUP($L169,Routing!$A$3:$A$23,1))*VLOOKUP($L169,Routing!$A$3:$F$23,6)</f>
        <v>3.6501249258196512E-3</v>
      </c>
      <c r="O169" s="141">
        <f ca="1">VLOOKUP($L169,Routing!$A$3:$B$23,2)+($L169-VLOOKUP($L169,Routing!$A$3:$A$23,1))*VLOOKUP($L169,Routing!$A$3:$G$23,7)</f>
        <v>0.18250624629098255</v>
      </c>
      <c r="P169" s="83" t="str">
        <f t="shared" ca="1" si="32"/>
        <v/>
      </c>
      <c r="Q169" s="83" t="str">
        <f t="shared" ca="1" si="36"/>
        <v/>
      </c>
      <c r="R169" s="83"/>
      <c r="S169" s="83"/>
    </row>
    <row r="170" spans="1:19" x14ac:dyDescent="0.2">
      <c r="A170" s="83">
        <f>+MassCurves!A137</f>
        <v>133</v>
      </c>
      <c r="B170" s="138">
        <f t="shared" si="25"/>
        <v>0.26600000000000001</v>
      </c>
      <c r="C170" s="123">
        <f t="shared" ca="1" si="27"/>
        <v>0.12000000000000002</v>
      </c>
      <c r="D170" s="139">
        <f t="shared" ca="1" si="28"/>
        <v>0</v>
      </c>
      <c r="E170" s="138">
        <f t="shared" ca="1" si="29"/>
        <v>0.21849999999999997</v>
      </c>
      <c r="F170" s="139">
        <f t="shared" ca="1" si="26"/>
        <v>0.13218812999999999</v>
      </c>
      <c r="G170" s="140">
        <f t="shared" ca="1" si="33"/>
        <v>7.9312877999999989</v>
      </c>
      <c r="H170" s="139">
        <f t="shared" ca="1" si="30"/>
        <v>6.6584411035229829E-2</v>
      </c>
      <c r="I170" s="123">
        <f t="shared" ca="1" si="34"/>
        <v>0.19877254103522982</v>
      </c>
      <c r="J170" s="123">
        <f t="shared" ca="1" si="31"/>
        <v>0.39766392882799428</v>
      </c>
      <c r="K170" s="142">
        <f t="shared" ca="1" si="35"/>
        <v>5.1058572283238313</v>
      </c>
      <c r="L170" s="143">
        <f ca="1">MAX(Routing!A$3,J169+K169)</f>
        <v>5.5003011669674082</v>
      </c>
      <c r="M170" s="141">
        <f ca="1">VLOOKUP(L170,Routing!A$3:D$23,4)+(L170-VLOOKUP(L170,Routing!A$3:A$23,1))*VLOOKUP(L170,Routing!A$3:E$23,5)</f>
        <v>0.19722195419405048</v>
      </c>
      <c r="N170" s="141">
        <f ca="1">VLOOKUP($L170,Routing!$A$3:$C$23,3)+($L170-VLOOKUP($L170,Routing!$A$3:$A$23,1))*VLOOKUP($L170,Routing!$A$3:$F$23,6)</f>
        <v>3.6522584110009349E-3</v>
      </c>
      <c r="O170" s="141">
        <f ca="1">VLOOKUP($L170,Routing!$A$3:$B$23,2)+($L170-VLOOKUP($L170,Routing!$A$3:$A$23,1))*VLOOKUP($L170,Routing!$A$3:$G$23,7)</f>
        <v>0.18261292055004674</v>
      </c>
      <c r="P170" s="83" t="str">
        <f t="shared" ca="1" si="32"/>
        <v/>
      </c>
      <c r="Q170" s="83" t="str">
        <f t="shared" ca="1" si="36"/>
        <v/>
      </c>
      <c r="R170" s="83"/>
      <c r="S170" s="83"/>
    </row>
    <row r="171" spans="1:19" x14ac:dyDescent="0.2">
      <c r="A171" s="83">
        <f>+MassCurves!A138</f>
        <v>134</v>
      </c>
      <c r="B171" s="138">
        <f t="shared" si="25"/>
        <v>0.26800000000000002</v>
      </c>
      <c r="C171" s="123">
        <f t="shared" ca="1" si="27"/>
        <v>0.12000000000000002</v>
      </c>
      <c r="D171" s="139">
        <f t="shared" ca="1" si="28"/>
        <v>0</v>
      </c>
      <c r="E171" s="138">
        <f t="shared" ca="1" si="29"/>
        <v>0.21849999999999997</v>
      </c>
      <c r="F171" s="139">
        <f t="shared" ca="1" si="26"/>
        <v>0.13218812999999999</v>
      </c>
      <c r="G171" s="140">
        <f t="shared" ca="1" si="33"/>
        <v>7.9312877999999989</v>
      </c>
      <c r="H171" s="139">
        <f t="shared" ca="1" si="30"/>
        <v>6.6703258688578737E-2</v>
      </c>
      <c r="I171" s="123">
        <f t="shared" ca="1" si="34"/>
        <v>0.19889138868857872</v>
      </c>
      <c r="J171" s="123">
        <f t="shared" ca="1" si="31"/>
        <v>0.39790194261711614</v>
      </c>
      <c r="K171" s="142">
        <f t="shared" ca="1" si="35"/>
        <v>5.1088463028234088</v>
      </c>
      <c r="L171" s="143">
        <f ca="1">MAX(Routing!A$3,J170+K170)</f>
        <v>5.5035211571518259</v>
      </c>
      <c r="M171" s="141">
        <f ca="1">VLOOKUP(L171,Routing!A$3:D$23,4)+(L171-VLOOKUP(L171,Routing!A$3:A$23,1))*VLOOKUP(L171,Routing!A$3:E$23,5)</f>
        <v>0.197337412009428</v>
      </c>
      <c r="N171" s="141">
        <f ca="1">VLOOKUP($L171,Routing!$A$3:$C$23,3)+($L171-VLOOKUP($L171,Routing!$A$3:$A$23,1))*VLOOKUP($L171,Routing!$A$3:$F$23,6)</f>
        <v>3.6543965186931113E-3</v>
      </c>
      <c r="O171" s="141">
        <f ca="1">VLOOKUP($L171,Routing!$A$3:$B$23,2)+($L171-VLOOKUP($L171,Routing!$A$3:$A$23,1))*VLOOKUP($L171,Routing!$A$3:$G$23,7)</f>
        <v>0.18271982593465558</v>
      </c>
      <c r="P171" s="83" t="str">
        <f t="shared" ca="1" si="32"/>
        <v/>
      </c>
      <c r="Q171" s="83" t="str">
        <f t="shared" ca="1" si="36"/>
        <v/>
      </c>
      <c r="R171" s="83"/>
      <c r="S171" s="83"/>
    </row>
    <row r="172" spans="1:19" x14ac:dyDescent="0.2">
      <c r="A172" s="83">
        <f>+MassCurves!A139</f>
        <v>135</v>
      </c>
      <c r="B172" s="138">
        <f t="shared" si="25"/>
        <v>0.27</v>
      </c>
      <c r="C172" s="123">
        <f t="shared" ca="1" si="27"/>
        <v>0.12000000000000002</v>
      </c>
      <c r="D172" s="139">
        <f t="shared" ca="1" si="28"/>
        <v>0</v>
      </c>
      <c r="E172" s="138">
        <f t="shared" ca="1" si="29"/>
        <v>0.21849999999999997</v>
      </c>
      <c r="F172" s="139">
        <f t="shared" ca="1" si="26"/>
        <v>0.13218812999999999</v>
      </c>
      <c r="G172" s="140">
        <f t="shared" ca="1" si="33"/>
        <v>7.9312877999999989</v>
      </c>
      <c r="H172" s="139">
        <f t="shared" ca="1" si="30"/>
        <v>6.6822424825952062E-2</v>
      </c>
      <c r="I172" s="123">
        <f t="shared" ca="1" si="34"/>
        <v>0.19901055482595204</v>
      </c>
      <c r="J172" s="123">
        <f t="shared" ca="1" si="31"/>
        <v>0.39814059451325051</v>
      </c>
      <c r="K172" s="142">
        <f t="shared" ca="1" si="35"/>
        <v>5.1118419663997781</v>
      </c>
      <c r="L172" s="143">
        <f ca="1">MAX(Routing!A$3,J171+K171)</f>
        <v>5.5067482454405248</v>
      </c>
      <c r="M172" s="141">
        <f ca="1">VLOOKUP(L172,Routing!A$3:D$23,4)+(L172-VLOOKUP(L172,Routing!A$3:A$23,1))*VLOOKUP(L172,Routing!A$3:E$23,5)</f>
        <v>0.19745312433850484</v>
      </c>
      <c r="N172" s="141">
        <f ca="1">VLOOKUP($L172,Routing!$A$3:$C$23,3)+($L172-VLOOKUP($L172,Routing!$A$3:$A$23,1))*VLOOKUP($L172,Routing!$A$3:$F$23,6)</f>
        <v>3.6565393396019419E-3</v>
      </c>
      <c r="O172" s="141">
        <f ca="1">VLOOKUP($L172,Routing!$A$3:$B$23,2)+($L172-VLOOKUP($L172,Routing!$A$3:$A$23,1))*VLOOKUP($L172,Routing!$A$3:$G$23,7)</f>
        <v>0.18282696698009709</v>
      </c>
      <c r="P172" s="83" t="str">
        <f t="shared" ca="1" si="32"/>
        <v/>
      </c>
      <c r="Q172" s="83" t="str">
        <f t="shared" ca="1" si="36"/>
        <v/>
      </c>
      <c r="R172" s="83"/>
      <c r="S172" s="83"/>
    </row>
    <row r="173" spans="1:19" x14ac:dyDescent="0.2">
      <c r="A173" s="83">
        <f>+MassCurves!A140</f>
        <v>136</v>
      </c>
      <c r="B173" s="138">
        <f t="shared" si="25"/>
        <v>0.27200000000000002</v>
      </c>
      <c r="C173" s="123">
        <f t="shared" ca="1" si="27"/>
        <v>0.12000000000000002</v>
      </c>
      <c r="D173" s="139">
        <f t="shared" ca="1" si="28"/>
        <v>0</v>
      </c>
      <c r="E173" s="138">
        <f t="shared" ca="1" si="29"/>
        <v>0.21849999999999997</v>
      </c>
      <c r="F173" s="139">
        <f t="shared" ca="1" si="26"/>
        <v>0.13218812999999999</v>
      </c>
      <c r="G173" s="140">
        <f t="shared" ca="1" si="33"/>
        <v>7.9312877999999989</v>
      </c>
      <c r="H173" s="139">
        <f t="shared" ca="1" si="30"/>
        <v>6.6941910586317793E-2</v>
      </c>
      <c r="I173" s="123">
        <f t="shared" ca="1" si="34"/>
        <v>0.19913004058631778</v>
      </c>
      <c r="J173" s="123">
        <f t="shared" ca="1" si="31"/>
        <v>0.39837988679942937</v>
      </c>
      <c r="K173" s="142">
        <f t="shared" ca="1" si="35"/>
        <v>5.1148443388757574</v>
      </c>
      <c r="L173" s="143">
        <f ca="1">MAX(Routing!A$3,J172+K172)</f>
        <v>5.5099825609130288</v>
      </c>
      <c r="M173" s="141">
        <f ca="1">VLOOKUP(L173,Routing!A$3:D$23,4)+(L173-VLOOKUP(L173,Routing!A$3:A$23,1))*VLOOKUP(L173,Routing!A$3:E$23,5)</f>
        <v>0.1975690958096305</v>
      </c>
      <c r="N173" s="141">
        <f ca="1">VLOOKUP($L173,Routing!$A$3:$C$23,3)+($L173-VLOOKUP($L173,Routing!$A$3:$A$23,1))*VLOOKUP($L173,Routing!$A$3:$F$23,6)</f>
        <v>3.6586869594376018E-3</v>
      </c>
      <c r="O173" s="141">
        <f ca="1">VLOOKUP($L173,Routing!$A$3:$B$23,2)+($L173-VLOOKUP($L173,Routing!$A$3:$A$23,1))*VLOOKUP($L173,Routing!$A$3:$G$23,7)</f>
        <v>0.1829343479718801</v>
      </c>
      <c r="P173" s="83" t="str">
        <f t="shared" ca="1" si="32"/>
        <v/>
      </c>
      <c r="Q173" s="83" t="str">
        <f t="shared" ca="1" si="36"/>
        <v/>
      </c>
      <c r="R173" s="83"/>
      <c r="S173" s="83"/>
    </row>
    <row r="174" spans="1:19" x14ac:dyDescent="0.2">
      <c r="A174" s="83">
        <f>+MassCurves!A141</f>
        <v>137</v>
      </c>
      <c r="B174" s="138">
        <f t="shared" si="25"/>
        <v>0.27400000000000002</v>
      </c>
      <c r="C174" s="123">
        <f t="shared" ca="1" si="27"/>
        <v>0.12000000000000002</v>
      </c>
      <c r="D174" s="139">
        <f t="shared" ca="1" si="28"/>
        <v>0</v>
      </c>
      <c r="E174" s="138">
        <f t="shared" ca="1" si="29"/>
        <v>0.21849999999999997</v>
      </c>
      <c r="F174" s="139">
        <f t="shared" ca="1" si="26"/>
        <v>0.13218812999999999</v>
      </c>
      <c r="G174" s="140">
        <f t="shared" ca="1" si="33"/>
        <v>7.9312877999999989</v>
      </c>
      <c r="H174" s="139">
        <f t="shared" ca="1" si="30"/>
        <v>6.7061717113739927E-2</v>
      </c>
      <c r="I174" s="123">
        <f t="shared" ca="1" si="34"/>
        <v>0.19924984711373991</v>
      </c>
      <c r="J174" s="123">
        <f t="shared" ca="1" si="31"/>
        <v>0.3986198217689042</v>
      </c>
      <c r="K174" s="142">
        <f t="shared" ca="1" si="35"/>
        <v>5.1178535336005995</v>
      </c>
      <c r="L174" s="143">
        <f ca="1">MAX(Routing!A$3,J173+K173)</f>
        <v>5.5132242256751871</v>
      </c>
      <c r="M174" s="141">
        <f ca="1">VLOOKUP(L174,Routing!A$3:D$23,4)+(L174-VLOOKUP(L174,Routing!A$3:A$23,1))*VLOOKUP(L174,Routing!A$3:E$23,5)</f>
        <v>0.19768533080110232</v>
      </c>
      <c r="N174" s="141">
        <f ca="1">VLOOKUP($L174,Routing!$A$3:$C$23,3)+($L174-VLOOKUP($L174,Routing!$A$3:$A$23,1))*VLOOKUP($L174,Routing!$A$3:$F$23,6)</f>
        <v>3.6608394592796724E-3</v>
      </c>
      <c r="O174" s="141">
        <f ca="1">VLOOKUP($L174,Routing!$A$3:$B$23,2)+($L174-VLOOKUP($L174,Routing!$A$3:$A$23,1))*VLOOKUP($L174,Routing!$A$3:$G$23,7)</f>
        <v>0.18304197296398361</v>
      </c>
      <c r="P174" s="83" t="str">
        <f t="shared" ca="1" si="32"/>
        <v/>
      </c>
      <c r="Q174" s="83" t="str">
        <f t="shared" ca="1" si="36"/>
        <v/>
      </c>
      <c r="R174" s="83"/>
      <c r="S174" s="83"/>
    </row>
    <row r="175" spans="1:19" x14ac:dyDescent="0.2">
      <c r="A175" s="83">
        <f>+MassCurves!A142</f>
        <v>138</v>
      </c>
      <c r="B175" s="138">
        <f t="shared" si="25"/>
        <v>0.27600000000000002</v>
      </c>
      <c r="C175" s="123">
        <f t="shared" ca="1" si="27"/>
        <v>0.12000000000000002</v>
      </c>
      <c r="D175" s="139">
        <f t="shared" ca="1" si="28"/>
        <v>0</v>
      </c>
      <c r="E175" s="138">
        <f t="shared" ca="1" si="29"/>
        <v>0.21849999999999997</v>
      </c>
      <c r="F175" s="139">
        <f t="shared" ca="1" si="26"/>
        <v>0.13218812999999999</v>
      </c>
      <c r="G175" s="140">
        <f t="shared" ca="1" si="33"/>
        <v>7.9312877999999989</v>
      </c>
      <c r="H175" s="139">
        <f t="shared" ca="1" si="30"/>
        <v>6.7181845557405931E-2</v>
      </c>
      <c r="I175" s="123">
        <f t="shared" ca="1" si="34"/>
        <v>0.19936997555740593</v>
      </c>
      <c r="J175" s="123">
        <f t="shared" ca="1" si="31"/>
        <v>0.39886040172520099</v>
      </c>
      <c r="K175" s="142">
        <f t="shared" ca="1" si="35"/>
        <v>5.1208696579237154</v>
      </c>
      <c r="L175" s="143">
        <f ca="1">MAX(Routing!A$3,J174+K174)</f>
        <v>5.516473355369504</v>
      </c>
      <c r="M175" s="141">
        <f ca="1">VLOOKUP(L175,Routing!A$3:D$23,4)+(L175-VLOOKUP(L175,Routing!A$3:A$23,1))*VLOOKUP(L175,Routing!A$3:E$23,5)</f>
        <v>0.19780183345946425</v>
      </c>
      <c r="N175" s="141">
        <f ca="1">VLOOKUP($L175,Routing!$A$3:$C$23,3)+($L175-VLOOKUP($L175,Routing!$A$3:$A$23,1))*VLOOKUP($L175,Routing!$A$3:$F$23,6)</f>
        <v>3.6629969159160049E-3</v>
      </c>
      <c r="O175" s="141">
        <f ca="1">VLOOKUP($L175,Routing!$A$3:$B$23,2)+($L175-VLOOKUP($L175,Routing!$A$3:$A$23,1))*VLOOKUP($L175,Routing!$A$3:$G$23,7)</f>
        <v>0.18314984579580026</v>
      </c>
      <c r="P175" s="83" t="str">
        <f t="shared" ca="1" si="32"/>
        <v/>
      </c>
      <c r="Q175" s="83" t="str">
        <f t="shared" ca="1" si="36"/>
        <v/>
      </c>
      <c r="R175" s="83"/>
      <c r="S175" s="83"/>
    </row>
    <row r="176" spans="1:19" x14ac:dyDescent="0.2">
      <c r="A176" s="83">
        <f>+MassCurves!A143</f>
        <v>139</v>
      </c>
      <c r="B176" s="138">
        <f t="shared" si="25"/>
        <v>0.27800000000000002</v>
      </c>
      <c r="C176" s="123">
        <f t="shared" ca="1" si="27"/>
        <v>0.12000000000000002</v>
      </c>
      <c r="D176" s="139">
        <f t="shared" ca="1" si="28"/>
        <v>0</v>
      </c>
      <c r="E176" s="138">
        <f t="shared" ca="1" si="29"/>
        <v>0.21849999999999997</v>
      </c>
      <c r="F176" s="139">
        <f t="shared" ca="1" si="26"/>
        <v>0.13218812999999999</v>
      </c>
      <c r="G176" s="140">
        <f t="shared" ca="1" si="33"/>
        <v>7.9312877999999989</v>
      </c>
      <c r="H176" s="139">
        <f t="shared" ca="1" si="30"/>
        <v>6.7302297071654291E-2</v>
      </c>
      <c r="I176" s="123">
        <f t="shared" ca="1" si="34"/>
        <v>0.19949042707165426</v>
      </c>
      <c r="J176" s="123">
        <f t="shared" ca="1" si="31"/>
        <v>0.39910162898217516</v>
      </c>
      <c r="K176" s="142">
        <f t="shared" ca="1" si="35"/>
        <v>5.1238928136344875</v>
      </c>
      <c r="L176" s="143">
        <f ca="1">MAX(Routing!A$3,J175+K175)</f>
        <v>5.5197300596489161</v>
      </c>
      <c r="M176" s="141">
        <f ca="1">VLOOKUP(L176,Routing!A$3:D$23,4)+(L176-VLOOKUP(L176,Routing!A$3:A$23,1))*VLOOKUP(L176,Routing!A$3:E$23,5)</f>
        <v>0.19791860771649497</v>
      </c>
      <c r="N176" s="141">
        <f ca="1">VLOOKUP($L176,Routing!$A$3:$C$23,3)+($L176-VLOOKUP($L176,Routing!$A$3:$A$23,1))*VLOOKUP($L176,Routing!$A$3:$F$23,6)</f>
        <v>3.6651594021573147E-3</v>
      </c>
      <c r="O176" s="141">
        <f ca="1">VLOOKUP($L176,Routing!$A$3:$B$23,2)+($L176-VLOOKUP($L176,Routing!$A$3:$A$23,1))*VLOOKUP($L176,Routing!$A$3:$G$23,7)</f>
        <v>0.18325797010786574</v>
      </c>
      <c r="P176" s="83" t="str">
        <f t="shared" ca="1" si="32"/>
        <v/>
      </c>
      <c r="Q176" s="83" t="str">
        <f t="shared" ca="1" si="36"/>
        <v/>
      </c>
      <c r="R176" s="83"/>
      <c r="S176" s="83"/>
    </row>
    <row r="177" spans="1:19" x14ac:dyDescent="0.2">
      <c r="A177" s="83">
        <f>+MassCurves!A144</f>
        <v>140</v>
      </c>
      <c r="B177" s="138">
        <f t="shared" si="25"/>
        <v>0.28000000000000003</v>
      </c>
      <c r="C177" s="123">
        <f t="shared" ca="1" si="27"/>
        <v>0.12000000000000002</v>
      </c>
      <c r="D177" s="139">
        <f t="shared" ca="1" si="28"/>
        <v>0</v>
      </c>
      <c r="E177" s="138">
        <f t="shared" ca="1" si="29"/>
        <v>0.21849999999999997</v>
      </c>
      <c r="F177" s="139">
        <f t="shared" ca="1" si="26"/>
        <v>0.13218812999999999</v>
      </c>
      <c r="G177" s="140">
        <f t="shared" ca="1" si="33"/>
        <v>7.9312877999999989</v>
      </c>
      <c r="H177" s="139">
        <f t="shared" ca="1" si="30"/>
        <v>6.7423072816002141E-2</v>
      </c>
      <c r="I177" s="123">
        <f t="shared" ca="1" si="34"/>
        <v>0.19961120281600214</v>
      </c>
      <c r="J177" s="123">
        <f t="shared" ca="1" si="31"/>
        <v>0.39934350586406786</v>
      </c>
      <c r="K177" s="142">
        <f t="shared" ca="1" si="35"/>
        <v>5.1269230973705753</v>
      </c>
      <c r="L177" s="143">
        <f ca="1">MAX(Routing!A$3,J176+K176)</f>
        <v>5.5229944426166622</v>
      </c>
      <c r="M177" s="141">
        <f ca="1">VLOOKUP(L177,Routing!A$3:D$23,4)+(L177-VLOOKUP(L177,Routing!A$3:A$23,1))*VLOOKUP(L177,Routing!A$3:E$23,5)</f>
        <v>0.19803565730497991</v>
      </c>
      <c r="N177" s="141">
        <f ca="1">VLOOKUP($L177,Routing!$A$3:$C$23,3)+($L177-VLOOKUP($L177,Routing!$A$3:$A$23,1))*VLOOKUP($L177,Routing!$A$3:$F$23,6)</f>
        <v>3.6673269871292575E-3</v>
      </c>
      <c r="O177" s="141">
        <f ca="1">VLOOKUP($L177,Routing!$A$3:$B$23,2)+($L177-VLOOKUP($L177,Routing!$A$3:$A$23,1))*VLOOKUP($L177,Routing!$A$3:$G$23,7)</f>
        <v>0.18336634935646287</v>
      </c>
      <c r="P177" s="83" t="str">
        <f t="shared" ca="1" si="32"/>
        <v/>
      </c>
      <c r="Q177" s="83" t="str">
        <f t="shared" ca="1" si="36"/>
        <v/>
      </c>
      <c r="R177" s="83"/>
      <c r="S177" s="83"/>
    </row>
    <row r="178" spans="1:19" x14ac:dyDescent="0.2">
      <c r="A178" s="83">
        <f>+MassCurves!A145</f>
        <v>141</v>
      </c>
      <c r="B178" s="138">
        <f t="shared" si="25"/>
        <v>0.28200000000000003</v>
      </c>
      <c r="C178" s="123">
        <f t="shared" ca="1" si="27"/>
        <v>0.12000000000000002</v>
      </c>
      <c r="D178" s="139">
        <f t="shared" ca="1" si="28"/>
        <v>0</v>
      </c>
      <c r="E178" s="138">
        <f t="shared" ca="1" si="29"/>
        <v>0.21849999999999997</v>
      </c>
      <c r="F178" s="139">
        <f t="shared" ca="1" si="26"/>
        <v>0.13218812999999999</v>
      </c>
      <c r="G178" s="140">
        <f t="shared" ca="1" si="33"/>
        <v>7.9312877999999989</v>
      </c>
      <c r="H178" s="139">
        <f t="shared" ca="1" si="30"/>
        <v>6.7544173955173328E-2</v>
      </c>
      <c r="I178" s="123">
        <f t="shared" ca="1" si="34"/>
        <v>0.19973230395517333</v>
      </c>
      <c r="J178" s="123">
        <f t="shared" ca="1" si="31"/>
        <v>0.39958603470556125</v>
      </c>
      <c r="K178" s="142">
        <f t="shared" ca="1" si="35"/>
        <v>5.1299606009970109</v>
      </c>
      <c r="L178" s="143">
        <f ca="1">MAX(Routing!A$3,J177+K177)</f>
        <v>5.5262666032346432</v>
      </c>
      <c r="M178" s="141">
        <f ca="1">VLOOKUP(L178,Routing!A$3:D$23,4)+(L178-VLOOKUP(L178,Routing!A$3:A$23,1))*VLOOKUP(L178,Routing!A$3:E$23,5)</f>
        <v>0.19815298577335372</v>
      </c>
      <c r="N178" s="141">
        <f ca="1">VLOOKUP($L178,Routing!$A$3:$C$23,3)+($L178-VLOOKUP($L178,Routing!$A$3:$A$23,1))*VLOOKUP($L178,Routing!$A$3:$F$23,6)</f>
        <v>3.6694997365435875E-3</v>
      </c>
      <c r="O178" s="141">
        <f ca="1">VLOOKUP($L178,Routing!$A$3:$B$23,2)+($L178-VLOOKUP($L178,Routing!$A$3:$A$23,1))*VLOOKUP($L178,Routing!$A$3:$G$23,7)</f>
        <v>0.18347498682717939</v>
      </c>
      <c r="P178" s="83" t="str">
        <f t="shared" ca="1" si="32"/>
        <v/>
      </c>
      <c r="Q178" s="83" t="str">
        <f t="shared" ca="1" si="36"/>
        <v/>
      </c>
      <c r="R178" s="83"/>
      <c r="S178" s="83"/>
    </row>
    <row r="179" spans="1:19" x14ac:dyDescent="0.2">
      <c r="A179" s="83">
        <f>+MassCurves!A146</f>
        <v>142</v>
      </c>
      <c r="B179" s="138">
        <f t="shared" si="25"/>
        <v>0.28400000000000003</v>
      </c>
      <c r="C179" s="123">
        <f t="shared" ca="1" si="27"/>
        <v>0.12000000000000002</v>
      </c>
      <c r="D179" s="139">
        <f t="shared" ca="1" si="28"/>
        <v>0</v>
      </c>
      <c r="E179" s="138">
        <f t="shared" ca="1" si="29"/>
        <v>0.21849999999999997</v>
      </c>
      <c r="F179" s="139">
        <f t="shared" ca="1" si="26"/>
        <v>0.13218812999999999</v>
      </c>
      <c r="G179" s="140">
        <f t="shared" ca="1" si="33"/>
        <v>7.9312877999999989</v>
      </c>
      <c r="H179" s="139">
        <f t="shared" ca="1" si="30"/>
        <v>6.7665601659126329E-2</v>
      </c>
      <c r="I179" s="123">
        <f t="shared" ca="1" si="34"/>
        <v>0.19985373165912632</v>
      </c>
      <c r="J179" s="123">
        <f t="shared" ca="1" si="31"/>
        <v>0.39982921785183545</v>
      </c>
      <c r="K179" s="142">
        <f t="shared" ca="1" si="35"/>
        <v>5.1330054119581483</v>
      </c>
      <c r="L179" s="143">
        <f ca="1">MAX(Routing!A$3,J178+K178)</f>
        <v>5.5295466357025722</v>
      </c>
      <c r="M179" s="141">
        <f ca="1">VLOOKUP(L179,Routing!A$3:D$23,4)+(L179-VLOOKUP(L179,Routing!A$3:A$23,1))*VLOOKUP(L179,Routing!A$3:E$23,5)</f>
        <v>0.1982705964992954</v>
      </c>
      <c r="N179" s="141">
        <f ca="1">VLOOKUP($L179,Routing!$A$3:$C$23,3)+($L179-VLOOKUP($L179,Routing!$A$3:$A$23,1))*VLOOKUP($L179,Routing!$A$3:$F$23,6)</f>
        <v>3.6716777129499147E-3</v>
      </c>
      <c r="O179" s="141">
        <f ca="1">VLOOKUP($L179,Routing!$A$3:$B$23,2)+($L179-VLOOKUP($L179,Routing!$A$3:$A$23,1))*VLOOKUP($L179,Routing!$A$3:$G$23,7)</f>
        <v>0.18358388564749575</v>
      </c>
      <c r="P179" s="83" t="str">
        <f t="shared" ca="1" si="32"/>
        <v/>
      </c>
      <c r="Q179" s="83" t="str">
        <f t="shared" ca="1" si="36"/>
        <v/>
      </c>
      <c r="R179" s="83"/>
      <c r="S179" s="83"/>
    </row>
    <row r="180" spans="1:19" x14ac:dyDescent="0.2">
      <c r="A180" s="83">
        <f>+MassCurves!A147</f>
        <v>143</v>
      </c>
      <c r="B180" s="138">
        <f t="shared" si="25"/>
        <v>0.28600000000000003</v>
      </c>
      <c r="C180" s="123">
        <f t="shared" ca="1" si="27"/>
        <v>0.12000000000000002</v>
      </c>
      <c r="D180" s="139">
        <f t="shared" ca="1" si="28"/>
        <v>0</v>
      </c>
      <c r="E180" s="138">
        <f t="shared" ca="1" si="29"/>
        <v>0.21849999999999997</v>
      </c>
      <c r="F180" s="139">
        <f t="shared" ca="1" si="26"/>
        <v>0.13218812999999999</v>
      </c>
      <c r="G180" s="140">
        <f t="shared" ca="1" si="33"/>
        <v>7.9312877999999989</v>
      </c>
      <c r="H180" s="139">
        <f t="shared" ca="1" si="30"/>
        <v>6.7787357103082688E-2</v>
      </c>
      <c r="I180" s="123">
        <f t="shared" ca="1" si="34"/>
        <v>0.19997548710308266</v>
      </c>
      <c r="J180" s="123">
        <f t="shared" ca="1" si="31"/>
        <v>0.40007305765862478</v>
      </c>
      <c r="K180" s="142">
        <f t="shared" ca="1" si="35"/>
        <v>5.1360576136044269</v>
      </c>
      <c r="L180" s="143">
        <f ca="1">MAX(Routing!A$3,J179+K179)</f>
        <v>5.532834629809984</v>
      </c>
      <c r="M180" s="141">
        <f ca="1">VLOOKUP(L180,Routing!A$3:D$23,4)+(L180-VLOOKUP(L180,Routing!A$3:A$23,1))*VLOOKUP(L180,Routing!A$3:E$23,5)</f>
        <v>0.19838849270235001</v>
      </c>
      <c r="N180" s="141">
        <f ca="1">VLOOKUP($L180,Routing!$A$3:$C$23,3)+($L180-VLOOKUP($L180,Routing!$A$3:$A$23,1))*VLOOKUP($L180,Routing!$A$3:$F$23,6)</f>
        <v>3.6738609759694447E-3</v>
      </c>
      <c r="O180" s="141">
        <f ca="1">VLOOKUP($L180,Routing!$A$3:$B$23,2)+($L180-VLOOKUP($L180,Routing!$A$3:$A$23,1))*VLOOKUP($L180,Routing!$A$3:$G$23,7)</f>
        <v>0.18369304879847223</v>
      </c>
      <c r="P180" s="83" t="str">
        <f t="shared" ca="1" si="32"/>
        <v/>
      </c>
      <c r="Q180" s="83" t="str">
        <f t="shared" ca="1" si="36"/>
        <v/>
      </c>
      <c r="R180" s="83"/>
      <c r="S180" s="83"/>
    </row>
    <row r="181" spans="1:19" x14ac:dyDescent="0.2">
      <c r="A181" s="83">
        <f>+MassCurves!A148</f>
        <v>144</v>
      </c>
      <c r="B181" s="138">
        <f t="shared" si="25"/>
        <v>0.28800000000000003</v>
      </c>
      <c r="C181" s="123">
        <f t="shared" ca="1" si="27"/>
        <v>0.12000000000000002</v>
      </c>
      <c r="D181" s="139">
        <f t="shared" ca="1" si="28"/>
        <v>0</v>
      </c>
      <c r="E181" s="138">
        <f t="shared" ca="1" si="29"/>
        <v>0.21849999999999997</v>
      </c>
      <c r="F181" s="139">
        <f t="shared" ca="1" si="26"/>
        <v>0.13218812999999999</v>
      </c>
      <c r="G181" s="140">
        <f t="shared" ca="1" si="33"/>
        <v>7.9312877999999989</v>
      </c>
      <c r="H181" s="139">
        <f t="shared" ca="1" si="30"/>
        <v>6.7909441467555245E-2</v>
      </c>
      <c r="I181" s="123">
        <f t="shared" ca="1" si="34"/>
        <v>0.20009757146755525</v>
      </c>
      <c r="J181" s="123">
        <f t="shared" ca="1" si="31"/>
        <v>0.40031755649227524</v>
      </c>
      <c r="K181" s="142">
        <f t="shared" ca="1" si="35"/>
        <v>5.1391172854957601</v>
      </c>
      <c r="L181" s="143">
        <f ca="1">MAX(Routing!A$3,J180+K180)</f>
        <v>5.5361306712630514</v>
      </c>
      <c r="M181" s="141">
        <f ca="1">VLOOKUP(L181,Routing!A$3:D$23,4)+(L181-VLOOKUP(L181,Routing!A$3:A$23,1))*VLOOKUP(L181,Routing!A$3:E$23,5)</f>
        <v>0.19850667745564723</v>
      </c>
      <c r="N181" s="141">
        <f ca="1">VLOOKUP($L181,Routing!$A$3:$C$23,3)+($L181-VLOOKUP($L181,Routing!$A$3:$A$23,1))*VLOOKUP($L181,Routing!$A$3:$F$23,6)</f>
        <v>3.6760495825119859E-3</v>
      </c>
      <c r="O181" s="141">
        <f ca="1">VLOOKUP($L181,Routing!$A$3:$B$23,2)+($L181-VLOOKUP($L181,Routing!$A$3:$A$23,1))*VLOOKUP($L181,Routing!$A$3:$G$23,7)</f>
        <v>0.1838024791255993</v>
      </c>
      <c r="P181" s="83" t="str">
        <f t="shared" ca="1" si="32"/>
        <v/>
      </c>
      <c r="Q181" s="83" t="str">
        <f t="shared" ca="1" si="36"/>
        <v/>
      </c>
      <c r="R181" s="83"/>
      <c r="S181" s="83"/>
    </row>
    <row r="182" spans="1:19" x14ac:dyDescent="0.2">
      <c r="A182" s="83">
        <f>+MassCurves!A149</f>
        <v>145</v>
      </c>
      <c r="B182" s="138">
        <f t="shared" si="25"/>
        <v>0.29000000000000004</v>
      </c>
      <c r="C182" s="123">
        <f t="shared" ca="1" si="27"/>
        <v>0.12000000000000011</v>
      </c>
      <c r="D182" s="139">
        <f t="shared" ca="1" si="28"/>
        <v>0</v>
      </c>
      <c r="E182" s="138">
        <f t="shared" ca="1" si="29"/>
        <v>0.21849999999999997</v>
      </c>
      <c r="F182" s="139">
        <f t="shared" ca="1" si="26"/>
        <v>0.1321881300000001</v>
      </c>
      <c r="G182" s="140">
        <f t="shared" ca="1" si="33"/>
        <v>7.9312878000000024</v>
      </c>
      <c r="H182" s="139">
        <f t="shared" ca="1" si="30"/>
        <v>6.8031855938376989E-2</v>
      </c>
      <c r="I182" s="123">
        <f t="shared" ca="1" si="34"/>
        <v>0.20021998593837709</v>
      </c>
      <c r="J182" s="123">
        <f t="shared" ca="1" si="31"/>
        <v>0.4005627167298012</v>
      </c>
      <c r="K182" s="142">
        <f t="shared" ca="1" si="35"/>
        <v>5.1421845036832137</v>
      </c>
      <c r="L182" s="143">
        <f ca="1">MAX(Routing!A$3,J181+K181)</f>
        <v>5.5394348419880357</v>
      </c>
      <c r="M182" s="141">
        <f ca="1">VLOOKUP(L182,Routing!A$3:D$23,4)+(L182-VLOOKUP(L182,Routing!A$3:A$23,1))*VLOOKUP(L182,Routing!A$3:E$23,5)</f>
        <v>0.19862515369678213</v>
      </c>
      <c r="N182" s="141">
        <f ca="1">VLOOKUP($L182,Routing!$A$3:$C$23,3)+($L182-VLOOKUP($L182,Routing!$A$3:$A$23,1))*VLOOKUP($L182,Routing!$A$3:$F$23,6)</f>
        <v>3.678243586977447E-3</v>
      </c>
      <c r="O182" s="141">
        <f ca="1">VLOOKUP($L182,Routing!$A$3:$B$23,2)+($L182-VLOOKUP($L182,Routing!$A$3:$A$23,1))*VLOOKUP($L182,Routing!$A$3:$G$23,7)</f>
        <v>0.18391217934887236</v>
      </c>
      <c r="P182" s="83" t="str">
        <f t="shared" ca="1" si="32"/>
        <v/>
      </c>
      <c r="Q182" s="83" t="str">
        <f t="shared" ca="1" si="36"/>
        <v/>
      </c>
      <c r="R182" s="83"/>
      <c r="S182" s="83"/>
    </row>
    <row r="183" spans="1:19" x14ac:dyDescent="0.2">
      <c r="A183" s="83">
        <f>+MassCurves!A150</f>
        <v>146</v>
      </c>
      <c r="B183" s="138">
        <f t="shared" si="25"/>
        <v>0.29200000000000004</v>
      </c>
      <c r="C183" s="123">
        <f t="shared" ca="1" si="27"/>
        <v>0.12000000000000011</v>
      </c>
      <c r="D183" s="139">
        <f t="shared" ca="1" si="28"/>
        <v>0</v>
      </c>
      <c r="E183" s="138">
        <f t="shared" ca="1" si="29"/>
        <v>0.21849999999999997</v>
      </c>
      <c r="F183" s="139">
        <f t="shared" ca="1" si="26"/>
        <v>0.1321881300000001</v>
      </c>
      <c r="G183" s="140">
        <f t="shared" ca="1" si="33"/>
        <v>7.931287800000006</v>
      </c>
      <c r="H183" s="139">
        <f t="shared" ca="1" si="30"/>
        <v>6.8154601706729573E-2</v>
      </c>
      <c r="I183" s="123">
        <f t="shared" ca="1" si="34"/>
        <v>0.20034273170672967</v>
      </c>
      <c r="J183" s="123">
        <f t="shared" ca="1" si="31"/>
        <v>0.40080854075894384</v>
      </c>
      <c r="K183" s="142">
        <f t="shared" ca="1" si="35"/>
        <v>5.1452593409705445</v>
      </c>
      <c r="L183" s="143">
        <f ca="1">MAX(Routing!A$3,J182+K182)</f>
        <v>5.5427472204130153</v>
      </c>
      <c r="M183" s="141">
        <f ca="1">VLOOKUP(L183,Routing!A$3:D$23,4)+(L183-VLOOKUP(L183,Routing!A$3:A$23,1))*VLOOKUP(L183,Routing!A$3:E$23,5)</f>
        <v>0.19874392423791687</v>
      </c>
      <c r="N183" s="141">
        <f ca="1">VLOOKUP($L183,Routing!$A$3:$C$23,3)+($L183-VLOOKUP($L183,Routing!$A$3:$A$23,1))*VLOOKUP($L183,Routing!$A$3:$F$23,6)</f>
        <v>3.6804430414429049E-3</v>
      </c>
      <c r="O183" s="141">
        <f ca="1">VLOOKUP($L183,Routing!$A$3:$B$23,2)+($L183-VLOOKUP($L183,Routing!$A$3:$A$23,1))*VLOOKUP($L183,Routing!$A$3:$G$23,7)</f>
        <v>0.18402215207214526</v>
      </c>
      <c r="P183" s="83" t="str">
        <f t="shared" ca="1" si="32"/>
        <v/>
      </c>
      <c r="Q183" s="83" t="str">
        <f t="shared" ca="1" si="36"/>
        <v/>
      </c>
      <c r="R183" s="83"/>
      <c r="S183" s="83"/>
    </row>
    <row r="184" spans="1:19" x14ac:dyDescent="0.2">
      <c r="A184" s="83">
        <f>+MassCurves!A151</f>
        <v>147</v>
      </c>
      <c r="B184" s="138">
        <f t="shared" si="25"/>
        <v>0.29400000000000004</v>
      </c>
      <c r="C184" s="123">
        <f t="shared" ca="1" si="27"/>
        <v>0.12000000000000011</v>
      </c>
      <c r="D184" s="139">
        <f t="shared" ca="1" si="28"/>
        <v>0</v>
      </c>
      <c r="E184" s="138">
        <f t="shared" ca="1" si="29"/>
        <v>0.21849999999999997</v>
      </c>
      <c r="F184" s="139">
        <f t="shared" ca="1" si="26"/>
        <v>0.1321881300000001</v>
      </c>
      <c r="G184" s="140">
        <f t="shared" ca="1" si="33"/>
        <v>7.931287800000006</v>
      </c>
      <c r="H184" s="139">
        <f t="shared" ca="1" si="30"/>
        <v>6.8277679969172569E-2</v>
      </c>
      <c r="I184" s="123">
        <f t="shared" ca="1" si="34"/>
        <v>0.20046580996917268</v>
      </c>
      <c r="J184" s="123">
        <f t="shared" ca="1" si="31"/>
        <v>0.40105503097822937</v>
      </c>
      <c r="K184" s="142">
        <f t="shared" ca="1" si="35"/>
        <v>5.1483418671570291</v>
      </c>
      <c r="L184" s="143">
        <f ca="1">MAX(Routing!A$3,J183+K183)</f>
        <v>5.5460678817294884</v>
      </c>
      <c r="M184" s="141">
        <f ca="1">VLOOKUP(L184,Routing!A$3:D$23,4)+(L184-VLOOKUP(L184,Routing!A$3:A$23,1))*VLOOKUP(L184,Routing!A$3:E$23,5)</f>
        <v>0.19886299177516092</v>
      </c>
      <c r="N184" s="141">
        <f ca="1">VLOOKUP($L184,Routing!$A$3:$C$23,3)+($L184-VLOOKUP($L184,Routing!$A$3:$A$23,1))*VLOOKUP($L184,Routing!$A$3:$F$23,6)</f>
        <v>3.6826479958363134E-3</v>
      </c>
      <c r="O184" s="141">
        <f ca="1">VLOOKUP($L184,Routing!$A$3:$B$23,2)+($L184-VLOOKUP($L184,Routing!$A$3:$A$23,1))*VLOOKUP($L184,Routing!$A$3:$G$23,7)</f>
        <v>0.18413239979181567</v>
      </c>
      <c r="P184" s="83" t="str">
        <f t="shared" ca="1" si="32"/>
        <v/>
      </c>
      <c r="Q184" s="83" t="str">
        <f t="shared" ca="1" si="36"/>
        <v/>
      </c>
      <c r="R184" s="83"/>
      <c r="S184" s="83"/>
    </row>
    <row r="185" spans="1:19" x14ac:dyDescent="0.2">
      <c r="A185" s="83">
        <f>+MassCurves!A152</f>
        <v>148</v>
      </c>
      <c r="B185" s="138">
        <f t="shared" si="25"/>
        <v>0.29600000000000004</v>
      </c>
      <c r="C185" s="123">
        <f t="shared" ca="1" si="27"/>
        <v>0.12000000000000011</v>
      </c>
      <c r="D185" s="139">
        <f t="shared" ca="1" si="28"/>
        <v>0</v>
      </c>
      <c r="E185" s="138">
        <f t="shared" ca="1" si="29"/>
        <v>0.21849999999999997</v>
      </c>
      <c r="F185" s="139">
        <f t="shared" ca="1" si="26"/>
        <v>0.1321881300000001</v>
      </c>
      <c r="G185" s="140">
        <f t="shared" ca="1" si="33"/>
        <v>7.931287800000006</v>
      </c>
      <c r="H185" s="139">
        <f t="shared" ca="1" si="30"/>
        <v>6.840109192767245E-2</v>
      </c>
      <c r="I185" s="123">
        <f t="shared" ca="1" si="34"/>
        <v>0.20058922192767253</v>
      </c>
      <c r="J185" s="123">
        <f t="shared" ca="1" si="31"/>
        <v>0.40130218979702681</v>
      </c>
      <c r="K185" s="142">
        <f t="shared" ca="1" si="35"/>
        <v>5.1514321492629342</v>
      </c>
      <c r="L185" s="143">
        <f ca="1">MAX(Routing!A$3,J184+K184)</f>
        <v>5.5493968981352584</v>
      </c>
      <c r="M185" s="141">
        <f ca="1">VLOOKUP(L185,Routing!A$3:D$23,4)+(L185-VLOOKUP(L185,Routing!A$3:A$23,1))*VLOOKUP(L185,Routing!A$3:E$23,5)</f>
        <v>0.19898235889728016</v>
      </c>
      <c r="N185" s="141">
        <f ca="1">VLOOKUP($L185,Routing!$A$3:$C$23,3)+($L185-VLOOKUP($L185,Routing!$A$3:$A$23,1))*VLOOKUP($L185,Routing!$A$3:$F$23,6)</f>
        <v>3.684858498097781E-3</v>
      </c>
      <c r="O185" s="141">
        <f ca="1">VLOOKUP($L185,Routing!$A$3:$B$23,2)+($L185-VLOOKUP($L185,Routing!$A$3:$A$23,1))*VLOOKUP($L185,Routing!$A$3:$G$23,7)</f>
        <v>0.18424292490488905</v>
      </c>
      <c r="P185" s="83" t="str">
        <f t="shared" ca="1" si="32"/>
        <v/>
      </c>
      <c r="Q185" s="83" t="str">
        <f t="shared" ca="1" si="36"/>
        <v/>
      </c>
      <c r="R185" s="83"/>
      <c r="S185" s="83"/>
    </row>
    <row r="186" spans="1:19" x14ac:dyDescent="0.2">
      <c r="A186" s="83">
        <f>+MassCurves!A153</f>
        <v>149</v>
      </c>
      <c r="B186" s="138">
        <f t="shared" si="25"/>
        <v>0.29800000000000004</v>
      </c>
      <c r="C186" s="123">
        <f t="shared" ca="1" si="27"/>
        <v>0.12000000000000011</v>
      </c>
      <c r="D186" s="139">
        <f t="shared" ca="1" si="28"/>
        <v>0</v>
      </c>
      <c r="E186" s="138">
        <f t="shared" ca="1" si="29"/>
        <v>0.21849999999999997</v>
      </c>
      <c r="F186" s="139">
        <f t="shared" ca="1" si="26"/>
        <v>0.1321881300000001</v>
      </c>
      <c r="G186" s="140">
        <f t="shared" ca="1" si="33"/>
        <v>7.931287800000006</v>
      </c>
      <c r="H186" s="139">
        <f t="shared" ca="1" si="30"/>
        <v>6.8524838789631989E-2</v>
      </c>
      <c r="I186" s="123">
        <f t="shared" ca="1" si="34"/>
        <v>0.20071296878963207</v>
      </c>
      <c r="J186" s="123">
        <f t="shared" ca="1" si="31"/>
        <v>0.40155001963560777</v>
      </c>
      <c r="K186" s="142">
        <f t="shared" ca="1" si="35"/>
        <v>5.1545302517388789</v>
      </c>
      <c r="L186" s="143">
        <f ca="1">MAX(Routing!A$3,J185+K185)</f>
        <v>5.5527343390599615</v>
      </c>
      <c r="M186" s="141">
        <f ca="1">VLOOKUP(L186,Routing!A$3:D$23,4)+(L186-VLOOKUP(L186,Routing!A$3:A$23,1))*VLOOKUP(L186,Routing!A$3:E$23,5)</f>
        <v>0.19910202809378347</v>
      </c>
      <c r="N186" s="141">
        <f ca="1">VLOOKUP($L186,Routing!$A$3:$C$23,3)+($L186-VLOOKUP($L186,Routing!$A$3:$A$23,1))*VLOOKUP($L186,Routing!$A$3:$F$23,6)</f>
        <v>3.6870745943293234E-3</v>
      </c>
      <c r="O186" s="141">
        <f ca="1">VLOOKUP($L186,Routing!$A$3:$B$23,2)+($L186-VLOOKUP($L186,Routing!$A$3:$A$23,1))*VLOOKUP($L186,Routing!$A$3:$G$23,7)</f>
        <v>0.18435372971646619</v>
      </c>
      <c r="P186" s="83" t="str">
        <f t="shared" ca="1" si="32"/>
        <v/>
      </c>
      <c r="Q186" s="83" t="str">
        <f t="shared" ca="1" si="36"/>
        <v/>
      </c>
      <c r="R186" s="83"/>
      <c r="S186" s="83"/>
    </row>
    <row r="187" spans="1:19" x14ac:dyDescent="0.2">
      <c r="A187" s="83">
        <f>+MassCurves!A154</f>
        <v>150</v>
      </c>
      <c r="B187" s="138">
        <f t="shared" si="25"/>
        <v>0.30000000000000004</v>
      </c>
      <c r="C187" s="123">
        <f t="shared" ca="1" si="27"/>
        <v>0.12000000000000011</v>
      </c>
      <c r="D187" s="139">
        <f t="shared" ca="1" si="28"/>
        <v>0</v>
      </c>
      <c r="E187" s="138">
        <f t="shared" ca="1" si="29"/>
        <v>0.21849999999999997</v>
      </c>
      <c r="F187" s="139">
        <f t="shared" ca="1" si="26"/>
        <v>0.1321881300000001</v>
      </c>
      <c r="G187" s="140">
        <f t="shared" ca="1" si="33"/>
        <v>7.931287800000006</v>
      </c>
      <c r="H187" s="139">
        <f t="shared" ca="1" si="30"/>
        <v>6.8648921767919799E-2</v>
      </c>
      <c r="I187" s="123">
        <f t="shared" ca="1" si="34"/>
        <v>0.20083705176791988</v>
      </c>
      <c r="J187" s="123">
        <f t="shared" ca="1" si="31"/>
        <v>0.40179852292520474</v>
      </c>
      <c r="K187" s="142">
        <f t="shared" ca="1" si="35"/>
        <v>5.1576362366602293</v>
      </c>
      <c r="L187" s="143">
        <f ca="1">MAX(Routing!A$3,J186+K186)</f>
        <v>5.556080271374487</v>
      </c>
      <c r="M187" s="141">
        <f ca="1">VLOOKUP(L187,Routing!A$3:D$23,4)+(L187-VLOOKUP(L187,Routing!A$3:A$23,1))*VLOOKUP(L187,Routing!A$3:E$23,5)</f>
        <v>0.19922200176243179</v>
      </c>
      <c r="N187" s="141">
        <f ca="1">VLOOKUP($L187,Routing!$A$3:$C$23,3)+($L187-VLOOKUP($L187,Routing!$A$3:$A$23,1))*VLOOKUP($L187,Routing!$A$3:$F$23,6)</f>
        <v>3.6892963289339221E-3</v>
      </c>
      <c r="O187" s="141">
        <f ca="1">VLOOKUP($L187,Routing!$A$3:$B$23,2)+($L187-VLOOKUP($L187,Routing!$A$3:$A$23,1))*VLOOKUP($L187,Routing!$A$3:$G$23,7)</f>
        <v>0.1844648164466961</v>
      </c>
      <c r="P187" s="83" t="str">
        <f t="shared" ca="1" si="32"/>
        <v/>
      </c>
      <c r="Q187" s="83" t="str">
        <f t="shared" ca="1" si="36"/>
        <v/>
      </c>
      <c r="R187" s="83"/>
      <c r="S187" s="83"/>
    </row>
    <row r="188" spans="1:19" x14ac:dyDescent="0.2">
      <c r="A188" s="83">
        <f>+MassCurves!A155</f>
        <v>151</v>
      </c>
      <c r="B188" s="138">
        <f t="shared" si="25"/>
        <v>0.30199999999999999</v>
      </c>
      <c r="C188" s="123">
        <f t="shared" ca="1" si="27"/>
        <v>0.11999999999999995</v>
      </c>
      <c r="D188" s="139">
        <f t="shared" ca="1" si="28"/>
        <v>0</v>
      </c>
      <c r="E188" s="138">
        <f t="shared" ca="1" si="29"/>
        <v>0.21849999999999997</v>
      </c>
      <c r="F188" s="139">
        <f t="shared" ca="1" si="26"/>
        <v>0.13218812999999993</v>
      </c>
      <c r="G188" s="140">
        <f t="shared" ca="1" si="33"/>
        <v>7.9312878000000007</v>
      </c>
      <c r="H188" s="139">
        <f t="shared" ca="1" si="30"/>
        <v>6.8773342080900079E-2</v>
      </c>
      <c r="I188" s="123">
        <f t="shared" ca="1" si="34"/>
        <v>0.20096147208090001</v>
      </c>
      <c r="J188" s="123">
        <f t="shared" ca="1" si="31"/>
        <v>0.40204770210807167</v>
      </c>
      <c r="K188" s="142">
        <f t="shared" ca="1" si="35"/>
        <v>5.1607501639076094</v>
      </c>
      <c r="L188" s="143">
        <f ca="1">MAX(Routing!A$3,J187+K187)</f>
        <v>5.5594347595854341</v>
      </c>
      <c r="M188" s="141">
        <f ca="1">VLOOKUP(L188,Routing!A$3:D$23,4)+(L188-VLOOKUP(L188,Routing!A$3:A$23,1))*VLOOKUP(L188,Routing!A$3:E$23,5)</f>
        <v>0.19934228221621075</v>
      </c>
      <c r="N188" s="141">
        <f ca="1">VLOOKUP($L188,Routing!$A$3:$C$23,3)+($L188-VLOOKUP($L188,Routing!$A$3:$A$23,1))*VLOOKUP($L188,Routing!$A$3:$F$23,6)</f>
        <v>3.6915237447446439E-3</v>
      </c>
      <c r="O188" s="141">
        <f ca="1">VLOOKUP($L188,Routing!$A$3:$B$23,2)+($L188-VLOOKUP($L188,Routing!$A$3:$A$23,1))*VLOOKUP($L188,Routing!$A$3:$G$23,7)</f>
        <v>0.18457618723723221</v>
      </c>
      <c r="P188" s="83" t="str">
        <f t="shared" ca="1" si="32"/>
        <v/>
      </c>
      <c r="Q188" s="83" t="str">
        <f t="shared" ca="1" si="36"/>
        <v/>
      </c>
      <c r="R188" s="83"/>
      <c r="S188" s="83"/>
    </row>
    <row r="189" spans="1:19" x14ac:dyDescent="0.2">
      <c r="A189" s="83">
        <f>+MassCurves!A156</f>
        <v>152</v>
      </c>
      <c r="B189" s="138">
        <f t="shared" si="25"/>
        <v>0.30399999999999999</v>
      </c>
      <c r="C189" s="123">
        <f t="shared" ca="1" si="27"/>
        <v>0.11999999999999995</v>
      </c>
      <c r="D189" s="139">
        <f t="shared" ca="1" si="28"/>
        <v>0</v>
      </c>
      <c r="E189" s="138">
        <f t="shared" ca="1" si="29"/>
        <v>0.21849999999999997</v>
      </c>
      <c r="F189" s="139">
        <f t="shared" ca="1" si="26"/>
        <v>0.13218812999999993</v>
      </c>
      <c r="G189" s="140">
        <f t="shared" ca="1" si="33"/>
        <v>7.9312877999999962</v>
      </c>
      <c r="H189" s="139">
        <f t="shared" ca="1" si="30"/>
        <v>6.8898100952462363E-2</v>
      </c>
      <c r="I189" s="123">
        <f t="shared" ca="1" si="34"/>
        <v>0.20108623095246231</v>
      </c>
      <c r="J189" s="123">
        <f t="shared" ca="1" si="31"/>
        <v>0.40229755963754343</v>
      </c>
      <c r="K189" s="142">
        <f t="shared" ca="1" si="35"/>
        <v>5.1638720913345262</v>
      </c>
      <c r="L189" s="143">
        <f ca="1">MAX(Routing!A$3,J188+K188)</f>
        <v>5.5627978660156812</v>
      </c>
      <c r="M189" s="141">
        <f ca="1">VLOOKUP(L189,Routing!A$3:D$23,4)+(L189-VLOOKUP(L189,Routing!A$3:A$23,1))*VLOOKUP(L189,Routing!A$3:E$23,5)</f>
        <v>0.19946287168980528</v>
      </c>
      <c r="N189" s="141">
        <f ca="1">VLOOKUP($L189,Routing!$A$3:$C$23,3)+($L189-VLOOKUP($L189,Routing!$A$3:$A$23,1))*VLOOKUP($L189,Routing!$A$3:$F$23,6)</f>
        <v>3.6937568831445422E-3</v>
      </c>
      <c r="O189" s="141">
        <f ca="1">VLOOKUP($L189,Routing!$A$3:$B$23,2)+($L189-VLOOKUP($L189,Routing!$A$3:$A$23,1))*VLOOKUP($L189,Routing!$A$3:$G$23,7)</f>
        <v>0.18468784415722711</v>
      </c>
      <c r="P189" s="83" t="str">
        <f t="shared" ca="1" si="32"/>
        <v/>
      </c>
      <c r="Q189" s="83" t="str">
        <f t="shared" ca="1" si="36"/>
        <v/>
      </c>
      <c r="R189" s="83"/>
      <c r="S189" s="83"/>
    </row>
    <row r="190" spans="1:19" x14ac:dyDescent="0.2">
      <c r="A190" s="83">
        <f>+MassCurves!A157</f>
        <v>153</v>
      </c>
      <c r="B190" s="138">
        <f t="shared" si="25"/>
        <v>0.30599999999999999</v>
      </c>
      <c r="C190" s="123">
        <f t="shared" ca="1" si="27"/>
        <v>0.11999999999999995</v>
      </c>
      <c r="D190" s="139">
        <f t="shared" ca="1" si="28"/>
        <v>0</v>
      </c>
      <c r="E190" s="138">
        <f t="shared" ca="1" si="29"/>
        <v>0.21849999999999997</v>
      </c>
      <c r="F190" s="139">
        <f t="shared" ca="1" si="26"/>
        <v>0.13218812999999993</v>
      </c>
      <c r="G190" s="140">
        <f t="shared" ca="1" si="33"/>
        <v>7.9312877999999962</v>
      </c>
      <c r="H190" s="139">
        <f t="shared" ca="1" si="30"/>
        <v>6.9023199612051903E-2</v>
      </c>
      <c r="I190" s="123">
        <f t="shared" ca="1" si="34"/>
        <v>0.20121132961205185</v>
      </c>
      <c r="J190" s="123">
        <f t="shared" ca="1" si="31"/>
        <v>0.40254809797809615</v>
      </c>
      <c r="K190" s="142">
        <f t="shared" ca="1" si="35"/>
        <v>5.1670020749230323</v>
      </c>
      <c r="L190" s="143">
        <f ca="1">MAX(Routing!A$3,J189+K189)</f>
        <v>5.5661696509720695</v>
      </c>
      <c r="M190" s="141">
        <f ca="1">VLOOKUP(L190,Routing!A$3:D$23,4)+(L190-VLOOKUP(L190,Routing!A$3:A$23,1))*VLOOKUP(L190,Routing!A$3:E$23,5)</f>
        <v>0.19958377234561203</v>
      </c>
      <c r="N190" s="141">
        <f ca="1">VLOOKUP($L190,Routing!$A$3:$C$23,3)+($L190-VLOOKUP($L190,Routing!$A$3:$A$23,1))*VLOOKUP($L190,Routing!$A$3:$F$23,6)</f>
        <v>3.6959957841780008E-3</v>
      </c>
      <c r="O190" s="141">
        <f ca="1">VLOOKUP($L190,Routing!$A$3:$B$23,2)+($L190-VLOOKUP($L190,Routing!$A$3:$A$23,1))*VLOOKUP($L190,Routing!$A$3:$G$23,7)</f>
        <v>0.18479978920890003</v>
      </c>
      <c r="P190" s="83" t="str">
        <f t="shared" ca="1" si="32"/>
        <v/>
      </c>
      <c r="Q190" s="83" t="str">
        <f t="shared" ca="1" si="36"/>
        <v/>
      </c>
      <c r="R190" s="83"/>
      <c r="S190" s="83"/>
    </row>
    <row r="191" spans="1:19" x14ac:dyDescent="0.2">
      <c r="A191" s="83">
        <f>+MassCurves!A158</f>
        <v>154</v>
      </c>
      <c r="B191" s="138">
        <f t="shared" si="25"/>
        <v>0.308</v>
      </c>
      <c r="C191" s="123">
        <f t="shared" ca="1" si="27"/>
        <v>0.11999999999999995</v>
      </c>
      <c r="D191" s="139">
        <f t="shared" ca="1" si="28"/>
        <v>0</v>
      </c>
      <c r="E191" s="138">
        <f t="shared" ca="1" si="29"/>
        <v>0.21849999999999997</v>
      </c>
      <c r="F191" s="139">
        <f t="shared" ca="1" si="26"/>
        <v>0.13218812999999993</v>
      </c>
      <c r="G191" s="140">
        <f t="shared" ca="1" si="33"/>
        <v>7.9312877999999962</v>
      </c>
      <c r="H191" s="139">
        <f t="shared" ca="1" si="30"/>
        <v>6.9148639294699707E-2</v>
      </c>
      <c r="I191" s="123">
        <f t="shared" ca="1" si="34"/>
        <v>0.20133676929469962</v>
      </c>
      <c r="J191" s="123">
        <f t="shared" ca="1" si="31"/>
        <v>0.40279931960540816</v>
      </c>
      <c r="K191" s="142">
        <f t="shared" ca="1" si="35"/>
        <v>5.1701401689282598</v>
      </c>
      <c r="L191" s="143">
        <f ca="1">MAX(Routing!A$3,J190+K190)</f>
        <v>5.5695501729011285</v>
      </c>
      <c r="M191" s="141">
        <f ca="1">VLOOKUP(L191,Routing!A$3:D$23,4)+(L191-VLOOKUP(L191,Routing!A$3:A$23,1))*VLOOKUP(L191,Routing!A$3:E$23,5)</f>
        <v>0.19970498627932332</v>
      </c>
      <c r="N191" s="141">
        <f ca="1">VLOOKUP($L191,Routing!$A$3:$C$23,3)+($L191-VLOOKUP($L191,Routing!$A$3:$A$23,1))*VLOOKUP($L191,Routing!$A$3:$F$23,6)</f>
        <v>3.6982404866541356E-3</v>
      </c>
      <c r="O191" s="141">
        <f ca="1">VLOOKUP($L191,Routing!$A$3:$B$23,2)+($L191-VLOOKUP($L191,Routing!$A$3:$A$23,1))*VLOOKUP($L191,Routing!$A$3:$G$23,7)</f>
        <v>0.18491202433270679</v>
      </c>
      <c r="P191" s="83" t="str">
        <f t="shared" ca="1" si="32"/>
        <v/>
      </c>
      <c r="Q191" s="83" t="str">
        <f t="shared" ca="1" si="36"/>
        <v/>
      </c>
      <c r="R191" s="83"/>
      <c r="S191" s="83"/>
    </row>
    <row r="192" spans="1:19" x14ac:dyDescent="0.2">
      <c r="A192" s="83">
        <f>+MassCurves!A159</f>
        <v>155</v>
      </c>
      <c r="B192" s="138">
        <f t="shared" si="25"/>
        <v>0.31</v>
      </c>
      <c r="C192" s="123">
        <f t="shared" ca="1" si="27"/>
        <v>0.11999999999999995</v>
      </c>
      <c r="D192" s="139">
        <f t="shared" ca="1" si="28"/>
        <v>0</v>
      </c>
      <c r="E192" s="138">
        <f t="shared" ca="1" si="29"/>
        <v>0.21849999999999997</v>
      </c>
      <c r="F192" s="139">
        <f t="shared" ca="1" si="26"/>
        <v>0.13218812999999993</v>
      </c>
      <c r="G192" s="140">
        <f t="shared" ca="1" si="33"/>
        <v>7.9312877999999962</v>
      </c>
      <c r="H192" s="139">
        <f t="shared" ca="1" si="30"/>
        <v>6.9274421241053138E-2</v>
      </c>
      <c r="I192" s="123">
        <f t="shared" ca="1" si="34"/>
        <v>0.20146255124105306</v>
      </c>
      <c r="J192" s="123">
        <f t="shared" ca="1" si="31"/>
        <v>0.4030512270064211</v>
      </c>
      <c r="K192" s="142">
        <f t="shared" ca="1" si="35"/>
        <v>5.173286426012683</v>
      </c>
      <c r="L192" s="143">
        <f ca="1">MAX(Routing!A$3,J191+K191)</f>
        <v>5.5729394885336676</v>
      </c>
      <c r="M192" s="141">
        <f ca="1">VLOOKUP(L192,Routing!A$3:D$23,4)+(L192-VLOOKUP(L192,Routing!A$3:A$23,1))*VLOOKUP(L192,Routing!A$3:E$23,5)</f>
        <v>0.19982651552511158</v>
      </c>
      <c r="N192" s="141">
        <f ca="1">VLOOKUP($L192,Routing!$A$3:$C$23,3)+($L192-VLOOKUP($L192,Routing!$A$3:$A$23,1))*VLOOKUP($L192,Routing!$A$3:$F$23,6)</f>
        <v>3.7004910282428067E-3</v>
      </c>
      <c r="O192" s="141">
        <f ca="1">VLOOKUP($L192,Routing!$A$3:$B$23,2)+($L192-VLOOKUP($L192,Routing!$A$3:$A$23,1))*VLOOKUP($L192,Routing!$A$3:$G$23,7)</f>
        <v>0.18502455141214036</v>
      </c>
      <c r="P192" s="83" t="str">
        <f t="shared" ca="1" si="32"/>
        <v/>
      </c>
      <c r="Q192" s="83" t="str">
        <f t="shared" ca="1" si="36"/>
        <v/>
      </c>
      <c r="R192" s="83"/>
      <c r="S192" s="83"/>
    </row>
    <row r="193" spans="1:19" x14ac:dyDescent="0.2">
      <c r="A193" s="83">
        <f>+MassCurves!A160</f>
        <v>156</v>
      </c>
      <c r="B193" s="138">
        <f t="shared" si="25"/>
        <v>0.312</v>
      </c>
      <c r="C193" s="123">
        <f t="shared" ca="1" si="27"/>
        <v>0.11999999999999995</v>
      </c>
      <c r="D193" s="139">
        <f t="shared" ca="1" si="28"/>
        <v>0</v>
      </c>
      <c r="E193" s="138">
        <f t="shared" ca="1" si="29"/>
        <v>0.21849999999999997</v>
      </c>
      <c r="F193" s="139">
        <f t="shared" ca="1" si="26"/>
        <v>0.13218812999999993</v>
      </c>
      <c r="G193" s="140">
        <f t="shared" ca="1" si="33"/>
        <v>7.9312877999999962</v>
      </c>
      <c r="H193" s="139">
        <f t="shared" ca="1" si="30"/>
        <v>6.9400546697406515E-2</v>
      </c>
      <c r="I193" s="123">
        <f t="shared" ca="1" si="34"/>
        <v>0.20158867669740643</v>
      </c>
      <c r="J193" s="123">
        <f t="shared" ca="1" si="31"/>
        <v>0.40330382267940157</v>
      </c>
      <c r="K193" s="142">
        <f t="shared" ca="1" si="35"/>
        <v>5.1764408973707763</v>
      </c>
      <c r="L193" s="143">
        <f ca="1">MAX(Routing!A$3,J192+K192)</f>
        <v>5.5763376530191042</v>
      </c>
      <c r="M193" s="141">
        <f ca="1">VLOOKUP(L193,Routing!A$3:D$23,4)+(L193-VLOOKUP(L193,Routing!A$3:A$23,1))*VLOOKUP(L193,Routing!A$3:E$23,5)</f>
        <v>0.19994836206044594</v>
      </c>
      <c r="N193" s="141">
        <f ca="1">VLOOKUP($L193,Routing!$A$3:$C$23,3)+($L193-VLOOKUP($L193,Routing!$A$3:$A$23,1))*VLOOKUP($L193,Routing!$A$3:$F$23,6)</f>
        <v>3.7027474455638139E-3</v>
      </c>
      <c r="O193" s="141">
        <f ca="1">VLOOKUP($L193,Routing!$A$3:$B$23,2)+($L193-VLOOKUP($L193,Routing!$A$3:$A$23,1))*VLOOKUP($L193,Routing!$A$3:$G$23,7)</f>
        <v>0.18513737227819071</v>
      </c>
      <c r="P193" s="83" t="str">
        <f t="shared" ca="1" si="32"/>
        <v/>
      </c>
      <c r="Q193" s="83" t="str">
        <f t="shared" ca="1" si="36"/>
        <v/>
      </c>
      <c r="R193" s="83"/>
      <c r="S193" s="83"/>
    </row>
    <row r="194" spans="1:19" x14ac:dyDescent="0.2">
      <c r="A194" s="83">
        <f>+MassCurves!A161</f>
        <v>157</v>
      </c>
      <c r="B194" s="138">
        <f t="shared" si="25"/>
        <v>0.314</v>
      </c>
      <c r="C194" s="123">
        <f t="shared" ca="1" si="27"/>
        <v>0.11999999999999995</v>
      </c>
      <c r="D194" s="139">
        <f t="shared" ca="1" si="28"/>
        <v>0</v>
      </c>
      <c r="E194" s="138">
        <f t="shared" ca="1" si="29"/>
        <v>0.21849999999999997</v>
      </c>
      <c r="F194" s="139">
        <f t="shared" ca="1" si="26"/>
        <v>0.13218812999999993</v>
      </c>
      <c r="G194" s="140">
        <f t="shared" ca="1" si="33"/>
        <v>7.9312877999999962</v>
      </c>
      <c r="H194" s="139">
        <f t="shared" ca="1" si="30"/>
        <v>6.9527016915732098E-2</v>
      </c>
      <c r="I194" s="123">
        <f t="shared" ca="1" si="34"/>
        <v>0.20171514691573203</v>
      </c>
      <c r="J194" s="123">
        <f t="shared" ca="1" si="31"/>
        <v>0.403557109134003</v>
      </c>
      <c r="K194" s="142">
        <f t="shared" ca="1" si="35"/>
        <v>5.1796036328447954</v>
      </c>
      <c r="L194" s="143">
        <f ca="1">MAX(Routing!A$3,J193+K193)</f>
        <v>5.5797447200501775</v>
      </c>
      <c r="M194" s="141">
        <f ca="1">VLOOKUP(L194,Routing!A$3:D$23,4)+(L194-VLOOKUP(L194,Routing!A$3:A$23,1))*VLOOKUP(L194,Routing!A$3:E$23,5)</f>
        <v>0.20007052781056411</v>
      </c>
      <c r="N194" s="141">
        <f ca="1">VLOOKUP($L194,Routing!$A$3:$C$23,3)+($L194-VLOOKUP($L194,Routing!$A$3:$A$23,1))*VLOOKUP($L194,Routing!$A$3:$F$23,6)</f>
        <v>3.7050097742697061E-3</v>
      </c>
      <c r="O194" s="141">
        <f ca="1">VLOOKUP($L194,Routing!$A$3:$B$23,2)+($L194-VLOOKUP($L194,Routing!$A$3:$A$23,1))*VLOOKUP($L194,Routing!$A$3:$G$23,7)</f>
        <v>0.18525048871348529</v>
      </c>
      <c r="P194" s="83" t="str">
        <f t="shared" ca="1" si="32"/>
        <v/>
      </c>
      <c r="Q194" s="83" t="str">
        <f t="shared" ca="1" si="36"/>
        <v/>
      </c>
      <c r="R194" s="83"/>
      <c r="S194" s="83"/>
    </row>
    <row r="195" spans="1:19" x14ac:dyDescent="0.2">
      <c r="A195" s="83">
        <f>+MassCurves!A162</f>
        <v>158</v>
      </c>
      <c r="B195" s="138">
        <f t="shared" si="25"/>
        <v>0.316</v>
      </c>
      <c r="C195" s="123">
        <f t="shared" ca="1" si="27"/>
        <v>0.11999999999999995</v>
      </c>
      <c r="D195" s="139">
        <f t="shared" ca="1" si="28"/>
        <v>0</v>
      </c>
      <c r="E195" s="138">
        <f t="shared" ca="1" si="29"/>
        <v>0.21849999999999997</v>
      </c>
      <c r="F195" s="139">
        <f t="shared" ca="1" si="26"/>
        <v>0.13218812999999993</v>
      </c>
      <c r="G195" s="140">
        <f t="shared" ca="1" si="33"/>
        <v>7.9312877999999962</v>
      </c>
      <c r="H195" s="139">
        <f t="shared" ca="1" si="30"/>
        <v>6.965383315371107E-2</v>
      </c>
      <c r="I195" s="123">
        <f t="shared" ca="1" si="34"/>
        <v>0.201841963153711</v>
      </c>
      <c r="J195" s="123">
        <f t="shared" ca="1" si="31"/>
        <v>0.40381108889132794</v>
      </c>
      <c r="K195" s="142">
        <f t="shared" ca="1" si="35"/>
        <v>5.1827746810323365</v>
      </c>
      <c r="L195" s="143">
        <f ca="1">MAX(Routing!A$3,J194+K194)</f>
        <v>5.5831607419787987</v>
      </c>
      <c r="M195" s="141">
        <f ca="1">VLOOKUP(L195,Routing!A$3:D$23,4)+(L195-VLOOKUP(L195,Routing!A$3:A$23,1))*VLOOKUP(L195,Routing!A$3:E$23,5)</f>
        <v>0.20019301465262623</v>
      </c>
      <c r="N195" s="141">
        <f ca="1">VLOOKUP($L195,Routing!$A$3:$C$23,3)+($L195-VLOOKUP($L195,Routing!$A$3:$A$23,1))*VLOOKUP($L195,Routing!$A$3:$F$23,6)</f>
        <v>3.7072780491227081E-3</v>
      </c>
      <c r="O195" s="141">
        <f ca="1">VLOOKUP($L195,Routing!$A$3:$B$23,2)+($L195-VLOOKUP($L195,Routing!$A$3:$A$23,1))*VLOOKUP($L195,Routing!$A$3:$G$23,7)</f>
        <v>0.1853639024561354</v>
      </c>
      <c r="P195" s="83" t="str">
        <f t="shared" ca="1" si="32"/>
        <v/>
      </c>
      <c r="Q195" s="83" t="str">
        <f t="shared" ca="1" si="36"/>
        <v/>
      </c>
      <c r="R195" s="83"/>
      <c r="S195" s="83"/>
    </row>
    <row r="196" spans="1:19" x14ac:dyDescent="0.2">
      <c r="A196" s="83">
        <f>+MassCurves!A163</f>
        <v>159</v>
      </c>
      <c r="B196" s="138">
        <f t="shared" si="25"/>
        <v>0.318</v>
      </c>
      <c r="C196" s="123">
        <f t="shared" ca="1" si="27"/>
        <v>0.11999999999999995</v>
      </c>
      <c r="D196" s="139">
        <f t="shared" ca="1" si="28"/>
        <v>0</v>
      </c>
      <c r="E196" s="138">
        <f t="shared" ca="1" si="29"/>
        <v>0.21849999999999997</v>
      </c>
      <c r="F196" s="139">
        <f t="shared" ca="1" si="26"/>
        <v>0.13218812999999993</v>
      </c>
      <c r="G196" s="140">
        <f t="shared" ca="1" si="33"/>
        <v>7.9312877999999962</v>
      </c>
      <c r="H196" s="139">
        <f t="shared" ca="1" si="30"/>
        <v>6.9780996674764811E-2</v>
      </c>
      <c r="I196" s="123">
        <f t="shared" ca="1" si="34"/>
        <v>0.20196912667476474</v>
      </c>
      <c r="J196" s="123">
        <f t="shared" ca="1" si="31"/>
        <v>0.40406576448399079</v>
      </c>
      <c r="K196" s="142">
        <f t="shared" ca="1" si="35"/>
        <v>5.1859540893862128</v>
      </c>
      <c r="L196" s="143">
        <f ca="1">MAX(Routing!A$3,J195+K195)</f>
        <v>5.5865857699236647</v>
      </c>
      <c r="M196" s="141">
        <f ca="1">VLOOKUP(L196,Routing!A$3:D$23,4)+(L196-VLOOKUP(L196,Routing!A$3:A$23,1))*VLOOKUP(L196,Routing!A$3:E$23,5)</f>
        <v>0.2003158244195736</v>
      </c>
      <c r="N196" s="141">
        <f ca="1">VLOOKUP($L196,Routing!$A$3:$C$23,3)+($L196-VLOOKUP($L196,Routing!$A$3:$A$23,1))*VLOOKUP($L196,Routing!$A$3:$F$23,6)</f>
        <v>3.7095523040661781E-3</v>
      </c>
      <c r="O196" s="141">
        <f ca="1">VLOOKUP($L196,Routing!$A$3:$B$23,2)+($L196-VLOOKUP($L196,Routing!$A$3:$A$23,1))*VLOOKUP($L196,Routing!$A$3:$G$23,7)</f>
        <v>0.18547761520330891</v>
      </c>
      <c r="P196" s="83" t="str">
        <f t="shared" ca="1" si="32"/>
        <v/>
      </c>
      <c r="Q196" s="83" t="str">
        <f t="shared" ca="1" si="36"/>
        <v/>
      </c>
      <c r="R196" s="83"/>
      <c r="S196" s="83"/>
    </row>
    <row r="197" spans="1:19" x14ac:dyDescent="0.2">
      <c r="A197" s="83">
        <f>+MassCurves!A164</f>
        <v>160</v>
      </c>
      <c r="B197" s="138">
        <f t="shared" si="25"/>
        <v>0.32</v>
      </c>
      <c r="C197" s="123">
        <f t="shared" ca="1" si="27"/>
        <v>0.11999999999999995</v>
      </c>
      <c r="D197" s="139">
        <f t="shared" ca="1" si="28"/>
        <v>0</v>
      </c>
      <c r="E197" s="138">
        <f t="shared" ca="1" si="29"/>
        <v>0.21849999999999997</v>
      </c>
      <c r="F197" s="139">
        <f t="shared" ca="1" si="26"/>
        <v>0.13218812999999993</v>
      </c>
      <c r="G197" s="140">
        <f t="shared" ca="1" si="33"/>
        <v>7.9312877999999962</v>
      </c>
      <c r="H197" s="139">
        <f t="shared" ca="1" si="30"/>
        <v>6.9908508748086406E-2</v>
      </c>
      <c r="I197" s="123">
        <f t="shared" ca="1" si="34"/>
        <v>0.20209663874808634</v>
      </c>
      <c r="J197" s="123">
        <f t="shared" ca="1" si="31"/>
        <v>0.40432113845618112</v>
      </c>
      <c r="K197" s="142">
        <f t="shared" ca="1" si="35"/>
        <v>5.1891419043072391</v>
      </c>
      <c r="L197" s="143">
        <f ca="1">MAX(Routing!A$3,J196+K196)</f>
        <v>5.5900198538702037</v>
      </c>
      <c r="M197" s="141">
        <f ca="1">VLOOKUP(L197,Routing!A$3:D$23,4)+(L197-VLOOKUP(L197,Routing!A$3:A$23,1))*VLOOKUP(L197,Routing!A$3:E$23,5)</f>
        <v>0.20043895890371247</v>
      </c>
      <c r="N197" s="141">
        <f ca="1">VLOOKUP($L197,Routing!$A$3:$C$23,3)+($L197-VLOOKUP($L197,Routing!$A$3:$A$23,1))*VLOOKUP($L197,Routing!$A$3:$F$23,6)</f>
        <v>3.7118325722909715E-3</v>
      </c>
      <c r="O197" s="141">
        <f ca="1">VLOOKUP($L197,Routing!$A$3:$B$23,2)+($L197-VLOOKUP($L197,Routing!$A$3:$A$23,1))*VLOOKUP($L197,Routing!$A$3:$G$23,7)</f>
        <v>0.18559162861454859</v>
      </c>
      <c r="P197" s="83" t="str">
        <f t="shared" ca="1" si="32"/>
        <v/>
      </c>
      <c r="Q197" s="83" t="str">
        <f t="shared" ca="1" si="36"/>
        <v/>
      </c>
      <c r="R197" s="83"/>
      <c r="S197" s="83"/>
    </row>
    <row r="198" spans="1:19" x14ac:dyDescent="0.2">
      <c r="A198" s="83">
        <f>+MassCurves!A165</f>
        <v>161</v>
      </c>
      <c r="B198" s="138">
        <f t="shared" si="25"/>
        <v>0.32200000000000001</v>
      </c>
      <c r="C198" s="123">
        <f t="shared" ca="1" si="27"/>
        <v>0.11999999999999995</v>
      </c>
      <c r="D198" s="139">
        <f t="shared" ca="1" si="28"/>
        <v>0</v>
      </c>
      <c r="E198" s="138">
        <f t="shared" ca="1" si="29"/>
        <v>0.21849999999999997</v>
      </c>
      <c r="F198" s="139">
        <f t="shared" ca="1" si="26"/>
        <v>0.13218812999999993</v>
      </c>
      <c r="G198" s="140">
        <f t="shared" ca="1" si="33"/>
        <v>7.9312877999999962</v>
      </c>
      <c r="H198" s="139">
        <f t="shared" ca="1" si="30"/>
        <v>7.0036370648672241E-2</v>
      </c>
      <c r="I198" s="123">
        <f t="shared" ca="1" si="34"/>
        <v>0.20222450064867217</v>
      </c>
      <c r="J198" s="123">
        <f t="shared" ca="1" si="31"/>
        <v>0.40457721336372676</v>
      </c>
      <c r="K198" s="142">
        <f t="shared" ca="1" si="35"/>
        <v>5.1923381712304124</v>
      </c>
      <c r="L198" s="143">
        <f ca="1">MAX(Routing!A$3,J197+K197)</f>
        <v>5.5934630427634202</v>
      </c>
      <c r="M198" s="141">
        <f ca="1">VLOOKUP(L198,Routing!A$3:D$23,4)+(L198-VLOOKUP(L198,Routing!A$3:A$23,1))*VLOOKUP(L198,Routing!A$3:E$23,5)</f>
        <v>0.20056241986004295</v>
      </c>
      <c r="N198" s="141">
        <f ca="1">VLOOKUP($L198,Routing!$A$3:$C$23,3)+($L198-VLOOKUP($L198,Routing!$A$3:$A$23,1))*VLOOKUP($L198,Routing!$A$3:$F$23,6)</f>
        <v>3.7141188862970915E-3</v>
      </c>
      <c r="O198" s="141">
        <f ca="1">VLOOKUP($L198,Routing!$A$3:$B$23,2)+($L198-VLOOKUP($L198,Routing!$A$3:$A$23,1))*VLOOKUP($L198,Routing!$A$3:$G$23,7)</f>
        <v>0.18570594431485457</v>
      </c>
      <c r="P198" s="83" t="str">
        <f t="shared" ca="1" si="32"/>
        <v/>
      </c>
      <c r="Q198" s="83" t="str">
        <f t="shared" ca="1" si="36"/>
        <v/>
      </c>
      <c r="R198" s="83"/>
      <c r="S198" s="83"/>
    </row>
    <row r="199" spans="1:19" x14ac:dyDescent="0.2">
      <c r="A199" s="83">
        <f>+MassCurves!A166</f>
        <v>162</v>
      </c>
      <c r="B199" s="138">
        <f t="shared" si="25"/>
        <v>0.32400000000000001</v>
      </c>
      <c r="C199" s="123">
        <f t="shared" ca="1" si="27"/>
        <v>0.11999999999999995</v>
      </c>
      <c r="D199" s="139">
        <f t="shared" ca="1" si="28"/>
        <v>0</v>
      </c>
      <c r="E199" s="138">
        <f t="shared" ca="1" si="29"/>
        <v>0.21849999999999997</v>
      </c>
      <c r="F199" s="139">
        <f t="shared" ca="1" si="26"/>
        <v>0.13218812999999993</v>
      </c>
      <c r="G199" s="140">
        <f t="shared" ca="1" si="33"/>
        <v>7.9312877999999962</v>
      </c>
      <c r="H199" s="139">
        <f t="shared" ca="1" si="30"/>
        <v>7.0164583657353993E-2</v>
      </c>
      <c r="I199" s="123">
        <f t="shared" ca="1" si="34"/>
        <v>0.20235271365735391</v>
      </c>
      <c r="J199" s="123">
        <f t="shared" ca="1" si="31"/>
        <v>0.40483399177415852</v>
      </c>
      <c r="K199" s="142">
        <f t="shared" ca="1" si="35"/>
        <v>5.1955429347049931</v>
      </c>
      <c r="L199" s="143">
        <f ca="1">MAX(Routing!A$3,J198+K198)</f>
        <v>5.5969153845941388</v>
      </c>
      <c r="M199" s="141">
        <f ca="1">VLOOKUP(L199,Routing!A$3:D$23,4)+(L199-VLOOKUP(L199,Routing!A$3:A$23,1))*VLOOKUP(L199,Routing!A$3:E$23,5)</f>
        <v>0.20068620900935158</v>
      </c>
      <c r="N199" s="141">
        <f ca="1">VLOOKUP($L199,Routing!$A$3:$C$23,3)+($L199-VLOOKUP($L199,Routing!$A$3:$A$23,1))*VLOOKUP($L199,Routing!$A$3:$F$23,6)</f>
        <v>3.716411277950955E-3</v>
      </c>
      <c r="O199" s="141">
        <f ca="1">VLOOKUP($L199,Routing!$A$3:$B$23,2)+($L199-VLOOKUP($L199,Routing!$A$3:$A$23,1))*VLOOKUP($L199,Routing!$A$3:$G$23,7)</f>
        <v>0.18582056389754775</v>
      </c>
      <c r="P199" s="83" t="str">
        <f t="shared" ca="1" si="32"/>
        <v/>
      </c>
      <c r="Q199" s="83" t="str">
        <f t="shared" ca="1" si="36"/>
        <v/>
      </c>
      <c r="R199" s="83"/>
      <c r="S199" s="83"/>
    </row>
    <row r="200" spans="1:19" x14ac:dyDescent="0.2">
      <c r="A200" s="83">
        <f>+MassCurves!A167</f>
        <v>163</v>
      </c>
      <c r="B200" s="138">
        <f t="shared" si="25"/>
        <v>0.32600000000000001</v>
      </c>
      <c r="C200" s="123">
        <f t="shared" ca="1" si="27"/>
        <v>0.11999999999999995</v>
      </c>
      <c r="D200" s="139">
        <f t="shared" ca="1" si="28"/>
        <v>0</v>
      </c>
      <c r="E200" s="138">
        <f t="shared" ca="1" si="29"/>
        <v>0.21849999999999997</v>
      </c>
      <c r="F200" s="139">
        <f t="shared" ca="1" si="26"/>
        <v>0.13218812999999993</v>
      </c>
      <c r="G200" s="140">
        <f t="shared" ca="1" si="33"/>
        <v>7.9312877999999962</v>
      </c>
      <c r="H200" s="139">
        <f t="shared" ca="1" si="30"/>
        <v>7.0293149060830576E-2</v>
      </c>
      <c r="I200" s="123">
        <f t="shared" ca="1" si="34"/>
        <v>0.20248127906083052</v>
      </c>
      <c r="J200" s="123">
        <f t="shared" ca="1" si="31"/>
        <v>0.40509147626677372</v>
      </c>
      <c r="K200" s="142">
        <f t="shared" ca="1" si="35"/>
        <v>5.1987562384688681</v>
      </c>
      <c r="L200" s="143">
        <f ca="1">MAX(Routing!A$3,J199+K199)</f>
        <v>5.6003769264791519</v>
      </c>
      <c r="M200" s="141">
        <f ca="1">VLOOKUP(L200,Routing!A$3:D$23,4)+(L200-VLOOKUP(L200,Routing!A$3:A$23,1))*VLOOKUP(L200,Routing!A$3:E$23,5)</f>
        <v>0.20081032804108509</v>
      </c>
      <c r="N200" s="141">
        <f ca="1">VLOOKUP($L200,Routing!$A$3:$C$23,3)+($L200-VLOOKUP($L200,Routing!$A$3:$A$23,1))*VLOOKUP($L200,Routing!$A$3:$F$23,6)</f>
        <v>3.7187097785386131E-3</v>
      </c>
      <c r="O200" s="141">
        <f ca="1">VLOOKUP($L200,Routing!$A$3:$B$23,2)+($L200-VLOOKUP($L200,Routing!$A$3:$A$23,1))*VLOOKUP($L200,Routing!$A$3:$G$23,7)</f>
        <v>0.18593548892693065</v>
      </c>
      <c r="P200" s="83" t="str">
        <f t="shared" ca="1" si="32"/>
        <v/>
      </c>
      <c r="Q200" s="83" t="str">
        <f t="shared" ca="1" si="36"/>
        <v/>
      </c>
      <c r="R200" s="83"/>
      <c r="S200" s="83"/>
    </row>
    <row r="201" spans="1:19" x14ac:dyDescent="0.2">
      <c r="A201" s="83">
        <f>+MassCurves!A168</f>
        <v>164</v>
      </c>
      <c r="B201" s="138">
        <f t="shared" si="25"/>
        <v>0.32800000000000001</v>
      </c>
      <c r="C201" s="123">
        <f t="shared" ca="1" si="27"/>
        <v>0.11999999999999995</v>
      </c>
      <c r="D201" s="139">
        <f t="shared" ca="1" si="28"/>
        <v>0</v>
      </c>
      <c r="E201" s="138">
        <f t="shared" ca="1" si="29"/>
        <v>0.21849999999999997</v>
      </c>
      <c r="F201" s="139">
        <f t="shared" ca="1" si="26"/>
        <v>0.13218812999999993</v>
      </c>
      <c r="G201" s="140">
        <f t="shared" ca="1" si="33"/>
        <v>7.9312877999999962</v>
      </c>
      <c r="H201" s="139">
        <f t="shared" ca="1" si="30"/>
        <v>7.0422068151700545E-2</v>
      </c>
      <c r="I201" s="123">
        <f t="shared" ca="1" si="34"/>
        <v>0.20261019815170048</v>
      </c>
      <c r="J201" s="123">
        <f t="shared" ca="1" si="31"/>
        <v>0.40534966943270145</v>
      </c>
      <c r="K201" s="142">
        <f t="shared" ca="1" si="35"/>
        <v>5.2019781255176749</v>
      </c>
      <c r="L201" s="143">
        <f ca="1">MAX(Routing!A$3,J200+K200)</f>
        <v>5.6038477147356422</v>
      </c>
      <c r="M201" s="141">
        <f ca="1">VLOOKUP(L201,Routing!A$3:D$23,4)+(L201-VLOOKUP(L201,Routing!A$3:A$23,1))*VLOOKUP(L201,Routing!A$3:E$23,5)</f>
        <v>0.20093477861601902</v>
      </c>
      <c r="N201" s="141">
        <f ca="1">VLOOKUP($L201,Routing!$A$3:$C$23,3)+($L201-VLOOKUP($L201,Routing!$A$3:$A$23,1))*VLOOKUP($L201,Routing!$A$3:$F$23,6)</f>
        <v>3.7210144188151674E-3</v>
      </c>
      <c r="O201" s="141">
        <f ca="1">VLOOKUP($L201,Routing!$A$3:$B$23,2)+($L201-VLOOKUP($L201,Routing!$A$3:$A$23,1))*VLOOKUP($L201,Routing!$A$3:$G$23,7)</f>
        <v>0.18605072094075836</v>
      </c>
      <c r="P201" s="83" t="str">
        <f t="shared" ca="1" si="32"/>
        <v/>
      </c>
      <c r="Q201" s="83" t="str">
        <f t="shared" ca="1" si="36"/>
        <v/>
      </c>
      <c r="R201" s="83"/>
      <c r="S201" s="83"/>
    </row>
    <row r="202" spans="1:19" x14ac:dyDescent="0.2">
      <c r="A202" s="83">
        <f>+MassCurves!A169</f>
        <v>165</v>
      </c>
      <c r="B202" s="138">
        <f t="shared" si="25"/>
        <v>0.33</v>
      </c>
      <c r="C202" s="123">
        <f t="shared" ca="1" si="27"/>
        <v>0.11999999999999995</v>
      </c>
      <c r="D202" s="139">
        <f t="shared" ca="1" si="28"/>
        <v>0</v>
      </c>
      <c r="E202" s="138">
        <f t="shared" ca="1" si="29"/>
        <v>0.21849999999999997</v>
      </c>
      <c r="F202" s="139">
        <f t="shared" ca="1" si="26"/>
        <v>0.13218812999999993</v>
      </c>
      <c r="G202" s="140">
        <f t="shared" ca="1" si="33"/>
        <v>7.9312877999999962</v>
      </c>
      <c r="H202" s="139">
        <f t="shared" ca="1" si="30"/>
        <v>7.0551342228494462E-2</v>
      </c>
      <c r="I202" s="123">
        <f t="shared" ca="1" si="34"/>
        <v>0.20273947222849439</v>
      </c>
      <c r="J202" s="123">
        <f t="shared" ca="1" si="31"/>
        <v>0.40560857387496774</v>
      </c>
      <c r="K202" s="142">
        <f t="shared" ca="1" si="35"/>
        <v>5.2052086381690081</v>
      </c>
      <c r="L202" s="143">
        <f ca="1">MAX(Routing!A$3,J201+K201)</f>
        <v>5.6073277949503764</v>
      </c>
      <c r="M202" s="141">
        <f ca="1">VLOOKUP(L202,Routing!A$3:D$23,4)+(L202-VLOOKUP(L202,Routing!A$3:A$23,1))*VLOOKUP(L202,Routing!A$3:E$23,5)</f>
        <v>0.20105956236873856</v>
      </c>
      <c r="N202" s="141">
        <f ca="1">VLOOKUP($L202,Routing!$A$3:$C$23,3)+($L202-VLOOKUP($L202,Routing!$A$3:$A$23,1))*VLOOKUP($L202,Routing!$A$3:$F$23,6)</f>
        <v>3.7233252290507146E-3</v>
      </c>
      <c r="O202" s="141">
        <f ca="1">VLOOKUP($L202,Routing!$A$3:$B$23,2)+($L202-VLOOKUP($L202,Routing!$A$3:$A$23,1))*VLOOKUP($L202,Routing!$A$3:$G$23,7)</f>
        <v>0.18616626145253573</v>
      </c>
      <c r="P202" s="83" t="str">
        <f t="shared" ca="1" si="32"/>
        <v/>
      </c>
      <c r="Q202" s="83" t="str">
        <f t="shared" ca="1" si="36"/>
        <v/>
      </c>
      <c r="R202" s="83"/>
      <c r="S202" s="83"/>
    </row>
    <row r="203" spans="1:19" x14ac:dyDescent="0.2">
      <c r="A203" s="83">
        <f>+MassCurves!A170</f>
        <v>166</v>
      </c>
      <c r="B203" s="138">
        <f t="shared" si="25"/>
        <v>0.33200000000000002</v>
      </c>
      <c r="C203" s="123">
        <f t="shared" ca="1" si="27"/>
        <v>0.11999999999999995</v>
      </c>
      <c r="D203" s="139">
        <f t="shared" ca="1" si="28"/>
        <v>0</v>
      </c>
      <c r="E203" s="138">
        <f t="shared" ca="1" si="29"/>
        <v>0.21849999999999997</v>
      </c>
      <c r="F203" s="139">
        <f t="shared" ca="1" si="26"/>
        <v>0.13218812999999993</v>
      </c>
      <c r="G203" s="140">
        <f t="shared" ca="1" si="33"/>
        <v>7.9312877999999962</v>
      </c>
      <c r="H203" s="139">
        <f t="shared" ca="1" si="30"/>
        <v>7.06809725957077E-2</v>
      </c>
      <c r="I203" s="123">
        <f t="shared" ca="1" si="34"/>
        <v>0.20286910259570762</v>
      </c>
      <c r="J203" s="123">
        <f t="shared" ca="1" si="31"/>
        <v>0.4058681922085608</v>
      </c>
      <c r="K203" s="142">
        <f t="shared" ca="1" si="35"/>
        <v>5.208447818122087</v>
      </c>
      <c r="L203" s="143">
        <f ca="1">MAX(Routing!A$3,J202+K202)</f>
        <v>5.6108172120439761</v>
      </c>
      <c r="M203" s="141">
        <f ca="1">VLOOKUP(L203,Routing!A$3:D$23,4)+(L203-VLOOKUP(L203,Routing!A$3:A$23,1))*VLOOKUP(L203,Routing!A$3:E$23,5)</f>
        <v>0.20118468090994335</v>
      </c>
      <c r="N203" s="141">
        <f ca="1">VLOOKUP($L203,Routing!$A$3:$C$23,3)+($L203-VLOOKUP($L203,Routing!$A$3:$A$23,1))*VLOOKUP($L203,Routing!$A$3:$F$23,6)</f>
        <v>3.7256422390730252E-3</v>
      </c>
      <c r="O203" s="141">
        <f ca="1">VLOOKUP($L203,Routing!$A$3:$B$23,2)+($L203-VLOOKUP($L203,Routing!$A$3:$A$23,1))*VLOOKUP($L203,Routing!$A$3:$G$23,7)</f>
        <v>0.18628211195365124</v>
      </c>
      <c r="P203" s="83" t="str">
        <f t="shared" ca="1" si="32"/>
        <v/>
      </c>
      <c r="Q203" s="83" t="str">
        <f t="shared" ca="1" si="36"/>
        <v/>
      </c>
      <c r="R203" s="83"/>
      <c r="S203" s="83"/>
    </row>
    <row r="204" spans="1:19" x14ac:dyDescent="0.2">
      <c r="A204" s="83">
        <f>+MassCurves!A171</f>
        <v>167</v>
      </c>
      <c r="B204" s="138">
        <f t="shared" si="25"/>
        <v>0.33400000000000002</v>
      </c>
      <c r="C204" s="123">
        <f t="shared" ca="1" si="27"/>
        <v>0.11999999999999995</v>
      </c>
      <c r="D204" s="139">
        <f t="shared" ca="1" si="28"/>
        <v>0</v>
      </c>
      <c r="E204" s="138">
        <f t="shared" ca="1" si="29"/>
        <v>0.21849999999999997</v>
      </c>
      <c r="F204" s="139">
        <f t="shared" ca="1" si="26"/>
        <v>0.13218812999999993</v>
      </c>
      <c r="G204" s="140">
        <f t="shared" ca="1" si="33"/>
        <v>7.9312877999999962</v>
      </c>
      <c r="H204" s="139">
        <f t="shared" ca="1" si="30"/>
        <v>7.0810960563833292E-2</v>
      </c>
      <c r="I204" s="123">
        <f t="shared" ca="1" si="34"/>
        <v>0.20299909056383322</v>
      </c>
      <c r="J204" s="123">
        <f t="shared" ca="1" si="31"/>
        <v>0.40612852706049762</v>
      </c>
      <c r="K204" s="142">
        <f t="shared" ca="1" si="35"/>
        <v>5.2116957065132068</v>
      </c>
      <c r="L204" s="143">
        <f ca="1">MAX(Routing!A$3,J203+K203)</f>
        <v>5.614316010330648</v>
      </c>
      <c r="M204" s="141">
        <f ca="1">VLOOKUP(L204,Routing!A$3:D$23,4)+(L204-VLOOKUP(L204,Routing!A$3:A$23,1))*VLOOKUP(L204,Routing!A$3:E$23,5)</f>
        <v>0.20131013582858895</v>
      </c>
      <c r="N204" s="141">
        <f ca="1">VLOOKUP($L204,Routing!$A$3:$C$23,3)+($L204-VLOOKUP($L204,Routing!$A$3:$A$23,1))*VLOOKUP($L204,Routing!$A$3:$F$23,6)</f>
        <v>3.7279654783072031E-3</v>
      </c>
      <c r="O204" s="141">
        <f ca="1">VLOOKUP($L204,Routing!$A$3:$B$23,2)+($L204-VLOOKUP($L204,Routing!$A$3:$A$23,1))*VLOOKUP($L204,Routing!$A$3:$G$23,7)</f>
        <v>0.18639827391536015</v>
      </c>
      <c r="P204" s="83" t="str">
        <f t="shared" ca="1" si="32"/>
        <v/>
      </c>
      <c r="Q204" s="83" t="str">
        <f t="shared" ca="1" si="36"/>
        <v/>
      </c>
      <c r="R204" s="83"/>
      <c r="S204" s="83"/>
    </row>
    <row r="205" spans="1:19" x14ac:dyDescent="0.2">
      <c r="A205" s="83">
        <f>+MassCurves!A172</f>
        <v>168</v>
      </c>
      <c r="B205" s="138">
        <f t="shared" si="25"/>
        <v>0.33600000000000002</v>
      </c>
      <c r="C205" s="123">
        <f t="shared" ca="1" si="27"/>
        <v>0.11999999999999995</v>
      </c>
      <c r="D205" s="139">
        <f t="shared" ca="1" si="28"/>
        <v>0</v>
      </c>
      <c r="E205" s="138">
        <f t="shared" ca="1" si="29"/>
        <v>0.21849999999999997</v>
      </c>
      <c r="F205" s="139">
        <f t="shared" ca="1" si="26"/>
        <v>0.13218812999999993</v>
      </c>
      <c r="G205" s="140">
        <f t="shared" ca="1" si="33"/>
        <v>7.9312877999999962</v>
      </c>
      <c r="H205" s="139">
        <f t="shared" ca="1" si="30"/>
        <v>7.0941307449395086E-2</v>
      </c>
      <c r="I205" s="123">
        <f t="shared" ca="1" si="34"/>
        <v>0.20312943744939502</v>
      </c>
      <c r="J205" s="123">
        <f t="shared" ca="1" si="31"/>
        <v>0.40638958106988998</v>
      </c>
      <c r="K205" s="142">
        <f t="shared" ca="1" si="35"/>
        <v>5.2149523439672762</v>
      </c>
      <c r="L205" s="143">
        <f ca="1">MAX(Routing!A$3,J204+K204)</f>
        <v>5.6178242335737041</v>
      </c>
      <c r="M205" s="141">
        <f ca="1">VLOOKUP(L205,Routing!A$3:D$23,4)+(L205-VLOOKUP(L205,Routing!A$3:A$23,1))*VLOOKUP(L205,Routing!A$3:E$23,5)</f>
        <v>0.2014359286938778</v>
      </c>
      <c r="N205" s="141">
        <f ca="1">VLOOKUP($L205,Routing!$A$3:$C$23,3)+($L205-VLOOKUP($L205,Routing!$A$3:$A$23,1))*VLOOKUP($L205,Routing!$A$3:$F$23,6)</f>
        <v>3.7302949758125522E-3</v>
      </c>
      <c r="O205" s="141">
        <f ca="1">VLOOKUP($L205,Routing!$A$3:$B$23,2)+($L205-VLOOKUP($L205,Routing!$A$3:$A$23,1))*VLOOKUP($L205,Routing!$A$3:$G$23,7)</f>
        <v>0.18651474879062763</v>
      </c>
      <c r="P205" s="83" t="str">
        <f t="shared" ca="1" si="32"/>
        <v/>
      </c>
      <c r="Q205" s="83" t="str">
        <f t="shared" ca="1" si="36"/>
        <v/>
      </c>
      <c r="R205" s="83"/>
      <c r="S205" s="83"/>
    </row>
    <row r="206" spans="1:19" x14ac:dyDescent="0.2">
      <c r="A206" s="83">
        <f>+MassCurves!A173</f>
        <v>169</v>
      </c>
      <c r="B206" s="138">
        <f t="shared" si="25"/>
        <v>0.33800000000000002</v>
      </c>
      <c r="C206" s="123">
        <f t="shared" ca="1" si="27"/>
        <v>0.11999999999999995</v>
      </c>
      <c r="D206" s="139">
        <f t="shared" ca="1" si="28"/>
        <v>0</v>
      </c>
      <c r="E206" s="138">
        <f t="shared" ca="1" si="29"/>
        <v>0.21849999999999997</v>
      </c>
      <c r="F206" s="139">
        <f t="shared" ca="1" si="26"/>
        <v>0.13218812999999993</v>
      </c>
      <c r="G206" s="140">
        <f t="shared" ca="1" si="33"/>
        <v>7.9312877999999962</v>
      </c>
      <c r="H206" s="139">
        <f t="shared" ca="1" si="30"/>
        <v>7.1072014574980996E-2</v>
      </c>
      <c r="I206" s="123">
        <f t="shared" ca="1" si="34"/>
        <v>0.20326014457498093</v>
      </c>
      <c r="J206" s="123">
        <f t="shared" ca="1" si="31"/>
        <v>0.40665135688801141</v>
      </c>
      <c r="K206" s="142">
        <f t="shared" ca="1" si="35"/>
        <v>5.2182177706457118</v>
      </c>
      <c r="L206" s="143">
        <f ca="1">MAX(Routing!A$3,J205+K205)</f>
        <v>5.6213419250371661</v>
      </c>
      <c r="M206" s="141">
        <f ca="1">VLOOKUP(L206,Routing!A$3:D$23,4)+(L206-VLOOKUP(L206,Routing!A$3:A$23,1))*VLOOKUP(L206,Routing!A$3:E$23,5)</f>
        <v>0.20156206105710953</v>
      </c>
      <c r="N206" s="141">
        <f ca="1">VLOOKUP($L206,Routing!$A$3:$C$23,3)+($L206-VLOOKUP($L206,Routing!$A$3:$A$23,1))*VLOOKUP($L206,Routing!$A$3:$F$23,6)</f>
        <v>3.7326307603168431E-3</v>
      </c>
      <c r="O206" s="141">
        <f ca="1">VLOOKUP($L206,Routing!$A$3:$B$23,2)+($L206-VLOOKUP($L206,Routing!$A$3:$A$23,1))*VLOOKUP($L206,Routing!$A$3:$G$23,7)</f>
        <v>0.18663153801584215</v>
      </c>
      <c r="P206" s="83" t="str">
        <f t="shared" ca="1" si="32"/>
        <v/>
      </c>
      <c r="Q206" s="83" t="str">
        <f t="shared" ca="1" si="36"/>
        <v/>
      </c>
      <c r="R206" s="83"/>
      <c r="S206" s="83"/>
    </row>
    <row r="207" spans="1:19" x14ac:dyDescent="0.2">
      <c r="A207" s="83">
        <f>+MassCurves!A174</f>
        <v>170</v>
      </c>
      <c r="B207" s="138">
        <f t="shared" si="25"/>
        <v>0.34</v>
      </c>
      <c r="C207" s="123">
        <f t="shared" ca="1" si="27"/>
        <v>0.11999999999999995</v>
      </c>
      <c r="D207" s="139">
        <f t="shared" ca="1" si="28"/>
        <v>0</v>
      </c>
      <c r="E207" s="138">
        <f t="shared" ca="1" si="29"/>
        <v>0.21849999999999997</v>
      </c>
      <c r="F207" s="139">
        <f t="shared" ca="1" si="26"/>
        <v>0.13218812999999993</v>
      </c>
      <c r="G207" s="140">
        <f t="shared" ca="1" si="33"/>
        <v>7.9312877999999962</v>
      </c>
      <c r="H207" s="139">
        <f t="shared" ca="1" si="30"/>
        <v>7.1203083269276726E-2</v>
      </c>
      <c r="I207" s="123">
        <f t="shared" ca="1" si="34"/>
        <v>0.20339121326927667</v>
      </c>
      <c r="J207" s="123">
        <f t="shared" ca="1" si="31"/>
        <v>0.40691385717836481</v>
      </c>
      <c r="K207" s="142">
        <f t="shared" ca="1" si="35"/>
        <v>5.2214920262909752</v>
      </c>
      <c r="L207" s="143">
        <f ca="1">MAX(Routing!A$3,J206+K206)</f>
        <v>5.6248691275337235</v>
      </c>
      <c r="M207" s="141">
        <f ca="1">VLOOKUP(L207,Routing!A$3:D$23,4)+(L207-VLOOKUP(L207,Routing!A$3:A$23,1))*VLOOKUP(L207,Routing!A$3:E$23,5)</f>
        <v>0.20168853445340043</v>
      </c>
      <c r="N207" s="141">
        <f ca="1">VLOOKUP($L207,Routing!$A$3:$C$23,3)+($L207-VLOOKUP($L207,Routing!$A$3:$A$23,1))*VLOOKUP($L207,Routing!$A$3:$F$23,6)</f>
        <v>3.7349728602481562E-3</v>
      </c>
      <c r="O207" s="141">
        <f ca="1">VLOOKUP($L207,Routing!$A$3:$B$23,2)+($L207-VLOOKUP($L207,Routing!$A$3:$A$23,1))*VLOOKUP($L207,Routing!$A$3:$G$23,7)</f>
        <v>0.18674864301240782</v>
      </c>
      <c r="P207" s="83" t="str">
        <f t="shared" ca="1" si="32"/>
        <v/>
      </c>
      <c r="Q207" s="83" t="str">
        <f t="shared" ca="1" si="36"/>
        <v/>
      </c>
      <c r="R207" s="83"/>
      <c r="S207" s="83"/>
    </row>
    <row r="208" spans="1:19" x14ac:dyDescent="0.2">
      <c r="A208" s="83">
        <f>+MassCurves!A175</f>
        <v>171</v>
      </c>
      <c r="B208" s="138">
        <f t="shared" si="25"/>
        <v>0.34200000000000003</v>
      </c>
      <c r="C208" s="123">
        <f t="shared" ca="1" si="27"/>
        <v>0.12000000000000011</v>
      </c>
      <c r="D208" s="139">
        <f t="shared" ca="1" si="28"/>
        <v>0</v>
      </c>
      <c r="E208" s="138">
        <f t="shared" ca="1" si="29"/>
        <v>0.21849999999999997</v>
      </c>
      <c r="F208" s="139">
        <f t="shared" ca="1" si="26"/>
        <v>0.1321881300000001</v>
      </c>
      <c r="G208" s="140">
        <f t="shared" ca="1" si="33"/>
        <v>7.9312878000000007</v>
      </c>
      <c r="H208" s="139">
        <f t="shared" ca="1" si="30"/>
        <v>7.1334514867099338E-2</v>
      </c>
      <c r="I208" s="123">
        <f t="shared" ca="1" si="34"/>
        <v>0.20352264486709942</v>
      </c>
      <c r="J208" s="123">
        <f t="shared" ca="1" si="31"/>
        <v>0.40717708461674962</v>
      </c>
      <c r="K208" s="142">
        <f t="shared" ca="1" si="35"/>
        <v>5.2247751502679556</v>
      </c>
      <c r="L208" s="143">
        <f ca="1">MAX(Routing!A$3,J207+K207)</f>
        <v>5.6284058834693402</v>
      </c>
      <c r="M208" s="141">
        <f ca="1">VLOOKUP(L208,Routing!A$3:D$23,4)+(L208-VLOOKUP(L208,Routing!A$3:A$23,1))*VLOOKUP(L208,Routing!A$3:E$23,5)</f>
        <v>0.20181535040328311</v>
      </c>
      <c r="N208" s="141">
        <f ca="1">VLOOKUP($L208,Routing!$A$3:$C$23,3)+($L208-VLOOKUP($L208,Routing!$A$3:$A$23,1))*VLOOKUP($L208,Routing!$A$3:$F$23,6)</f>
        <v>3.7373213037645019E-3</v>
      </c>
      <c r="O208" s="141">
        <f ca="1">VLOOKUP($L208,Routing!$A$3:$B$23,2)+($L208-VLOOKUP($L208,Routing!$A$3:$A$23,1))*VLOOKUP($L208,Routing!$A$3:$G$23,7)</f>
        <v>0.1868660651882251</v>
      </c>
      <c r="P208" s="83" t="str">
        <f t="shared" ca="1" si="32"/>
        <v/>
      </c>
      <c r="Q208" s="83" t="str">
        <f t="shared" ca="1" si="36"/>
        <v/>
      </c>
      <c r="R208" s="83"/>
      <c r="S208" s="83"/>
    </row>
    <row r="209" spans="1:19" x14ac:dyDescent="0.2">
      <c r="A209" s="83">
        <f>+MassCurves!A176</f>
        <v>172</v>
      </c>
      <c r="B209" s="138">
        <f t="shared" si="25"/>
        <v>0.34400000000000003</v>
      </c>
      <c r="C209" s="123">
        <f t="shared" ca="1" si="27"/>
        <v>0.12000000000000011</v>
      </c>
      <c r="D209" s="139">
        <f t="shared" ca="1" si="28"/>
        <v>0</v>
      </c>
      <c r="E209" s="138">
        <f t="shared" ca="1" si="29"/>
        <v>0.21849999999999997</v>
      </c>
      <c r="F209" s="139">
        <f t="shared" ca="1" si="26"/>
        <v>0.1321881300000001</v>
      </c>
      <c r="G209" s="140">
        <f t="shared" ca="1" si="33"/>
        <v>7.931287800000006</v>
      </c>
      <c r="H209" s="139">
        <f t="shared" ca="1" si="30"/>
        <v>7.146631070943138E-2</v>
      </c>
      <c r="I209" s="123">
        <f t="shared" ca="1" si="34"/>
        <v>0.20365444070943148</v>
      </c>
      <c r="J209" s="123">
        <f t="shared" ca="1" si="31"/>
        <v>0.40744104189133046</v>
      </c>
      <c r="K209" s="142">
        <f t="shared" ca="1" si="35"/>
        <v>5.22806718160248</v>
      </c>
      <c r="L209" s="143">
        <f ca="1">MAX(Routing!A$3,J208+K208)</f>
        <v>5.6319522348847055</v>
      </c>
      <c r="M209" s="141">
        <f ca="1">VLOOKUP(L209,Routing!A$3:D$23,4)+(L209-VLOOKUP(L209,Routing!A$3:A$23,1))*VLOOKUP(L209,Routing!A$3:E$23,5)</f>
        <v>0.20194251041419262</v>
      </c>
      <c r="N209" s="141">
        <f ca="1">VLOOKUP($L209,Routing!$A$3:$C$23,3)+($L209-VLOOKUP($L209,Routing!$A$3:$A$23,1))*VLOOKUP($L209,Routing!$A$3:$F$23,6)</f>
        <v>3.7396761187813445E-3</v>
      </c>
      <c r="O209" s="141">
        <f ca="1">VLOOKUP($L209,Routing!$A$3:$B$23,2)+($L209-VLOOKUP($L209,Routing!$A$3:$A$23,1))*VLOOKUP($L209,Routing!$A$3:$G$23,7)</f>
        <v>0.18698380593906724</v>
      </c>
      <c r="P209" s="83" t="str">
        <f t="shared" ca="1" si="32"/>
        <v/>
      </c>
      <c r="Q209" s="83" t="str">
        <f t="shared" ca="1" si="36"/>
        <v/>
      </c>
      <c r="R209" s="83"/>
      <c r="S209" s="83"/>
    </row>
    <row r="210" spans="1:19" x14ac:dyDescent="0.2">
      <c r="A210" s="83">
        <f>+MassCurves!A177</f>
        <v>173</v>
      </c>
      <c r="B210" s="138">
        <f t="shared" si="25"/>
        <v>0.34600000000000003</v>
      </c>
      <c r="C210" s="123">
        <f t="shared" ca="1" si="27"/>
        <v>0.12000000000000011</v>
      </c>
      <c r="D210" s="139">
        <f t="shared" ca="1" si="28"/>
        <v>0</v>
      </c>
      <c r="E210" s="138">
        <f t="shared" ca="1" si="29"/>
        <v>0.21849999999999997</v>
      </c>
      <c r="F210" s="139">
        <f t="shared" ca="1" si="26"/>
        <v>0.1321881300000001</v>
      </c>
      <c r="G210" s="140">
        <f t="shared" ca="1" si="33"/>
        <v>7.931287800000006</v>
      </c>
      <c r="H210" s="139">
        <f t="shared" ca="1" si="30"/>
        <v>7.1598472143455064E-2</v>
      </c>
      <c r="I210" s="123">
        <f t="shared" ca="1" si="34"/>
        <v>0.20378660214345518</v>
      </c>
      <c r="J210" s="123">
        <f t="shared" ca="1" si="31"/>
        <v>0.4077057317027058</v>
      </c>
      <c r="K210" s="142">
        <f t="shared" ca="1" si="35"/>
        <v>5.2313681590170926</v>
      </c>
      <c r="L210" s="143">
        <f ca="1">MAX(Routing!A$3,J209+K209)</f>
        <v>5.6355082234938108</v>
      </c>
      <c r="M210" s="141">
        <f ca="1">VLOOKUP(L210,Routing!A$3:D$23,4)+(L210-VLOOKUP(L210,Routing!A$3:A$23,1))*VLOOKUP(L210,Routing!A$3:E$23,5)</f>
        <v>0.20207001598184976</v>
      </c>
      <c r="N210" s="141">
        <f ca="1">VLOOKUP($L210,Routing!$A$3:$C$23,3)+($L210-VLOOKUP($L210,Routing!$A$3:$A$23,1))*VLOOKUP($L210,Routing!$A$3:$F$23,6)</f>
        <v>3.742037332997218E-3</v>
      </c>
      <c r="O210" s="141">
        <f ca="1">VLOOKUP($L210,Routing!$A$3:$B$23,2)+($L210-VLOOKUP($L210,Routing!$A$3:$A$23,1))*VLOOKUP($L210,Routing!$A$3:$G$23,7)</f>
        <v>0.18710186664986089</v>
      </c>
      <c r="P210" s="83" t="str">
        <f t="shared" ca="1" si="32"/>
        <v/>
      </c>
      <c r="Q210" s="83" t="str">
        <f t="shared" ca="1" si="36"/>
        <v/>
      </c>
      <c r="R210" s="83"/>
      <c r="S210" s="83"/>
    </row>
    <row r="211" spans="1:19" x14ac:dyDescent="0.2">
      <c r="A211" s="83">
        <f>+MassCurves!A178</f>
        <v>174</v>
      </c>
      <c r="B211" s="138">
        <f t="shared" si="25"/>
        <v>0.34800000000000003</v>
      </c>
      <c r="C211" s="123">
        <f t="shared" ca="1" si="27"/>
        <v>0.12000000000000011</v>
      </c>
      <c r="D211" s="139">
        <f t="shared" ca="1" si="28"/>
        <v>0</v>
      </c>
      <c r="E211" s="138">
        <f t="shared" ca="1" si="29"/>
        <v>0.21849999999999997</v>
      </c>
      <c r="F211" s="139">
        <f t="shared" ca="1" si="26"/>
        <v>0.1321881300000001</v>
      </c>
      <c r="G211" s="140">
        <f t="shared" ca="1" si="33"/>
        <v>7.931287800000006</v>
      </c>
      <c r="H211" s="139">
        <f t="shared" ca="1" si="30"/>
        <v>7.173100052258656E-2</v>
      </c>
      <c r="I211" s="123">
        <f t="shared" ca="1" si="34"/>
        <v>0.20391913052258664</v>
      </c>
      <c r="J211" s="123">
        <f t="shared" ca="1" si="31"/>
        <v>0.40797115676397677</v>
      </c>
      <c r="K211" s="142">
        <f t="shared" ca="1" si="35"/>
        <v>5.2346781209643556</v>
      </c>
      <c r="L211" s="143">
        <f ca="1">MAX(Routing!A$3,J210+K210)</f>
        <v>5.6390738907197981</v>
      </c>
      <c r="M211" s="141">
        <f ca="1">VLOOKUP(L211,Routing!A$3:D$23,4)+(L211-VLOOKUP(L211,Routing!A$3:A$23,1))*VLOOKUP(L211,Routing!A$3:E$23,5)</f>
        <v>0.20219786859154654</v>
      </c>
      <c r="N211" s="141">
        <f ca="1">VLOOKUP($L211,Routing!$A$3:$C$23,3)+($L211-VLOOKUP($L211,Routing!$A$3:$A$23,1))*VLOOKUP($L211,Routing!$A$3:$F$23,6)</f>
        <v>3.7444049739175284E-3</v>
      </c>
      <c r="O211" s="141">
        <f ca="1">VLOOKUP($L211,Routing!$A$3:$B$23,2)+($L211-VLOOKUP($L211,Routing!$A$3:$A$23,1))*VLOOKUP($L211,Routing!$A$3:$G$23,7)</f>
        <v>0.18722024869587642</v>
      </c>
      <c r="P211" s="83" t="str">
        <f t="shared" ca="1" si="32"/>
        <v/>
      </c>
      <c r="Q211" s="83" t="str">
        <f t="shared" ca="1" si="36"/>
        <v/>
      </c>
      <c r="R211" s="83"/>
      <c r="S211" s="83"/>
    </row>
    <row r="212" spans="1:19" x14ac:dyDescent="0.2">
      <c r="A212" s="83">
        <f>+MassCurves!A179</f>
        <v>175</v>
      </c>
      <c r="B212" s="138">
        <f t="shared" si="25"/>
        <v>0.35000000000000003</v>
      </c>
      <c r="C212" s="123">
        <f t="shared" ca="1" si="27"/>
        <v>0.12000000000000011</v>
      </c>
      <c r="D212" s="139">
        <f t="shared" ca="1" si="28"/>
        <v>0</v>
      </c>
      <c r="E212" s="138">
        <f t="shared" ca="1" si="29"/>
        <v>0.21849999999999997</v>
      </c>
      <c r="F212" s="139">
        <f t="shared" ca="1" si="26"/>
        <v>0.1321881300000001</v>
      </c>
      <c r="G212" s="140">
        <f t="shared" ca="1" si="33"/>
        <v>7.931287800000006</v>
      </c>
      <c r="H212" s="139">
        <f t="shared" ca="1" si="30"/>
        <v>7.1863897206510846E-2</v>
      </c>
      <c r="I212" s="123">
        <f t="shared" ca="1" si="34"/>
        <v>0.20405202720651094</v>
      </c>
      <c r="J212" s="123">
        <f t="shared" ca="1" si="31"/>
        <v>0.40823731980081701</v>
      </c>
      <c r="K212" s="142">
        <f t="shared" ca="1" si="35"/>
        <v>5.2379971056578079</v>
      </c>
      <c r="L212" s="143">
        <f ca="1">MAX(Routing!A$3,J211+K211)</f>
        <v>5.6426492777283324</v>
      </c>
      <c r="M212" s="141">
        <f ca="1">VLOOKUP(L212,Routing!A$3:D$23,4)+(L212-VLOOKUP(L212,Routing!A$3:A$23,1))*VLOOKUP(L212,Routing!A$3:E$23,5)</f>
        <v>0.20232606971934258</v>
      </c>
      <c r="N212" s="141">
        <f ca="1">VLOOKUP($L212,Routing!$A$3:$C$23,3)+($L212-VLOOKUP($L212,Routing!$A$3:$A$23,1))*VLOOKUP($L212,Routing!$A$3:$F$23,6)</f>
        <v>3.7467790688767147E-3</v>
      </c>
      <c r="O212" s="141">
        <f ca="1">VLOOKUP($L212,Routing!$A$3:$B$23,2)+($L212-VLOOKUP($L212,Routing!$A$3:$A$23,1))*VLOOKUP($L212,Routing!$A$3:$G$23,7)</f>
        <v>0.18733895344383572</v>
      </c>
      <c r="P212" s="83" t="str">
        <f t="shared" ca="1" si="32"/>
        <v/>
      </c>
      <c r="Q212" s="83" t="str">
        <f t="shared" ca="1" si="36"/>
        <v/>
      </c>
      <c r="R212" s="83"/>
      <c r="S212" s="83"/>
    </row>
    <row r="213" spans="1:19" x14ac:dyDescent="0.2">
      <c r="A213" s="83">
        <f>+MassCurves!A180</f>
        <v>176</v>
      </c>
      <c r="B213" s="138">
        <f t="shared" si="25"/>
        <v>0.35200000000000004</v>
      </c>
      <c r="C213" s="123">
        <f t="shared" ca="1" si="27"/>
        <v>0.12000000000000011</v>
      </c>
      <c r="D213" s="139">
        <f t="shared" ca="1" si="28"/>
        <v>0</v>
      </c>
      <c r="E213" s="138">
        <f t="shared" ca="1" si="29"/>
        <v>0.21849999999999997</v>
      </c>
      <c r="F213" s="139">
        <f t="shared" ca="1" si="26"/>
        <v>0.1321881300000001</v>
      </c>
      <c r="G213" s="140">
        <f t="shared" ca="1" si="33"/>
        <v>7.931287800000006</v>
      </c>
      <c r="H213" s="139">
        <f t="shared" ca="1" si="30"/>
        <v>7.1997163561216534E-2</v>
      </c>
      <c r="I213" s="123">
        <f t="shared" ca="1" si="34"/>
        <v>0.20418529356121662</v>
      </c>
      <c r="J213" s="123">
        <f t="shared" ca="1" si="31"/>
        <v>0.40850422355154214</v>
      </c>
      <c r="K213" s="142">
        <f t="shared" ca="1" si="35"/>
        <v>5.2413251511007815</v>
      </c>
      <c r="L213" s="143">
        <f ca="1">MAX(Routing!A$3,J212+K212)</f>
        <v>5.6462344254586245</v>
      </c>
      <c r="M213" s="141">
        <f ca="1">VLOOKUP(L213,Routing!A$3:D$23,4)+(L213-VLOOKUP(L213,Routing!A$3:A$23,1))*VLOOKUP(L213,Routing!A$3:E$23,5)</f>
        <v>0.20245462083317775</v>
      </c>
      <c r="N213" s="141">
        <f ca="1">VLOOKUP($L213,Routing!$A$3:$C$23,3)+($L213-VLOOKUP($L213,Routing!$A$3:$A$23,1))*VLOOKUP($L213,Routing!$A$3:$F$23,6)</f>
        <v>3.7491596450588472E-3</v>
      </c>
      <c r="O213" s="141">
        <f ca="1">VLOOKUP($L213,Routing!$A$3:$B$23,2)+($L213-VLOOKUP($L213,Routing!$A$3:$A$23,1))*VLOOKUP($L213,Routing!$A$3:$G$23,7)</f>
        <v>0.18745798225294238</v>
      </c>
      <c r="P213" s="83" t="str">
        <f t="shared" ca="1" si="32"/>
        <v/>
      </c>
      <c r="Q213" s="83" t="str">
        <f t="shared" ca="1" si="36"/>
        <v/>
      </c>
      <c r="R213" s="83"/>
      <c r="S213" s="83"/>
    </row>
    <row r="214" spans="1:19" x14ac:dyDescent="0.2">
      <c r="A214" s="83">
        <f>+MassCurves!A181</f>
        <v>177</v>
      </c>
      <c r="B214" s="138">
        <f t="shared" si="25"/>
        <v>0.35400000000000004</v>
      </c>
      <c r="C214" s="123">
        <f t="shared" ca="1" si="27"/>
        <v>0.12000000000000011</v>
      </c>
      <c r="D214" s="139">
        <f t="shared" ca="1" si="28"/>
        <v>0</v>
      </c>
      <c r="E214" s="138">
        <f t="shared" ca="1" si="29"/>
        <v>0.21849999999999997</v>
      </c>
      <c r="F214" s="139">
        <f t="shared" ca="1" si="26"/>
        <v>0.1321881300000001</v>
      </c>
      <c r="G214" s="140">
        <f t="shared" ca="1" si="33"/>
        <v>7.931287800000006</v>
      </c>
      <c r="H214" s="139">
        <f t="shared" ca="1" si="30"/>
        <v>7.2130800959030753E-2</v>
      </c>
      <c r="I214" s="123">
        <f t="shared" ca="1" si="34"/>
        <v>0.20431893095903086</v>
      </c>
      <c r="J214" s="123">
        <f t="shared" ca="1" si="31"/>
        <v>0.40877187076718074</v>
      </c>
      <c r="K214" s="142">
        <f t="shared" ca="1" si="35"/>
        <v>5.244662295113212</v>
      </c>
      <c r="L214" s="143">
        <f ca="1">MAX(Routing!A$3,J213+K213)</f>
        <v>5.6498293746523238</v>
      </c>
      <c r="M214" s="141">
        <f ca="1">VLOOKUP(L214,Routing!A$3:D$23,4)+(L214-VLOOKUP(L214,Routing!A$3:A$23,1))*VLOOKUP(L214,Routing!A$3:E$23,5)</f>
        <v>0.202583523393908</v>
      </c>
      <c r="N214" s="141">
        <f ca="1">VLOOKUP($L214,Routing!$A$3:$C$23,3)+($L214-VLOOKUP($L214,Routing!$A$3:$A$23,1))*VLOOKUP($L214,Routing!$A$3:$F$23,6)</f>
        <v>3.7515467295168151E-3</v>
      </c>
      <c r="O214" s="141">
        <f ca="1">VLOOKUP($L214,Routing!$A$3:$B$23,2)+($L214-VLOOKUP($L214,Routing!$A$3:$A$23,1))*VLOOKUP($L214,Routing!$A$3:$G$23,7)</f>
        <v>0.18757733647584077</v>
      </c>
      <c r="P214" s="83" t="str">
        <f t="shared" ca="1" si="32"/>
        <v/>
      </c>
      <c r="Q214" s="83" t="str">
        <f t="shared" ca="1" si="36"/>
        <v/>
      </c>
      <c r="R214" s="83"/>
      <c r="S214" s="83"/>
    </row>
    <row r="215" spans="1:19" x14ac:dyDescent="0.2">
      <c r="A215" s="83">
        <f>+MassCurves!A182</f>
        <v>178</v>
      </c>
      <c r="B215" s="138">
        <f t="shared" si="25"/>
        <v>0.35600000000000004</v>
      </c>
      <c r="C215" s="123">
        <f t="shared" ca="1" si="27"/>
        <v>0.12000000000000011</v>
      </c>
      <c r="D215" s="139">
        <f t="shared" ca="1" si="28"/>
        <v>0</v>
      </c>
      <c r="E215" s="138">
        <f t="shared" ca="1" si="29"/>
        <v>0.21849999999999997</v>
      </c>
      <c r="F215" s="139">
        <f t="shared" ca="1" si="26"/>
        <v>0.1321881300000001</v>
      </c>
      <c r="G215" s="140">
        <f t="shared" ca="1" si="33"/>
        <v>7.931287800000006</v>
      </c>
      <c r="H215" s="139">
        <f t="shared" ca="1" si="30"/>
        <v>7.2264810778654806E-2</v>
      </c>
      <c r="I215" s="123">
        <f t="shared" ca="1" si="34"/>
        <v>0.20445294077865489</v>
      </c>
      <c r="J215" s="123">
        <f t="shared" ca="1" si="31"/>
        <v>0.40904026421154471</v>
      </c>
      <c r="K215" s="142">
        <f t="shared" ca="1" si="35"/>
        <v>5.2480085753565948</v>
      </c>
      <c r="L215" s="143">
        <f ca="1">MAX(Routing!A$3,J214+K214)</f>
        <v>5.6534341658803928</v>
      </c>
      <c r="M215" s="141">
        <f ca="1">VLOOKUP(L215,Routing!A$3:D$23,4)+(L215-VLOOKUP(L215,Routing!A$3:A$23,1))*VLOOKUP(L215,Routing!A$3:E$23,5)</f>
        <v>0.20271277885626904</v>
      </c>
      <c r="N215" s="141">
        <f ca="1">VLOOKUP($L215,Routing!$A$3:$C$23,3)+($L215-VLOOKUP($L215,Routing!$A$3:$A$23,1))*VLOOKUP($L215,Routing!$A$3:$F$23,6)</f>
        <v>3.7539403491901675E-3</v>
      </c>
      <c r="O215" s="141">
        <f ca="1">VLOOKUP($L215,Routing!$A$3:$B$23,2)+($L215-VLOOKUP($L215,Routing!$A$3:$A$23,1))*VLOOKUP($L215,Routing!$A$3:$G$23,7)</f>
        <v>0.1876970174595084</v>
      </c>
      <c r="P215" s="83" t="str">
        <f t="shared" ca="1" si="32"/>
        <v/>
      </c>
      <c r="Q215" s="83" t="str">
        <f t="shared" ca="1" si="36"/>
        <v/>
      </c>
      <c r="R215" s="83"/>
      <c r="S215" s="83"/>
    </row>
    <row r="216" spans="1:19" x14ac:dyDescent="0.2">
      <c r="A216" s="83">
        <f>+MassCurves!A183</f>
        <v>179</v>
      </c>
      <c r="B216" s="138">
        <f t="shared" si="25"/>
        <v>0.35800000000000004</v>
      </c>
      <c r="C216" s="123">
        <f t="shared" ca="1" si="27"/>
        <v>0.12000000000000011</v>
      </c>
      <c r="D216" s="139">
        <f t="shared" ca="1" si="28"/>
        <v>0</v>
      </c>
      <c r="E216" s="138">
        <f t="shared" ca="1" si="29"/>
        <v>0.21849999999999997</v>
      </c>
      <c r="F216" s="139">
        <f t="shared" ca="1" si="26"/>
        <v>0.1321881300000001</v>
      </c>
      <c r="G216" s="140">
        <f t="shared" ca="1" si="33"/>
        <v>7.931287800000006</v>
      </c>
      <c r="H216" s="139">
        <f t="shared" ca="1" si="30"/>
        <v>7.2399194405199527E-2</v>
      </c>
      <c r="I216" s="123">
        <f t="shared" ca="1" si="34"/>
        <v>0.20458732440519961</v>
      </c>
      <c r="J216" s="123">
        <f t="shared" ca="1" si="31"/>
        <v>0.40930940666130122</v>
      </c>
      <c r="K216" s="142">
        <f t="shared" ca="1" si="35"/>
        <v>5.2513640293572061</v>
      </c>
      <c r="L216" s="143">
        <f ca="1">MAX(Routing!A$3,J215+K215)</f>
        <v>5.6570488395681391</v>
      </c>
      <c r="M216" s="141">
        <f ca="1">VLOOKUP(L216,Routing!A$3:D$23,4)+(L216-VLOOKUP(L216,Routing!A$3:A$23,1))*VLOOKUP(L216,Routing!A$3:E$23,5)</f>
        <v>0.20284238866977389</v>
      </c>
      <c r="N216" s="141">
        <f ca="1">VLOOKUP($L216,Routing!$A$3:$C$23,3)+($L216-VLOOKUP($L216,Routing!$A$3:$A$23,1))*VLOOKUP($L216,Routing!$A$3:$F$23,6)</f>
        <v>3.7563405309217388E-3</v>
      </c>
      <c r="O216" s="141">
        <f ca="1">VLOOKUP($L216,Routing!$A$3:$B$23,2)+($L216-VLOOKUP($L216,Routing!$A$3:$A$23,1))*VLOOKUP($L216,Routing!$A$3:$G$23,7)</f>
        <v>0.18781702654608695</v>
      </c>
      <c r="P216" s="83" t="str">
        <f t="shared" ca="1" si="32"/>
        <v/>
      </c>
      <c r="Q216" s="83" t="str">
        <f t="shared" ca="1" si="36"/>
        <v/>
      </c>
      <c r="R216" s="83"/>
      <c r="S216" s="83"/>
    </row>
    <row r="217" spans="1:19" x14ac:dyDescent="0.2">
      <c r="A217" s="83">
        <f>+MassCurves!A184</f>
        <v>180</v>
      </c>
      <c r="B217" s="138">
        <f t="shared" si="25"/>
        <v>0.36000000000000004</v>
      </c>
      <c r="C217" s="123">
        <f t="shared" ca="1" si="27"/>
        <v>0.12000000000000011</v>
      </c>
      <c r="D217" s="139">
        <f t="shared" ca="1" si="28"/>
        <v>0</v>
      </c>
      <c r="E217" s="138">
        <f t="shared" ca="1" si="29"/>
        <v>0.21849999999999997</v>
      </c>
      <c r="F217" s="139">
        <f t="shared" ca="1" si="26"/>
        <v>0.1321881300000001</v>
      </c>
      <c r="G217" s="140">
        <f t="shared" ca="1" si="33"/>
        <v>7.931287800000006</v>
      </c>
      <c r="H217" s="139">
        <f t="shared" ca="1" si="30"/>
        <v>7.2533953230221104E-2</v>
      </c>
      <c r="I217" s="123">
        <f t="shared" ca="1" si="34"/>
        <v>0.2047220832302212</v>
      </c>
      <c r="J217" s="123">
        <f t="shared" ca="1" si="31"/>
        <v>0.40957930090604411</v>
      </c>
      <c r="K217" s="142">
        <f t="shared" ca="1" si="35"/>
        <v>5.2547286945277376</v>
      </c>
      <c r="L217" s="143">
        <f ca="1">MAX(Routing!A$3,J216+K216)</f>
        <v>5.6606734360185076</v>
      </c>
      <c r="M217" s="141">
        <f ca="1">VLOOKUP(L217,Routing!A$3:D$23,4)+(L217-VLOOKUP(L217,Routing!A$3:A$23,1))*VLOOKUP(L217,Routing!A$3:E$23,5)</f>
        <v>0.20297235427954805</v>
      </c>
      <c r="N217" s="141">
        <f ca="1">VLOOKUP($L217,Routing!$A$3:$C$23,3)+($L217-VLOOKUP($L217,Routing!$A$3:$A$23,1))*VLOOKUP($L217,Routing!$A$3:$F$23,6)</f>
        <v>3.7587473014731123E-3</v>
      </c>
      <c r="O217" s="141">
        <f ca="1">VLOOKUP($L217,Routing!$A$3:$B$23,2)+($L217-VLOOKUP($L217,Routing!$A$3:$A$23,1))*VLOOKUP($L217,Routing!$A$3:$G$23,7)</f>
        <v>0.18793736507365563</v>
      </c>
      <c r="P217" s="83" t="str">
        <f t="shared" ca="1" si="32"/>
        <v/>
      </c>
      <c r="Q217" s="83" t="str">
        <f t="shared" ca="1" si="36"/>
        <v/>
      </c>
      <c r="R217" s="83"/>
      <c r="S217" s="83"/>
    </row>
    <row r="218" spans="1:19" x14ac:dyDescent="0.2">
      <c r="A218" s="83">
        <f>+MassCurves!A185</f>
        <v>181</v>
      </c>
      <c r="B218" s="138">
        <f t="shared" si="25"/>
        <v>0.36200000000000004</v>
      </c>
      <c r="C218" s="123">
        <f t="shared" ca="1" si="27"/>
        <v>0.12000000000000011</v>
      </c>
      <c r="D218" s="139">
        <f t="shared" ca="1" si="28"/>
        <v>0</v>
      </c>
      <c r="E218" s="138">
        <f t="shared" ca="1" si="29"/>
        <v>0.21849999999999997</v>
      </c>
      <c r="F218" s="139">
        <f t="shared" ca="1" si="26"/>
        <v>0.1321881300000001</v>
      </c>
      <c r="G218" s="140">
        <f t="shared" ca="1" si="33"/>
        <v>7.931287800000006</v>
      </c>
      <c r="H218" s="139">
        <f t="shared" ca="1" si="30"/>
        <v>7.2669088651757183E-2</v>
      </c>
      <c r="I218" s="123">
        <f t="shared" ca="1" si="34"/>
        <v>0.20485721865175727</v>
      </c>
      <c r="J218" s="123">
        <f t="shared" ca="1" si="31"/>
        <v>0.40984994974836603</v>
      </c>
      <c r="K218" s="142">
        <f t="shared" ca="1" si="35"/>
        <v>5.25810260818744</v>
      </c>
      <c r="L218" s="143">
        <f ca="1">MAX(Routing!A$3,J217+K217)</f>
        <v>5.6643079954337816</v>
      </c>
      <c r="M218" s="141">
        <f ca="1">VLOOKUP(L218,Routing!A$3:D$23,4)+(L218-VLOOKUP(L218,Routing!A$3:A$23,1))*VLOOKUP(L218,Routing!A$3:E$23,5)</f>
        <v>0.20310267712710769</v>
      </c>
      <c r="N218" s="141">
        <f ca="1">VLOOKUP($L218,Routing!$A$3:$C$23,3)+($L218-VLOOKUP($L218,Routing!$A$3:$A$23,1))*VLOOKUP($L218,Routing!$A$3:$F$23,6)</f>
        <v>3.7611606875390313E-3</v>
      </c>
      <c r="O218" s="141">
        <f ca="1">VLOOKUP($L218,Routing!$A$3:$B$23,2)+($L218-VLOOKUP($L218,Routing!$A$3:$A$23,1))*VLOOKUP($L218,Routing!$A$3:$G$23,7)</f>
        <v>0.18805803437695157</v>
      </c>
      <c r="P218" s="83" t="str">
        <f t="shared" ca="1" si="32"/>
        <v/>
      </c>
      <c r="Q218" s="83" t="str">
        <f t="shared" ca="1" si="36"/>
        <v/>
      </c>
      <c r="R218" s="83"/>
      <c r="S218" s="83"/>
    </row>
    <row r="219" spans="1:19" x14ac:dyDescent="0.2">
      <c r="A219" s="83">
        <f>+MassCurves!A186</f>
        <v>182</v>
      </c>
      <c r="B219" s="138">
        <f t="shared" si="25"/>
        <v>0.36400000000000005</v>
      </c>
      <c r="C219" s="123">
        <f t="shared" ca="1" si="27"/>
        <v>0.12000000000000011</v>
      </c>
      <c r="D219" s="139">
        <f t="shared" ca="1" si="28"/>
        <v>0</v>
      </c>
      <c r="E219" s="138">
        <f t="shared" ca="1" si="29"/>
        <v>0.21849999999999997</v>
      </c>
      <c r="F219" s="139">
        <f t="shared" ca="1" si="26"/>
        <v>0.1321881300000001</v>
      </c>
      <c r="G219" s="140">
        <f t="shared" ca="1" si="33"/>
        <v>7.931287800000006</v>
      </c>
      <c r="H219" s="139">
        <f t="shared" ca="1" si="30"/>
        <v>7.2804602074362984E-2</v>
      </c>
      <c r="I219" s="123">
        <f t="shared" ca="1" si="34"/>
        <v>0.20499273207436308</v>
      </c>
      <c r="J219" s="123">
        <f t="shared" ca="1" si="31"/>
        <v>0.41012135600393174</v>
      </c>
      <c r="K219" s="142">
        <f t="shared" ca="1" si="35"/>
        <v>5.261485807580903</v>
      </c>
      <c r="L219" s="143">
        <f ca="1">MAX(Routing!A$3,J218+K218)</f>
        <v>5.6679525579358057</v>
      </c>
      <c r="M219" s="141">
        <f ca="1">VLOOKUP(L219,Routing!A$3:D$23,4)+(L219-VLOOKUP(L219,Routing!A$3:A$23,1))*VLOOKUP(L219,Routing!A$3:E$23,5)</f>
        <v>0.20323335865108463</v>
      </c>
      <c r="N219" s="141">
        <f ca="1">VLOOKUP($L219,Routing!$A$3:$C$23,3)+($L219-VLOOKUP($L219,Routing!$A$3:$A$23,1))*VLOOKUP($L219,Routing!$A$3:$F$23,6)</f>
        <v>3.7635807157608268E-3</v>
      </c>
      <c r="O219" s="141">
        <f ca="1">VLOOKUP($L219,Routing!$A$3:$B$23,2)+($L219-VLOOKUP($L219,Routing!$A$3:$A$23,1))*VLOOKUP($L219,Routing!$A$3:$G$23,7)</f>
        <v>0.18817903578804135</v>
      </c>
      <c r="P219" s="83" t="str">
        <f t="shared" ca="1" si="32"/>
        <v/>
      </c>
      <c r="Q219" s="83" t="str">
        <f t="shared" ca="1" si="36"/>
        <v/>
      </c>
      <c r="R219" s="83"/>
      <c r="S219" s="83"/>
    </row>
    <row r="220" spans="1:19" x14ac:dyDescent="0.2">
      <c r="A220" s="83">
        <f>+MassCurves!A187</f>
        <v>183</v>
      </c>
      <c r="B220" s="138">
        <f t="shared" si="25"/>
        <v>0.36600000000000005</v>
      </c>
      <c r="C220" s="123">
        <f t="shared" ca="1" si="27"/>
        <v>0.12000000000000011</v>
      </c>
      <c r="D220" s="139">
        <f t="shared" ca="1" si="28"/>
        <v>0</v>
      </c>
      <c r="E220" s="138">
        <f t="shared" ca="1" si="29"/>
        <v>0.21849999999999997</v>
      </c>
      <c r="F220" s="139">
        <f t="shared" ca="1" si="26"/>
        <v>0.1321881300000001</v>
      </c>
      <c r="G220" s="140">
        <f t="shared" ca="1" si="33"/>
        <v>7.931287800000006</v>
      </c>
      <c r="H220" s="139">
        <f t="shared" ca="1" si="30"/>
        <v>7.2940494909147932E-2</v>
      </c>
      <c r="I220" s="123">
        <f t="shared" ca="1" si="34"/>
        <v>0.20512862490914802</v>
      </c>
      <c r="J220" s="123">
        <f t="shared" ca="1" si="31"/>
        <v>0.41039352250155081</v>
      </c>
      <c r="K220" s="142">
        <f t="shared" ca="1" si="35"/>
        <v>5.2648783298955166</v>
      </c>
      <c r="L220" s="143">
        <f ca="1">MAX(Routing!A$3,J219+K219)</f>
        <v>5.6716071635848344</v>
      </c>
      <c r="M220" s="141">
        <f ca="1">VLOOKUP(L220,Routing!A$3:D$23,4)+(L220-VLOOKUP(L220,Routing!A$3:A$23,1))*VLOOKUP(L220,Routing!A$3:E$23,5)</f>
        <v>0.2033644002879024</v>
      </c>
      <c r="N220" s="141">
        <f ca="1">VLOOKUP($L220,Routing!$A$3:$C$23,3)+($L220-VLOOKUP($L220,Routing!$A$3:$A$23,1))*VLOOKUP($L220,Routing!$A$3:$F$23,6)</f>
        <v>3.7660074127389338E-3</v>
      </c>
      <c r="O220" s="141">
        <f ca="1">VLOOKUP($L220,Routing!$A$3:$B$23,2)+($L220-VLOOKUP($L220,Routing!$A$3:$A$23,1))*VLOOKUP($L220,Routing!$A$3:$G$23,7)</f>
        <v>0.18830037063694668</v>
      </c>
      <c r="P220" s="83" t="str">
        <f t="shared" ca="1" si="32"/>
        <v/>
      </c>
      <c r="Q220" s="83" t="str">
        <f t="shared" ca="1" si="36"/>
        <v/>
      </c>
      <c r="R220" s="83"/>
      <c r="S220" s="83"/>
    </row>
    <row r="221" spans="1:19" x14ac:dyDescent="0.2">
      <c r="A221" s="83">
        <f>+MassCurves!A188</f>
        <v>184</v>
      </c>
      <c r="B221" s="138">
        <f t="shared" si="25"/>
        <v>0.36799999999999999</v>
      </c>
      <c r="C221" s="123">
        <f t="shared" ca="1" si="27"/>
        <v>0.11999999999999995</v>
      </c>
      <c r="D221" s="139">
        <f t="shared" ca="1" si="28"/>
        <v>0</v>
      </c>
      <c r="E221" s="138">
        <f t="shared" ca="1" si="29"/>
        <v>0.21849999999999997</v>
      </c>
      <c r="F221" s="139">
        <f t="shared" ca="1" si="26"/>
        <v>0.13218812999999993</v>
      </c>
      <c r="G221" s="140">
        <f t="shared" ca="1" si="33"/>
        <v>7.9312878000000007</v>
      </c>
      <c r="H221" s="139">
        <f t="shared" ca="1" si="30"/>
        <v>7.3076768573812331E-2</v>
      </c>
      <c r="I221" s="123">
        <f t="shared" ca="1" si="34"/>
        <v>0.20526489857381225</v>
      </c>
      <c r="J221" s="123">
        <f t="shared" ca="1" si="31"/>
        <v>0.41066645208325175</v>
      </c>
      <c r="K221" s="142">
        <f t="shared" ca="1" si="35"/>
        <v>5.2682802122778059</v>
      </c>
      <c r="L221" s="143">
        <f ca="1">MAX(Routing!A$3,J220+K220)</f>
        <v>5.6752718523970671</v>
      </c>
      <c r="M221" s="141">
        <f ca="1">VLOOKUP(L221,Routing!A$3:D$23,4)+(L221-VLOOKUP(L221,Routing!A$3:A$23,1))*VLOOKUP(L221,Routing!A$3:E$23,5)</f>
        <v>0.20349580347240478</v>
      </c>
      <c r="N221" s="141">
        <f ca="1">VLOOKUP($L221,Routing!$A$3:$C$23,3)+($L221-VLOOKUP($L221,Routing!$A$3:$A$23,1))*VLOOKUP($L221,Routing!$A$3:$F$23,6)</f>
        <v>3.7684408050445328E-3</v>
      </c>
      <c r="O221" s="141">
        <f ca="1">VLOOKUP($L221,Routing!$A$3:$B$23,2)+($L221-VLOOKUP($L221,Routing!$A$3:$A$23,1))*VLOOKUP($L221,Routing!$A$3:$G$23,7)</f>
        <v>0.18842204025222664</v>
      </c>
      <c r="P221" s="83" t="str">
        <f t="shared" ca="1" si="32"/>
        <v/>
      </c>
      <c r="Q221" s="83" t="str">
        <f t="shared" ca="1" si="36"/>
        <v/>
      </c>
      <c r="R221" s="83"/>
      <c r="S221" s="83"/>
    </row>
    <row r="222" spans="1:19" x14ac:dyDescent="0.2">
      <c r="A222" s="83">
        <f>+MassCurves!A189</f>
        <v>185</v>
      </c>
      <c r="B222" s="138">
        <f t="shared" si="25"/>
        <v>0.37</v>
      </c>
      <c r="C222" s="123">
        <f t="shared" ca="1" si="27"/>
        <v>0.11999999999999995</v>
      </c>
      <c r="D222" s="139">
        <f t="shared" ca="1" si="28"/>
        <v>0</v>
      </c>
      <c r="E222" s="138">
        <f t="shared" ca="1" si="29"/>
        <v>0.21849999999999997</v>
      </c>
      <c r="F222" s="139">
        <f t="shared" ca="1" si="26"/>
        <v>0.13218812999999993</v>
      </c>
      <c r="G222" s="140">
        <f t="shared" ca="1" si="33"/>
        <v>7.9312877999999962</v>
      </c>
      <c r="H222" s="139">
        <f t="shared" ca="1" si="30"/>
        <v>7.3213424492684351E-2</v>
      </c>
      <c r="I222" s="123">
        <f t="shared" ca="1" si="34"/>
        <v>0.20540155449268427</v>
      </c>
      <c r="J222" s="123">
        <f t="shared" ca="1" si="31"/>
        <v>0.41094014760435615</v>
      </c>
      <c r="K222" s="142">
        <f t="shared" ca="1" si="35"/>
        <v>5.271691491848614</v>
      </c>
      <c r="L222" s="143">
        <f ca="1">MAX(Routing!A$3,J221+K221)</f>
        <v>5.6789466643610576</v>
      </c>
      <c r="M222" s="141">
        <f ca="1">VLOOKUP(L222,Routing!A$3:D$23,4)+(L222-VLOOKUP(L222,Routing!A$3:A$23,1))*VLOOKUP(L222,Routing!A$3:E$23,5)</f>
        <v>0.20362756963844428</v>
      </c>
      <c r="N222" s="141">
        <f ca="1">VLOOKUP($L222,Routing!$A$3:$C$23,3)+($L222-VLOOKUP($L222,Routing!$A$3:$A$23,1))*VLOOKUP($L222,Routing!$A$3:$F$23,6)</f>
        <v>3.7708809192304495E-3</v>
      </c>
      <c r="O222" s="141">
        <f ca="1">VLOOKUP($L222,Routing!$A$3:$B$23,2)+($L222-VLOOKUP($L222,Routing!$A$3:$A$23,1))*VLOOKUP($L222,Routing!$A$3:$G$23,7)</f>
        <v>0.18854404596152249</v>
      </c>
      <c r="P222" s="83" t="str">
        <f t="shared" ca="1" si="32"/>
        <v/>
      </c>
      <c r="Q222" s="83" t="str">
        <f t="shared" ca="1" si="36"/>
        <v/>
      </c>
      <c r="R222" s="83"/>
      <c r="S222" s="83"/>
    </row>
    <row r="223" spans="1:19" x14ac:dyDescent="0.2">
      <c r="A223" s="83">
        <f>+MassCurves!A190</f>
        <v>186</v>
      </c>
      <c r="B223" s="138">
        <f t="shared" si="25"/>
        <v>0.372</v>
      </c>
      <c r="C223" s="123">
        <f t="shared" ca="1" si="27"/>
        <v>0.11999999999999995</v>
      </c>
      <c r="D223" s="139">
        <f t="shared" ca="1" si="28"/>
        <v>0</v>
      </c>
      <c r="E223" s="138">
        <f t="shared" ca="1" si="29"/>
        <v>0.21849999999999997</v>
      </c>
      <c r="F223" s="139">
        <f t="shared" ca="1" si="26"/>
        <v>0.13218812999999993</v>
      </c>
      <c r="G223" s="140">
        <f t="shared" ca="1" si="33"/>
        <v>7.9312877999999962</v>
      </c>
      <c r="H223" s="139">
        <f t="shared" ca="1" si="30"/>
        <v>7.3350464096757162E-2</v>
      </c>
      <c r="I223" s="123">
        <f t="shared" ca="1" si="34"/>
        <v>0.20553859409675709</v>
      </c>
      <c r="J223" s="123">
        <f t="shared" ca="1" si="31"/>
        <v>0.4112146119335528</v>
      </c>
      <c r="K223" s="142">
        <f t="shared" ca="1" si="35"/>
        <v>5.2751122057172823</v>
      </c>
      <c r="L223" s="143">
        <f ca="1">MAX(Routing!A$3,J222+K222)</f>
        <v>5.6826316394529703</v>
      </c>
      <c r="M223" s="141">
        <f ca="1">VLOOKUP(L223,Routing!A$3:D$23,4)+(L223-VLOOKUP(L223,Routing!A$3:A$23,1))*VLOOKUP(L223,Routing!A$3:E$23,5)</f>
        <v>0.20375970021942919</v>
      </c>
      <c r="N223" s="141">
        <f ca="1">VLOOKUP($L223,Routing!$A$3:$C$23,3)+($L223-VLOOKUP($L223,Routing!$A$3:$A$23,1))*VLOOKUP($L223,Routing!$A$3:$F$23,6)</f>
        <v>3.7733277818412813E-3</v>
      </c>
      <c r="O223" s="141">
        <f ca="1">VLOOKUP($L223,Routing!$A$3:$B$23,2)+($L223-VLOOKUP($L223,Routing!$A$3:$A$23,1))*VLOOKUP($L223,Routing!$A$3:$G$23,7)</f>
        <v>0.18866638909206407</v>
      </c>
      <c r="P223" s="83" t="str">
        <f t="shared" ca="1" si="32"/>
        <v/>
      </c>
      <c r="Q223" s="83" t="str">
        <f t="shared" ca="1" si="36"/>
        <v/>
      </c>
      <c r="R223" s="83"/>
      <c r="S223" s="83"/>
    </row>
    <row r="224" spans="1:19" x14ac:dyDescent="0.2">
      <c r="A224" s="83">
        <f>+MassCurves!A191</f>
        <v>187</v>
      </c>
      <c r="B224" s="138">
        <f t="shared" si="25"/>
        <v>0.374</v>
      </c>
      <c r="C224" s="123">
        <f t="shared" ca="1" si="27"/>
        <v>0.11999999999999995</v>
      </c>
      <c r="D224" s="139">
        <f t="shared" ca="1" si="28"/>
        <v>0</v>
      </c>
      <c r="E224" s="138">
        <f t="shared" ca="1" si="29"/>
        <v>0.21849999999999997</v>
      </c>
      <c r="F224" s="139">
        <f t="shared" ca="1" si="26"/>
        <v>0.13218812999999993</v>
      </c>
      <c r="G224" s="140">
        <f t="shared" ca="1" si="33"/>
        <v>7.9312877999999962</v>
      </c>
      <c r="H224" s="139">
        <f t="shared" ca="1" si="30"/>
        <v>7.3487888823726574E-2</v>
      </c>
      <c r="I224" s="123">
        <f t="shared" ca="1" si="34"/>
        <v>0.20567601882372649</v>
      </c>
      <c r="J224" s="123">
        <f t="shared" ca="1" si="31"/>
        <v>0.4114898479529735</v>
      </c>
      <c r="K224" s="142">
        <f t="shared" ca="1" si="35"/>
        <v>5.2785423909949003</v>
      </c>
      <c r="L224" s="143">
        <f ca="1">MAX(Routing!A$3,J223+K223)</f>
        <v>5.6863268176508353</v>
      </c>
      <c r="M224" s="141">
        <f ca="1">VLOOKUP(L224,Routing!A$3:D$23,4)+(L224-VLOOKUP(L224,Routing!A$3:A$23,1))*VLOOKUP(L224,Routing!A$3:E$23,5)</f>
        <v>0.20389219664883471</v>
      </c>
      <c r="N224" s="141">
        <f ca="1">VLOOKUP($L224,Routing!$A$3:$C$23,3)+($L224-VLOOKUP($L224,Routing!$A$3:$A$23,1))*VLOOKUP($L224,Routing!$A$3:$F$23,6)</f>
        <v>3.7757814194228651E-3</v>
      </c>
      <c r="O224" s="141">
        <f ca="1">VLOOKUP($L224,Routing!$A$3:$B$23,2)+($L224-VLOOKUP($L224,Routing!$A$3:$A$23,1))*VLOOKUP($L224,Routing!$A$3:$G$23,7)</f>
        <v>0.18878907097114325</v>
      </c>
      <c r="P224" s="83" t="str">
        <f t="shared" ca="1" si="32"/>
        <v/>
      </c>
      <c r="Q224" s="83" t="str">
        <f t="shared" ca="1" si="36"/>
        <v/>
      </c>
      <c r="R224" s="83"/>
      <c r="S224" s="83"/>
    </row>
    <row r="225" spans="1:19" x14ac:dyDescent="0.2">
      <c r="A225" s="83">
        <f>+MassCurves!A192</f>
        <v>188</v>
      </c>
      <c r="B225" s="138">
        <f t="shared" si="25"/>
        <v>0.376</v>
      </c>
      <c r="C225" s="123">
        <f t="shared" ca="1" si="27"/>
        <v>0.11999999999999995</v>
      </c>
      <c r="D225" s="139">
        <f t="shared" ca="1" si="28"/>
        <v>0</v>
      </c>
      <c r="E225" s="138">
        <f t="shared" ca="1" si="29"/>
        <v>0.21849999999999997</v>
      </c>
      <c r="F225" s="139">
        <f t="shared" ca="1" si="26"/>
        <v>0.13218812999999993</v>
      </c>
      <c r="G225" s="140">
        <f t="shared" ca="1" si="33"/>
        <v>7.9312877999999962</v>
      </c>
      <c r="H225" s="139">
        <f t="shared" ca="1" si="30"/>
        <v>7.3625700118028631E-2</v>
      </c>
      <c r="I225" s="123">
        <f t="shared" ca="1" si="34"/>
        <v>0.20581383011802856</v>
      </c>
      <c r="J225" s="123">
        <f t="shared" ca="1" si="31"/>
        <v>0.41176585855826847</v>
      </c>
      <c r="K225" s="142">
        <f t="shared" ca="1" si="35"/>
        <v>5.2819820848066401</v>
      </c>
      <c r="L225" s="143">
        <f ca="1">MAX(Routing!A$3,J224+K224)</f>
        <v>5.6900322389478735</v>
      </c>
      <c r="M225" s="141">
        <f ca="1">VLOOKUP(L225,Routing!A$3:D$23,4)+(L225-VLOOKUP(L225,Routing!A$3:A$23,1))*VLOOKUP(L225,Routing!A$3:E$23,5)</f>
        <v>0.20402506036068069</v>
      </c>
      <c r="N225" s="141">
        <f ca="1">VLOOKUP($L225,Routing!$A$3:$C$23,3)+($L225-VLOOKUP($L225,Routing!$A$3:$A$23,1))*VLOOKUP($L225,Routing!$A$3:$F$23,6)</f>
        <v>3.7782418585311241E-3</v>
      </c>
      <c r="O225" s="141">
        <f ca="1">VLOOKUP($L225,Routing!$A$3:$B$23,2)+($L225-VLOOKUP($L225,Routing!$A$3:$A$23,1))*VLOOKUP($L225,Routing!$A$3:$G$23,7)</f>
        <v>0.18891209292655622</v>
      </c>
      <c r="P225" s="83" t="str">
        <f t="shared" ca="1" si="32"/>
        <v/>
      </c>
      <c r="Q225" s="83" t="str">
        <f t="shared" ca="1" si="36"/>
        <v/>
      </c>
      <c r="R225" s="83"/>
      <c r="S225" s="83"/>
    </row>
    <row r="226" spans="1:19" x14ac:dyDescent="0.2">
      <c r="A226" s="83">
        <f>+MassCurves!A193</f>
        <v>189</v>
      </c>
      <c r="B226" s="138">
        <f t="shared" si="25"/>
        <v>0.378</v>
      </c>
      <c r="C226" s="123">
        <f t="shared" ca="1" si="27"/>
        <v>0.11999999999999995</v>
      </c>
      <c r="D226" s="139">
        <f t="shared" ca="1" si="28"/>
        <v>0</v>
      </c>
      <c r="E226" s="138">
        <f t="shared" ca="1" si="29"/>
        <v>0.21849999999999997</v>
      </c>
      <c r="F226" s="139">
        <f t="shared" ca="1" si="26"/>
        <v>0.13218812999999993</v>
      </c>
      <c r="G226" s="140">
        <f t="shared" ca="1" si="33"/>
        <v>7.9312877999999962</v>
      </c>
      <c r="H226" s="139">
        <f t="shared" ca="1" si="30"/>
        <v>7.3763899430877536E-2</v>
      </c>
      <c r="I226" s="123">
        <f t="shared" ca="1" si="34"/>
        <v>0.20595202943087748</v>
      </c>
      <c r="J226" s="123">
        <f t="shared" ca="1" si="31"/>
        <v>0.41204264665868262</v>
      </c>
      <c r="K226" s="142">
        <f t="shared" ca="1" si="35"/>
        <v>5.2854313243033086</v>
      </c>
      <c r="L226" s="143">
        <f ca="1">MAX(Routing!A$3,J225+K225)</f>
        <v>5.693747943364909</v>
      </c>
      <c r="M226" s="141">
        <f ca="1">VLOOKUP(L226,Routing!A$3:D$23,4)+(L226-VLOOKUP(L226,Routing!A$3:A$23,1))*VLOOKUP(L226,Routing!A$3:E$23,5)</f>
        <v>0.2041582927899768</v>
      </c>
      <c r="N226" s="141">
        <f ca="1">VLOOKUP($L226,Routing!$A$3:$C$23,3)+($L226-VLOOKUP($L226,Routing!$A$3:$A$23,1))*VLOOKUP($L226,Routing!$A$3:$F$23,6)</f>
        <v>3.7807091257403111E-3</v>
      </c>
      <c r="O226" s="141">
        <f ca="1">VLOOKUP($L226,Routing!$A$3:$B$23,2)+($L226-VLOOKUP($L226,Routing!$A$3:$A$23,1))*VLOOKUP($L226,Routing!$A$3:$G$23,7)</f>
        <v>0.18903545628701557</v>
      </c>
      <c r="P226" s="83" t="str">
        <f t="shared" ca="1" si="32"/>
        <v/>
      </c>
      <c r="Q226" s="83" t="str">
        <f t="shared" ca="1" si="36"/>
        <v/>
      </c>
      <c r="R226" s="83"/>
      <c r="S226" s="83"/>
    </row>
    <row r="227" spans="1:19" x14ac:dyDescent="0.2">
      <c r="A227" s="83">
        <f>+MassCurves!A194</f>
        <v>190</v>
      </c>
      <c r="B227" s="138">
        <f t="shared" si="25"/>
        <v>0.38</v>
      </c>
      <c r="C227" s="123">
        <f t="shared" ca="1" si="27"/>
        <v>0.11999999999999995</v>
      </c>
      <c r="D227" s="139">
        <f t="shared" ca="1" si="28"/>
        <v>0</v>
      </c>
      <c r="E227" s="138">
        <f t="shared" ca="1" si="29"/>
        <v>0.21849999999999997</v>
      </c>
      <c r="F227" s="139">
        <f t="shared" ca="1" si="26"/>
        <v>0.13218812999999993</v>
      </c>
      <c r="G227" s="140">
        <f t="shared" ca="1" si="33"/>
        <v>7.9312877999999962</v>
      </c>
      <c r="H227" s="139">
        <f t="shared" ca="1" si="30"/>
        <v>7.3902488220303972E-2</v>
      </c>
      <c r="I227" s="123">
        <f t="shared" ca="1" si="34"/>
        <v>0.20609061822030389</v>
      </c>
      <c r="J227" s="123">
        <f t="shared" ca="1" si="31"/>
        <v>0.41232021517713202</v>
      </c>
      <c r="K227" s="142">
        <f t="shared" ca="1" si="35"/>
        <v>5.288890146672129</v>
      </c>
      <c r="L227" s="143">
        <f ca="1">MAX(Routing!A$3,J226+K226)</f>
        <v>5.6974739709619913</v>
      </c>
      <c r="M227" s="141">
        <f ca="1">VLOOKUP(L227,Routing!A$3:D$23,4)+(L227-VLOOKUP(L227,Routing!A$3:A$23,1))*VLOOKUP(L227,Routing!A$3:E$23,5)</f>
        <v>0.2042918953731391</v>
      </c>
      <c r="N227" s="141">
        <f ca="1">VLOOKUP($L227,Routing!$A$3:$C$23,3)+($L227-VLOOKUP($L227,Routing!$A$3:$A$23,1))*VLOOKUP($L227,Routing!$A$3:$F$23,6)</f>
        <v>3.7831832476507244E-3</v>
      </c>
      <c r="O227" s="141">
        <f ca="1">VLOOKUP($L227,Routing!$A$3:$B$23,2)+($L227-VLOOKUP($L227,Routing!$A$3:$A$23,1))*VLOOKUP($L227,Routing!$A$3:$G$23,7)</f>
        <v>0.18915916238253622</v>
      </c>
      <c r="P227" s="83" t="str">
        <f t="shared" ca="1" si="32"/>
        <v/>
      </c>
      <c r="Q227" s="83" t="str">
        <f t="shared" ca="1" si="36"/>
        <v/>
      </c>
      <c r="R227" s="83"/>
      <c r="S227" s="83"/>
    </row>
    <row r="228" spans="1:19" x14ac:dyDescent="0.2">
      <c r="A228" s="83">
        <f>+MassCurves!A195</f>
        <v>191</v>
      </c>
      <c r="B228" s="138">
        <f t="shared" si="25"/>
        <v>0.38200000000000001</v>
      </c>
      <c r="C228" s="123">
        <f t="shared" ca="1" si="27"/>
        <v>0.11999999999999995</v>
      </c>
      <c r="D228" s="139">
        <f t="shared" ca="1" si="28"/>
        <v>0</v>
      </c>
      <c r="E228" s="138">
        <f t="shared" ca="1" si="29"/>
        <v>0.21849999999999997</v>
      </c>
      <c r="F228" s="139">
        <f t="shared" ca="1" si="26"/>
        <v>0.13218812999999993</v>
      </c>
      <c r="G228" s="140">
        <f t="shared" ca="1" si="33"/>
        <v>7.9312877999999962</v>
      </c>
      <c r="H228" s="139">
        <f t="shared" ca="1" si="30"/>
        <v>7.4041467951193429E-2</v>
      </c>
      <c r="I228" s="123">
        <f t="shared" ca="1" si="34"/>
        <v>0.20622959795119336</v>
      </c>
      <c r="J228" s="123">
        <f t="shared" ca="1" si="31"/>
        <v>0.41259856705028131</v>
      </c>
      <c r="K228" s="142">
        <f t="shared" ca="1" si="35"/>
        <v>5.2923585891467999</v>
      </c>
      <c r="L228" s="143">
        <f ca="1">MAX(Routing!A$3,J227+K227)</f>
        <v>5.7012103618492613</v>
      </c>
      <c r="M228" s="141">
        <f ca="1">VLOOKUP(L228,Routing!A$3:D$23,4)+(L228-VLOOKUP(L228,Routing!A$3:A$23,1))*VLOOKUP(L228,Routing!A$3:E$23,5)</f>
        <v>0.20442586954837985</v>
      </c>
      <c r="N228" s="141">
        <f ca="1">VLOOKUP($L228,Routing!$A$3:$C$23,3)+($L228-VLOOKUP($L228,Routing!$A$3:$A$23,1))*VLOOKUP($L228,Routing!$A$3:$F$23,6)</f>
        <v>3.7856642508959236E-3</v>
      </c>
      <c r="O228" s="141">
        <f ca="1">VLOOKUP($L228,Routing!$A$3:$B$23,2)+($L228-VLOOKUP($L228,Routing!$A$3:$A$23,1))*VLOOKUP($L228,Routing!$A$3:$G$23,7)</f>
        <v>0.18928321254479619</v>
      </c>
      <c r="P228" s="83" t="str">
        <f t="shared" ca="1" si="32"/>
        <v/>
      </c>
      <c r="Q228" s="83" t="str">
        <f t="shared" ca="1" si="36"/>
        <v/>
      </c>
      <c r="R228" s="83"/>
      <c r="S228" s="83"/>
    </row>
    <row r="229" spans="1:19" x14ac:dyDescent="0.2">
      <c r="A229" s="83">
        <f>+MassCurves!A196</f>
        <v>192</v>
      </c>
      <c r="B229" s="138">
        <f t="shared" ref="B229:B292" si="37">+HLOOKUP($B$9,MassCurve,(A229+2))</f>
        <v>0.38400000000000001</v>
      </c>
      <c r="C229" s="123">
        <f t="shared" ca="1" si="27"/>
        <v>0.11999999999999995</v>
      </c>
      <c r="D229" s="139">
        <f t="shared" ca="1" si="28"/>
        <v>0</v>
      </c>
      <c r="E229" s="138">
        <f t="shared" ca="1" si="29"/>
        <v>0.21849999999999997</v>
      </c>
      <c r="F229" s="139">
        <f t="shared" ref="F229:F292" ca="1" si="38">+E229*C229*MAX(0.05,$B$5)*1.0083</f>
        <v>0.13218812999999993</v>
      </c>
      <c r="G229" s="140">
        <f t="shared" ca="1" si="33"/>
        <v>7.9312877999999962</v>
      </c>
      <c r="H229" s="139">
        <f t="shared" ca="1" si="30"/>
        <v>7.4180840095324996E-2</v>
      </c>
      <c r="I229" s="123">
        <f t="shared" ca="1" si="34"/>
        <v>0.20636897009532493</v>
      </c>
      <c r="J229" s="123">
        <f t="shared" ca="1" si="31"/>
        <v>0.41287770522862111</v>
      </c>
      <c r="K229" s="142">
        <f t="shared" ca="1" si="35"/>
        <v>5.2958366890169568</v>
      </c>
      <c r="L229" s="143">
        <f ca="1">MAX(Routing!A$3,J228+K228)</f>
        <v>5.7049571561970813</v>
      </c>
      <c r="M229" s="141">
        <f ca="1">VLOOKUP(L229,Routing!A$3:D$23,4)+(L229-VLOOKUP(L229,Routing!A$3:A$23,1))*VLOOKUP(L229,Routing!A$3:E$23,5)</f>
        <v>0.20456021675607061</v>
      </c>
      <c r="N229" s="141">
        <f ca="1">VLOOKUP($L229,Routing!$A$3:$C$23,3)+($L229-VLOOKUP($L229,Routing!$A$3:$A$23,1))*VLOOKUP($L229,Routing!$A$3:$F$23,6)</f>
        <v>3.7881521621494561E-3</v>
      </c>
      <c r="O229" s="141">
        <f ca="1">VLOOKUP($L229,Routing!$A$3:$B$23,2)+($L229-VLOOKUP($L229,Routing!$A$3:$A$23,1))*VLOOKUP($L229,Routing!$A$3:$G$23,7)</f>
        <v>0.18940760810747281</v>
      </c>
      <c r="P229" s="83" t="str">
        <f t="shared" ca="1" si="32"/>
        <v/>
      </c>
      <c r="Q229" s="83" t="str">
        <f t="shared" ca="1" si="36"/>
        <v/>
      </c>
      <c r="R229" s="83"/>
      <c r="S229" s="83"/>
    </row>
    <row r="230" spans="1:19" x14ac:dyDescent="0.2">
      <c r="A230" s="83">
        <f>+MassCurves!A197</f>
        <v>193</v>
      </c>
      <c r="B230" s="138">
        <f t="shared" si="37"/>
        <v>0.38600000000000001</v>
      </c>
      <c r="C230" s="123">
        <f t="shared" ref="C230:C293" ca="1" si="39">+IF(A230&lt;MAX(5,$B$6),(B230-B229)*60,(B230-OFFSET(B230,-MAX(5,$B$6),0,1,1))/(A230-OFFSET(A230,-MAX(5,$B$6),0,1,1))*60)</f>
        <v>0.11999999999999995</v>
      </c>
      <c r="D230" s="139">
        <f t="shared" ref="D230:D293" ca="1" si="40">VLOOKUP(C230,Cinterp,$B$10+1)</f>
        <v>0</v>
      </c>
      <c r="E230" s="138">
        <f t="shared" ref="E230:E293" ca="1" si="41">0.95*MAX(0,$B$7)/100+D230*(1-MAX(0,$B$7)/100)</f>
        <v>0.21849999999999997</v>
      </c>
      <c r="F230" s="139">
        <f t="shared" ca="1" si="38"/>
        <v>0.13218812999999993</v>
      </c>
      <c r="G230" s="140">
        <f t="shared" ca="1" si="33"/>
        <v>7.9312877999999962</v>
      </c>
      <c r="H230" s="139">
        <f t="shared" ref="H230:H293" ca="1" si="42">+S$35*(1-F230/B$20)*(1/(1+ABS(A230-S$37)/100))^2</f>
        <v>7.4320606131410297E-2</v>
      </c>
      <c r="I230" s="123">
        <f t="shared" ca="1" si="34"/>
        <v>0.20650873613141024</v>
      </c>
      <c r="J230" s="123">
        <f t="shared" ref="J230:J293" ca="1" si="43">+I230+I231</f>
        <v>0.41315763267654648</v>
      </c>
      <c r="K230" s="142">
        <f t="shared" ca="1" si="35"/>
        <v>5.2993244836369717</v>
      </c>
      <c r="L230" s="143">
        <f ca="1">MAX(Routing!A$3,J229+K229)</f>
        <v>5.708714394245578</v>
      </c>
      <c r="M230" s="141">
        <f ca="1">VLOOKUP(L230,Routing!A$3:D$23,4)+(L230-VLOOKUP(L230,Routing!A$3:A$23,1))*VLOOKUP(L230,Routing!A$3:E$23,5)</f>
        <v>0.20469493843908446</v>
      </c>
      <c r="N230" s="141">
        <f ca="1">VLOOKUP($L230,Routing!$A$3:$C$23,3)+($L230-VLOOKUP($L230,Routing!$A$3:$A$23,1))*VLOOKUP($L230,Routing!$A$3:$F$23,6)</f>
        <v>3.7906470081311935E-3</v>
      </c>
      <c r="O230" s="141">
        <f ca="1">VLOOKUP($L230,Routing!$A$3:$B$23,2)+($L230-VLOOKUP($L230,Routing!$A$3:$A$23,1))*VLOOKUP($L230,Routing!$A$3:$G$23,7)</f>
        <v>0.18953235040655969</v>
      </c>
      <c r="P230" s="83" t="str">
        <f t="shared" ref="P230:P293" ca="1" si="44">IF(I230&gt;B$23,(I230-B$23),"")</f>
        <v/>
      </c>
      <c r="Q230" s="83" t="str">
        <f t="shared" ca="1" si="36"/>
        <v/>
      </c>
      <c r="R230" s="83"/>
      <c r="S230" s="83"/>
    </row>
    <row r="231" spans="1:19" x14ac:dyDescent="0.2">
      <c r="A231" s="83">
        <f>+MassCurves!A198</f>
        <v>194</v>
      </c>
      <c r="B231" s="138">
        <f t="shared" si="37"/>
        <v>0.38800000000000001</v>
      </c>
      <c r="C231" s="123">
        <f t="shared" ca="1" si="39"/>
        <v>0.11999999999999995</v>
      </c>
      <c r="D231" s="139">
        <f t="shared" ca="1" si="40"/>
        <v>0</v>
      </c>
      <c r="E231" s="138">
        <f t="shared" ca="1" si="41"/>
        <v>0.21849999999999997</v>
      </c>
      <c r="F231" s="139">
        <f t="shared" ca="1" si="38"/>
        <v>0.13218812999999993</v>
      </c>
      <c r="G231" s="140">
        <f t="shared" ref="G231:G294" ca="1" si="45">+AVERAGE(F230:F231)*60</f>
        <v>7.9312877999999962</v>
      </c>
      <c r="H231" s="139">
        <f t="shared" ca="1" si="42"/>
        <v>7.4460767545132686E-2</v>
      </c>
      <c r="I231" s="123">
        <f t="shared" ref="I231:I294" ca="1" si="46">+F231+H231</f>
        <v>0.2066488975451326</v>
      </c>
      <c r="J231" s="123">
        <f t="shared" ca="1" si="43"/>
        <v>0.41343835237243531</v>
      </c>
      <c r="K231" s="142">
        <f t="shared" ref="K231:K294" ca="1" si="47">L231-2*M231</f>
        <v>5.3028220104342303</v>
      </c>
      <c r="L231" s="143">
        <f ca="1">MAX(Routing!A$3,J230+K230)</f>
        <v>5.7124821163135184</v>
      </c>
      <c r="M231" s="141">
        <f ca="1">VLOOKUP(L231,Routing!A$3:D$23,4)+(L231-VLOOKUP(L231,Routing!A$3:A$23,1))*VLOOKUP(L231,Routing!A$3:E$23,5)</f>
        <v>0.20483003604311417</v>
      </c>
      <c r="N231" s="141">
        <f ca="1">VLOOKUP($L231,Routing!$A$3:$C$23,3)+($L231-VLOOKUP($L231,Routing!$A$3:$A$23,1))*VLOOKUP($L231,Routing!$A$3:$F$23,6)</f>
        <v>3.7931488156132259E-3</v>
      </c>
      <c r="O231" s="141">
        <f ca="1">VLOOKUP($L231,Routing!$A$3:$B$23,2)+($L231-VLOOKUP($L231,Routing!$A$3:$A$23,1))*VLOOKUP($L231,Routing!$A$3:$G$23,7)</f>
        <v>0.1896574407806613</v>
      </c>
      <c r="P231" s="83" t="str">
        <f t="shared" ca="1" si="44"/>
        <v/>
      </c>
      <c r="Q231" s="83" t="str">
        <f t="shared" ref="Q231:Q294" ca="1" si="48">IF(P231="","",P231*60)</f>
        <v/>
      </c>
      <c r="R231" s="83"/>
      <c r="S231" s="83"/>
    </row>
    <row r="232" spans="1:19" x14ac:dyDescent="0.2">
      <c r="A232" s="83">
        <f>+MassCurves!A199</f>
        <v>195</v>
      </c>
      <c r="B232" s="138">
        <f t="shared" si="37"/>
        <v>0.39</v>
      </c>
      <c r="C232" s="123">
        <f t="shared" ca="1" si="39"/>
        <v>0.11999999999999995</v>
      </c>
      <c r="D232" s="139">
        <f t="shared" ca="1" si="40"/>
        <v>0</v>
      </c>
      <c r="E232" s="138">
        <f t="shared" ca="1" si="41"/>
        <v>0.21849999999999997</v>
      </c>
      <c r="F232" s="139">
        <f t="shared" ca="1" si="38"/>
        <v>0.13218812999999993</v>
      </c>
      <c r="G232" s="140">
        <f t="shared" ca="1" si="45"/>
        <v>7.9312877999999962</v>
      </c>
      <c r="H232" s="139">
        <f t="shared" ca="1" si="42"/>
        <v>7.4601325829186799E-2</v>
      </c>
      <c r="I232" s="123">
        <f t="shared" ca="1" si="46"/>
        <v>0.20678945582918673</v>
      </c>
      <c r="J232" s="123">
        <f t="shared" ca="1" si="43"/>
        <v>0.4137198673087279</v>
      </c>
      <c r="K232" s="142">
        <f t="shared" ca="1" si="47"/>
        <v>5.3063293069168589</v>
      </c>
      <c r="L232" s="143">
        <f ca="1">MAX(Routing!A$3,J231+K231)</f>
        <v>5.7162603628066657</v>
      </c>
      <c r="M232" s="141">
        <f ca="1">VLOOKUP(L232,Routing!A$3:D$23,4)+(L232-VLOOKUP(L232,Routing!A$3:A$23,1))*VLOOKUP(L232,Routing!A$3:E$23,5)</f>
        <v>0.20496551101697205</v>
      </c>
      <c r="N232" s="141">
        <f ca="1">VLOOKUP($L232,Routing!$A$3:$C$23,3)+($L232-VLOOKUP($L232,Routing!$A$3:$A$23,1))*VLOOKUP($L232,Routing!$A$3:$F$23,6)</f>
        <v>3.7956576114254086E-3</v>
      </c>
      <c r="O232" s="141">
        <f ca="1">VLOOKUP($L232,Routing!$A$3:$B$23,2)+($L232-VLOOKUP($L232,Routing!$A$3:$A$23,1))*VLOOKUP($L232,Routing!$A$3:$G$23,7)</f>
        <v>0.18978288057127043</v>
      </c>
      <c r="P232" s="83" t="str">
        <f t="shared" ca="1" si="44"/>
        <v/>
      </c>
      <c r="Q232" s="83" t="str">
        <f t="shared" ca="1" si="48"/>
        <v/>
      </c>
      <c r="R232" s="83"/>
      <c r="S232" s="83"/>
    </row>
    <row r="233" spans="1:19" x14ac:dyDescent="0.2">
      <c r="A233" s="83">
        <f>+MassCurves!A200</f>
        <v>196</v>
      </c>
      <c r="B233" s="138">
        <f t="shared" si="37"/>
        <v>0.39200000000000002</v>
      </c>
      <c r="C233" s="123">
        <f t="shared" ca="1" si="39"/>
        <v>0.11999999999999995</v>
      </c>
      <c r="D233" s="139">
        <f t="shared" ca="1" si="40"/>
        <v>0</v>
      </c>
      <c r="E233" s="138">
        <f t="shared" ca="1" si="41"/>
        <v>0.21849999999999997</v>
      </c>
      <c r="F233" s="139">
        <f t="shared" ca="1" si="38"/>
        <v>0.13218812999999993</v>
      </c>
      <c r="G233" s="140">
        <f t="shared" ca="1" si="45"/>
        <v>7.9312877999999962</v>
      </c>
      <c r="H233" s="139">
        <f t="shared" ca="1" si="42"/>
        <v>7.4742282483318309E-2</v>
      </c>
      <c r="I233" s="123">
        <f t="shared" ca="1" si="46"/>
        <v>0.20693041248331823</v>
      </c>
      <c r="J233" s="123">
        <f t="shared" ca="1" si="43"/>
        <v>0.41400218049200643</v>
      </c>
      <c r="K233" s="142">
        <f t="shared" ca="1" si="47"/>
        <v>5.3098464106810157</v>
      </c>
      <c r="L233" s="143">
        <f ca="1">MAX(Routing!A$3,J232+K232)</f>
        <v>5.7200491742255863</v>
      </c>
      <c r="M233" s="141">
        <f ca="1">VLOOKUP(L233,Routing!A$3:D$23,4)+(L233-VLOOKUP(L233,Routing!A$3:A$23,1))*VLOOKUP(L233,Routing!A$3:E$23,5)</f>
        <v>0.20510136481286961</v>
      </c>
      <c r="N233" s="141">
        <f ca="1">VLOOKUP($L233,Routing!$A$3:$C$23,3)+($L233-VLOOKUP($L233,Routing!$A$3:$A$23,1))*VLOOKUP($L233,Routing!$A$3:$F$23,6)</f>
        <v>3.7981734224605485E-3</v>
      </c>
      <c r="O233" s="141">
        <f ca="1">VLOOKUP($L233,Routing!$A$3:$B$23,2)+($L233-VLOOKUP($L233,Routing!$A$3:$A$23,1))*VLOOKUP($L233,Routing!$A$3:$G$23,7)</f>
        <v>0.18990867112302742</v>
      </c>
      <c r="P233" s="83" t="str">
        <f t="shared" ca="1" si="44"/>
        <v/>
      </c>
      <c r="Q233" s="83" t="str">
        <f t="shared" ca="1" si="48"/>
        <v/>
      </c>
      <c r="R233" s="83"/>
      <c r="S233" s="83"/>
    </row>
    <row r="234" spans="1:19" x14ac:dyDescent="0.2">
      <c r="A234" s="83">
        <f>+MassCurves!A201</f>
        <v>197</v>
      </c>
      <c r="B234" s="138">
        <f t="shared" si="37"/>
        <v>0.39400000000000002</v>
      </c>
      <c r="C234" s="123">
        <f t="shared" ca="1" si="39"/>
        <v>0.11999999999999995</v>
      </c>
      <c r="D234" s="139">
        <f t="shared" ca="1" si="40"/>
        <v>0</v>
      </c>
      <c r="E234" s="138">
        <f t="shared" ca="1" si="41"/>
        <v>0.21849999999999997</v>
      </c>
      <c r="F234" s="139">
        <f t="shared" ca="1" si="38"/>
        <v>0.13218812999999993</v>
      </c>
      <c r="G234" s="140">
        <f t="shared" ca="1" si="45"/>
        <v>7.9312877999999962</v>
      </c>
      <c r="H234" s="139">
        <f t="shared" ca="1" si="42"/>
        <v>7.4883639014363776E-2</v>
      </c>
      <c r="I234" s="123">
        <f t="shared" ca="1" si="46"/>
        <v>0.20707176901436369</v>
      </c>
      <c r="J234" s="123">
        <f t="shared" ca="1" si="43"/>
        <v>0.41428529494307548</v>
      </c>
      <c r="K234" s="142">
        <f t="shared" ca="1" si="47"/>
        <v>5.3133733594176782</v>
      </c>
      <c r="L234" s="143">
        <f ca="1">MAX(Routing!A$3,J233+K233)</f>
        <v>5.7238485911730219</v>
      </c>
      <c r="M234" s="141">
        <f ca="1">VLOOKUP(L234,Routing!A$3:D$23,4)+(L234-VLOOKUP(L234,Routing!A$3:A$23,1))*VLOOKUP(L234,Routing!A$3:E$23,5)</f>
        <v>0.20523759888668203</v>
      </c>
      <c r="N234" s="141">
        <f ca="1">VLOOKUP($L234,Routing!$A$3:$C$23,3)+($L234-VLOOKUP($L234,Routing!$A$3:$A$23,1))*VLOOKUP($L234,Routing!$A$3:$F$23,6)</f>
        <v>3.8006962756792972E-3</v>
      </c>
      <c r="O234" s="141">
        <f ca="1">VLOOKUP($L234,Routing!$A$3:$B$23,2)+($L234-VLOOKUP($L234,Routing!$A$3:$A$23,1))*VLOOKUP($L234,Routing!$A$3:$G$23,7)</f>
        <v>0.19003481378396486</v>
      </c>
      <c r="P234" s="83" t="str">
        <f t="shared" ca="1" si="44"/>
        <v/>
      </c>
      <c r="Q234" s="83" t="str">
        <f t="shared" ca="1" si="48"/>
        <v/>
      </c>
      <c r="R234" s="83"/>
      <c r="S234" s="83"/>
    </row>
    <row r="235" spans="1:19" x14ac:dyDescent="0.2">
      <c r="A235" s="83">
        <f>+MassCurves!A202</f>
        <v>198</v>
      </c>
      <c r="B235" s="138">
        <f t="shared" si="37"/>
        <v>0.39600000000000002</v>
      </c>
      <c r="C235" s="123">
        <f t="shared" ca="1" si="39"/>
        <v>0.11999999999999995</v>
      </c>
      <c r="D235" s="139">
        <f t="shared" ca="1" si="40"/>
        <v>0</v>
      </c>
      <c r="E235" s="138">
        <f t="shared" ca="1" si="41"/>
        <v>0.21849999999999997</v>
      </c>
      <c r="F235" s="139">
        <f t="shared" ca="1" si="38"/>
        <v>0.13218812999999993</v>
      </c>
      <c r="G235" s="140">
        <f t="shared" ca="1" si="45"/>
        <v>7.9312877999999962</v>
      </c>
      <c r="H235" s="139">
        <f t="shared" ca="1" si="42"/>
        <v>7.5025396936291094E-2</v>
      </c>
      <c r="I235" s="123">
        <f t="shared" ca="1" si="46"/>
        <v>0.20721352693629103</v>
      </c>
      <c r="J235" s="123">
        <f t="shared" ca="1" si="43"/>
        <v>0.41456921369704242</v>
      </c>
      <c r="K235" s="142">
        <f t="shared" ca="1" si="47"/>
        <v>5.3169101909190637</v>
      </c>
      <c r="L235" s="143">
        <f ca="1">MAX(Routing!A$3,J234+K234)</f>
        <v>5.7276586543607539</v>
      </c>
      <c r="M235" s="141">
        <f ca="1">VLOOKUP(L235,Routing!A$3:D$23,4)+(L235-VLOOKUP(L235,Routing!A$3:A$23,1))*VLOOKUP(L235,Routing!A$3:E$23,5)</f>
        <v>0.20537421469819434</v>
      </c>
      <c r="N235" s="141">
        <f ca="1">VLOOKUP($L235,Routing!$A$3:$C$23,3)+($L235-VLOOKUP($L235,Routing!$A$3:$A$23,1))*VLOOKUP($L235,Routing!$A$3:$F$23,6)</f>
        <v>3.8032261981147102E-3</v>
      </c>
      <c r="O235" s="141">
        <f ca="1">VLOOKUP($L235,Routing!$A$3:$B$23,2)+($L235-VLOOKUP($L235,Routing!$A$3:$A$23,1))*VLOOKUP($L235,Routing!$A$3:$G$23,7)</f>
        <v>0.19016130990573551</v>
      </c>
      <c r="P235" s="83" t="str">
        <f t="shared" ca="1" si="44"/>
        <v/>
      </c>
      <c r="Q235" s="83" t="str">
        <f t="shared" ca="1" si="48"/>
        <v/>
      </c>
      <c r="R235" s="83"/>
      <c r="S235" s="83"/>
    </row>
    <row r="236" spans="1:19" x14ac:dyDescent="0.2">
      <c r="A236" s="83">
        <f>+MassCurves!A203</f>
        <v>199</v>
      </c>
      <c r="B236" s="138">
        <f t="shared" si="37"/>
        <v>0.39800000000000002</v>
      </c>
      <c r="C236" s="123">
        <f t="shared" ca="1" si="39"/>
        <v>0.11999999999999995</v>
      </c>
      <c r="D236" s="139">
        <f t="shared" ca="1" si="40"/>
        <v>0</v>
      </c>
      <c r="E236" s="138">
        <f t="shared" ca="1" si="41"/>
        <v>0.21849999999999997</v>
      </c>
      <c r="F236" s="139">
        <f t="shared" ca="1" si="38"/>
        <v>0.13218812999999993</v>
      </c>
      <c r="G236" s="140">
        <f t="shared" ca="1" si="45"/>
        <v>7.9312877999999962</v>
      </c>
      <c r="H236" s="139">
        <f t="shared" ca="1" si="42"/>
        <v>7.5167557770239937E-2</v>
      </c>
      <c r="I236" s="123">
        <f t="shared" ca="1" si="46"/>
        <v>0.20735568777023988</v>
      </c>
      <c r="J236" s="123">
        <f t="shared" ca="1" si="43"/>
        <v>0.4148539398033993</v>
      </c>
      <c r="K236" s="142">
        <f t="shared" ca="1" si="47"/>
        <v>5.320456943084638</v>
      </c>
      <c r="L236" s="143">
        <f ca="1">MAX(Routing!A$3,J235+K235)</f>
        <v>5.7314794046161062</v>
      </c>
      <c r="M236" s="141">
        <f ca="1">VLOOKUP(L236,Routing!A$3:D$23,4)+(L236-VLOOKUP(L236,Routing!A$3:A$23,1))*VLOOKUP(L236,Routing!A$3:E$23,5)</f>
        <v>0.20551121371133446</v>
      </c>
      <c r="N236" s="141">
        <f ca="1">VLOOKUP($L236,Routing!$A$3:$C$23,3)+($L236-VLOOKUP($L236,Routing!$A$3:$A$23,1))*VLOOKUP($L236,Routing!$A$3:$F$23,6)</f>
        <v>3.8057632168765642E-3</v>
      </c>
      <c r="O236" s="141">
        <f ca="1">VLOOKUP($L236,Routing!$A$3:$B$23,2)+($L236-VLOOKUP($L236,Routing!$A$3:$A$23,1))*VLOOKUP($L236,Routing!$A$3:$G$23,7)</f>
        <v>0.19028816084382821</v>
      </c>
      <c r="P236" s="83" t="str">
        <f t="shared" ca="1" si="44"/>
        <v/>
      </c>
      <c r="Q236" s="83" t="str">
        <f t="shared" ca="1" si="48"/>
        <v/>
      </c>
      <c r="R236" s="83"/>
      <c r="S236" s="83"/>
    </row>
    <row r="237" spans="1:19" x14ac:dyDescent="0.2">
      <c r="A237" s="83">
        <f>+MassCurves!A204</f>
        <v>200</v>
      </c>
      <c r="B237" s="138">
        <f t="shared" si="37"/>
        <v>0.4</v>
      </c>
      <c r="C237" s="123">
        <f t="shared" ca="1" si="39"/>
        <v>0.11999999999999995</v>
      </c>
      <c r="D237" s="139">
        <f t="shared" ca="1" si="40"/>
        <v>0</v>
      </c>
      <c r="E237" s="138">
        <f t="shared" ca="1" si="41"/>
        <v>0.21849999999999997</v>
      </c>
      <c r="F237" s="139">
        <f t="shared" ca="1" si="38"/>
        <v>0.13218812999999993</v>
      </c>
      <c r="G237" s="140">
        <f t="shared" ca="1" si="45"/>
        <v>7.9312877999999962</v>
      </c>
      <c r="H237" s="139">
        <f t="shared" ca="1" si="42"/>
        <v>7.5310123044562596E-2</v>
      </c>
      <c r="I237" s="123">
        <f t="shared" ca="1" si="46"/>
        <v>0.20749825304456254</v>
      </c>
      <c r="J237" s="123">
        <f t="shared" ca="1" si="43"/>
        <v>0.41546676376604125</v>
      </c>
      <c r="K237" s="142">
        <f t="shared" ca="1" si="47"/>
        <v>5.3240136539267846</v>
      </c>
      <c r="L237" s="143">
        <f ca="1">MAX(Routing!A$3,J236+K236)</f>
        <v>5.7353108828880375</v>
      </c>
      <c r="M237" s="141">
        <f ca="1">VLOOKUP(L237,Routing!A$3:D$23,4)+(L237-VLOOKUP(L237,Routing!A$3:A$23,1))*VLOOKUP(L237,Routing!A$3:E$23,5)</f>
        <v>0.20564859739439176</v>
      </c>
      <c r="N237" s="141">
        <f ca="1">VLOOKUP($L237,Routing!$A$3:$C$23,3)+($L237-VLOOKUP($L237,Routing!$A$3:$A$23,1))*VLOOKUP($L237,Routing!$A$3:$F$23,6)</f>
        <v>3.8083073591554033E-3</v>
      </c>
      <c r="O237" s="141">
        <f ca="1">VLOOKUP($L237,Routing!$A$3:$B$23,2)+($L237-VLOOKUP($L237,Routing!$A$3:$A$23,1))*VLOOKUP($L237,Routing!$A$3:$G$23,7)</f>
        <v>0.19041536795777017</v>
      </c>
      <c r="P237" s="83" t="str">
        <f t="shared" ca="1" si="44"/>
        <v/>
      </c>
      <c r="Q237" s="83" t="str">
        <f t="shared" ca="1" si="48"/>
        <v/>
      </c>
      <c r="R237" s="83"/>
      <c r="S237" s="83"/>
    </row>
    <row r="238" spans="1:19" x14ac:dyDescent="0.2">
      <c r="A238" s="83">
        <f>+MassCurves!A205</f>
        <v>201</v>
      </c>
      <c r="B238" s="138">
        <f t="shared" si="37"/>
        <v>0.40210000000000001</v>
      </c>
      <c r="C238" s="123">
        <f t="shared" ca="1" si="39"/>
        <v>0.12029999999999991</v>
      </c>
      <c r="D238" s="139">
        <f t="shared" ca="1" si="40"/>
        <v>0</v>
      </c>
      <c r="E238" s="138">
        <f t="shared" ca="1" si="41"/>
        <v>0.21849999999999997</v>
      </c>
      <c r="F238" s="139">
        <f t="shared" ca="1" si="38"/>
        <v>0.1325186003249999</v>
      </c>
      <c r="G238" s="140">
        <f t="shared" ca="1" si="45"/>
        <v>7.941201909749994</v>
      </c>
      <c r="H238" s="139">
        <f t="shared" ca="1" si="42"/>
        <v>7.5449911409759235E-2</v>
      </c>
      <c r="I238" s="123">
        <f t="shared" ca="1" si="46"/>
        <v>0.20796851173475914</v>
      </c>
      <c r="J238" s="123">
        <f t="shared" ca="1" si="43"/>
        <v>0.41640767656695976</v>
      </c>
      <c r="K238" s="142">
        <f t="shared" ca="1" si="47"/>
        <v>5.3278841782036732</v>
      </c>
      <c r="L238" s="143">
        <f ca="1">MAX(Routing!A$3,J237+K237)</f>
        <v>5.7394804176928256</v>
      </c>
      <c r="M238" s="141">
        <f ca="1">VLOOKUP(L238,Routing!A$3:D$23,4)+(L238-VLOOKUP(L238,Routing!A$3:A$23,1))*VLOOKUP(L238,Routing!A$3:E$23,5)</f>
        <v>0.20579810262643594</v>
      </c>
      <c r="N238" s="141">
        <f ca="1">VLOOKUP($L238,Routing!$A$3:$C$23,3)+($L238-VLOOKUP($L238,Routing!$A$3:$A$23,1))*VLOOKUP($L238,Routing!$A$3:$F$23,6)</f>
        <v>3.8110759745636287E-3</v>
      </c>
      <c r="O238" s="141">
        <f ca="1">VLOOKUP($L238,Routing!$A$3:$B$23,2)+($L238-VLOOKUP($L238,Routing!$A$3:$A$23,1))*VLOOKUP($L238,Routing!$A$3:$G$23,7)</f>
        <v>0.19055379872818146</v>
      </c>
      <c r="P238" s="83" t="str">
        <f t="shared" ca="1" si="44"/>
        <v/>
      </c>
      <c r="Q238" s="83" t="str">
        <f t="shared" ca="1" si="48"/>
        <v/>
      </c>
      <c r="R238" s="83"/>
      <c r="S238" s="83"/>
    </row>
    <row r="239" spans="1:19" x14ac:dyDescent="0.2">
      <c r="A239" s="83">
        <f>+MassCurves!A206</f>
        <v>202</v>
      </c>
      <c r="B239" s="138">
        <f t="shared" si="37"/>
        <v>0.4042</v>
      </c>
      <c r="C239" s="123">
        <f t="shared" ca="1" si="39"/>
        <v>0.12059999999999987</v>
      </c>
      <c r="D239" s="139">
        <f t="shared" ca="1" si="40"/>
        <v>0</v>
      </c>
      <c r="E239" s="138">
        <f t="shared" ca="1" si="41"/>
        <v>0.21849999999999997</v>
      </c>
      <c r="F239" s="139">
        <f t="shared" ca="1" si="38"/>
        <v>0.13284907064999982</v>
      </c>
      <c r="G239" s="140">
        <f t="shared" ca="1" si="45"/>
        <v>7.9610301292499912</v>
      </c>
      <c r="H239" s="139">
        <f t="shared" ca="1" si="42"/>
        <v>7.5590095197363913E-2</v>
      </c>
      <c r="I239" s="123">
        <f t="shared" ca="1" si="46"/>
        <v>0.20843916584736372</v>
      </c>
      <c r="J239" s="123">
        <f t="shared" ca="1" si="43"/>
        <v>0.41734938171115876</v>
      </c>
      <c r="K239" s="142">
        <f t="shared" ca="1" si="47"/>
        <v>5.3323505719211521</v>
      </c>
      <c r="L239" s="143">
        <f ca="1">MAX(Routing!A$3,J238+K238)</f>
        <v>5.7442918547706334</v>
      </c>
      <c r="M239" s="141">
        <f ca="1">VLOOKUP(L239,Routing!A$3:D$23,4)+(L239-VLOOKUP(L239,Routing!A$3:A$23,1))*VLOOKUP(L239,Routing!A$3:E$23,5)</f>
        <v>0.20597062427464422</v>
      </c>
      <c r="N239" s="141">
        <f ca="1">VLOOKUP($L239,Routing!$A$3:$C$23,3)+($L239-VLOOKUP($L239,Routing!$A$3:$A$23,1))*VLOOKUP($L239,Routing!$A$3:$F$23,6)</f>
        <v>3.8142708199008189E-3</v>
      </c>
      <c r="O239" s="141">
        <f ca="1">VLOOKUP($L239,Routing!$A$3:$B$23,2)+($L239-VLOOKUP($L239,Routing!$A$3:$A$23,1))*VLOOKUP($L239,Routing!$A$3:$G$23,7)</f>
        <v>0.19071354099504095</v>
      </c>
      <c r="P239" s="83" t="str">
        <f t="shared" ca="1" si="44"/>
        <v/>
      </c>
      <c r="Q239" s="83" t="str">
        <f t="shared" ca="1" si="48"/>
        <v/>
      </c>
      <c r="R239" s="83"/>
      <c r="S239" s="83"/>
    </row>
    <row r="240" spans="1:19" x14ac:dyDescent="0.2">
      <c r="A240" s="83">
        <f>+MassCurves!A207</f>
        <v>203</v>
      </c>
      <c r="B240" s="138">
        <f t="shared" si="37"/>
        <v>0.40629999999999999</v>
      </c>
      <c r="C240" s="123">
        <f t="shared" ca="1" si="39"/>
        <v>0.12089999999999984</v>
      </c>
      <c r="D240" s="139">
        <f t="shared" ca="1" si="40"/>
        <v>0</v>
      </c>
      <c r="E240" s="138">
        <f t="shared" ca="1" si="41"/>
        <v>0.21849999999999997</v>
      </c>
      <c r="F240" s="139">
        <f t="shared" ca="1" si="38"/>
        <v>0.13317954097499982</v>
      </c>
      <c r="G240" s="140">
        <f t="shared" ca="1" si="45"/>
        <v>7.9808583487499893</v>
      </c>
      <c r="H240" s="139">
        <f t="shared" ca="1" si="42"/>
        <v>7.573067590584627E-2</v>
      </c>
      <c r="I240" s="123">
        <f t="shared" ca="1" si="46"/>
        <v>0.2089102168808461</v>
      </c>
      <c r="J240" s="123">
        <f t="shared" ca="1" si="43"/>
        <v>0.41829188220269353</v>
      </c>
      <c r="K240" s="142">
        <f t="shared" ca="1" si="47"/>
        <v>5.3373708389279386</v>
      </c>
      <c r="L240" s="143">
        <f ca="1">MAX(Routing!A$3,J239+K239)</f>
        <v>5.7496999536323106</v>
      </c>
      <c r="M240" s="141">
        <f ca="1">VLOOKUP(L240,Routing!A$3:D$23,4)+(L240-VLOOKUP(L240,Routing!A$3:A$23,1))*VLOOKUP(L240,Routing!A$3:E$23,5)</f>
        <v>0.20616454017008282</v>
      </c>
      <c r="N240" s="141">
        <f ca="1">VLOOKUP($L240,Routing!$A$3:$C$23,3)+($L240-VLOOKUP($L240,Routing!$A$3:$A$23,1))*VLOOKUP($L240,Routing!$A$3:$F$23,6)</f>
        <v>3.8178618550015341E-3</v>
      </c>
      <c r="O240" s="141">
        <f ca="1">VLOOKUP($L240,Routing!$A$3:$B$23,2)+($L240-VLOOKUP($L240,Routing!$A$3:$A$23,1))*VLOOKUP($L240,Routing!$A$3:$G$23,7)</f>
        <v>0.19089309275007671</v>
      </c>
      <c r="P240" s="83" t="str">
        <f t="shared" ca="1" si="44"/>
        <v/>
      </c>
      <c r="Q240" s="83" t="str">
        <f t="shared" ca="1" si="48"/>
        <v/>
      </c>
      <c r="R240" s="83"/>
      <c r="S240" s="83"/>
    </row>
    <row r="241" spans="1:19" x14ac:dyDescent="0.2">
      <c r="A241" s="83">
        <f>+MassCurves!A208</f>
        <v>204</v>
      </c>
      <c r="B241" s="138">
        <f t="shared" si="37"/>
        <v>0.40840000000000004</v>
      </c>
      <c r="C241" s="123">
        <f t="shared" ca="1" si="39"/>
        <v>0.12120000000000014</v>
      </c>
      <c r="D241" s="139">
        <f t="shared" ca="1" si="40"/>
        <v>0</v>
      </c>
      <c r="E241" s="138">
        <f t="shared" ca="1" si="41"/>
        <v>0.21849999999999997</v>
      </c>
      <c r="F241" s="139">
        <f t="shared" ca="1" si="38"/>
        <v>0.13351001130000015</v>
      </c>
      <c r="G241" s="140">
        <f t="shared" ca="1" si="45"/>
        <v>8.0006865682499981</v>
      </c>
      <c r="H241" s="139">
        <f t="shared" ca="1" si="42"/>
        <v>7.5871655040791644E-2</v>
      </c>
      <c r="I241" s="123">
        <f t="shared" ca="1" si="46"/>
        <v>0.20938166634079181</v>
      </c>
      <c r="J241" s="123">
        <f t="shared" ca="1" si="43"/>
        <v>0.41923518105989055</v>
      </c>
      <c r="K241" s="142">
        <f t="shared" ca="1" si="47"/>
        <v>5.3429059975375583</v>
      </c>
      <c r="L241" s="143">
        <f ca="1">MAX(Routing!A$3,J240+K240)</f>
        <v>5.7556627211306317</v>
      </c>
      <c r="M241" s="141">
        <f ca="1">VLOOKUP(L241,Routing!A$3:D$23,4)+(L241-VLOOKUP(L241,Routing!A$3:A$23,1))*VLOOKUP(L241,Routing!A$3:E$23,5)</f>
        <v>0.20637834458237322</v>
      </c>
      <c r="N241" s="141">
        <f ca="1">VLOOKUP($L241,Routing!$A$3:$C$23,3)+($L241-VLOOKUP($L241,Routing!$A$3:$A$23,1))*VLOOKUP($L241,Routing!$A$3:$F$23,6)</f>
        <v>3.8218211959698749E-3</v>
      </c>
      <c r="O241" s="141">
        <f ca="1">VLOOKUP($L241,Routing!$A$3:$B$23,2)+($L241-VLOOKUP($L241,Routing!$A$3:$A$23,1))*VLOOKUP($L241,Routing!$A$3:$G$23,7)</f>
        <v>0.19109105979849375</v>
      </c>
      <c r="P241" s="83" t="str">
        <f t="shared" ca="1" si="44"/>
        <v/>
      </c>
      <c r="Q241" s="83" t="str">
        <f t="shared" ca="1" si="48"/>
        <v/>
      </c>
      <c r="R241" s="83"/>
      <c r="S241" s="83"/>
    </row>
    <row r="242" spans="1:19" x14ac:dyDescent="0.2">
      <c r="A242" s="83">
        <f>+MassCurves!A209</f>
        <v>205</v>
      </c>
      <c r="B242" s="138">
        <f t="shared" si="37"/>
        <v>0.41050000000000003</v>
      </c>
      <c r="C242" s="123">
        <f t="shared" ca="1" si="39"/>
        <v>0.12150000000000009</v>
      </c>
      <c r="D242" s="139">
        <f t="shared" ca="1" si="40"/>
        <v>0</v>
      </c>
      <c r="E242" s="138">
        <f t="shared" ca="1" si="41"/>
        <v>0.21849999999999997</v>
      </c>
      <c r="F242" s="139">
        <f t="shared" ca="1" si="38"/>
        <v>0.13384048162500006</v>
      </c>
      <c r="G242" s="140">
        <f t="shared" ca="1" si="45"/>
        <v>8.0205147877500078</v>
      </c>
      <c r="H242" s="139">
        <f t="shared" ca="1" si="42"/>
        <v>7.601303411494173E-2</v>
      </c>
      <c r="I242" s="123">
        <f t="shared" ca="1" si="46"/>
        <v>0.20985351573994179</v>
      </c>
      <c r="J242" s="123">
        <f t="shared" ca="1" si="43"/>
        <v>0.42017928131543025</v>
      </c>
      <c r="K242" s="142">
        <f t="shared" ca="1" si="47"/>
        <v>5.3489198643648264</v>
      </c>
      <c r="L242" s="143">
        <f ca="1">MAX(Routing!A$3,J241+K241)</f>
        <v>5.7621411785974486</v>
      </c>
      <c r="M242" s="141">
        <f ca="1">VLOOKUP(L242,Routing!A$3:D$23,4)+(L242-VLOOKUP(L242,Routing!A$3:A$23,1))*VLOOKUP(L242,Routing!A$3:E$23,5)</f>
        <v>0.20661063987002801</v>
      </c>
      <c r="N242" s="141">
        <f ca="1">VLOOKUP($L242,Routing!$A$3:$C$23,3)+($L242-VLOOKUP($L242,Routing!$A$3:$A$23,1))*VLOOKUP($L242,Routing!$A$3:$F$23,6)</f>
        <v>3.8261229605560743E-3</v>
      </c>
      <c r="O242" s="141">
        <f ca="1">VLOOKUP($L242,Routing!$A$3:$B$23,2)+($L242-VLOOKUP($L242,Routing!$A$3:$A$23,1))*VLOOKUP($L242,Routing!$A$3:$G$23,7)</f>
        <v>0.19130614802780374</v>
      </c>
      <c r="P242" s="83" t="str">
        <f t="shared" ca="1" si="44"/>
        <v/>
      </c>
      <c r="Q242" s="83" t="str">
        <f t="shared" ca="1" si="48"/>
        <v/>
      </c>
      <c r="R242" s="83"/>
      <c r="S242" s="83"/>
    </row>
    <row r="243" spans="1:19" x14ac:dyDescent="0.2">
      <c r="A243" s="83">
        <f>+MassCurves!A210</f>
        <v>206</v>
      </c>
      <c r="B243" s="138">
        <f t="shared" si="37"/>
        <v>0.41260000000000002</v>
      </c>
      <c r="C243" s="123">
        <f t="shared" ca="1" si="39"/>
        <v>0.12180000000000009</v>
      </c>
      <c r="D243" s="139">
        <f t="shared" ca="1" si="40"/>
        <v>0</v>
      </c>
      <c r="E243" s="138">
        <f t="shared" ca="1" si="41"/>
        <v>0.21849999999999997</v>
      </c>
      <c r="F243" s="139">
        <f t="shared" ca="1" si="38"/>
        <v>0.13417095195000009</v>
      </c>
      <c r="G243" s="140">
        <f t="shared" ca="1" si="45"/>
        <v>8.0403430072500033</v>
      </c>
      <c r="H243" s="139">
        <f t="shared" ca="1" si="42"/>
        <v>7.6154814648235564E-2</v>
      </c>
      <c r="I243" s="123">
        <f t="shared" ca="1" si="46"/>
        <v>0.21032576659823565</v>
      </c>
      <c r="J243" s="123">
        <f t="shared" ca="1" si="43"/>
        <v>0.42112418601642948</v>
      </c>
      <c r="K243" s="142">
        <f t="shared" ca="1" si="47"/>
        <v>5.3553788536641989</v>
      </c>
      <c r="L243" s="143">
        <f ca="1">MAX(Routing!A$3,J242+K242)</f>
        <v>5.7690991456802569</v>
      </c>
      <c r="M243" s="141">
        <f ca="1">VLOOKUP(L243,Routing!A$3:D$23,4)+(L243-VLOOKUP(L243,Routing!A$3:A$23,1))*VLOOKUP(L243,Routing!A$3:E$23,5)</f>
        <v>0.20686012872957094</v>
      </c>
      <c r="N243" s="141">
        <f ca="1">VLOOKUP($L243,Routing!$A$3:$C$23,3)+($L243-VLOOKUP($L243,Routing!$A$3:$A$23,1))*VLOOKUP($L243,Routing!$A$3:$F$23,6)</f>
        <v>3.8307431246216842E-3</v>
      </c>
      <c r="O243" s="141">
        <f ca="1">VLOOKUP($L243,Routing!$A$3:$B$23,2)+($L243-VLOOKUP($L243,Routing!$A$3:$A$23,1))*VLOOKUP($L243,Routing!$A$3:$G$23,7)</f>
        <v>0.19153715623108422</v>
      </c>
      <c r="P243" s="83" t="str">
        <f t="shared" ca="1" si="44"/>
        <v/>
      </c>
      <c r="Q243" s="83" t="str">
        <f t="shared" ca="1" si="48"/>
        <v/>
      </c>
      <c r="R243" s="83"/>
      <c r="S243" s="83"/>
    </row>
    <row r="244" spans="1:19" x14ac:dyDescent="0.2">
      <c r="A244" s="83">
        <f>+MassCurves!A211</f>
        <v>207</v>
      </c>
      <c r="B244" s="138">
        <f t="shared" si="37"/>
        <v>0.41470000000000001</v>
      </c>
      <c r="C244" s="123">
        <f t="shared" ca="1" si="39"/>
        <v>0.12210000000000004</v>
      </c>
      <c r="D244" s="139">
        <f t="shared" ca="1" si="40"/>
        <v>0</v>
      </c>
      <c r="E244" s="138">
        <f t="shared" ca="1" si="41"/>
        <v>0.21849999999999997</v>
      </c>
      <c r="F244" s="139">
        <f t="shared" ca="1" si="38"/>
        <v>0.13450142227500003</v>
      </c>
      <c r="G244" s="140">
        <f t="shared" ca="1" si="45"/>
        <v>8.0601712267500041</v>
      </c>
      <c r="H244" s="139">
        <f t="shared" ca="1" si="42"/>
        <v>7.6296998167850461E-2</v>
      </c>
      <c r="I244" s="123">
        <f t="shared" ca="1" si="46"/>
        <v>0.21079842044285049</v>
      </c>
      <c r="J244" s="123">
        <f t="shared" ca="1" si="43"/>
        <v>0.42206989822452257</v>
      </c>
      <c r="K244" s="142">
        <f t="shared" ca="1" si="47"/>
        <v>5.3622517910582346</v>
      </c>
      <c r="L244" s="143">
        <f ca="1">MAX(Routing!A$3,J243+K243)</f>
        <v>5.7765030396806285</v>
      </c>
      <c r="M244" s="141">
        <f ca="1">VLOOKUP(L244,Routing!A$3:D$23,4)+(L244-VLOOKUP(L244,Routing!A$3:A$23,1))*VLOOKUP(L244,Routing!A$3:E$23,5)</f>
        <v>0.20712560700050059</v>
      </c>
      <c r="N244" s="141">
        <f ca="1">VLOOKUP($L244,Routing!$A$3:$C$23,3)+($L244-VLOOKUP($L244,Routing!$A$3:$A$23,1))*VLOOKUP($L244,Routing!$A$3:$F$23,6)</f>
        <v>3.8356593888981593E-3</v>
      </c>
      <c r="O244" s="141">
        <f ca="1">VLOOKUP($L244,Routing!$A$3:$B$23,2)+($L244-VLOOKUP($L244,Routing!$A$3:$A$23,1))*VLOOKUP($L244,Routing!$A$3:$G$23,7)</f>
        <v>0.19178296944490797</v>
      </c>
      <c r="P244" s="83" t="str">
        <f t="shared" ca="1" si="44"/>
        <v/>
      </c>
      <c r="Q244" s="83" t="str">
        <f t="shared" ca="1" si="48"/>
        <v/>
      </c>
      <c r="R244" s="83"/>
      <c r="S244" s="83"/>
    </row>
    <row r="245" spans="1:19" x14ac:dyDescent="0.2">
      <c r="A245" s="83">
        <f>+MassCurves!A212</f>
        <v>208</v>
      </c>
      <c r="B245" s="138">
        <f t="shared" si="37"/>
        <v>0.4168</v>
      </c>
      <c r="C245" s="123">
        <f t="shared" ca="1" si="39"/>
        <v>0.12240000000000001</v>
      </c>
      <c r="D245" s="139">
        <f t="shared" ca="1" si="40"/>
        <v>0</v>
      </c>
      <c r="E245" s="138">
        <f t="shared" ca="1" si="41"/>
        <v>0.21849999999999997</v>
      </c>
      <c r="F245" s="139">
        <f t="shared" ca="1" si="38"/>
        <v>0.13483189259999998</v>
      </c>
      <c r="G245" s="140">
        <f t="shared" ca="1" si="45"/>
        <v>8.0799994462499996</v>
      </c>
      <c r="H245" s="139">
        <f t="shared" ca="1" si="42"/>
        <v>7.6439586208243746E-2</v>
      </c>
      <c r="I245" s="123">
        <f t="shared" ca="1" si="46"/>
        <v>0.21127147880824371</v>
      </c>
      <c r="J245" s="123">
        <f t="shared" ca="1" si="43"/>
        <v>0.42301642101594583</v>
      </c>
      <c r="K245" s="142">
        <f t="shared" ca="1" si="47"/>
        <v>5.3695097406242986</v>
      </c>
      <c r="L245" s="143">
        <f ca="1">MAX(Routing!A$3,J244+K244)</f>
        <v>5.7843216892827574</v>
      </c>
      <c r="M245" s="141">
        <f ca="1">VLOOKUP(L245,Routing!A$3:D$23,4)+(L245-VLOOKUP(L245,Routing!A$3:A$23,1))*VLOOKUP(L245,Routing!A$3:E$23,5)</f>
        <v>0.20740595698623429</v>
      </c>
      <c r="N245" s="141">
        <f ca="1">VLOOKUP($L245,Routing!$A$3:$C$23,3)+($L245-VLOOKUP($L245,Routing!$A$3:$A$23,1))*VLOOKUP($L245,Routing!$A$3:$F$23,6)</f>
        <v>3.8408510553006353E-3</v>
      </c>
      <c r="O245" s="141">
        <f ca="1">VLOOKUP($L245,Routing!$A$3:$B$23,2)+($L245-VLOOKUP($L245,Routing!$A$3:$A$23,1))*VLOOKUP($L245,Routing!$A$3:$G$23,7)</f>
        <v>0.19204255276503177</v>
      </c>
      <c r="P245" s="83" t="str">
        <f t="shared" ca="1" si="44"/>
        <v/>
      </c>
      <c r="Q245" s="83" t="str">
        <f t="shared" ca="1" si="48"/>
        <v/>
      </c>
      <c r="R245" s="83"/>
      <c r="S245" s="83"/>
    </row>
    <row r="246" spans="1:19" x14ac:dyDescent="0.2">
      <c r="A246" s="83">
        <f>+MassCurves!A213</f>
        <v>209</v>
      </c>
      <c r="B246" s="138">
        <f t="shared" si="37"/>
        <v>0.41889999999999999</v>
      </c>
      <c r="C246" s="123">
        <f t="shared" ca="1" si="39"/>
        <v>0.12269999999999998</v>
      </c>
      <c r="D246" s="139">
        <f t="shared" ca="1" si="40"/>
        <v>0</v>
      </c>
      <c r="E246" s="138">
        <f t="shared" ca="1" si="41"/>
        <v>0.21849999999999997</v>
      </c>
      <c r="F246" s="139">
        <f t="shared" ca="1" si="38"/>
        <v>0.13516236292499997</v>
      </c>
      <c r="G246" s="140">
        <f t="shared" ca="1" si="45"/>
        <v>8.0998276657499986</v>
      </c>
      <c r="H246" s="139">
        <f t="shared" ca="1" si="42"/>
        <v>7.6582580311194109E-2</v>
      </c>
      <c r="I246" s="123">
        <f t="shared" ca="1" si="46"/>
        <v>0.21174494323619408</v>
      </c>
      <c r="J246" s="123">
        <f t="shared" ca="1" si="43"/>
        <v>0.4239637574816203</v>
      </c>
      <c r="K246" s="142">
        <f t="shared" ca="1" si="47"/>
        <v>5.3771258443814638</v>
      </c>
      <c r="L246" s="143">
        <f ca="1">MAX(Routing!A$3,J245+K245)</f>
        <v>5.7925261616402448</v>
      </c>
      <c r="M246" s="141">
        <f ca="1">VLOOKUP(L246,Routing!A$3:D$23,4)+(L246-VLOOKUP(L246,Routing!A$3:A$23,1))*VLOOKUP(L246,Routing!A$3:E$23,5)</f>
        <v>0.20770014125403266</v>
      </c>
      <c r="N246" s="141">
        <f ca="1">VLOOKUP($L246,Routing!$A$3:$C$23,3)+($L246-VLOOKUP($L246,Routing!$A$3:$A$23,1))*VLOOKUP($L246,Routing!$A$3:$F$23,6)</f>
        <v>3.8462989121117162E-3</v>
      </c>
      <c r="O246" s="141">
        <f ca="1">VLOOKUP($L246,Routing!$A$3:$B$23,2)+($L246-VLOOKUP($L246,Routing!$A$3:$A$23,1))*VLOOKUP($L246,Routing!$A$3:$G$23,7)</f>
        <v>0.19231494560558582</v>
      </c>
      <c r="P246" s="83" t="str">
        <f t="shared" ca="1" si="44"/>
        <v/>
      </c>
      <c r="Q246" s="83" t="str">
        <f t="shared" ca="1" si="48"/>
        <v/>
      </c>
      <c r="R246" s="83"/>
      <c r="S246" s="83"/>
    </row>
    <row r="247" spans="1:19" x14ac:dyDescent="0.2">
      <c r="A247" s="83">
        <f>+MassCurves!A214</f>
        <v>210</v>
      </c>
      <c r="B247" s="138">
        <f t="shared" si="37"/>
        <v>0.42100000000000004</v>
      </c>
      <c r="C247" s="123">
        <f t="shared" ca="1" si="39"/>
        <v>0.12300000000000011</v>
      </c>
      <c r="D247" s="139">
        <f t="shared" ca="1" si="40"/>
        <v>0</v>
      </c>
      <c r="E247" s="138">
        <f t="shared" ca="1" si="41"/>
        <v>0.21849999999999997</v>
      </c>
      <c r="F247" s="139">
        <f t="shared" ca="1" si="38"/>
        <v>0.13549283325000008</v>
      </c>
      <c r="G247" s="140">
        <f t="shared" ca="1" si="45"/>
        <v>8.1196558852500011</v>
      </c>
      <c r="H247" s="139">
        <f t="shared" ca="1" si="42"/>
        <v>7.6725982025843964E-2</v>
      </c>
      <c r="I247" s="123">
        <f t="shared" ca="1" si="46"/>
        <v>0.21221881527584405</v>
      </c>
      <c r="J247" s="123">
        <f t="shared" ca="1" si="43"/>
        <v>0.42491191072723639</v>
      </c>
      <c r="K247" s="142">
        <f t="shared" ca="1" si="47"/>
        <v>5.3850751732884028</v>
      </c>
      <c r="L247" s="143">
        <f ca="1">MAX(Routing!A$3,J246+K246)</f>
        <v>5.801089601863084</v>
      </c>
      <c r="M247" s="141">
        <f ca="1">VLOOKUP(L247,Routing!A$3:D$23,4)+(L247-VLOOKUP(L247,Routing!A$3:A$23,1))*VLOOKUP(L247,Routing!A$3:E$23,5)</f>
        <v>0.2080071968795528</v>
      </c>
      <c r="N247" s="141">
        <f ca="1">VLOOKUP($L247,Routing!$A$3:$C$23,3)+($L247-VLOOKUP($L247,Routing!$A$3:$A$23,1))*VLOOKUP($L247,Routing!$A$3:$F$23,6)</f>
        <v>3.851985127399126E-3</v>
      </c>
      <c r="O247" s="141">
        <f ca="1">VLOOKUP($L247,Routing!$A$3:$B$23,2)+($L247-VLOOKUP($L247,Routing!$A$3:$A$23,1))*VLOOKUP($L247,Routing!$A$3:$G$23,7)</f>
        <v>0.19259925636995628</v>
      </c>
      <c r="P247" s="83" t="str">
        <f t="shared" ca="1" si="44"/>
        <v/>
      </c>
      <c r="Q247" s="83" t="str">
        <f t="shared" ca="1" si="48"/>
        <v/>
      </c>
      <c r="R247" s="83"/>
      <c r="S247" s="83"/>
    </row>
    <row r="248" spans="1:19" x14ac:dyDescent="0.2">
      <c r="A248" s="83">
        <f>+MassCurves!A215</f>
        <v>211</v>
      </c>
      <c r="B248" s="138">
        <f t="shared" si="37"/>
        <v>0.42310000000000003</v>
      </c>
      <c r="C248" s="123">
        <f t="shared" ca="1" si="39"/>
        <v>0.12330000000000008</v>
      </c>
      <c r="D248" s="139">
        <f t="shared" ca="1" si="40"/>
        <v>0</v>
      </c>
      <c r="E248" s="138">
        <f t="shared" ca="1" si="41"/>
        <v>0.21849999999999997</v>
      </c>
      <c r="F248" s="139">
        <f t="shared" ca="1" si="38"/>
        <v>0.13582330357500005</v>
      </c>
      <c r="G248" s="140">
        <f t="shared" ca="1" si="45"/>
        <v>8.1394841047500037</v>
      </c>
      <c r="H248" s="139">
        <f t="shared" ca="1" si="42"/>
        <v>7.6869792908741491E-2</v>
      </c>
      <c r="I248" s="123">
        <f t="shared" ca="1" si="46"/>
        <v>0.21269309648374154</v>
      </c>
      <c r="J248" s="123">
        <f t="shared" ca="1" si="43"/>
        <v>0.4258608838733387</v>
      </c>
      <c r="K248" s="142">
        <f t="shared" ca="1" si="47"/>
        <v>5.3933345889267805</v>
      </c>
      <c r="L248" s="143">
        <f ca="1">MAX(Routing!A$3,J247+K247)</f>
        <v>5.8099870840156393</v>
      </c>
      <c r="M248" s="141">
        <f ca="1">VLOOKUP(L248,Routing!A$3:D$23,4)+(L248-VLOOKUP(L248,Routing!A$3:A$23,1))*VLOOKUP(L248,Routing!A$3:E$23,5)</f>
        <v>0.20832623010414641</v>
      </c>
      <c r="N248" s="141">
        <f ca="1">VLOOKUP($L248,Routing!$A$3:$C$23,3)+($L248-VLOOKUP($L248,Routing!$A$3:$A$23,1))*VLOOKUP($L248,Routing!$A$3:$F$23,6)</f>
        <v>3.8578931500767855E-3</v>
      </c>
      <c r="O248" s="141">
        <f ca="1">VLOOKUP($L248,Routing!$A$3:$B$23,2)+($L248-VLOOKUP($L248,Routing!$A$3:$A$23,1))*VLOOKUP($L248,Routing!$A$3:$G$23,7)</f>
        <v>0.19289465750383927</v>
      </c>
      <c r="P248" s="83" t="str">
        <f t="shared" ca="1" si="44"/>
        <v/>
      </c>
      <c r="Q248" s="83" t="str">
        <f t="shared" ca="1" si="48"/>
        <v/>
      </c>
      <c r="R248" s="83"/>
      <c r="S248" s="83"/>
    </row>
    <row r="249" spans="1:19" x14ac:dyDescent="0.2">
      <c r="A249" s="83">
        <f>+MassCurves!A216</f>
        <v>212</v>
      </c>
      <c r="B249" s="138">
        <f t="shared" si="37"/>
        <v>0.42520000000000002</v>
      </c>
      <c r="C249" s="123">
        <f t="shared" ca="1" si="39"/>
        <v>0.12360000000000004</v>
      </c>
      <c r="D249" s="139">
        <f t="shared" ca="1" si="40"/>
        <v>0</v>
      </c>
      <c r="E249" s="138">
        <f t="shared" ca="1" si="41"/>
        <v>0.21849999999999997</v>
      </c>
      <c r="F249" s="139">
        <f t="shared" ca="1" si="38"/>
        <v>0.1361537739</v>
      </c>
      <c r="G249" s="140">
        <f t="shared" ca="1" si="45"/>
        <v>8.159312324250001</v>
      </c>
      <c r="H249" s="139">
        <f t="shared" ca="1" si="42"/>
        <v>7.7014014523883248E-2</v>
      </c>
      <c r="I249" s="123">
        <f t="shared" ca="1" si="46"/>
        <v>0.21316778842388323</v>
      </c>
      <c r="J249" s="123">
        <f t="shared" ca="1" si="43"/>
        <v>0.42681068005541173</v>
      </c>
      <c r="K249" s="142">
        <f t="shared" ca="1" si="47"/>
        <v>5.4018826151038146</v>
      </c>
      <c r="L249" s="143">
        <f ca="1">MAX(Routing!A$3,J248+K248)</f>
        <v>5.8191954728001196</v>
      </c>
      <c r="M249" s="141">
        <f ca="1">VLOOKUP(L249,Routing!A$3:D$23,4)+(L249-VLOOKUP(L249,Routing!A$3:A$23,1))*VLOOKUP(L249,Routing!A$3:E$23,5)</f>
        <v>0.20865641137530308</v>
      </c>
      <c r="N249" s="141">
        <f ca="1">VLOOKUP($L249,Routing!$A$3:$C$23,3)+($L249-VLOOKUP($L249,Routing!$A$3:$A$23,1))*VLOOKUP($L249,Routing!$A$3:$F$23,6)</f>
        <v>3.8640076180611682E-3</v>
      </c>
      <c r="O249" s="141">
        <f ca="1">VLOOKUP($L249,Routing!$A$3:$B$23,2)+($L249-VLOOKUP($L249,Routing!$A$3:$A$23,1))*VLOOKUP($L249,Routing!$A$3:$G$23,7)</f>
        <v>0.19320038090305841</v>
      </c>
      <c r="P249" s="83" t="str">
        <f t="shared" ca="1" si="44"/>
        <v/>
      </c>
      <c r="Q249" s="83" t="str">
        <f t="shared" ca="1" si="48"/>
        <v/>
      </c>
      <c r="R249" s="83"/>
      <c r="S249" s="83"/>
    </row>
    <row r="250" spans="1:19" x14ac:dyDescent="0.2">
      <c r="A250" s="83">
        <f>+MassCurves!A217</f>
        <v>213</v>
      </c>
      <c r="B250" s="138">
        <f t="shared" si="37"/>
        <v>0.42730000000000001</v>
      </c>
      <c r="C250" s="123">
        <f t="shared" ca="1" si="39"/>
        <v>0.1239</v>
      </c>
      <c r="D250" s="139">
        <f t="shared" ca="1" si="40"/>
        <v>0</v>
      </c>
      <c r="E250" s="138">
        <f t="shared" ca="1" si="41"/>
        <v>0.21849999999999997</v>
      </c>
      <c r="F250" s="139">
        <f t="shared" ca="1" si="38"/>
        <v>0.13648424422499997</v>
      </c>
      <c r="G250" s="140">
        <f t="shared" ca="1" si="45"/>
        <v>8.17914054375</v>
      </c>
      <c r="H250" s="139">
        <f t="shared" ca="1" si="42"/>
        <v>7.7158648442757036E-2</v>
      </c>
      <c r="I250" s="123">
        <f t="shared" ca="1" si="46"/>
        <v>0.21364289266775699</v>
      </c>
      <c r="J250" s="123">
        <f t="shared" ca="1" si="43"/>
        <v>0.42776130242396554</v>
      </c>
      <c r="K250" s="142">
        <f t="shared" ca="1" si="47"/>
        <v>5.4106993186627355</v>
      </c>
      <c r="L250" s="143">
        <f ca="1">MAX(Routing!A$3,J249+K249)</f>
        <v>5.8286932951592263</v>
      </c>
      <c r="M250" s="141">
        <f ca="1">VLOOKUP(L250,Routing!A$3:D$23,4)+(L250-VLOOKUP(L250,Routing!A$3:A$23,1))*VLOOKUP(L250,Routing!A$3:E$23,5)</f>
        <v>0.20899697074276108</v>
      </c>
      <c r="N250" s="141">
        <f ca="1">VLOOKUP($L250,Routing!$A$3:$C$23,3)+($L250-VLOOKUP($L250,Routing!$A$3:$A$23,1))*VLOOKUP($L250,Routing!$A$3:$F$23,6)</f>
        <v>3.8703142730140941E-3</v>
      </c>
      <c r="O250" s="141">
        <f ca="1">VLOOKUP($L250,Routing!$A$3:$B$23,2)+($L250-VLOOKUP($L250,Routing!$A$3:$A$23,1))*VLOOKUP($L250,Routing!$A$3:$G$23,7)</f>
        <v>0.19351571365070472</v>
      </c>
      <c r="P250" s="83" t="str">
        <f t="shared" ca="1" si="44"/>
        <v/>
      </c>
      <c r="Q250" s="83" t="str">
        <f t="shared" ca="1" si="48"/>
        <v/>
      </c>
      <c r="R250" s="83"/>
      <c r="S250" s="83"/>
    </row>
    <row r="251" spans="1:19" x14ac:dyDescent="0.2">
      <c r="A251" s="83">
        <f>+MassCurves!A218</f>
        <v>214</v>
      </c>
      <c r="B251" s="138">
        <f t="shared" si="37"/>
        <v>0.4294</v>
      </c>
      <c r="C251" s="123">
        <f t="shared" ca="1" si="39"/>
        <v>0.12419999999999999</v>
      </c>
      <c r="D251" s="139">
        <f t="shared" ca="1" si="40"/>
        <v>0</v>
      </c>
      <c r="E251" s="138">
        <f t="shared" ca="1" si="41"/>
        <v>0.21849999999999997</v>
      </c>
      <c r="F251" s="139">
        <f t="shared" ca="1" si="38"/>
        <v>0.13681471454999997</v>
      </c>
      <c r="G251" s="140">
        <f t="shared" ca="1" si="45"/>
        <v>8.1989687632499972</v>
      </c>
      <c r="H251" s="139">
        <f t="shared" ca="1" si="42"/>
        <v>7.7303696244385059E-2</v>
      </c>
      <c r="I251" s="123">
        <f t="shared" ca="1" si="46"/>
        <v>0.21411841079438504</v>
      </c>
      <c r="J251" s="123">
        <f t="shared" ca="1" si="43"/>
        <v>0.42871275414462218</v>
      </c>
      <c r="K251" s="142">
        <f t="shared" ca="1" si="47"/>
        <v>5.4197661988407519</v>
      </c>
      <c r="L251" s="143">
        <f ca="1">MAX(Routing!A$3,J250+K250)</f>
        <v>5.8384606210867007</v>
      </c>
      <c r="M251" s="141">
        <f ca="1">VLOOKUP(L251,Routing!A$3:D$23,4)+(L251-VLOOKUP(L251,Routing!A$3:A$23,1))*VLOOKUP(L251,Routing!A$3:E$23,5)</f>
        <v>0.20934719358478207</v>
      </c>
      <c r="N251" s="141">
        <f ca="1">VLOOKUP($L251,Routing!$A$3:$C$23,3)+($L251-VLOOKUP($L251,Routing!$A$3:$A$23,1))*VLOOKUP($L251,Routing!$A$3:$F$23,6)</f>
        <v>3.8767998811996681E-3</v>
      </c>
      <c r="O251" s="141">
        <f ca="1">VLOOKUP($L251,Routing!$A$3:$B$23,2)+($L251-VLOOKUP($L251,Routing!$A$3:$A$23,1))*VLOOKUP($L251,Routing!$A$3:$G$23,7)</f>
        <v>0.19383999405998342</v>
      </c>
      <c r="P251" s="83" t="str">
        <f t="shared" ca="1" si="44"/>
        <v/>
      </c>
      <c r="Q251" s="83" t="str">
        <f t="shared" ca="1" si="48"/>
        <v/>
      </c>
      <c r="R251" s="83"/>
      <c r="S251" s="83"/>
    </row>
    <row r="252" spans="1:19" x14ac:dyDescent="0.2">
      <c r="A252" s="83">
        <f>+MassCurves!A219</f>
        <v>215</v>
      </c>
      <c r="B252" s="138">
        <f t="shared" si="37"/>
        <v>0.43149999999999999</v>
      </c>
      <c r="C252" s="123">
        <f t="shared" ca="1" si="39"/>
        <v>0.12449999999999994</v>
      </c>
      <c r="D252" s="139">
        <f t="shared" ca="1" si="40"/>
        <v>0</v>
      </c>
      <c r="E252" s="138">
        <f t="shared" ca="1" si="41"/>
        <v>0.21849999999999997</v>
      </c>
      <c r="F252" s="139">
        <f t="shared" ca="1" si="38"/>
        <v>0.13714518487499991</v>
      </c>
      <c r="G252" s="140">
        <f t="shared" ca="1" si="45"/>
        <v>8.2187969827499963</v>
      </c>
      <c r="H252" s="139">
        <f t="shared" ca="1" si="42"/>
        <v>7.7449159515367266E-2</v>
      </c>
      <c r="I252" s="123">
        <f t="shared" ca="1" si="46"/>
        <v>0.21459434439036718</v>
      </c>
      <c r="J252" s="123">
        <f t="shared" ca="1" si="43"/>
        <v>0.42966503839820319</v>
      </c>
      <c r="K252" s="142">
        <f t="shared" ca="1" si="47"/>
        <v>5.429066084561609</v>
      </c>
      <c r="L252" s="143">
        <f ca="1">MAX(Routing!A$3,J251+K251)</f>
        <v>5.8484789529853742</v>
      </c>
      <c r="M252" s="141">
        <f ca="1">VLOOKUP(L252,Routing!A$3:D$23,4)+(L252-VLOOKUP(L252,Routing!A$3:A$23,1))*VLOOKUP(L252,Routing!A$3:E$23,5)</f>
        <v>0.2097064166409098</v>
      </c>
      <c r="N252" s="141">
        <f ca="1">VLOOKUP($L252,Routing!$A$3:$C$23,3)+($L252-VLOOKUP($L252,Routing!$A$3:$A$23,1))*VLOOKUP($L252,Routing!$A$3:$F$23,6)</f>
        <v>3.8834521600168486E-3</v>
      </c>
      <c r="O252" s="141">
        <f ca="1">VLOOKUP($L252,Routing!$A$3:$B$23,2)+($L252-VLOOKUP($L252,Routing!$A$3:$A$23,1))*VLOOKUP($L252,Routing!$A$3:$G$23,7)</f>
        <v>0.19417260800084243</v>
      </c>
      <c r="P252" s="83" t="str">
        <f t="shared" ca="1" si="44"/>
        <v/>
      </c>
      <c r="Q252" s="83" t="str">
        <f t="shared" ca="1" si="48"/>
        <v/>
      </c>
      <c r="R252" s="83"/>
      <c r="S252" s="83"/>
    </row>
    <row r="253" spans="1:19" x14ac:dyDescent="0.2">
      <c r="A253" s="83">
        <f>+MassCurves!A220</f>
        <v>216</v>
      </c>
      <c r="B253" s="138">
        <f t="shared" si="37"/>
        <v>0.43360000000000004</v>
      </c>
      <c r="C253" s="123">
        <f t="shared" ca="1" si="39"/>
        <v>0.12480000000000006</v>
      </c>
      <c r="D253" s="139">
        <f t="shared" ca="1" si="40"/>
        <v>0</v>
      </c>
      <c r="E253" s="138">
        <f t="shared" ca="1" si="41"/>
        <v>0.21849999999999997</v>
      </c>
      <c r="F253" s="139">
        <f t="shared" ca="1" si="38"/>
        <v>0.13747565520000005</v>
      </c>
      <c r="G253" s="140">
        <f t="shared" ca="1" si="45"/>
        <v>8.2386252022499988</v>
      </c>
      <c r="H253" s="139">
        <f t="shared" ca="1" si="42"/>
        <v>7.7595039849925149E-2</v>
      </c>
      <c r="I253" s="123">
        <f t="shared" ca="1" si="46"/>
        <v>0.21507069504992521</v>
      </c>
      <c r="J253" s="123">
        <f t="shared" ca="1" si="43"/>
        <v>0.43061815838081696</v>
      </c>
      <c r="K253" s="142">
        <f t="shared" ca="1" si="47"/>
        <v>5.438583039093686</v>
      </c>
      <c r="L253" s="143">
        <f ca="1">MAX(Routing!A$3,J252+K252)</f>
        <v>5.8587311229598118</v>
      </c>
      <c r="M253" s="141">
        <f ca="1">VLOOKUP(L253,Routing!A$3:D$23,4)+(L253-VLOOKUP(L253,Routing!A$3:A$23,1))*VLOOKUP(L253,Routing!A$3:E$23,5)</f>
        <v>0.21007402432923625</v>
      </c>
      <c r="N253" s="141">
        <f ca="1">VLOOKUP($L253,Routing!$A$3:$C$23,3)+($L253-VLOOKUP($L253,Routing!$A$3:$A$23,1))*VLOOKUP($L253,Routing!$A$3:$F$23,6)</f>
        <v>3.8902597098006714E-3</v>
      </c>
      <c r="O253" s="141">
        <f ca="1">VLOOKUP($L253,Routing!$A$3:$B$23,2)+($L253-VLOOKUP($L253,Routing!$A$3:$A$23,1))*VLOOKUP($L253,Routing!$A$3:$G$23,7)</f>
        <v>0.19451298549003357</v>
      </c>
      <c r="P253" s="83" t="str">
        <f t="shared" ca="1" si="44"/>
        <v/>
      </c>
      <c r="Q253" s="83" t="str">
        <f t="shared" ca="1" si="48"/>
        <v/>
      </c>
      <c r="R253" s="83"/>
      <c r="S253" s="83"/>
    </row>
    <row r="254" spans="1:19" x14ac:dyDescent="0.2">
      <c r="A254" s="83">
        <f>+MassCurves!A221</f>
        <v>217</v>
      </c>
      <c r="B254" s="138">
        <f t="shared" si="37"/>
        <v>0.43570000000000003</v>
      </c>
      <c r="C254" s="123">
        <f t="shared" ca="1" si="39"/>
        <v>0.12510000000000004</v>
      </c>
      <c r="D254" s="139">
        <f t="shared" ca="1" si="40"/>
        <v>0</v>
      </c>
      <c r="E254" s="138">
        <f t="shared" ca="1" si="41"/>
        <v>0.21849999999999997</v>
      </c>
      <c r="F254" s="139">
        <f t="shared" ca="1" si="38"/>
        <v>0.13780612552500004</v>
      </c>
      <c r="G254" s="140">
        <f t="shared" ca="1" si="45"/>
        <v>8.2584534217500032</v>
      </c>
      <c r="H254" s="139">
        <f t="shared" ca="1" si="42"/>
        <v>7.7741338849945635E-2</v>
      </c>
      <c r="I254" s="123">
        <f t="shared" ca="1" si="46"/>
        <v>0.21554746437494568</v>
      </c>
      <c r="J254" s="123">
        <f t="shared" ca="1" si="43"/>
        <v>0.43157211730394696</v>
      </c>
      <c r="K254" s="142">
        <f t="shared" ca="1" si="47"/>
        <v>5.4483022715454439</v>
      </c>
      <c r="L254" s="143">
        <f ca="1">MAX(Routing!A$3,J253+K253)</f>
        <v>5.8692011974745029</v>
      </c>
      <c r="M254" s="141">
        <f ca="1">VLOOKUP(L254,Routing!A$3:D$23,4)+(L254-VLOOKUP(L254,Routing!A$3:A$23,1))*VLOOKUP(L254,Routing!A$3:E$23,5)</f>
        <v>0.21044944532777099</v>
      </c>
      <c r="N254" s="141">
        <f ca="1">VLOOKUP($L254,Routing!$A$3:$C$23,3)+($L254-VLOOKUP($L254,Routing!$A$3:$A$23,1))*VLOOKUP($L254,Routing!$A$3:$F$23,6)</f>
        <v>3.8972119505142778E-3</v>
      </c>
      <c r="O254" s="141">
        <f ca="1">VLOOKUP($L254,Routing!$A$3:$B$23,2)+($L254-VLOOKUP($L254,Routing!$A$3:$A$23,1))*VLOOKUP($L254,Routing!$A$3:$G$23,7)</f>
        <v>0.19486059752571389</v>
      </c>
      <c r="P254" s="83" t="str">
        <f t="shared" ca="1" si="44"/>
        <v/>
      </c>
      <c r="Q254" s="83" t="str">
        <f t="shared" ca="1" si="48"/>
        <v/>
      </c>
      <c r="R254" s="83"/>
      <c r="S254" s="83"/>
    </row>
    <row r="255" spans="1:19" x14ac:dyDescent="0.2">
      <c r="A255" s="83">
        <f>+MassCurves!A222</f>
        <v>218</v>
      </c>
      <c r="B255" s="138">
        <f t="shared" si="37"/>
        <v>0.43780000000000002</v>
      </c>
      <c r="C255" s="123">
        <f t="shared" ca="1" si="39"/>
        <v>0.12540000000000001</v>
      </c>
      <c r="D255" s="139">
        <f t="shared" ca="1" si="40"/>
        <v>0</v>
      </c>
      <c r="E255" s="138">
        <f t="shared" ca="1" si="41"/>
        <v>0.21849999999999997</v>
      </c>
      <c r="F255" s="139">
        <f t="shared" ca="1" si="38"/>
        <v>0.13813659584999999</v>
      </c>
      <c r="G255" s="140">
        <f t="shared" ca="1" si="45"/>
        <v>8.2782816412500004</v>
      </c>
      <c r="H255" s="139">
        <f t="shared" ca="1" si="42"/>
        <v>7.7888058125025611E-2</v>
      </c>
      <c r="I255" s="123">
        <f t="shared" ca="1" si="46"/>
        <v>0.2160246539750256</v>
      </c>
      <c r="J255" s="123">
        <f t="shared" ca="1" si="43"/>
        <v>0.43252691839454127</v>
      </c>
      <c r="K255" s="142">
        <f t="shared" ca="1" si="47"/>
        <v>5.4582100547079113</v>
      </c>
      <c r="L255" s="143">
        <f ca="1">MAX(Routing!A$3,J254+K254)</f>
        <v>5.879874388849391</v>
      </c>
      <c r="M255" s="141">
        <f ca="1">VLOOKUP(L255,Routing!A$3:D$23,4)+(L255-VLOOKUP(L255,Routing!A$3:A$23,1))*VLOOKUP(L255,Routing!A$3:E$23,5)</f>
        <v>0.21083214940097417</v>
      </c>
      <c r="N255" s="141">
        <f ca="1">VLOOKUP($L255,Routing!$A$3:$C$23,3)+($L255-VLOOKUP($L255,Routing!$A$3:$A$23,1))*VLOOKUP($L255,Routing!$A$3:$F$23,6)</f>
        <v>3.9042990629810032E-3</v>
      </c>
      <c r="O255" s="141">
        <f ca="1">VLOOKUP($L255,Routing!$A$3:$B$23,2)+($L255-VLOOKUP($L255,Routing!$A$3:$A$23,1))*VLOOKUP($L255,Routing!$A$3:$G$23,7)</f>
        <v>0.19521495314905016</v>
      </c>
      <c r="P255" s="83" t="str">
        <f t="shared" ca="1" si="44"/>
        <v/>
      </c>
      <c r="Q255" s="83" t="str">
        <f t="shared" ca="1" si="48"/>
        <v/>
      </c>
      <c r="R255" s="83"/>
      <c r="S255" s="83"/>
    </row>
    <row r="256" spans="1:19" x14ac:dyDescent="0.2">
      <c r="A256" s="83">
        <f>+MassCurves!A223</f>
        <v>219</v>
      </c>
      <c r="B256" s="138">
        <f t="shared" si="37"/>
        <v>0.43990000000000001</v>
      </c>
      <c r="C256" s="123">
        <f t="shared" ca="1" si="39"/>
        <v>0.12569999999999998</v>
      </c>
      <c r="D256" s="139">
        <f t="shared" ca="1" si="40"/>
        <v>0</v>
      </c>
      <c r="E256" s="138">
        <f t="shared" ca="1" si="41"/>
        <v>0.21849999999999997</v>
      </c>
      <c r="F256" s="139">
        <f t="shared" ca="1" si="38"/>
        <v>0.13846706617499996</v>
      </c>
      <c r="G256" s="140">
        <f t="shared" ca="1" si="45"/>
        <v>8.2981098607499995</v>
      </c>
      <c r="H256" s="139">
        <f t="shared" ca="1" si="42"/>
        <v>7.8035199292516191E-2</v>
      </c>
      <c r="I256" s="123">
        <f t="shared" ca="1" si="46"/>
        <v>0.21650226546751616</v>
      </c>
      <c r="J256" s="123">
        <f t="shared" ca="1" si="43"/>
        <v>0.43348256489510184</v>
      </c>
      <c r="K256" s="142">
        <f t="shared" ca="1" si="47"/>
        <v>5.4682936487890048</v>
      </c>
      <c r="L256" s="143">
        <f ca="1">MAX(Routing!A$3,J255+K255)</f>
        <v>5.8907369731024524</v>
      </c>
      <c r="M256" s="141">
        <f ca="1">VLOOKUP(L256,Routing!A$3:D$23,4)+(L256-VLOOKUP(L256,Routing!A$3:A$23,1))*VLOOKUP(L256,Routing!A$3:E$23,5)</f>
        <v>0.21122164445387276</v>
      </c>
      <c r="N256" s="141">
        <f ca="1">VLOOKUP($L256,Routing!$A$3:$C$23,3)+($L256-VLOOKUP($L256,Routing!$A$3:$A$23,1))*VLOOKUP($L256,Routing!$A$3:$F$23,6)</f>
        <v>3.9115119343309775E-3</v>
      </c>
      <c r="O256" s="141">
        <f ca="1">VLOOKUP($L256,Routing!$A$3:$B$23,2)+($L256-VLOOKUP($L256,Routing!$A$3:$A$23,1))*VLOOKUP($L256,Routing!$A$3:$G$23,7)</f>
        <v>0.19557559671654887</v>
      </c>
      <c r="P256" s="83" t="str">
        <f t="shared" ca="1" si="44"/>
        <v/>
      </c>
      <c r="Q256" s="83" t="str">
        <f t="shared" ca="1" si="48"/>
        <v/>
      </c>
      <c r="R256" s="83"/>
      <c r="S256" s="83"/>
    </row>
    <row r="257" spans="1:19" x14ac:dyDescent="0.2">
      <c r="A257" s="83">
        <f>+MassCurves!A224</f>
        <v>220</v>
      </c>
      <c r="B257" s="138">
        <f t="shared" si="37"/>
        <v>0.442</v>
      </c>
      <c r="C257" s="123">
        <f t="shared" ca="1" si="39"/>
        <v>0.12599999999999995</v>
      </c>
      <c r="D257" s="139">
        <f t="shared" ca="1" si="40"/>
        <v>0</v>
      </c>
      <c r="E257" s="138">
        <f t="shared" ca="1" si="41"/>
        <v>0.21849999999999997</v>
      </c>
      <c r="F257" s="139">
        <f t="shared" ca="1" si="38"/>
        <v>0.1387975364999999</v>
      </c>
      <c r="G257" s="140">
        <f t="shared" ca="1" si="45"/>
        <v>8.3179380802499949</v>
      </c>
      <c r="H257" s="139">
        <f t="shared" ca="1" si="42"/>
        <v>7.8182763977567959E-2</v>
      </c>
      <c r="I257" s="123">
        <f t="shared" ca="1" si="46"/>
        <v>0.21698030047756786</v>
      </c>
      <c r="J257" s="123">
        <f t="shared" ca="1" si="43"/>
        <v>0.43411189694365604</v>
      </c>
      <c r="K257" s="142">
        <f t="shared" ca="1" si="47"/>
        <v>5.4785412306171963</v>
      </c>
      <c r="L257" s="143">
        <f ca="1">MAX(Routing!A$3,J256+K256)</f>
        <v>5.9017762136841068</v>
      </c>
      <c r="M257" s="141">
        <f ca="1">VLOOKUP(L257,Routing!A$3:D$23,4)+(L257-VLOOKUP(L257,Routing!A$3:A$23,1))*VLOOKUP(L257,Routing!A$3:E$23,5)</f>
        <v>0.21161747379743806</v>
      </c>
      <c r="N257" s="141">
        <f ca="1">VLOOKUP($L257,Routing!$A$3:$C$23,3)+($L257-VLOOKUP($L257,Routing!$A$3:$A$23,1))*VLOOKUP($L257,Routing!$A$3:$F$23,6)</f>
        <v>3.9188421073599643E-3</v>
      </c>
      <c r="O257" s="141">
        <f ca="1">VLOOKUP($L257,Routing!$A$3:$B$23,2)+($L257-VLOOKUP($L257,Routing!$A$3:$A$23,1))*VLOOKUP($L257,Routing!$A$3:$G$23,7)</f>
        <v>0.19594210536799822</v>
      </c>
      <c r="P257" s="83" t="str">
        <f t="shared" ca="1" si="44"/>
        <v/>
      </c>
      <c r="Q257" s="83" t="str">
        <f t="shared" ca="1" si="48"/>
        <v/>
      </c>
      <c r="R257" s="83"/>
      <c r="S257" s="83"/>
    </row>
    <row r="258" spans="1:19" x14ac:dyDescent="0.2">
      <c r="A258" s="83">
        <f>+MassCurves!A225</f>
        <v>221</v>
      </c>
      <c r="B258" s="138">
        <f t="shared" si="37"/>
        <v>0.44409999999999999</v>
      </c>
      <c r="C258" s="123">
        <f t="shared" ca="1" si="39"/>
        <v>0.12599999999999995</v>
      </c>
      <c r="D258" s="139">
        <f t="shared" ca="1" si="40"/>
        <v>0</v>
      </c>
      <c r="E258" s="138">
        <f t="shared" ca="1" si="41"/>
        <v>0.21849999999999997</v>
      </c>
      <c r="F258" s="139">
        <f t="shared" ca="1" si="38"/>
        <v>0.1387975364999999</v>
      </c>
      <c r="G258" s="140">
        <f t="shared" ca="1" si="45"/>
        <v>8.3278521899999944</v>
      </c>
      <c r="H258" s="139">
        <f t="shared" ca="1" si="42"/>
        <v>7.8334061018102363E-2</v>
      </c>
      <c r="I258" s="123">
        <f t="shared" ca="1" si="46"/>
        <v>0.21713159751810227</v>
      </c>
      <c r="J258" s="123">
        <f t="shared" ca="1" si="43"/>
        <v>0.4344149306265418</v>
      </c>
      <c r="K258" s="142">
        <f t="shared" ca="1" si="47"/>
        <v>5.4886381266991968</v>
      </c>
      <c r="L258" s="143">
        <f ca="1">MAX(Routing!A$3,J257+K257)</f>
        <v>5.9126531275608523</v>
      </c>
      <c r="M258" s="141">
        <f ca="1">VLOOKUP(L258,Routing!A$3:D$23,4)+(L258-VLOOKUP(L258,Routing!A$3:A$23,1))*VLOOKUP(L258,Routing!A$3:E$23,5)</f>
        <v>0.21200748266154448</v>
      </c>
      <c r="N258" s="141">
        <f ca="1">VLOOKUP($L258,Routing!$A$3:$C$23,3)+($L258-VLOOKUP($L258,Routing!$A$3:$A$23,1))*VLOOKUP($L258,Routing!$A$3:$F$23,6)</f>
        <v>3.926064493732305E-3</v>
      </c>
      <c r="O258" s="141">
        <f ca="1">VLOOKUP($L258,Routing!$A$3:$B$23,2)+($L258-VLOOKUP($L258,Routing!$A$3:$A$23,1))*VLOOKUP($L258,Routing!$A$3:$G$23,7)</f>
        <v>0.19630322468661526</v>
      </c>
      <c r="P258" s="83" t="str">
        <f t="shared" ca="1" si="44"/>
        <v/>
      </c>
      <c r="Q258" s="83" t="str">
        <f t="shared" ca="1" si="48"/>
        <v/>
      </c>
      <c r="R258" s="83"/>
      <c r="S258" s="83"/>
    </row>
    <row r="259" spans="1:19" x14ac:dyDescent="0.2">
      <c r="A259" s="83">
        <f>+MassCurves!A226</f>
        <v>222</v>
      </c>
      <c r="B259" s="138">
        <f t="shared" si="37"/>
        <v>0.44620000000000004</v>
      </c>
      <c r="C259" s="123">
        <f t="shared" ca="1" si="39"/>
        <v>0.12600000000000011</v>
      </c>
      <c r="D259" s="139">
        <f t="shared" ca="1" si="40"/>
        <v>0</v>
      </c>
      <c r="E259" s="138">
        <f t="shared" ca="1" si="41"/>
        <v>0.21849999999999997</v>
      </c>
      <c r="F259" s="139">
        <f t="shared" ca="1" si="38"/>
        <v>0.1387975365000001</v>
      </c>
      <c r="G259" s="140">
        <f t="shared" ca="1" si="45"/>
        <v>8.3278521899999998</v>
      </c>
      <c r="H259" s="139">
        <f t="shared" ca="1" si="42"/>
        <v>7.8485797662491349E-2</v>
      </c>
      <c r="I259" s="123">
        <f t="shared" ca="1" si="46"/>
        <v>0.21728333416249146</v>
      </c>
      <c r="J259" s="123">
        <f t="shared" ca="1" si="43"/>
        <v>0.43471884522184706</v>
      </c>
      <c r="K259" s="142">
        <f t="shared" ca="1" si="47"/>
        <v>5.4982922447010196</v>
      </c>
      <c r="L259" s="143">
        <f ca="1">MAX(Routing!A$3,J258+K258)</f>
        <v>5.9230530573257383</v>
      </c>
      <c r="M259" s="141">
        <f ca="1">VLOOKUP(L259,Routing!A$3:D$23,4)+(L259-VLOOKUP(L259,Routing!A$3:A$23,1))*VLOOKUP(L259,Routing!A$3:E$23,5)</f>
        <v>0.2123803885096878</v>
      </c>
      <c r="N259" s="141">
        <f ca="1">VLOOKUP($L259,Routing!$A$3:$C$23,3)+($L259-VLOOKUP($L259,Routing!$A$3:$A$23,1))*VLOOKUP($L259,Routing!$A$3:$F$23,6)</f>
        <v>3.9329701575868117E-3</v>
      </c>
      <c r="O259" s="141">
        <f ca="1">VLOOKUP($L259,Routing!$A$3:$B$23,2)+($L259-VLOOKUP($L259,Routing!$A$3:$A$23,1))*VLOOKUP($L259,Routing!$A$3:$G$23,7)</f>
        <v>0.19664850787934057</v>
      </c>
      <c r="P259" s="83" t="str">
        <f t="shared" ca="1" si="44"/>
        <v/>
      </c>
      <c r="Q259" s="83" t="str">
        <f t="shared" ca="1" si="48"/>
        <v/>
      </c>
      <c r="R259" s="83"/>
      <c r="S259" s="83"/>
    </row>
    <row r="260" spans="1:19" x14ac:dyDescent="0.2">
      <c r="A260" s="83">
        <f>+MassCurves!A227</f>
        <v>223</v>
      </c>
      <c r="B260" s="138">
        <f t="shared" si="37"/>
        <v>0.44830000000000003</v>
      </c>
      <c r="C260" s="123">
        <f t="shared" ca="1" si="39"/>
        <v>0.12600000000000011</v>
      </c>
      <c r="D260" s="139">
        <f t="shared" ca="1" si="40"/>
        <v>0</v>
      </c>
      <c r="E260" s="138">
        <f t="shared" ca="1" si="41"/>
        <v>0.21849999999999997</v>
      </c>
      <c r="F260" s="139">
        <f t="shared" ca="1" si="38"/>
        <v>0.1387975365000001</v>
      </c>
      <c r="G260" s="140">
        <f t="shared" ca="1" si="45"/>
        <v>8.3278521900000051</v>
      </c>
      <c r="H260" s="139">
        <f t="shared" ca="1" si="42"/>
        <v>7.8637975615451133E-2</v>
      </c>
      <c r="I260" s="123">
        <f t="shared" ca="1" si="46"/>
        <v>0.21743551211545123</v>
      </c>
      <c r="J260" s="123">
        <f t="shared" ca="1" si="43"/>
        <v>0.43502364414727501</v>
      </c>
      <c r="K260" s="142">
        <f t="shared" ca="1" si="47"/>
        <v>5.5075361553715734</v>
      </c>
      <c r="L260" s="143">
        <f ca="1">MAX(Routing!A$3,J259+K259)</f>
        <v>5.933011089922867</v>
      </c>
      <c r="M260" s="141">
        <f ca="1">VLOOKUP(L260,Routing!A$3:D$23,4)+(L260-VLOOKUP(L260,Routing!A$3:A$23,1))*VLOOKUP(L260,Routing!A$3:E$23,5)</f>
        <v>0.21273744943946532</v>
      </c>
      <c r="N260" s="141">
        <f ca="1">VLOOKUP($L260,Routing!$A$3:$C$23,3)+($L260-VLOOKUP($L260,Routing!$A$3:$A$23,1))*VLOOKUP($L260,Routing!$A$3:$F$23,6)</f>
        <v>3.9395823970271356E-3</v>
      </c>
      <c r="O260" s="141">
        <f ca="1">VLOOKUP($L260,Routing!$A$3:$B$23,2)+($L260-VLOOKUP($L260,Routing!$A$3:$A$23,1))*VLOOKUP($L260,Routing!$A$3:$G$23,7)</f>
        <v>0.1969791198513568</v>
      </c>
      <c r="P260" s="83" t="str">
        <f t="shared" ca="1" si="44"/>
        <v/>
      </c>
      <c r="Q260" s="83" t="str">
        <f t="shared" ca="1" si="48"/>
        <v/>
      </c>
      <c r="R260" s="83"/>
      <c r="S260" s="83"/>
    </row>
    <row r="261" spans="1:19" x14ac:dyDescent="0.2">
      <c r="A261" s="83">
        <f>+MassCurves!A228</f>
        <v>224</v>
      </c>
      <c r="B261" s="138">
        <f t="shared" si="37"/>
        <v>0.45040000000000002</v>
      </c>
      <c r="C261" s="123">
        <f t="shared" ca="1" si="39"/>
        <v>0.12599999999999995</v>
      </c>
      <c r="D261" s="139">
        <f t="shared" ca="1" si="40"/>
        <v>0</v>
      </c>
      <c r="E261" s="138">
        <f t="shared" ca="1" si="41"/>
        <v>0.21849999999999997</v>
      </c>
      <c r="F261" s="139">
        <f t="shared" ca="1" si="38"/>
        <v>0.1387975364999999</v>
      </c>
      <c r="G261" s="140">
        <f t="shared" ca="1" si="45"/>
        <v>8.3278521899999998</v>
      </c>
      <c r="H261" s="139">
        <f t="shared" ca="1" si="42"/>
        <v>7.8790596589969175E-2</v>
      </c>
      <c r="I261" s="123">
        <f t="shared" ca="1" si="46"/>
        <v>0.21758813308996908</v>
      </c>
      <c r="J261" s="123">
        <f t="shared" ca="1" si="43"/>
        <v>0.43532933083712055</v>
      </c>
      <c r="K261" s="142">
        <f t="shared" ca="1" si="47"/>
        <v>5.5164000968814637</v>
      </c>
      <c r="L261" s="143">
        <f ca="1">MAX(Routing!A$3,J260+K260)</f>
        <v>5.9425597995188486</v>
      </c>
      <c r="M261" s="141">
        <f ca="1">VLOOKUP(L261,Routing!A$3:D$23,4)+(L261-VLOOKUP(L261,Routing!A$3:A$23,1))*VLOOKUP(L261,Routing!A$3:E$23,5)</f>
        <v>0.21307983344888298</v>
      </c>
      <c r="N261" s="141">
        <f ca="1">VLOOKUP($L261,Routing!$A$3:$C$23,3)+($L261-VLOOKUP($L261,Routing!$A$3:$A$23,1))*VLOOKUP($L261,Routing!$A$3:$F$23,6)</f>
        <v>3.9459228416459814E-3</v>
      </c>
      <c r="O261" s="141">
        <f ca="1">VLOOKUP($L261,Routing!$A$3:$B$23,2)+($L261-VLOOKUP($L261,Routing!$A$3:$A$23,1))*VLOOKUP($L261,Routing!$A$3:$G$23,7)</f>
        <v>0.19729614208229909</v>
      </c>
      <c r="P261" s="83" t="str">
        <f t="shared" ca="1" si="44"/>
        <v/>
      </c>
      <c r="Q261" s="83" t="str">
        <f t="shared" ca="1" si="48"/>
        <v/>
      </c>
      <c r="R261" s="83"/>
      <c r="S261" s="83"/>
    </row>
    <row r="262" spans="1:19" x14ac:dyDescent="0.2">
      <c r="A262" s="83">
        <f>+MassCurves!A229</f>
        <v>225</v>
      </c>
      <c r="B262" s="138">
        <f t="shared" si="37"/>
        <v>0.45250000000000001</v>
      </c>
      <c r="C262" s="123">
        <f t="shared" ca="1" si="39"/>
        <v>0.12599999999999995</v>
      </c>
      <c r="D262" s="139">
        <f t="shared" ca="1" si="40"/>
        <v>0</v>
      </c>
      <c r="E262" s="138">
        <f t="shared" ca="1" si="41"/>
        <v>0.21849999999999997</v>
      </c>
      <c r="F262" s="139">
        <f t="shared" ca="1" si="38"/>
        <v>0.1387975364999999</v>
      </c>
      <c r="G262" s="140">
        <f t="shared" ca="1" si="45"/>
        <v>8.3278521899999944</v>
      </c>
      <c r="H262" s="139">
        <f t="shared" ca="1" si="42"/>
        <v>7.8943662307352475E-2</v>
      </c>
      <c r="I262" s="123">
        <f t="shared" ca="1" si="46"/>
        <v>0.21774119880735238</v>
      </c>
      <c r="J262" s="123">
        <f t="shared" ca="1" si="43"/>
        <v>0.43563590874236569</v>
      </c>
      <c r="K262" s="142">
        <f t="shared" ca="1" si="47"/>
        <v>5.5249121421149141</v>
      </c>
      <c r="L262" s="143">
        <f ca="1">MAX(Routing!A$3,J261+K261)</f>
        <v>5.9517294277185844</v>
      </c>
      <c r="M262" s="141">
        <f ca="1">VLOOKUP(L262,Routing!A$3:D$23,4)+(L262-VLOOKUP(L262,Routing!A$3:A$23,1))*VLOOKUP(L262,Routing!A$3:E$23,5)</f>
        <v>0.21340862489827592</v>
      </c>
      <c r="N262" s="141">
        <f ca="1">VLOOKUP($L262,Routing!$A$3:$C$23,3)+($L262-VLOOKUP($L262,Routing!$A$3:$A$23,1))*VLOOKUP($L262,Routing!$A$3:$F$23,6)</f>
        <v>3.9520115721902952E-3</v>
      </c>
      <c r="O262" s="141">
        <f ca="1">VLOOKUP($L262,Routing!$A$3:$B$23,2)+($L262-VLOOKUP($L262,Routing!$A$3:$A$23,1))*VLOOKUP($L262,Routing!$A$3:$G$23,7)</f>
        <v>0.19760057860951474</v>
      </c>
      <c r="P262" s="83" t="str">
        <f t="shared" ca="1" si="44"/>
        <v/>
      </c>
      <c r="Q262" s="83" t="str">
        <f t="shared" ca="1" si="48"/>
        <v/>
      </c>
      <c r="R262" s="83"/>
      <c r="S262" s="83"/>
    </row>
    <row r="263" spans="1:19" x14ac:dyDescent="0.2">
      <c r="A263" s="83">
        <f>+MassCurves!A230</f>
        <v>226</v>
      </c>
      <c r="B263" s="138">
        <f t="shared" si="37"/>
        <v>0.4546</v>
      </c>
      <c r="C263" s="123">
        <f t="shared" ca="1" si="39"/>
        <v>0.12599999999999995</v>
      </c>
      <c r="D263" s="139">
        <f t="shared" ca="1" si="40"/>
        <v>0</v>
      </c>
      <c r="E263" s="138">
        <f t="shared" ca="1" si="41"/>
        <v>0.21849999999999997</v>
      </c>
      <c r="F263" s="139">
        <f t="shared" ca="1" si="38"/>
        <v>0.1387975364999999</v>
      </c>
      <c r="G263" s="140">
        <f t="shared" ca="1" si="45"/>
        <v>8.3278521899999944</v>
      </c>
      <c r="H263" s="139">
        <f t="shared" ca="1" si="42"/>
        <v>7.9097174497276018E-2</v>
      </c>
      <c r="I263" s="123">
        <f t="shared" ca="1" si="46"/>
        <v>0.21789471099727592</v>
      </c>
      <c r="J263" s="123">
        <f t="shared" ca="1" si="43"/>
        <v>0.43594338133077731</v>
      </c>
      <c r="K263" s="142">
        <f t="shared" ca="1" si="47"/>
        <v>5.5330983539647738</v>
      </c>
      <c r="L263" s="143">
        <f ca="1">MAX(Routing!A$3,J262+K262)</f>
        <v>5.9605480508572795</v>
      </c>
      <c r="M263" s="141">
        <f ca="1">VLOOKUP(L263,Routing!A$3:D$23,4)+(L263-VLOOKUP(L263,Routing!A$3:A$23,1))*VLOOKUP(L263,Routing!A$3:E$23,5)</f>
        <v>0.21372483050882674</v>
      </c>
      <c r="N263" s="141">
        <f ca="1">VLOOKUP($L263,Routing!$A$3:$C$23,3)+($L263-VLOOKUP($L263,Routing!$A$3:$A$23,1))*VLOOKUP($L263,Routing!$A$3:$F$23,6)</f>
        <v>3.9578672316449397E-3</v>
      </c>
      <c r="O263" s="141">
        <f ca="1">VLOOKUP($L263,Routing!$A$3:$B$23,2)+($L263-VLOOKUP($L263,Routing!$A$3:$A$23,1))*VLOOKUP($L263,Routing!$A$3:$G$23,7)</f>
        <v>0.19789336158224699</v>
      </c>
      <c r="P263" s="83" t="str">
        <f t="shared" ca="1" si="44"/>
        <v/>
      </c>
      <c r="Q263" s="83" t="str">
        <f t="shared" ca="1" si="48"/>
        <v/>
      </c>
      <c r="R263" s="83"/>
      <c r="S263" s="83"/>
    </row>
    <row r="264" spans="1:19" x14ac:dyDescent="0.2">
      <c r="A264" s="83">
        <f>+MassCurves!A231</f>
        <v>227</v>
      </c>
      <c r="B264" s="138">
        <f t="shared" si="37"/>
        <v>0.45669999999999999</v>
      </c>
      <c r="C264" s="123">
        <f t="shared" ca="1" si="39"/>
        <v>0.12599999999999995</v>
      </c>
      <c r="D264" s="139">
        <f t="shared" ca="1" si="40"/>
        <v>0</v>
      </c>
      <c r="E264" s="138">
        <f t="shared" ca="1" si="41"/>
        <v>0.21849999999999997</v>
      </c>
      <c r="F264" s="139">
        <f t="shared" ca="1" si="38"/>
        <v>0.1387975364999999</v>
      </c>
      <c r="G264" s="140">
        <f t="shared" ca="1" si="45"/>
        <v>8.3278521899999944</v>
      </c>
      <c r="H264" s="139">
        <f t="shared" ca="1" si="42"/>
        <v>7.9251134897831754E-2</v>
      </c>
      <c r="I264" s="123">
        <f t="shared" ca="1" si="46"/>
        <v>0.21804867139783166</v>
      </c>
      <c r="J264" s="123">
        <f t="shared" ca="1" si="43"/>
        <v>0.43625175208700534</v>
      </c>
      <c r="K264" s="142">
        <f t="shared" ca="1" si="47"/>
        <v>5.5409829294908981</v>
      </c>
      <c r="L264" s="143">
        <f ca="1">MAX(Routing!A$3,J263+K263)</f>
        <v>5.9690417352955514</v>
      </c>
      <c r="M264" s="141">
        <f ca="1">VLOOKUP(L264,Routing!A$3:D$23,4)+(L264-VLOOKUP(L264,Routing!A$3:A$23,1))*VLOOKUP(L264,Routing!A$3:E$23,5)</f>
        <v>0.21402938493091617</v>
      </c>
      <c r="N264" s="141">
        <f ca="1">VLOOKUP($L264,Routing!$A$3:$C$23,3)+($L264-VLOOKUP($L264,Routing!$A$3:$A$23,1))*VLOOKUP($L264,Routing!$A$3:$F$23,6)</f>
        <v>3.9635071283502998E-3</v>
      </c>
      <c r="O264" s="141">
        <f ca="1">VLOOKUP($L264,Routing!$A$3:$B$23,2)+($L264-VLOOKUP($L264,Routing!$A$3:$A$23,1))*VLOOKUP($L264,Routing!$A$3:$G$23,7)</f>
        <v>0.19817535641751496</v>
      </c>
      <c r="P264" s="83" t="str">
        <f t="shared" ca="1" si="44"/>
        <v/>
      </c>
      <c r="Q264" s="83" t="str">
        <f t="shared" ca="1" si="48"/>
        <v/>
      </c>
      <c r="R264" s="83"/>
      <c r="S264" s="83"/>
    </row>
    <row r="265" spans="1:19" x14ac:dyDescent="0.2">
      <c r="A265" s="83">
        <f>+MassCurves!A232</f>
        <v>228</v>
      </c>
      <c r="B265" s="138">
        <f t="shared" si="37"/>
        <v>0.45879999999999999</v>
      </c>
      <c r="C265" s="123">
        <f t="shared" ca="1" si="39"/>
        <v>0.12599999999999995</v>
      </c>
      <c r="D265" s="139">
        <f t="shared" ca="1" si="40"/>
        <v>0</v>
      </c>
      <c r="E265" s="138">
        <f t="shared" ca="1" si="41"/>
        <v>0.21849999999999997</v>
      </c>
      <c r="F265" s="139">
        <f t="shared" ca="1" si="38"/>
        <v>0.1387975364999999</v>
      </c>
      <c r="G265" s="140">
        <f t="shared" ca="1" si="45"/>
        <v>8.3278521899999944</v>
      </c>
      <c r="H265" s="139">
        <f t="shared" ca="1" si="42"/>
        <v>7.9405545255577734E-2</v>
      </c>
      <c r="I265" s="123">
        <f t="shared" ca="1" si="46"/>
        <v>0.21820308175557762</v>
      </c>
      <c r="J265" s="123">
        <f t="shared" ca="1" si="43"/>
        <v>0.43656102451268158</v>
      </c>
      <c r="K265" s="142">
        <f t="shared" ca="1" si="47"/>
        <v>5.5485883337405744</v>
      </c>
      <c r="L265" s="143">
        <f ca="1">MAX(Routing!A$3,J264+K264)</f>
        <v>5.9772346815779036</v>
      </c>
      <c r="M265" s="141">
        <f ca="1">VLOOKUP(L265,Routing!A$3:D$23,4)+(L265-VLOOKUP(L265,Routing!A$3:A$23,1))*VLOOKUP(L265,Routing!A$3:E$23,5)</f>
        <v>0.2143231559131519</v>
      </c>
      <c r="N265" s="141">
        <f ca="1">VLOOKUP($L265,Routing!$A$3:$C$23,3)+($L265-VLOOKUP($L265,Routing!$A$3:$A$23,1))*VLOOKUP($L265,Routing!$A$3:$F$23,6)</f>
        <v>3.968947331725035E-3</v>
      </c>
      <c r="O265" s="141">
        <f ca="1">VLOOKUP($L265,Routing!$A$3:$B$23,2)+($L265-VLOOKUP($L265,Routing!$A$3:$A$23,1))*VLOOKUP($L265,Routing!$A$3:$G$23,7)</f>
        <v>0.19844736658625178</v>
      </c>
      <c r="P265" s="83" t="str">
        <f t="shared" ca="1" si="44"/>
        <v/>
      </c>
      <c r="Q265" s="83" t="str">
        <f t="shared" ca="1" si="48"/>
        <v/>
      </c>
      <c r="R265" s="83"/>
      <c r="S265" s="83"/>
    </row>
    <row r="266" spans="1:19" x14ac:dyDescent="0.2">
      <c r="A266" s="83">
        <f>+MassCurves!A233</f>
        <v>229</v>
      </c>
      <c r="B266" s="138">
        <f t="shared" si="37"/>
        <v>0.46090000000000003</v>
      </c>
      <c r="C266" s="123">
        <f t="shared" ca="1" si="39"/>
        <v>0.12600000000000011</v>
      </c>
      <c r="D266" s="139">
        <f t="shared" ca="1" si="40"/>
        <v>0</v>
      </c>
      <c r="E266" s="138">
        <f t="shared" ca="1" si="41"/>
        <v>0.21849999999999997</v>
      </c>
      <c r="F266" s="139">
        <f t="shared" ca="1" si="38"/>
        <v>0.1387975365000001</v>
      </c>
      <c r="G266" s="140">
        <f t="shared" ca="1" si="45"/>
        <v>8.3278521899999998</v>
      </c>
      <c r="H266" s="139">
        <f t="shared" ca="1" si="42"/>
        <v>7.9560407325587612E-2</v>
      </c>
      <c r="I266" s="123">
        <f t="shared" ca="1" si="46"/>
        <v>0.21835794382558771</v>
      </c>
      <c r="J266" s="123">
        <f t="shared" ca="1" si="43"/>
        <v>0.43687120212651853</v>
      </c>
      <c r="K266" s="142">
        <f t="shared" ca="1" si="47"/>
        <v>5.5559354239723664</v>
      </c>
      <c r="L266" s="143">
        <f ca="1">MAX(Routing!A$3,J265+K265)</f>
        <v>5.9851493582532562</v>
      </c>
      <c r="M266" s="141">
        <f ca="1">VLOOKUP(L266,Routing!A$3:D$23,4)+(L266-VLOOKUP(L266,Routing!A$3:A$23,1))*VLOOKUP(L266,Routing!A$3:E$23,5)</f>
        <v>0.21460694910071434</v>
      </c>
      <c r="N266" s="141">
        <f ca="1">VLOOKUP($L266,Routing!$A$3:$C$23,3)+($L266-VLOOKUP($L266,Routing!$A$3:$A$23,1))*VLOOKUP($L266,Routing!$A$3:$F$23,6)</f>
        <v>3.9742027611243402E-3</v>
      </c>
      <c r="O266" s="141">
        <f ca="1">VLOOKUP($L266,Routing!$A$3:$B$23,2)+($L266-VLOOKUP($L266,Routing!$A$3:$A$23,1))*VLOOKUP($L266,Routing!$A$3:$G$23,7)</f>
        <v>0.19871013805621698</v>
      </c>
      <c r="P266" s="83" t="str">
        <f t="shared" ca="1" si="44"/>
        <v/>
      </c>
      <c r="Q266" s="83" t="str">
        <f t="shared" ca="1" si="48"/>
        <v/>
      </c>
      <c r="R266" s="83"/>
      <c r="S266" s="83"/>
    </row>
    <row r="267" spans="1:19" x14ac:dyDescent="0.2">
      <c r="A267" s="83">
        <f>+MassCurves!A234</f>
        <v>230</v>
      </c>
      <c r="B267" s="138">
        <f t="shared" si="37"/>
        <v>0.46300000000000002</v>
      </c>
      <c r="C267" s="123">
        <f t="shared" ca="1" si="39"/>
        <v>0.12599999999999995</v>
      </c>
      <c r="D267" s="139">
        <f t="shared" ca="1" si="40"/>
        <v>0</v>
      </c>
      <c r="E267" s="138">
        <f t="shared" ca="1" si="41"/>
        <v>0.21849999999999997</v>
      </c>
      <c r="F267" s="139">
        <f t="shared" ca="1" si="38"/>
        <v>0.1387975364999999</v>
      </c>
      <c r="G267" s="140">
        <f t="shared" ca="1" si="45"/>
        <v>8.3278521899999998</v>
      </c>
      <c r="H267" s="139">
        <f t="shared" ca="1" si="42"/>
        <v>7.9715722871500527E-2</v>
      </c>
      <c r="I267" s="123">
        <f t="shared" ca="1" si="46"/>
        <v>0.21851325937150043</v>
      </c>
      <c r="J267" s="123">
        <f t="shared" ca="1" si="43"/>
        <v>0.43718228846441021</v>
      </c>
      <c r="K267" s="142">
        <f t="shared" ca="1" si="47"/>
        <v>5.5630435649715535</v>
      </c>
      <c r="L267" s="143">
        <f ca="1">MAX(Routing!A$3,J266+K266)</f>
        <v>5.9928066260988846</v>
      </c>
      <c r="M267" s="141">
        <f ca="1">VLOOKUP(L267,Routing!A$3:D$23,4)+(L267-VLOOKUP(L267,Routing!A$3:A$23,1))*VLOOKUP(L267,Routing!A$3:E$23,5)</f>
        <v>0.21488151248960141</v>
      </c>
      <c r="N267" s="141">
        <f ca="1">VLOOKUP($L267,Routing!$A$3:$C$23,3)+($L267-VLOOKUP($L267,Routing!$A$3:$A$23,1))*VLOOKUP($L267,Routing!$A$3:$F$23,6)</f>
        <v>3.9792872683259524E-3</v>
      </c>
      <c r="O267" s="141">
        <f ca="1">VLOOKUP($L267,Routing!$A$3:$B$23,2)+($L267-VLOOKUP($L267,Routing!$A$3:$A$23,1))*VLOOKUP($L267,Routing!$A$3:$G$23,7)</f>
        <v>0.19896436341629761</v>
      </c>
      <c r="P267" s="83" t="str">
        <f t="shared" ca="1" si="44"/>
        <v/>
      </c>
      <c r="Q267" s="83" t="str">
        <f t="shared" ca="1" si="48"/>
        <v/>
      </c>
      <c r="R267" s="83"/>
      <c r="S267" s="83"/>
    </row>
    <row r="268" spans="1:19" x14ac:dyDescent="0.2">
      <c r="A268" s="83">
        <f>+MassCurves!A235</f>
        <v>231</v>
      </c>
      <c r="B268" s="138">
        <f t="shared" si="37"/>
        <v>0.46510000000000001</v>
      </c>
      <c r="C268" s="123">
        <f t="shared" ca="1" si="39"/>
        <v>0.12599999999999995</v>
      </c>
      <c r="D268" s="139">
        <f t="shared" ca="1" si="40"/>
        <v>0</v>
      </c>
      <c r="E268" s="138">
        <f t="shared" ca="1" si="41"/>
        <v>0.21849999999999997</v>
      </c>
      <c r="F268" s="139">
        <f t="shared" ca="1" si="38"/>
        <v>0.1387975364999999</v>
      </c>
      <c r="G268" s="140">
        <f t="shared" ca="1" si="45"/>
        <v>8.3278521899999944</v>
      </c>
      <c r="H268" s="139">
        <f t="shared" ca="1" si="42"/>
        <v>7.9871493665571447E-2</v>
      </c>
      <c r="I268" s="123">
        <f t="shared" ca="1" si="46"/>
        <v>0.21866903016557135</v>
      </c>
      <c r="J268" s="123">
        <f t="shared" ca="1" si="43"/>
        <v>0.43749428707953308</v>
      </c>
      <c r="K268" s="142">
        <f t="shared" ca="1" si="47"/>
        <v>5.5699307360960377</v>
      </c>
      <c r="L268" s="143">
        <f ca="1">MAX(Routing!A$3,J267+K267)</f>
        <v>6.000225853435964</v>
      </c>
      <c r="M268" s="141">
        <f ca="1">VLOOKUP(L268,Routing!A$3:D$23,4)+(L268-VLOOKUP(L268,Routing!A$3:A$23,1))*VLOOKUP(L268,Routing!A$3:E$23,5)</f>
        <v>0.21514754056144889</v>
      </c>
      <c r="N268" s="141">
        <f ca="1">VLOOKUP($L268,Routing!$A$3:$C$23,3)+($L268-VLOOKUP($L268,Routing!$A$3:$A$23,1))*VLOOKUP($L268,Routing!$A$3:$F$23,6)</f>
        <v>3.9842137141009055E-3</v>
      </c>
      <c r="O268" s="141">
        <f ca="1">VLOOKUP($L268,Routing!$A$3:$B$23,2)+($L268-VLOOKUP($L268,Routing!$A$3:$A$23,1))*VLOOKUP($L268,Routing!$A$3:$G$23,7)</f>
        <v>0.19921068570504527</v>
      </c>
      <c r="P268" s="83" t="str">
        <f t="shared" ca="1" si="44"/>
        <v/>
      </c>
      <c r="Q268" s="83" t="str">
        <f t="shared" ca="1" si="48"/>
        <v/>
      </c>
      <c r="R268" s="83"/>
      <c r="S268" s="83"/>
    </row>
    <row r="269" spans="1:19" x14ac:dyDescent="0.2">
      <c r="A269" s="83">
        <f>+MassCurves!A236</f>
        <v>232</v>
      </c>
      <c r="B269" s="138">
        <f t="shared" si="37"/>
        <v>0.4672</v>
      </c>
      <c r="C269" s="123">
        <f t="shared" ca="1" si="39"/>
        <v>0.12599999999999995</v>
      </c>
      <c r="D269" s="139">
        <f t="shared" ca="1" si="40"/>
        <v>0</v>
      </c>
      <c r="E269" s="138">
        <f t="shared" ca="1" si="41"/>
        <v>0.21849999999999997</v>
      </c>
      <c r="F269" s="139">
        <f t="shared" ca="1" si="38"/>
        <v>0.1387975364999999</v>
      </c>
      <c r="G269" s="140">
        <f t="shared" ca="1" si="45"/>
        <v>8.3278521899999944</v>
      </c>
      <c r="H269" s="139">
        <f t="shared" ca="1" si="42"/>
        <v>8.0027721488721518E-2</v>
      </c>
      <c r="I269" s="123">
        <f t="shared" ca="1" si="46"/>
        <v>0.21882525798872143</v>
      </c>
      <c r="J269" s="123">
        <f t="shared" ca="1" si="43"/>
        <v>0.43780720154244646</v>
      </c>
      <c r="K269" s="142">
        <f t="shared" ca="1" si="47"/>
        <v>5.5766136306457499</v>
      </c>
      <c r="L269" s="143">
        <f ca="1">MAX(Routing!A$3,J268+K268)</f>
        <v>6.0074250231755713</v>
      </c>
      <c r="M269" s="141">
        <f ca="1">VLOOKUP(L269,Routing!A$3:D$23,4)+(L269-VLOOKUP(L269,Routing!A$3:A$23,1))*VLOOKUP(L269,Routing!A$3:E$23,5)</f>
        <v>0.2154056781218332</v>
      </c>
      <c r="N269" s="141">
        <f ca="1">VLOOKUP($L269,Routing!$A$3:$C$23,3)+($L269-VLOOKUP($L269,Routing!$A$3:$A$23,1))*VLOOKUP($L269,Routing!$A$3:$F$23,6)</f>
        <v>3.9889940392932076E-3</v>
      </c>
      <c r="O269" s="141">
        <f ca="1">VLOOKUP($L269,Routing!$A$3:$B$23,2)+($L269-VLOOKUP($L269,Routing!$A$3:$A$23,1))*VLOOKUP($L269,Routing!$A$3:$G$23,7)</f>
        <v>0.19944970196466039</v>
      </c>
      <c r="P269" s="83" t="str">
        <f t="shared" ca="1" si="44"/>
        <v/>
      </c>
      <c r="Q269" s="83" t="str">
        <f t="shared" ca="1" si="48"/>
        <v/>
      </c>
      <c r="R269" s="83"/>
      <c r="S269" s="83"/>
    </row>
    <row r="270" spans="1:19" x14ac:dyDescent="0.2">
      <c r="A270" s="83">
        <f>+MassCurves!A237</f>
        <v>233</v>
      </c>
      <c r="B270" s="138">
        <f t="shared" si="37"/>
        <v>0.46929999999999999</v>
      </c>
      <c r="C270" s="123">
        <f t="shared" ca="1" si="39"/>
        <v>0.12599999999999995</v>
      </c>
      <c r="D270" s="139">
        <f t="shared" ca="1" si="40"/>
        <v>0</v>
      </c>
      <c r="E270" s="138">
        <f t="shared" ca="1" si="41"/>
        <v>0.21849999999999997</v>
      </c>
      <c r="F270" s="139">
        <f t="shared" ca="1" si="38"/>
        <v>0.1387975364999999</v>
      </c>
      <c r="G270" s="140">
        <f t="shared" ca="1" si="45"/>
        <v>8.3278521899999944</v>
      </c>
      <c r="H270" s="139">
        <f t="shared" ca="1" si="42"/>
        <v>8.0184408130589108E-2</v>
      </c>
      <c r="I270" s="123">
        <f t="shared" ca="1" si="46"/>
        <v>0.21898194463058901</v>
      </c>
      <c r="J270" s="123">
        <f t="shared" ca="1" si="43"/>
        <v>0.43812103544119552</v>
      </c>
      <c r="K270" s="142">
        <f t="shared" ca="1" si="47"/>
        <v>5.5831077481060385</v>
      </c>
      <c r="L270" s="143">
        <f ca="1">MAX(Routing!A$3,J269+K269)</f>
        <v>6.014420832188196</v>
      </c>
      <c r="M270" s="141">
        <f ca="1">VLOOKUP(L270,Routing!A$3:D$23,4)+(L270-VLOOKUP(L270,Routing!A$3:A$23,1))*VLOOKUP(L270,Routing!A$3:E$23,5)</f>
        <v>0.21565652386332174</v>
      </c>
      <c r="N270" s="141">
        <f ca="1">VLOOKUP($L270,Routing!$A$3:$C$23,3)+($L270-VLOOKUP($L270,Routing!$A$3:$A$23,1))*VLOOKUP($L270,Routing!$A$3:$F$23,6)</f>
        <v>3.9936393308022547E-3</v>
      </c>
      <c r="O270" s="141">
        <f ca="1">VLOOKUP($L270,Routing!$A$3:$B$23,2)+($L270-VLOOKUP($L270,Routing!$A$3:$A$23,1))*VLOOKUP($L270,Routing!$A$3:$G$23,7)</f>
        <v>0.19968196654011275</v>
      </c>
      <c r="P270" s="83" t="str">
        <f t="shared" ca="1" si="44"/>
        <v/>
      </c>
      <c r="Q270" s="83" t="str">
        <f t="shared" ca="1" si="48"/>
        <v/>
      </c>
      <c r="R270" s="83"/>
      <c r="S270" s="83"/>
    </row>
    <row r="271" spans="1:19" x14ac:dyDescent="0.2">
      <c r="A271" s="83">
        <f>+MassCurves!A238</f>
        <v>234</v>
      </c>
      <c r="B271" s="138">
        <f t="shared" si="37"/>
        <v>0.47139999999999999</v>
      </c>
      <c r="C271" s="123">
        <f t="shared" ca="1" si="39"/>
        <v>0.12599999999999995</v>
      </c>
      <c r="D271" s="139">
        <f t="shared" ca="1" si="40"/>
        <v>0</v>
      </c>
      <c r="E271" s="138">
        <f t="shared" ca="1" si="41"/>
        <v>0.21849999999999997</v>
      </c>
      <c r="F271" s="139">
        <f t="shared" ca="1" si="38"/>
        <v>0.1387975364999999</v>
      </c>
      <c r="G271" s="140">
        <f t="shared" ca="1" si="45"/>
        <v>8.3278521899999944</v>
      </c>
      <c r="H271" s="139">
        <f t="shared" ca="1" si="42"/>
        <v>8.0341555389581029E-2</v>
      </c>
      <c r="I271" s="123">
        <f t="shared" ca="1" si="46"/>
        <v>0.21913909188958092</v>
      </c>
      <c r="J271" s="123">
        <f t="shared" ca="1" si="43"/>
        <v>0.43843579238141406</v>
      </c>
      <c r="K271" s="142">
        <f t="shared" ca="1" si="47"/>
        <v>5.5894274797761181</v>
      </c>
      <c r="L271" s="143">
        <f ca="1">MAX(Routing!A$3,J270+K270)</f>
        <v>6.021228783547234</v>
      </c>
      <c r="M271" s="141">
        <f ca="1">VLOOKUP(L271,Routing!A$3:D$23,4)+(L271-VLOOKUP(L271,Routing!A$3:A$23,1))*VLOOKUP(L271,Routing!A$3:E$23,5)</f>
        <v>0.21590063367300838</v>
      </c>
      <c r="N271" s="141">
        <f ca="1">VLOOKUP($L271,Routing!$A$3:$C$23,3)+($L271-VLOOKUP($L271,Routing!$A$3:$A$23,1))*VLOOKUP($L271,Routing!$A$3:$F$23,6)</f>
        <v>3.998159882833488E-3</v>
      </c>
      <c r="O271" s="141">
        <f ca="1">VLOOKUP($L271,Routing!$A$3:$B$23,2)+($L271-VLOOKUP($L271,Routing!$A$3:$A$23,1))*VLOOKUP($L271,Routing!$A$3:$G$23,7)</f>
        <v>0.19990799414167443</v>
      </c>
      <c r="P271" s="83" t="str">
        <f t="shared" ca="1" si="44"/>
        <v/>
      </c>
      <c r="Q271" s="83" t="str">
        <f t="shared" ca="1" si="48"/>
        <v/>
      </c>
      <c r="R271" s="83"/>
      <c r="S271" s="83"/>
    </row>
    <row r="272" spans="1:19" x14ac:dyDescent="0.2">
      <c r="A272" s="83">
        <f>+MassCurves!A239</f>
        <v>235</v>
      </c>
      <c r="B272" s="138">
        <f t="shared" si="37"/>
        <v>0.47350000000000003</v>
      </c>
      <c r="C272" s="123">
        <f t="shared" ca="1" si="39"/>
        <v>0.12600000000000011</v>
      </c>
      <c r="D272" s="139">
        <f t="shared" ca="1" si="40"/>
        <v>0</v>
      </c>
      <c r="E272" s="138">
        <f t="shared" ca="1" si="41"/>
        <v>0.21849999999999997</v>
      </c>
      <c r="F272" s="139">
        <f t="shared" ca="1" si="38"/>
        <v>0.1387975365000001</v>
      </c>
      <c r="G272" s="140">
        <f t="shared" ca="1" si="45"/>
        <v>8.3278521899999998</v>
      </c>
      <c r="H272" s="139">
        <f t="shared" ca="1" si="42"/>
        <v>8.0499165072924136E-2</v>
      </c>
      <c r="I272" s="123">
        <f t="shared" ca="1" si="46"/>
        <v>0.21929670157292425</v>
      </c>
      <c r="J272" s="123">
        <f t="shared" ca="1" si="43"/>
        <v>0.43875147598642733</v>
      </c>
      <c r="K272" s="142">
        <f t="shared" ca="1" si="47"/>
        <v>5.5955861882569007</v>
      </c>
      <c r="L272" s="143">
        <f ca="1">MAX(Routing!A$3,J271+K271)</f>
        <v>6.027863272157532</v>
      </c>
      <c r="M272" s="141">
        <f ca="1">VLOOKUP(L272,Routing!A$3:D$23,4)+(L272-VLOOKUP(L272,Routing!A$3:A$23,1))*VLOOKUP(L272,Routing!A$3:E$23,5)</f>
        <v>0.21613852370285971</v>
      </c>
      <c r="N272" s="141">
        <f ca="1">VLOOKUP($L272,Routing!$A$3:$C$23,3)+($L272-VLOOKUP($L272,Routing!$A$3:$A$23,1))*VLOOKUP($L272,Routing!$A$3:$F$23,6)</f>
        <v>4.0025652537566611E-3</v>
      </c>
      <c r="O272" s="141">
        <f ca="1">VLOOKUP($L272,Routing!$A$3:$B$23,2)+($L272-VLOOKUP($L272,Routing!$A$3:$A$23,1))*VLOOKUP($L272,Routing!$A$3:$G$23,7)</f>
        <v>0.20012826268783304</v>
      </c>
      <c r="P272" s="83" t="str">
        <f t="shared" ca="1" si="44"/>
        <v/>
      </c>
      <c r="Q272" s="83" t="str">
        <f t="shared" ca="1" si="48"/>
        <v/>
      </c>
      <c r="R272" s="83"/>
      <c r="S272" s="83"/>
    </row>
    <row r="273" spans="1:19" x14ac:dyDescent="0.2">
      <c r="A273" s="83">
        <f>+MassCurves!A240</f>
        <v>236</v>
      </c>
      <c r="B273" s="138">
        <f t="shared" si="37"/>
        <v>0.47560000000000002</v>
      </c>
      <c r="C273" s="123">
        <f t="shared" ca="1" si="39"/>
        <v>0.12599999999999995</v>
      </c>
      <c r="D273" s="139">
        <f t="shared" ca="1" si="40"/>
        <v>0</v>
      </c>
      <c r="E273" s="138">
        <f t="shared" ca="1" si="41"/>
        <v>0.21849999999999997</v>
      </c>
      <c r="F273" s="139">
        <f t="shared" ca="1" si="38"/>
        <v>0.1387975364999999</v>
      </c>
      <c r="G273" s="140">
        <f t="shared" ca="1" si="45"/>
        <v>8.3278521899999998</v>
      </c>
      <c r="H273" s="139">
        <f t="shared" ca="1" si="42"/>
        <v>8.0657238996717173E-2</v>
      </c>
      <c r="I273" s="123">
        <f t="shared" ca="1" si="46"/>
        <v>0.21945477549671707</v>
      </c>
      <c r="J273" s="123">
        <f t="shared" ca="1" si="43"/>
        <v>0.43906808989735724</v>
      </c>
      <c r="K273" s="142">
        <f t="shared" ca="1" si="47"/>
        <v>5.6015962812386144</v>
      </c>
      <c r="L273" s="143">
        <f ca="1">MAX(Routing!A$3,J272+K272)</f>
        <v>6.0343376642433277</v>
      </c>
      <c r="M273" s="141">
        <f ca="1">VLOOKUP(L273,Routing!A$3:D$23,4)+(L273-VLOOKUP(L273,Routing!A$3:A$23,1))*VLOOKUP(L273,Routing!A$3:E$23,5)</f>
        <v>0.21637067321988027</v>
      </c>
      <c r="N273" s="141">
        <f ca="1">VLOOKUP($L273,Routing!$A$3:$C$23,3)+($L273-VLOOKUP($L273,Routing!$A$3:$A$23,1))*VLOOKUP($L273,Routing!$A$3:$F$23,6)</f>
        <v>4.0068643188866711E-3</v>
      </c>
      <c r="O273" s="141">
        <f ca="1">VLOOKUP($L273,Routing!$A$3:$B$23,2)+($L273-VLOOKUP($L273,Routing!$A$3:$A$23,1))*VLOOKUP($L273,Routing!$A$3:$G$23,7)</f>
        <v>0.20034321594433357</v>
      </c>
      <c r="P273" s="83" t="str">
        <f t="shared" ca="1" si="44"/>
        <v/>
      </c>
      <c r="Q273" s="83" t="str">
        <f t="shared" ca="1" si="48"/>
        <v/>
      </c>
      <c r="R273" s="83"/>
      <c r="S273" s="83"/>
    </row>
    <row r="274" spans="1:19" x14ac:dyDescent="0.2">
      <c r="A274" s="83">
        <f>+MassCurves!A241</f>
        <v>237</v>
      </c>
      <c r="B274" s="138">
        <f t="shared" si="37"/>
        <v>0.47770000000000001</v>
      </c>
      <c r="C274" s="123">
        <f t="shared" ca="1" si="39"/>
        <v>0.12599999999999995</v>
      </c>
      <c r="D274" s="139">
        <f t="shared" ca="1" si="40"/>
        <v>0</v>
      </c>
      <c r="E274" s="138">
        <f t="shared" ca="1" si="41"/>
        <v>0.21849999999999997</v>
      </c>
      <c r="F274" s="139">
        <f t="shared" ca="1" si="38"/>
        <v>0.1387975364999999</v>
      </c>
      <c r="G274" s="140">
        <f t="shared" ca="1" si="45"/>
        <v>8.3278521899999944</v>
      </c>
      <c r="H274" s="139">
        <f t="shared" ca="1" si="42"/>
        <v>8.0815778985983397E-2</v>
      </c>
      <c r="I274" s="123">
        <f t="shared" ca="1" si="46"/>
        <v>0.21961331548598328</v>
      </c>
      <c r="J274" s="123">
        <f t="shared" ca="1" si="43"/>
        <v>0.43938563777322742</v>
      </c>
      <c r="K274" s="142">
        <f t="shared" ca="1" si="47"/>
        <v>5.6074692799969776</v>
      </c>
      <c r="L274" s="143">
        <f ca="1">MAX(Routing!A$3,J273+K273)</f>
        <v>6.0406643711359713</v>
      </c>
      <c r="M274" s="141">
        <f ca="1">VLOOKUP(L274,Routing!A$3:D$23,4)+(L274-VLOOKUP(L274,Routing!A$3:A$23,1))*VLOOKUP(L274,Routing!A$3:E$23,5)</f>
        <v>0.21659752725188741</v>
      </c>
      <c r="N274" s="141">
        <f ca="1">VLOOKUP($L274,Routing!$A$3:$C$23,3)+($L274-VLOOKUP($L274,Routing!$A$3:$A$23,1))*VLOOKUP($L274,Routing!$A$3:$F$23,6)</f>
        <v>4.0110653194793964E-3</v>
      </c>
      <c r="O274" s="141">
        <f ca="1">VLOOKUP($L274,Routing!$A$3:$B$23,2)+($L274-VLOOKUP($L274,Routing!$A$3:$A$23,1))*VLOOKUP($L274,Routing!$A$3:$G$23,7)</f>
        <v>0.2005532659739698</v>
      </c>
      <c r="P274" s="83" t="str">
        <f t="shared" ca="1" si="44"/>
        <v/>
      </c>
      <c r="Q274" s="83" t="str">
        <f t="shared" ca="1" si="48"/>
        <v/>
      </c>
      <c r="R274" s="83"/>
      <c r="S274" s="83"/>
    </row>
    <row r="275" spans="1:19" x14ac:dyDescent="0.2">
      <c r="A275" s="83">
        <f>+MassCurves!A242</f>
        <v>238</v>
      </c>
      <c r="B275" s="138">
        <f t="shared" si="37"/>
        <v>0.4798</v>
      </c>
      <c r="C275" s="123">
        <f t="shared" ca="1" si="39"/>
        <v>0.12599999999999995</v>
      </c>
      <c r="D275" s="139">
        <f t="shared" ca="1" si="40"/>
        <v>0</v>
      </c>
      <c r="E275" s="138">
        <f t="shared" ca="1" si="41"/>
        <v>0.21849999999999997</v>
      </c>
      <c r="F275" s="139">
        <f t="shared" ca="1" si="38"/>
        <v>0.1387975364999999</v>
      </c>
      <c r="G275" s="140">
        <f t="shared" ca="1" si="45"/>
        <v>8.3278521899999944</v>
      </c>
      <c r="H275" s="139">
        <f t="shared" ca="1" si="42"/>
        <v>8.0974786874722871E-2</v>
      </c>
      <c r="I275" s="123">
        <f t="shared" ca="1" si="46"/>
        <v>0.21977232337472277</v>
      </c>
      <c r="J275" s="123">
        <f t="shared" ca="1" si="43"/>
        <v>0.43970412329106812</v>
      </c>
      <c r="K275" s="142">
        <f t="shared" ca="1" si="47"/>
        <v>5.6132158829773848</v>
      </c>
      <c r="L275" s="143">
        <f ca="1">MAX(Routing!A$3,J274+K274)</f>
        <v>6.0468549177702053</v>
      </c>
      <c r="M275" s="141">
        <f ca="1">VLOOKUP(L275,Routing!A$3:D$23,4)+(L275-VLOOKUP(L275,Routing!A$3:A$23,1))*VLOOKUP(L275,Routing!A$3:E$23,5)</f>
        <v>0.21681949904355316</v>
      </c>
      <c r="N275" s="141">
        <f ca="1">VLOOKUP($L275,Routing!$A$3:$C$23,3)+($L275-VLOOKUP($L275,Routing!$A$3:$A$23,1))*VLOOKUP($L275,Routing!$A$3:$F$23,6)</f>
        <v>4.0151759082139469E-3</v>
      </c>
      <c r="O275" s="141">
        <f ca="1">VLOOKUP($L275,Routing!$A$3:$B$23,2)+($L275-VLOOKUP($L275,Routing!$A$3:$A$23,1))*VLOOKUP($L275,Routing!$A$3:$G$23,7)</f>
        <v>0.20075879541069738</v>
      </c>
      <c r="P275" s="83" t="str">
        <f t="shared" ca="1" si="44"/>
        <v/>
      </c>
      <c r="Q275" s="83" t="str">
        <f t="shared" ca="1" si="48"/>
        <v/>
      </c>
      <c r="R275" s="83"/>
      <c r="S275" s="83"/>
    </row>
    <row r="276" spans="1:19" x14ac:dyDescent="0.2">
      <c r="A276" s="83">
        <f>+MassCurves!A243</f>
        <v>239</v>
      </c>
      <c r="B276" s="138">
        <f t="shared" si="37"/>
        <v>0.4819</v>
      </c>
      <c r="C276" s="123">
        <f t="shared" ca="1" si="39"/>
        <v>0.12599999999999995</v>
      </c>
      <c r="D276" s="139">
        <f t="shared" ca="1" si="40"/>
        <v>0</v>
      </c>
      <c r="E276" s="138">
        <f t="shared" ca="1" si="41"/>
        <v>0.21849999999999997</v>
      </c>
      <c r="F276" s="139">
        <f t="shared" ca="1" si="38"/>
        <v>0.1387975364999999</v>
      </c>
      <c r="G276" s="140">
        <f t="shared" ca="1" si="45"/>
        <v>8.3278521899999944</v>
      </c>
      <c r="H276" s="139">
        <f t="shared" ca="1" si="42"/>
        <v>8.1134264505965795E-2</v>
      </c>
      <c r="I276" s="123">
        <f t="shared" ca="1" si="46"/>
        <v>0.21993180100596571</v>
      </c>
      <c r="J276" s="123">
        <f t="shared" ca="1" si="43"/>
        <v>0.4400235501460229</v>
      </c>
      <c r="K276" s="142">
        <f t="shared" ca="1" si="47"/>
        <v>5.6188460248193799</v>
      </c>
      <c r="L276" s="143">
        <f ca="1">MAX(Routing!A$3,J275+K275)</f>
        <v>6.0529200062684527</v>
      </c>
      <c r="M276" s="141">
        <f ca="1">VLOOKUP(L276,Routing!A$3:D$23,4)+(L276-VLOOKUP(L276,Routing!A$3:A$23,1))*VLOOKUP(L276,Routing!A$3:E$23,5)</f>
        <v>0.21703697233631902</v>
      </c>
      <c r="N276" s="141">
        <f ca="1">VLOOKUP($L276,Routing!$A$3:$C$23,3)+($L276-VLOOKUP($L276,Routing!$A$3:$A$23,1))*VLOOKUP($L276,Routing!$A$3:$F$23,6)</f>
        <v>4.0192031914133147E-3</v>
      </c>
      <c r="O276" s="141">
        <f ca="1">VLOOKUP($L276,Routing!$A$3:$B$23,2)+($L276-VLOOKUP($L276,Routing!$A$3:$A$23,1))*VLOOKUP($L276,Routing!$A$3:$G$23,7)</f>
        <v>0.20096015957066574</v>
      </c>
      <c r="P276" s="83" t="str">
        <f t="shared" ca="1" si="44"/>
        <v/>
      </c>
      <c r="Q276" s="83" t="str">
        <f t="shared" ca="1" si="48"/>
        <v/>
      </c>
      <c r="R276" s="83"/>
      <c r="S276" s="83"/>
    </row>
    <row r="277" spans="1:19" x14ac:dyDescent="0.2">
      <c r="A277" s="83">
        <f>+MassCurves!A244</f>
        <v>240</v>
      </c>
      <c r="B277" s="138">
        <f t="shared" si="37"/>
        <v>0.48399999999999999</v>
      </c>
      <c r="C277" s="123">
        <f t="shared" ca="1" si="39"/>
        <v>0.12599999999999995</v>
      </c>
      <c r="D277" s="139">
        <f t="shared" ca="1" si="40"/>
        <v>0</v>
      </c>
      <c r="E277" s="138">
        <f t="shared" ca="1" si="41"/>
        <v>0.21849999999999997</v>
      </c>
      <c r="F277" s="139">
        <f t="shared" ca="1" si="38"/>
        <v>0.1387975364999999</v>
      </c>
      <c r="G277" s="140">
        <f t="shared" ca="1" si="45"/>
        <v>8.3278521899999944</v>
      </c>
      <c r="H277" s="139">
        <f t="shared" ca="1" si="42"/>
        <v>8.1294213731825798E-2</v>
      </c>
      <c r="I277" s="123">
        <f t="shared" ca="1" si="46"/>
        <v>0.2200917502318257</v>
      </c>
      <c r="J277" s="123">
        <f t="shared" ca="1" si="43"/>
        <v>0.44034392205145656</v>
      </c>
      <c r="K277" s="142">
        <f t="shared" ca="1" si="47"/>
        <v>5.6243689311483935</v>
      </c>
      <c r="L277" s="143">
        <f ca="1">MAX(Routing!A$3,J276+K276)</f>
        <v>6.0588695749654029</v>
      </c>
      <c r="M277" s="141">
        <f ca="1">VLOOKUP(L277,Routing!A$3:D$23,4)+(L277-VLOOKUP(L277,Routing!A$3:A$23,1))*VLOOKUP(L277,Routing!A$3:E$23,5)</f>
        <v>0.21725030348481525</v>
      </c>
      <c r="N277" s="141">
        <f ca="1">VLOOKUP($L277,Routing!$A$3:$C$23,3)+($L277-VLOOKUP($L277,Routing!$A$3:$A$23,1))*VLOOKUP($L277,Routing!$A$3:$F$23,6)</f>
        <v>4.023153768237319E-3</v>
      </c>
      <c r="O277" s="141">
        <f ca="1">VLOOKUP($L277,Routing!$A$3:$B$23,2)+($L277-VLOOKUP($L277,Routing!$A$3:$A$23,1))*VLOOKUP($L277,Routing!$A$3:$G$23,7)</f>
        <v>0.20115768841186596</v>
      </c>
      <c r="P277" s="83" t="str">
        <f t="shared" ca="1" si="44"/>
        <v/>
      </c>
      <c r="Q277" s="83" t="str">
        <f t="shared" ca="1" si="48"/>
        <v/>
      </c>
      <c r="R277" s="83"/>
      <c r="S277" s="83"/>
    </row>
    <row r="278" spans="1:19" x14ac:dyDescent="0.2">
      <c r="A278" s="83">
        <f>+MassCurves!A245</f>
        <v>241</v>
      </c>
      <c r="B278" s="138">
        <f t="shared" si="37"/>
        <v>0.48610000000000003</v>
      </c>
      <c r="C278" s="123">
        <f t="shared" ca="1" si="39"/>
        <v>0.12600000000000011</v>
      </c>
      <c r="D278" s="139">
        <f t="shared" ca="1" si="40"/>
        <v>0</v>
      </c>
      <c r="E278" s="138">
        <f t="shared" ca="1" si="41"/>
        <v>0.21849999999999997</v>
      </c>
      <c r="F278" s="139">
        <f t="shared" ca="1" si="38"/>
        <v>0.1387975365000001</v>
      </c>
      <c r="G278" s="140">
        <f t="shared" ca="1" si="45"/>
        <v>8.3278521899999998</v>
      </c>
      <c r="H278" s="139">
        <f t="shared" ca="1" si="42"/>
        <v>8.1454636413553674E-2</v>
      </c>
      <c r="I278" s="123">
        <f t="shared" ca="1" si="46"/>
        <v>0.22025217291355376</v>
      </c>
      <c r="J278" s="123">
        <f t="shared" ca="1" si="43"/>
        <v>0.44066524273906149</v>
      </c>
      <c r="K278" s="142">
        <f t="shared" ca="1" si="47"/>
        <v>5.6297931694382832</v>
      </c>
      <c r="L278" s="143">
        <f ca="1">MAX(Routing!A$3,J277+K277)</f>
        <v>6.0647128531998504</v>
      </c>
      <c r="M278" s="141">
        <f ca="1">VLOOKUP(L278,Routing!A$3:D$23,4)+(L278-VLOOKUP(L278,Routing!A$3:A$23,1))*VLOOKUP(L278,Routing!A$3:E$23,5)</f>
        <v>0.21745982342150857</v>
      </c>
      <c r="N278" s="141">
        <f ca="1">VLOOKUP($L278,Routing!$A$3:$C$23,3)+($L278-VLOOKUP($L278,Routing!$A$3:$A$23,1))*VLOOKUP($L278,Routing!$A$3:$F$23,6)</f>
        <v>4.0270337670649733E-3</v>
      </c>
      <c r="O278" s="141">
        <f ca="1">VLOOKUP($L278,Routing!$A$3:$B$23,2)+($L278-VLOOKUP($L278,Routing!$A$3:$A$23,1))*VLOOKUP($L278,Routing!$A$3:$G$23,7)</f>
        <v>0.20135168835324865</v>
      </c>
      <c r="P278" s="83" t="str">
        <f t="shared" ca="1" si="44"/>
        <v/>
      </c>
      <c r="Q278" s="83" t="str">
        <f t="shared" ca="1" si="48"/>
        <v/>
      </c>
      <c r="R278" s="83"/>
      <c r="S278" s="83"/>
    </row>
    <row r="279" spans="1:19" x14ac:dyDescent="0.2">
      <c r="A279" s="83">
        <f>+MassCurves!A246</f>
        <v>242</v>
      </c>
      <c r="B279" s="138">
        <f t="shared" si="37"/>
        <v>0.48820000000000002</v>
      </c>
      <c r="C279" s="123">
        <f t="shared" ca="1" si="39"/>
        <v>0.12599999999999995</v>
      </c>
      <c r="D279" s="139">
        <f t="shared" ca="1" si="40"/>
        <v>0</v>
      </c>
      <c r="E279" s="138">
        <f t="shared" ca="1" si="41"/>
        <v>0.21849999999999997</v>
      </c>
      <c r="F279" s="139">
        <f t="shared" ca="1" si="38"/>
        <v>0.1387975364999999</v>
      </c>
      <c r="G279" s="140">
        <f t="shared" ca="1" si="45"/>
        <v>8.3278521899999998</v>
      </c>
      <c r="H279" s="139">
        <f t="shared" ca="1" si="42"/>
        <v>8.1615534421591598E-2</v>
      </c>
      <c r="I279" s="123">
        <f t="shared" ca="1" si="46"/>
        <v>0.22041307092159151</v>
      </c>
      <c r="J279" s="123">
        <f t="shared" ca="1" si="43"/>
        <v>0.44098751595896807</v>
      </c>
      <c r="K279" s="142">
        <f t="shared" ca="1" si="47"/>
        <v>5.6351266962264788</v>
      </c>
      <c r="L279" s="143">
        <f ca="1">MAX(Routing!A$3,J278+K278)</f>
        <v>6.0704584121773451</v>
      </c>
      <c r="M279" s="141">
        <f ca="1">VLOOKUP(L279,Routing!A$3:D$23,4)+(L279-VLOOKUP(L279,Routing!A$3:A$23,1))*VLOOKUP(L279,Routing!A$3:E$23,5)</f>
        <v>0.21766583948046256</v>
      </c>
      <c r="N279" s="141">
        <f ca="1">VLOOKUP($L279,Routing!$A$3:$C$23,3)+($L279-VLOOKUP($L279,Routing!$A$3:$A$23,1))*VLOOKUP($L279,Routing!$A$3:$F$23,6)</f>
        <v>4.0308488792678253E-3</v>
      </c>
      <c r="O279" s="141">
        <f ca="1">VLOOKUP($L279,Routing!$A$3:$B$23,2)+($L279-VLOOKUP($L279,Routing!$A$3:$A$23,1))*VLOOKUP($L279,Routing!$A$3:$G$23,7)</f>
        <v>0.20154244396339124</v>
      </c>
      <c r="P279" s="83" t="str">
        <f t="shared" ca="1" si="44"/>
        <v/>
      </c>
      <c r="Q279" s="83" t="str">
        <f t="shared" ca="1" si="48"/>
        <v/>
      </c>
      <c r="R279" s="83"/>
      <c r="S279" s="83"/>
    </row>
    <row r="280" spans="1:19" x14ac:dyDescent="0.2">
      <c r="A280" s="83">
        <f>+MassCurves!A247</f>
        <v>243</v>
      </c>
      <c r="B280" s="138">
        <f t="shared" si="37"/>
        <v>0.49030000000000001</v>
      </c>
      <c r="C280" s="123">
        <f t="shared" ca="1" si="39"/>
        <v>0.12599999999999995</v>
      </c>
      <c r="D280" s="139">
        <f t="shared" ca="1" si="40"/>
        <v>0</v>
      </c>
      <c r="E280" s="138">
        <f t="shared" ca="1" si="41"/>
        <v>0.21849999999999997</v>
      </c>
      <c r="F280" s="139">
        <f t="shared" ca="1" si="38"/>
        <v>0.1387975364999999</v>
      </c>
      <c r="G280" s="140">
        <f t="shared" ca="1" si="45"/>
        <v>8.3278521899999944</v>
      </c>
      <c r="H280" s="139">
        <f t="shared" ca="1" si="42"/>
        <v>8.177690963562767E-2</v>
      </c>
      <c r="I280" s="123">
        <f t="shared" ca="1" si="46"/>
        <v>0.22057444613562757</v>
      </c>
      <c r="J280" s="123">
        <f t="shared" ca="1" si="43"/>
        <v>0.44131074547985338</v>
      </c>
      <c r="K280" s="142">
        <f t="shared" ca="1" si="47"/>
        <v>5.6403769009432514</v>
      </c>
      <c r="L280" s="143">
        <f ca="1">MAX(Routing!A$3,J279+K279)</f>
        <v>6.0761142121854466</v>
      </c>
      <c r="M280" s="141">
        <f ca="1">VLOOKUP(L280,Routing!A$3:D$23,4)+(L280-VLOOKUP(L280,Routing!A$3:A$23,1))*VLOOKUP(L280,Routing!A$3:E$23,5)</f>
        <v>0.21786863709031482</v>
      </c>
      <c r="N280" s="141">
        <f ca="1">VLOOKUP($L280,Routing!$A$3:$C$23,3)+($L280-VLOOKUP($L280,Routing!$A$3:$A$23,1))*VLOOKUP($L280,Routing!$A$3:$F$23,6)</f>
        <v>4.0346043905613851E-3</v>
      </c>
      <c r="O280" s="141">
        <f ca="1">VLOOKUP($L280,Routing!$A$3:$B$23,2)+($L280-VLOOKUP($L280,Routing!$A$3:$A$23,1))*VLOOKUP($L280,Routing!$A$3:$G$23,7)</f>
        <v>0.20173021952806924</v>
      </c>
      <c r="P280" s="83" t="str">
        <f t="shared" ca="1" si="44"/>
        <v/>
      </c>
      <c r="Q280" s="83" t="str">
        <f t="shared" ca="1" si="48"/>
        <v/>
      </c>
      <c r="R280" s="83"/>
      <c r="S280" s="83"/>
    </row>
    <row r="281" spans="1:19" x14ac:dyDescent="0.2">
      <c r="A281" s="83">
        <f>+MassCurves!A248</f>
        <v>244</v>
      </c>
      <c r="B281" s="138">
        <f t="shared" si="37"/>
        <v>0.4924</v>
      </c>
      <c r="C281" s="123">
        <f t="shared" ca="1" si="39"/>
        <v>0.12599999999999995</v>
      </c>
      <c r="D281" s="139">
        <f t="shared" ca="1" si="40"/>
        <v>0</v>
      </c>
      <c r="E281" s="138">
        <f t="shared" ca="1" si="41"/>
        <v>0.21849999999999997</v>
      </c>
      <c r="F281" s="139">
        <f t="shared" ca="1" si="38"/>
        <v>0.1387975364999999</v>
      </c>
      <c r="G281" s="140">
        <f t="shared" ca="1" si="45"/>
        <v>8.3278521899999944</v>
      </c>
      <c r="H281" s="139">
        <f t="shared" ca="1" si="42"/>
        <v>8.1938763944650633E-2</v>
      </c>
      <c r="I281" s="123">
        <f t="shared" ca="1" si="46"/>
        <v>0.22073630044465054</v>
      </c>
      <c r="J281" s="123">
        <f t="shared" ca="1" si="43"/>
        <v>0.44163493508905105</v>
      </c>
      <c r="K281" s="142">
        <f t="shared" ca="1" si="47"/>
        <v>5.6455506465979939</v>
      </c>
      <c r="L281" s="143">
        <f ca="1">MAX(Routing!A$3,J280+K280)</f>
        <v>6.0816876464231049</v>
      </c>
      <c r="M281" s="141">
        <f ca="1">VLOOKUP(L281,Routing!A$3:D$23,4)+(L281-VLOOKUP(L281,Routing!A$3:A$23,1))*VLOOKUP(L281,Routing!A$3:E$23,5)</f>
        <v>0.21806848134584839</v>
      </c>
      <c r="N281" s="141">
        <f ca="1">VLOOKUP($L281,Routing!$A$3:$C$23,3)+($L281-VLOOKUP($L281,Routing!$A$3:$A$23,1))*VLOOKUP($L281,Routing!$A$3:$F$23,6)</f>
        <v>4.038305210108303E-3</v>
      </c>
      <c r="O281" s="141">
        <f ca="1">VLOOKUP($L281,Routing!$A$3:$B$23,2)+($L281-VLOOKUP($L281,Routing!$A$3:$A$23,1))*VLOOKUP($L281,Routing!$A$3:$G$23,7)</f>
        <v>0.20191526050541514</v>
      </c>
      <c r="P281" s="83" t="str">
        <f t="shared" ca="1" si="44"/>
        <v/>
      </c>
      <c r="Q281" s="83" t="str">
        <f t="shared" ca="1" si="48"/>
        <v/>
      </c>
      <c r="R281" s="83"/>
      <c r="S281" s="83"/>
    </row>
    <row r="282" spans="1:19" x14ac:dyDescent="0.2">
      <c r="A282" s="83">
        <f>+MassCurves!A249</f>
        <v>245</v>
      </c>
      <c r="B282" s="138">
        <f t="shared" si="37"/>
        <v>0.4945</v>
      </c>
      <c r="C282" s="123">
        <f t="shared" ca="1" si="39"/>
        <v>0.12599999999999995</v>
      </c>
      <c r="D282" s="139">
        <f t="shared" ca="1" si="40"/>
        <v>0</v>
      </c>
      <c r="E282" s="138">
        <f t="shared" ca="1" si="41"/>
        <v>0.21849999999999997</v>
      </c>
      <c r="F282" s="139">
        <f t="shared" ca="1" si="38"/>
        <v>0.1387975364999999</v>
      </c>
      <c r="G282" s="140">
        <f t="shared" ca="1" si="45"/>
        <v>8.3278521899999944</v>
      </c>
      <c r="H282" s="139">
        <f t="shared" ca="1" si="42"/>
        <v>8.2101099247005441E-2</v>
      </c>
      <c r="I282" s="123">
        <f t="shared" ca="1" si="46"/>
        <v>0.22089863574700536</v>
      </c>
      <c r="J282" s="123">
        <f t="shared" ca="1" si="43"/>
        <v>0.4419600885926625</v>
      </c>
      <c r="K282" s="142">
        <f t="shared" ca="1" si="47"/>
        <v>5.6506543075478337</v>
      </c>
      <c r="L282" s="143">
        <f ca="1">MAX(Routing!A$3,J281+K281)</f>
        <v>6.087185581687045</v>
      </c>
      <c r="M282" s="141">
        <f ca="1">VLOOKUP(L282,Routing!A$3:D$23,4)+(L282-VLOOKUP(L282,Routing!A$3:A$23,1))*VLOOKUP(L282,Routing!A$3:E$23,5)</f>
        <v>0.21826561846686615</v>
      </c>
      <c r="N282" s="141">
        <f ca="1">VLOOKUP($L282,Routing!$A$3:$C$23,3)+($L282-VLOOKUP($L282,Routing!$A$3:$A$23,1))*VLOOKUP($L282,Routing!$A$3:$F$23,6)</f>
        <v>4.0419558975345578E-3</v>
      </c>
      <c r="O282" s="141">
        <f ca="1">VLOOKUP($L282,Routing!$A$3:$B$23,2)+($L282-VLOOKUP($L282,Routing!$A$3:$A$23,1))*VLOOKUP($L282,Routing!$A$3:$G$23,7)</f>
        <v>0.20209779487672791</v>
      </c>
      <c r="P282" s="83" t="str">
        <f t="shared" ca="1" si="44"/>
        <v/>
      </c>
      <c r="Q282" s="83" t="str">
        <f t="shared" ca="1" si="48"/>
        <v/>
      </c>
      <c r="R282" s="83"/>
      <c r="S282" s="83"/>
    </row>
    <row r="283" spans="1:19" x14ac:dyDescent="0.2">
      <c r="A283" s="83">
        <f>+MassCurves!A250</f>
        <v>246</v>
      </c>
      <c r="B283" s="138">
        <f t="shared" si="37"/>
        <v>0.49659999999999999</v>
      </c>
      <c r="C283" s="123">
        <f t="shared" ca="1" si="39"/>
        <v>0.12599999999999995</v>
      </c>
      <c r="D283" s="139">
        <f t="shared" ca="1" si="40"/>
        <v>0</v>
      </c>
      <c r="E283" s="138">
        <f t="shared" ca="1" si="41"/>
        <v>0.21849999999999997</v>
      </c>
      <c r="F283" s="139">
        <f t="shared" ca="1" si="38"/>
        <v>0.1387975364999999</v>
      </c>
      <c r="G283" s="140">
        <f t="shared" ca="1" si="45"/>
        <v>8.3278521899999944</v>
      </c>
      <c r="H283" s="139">
        <f t="shared" ca="1" si="42"/>
        <v>8.226391745044867E-2</v>
      </c>
      <c r="I283" s="123">
        <f t="shared" ca="1" si="46"/>
        <v>0.22106145395044857</v>
      </c>
      <c r="J283" s="123">
        <f t="shared" ca="1" si="43"/>
        <v>0.4422862098156688</v>
      </c>
      <c r="K283" s="142">
        <f t="shared" ca="1" si="47"/>
        <v>5.6556938045578189</v>
      </c>
      <c r="L283" s="143">
        <f ca="1">MAX(Routing!A$3,J282+K282)</f>
        <v>6.0926143961404966</v>
      </c>
      <c r="M283" s="141">
        <f ca="1">VLOOKUP(L283,Routing!A$3:D$23,4)+(L283-VLOOKUP(L283,Routing!A$3:A$23,1))*VLOOKUP(L283,Routing!A$3:E$23,5)</f>
        <v>0.21846027715244809</v>
      </c>
      <c r="N283" s="141">
        <f ca="1">VLOOKUP($L283,Routing!$A$3:$C$23,3)+($L283-VLOOKUP($L283,Routing!$A$3:$A$23,1))*VLOOKUP($L283,Routing!$A$3:$F$23,6)</f>
        <v>4.0455606880082972E-3</v>
      </c>
      <c r="O283" s="141">
        <f ca="1">VLOOKUP($L283,Routing!$A$3:$B$23,2)+($L283-VLOOKUP($L283,Routing!$A$3:$A$23,1))*VLOOKUP($L283,Routing!$A$3:$G$23,7)</f>
        <v>0.20227803440041486</v>
      </c>
      <c r="P283" s="83" t="str">
        <f t="shared" ca="1" si="44"/>
        <v/>
      </c>
      <c r="Q283" s="83" t="str">
        <f t="shared" ca="1" si="48"/>
        <v/>
      </c>
      <c r="R283" s="83"/>
      <c r="S283" s="83"/>
    </row>
    <row r="284" spans="1:19" x14ac:dyDescent="0.2">
      <c r="A284" s="83">
        <f>+MassCurves!A251</f>
        <v>247</v>
      </c>
      <c r="B284" s="138">
        <f t="shared" si="37"/>
        <v>0.49870000000000003</v>
      </c>
      <c r="C284" s="123">
        <f t="shared" ca="1" si="39"/>
        <v>0.12600000000000011</v>
      </c>
      <c r="D284" s="139">
        <f t="shared" ca="1" si="40"/>
        <v>0</v>
      </c>
      <c r="E284" s="138">
        <f t="shared" ca="1" si="41"/>
        <v>0.21849999999999997</v>
      </c>
      <c r="F284" s="139">
        <f t="shared" ca="1" si="38"/>
        <v>0.1387975365000001</v>
      </c>
      <c r="G284" s="140">
        <f t="shared" ca="1" si="45"/>
        <v>8.3278521899999998</v>
      </c>
      <c r="H284" s="139">
        <f t="shared" ca="1" si="42"/>
        <v>8.2427220472204729E-2</v>
      </c>
      <c r="I284" s="123">
        <f t="shared" ca="1" si="46"/>
        <v>0.22122475697220484</v>
      </c>
      <c r="J284" s="123">
        <f t="shared" ca="1" si="43"/>
        <v>0.4426133026020429</v>
      </c>
      <c r="K284" s="142">
        <f t="shared" ca="1" si="47"/>
        <v>5.660674637347002</v>
      </c>
      <c r="L284" s="143">
        <f ca="1">MAX(Routing!A$3,J283+K283)</f>
        <v>6.0979800143734879</v>
      </c>
      <c r="M284" s="141">
        <f ca="1">VLOOKUP(L284,Routing!A$3:D$23,4)+(L284-VLOOKUP(L284,Routing!A$3:A$23,1))*VLOOKUP(L284,Routing!A$3:E$23,5)</f>
        <v>0.21865266983809317</v>
      </c>
      <c r="N284" s="141">
        <f ca="1">VLOOKUP($L284,Routing!$A$3:$C$23,3)+($L284-VLOOKUP($L284,Routing!$A$3:$A$23,1))*VLOOKUP($L284,Routing!$A$3:$F$23,6)</f>
        <v>4.0491235155202436E-3</v>
      </c>
      <c r="O284" s="141">
        <f ca="1">VLOOKUP($L284,Routing!$A$3:$B$23,2)+($L284-VLOOKUP($L284,Routing!$A$3:$A$23,1))*VLOOKUP($L284,Routing!$A$3:$G$23,7)</f>
        <v>0.20245617577601219</v>
      </c>
      <c r="P284" s="83" t="str">
        <f t="shared" ca="1" si="44"/>
        <v/>
      </c>
      <c r="Q284" s="83" t="str">
        <f t="shared" ca="1" si="48"/>
        <v/>
      </c>
      <c r="R284" s="83"/>
      <c r="S284" s="83"/>
    </row>
    <row r="285" spans="1:19" x14ac:dyDescent="0.2">
      <c r="A285" s="83">
        <f>+MassCurves!A252</f>
        <v>248</v>
      </c>
      <c r="B285" s="138">
        <f t="shared" si="37"/>
        <v>0.50080000000000002</v>
      </c>
      <c r="C285" s="123">
        <f t="shared" ca="1" si="39"/>
        <v>0.12600000000000011</v>
      </c>
      <c r="D285" s="139">
        <f t="shared" ca="1" si="40"/>
        <v>0</v>
      </c>
      <c r="E285" s="138">
        <f t="shared" ca="1" si="41"/>
        <v>0.21849999999999997</v>
      </c>
      <c r="F285" s="139">
        <f t="shared" ca="1" si="38"/>
        <v>0.1387975365000001</v>
      </c>
      <c r="G285" s="140">
        <f t="shared" ca="1" si="45"/>
        <v>8.3278521900000051</v>
      </c>
      <c r="H285" s="139">
        <f t="shared" ca="1" si="42"/>
        <v>8.2591010239022211E-2</v>
      </c>
      <c r="I285" s="123">
        <f t="shared" ca="1" si="46"/>
        <v>0.22138854673902231</v>
      </c>
      <c r="J285" s="123">
        <f t="shared" ca="1" si="43"/>
        <v>0.44294137081486246</v>
      </c>
      <c r="K285" s="142">
        <f t="shared" ca="1" si="47"/>
        <v>5.6656019148005674</v>
      </c>
      <c r="L285" s="143">
        <f ca="1">MAX(Routing!A$3,J284+K284)</f>
        <v>6.1032879399490447</v>
      </c>
      <c r="M285" s="141">
        <f ca="1">VLOOKUP(L285,Routing!A$3:D$23,4)+(L285-VLOOKUP(L285,Routing!A$3:A$23,1))*VLOOKUP(L285,Routing!A$3:E$23,5)</f>
        <v>0.21884299386271475</v>
      </c>
      <c r="N285" s="141">
        <f ca="1">VLOOKUP($L285,Routing!$A$3:$C$23,3)+($L285-VLOOKUP($L285,Routing!$A$3:$A$23,1))*VLOOKUP($L285,Routing!$A$3:$F$23,6)</f>
        <v>4.0526480344947168E-3</v>
      </c>
      <c r="O285" s="141">
        <f ca="1">VLOOKUP($L285,Routing!$A$3:$B$23,2)+($L285-VLOOKUP($L285,Routing!$A$3:$A$23,1))*VLOOKUP($L285,Routing!$A$3:$G$23,7)</f>
        <v>0.20263240172473587</v>
      </c>
      <c r="P285" s="83" t="str">
        <f t="shared" ca="1" si="44"/>
        <v/>
      </c>
      <c r="Q285" s="83" t="str">
        <f t="shared" ca="1" si="48"/>
        <v/>
      </c>
      <c r="R285" s="83"/>
      <c r="S285" s="83"/>
    </row>
    <row r="286" spans="1:19" x14ac:dyDescent="0.2">
      <c r="A286" s="83">
        <f>+MassCurves!A253</f>
        <v>249</v>
      </c>
      <c r="B286" s="138">
        <f t="shared" si="37"/>
        <v>0.50290000000000001</v>
      </c>
      <c r="C286" s="123">
        <f t="shared" ca="1" si="39"/>
        <v>0.12599999999999995</v>
      </c>
      <c r="D286" s="139">
        <f t="shared" ca="1" si="40"/>
        <v>0</v>
      </c>
      <c r="E286" s="138">
        <f t="shared" ca="1" si="41"/>
        <v>0.21849999999999997</v>
      </c>
      <c r="F286" s="139">
        <f t="shared" ca="1" si="38"/>
        <v>0.1387975364999999</v>
      </c>
      <c r="G286" s="140">
        <f t="shared" ca="1" si="45"/>
        <v>8.3278521899999998</v>
      </c>
      <c r="H286" s="139">
        <f t="shared" ca="1" si="42"/>
        <v>8.2755288687230713E-2</v>
      </c>
      <c r="I286" s="123">
        <f t="shared" ca="1" si="46"/>
        <v>0.22155282518723063</v>
      </c>
      <c r="J286" s="123">
        <f t="shared" ca="1" si="43"/>
        <v>0.44327041833642539</v>
      </c>
      <c r="K286" s="142">
        <f t="shared" ca="1" si="47"/>
        <v>5.6704803830155166</v>
      </c>
      <c r="L286" s="143">
        <f ca="1">MAX(Routing!A$3,J285+K285)</f>
        <v>6.10854328561543</v>
      </c>
      <c r="M286" s="141">
        <f ca="1">VLOOKUP(L286,Routing!A$3:D$23,4)+(L286-VLOOKUP(L286,Routing!A$3:A$23,1))*VLOOKUP(L286,Routing!A$3:E$23,5)</f>
        <v>0.21903143255194768</v>
      </c>
      <c r="N286" s="141">
        <f ca="1">VLOOKUP($L286,Routing!$A$3:$C$23,3)+($L286-VLOOKUP($L286,Routing!$A$3:$A$23,1))*VLOOKUP($L286,Routing!$A$3:$F$23,6)</f>
        <v>4.0561376398508828E-3</v>
      </c>
      <c r="O286" s="141">
        <f ca="1">VLOOKUP($L286,Routing!$A$3:$B$23,2)+($L286-VLOOKUP($L286,Routing!$A$3:$A$23,1))*VLOOKUP($L286,Routing!$A$3:$G$23,7)</f>
        <v>0.20280688199254415</v>
      </c>
      <c r="P286" s="83" t="str">
        <f t="shared" ca="1" si="44"/>
        <v/>
      </c>
      <c r="Q286" s="83" t="str">
        <f t="shared" ca="1" si="48"/>
        <v/>
      </c>
      <c r="R286" s="83"/>
      <c r="S286" s="83"/>
    </row>
    <row r="287" spans="1:19" x14ac:dyDescent="0.2">
      <c r="A287" s="83">
        <f>+MassCurves!A254</f>
        <v>250</v>
      </c>
      <c r="B287" s="138">
        <f t="shared" si="37"/>
        <v>0.505</v>
      </c>
      <c r="C287" s="123">
        <f t="shared" ca="1" si="39"/>
        <v>0.12599999999999995</v>
      </c>
      <c r="D287" s="139">
        <f t="shared" ca="1" si="40"/>
        <v>0</v>
      </c>
      <c r="E287" s="138">
        <f t="shared" ca="1" si="41"/>
        <v>0.21849999999999997</v>
      </c>
      <c r="F287" s="139">
        <f t="shared" ca="1" si="38"/>
        <v>0.1387975364999999</v>
      </c>
      <c r="G287" s="140">
        <f t="shared" ca="1" si="45"/>
        <v>8.3278521899999944</v>
      </c>
      <c r="H287" s="139">
        <f t="shared" ca="1" si="42"/>
        <v>8.2920057762798177E-2</v>
      </c>
      <c r="I287" s="123">
        <f t="shared" ca="1" si="46"/>
        <v>0.22171759426279808</v>
      </c>
      <c r="J287" s="123">
        <f t="shared" ca="1" si="43"/>
        <v>0.44360044906836366</v>
      </c>
      <c r="K287" s="142">
        <f t="shared" ca="1" si="47"/>
        <v>5.675314451335173</v>
      </c>
      <c r="L287" s="143">
        <f ca="1">MAX(Routing!A$3,J286+K286)</f>
        <v>6.1137508013519417</v>
      </c>
      <c r="M287" s="141">
        <f ca="1">VLOOKUP(L287,Routing!A$3:D$23,4)+(L287-VLOOKUP(L287,Routing!A$3:A$23,1))*VLOOKUP(L287,Routing!A$3:E$23,5)</f>
        <v>0.2192181562237748</v>
      </c>
      <c r="N287" s="141">
        <f ca="1">VLOOKUP($L287,Routing!$A$3:$C$23,3)+($L287-VLOOKUP($L287,Routing!$A$3:$A$23,1))*VLOOKUP($L287,Routing!$A$3:$F$23,6)</f>
        <v>4.0595954856254592E-3</v>
      </c>
      <c r="O287" s="141">
        <f ca="1">VLOOKUP($L287,Routing!$A$3:$B$23,2)+($L287-VLOOKUP($L287,Routing!$A$3:$A$23,1))*VLOOKUP($L287,Routing!$A$3:$G$23,7)</f>
        <v>0.20297977428127295</v>
      </c>
      <c r="P287" s="83" t="str">
        <f t="shared" ca="1" si="44"/>
        <v/>
      </c>
      <c r="Q287" s="83" t="str">
        <f t="shared" ca="1" si="48"/>
        <v/>
      </c>
      <c r="R287" s="83"/>
      <c r="S287" s="83"/>
    </row>
    <row r="288" spans="1:19" x14ac:dyDescent="0.2">
      <c r="A288" s="83">
        <f>+MassCurves!A255</f>
        <v>251</v>
      </c>
      <c r="B288" s="138">
        <f t="shared" si="37"/>
        <v>0.5071</v>
      </c>
      <c r="C288" s="123">
        <f t="shared" ca="1" si="39"/>
        <v>0.12599999999999995</v>
      </c>
      <c r="D288" s="139">
        <f t="shared" ca="1" si="40"/>
        <v>0</v>
      </c>
      <c r="E288" s="138">
        <f t="shared" ca="1" si="41"/>
        <v>0.21849999999999997</v>
      </c>
      <c r="F288" s="139">
        <f t="shared" ca="1" si="38"/>
        <v>0.1387975364999999</v>
      </c>
      <c r="G288" s="140">
        <f t="shared" ca="1" si="45"/>
        <v>8.3278521899999944</v>
      </c>
      <c r="H288" s="139">
        <f t="shared" ca="1" si="42"/>
        <v>8.3085319421388401E-2</v>
      </c>
      <c r="I288" s="123">
        <f t="shared" ca="1" si="46"/>
        <v>0.22188285592138829</v>
      </c>
      <c r="J288" s="123">
        <f t="shared" ca="1" si="43"/>
        <v>0.44393146693175844</v>
      </c>
      <c r="K288" s="142">
        <f t="shared" ca="1" si="47"/>
        <v>5.6801082165168166</v>
      </c>
      <c r="L288" s="143">
        <f ca="1">MAX(Routing!A$3,J287+K287)</f>
        <v>6.1189149004035368</v>
      </c>
      <c r="M288" s="141">
        <f ca="1">VLOOKUP(L288,Routing!A$3:D$23,4)+(L288-VLOOKUP(L288,Routing!A$3:A$23,1))*VLOOKUP(L288,Routing!A$3:E$23,5)</f>
        <v>0.21940332312203917</v>
      </c>
      <c r="N288" s="141">
        <f ca="1">VLOOKUP($L288,Routing!$A$3:$C$23,3)+($L288-VLOOKUP($L288,Routing!$A$3:$A$23,1))*VLOOKUP($L288,Routing!$A$3:$F$23,6)</f>
        <v>4.0630245022599838E-3</v>
      </c>
      <c r="O288" s="141">
        <f ca="1">VLOOKUP($L288,Routing!$A$3:$B$23,2)+($L288-VLOOKUP($L288,Routing!$A$3:$A$23,1))*VLOOKUP($L288,Routing!$A$3:$G$23,7)</f>
        <v>0.20315122511299921</v>
      </c>
      <c r="P288" s="83" t="str">
        <f t="shared" ca="1" si="44"/>
        <v/>
      </c>
      <c r="Q288" s="83" t="str">
        <f t="shared" ca="1" si="48"/>
        <v/>
      </c>
      <c r="R288" s="83"/>
      <c r="S288" s="83"/>
    </row>
    <row r="289" spans="1:19" x14ac:dyDescent="0.2">
      <c r="A289" s="83">
        <f>+MassCurves!A256</f>
        <v>252</v>
      </c>
      <c r="B289" s="138">
        <f t="shared" si="37"/>
        <v>0.50919999999999999</v>
      </c>
      <c r="C289" s="123">
        <f t="shared" ca="1" si="39"/>
        <v>0.12599999999999995</v>
      </c>
      <c r="D289" s="139">
        <f t="shared" ca="1" si="40"/>
        <v>0</v>
      </c>
      <c r="E289" s="138">
        <f t="shared" ca="1" si="41"/>
        <v>0.21849999999999997</v>
      </c>
      <c r="F289" s="139">
        <f t="shared" ca="1" si="38"/>
        <v>0.1387975364999999</v>
      </c>
      <c r="G289" s="140">
        <f t="shared" ca="1" si="45"/>
        <v>8.3278521899999944</v>
      </c>
      <c r="H289" s="139">
        <f t="shared" ca="1" si="42"/>
        <v>8.3251075628419088E-2</v>
      </c>
      <c r="I289" s="123">
        <f t="shared" ca="1" si="46"/>
        <v>0.22204861212841898</v>
      </c>
      <c r="J289" s="123">
        <f t="shared" ca="1" si="43"/>
        <v>0.44426347586725762</v>
      </c>
      <c r="K289" s="142">
        <f t="shared" ca="1" si="47"/>
        <v>5.6848654851662488</v>
      </c>
      <c r="L289" s="143">
        <f ca="1">MAX(Routing!A$3,J288+K288)</f>
        <v>6.1240396834485749</v>
      </c>
      <c r="M289" s="141">
        <f ca="1">VLOOKUP(L289,Routing!A$3:D$23,4)+(L289-VLOOKUP(L289,Routing!A$3:A$23,1))*VLOOKUP(L289,Routing!A$3:E$23,5)</f>
        <v>0.21958708028301663</v>
      </c>
      <c r="N289" s="141">
        <f ca="1">VLOOKUP($L289,Routing!$A$3:$C$23,3)+($L289-VLOOKUP($L289,Routing!$A$3:$A$23,1))*VLOOKUP($L289,Routing!$A$3:$F$23,6)</f>
        <v>4.0664274126484554E-3</v>
      </c>
      <c r="O289" s="141">
        <f ca="1">VLOOKUP($L289,Routing!$A$3:$B$23,2)+($L289-VLOOKUP($L289,Routing!$A$3:$A$23,1))*VLOOKUP($L289,Routing!$A$3:$G$23,7)</f>
        <v>0.20332137063242278</v>
      </c>
      <c r="P289" s="83" t="str">
        <f t="shared" ca="1" si="44"/>
        <v/>
      </c>
      <c r="Q289" s="83" t="str">
        <f t="shared" ca="1" si="48"/>
        <v/>
      </c>
      <c r="R289" s="83"/>
      <c r="S289" s="83"/>
    </row>
    <row r="290" spans="1:19" x14ac:dyDescent="0.2">
      <c r="A290" s="83">
        <f>+MassCurves!A257</f>
        <v>253</v>
      </c>
      <c r="B290" s="138">
        <f t="shared" si="37"/>
        <v>0.51129999999999998</v>
      </c>
      <c r="C290" s="123">
        <f t="shared" ca="1" si="39"/>
        <v>0.12599999999999995</v>
      </c>
      <c r="D290" s="139">
        <f t="shared" ca="1" si="40"/>
        <v>0</v>
      </c>
      <c r="E290" s="138">
        <f t="shared" ca="1" si="41"/>
        <v>0.21849999999999997</v>
      </c>
      <c r="F290" s="139">
        <f t="shared" ca="1" si="38"/>
        <v>0.1387975364999999</v>
      </c>
      <c r="G290" s="140">
        <f t="shared" ca="1" si="45"/>
        <v>8.3278521899999944</v>
      </c>
      <c r="H290" s="139">
        <f t="shared" ca="1" si="42"/>
        <v>8.341732835912033E-2</v>
      </c>
      <c r="I290" s="123">
        <f t="shared" ca="1" si="46"/>
        <v>0.22221486485912023</v>
      </c>
      <c r="J290" s="123">
        <f t="shared" ca="1" si="43"/>
        <v>0.44459647983519257</v>
      </c>
      <c r="K290" s="142">
        <f t="shared" ca="1" si="47"/>
        <v>5.689589794563644</v>
      </c>
      <c r="L290" s="143">
        <f ca="1">MAX(Routing!A$3,J289+K289)</f>
        <v>6.1291289610335067</v>
      </c>
      <c r="M290" s="141">
        <f ca="1">VLOOKUP(L290,Routing!A$3:D$23,4)+(L290-VLOOKUP(L290,Routing!A$3:A$23,1))*VLOOKUP(L290,Routing!A$3:E$23,5)</f>
        <v>0.21976956433984685</v>
      </c>
      <c r="N290" s="141">
        <f ca="1">VLOOKUP($L290,Routing!$A$3:$C$23,3)+($L290-VLOOKUP($L290,Routing!$A$3:$A$23,1))*VLOOKUP($L290,Routing!$A$3:$F$23,6)</f>
        <v>4.0698067470342006E-3</v>
      </c>
      <c r="O290" s="141">
        <f ca="1">VLOOKUP($L290,Routing!$A$3:$B$23,2)+($L290-VLOOKUP($L290,Routing!$A$3:$A$23,1))*VLOOKUP($L290,Routing!$A$3:$G$23,7)</f>
        <v>0.20349033735171004</v>
      </c>
      <c r="P290" s="83" t="str">
        <f t="shared" ca="1" si="44"/>
        <v/>
      </c>
      <c r="Q290" s="83" t="str">
        <f t="shared" ca="1" si="48"/>
        <v/>
      </c>
      <c r="R290" s="83"/>
      <c r="S290" s="83"/>
    </row>
    <row r="291" spans="1:19" x14ac:dyDescent="0.2">
      <c r="A291" s="83">
        <f>+MassCurves!A258</f>
        <v>254</v>
      </c>
      <c r="B291" s="138">
        <f t="shared" si="37"/>
        <v>0.51339999999999997</v>
      </c>
      <c r="C291" s="123">
        <f t="shared" ca="1" si="39"/>
        <v>0.12599999999999995</v>
      </c>
      <c r="D291" s="139">
        <f t="shared" ca="1" si="40"/>
        <v>0</v>
      </c>
      <c r="E291" s="138">
        <f t="shared" ca="1" si="41"/>
        <v>0.21849999999999997</v>
      </c>
      <c r="F291" s="139">
        <f t="shared" ca="1" si="38"/>
        <v>0.1387975364999999</v>
      </c>
      <c r="G291" s="140">
        <f t="shared" ca="1" si="45"/>
        <v>8.3278521899999944</v>
      </c>
      <c r="H291" s="139">
        <f t="shared" ca="1" si="42"/>
        <v>8.3584079598593458E-2</v>
      </c>
      <c r="I291" s="123">
        <f t="shared" ca="1" si="46"/>
        <v>0.22238161609859336</v>
      </c>
      <c r="J291" s="123">
        <f t="shared" ca="1" si="43"/>
        <v>0.44493048281569619</v>
      </c>
      <c r="K291" s="142">
        <f t="shared" ca="1" si="47"/>
        <v>5.6942844319960004</v>
      </c>
      <c r="L291" s="143">
        <f ca="1">MAX(Routing!A$3,J290+K290)</f>
        <v>6.1341862743988367</v>
      </c>
      <c r="M291" s="141">
        <f ca="1">VLOOKUP(L291,Routing!A$3:D$23,4)+(L291-VLOOKUP(L291,Routing!A$3:A$23,1))*VLOOKUP(L291,Routing!A$3:E$23,5)</f>
        <v>0.21995090226928099</v>
      </c>
      <c r="N291" s="141">
        <f ca="1">VLOOKUP($L291,Routing!$A$3:$C$23,3)+($L291-VLOOKUP($L291,Routing!$A$3:$A$23,1))*VLOOKUP($L291,Routing!$A$3:$F$23,6)</f>
        <v>4.0731648568385365E-3</v>
      </c>
      <c r="O291" s="141">
        <f ca="1">VLOOKUP($L291,Routing!$A$3:$B$23,2)+($L291-VLOOKUP($L291,Routing!$A$3:$A$23,1))*VLOOKUP($L291,Routing!$A$3:$G$23,7)</f>
        <v>0.20365824284192682</v>
      </c>
      <c r="P291" s="83" t="str">
        <f t="shared" ca="1" si="44"/>
        <v/>
      </c>
      <c r="Q291" s="83" t="str">
        <f t="shared" ca="1" si="48"/>
        <v/>
      </c>
      <c r="R291" s="83"/>
      <c r="S291" s="83"/>
    </row>
    <row r="292" spans="1:19" x14ac:dyDescent="0.2">
      <c r="A292" s="83">
        <f>+MassCurves!A259</f>
        <v>255</v>
      </c>
      <c r="B292" s="138">
        <f t="shared" si="37"/>
        <v>0.51549999999999996</v>
      </c>
      <c r="C292" s="123">
        <f t="shared" ca="1" si="39"/>
        <v>0.12599999999999978</v>
      </c>
      <c r="D292" s="139">
        <f t="shared" ca="1" si="40"/>
        <v>0</v>
      </c>
      <c r="E292" s="138">
        <f t="shared" ca="1" si="41"/>
        <v>0.21849999999999997</v>
      </c>
      <c r="F292" s="139">
        <f t="shared" ca="1" si="38"/>
        <v>0.13879753649999974</v>
      </c>
      <c r="G292" s="140">
        <f t="shared" ca="1" si="45"/>
        <v>8.3278521899999891</v>
      </c>
      <c r="H292" s="139">
        <f t="shared" ca="1" si="42"/>
        <v>8.3751331341870253E-2</v>
      </c>
      <c r="I292" s="123">
        <f t="shared" ca="1" si="46"/>
        <v>0.22254886784187</v>
      </c>
      <c r="J292" s="123">
        <f t="shared" ca="1" si="43"/>
        <v>0.44526548880882222</v>
      </c>
      <c r="K292" s="142">
        <f t="shared" ca="1" si="47"/>
        <v>5.6989524527033266</v>
      </c>
      <c r="L292" s="143">
        <f ca="1">MAX(Routing!A$3,J291+K291)</f>
        <v>6.1392149148116966</v>
      </c>
      <c r="M292" s="141">
        <f ca="1">VLOOKUP(L292,Routing!A$3:D$23,4)+(L292-VLOOKUP(L292,Routing!A$3:A$23,1))*VLOOKUP(L292,Routing!A$3:E$23,5)</f>
        <v>0.22013121208488154</v>
      </c>
      <c r="N292" s="141">
        <f ca="1">VLOOKUP($L292,Routing!$A$3:$C$23,3)+($L292-VLOOKUP($L292,Routing!$A$3:$A$23,1))*VLOOKUP($L292,Routing!$A$3:$F$23,6)</f>
        <v>4.0765039274978055E-3</v>
      </c>
      <c r="O292" s="141">
        <f ca="1">VLOOKUP($L292,Routing!$A$3:$B$23,2)+($L292-VLOOKUP($L292,Routing!$A$3:$A$23,1))*VLOOKUP($L292,Routing!$A$3:$G$23,7)</f>
        <v>0.2038251963748903</v>
      </c>
      <c r="P292" s="83" t="str">
        <f t="shared" ca="1" si="44"/>
        <v/>
      </c>
      <c r="Q292" s="83" t="str">
        <f t="shared" ca="1" si="48"/>
        <v/>
      </c>
      <c r="R292" s="83"/>
      <c r="S292" s="83"/>
    </row>
    <row r="293" spans="1:19" x14ac:dyDescent="0.2">
      <c r="A293" s="83">
        <f>+MassCurves!A260</f>
        <v>256</v>
      </c>
      <c r="B293" s="138">
        <f t="shared" ref="B293:B356" si="49">+HLOOKUP($B$9,MassCurve,(A293+2))</f>
        <v>0.51759999999999995</v>
      </c>
      <c r="C293" s="123">
        <f t="shared" ca="1" si="39"/>
        <v>0.12599999999999978</v>
      </c>
      <c r="D293" s="139">
        <f t="shared" ca="1" si="40"/>
        <v>0</v>
      </c>
      <c r="E293" s="138">
        <f t="shared" ca="1" si="41"/>
        <v>0.21849999999999997</v>
      </c>
      <c r="F293" s="139">
        <f t="shared" ref="F293:F356" ca="1" si="50">+E293*C293*MAX(0.05,$B$5)*1.0083</f>
        <v>0.13879753649999974</v>
      </c>
      <c r="G293" s="140">
        <f t="shared" ca="1" si="45"/>
        <v>8.3278521899999838</v>
      </c>
      <c r="H293" s="139">
        <f t="shared" ca="1" si="42"/>
        <v>8.391908559397257E-2</v>
      </c>
      <c r="I293" s="123">
        <f t="shared" ca="1" si="46"/>
        <v>0.22271662209397231</v>
      </c>
      <c r="J293" s="123">
        <f t="shared" ca="1" si="43"/>
        <v>0.44560150183466529</v>
      </c>
      <c r="K293" s="142">
        <f t="shared" ca="1" si="47"/>
        <v>5.703596696537951</v>
      </c>
      <c r="L293" s="143">
        <f ca="1">MAX(Routing!A$3,J292+K292)</f>
        <v>6.1442179415121485</v>
      </c>
      <c r="M293" s="141">
        <f ca="1">VLOOKUP(L293,Routing!A$3:D$23,4)+(L293-VLOOKUP(L293,Routing!A$3:A$23,1))*VLOOKUP(L293,Routing!A$3:E$23,5)</f>
        <v>0.22031060348051529</v>
      </c>
      <c r="N293" s="141">
        <f ca="1">VLOOKUP($L293,Routing!$A$3:$C$23,3)+($L293-VLOOKUP($L293,Routing!$A$3:$A$23,1))*VLOOKUP($L293,Routing!$A$3:$F$23,6)</f>
        <v>4.0798259903799122E-3</v>
      </c>
      <c r="O293" s="141">
        <f ca="1">VLOOKUP($L293,Routing!$A$3:$B$23,2)+($L293-VLOOKUP($L293,Routing!$A$3:$A$23,1))*VLOOKUP($L293,Routing!$A$3:$G$23,7)</f>
        <v>0.20399129951899561</v>
      </c>
      <c r="P293" s="83" t="str">
        <f t="shared" ca="1" si="44"/>
        <v/>
      </c>
      <c r="Q293" s="83" t="str">
        <f t="shared" ca="1" si="48"/>
        <v/>
      </c>
      <c r="R293" s="83"/>
      <c r="S293" s="83"/>
    </row>
    <row r="294" spans="1:19" x14ac:dyDescent="0.2">
      <c r="A294" s="83">
        <f>+MassCurves!A261</f>
        <v>257</v>
      </c>
      <c r="B294" s="138">
        <f t="shared" si="49"/>
        <v>0.51970000000000005</v>
      </c>
      <c r="C294" s="123">
        <f t="shared" ref="C294:C357" ca="1" si="51">+IF(A294&lt;MAX(5,$B$6),(B294-B293)*60,(B294-OFFSET(B294,-MAX(5,$B$6),0,1,1))/(A294-OFFSET(A294,-MAX(5,$B$6),0,1,1))*60)</f>
        <v>0.12600000000000011</v>
      </c>
      <c r="D294" s="139">
        <f t="shared" ref="D294:D357" ca="1" si="52">VLOOKUP(C294,Cinterp,$B$10+1)</f>
        <v>0</v>
      </c>
      <c r="E294" s="138">
        <f t="shared" ref="E294:E357" ca="1" si="53">0.95*MAX(0,$B$7)/100+D294*(1-MAX(0,$B$7)/100)</f>
        <v>0.21849999999999997</v>
      </c>
      <c r="F294" s="139">
        <f t="shared" ca="1" si="50"/>
        <v>0.1387975365000001</v>
      </c>
      <c r="G294" s="140">
        <f t="shared" ca="1" si="45"/>
        <v>8.3278521899999962</v>
      </c>
      <c r="H294" s="139">
        <f t="shared" ref="H294:H357" ca="1" si="54">+S$35*(1-F294/B$20)*(1/(1+ABS(A294-S$37)/100))^2</f>
        <v>8.4087344369972644E-2</v>
      </c>
      <c r="I294" s="123">
        <f t="shared" ca="1" si="46"/>
        <v>0.22288488086997274</v>
      </c>
      <c r="J294" s="123">
        <f t="shared" ref="J294:J357" ca="1" si="55">+I294+I295</f>
        <v>0.44593852593347982</v>
      </c>
      <c r="K294" s="142">
        <f t="shared" ca="1" si="47"/>
        <v>5.7082198034292562</v>
      </c>
      <c r="L294" s="143">
        <f ca="1">MAX(Routing!A$3,J293+K293)</f>
        <v>6.1491981983726163</v>
      </c>
      <c r="M294" s="141">
        <f ca="1">VLOOKUP(L294,Routing!A$3:D$23,4)+(L294-VLOOKUP(L294,Routing!A$3:A$23,1))*VLOOKUP(L294,Routing!A$3:E$23,5)</f>
        <v>0.22048917842770335</v>
      </c>
      <c r="N294" s="141">
        <f ca="1">VLOOKUP($L294,Routing!$A$3:$C$23,3)+($L294-VLOOKUP($L294,Routing!$A$3:$A$23,1))*VLOOKUP($L294,Routing!$A$3:$F$23,6)</f>
        <v>4.0831329338463585E-3</v>
      </c>
      <c r="O294" s="141">
        <f ca="1">VLOOKUP($L294,Routing!$A$3:$B$23,2)+($L294-VLOOKUP($L294,Routing!$A$3:$A$23,1))*VLOOKUP($L294,Routing!$A$3:$G$23,7)</f>
        <v>0.20415664669231792</v>
      </c>
      <c r="P294" s="83" t="str">
        <f t="shared" ref="P294:P357" ca="1" si="56">IF(I294&gt;B$23,(I294-B$23),"")</f>
        <v/>
      </c>
      <c r="Q294" s="83" t="str">
        <f t="shared" ca="1" si="48"/>
        <v/>
      </c>
      <c r="R294" s="83"/>
      <c r="S294" s="83"/>
    </row>
    <row r="295" spans="1:19" x14ac:dyDescent="0.2">
      <c r="A295" s="83">
        <f>+MassCurves!A262</f>
        <v>258</v>
      </c>
      <c r="B295" s="138">
        <f t="shared" si="49"/>
        <v>0.52180000000000004</v>
      </c>
      <c r="C295" s="123">
        <f t="shared" ca="1" si="51"/>
        <v>0.12600000000000011</v>
      </c>
      <c r="D295" s="139">
        <f t="shared" ca="1" si="52"/>
        <v>0</v>
      </c>
      <c r="E295" s="138">
        <f t="shared" ca="1" si="53"/>
        <v>0.21849999999999997</v>
      </c>
      <c r="F295" s="139">
        <f t="shared" ca="1" si="50"/>
        <v>0.1387975365000001</v>
      </c>
      <c r="G295" s="140">
        <f t="shared" ref="G295:G358" ca="1" si="57">+AVERAGE(F294:F295)*60</f>
        <v>8.3278521900000051</v>
      </c>
      <c r="H295" s="139">
        <f t="shared" ca="1" si="54"/>
        <v>8.4256109695053288E-2</v>
      </c>
      <c r="I295" s="123">
        <f t="shared" ref="I295:I358" ca="1" si="58">+F295+H295</f>
        <v>0.22305364619505338</v>
      </c>
      <c r="J295" s="123">
        <f t="shared" ca="1" si="55"/>
        <v>0.44627656516580294</v>
      </c>
      <c r="K295" s="142">
        <f t="shared" ref="K295:K358" ca="1" si="59">L295-2*M295</f>
        <v>5.7128242277394889</v>
      </c>
      <c r="L295" s="143">
        <f ca="1">MAX(Routing!A$3,J294+K294)</f>
        <v>6.154158329362736</v>
      </c>
      <c r="M295" s="141">
        <f ca="1">VLOOKUP(L295,Routing!A$3:D$23,4)+(L295-VLOOKUP(L295,Routing!A$3:A$23,1))*VLOOKUP(L295,Routing!A$3:E$23,5)</f>
        <v>0.22066703173013794</v>
      </c>
      <c r="N295" s="141">
        <f ca="1">VLOOKUP($L295,Routing!$A$3:$C$23,3)+($L295-VLOOKUP($L295,Routing!$A$3:$A$23,1))*VLOOKUP($L295,Routing!$A$3:$F$23,6)</f>
        <v>4.0864265135210727E-3</v>
      </c>
      <c r="O295" s="141">
        <f ca="1">VLOOKUP($L295,Routing!$A$3:$B$23,2)+($L295-VLOOKUP($L295,Routing!$A$3:$A$23,1))*VLOOKUP($L295,Routing!$A$3:$G$23,7)</f>
        <v>0.20432132567605363</v>
      </c>
      <c r="P295" s="83" t="str">
        <f t="shared" ca="1" si="56"/>
        <v/>
      </c>
      <c r="Q295" s="83" t="str">
        <f t="shared" ref="Q295:Q358" ca="1" si="60">IF(P295="","",P295*60)</f>
        <v/>
      </c>
      <c r="R295" s="83"/>
      <c r="S295" s="83"/>
    </row>
    <row r="296" spans="1:19" x14ac:dyDescent="0.2">
      <c r="A296" s="83">
        <f>+MassCurves!A263</f>
        <v>259</v>
      </c>
      <c r="B296" s="138">
        <f t="shared" si="49"/>
        <v>0.52390000000000003</v>
      </c>
      <c r="C296" s="123">
        <f t="shared" ca="1" si="51"/>
        <v>0.12600000000000011</v>
      </c>
      <c r="D296" s="139">
        <f t="shared" ca="1" si="52"/>
        <v>0</v>
      </c>
      <c r="E296" s="138">
        <f t="shared" ca="1" si="53"/>
        <v>0.21849999999999997</v>
      </c>
      <c r="F296" s="139">
        <f t="shared" ca="1" si="50"/>
        <v>0.1387975365000001</v>
      </c>
      <c r="G296" s="140">
        <f t="shared" ca="1" si="57"/>
        <v>8.3278521900000051</v>
      </c>
      <c r="H296" s="139">
        <f t="shared" ca="1" si="54"/>
        <v>8.4425383604569096E-2</v>
      </c>
      <c r="I296" s="123">
        <f t="shared" ca="1" si="58"/>
        <v>0.22322292010456918</v>
      </c>
      <c r="J296" s="123">
        <f t="shared" ca="1" si="55"/>
        <v>0.44661562361257723</v>
      </c>
      <c r="K296" s="142">
        <f t="shared" ca="1" si="59"/>
        <v>5.7174122515902024</v>
      </c>
      <c r="L296" s="143">
        <f ca="1">MAX(Routing!A$3,J295+K295)</f>
        <v>6.1591007929052921</v>
      </c>
      <c r="M296" s="141">
        <f ca="1">VLOOKUP(L296,Routing!A$3:D$23,4)+(L296-VLOOKUP(L296,Routing!A$3:A$23,1))*VLOOKUP(L296,Routing!A$3:E$23,5)</f>
        <v>0.22084425153843676</v>
      </c>
      <c r="N296" s="141">
        <f ca="1">VLOOKUP($L296,Routing!$A$3:$C$23,3)+($L296-VLOOKUP($L296,Routing!$A$3:$A$23,1))*VLOOKUP($L296,Routing!$A$3:$F$23,6)</f>
        <v>4.0897083618229024E-3</v>
      </c>
      <c r="O296" s="141">
        <f ca="1">VLOOKUP($L296,Routing!$A$3:$B$23,2)+($L296-VLOOKUP($L296,Routing!$A$3:$A$23,1))*VLOOKUP($L296,Routing!$A$3:$G$23,7)</f>
        <v>0.20448541809114515</v>
      </c>
      <c r="P296" s="83" t="str">
        <f t="shared" ca="1" si="56"/>
        <v/>
      </c>
      <c r="Q296" s="83" t="str">
        <f t="shared" ca="1" si="60"/>
        <v/>
      </c>
      <c r="R296" s="83"/>
      <c r="S296" s="83"/>
    </row>
    <row r="297" spans="1:19" x14ac:dyDescent="0.2">
      <c r="A297" s="83">
        <f>+MassCurves!A264</f>
        <v>260</v>
      </c>
      <c r="B297" s="138">
        <f t="shared" si="49"/>
        <v>0.52600000000000002</v>
      </c>
      <c r="C297" s="123">
        <f t="shared" ca="1" si="51"/>
        <v>0.12600000000000011</v>
      </c>
      <c r="D297" s="139">
        <f t="shared" ca="1" si="52"/>
        <v>0</v>
      </c>
      <c r="E297" s="138">
        <f t="shared" ca="1" si="53"/>
        <v>0.21849999999999997</v>
      </c>
      <c r="F297" s="139">
        <f t="shared" ca="1" si="50"/>
        <v>0.1387975365000001</v>
      </c>
      <c r="G297" s="140">
        <f t="shared" ca="1" si="57"/>
        <v>8.3278521900000051</v>
      </c>
      <c r="H297" s="139">
        <f t="shared" ca="1" si="54"/>
        <v>8.4595168144107724E-2</v>
      </c>
      <c r="I297" s="123">
        <f t="shared" ca="1" si="58"/>
        <v>0.22339270464410782</v>
      </c>
      <c r="J297" s="123">
        <f t="shared" ca="1" si="55"/>
        <v>0.44695570537527246</v>
      </c>
      <c r="K297" s="142">
        <f t="shared" ca="1" si="59"/>
        <v>5.7219859972331086</v>
      </c>
      <c r="L297" s="143">
        <f ca="1">MAX(Routing!A$3,J296+K296)</f>
        <v>6.1640278752027795</v>
      </c>
      <c r="M297" s="141">
        <f ca="1">VLOOKUP(L297,Routing!A$3:D$23,4)+(L297-VLOOKUP(L297,Routing!A$3:A$23,1))*VLOOKUP(L297,Routing!A$3:E$23,5)</f>
        <v>0.2210209198279881</v>
      </c>
      <c r="N297" s="141">
        <f ca="1">VLOOKUP($L297,Routing!$A$3:$C$23,3)+($L297-VLOOKUP($L297,Routing!$A$3:$A$23,1))*VLOOKUP($L297,Routing!$A$3:$F$23,6)</f>
        <v>4.0929799968145945E-3</v>
      </c>
      <c r="O297" s="141">
        <f ca="1">VLOOKUP($L297,Routing!$A$3:$B$23,2)+($L297-VLOOKUP($L297,Routing!$A$3:$A$23,1))*VLOOKUP($L297,Routing!$A$3:$G$23,7)</f>
        <v>0.20464899984072971</v>
      </c>
      <c r="P297" s="83" t="str">
        <f t="shared" ca="1" si="56"/>
        <v/>
      </c>
      <c r="Q297" s="83" t="str">
        <f t="shared" ca="1" si="60"/>
        <v/>
      </c>
      <c r="R297" s="83"/>
      <c r="S297" s="83"/>
    </row>
    <row r="298" spans="1:19" x14ac:dyDescent="0.2">
      <c r="A298" s="83">
        <f>+MassCurves!A265</f>
        <v>261</v>
      </c>
      <c r="B298" s="138">
        <f t="shared" si="49"/>
        <v>0.52810000000000001</v>
      </c>
      <c r="C298" s="123">
        <f t="shared" ca="1" si="51"/>
        <v>0.12599999999999995</v>
      </c>
      <c r="D298" s="139">
        <f t="shared" ca="1" si="52"/>
        <v>0</v>
      </c>
      <c r="E298" s="138">
        <f t="shared" ca="1" si="53"/>
        <v>0.21849999999999997</v>
      </c>
      <c r="F298" s="139">
        <f t="shared" ca="1" si="50"/>
        <v>0.1387975364999999</v>
      </c>
      <c r="G298" s="140">
        <f t="shared" ca="1" si="57"/>
        <v>8.3278521899999998</v>
      </c>
      <c r="H298" s="139">
        <f t="shared" ca="1" si="54"/>
        <v>8.4765465369551568E-2</v>
      </c>
      <c r="I298" s="123">
        <f t="shared" ca="1" si="58"/>
        <v>0.22356300186955147</v>
      </c>
      <c r="J298" s="123">
        <f t="shared" ca="1" si="55"/>
        <v>0.44729681457601078</v>
      </c>
      <c r="K298" s="142">
        <f t="shared" ca="1" si="59"/>
        <v>5.7265474385339203</v>
      </c>
      <c r="L298" s="143">
        <f ca="1">MAX(Routing!A$3,J297+K297)</f>
        <v>6.1689417026083815</v>
      </c>
      <c r="M298" s="141">
        <f ca="1">VLOOKUP(L298,Routing!A$3:D$23,4)+(L298-VLOOKUP(L298,Routing!A$3:A$23,1))*VLOOKUP(L298,Routing!A$3:E$23,5)</f>
        <v>0.2211971128425316</v>
      </c>
      <c r="N298" s="141">
        <f ca="1">VLOOKUP($L298,Routing!$A$3:$C$23,3)+($L298-VLOOKUP($L298,Routing!$A$3:$A$23,1))*VLOOKUP($L298,Routing!$A$3:$F$23,6)</f>
        <v>4.0962428304172514E-3</v>
      </c>
      <c r="O298" s="141">
        <f ca="1">VLOOKUP($L298,Routing!$A$3:$B$23,2)+($L298-VLOOKUP($L298,Routing!$A$3:$A$23,1))*VLOOKUP($L298,Routing!$A$3:$G$23,7)</f>
        <v>0.20481214152086258</v>
      </c>
      <c r="P298" s="83" t="str">
        <f t="shared" ca="1" si="56"/>
        <v/>
      </c>
      <c r="Q298" s="83" t="str">
        <f t="shared" ca="1" si="60"/>
        <v/>
      </c>
      <c r="R298" s="83"/>
      <c r="S298" s="83"/>
    </row>
    <row r="299" spans="1:19" x14ac:dyDescent="0.2">
      <c r="A299" s="83">
        <f>+MassCurves!A266</f>
        <v>262</v>
      </c>
      <c r="B299" s="138">
        <f t="shared" si="49"/>
        <v>0.5302</v>
      </c>
      <c r="C299" s="123">
        <f t="shared" ca="1" si="51"/>
        <v>0.12599999999999995</v>
      </c>
      <c r="D299" s="139">
        <f t="shared" ca="1" si="52"/>
        <v>0</v>
      </c>
      <c r="E299" s="138">
        <f t="shared" ca="1" si="53"/>
        <v>0.21849999999999997</v>
      </c>
      <c r="F299" s="139">
        <f t="shared" ca="1" si="50"/>
        <v>0.1387975364999999</v>
      </c>
      <c r="G299" s="140">
        <f t="shared" ca="1" si="57"/>
        <v>8.3278521899999944</v>
      </c>
      <c r="H299" s="139">
        <f t="shared" ca="1" si="54"/>
        <v>8.493627734714021E-2</v>
      </c>
      <c r="I299" s="123">
        <f t="shared" ca="1" si="58"/>
        <v>0.22373381384714011</v>
      </c>
      <c r="J299" s="123">
        <f t="shared" ca="1" si="55"/>
        <v>0.44763895535769127</v>
      </c>
      <c r="K299" s="142">
        <f t="shared" ca="1" si="59"/>
        <v>5.7310984116327255</v>
      </c>
      <c r="L299" s="143">
        <f ca="1">MAX(Routing!A$3,J298+K298)</f>
        <v>6.1738442531099311</v>
      </c>
      <c r="M299" s="141">
        <f ca="1">VLOOKUP(L299,Routing!A$3:D$23,4)+(L299-VLOOKUP(L299,Routing!A$3:A$23,1))*VLOOKUP(L299,Routing!A$3:E$23,5)</f>
        <v>0.22137290150593378</v>
      </c>
      <c r="N299" s="141">
        <f ca="1">VLOOKUP($L299,Routing!$A$3:$C$23,3)+($L299-VLOOKUP($L299,Routing!$A$3:$A$23,1))*VLOOKUP($L299,Routing!$A$3:$F$23,6)</f>
        <v>4.0994981760358101E-3</v>
      </c>
      <c r="O299" s="141">
        <f ca="1">VLOOKUP($L299,Routing!$A$3:$B$23,2)+($L299-VLOOKUP($L299,Routing!$A$3:$A$23,1))*VLOOKUP($L299,Routing!$A$3:$G$23,7)</f>
        <v>0.20497490880179053</v>
      </c>
      <c r="P299" s="83" t="str">
        <f t="shared" ca="1" si="56"/>
        <v/>
      </c>
      <c r="Q299" s="83" t="str">
        <f t="shared" ca="1" si="60"/>
        <v/>
      </c>
      <c r="R299" s="83"/>
      <c r="S299" s="83"/>
    </row>
    <row r="300" spans="1:19" x14ac:dyDescent="0.2">
      <c r="A300" s="83">
        <f>+MassCurves!A267</f>
        <v>263</v>
      </c>
      <c r="B300" s="138">
        <f t="shared" si="49"/>
        <v>0.5323</v>
      </c>
      <c r="C300" s="123">
        <f t="shared" ca="1" si="51"/>
        <v>0.12599999999999995</v>
      </c>
      <c r="D300" s="139">
        <f t="shared" ca="1" si="52"/>
        <v>0</v>
      </c>
      <c r="E300" s="138">
        <f t="shared" ca="1" si="53"/>
        <v>0.21849999999999997</v>
      </c>
      <c r="F300" s="139">
        <f t="shared" ca="1" si="50"/>
        <v>0.1387975364999999</v>
      </c>
      <c r="G300" s="140">
        <f t="shared" ca="1" si="57"/>
        <v>8.3278521899999944</v>
      </c>
      <c r="H300" s="139">
        <f t="shared" ca="1" si="54"/>
        <v>8.5107606153532953E-2</v>
      </c>
      <c r="I300" s="123">
        <f t="shared" ca="1" si="58"/>
        <v>0.22390514265353284</v>
      </c>
      <c r="J300" s="123">
        <f t="shared" ca="1" si="55"/>
        <v>0.44798213188411512</v>
      </c>
      <c r="K300" s="142">
        <f t="shared" ca="1" si="59"/>
        <v>5.7356406248400349</v>
      </c>
      <c r="L300" s="143">
        <f ca="1">MAX(Routing!A$3,J299+K299)</f>
        <v>6.1787373669904166</v>
      </c>
      <c r="M300" s="141">
        <f ca="1">VLOOKUP(L300,Routing!A$3:D$23,4)+(L300-VLOOKUP(L300,Routing!A$3:A$23,1))*VLOOKUP(L300,Routing!A$3:E$23,5)</f>
        <v>0.22154835180443724</v>
      </c>
      <c r="N300" s="141">
        <f ca="1">VLOOKUP($L300,Routing!$A$3:$C$23,3)+($L300-VLOOKUP($L300,Routing!$A$3:$A$23,1))*VLOOKUP($L300,Routing!$A$3:$F$23,6)</f>
        <v>4.1027472556377266E-3</v>
      </c>
      <c r="O300" s="141">
        <f ca="1">VLOOKUP($L300,Routing!$A$3:$B$23,2)+($L300-VLOOKUP($L300,Routing!$A$3:$A$23,1))*VLOOKUP($L300,Routing!$A$3:$G$23,7)</f>
        <v>0.20513736278188632</v>
      </c>
      <c r="P300" s="83" t="str">
        <f t="shared" ca="1" si="56"/>
        <v/>
      </c>
      <c r="Q300" s="83" t="str">
        <f t="shared" ca="1" si="60"/>
        <v/>
      </c>
      <c r="R300" s="83"/>
      <c r="S300" s="83"/>
    </row>
    <row r="301" spans="1:19" x14ac:dyDescent="0.2">
      <c r="A301" s="83">
        <f>+MassCurves!A268</f>
        <v>264</v>
      </c>
      <c r="B301" s="138">
        <f t="shared" si="49"/>
        <v>0.53439999999999999</v>
      </c>
      <c r="C301" s="123">
        <f t="shared" ca="1" si="51"/>
        <v>0.12599999999999995</v>
      </c>
      <c r="D301" s="139">
        <f t="shared" ca="1" si="52"/>
        <v>0</v>
      </c>
      <c r="E301" s="138">
        <f t="shared" ca="1" si="53"/>
        <v>0.21849999999999997</v>
      </c>
      <c r="F301" s="139">
        <f t="shared" ca="1" si="50"/>
        <v>0.1387975364999999</v>
      </c>
      <c r="G301" s="140">
        <f t="shared" ca="1" si="57"/>
        <v>8.3278521899999944</v>
      </c>
      <c r="H301" s="139">
        <f t="shared" ca="1" si="54"/>
        <v>8.5279453875871991E-2</v>
      </c>
      <c r="I301" s="123">
        <f t="shared" ca="1" si="58"/>
        <v>0.22407699037587189</v>
      </c>
      <c r="J301" s="123">
        <f t="shared" ca="1" si="55"/>
        <v>0.44832634834011326</v>
      </c>
      <c r="K301" s="142">
        <f t="shared" ca="1" si="59"/>
        <v>5.7401756678232392</v>
      </c>
      <c r="L301" s="143">
        <f ca="1">MAX(Routing!A$3,J300+K300)</f>
        <v>6.1836227567241497</v>
      </c>
      <c r="M301" s="141">
        <f ca="1">VLOOKUP(L301,Routing!A$3:D$23,4)+(L301-VLOOKUP(L301,Routing!A$3:A$23,1))*VLOOKUP(L301,Routing!A$3:E$23,5)</f>
        <v>0.22172352514150337</v>
      </c>
      <c r="N301" s="141">
        <f ca="1">VLOOKUP($L301,Routing!$A$3:$C$23,3)+($L301-VLOOKUP($L301,Routing!$A$3:$A$23,1))*VLOOKUP($L301,Routing!$A$3:$F$23,6)</f>
        <v>4.1059912063241364E-3</v>
      </c>
      <c r="O301" s="141">
        <f ca="1">VLOOKUP($L301,Routing!$A$3:$B$23,2)+($L301-VLOOKUP($L301,Routing!$A$3:$A$23,1))*VLOOKUP($L301,Routing!$A$3:$G$23,7)</f>
        <v>0.2052995603162068</v>
      </c>
      <c r="P301" s="83" t="str">
        <f t="shared" ca="1" si="56"/>
        <v/>
      </c>
      <c r="Q301" s="83" t="str">
        <f t="shared" ca="1" si="60"/>
        <v/>
      </c>
      <c r="R301" s="83"/>
      <c r="S301" s="83"/>
    </row>
    <row r="302" spans="1:19" x14ac:dyDescent="0.2">
      <c r="A302" s="83">
        <f>+MassCurves!A269</f>
        <v>265</v>
      </c>
      <c r="B302" s="138">
        <f t="shared" si="49"/>
        <v>0.53649999999999998</v>
      </c>
      <c r="C302" s="123">
        <f t="shared" ca="1" si="51"/>
        <v>0.12599999999999995</v>
      </c>
      <c r="D302" s="139">
        <f t="shared" ca="1" si="52"/>
        <v>0</v>
      </c>
      <c r="E302" s="138">
        <f t="shared" ca="1" si="53"/>
        <v>0.21849999999999997</v>
      </c>
      <c r="F302" s="139">
        <f t="shared" ca="1" si="50"/>
        <v>0.1387975364999999</v>
      </c>
      <c r="G302" s="140">
        <f t="shared" ca="1" si="57"/>
        <v>8.3278521899999944</v>
      </c>
      <c r="H302" s="139">
        <f t="shared" ca="1" si="54"/>
        <v>8.5451822611845973E-2</v>
      </c>
      <c r="I302" s="123">
        <f t="shared" ca="1" si="58"/>
        <v>0.22424935911184588</v>
      </c>
      <c r="J302" s="123">
        <f t="shared" ca="1" si="55"/>
        <v>0.44867160893167335</v>
      </c>
      <c r="K302" s="142">
        <f t="shared" ca="1" si="59"/>
        <v>5.744705020134389</v>
      </c>
      <c r="L302" s="143">
        <f ca="1">MAX(Routing!A$3,J301+K301)</f>
        <v>6.1885020161633522</v>
      </c>
      <c r="M302" s="141">
        <f ca="1">VLOOKUP(L302,Routing!A$3:D$23,4)+(L302-VLOOKUP(L302,Routing!A$3:A$23,1))*VLOOKUP(L302,Routing!A$3:E$23,5)</f>
        <v>0.22189847866721182</v>
      </c>
      <c r="N302" s="141">
        <f ca="1">VLOOKUP($L302,Routing!$A$3:$C$23,3)+($L302-VLOOKUP($L302,Routing!$A$3:$A$23,1))*VLOOKUP($L302,Routing!$A$3:$F$23,6)</f>
        <v>4.1092310864298482E-3</v>
      </c>
      <c r="O302" s="141">
        <f ca="1">VLOOKUP($L302,Routing!$A$3:$B$23,2)+($L302-VLOOKUP($L302,Routing!$A$3:$A$23,1))*VLOOKUP($L302,Routing!$A$3:$G$23,7)</f>
        <v>0.20546155432149241</v>
      </c>
      <c r="P302" s="83" t="str">
        <f t="shared" ca="1" si="56"/>
        <v/>
      </c>
      <c r="Q302" s="83" t="str">
        <f t="shared" ca="1" si="60"/>
        <v/>
      </c>
      <c r="R302" s="83"/>
      <c r="S302" s="83"/>
    </row>
    <row r="303" spans="1:19" x14ac:dyDescent="0.2">
      <c r="A303" s="83">
        <f>+MassCurves!A270</f>
        <v>266</v>
      </c>
      <c r="B303" s="138">
        <f t="shared" si="49"/>
        <v>0.53859999999999997</v>
      </c>
      <c r="C303" s="123">
        <f t="shared" ca="1" si="51"/>
        <v>0.12599999999999995</v>
      </c>
      <c r="D303" s="139">
        <f t="shared" ca="1" si="52"/>
        <v>0</v>
      </c>
      <c r="E303" s="138">
        <f t="shared" ca="1" si="53"/>
        <v>0.21849999999999997</v>
      </c>
      <c r="F303" s="139">
        <f t="shared" ca="1" si="50"/>
        <v>0.1387975364999999</v>
      </c>
      <c r="G303" s="140">
        <f t="shared" ca="1" si="57"/>
        <v>8.3278521899999944</v>
      </c>
      <c r="H303" s="139">
        <f t="shared" ca="1" si="54"/>
        <v>8.562471446975399E-2</v>
      </c>
      <c r="I303" s="123">
        <f t="shared" ca="1" si="58"/>
        <v>0.22442225096975388</v>
      </c>
      <c r="J303" s="123">
        <f t="shared" ca="1" si="55"/>
        <v>0.44901791788606826</v>
      </c>
      <c r="K303" s="142">
        <f t="shared" ca="1" si="59"/>
        <v>5.7492300591265719</v>
      </c>
      <c r="L303" s="143">
        <f ca="1">MAX(Routing!A$3,J302+K302)</f>
        <v>6.1933766290660621</v>
      </c>
      <c r="M303" s="141">
        <f ca="1">VLOOKUP(L303,Routing!A$3:D$23,4)+(L303-VLOOKUP(L303,Routing!A$3:A$23,1))*VLOOKUP(L303,Routing!A$3:E$23,5)</f>
        <v>0.22207326558404206</v>
      </c>
      <c r="N303" s="141">
        <f ca="1">VLOOKUP($L303,Routing!$A$3:$C$23,3)+($L303-VLOOKUP($L303,Routing!$A$3:$A$23,1))*VLOOKUP($L303,Routing!$A$3:$F$23,6)</f>
        <v>4.1124678811859635E-3</v>
      </c>
      <c r="O303" s="141">
        <f ca="1">VLOOKUP($L303,Routing!$A$3:$B$23,2)+($L303-VLOOKUP($L303,Routing!$A$3:$A$23,1))*VLOOKUP($L303,Routing!$A$3:$G$23,7)</f>
        <v>0.20562339405929819</v>
      </c>
      <c r="P303" s="83" t="str">
        <f t="shared" ca="1" si="56"/>
        <v/>
      </c>
      <c r="Q303" s="83" t="str">
        <f t="shared" ca="1" si="60"/>
        <v/>
      </c>
      <c r="R303" s="83"/>
      <c r="S303" s="83"/>
    </row>
    <row r="304" spans="1:19" x14ac:dyDescent="0.2">
      <c r="A304" s="83">
        <f>+MassCurves!A271</f>
        <v>267</v>
      </c>
      <c r="B304" s="138">
        <f t="shared" si="49"/>
        <v>0.54069999999999996</v>
      </c>
      <c r="C304" s="123">
        <f t="shared" ca="1" si="51"/>
        <v>0.12599999999999978</v>
      </c>
      <c r="D304" s="139">
        <f t="shared" ca="1" si="52"/>
        <v>0</v>
      </c>
      <c r="E304" s="138">
        <f t="shared" ca="1" si="53"/>
        <v>0.21849999999999997</v>
      </c>
      <c r="F304" s="139">
        <f t="shared" ca="1" si="50"/>
        <v>0.13879753649999974</v>
      </c>
      <c r="G304" s="140">
        <f t="shared" ca="1" si="57"/>
        <v>8.3278521899999891</v>
      </c>
      <c r="H304" s="139">
        <f t="shared" ca="1" si="54"/>
        <v>8.5798131568570038E-2</v>
      </c>
      <c r="I304" s="123">
        <f t="shared" ca="1" si="58"/>
        <v>0.22459566806856979</v>
      </c>
      <c r="J304" s="123">
        <f t="shared" ca="1" si="55"/>
        <v>0.44936527945198612</v>
      </c>
      <c r="K304" s="142">
        <f t="shared" ca="1" si="59"/>
        <v>5.753752067302667</v>
      </c>
      <c r="L304" s="143">
        <f ca="1">MAX(Routing!A$3,J303+K303)</f>
        <v>6.19824797701264</v>
      </c>
      <c r="M304" s="141">
        <f ca="1">VLOOKUP(L304,Routing!A$3:D$23,4)+(L304-VLOOKUP(L304,Routing!A$3:A$23,1))*VLOOKUP(L304,Routing!A$3:E$23,5)</f>
        <v>0.2222479354307321</v>
      </c>
      <c r="N304" s="141">
        <f ca="1">VLOOKUP($L304,Routing!$A$3:$C$23,3)+($L304-VLOOKUP($L304,Routing!$A$3:$A$23,1))*VLOOKUP($L304,Routing!$A$3:$F$23,6)</f>
        <v>4.11570250797652E-3</v>
      </c>
      <c r="O304" s="141">
        <f ca="1">VLOOKUP($L304,Routing!$A$3:$B$23,2)+($L304-VLOOKUP($L304,Routing!$A$3:$A$23,1))*VLOOKUP($L304,Routing!$A$3:$G$23,7)</f>
        <v>0.20578512539882601</v>
      </c>
      <c r="P304" s="83" t="str">
        <f t="shared" ca="1" si="56"/>
        <v/>
      </c>
      <c r="Q304" s="83" t="str">
        <f t="shared" ca="1" si="60"/>
        <v/>
      </c>
      <c r="R304" s="83"/>
      <c r="S304" s="83"/>
    </row>
    <row r="305" spans="1:19" x14ac:dyDescent="0.2">
      <c r="A305" s="83">
        <f>+MassCurves!A272</f>
        <v>268</v>
      </c>
      <c r="B305" s="138">
        <f t="shared" si="49"/>
        <v>0.54279999999999995</v>
      </c>
      <c r="C305" s="123">
        <f t="shared" ca="1" si="51"/>
        <v>0.12599999999999978</v>
      </c>
      <c r="D305" s="139">
        <f t="shared" ca="1" si="52"/>
        <v>0</v>
      </c>
      <c r="E305" s="138">
        <f t="shared" ca="1" si="53"/>
        <v>0.21849999999999997</v>
      </c>
      <c r="F305" s="139">
        <f t="shared" ca="1" si="50"/>
        <v>0.13879753649999974</v>
      </c>
      <c r="G305" s="140">
        <f t="shared" ca="1" si="57"/>
        <v>8.3278521899999838</v>
      </c>
      <c r="H305" s="139">
        <f t="shared" ca="1" si="54"/>
        <v>8.5972076038008036E-2</v>
      </c>
      <c r="I305" s="123">
        <f t="shared" ca="1" si="58"/>
        <v>0.22476961253800776</v>
      </c>
      <c r="J305" s="123">
        <f t="shared" ca="1" si="55"/>
        <v>0.44971369789966031</v>
      </c>
      <c r="K305" s="142">
        <f t="shared" ca="1" si="59"/>
        <v>5.7582722391372396</v>
      </c>
      <c r="L305" s="143">
        <f ca="1">MAX(Routing!A$3,J304+K304)</f>
        <v>6.2031173467546532</v>
      </c>
      <c r="M305" s="141">
        <f ca="1">VLOOKUP(L305,Routing!A$3:D$23,4)+(L305-VLOOKUP(L305,Routing!A$3:A$23,1))*VLOOKUP(L305,Routing!A$3:E$23,5)</f>
        <v>0.22242253434578438</v>
      </c>
      <c r="N305" s="141">
        <f ca="1">VLOOKUP($L305,Routing!$A$3:$C$23,3)+($L305-VLOOKUP($L305,Routing!$A$3:$A$23,1))*VLOOKUP($L305,Routing!$A$3:$F$23,6)</f>
        <v>4.1189358212182286E-3</v>
      </c>
      <c r="O305" s="141">
        <f ca="1">VLOOKUP($L305,Routing!$A$3:$B$23,2)+($L305-VLOOKUP($L305,Routing!$A$3:$A$23,1))*VLOOKUP($L305,Routing!$A$3:$G$23,7)</f>
        <v>0.20594679106091143</v>
      </c>
      <c r="P305" s="83" t="str">
        <f t="shared" ca="1" si="56"/>
        <v/>
      </c>
      <c r="Q305" s="83" t="str">
        <f t="shared" ca="1" si="60"/>
        <v/>
      </c>
      <c r="R305" s="83"/>
      <c r="S305" s="83"/>
    </row>
    <row r="306" spans="1:19" x14ac:dyDescent="0.2">
      <c r="A306" s="83">
        <f>+MassCurves!A273</f>
        <v>269</v>
      </c>
      <c r="B306" s="138">
        <f t="shared" si="49"/>
        <v>0.54490000000000005</v>
      </c>
      <c r="C306" s="123">
        <f t="shared" ca="1" si="51"/>
        <v>0.12600000000000011</v>
      </c>
      <c r="D306" s="139">
        <f t="shared" ca="1" si="52"/>
        <v>0</v>
      </c>
      <c r="E306" s="138">
        <f t="shared" ca="1" si="53"/>
        <v>0.21849999999999997</v>
      </c>
      <c r="F306" s="139">
        <f t="shared" ca="1" si="50"/>
        <v>0.1387975365000001</v>
      </c>
      <c r="G306" s="140">
        <f t="shared" ca="1" si="57"/>
        <v>8.3278521899999962</v>
      </c>
      <c r="H306" s="139">
        <f t="shared" ca="1" si="54"/>
        <v>8.6146550018587051E-2</v>
      </c>
      <c r="I306" s="123">
        <f t="shared" ca="1" si="58"/>
        <v>0.22494408651858716</v>
      </c>
      <c r="J306" s="123">
        <f t="shared" ca="1" si="55"/>
        <v>0.45006317752099967</v>
      </c>
      <c r="K306" s="142">
        <f t="shared" ca="1" si="59"/>
        <v>5.762791687409325</v>
      </c>
      <c r="L306" s="143">
        <f ca="1">MAX(Routing!A$3,J305+K305)</f>
        <v>6.2079859370369004</v>
      </c>
      <c r="M306" s="141">
        <f ca="1">VLOOKUP(L306,Routing!A$3:D$23,4)+(L306-VLOOKUP(L306,Routing!A$3:A$23,1))*VLOOKUP(L306,Routing!A$3:E$23,5)</f>
        <v>0.22259710531208007</v>
      </c>
      <c r="N306" s="141">
        <f ca="1">VLOOKUP($L306,Routing!$A$3:$C$23,3)+($L306-VLOOKUP($L306,Routing!$A$3:$A$23,1))*VLOOKUP($L306,Routing!$A$3:$F$23,6)</f>
        <v>4.122168616890372E-3</v>
      </c>
      <c r="O306" s="141">
        <f ca="1">VLOOKUP($L306,Routing!$A$3:$B$23,2)+($L306-VLOOKUP($L306,Routing!$A$3:$A$23,1))*VLOOKUP($L306,Routing!$A$3:$G$23,7)</f>
        <v>0.20610843084451858</v>
      </c>
      <c r="P306" s="83" t="str">
        <f t="shared" ca="1" si="56"/>
        <v/>
      </c>
      <c r="Q306" s="83" t="str">
        <f t="shared" ca="1" si="60"/>
        <v/>
      </c>
      <c r="R306" s="83"/>
      <c r="S306" s="83"/>
    </row>
    <row r="307" spans="1:19" x14ac:dyDescent="0.2">
      <c r="A307" s="83">
        <f>+MassCurves!A274</f>
        <v>270</v>
      </c>
      <c r="B307" s="138">
        <f t="shared" si="49"/>
        <v>0.54700000000000004</v>
      </c>
      <c r="C307" s="123">
        <f t="shared" ca="1" si="51"/>
        <v>0.12600000000000011</v>
      </c>
      <c r="D307" s="139">
        <f t="shared" ca="1" si="52"/>
        <v>0</v>
      </c>
      <c r="E307" s="138">
        <f t="shared" ca="1" si="53"/>
        <v>0.21849999999999997</v>
      </c>
      <c r="F307" s="139">
        <f t="shared" ca="1" si="50"/>
        <v>0.1387975365000001</v>
      </c>
      <c r="G307" s="140">
        <f t="shared" ca="1" si="57"/>
        <v>8.3278521900000051</v>
      </c>
      <c r="H307" s="139">
        <f t="shared" ca="1" si="54"/>
        <v>8.6321555661697275E-2</v>
      </c>
      <c r="I307" s="123">
        <f t="shared" ca="1" si="58"/>
        <v>0.22511909216169737</v>
      </c>
      <c r="J307" s="123">
        <f t="shared" ca="1" si="55"/>
        <v>0.45041372262972146</v>
      </c>
      <c r="K307" s="142">
        <f t="shared" ca="1" si="59"/>
        <v>5.7673114490811921</v>
      </c>
      <c r="L307" s="143">
        <f ca="1">MAX(Routing!A$3,J306+K306)</f>
        <v>6.2128548649303248</v>
      </c>
      <c r="M307" s="141">
        <f ca="1">VLOOKUP(L307,Routing!A$3:D$23,4)+(L307-VLOOKUP(L307,Routing!A$3:A$23,1))*VLOOKUP(L307,Routing!A$3:E$23,5)</f>
        <v>0.22277168838395586</v>
      </c>
      <c r="N307" s="141">
        <f ca="1">VLOOKUP($L307,Routing!$A$3:$C$23,3)+($L307-VLOOKUP($L307,Routing!$A$3:$A$23,1))*VLOOKUP($L307,Routing!$A$3:$F$23,6)</f>
        <v>4.1254016367399228E-3</v>
      </c>
      <c r="O307" s="141">
        <f ca="1">VLOOKUP($L307,Routing!$A$3:$B$23,2)+($L307-VLOOKUP($L307,Routing!$A$3:$A$23,1))*VLOOKUP($L307,Routing!$A$3:$G$23,7)</f>
        <v>0.20627008183699616</v>
      </c>
      <c r="P307" s="83" t="str">
        <f t="shared" ca="1" si="56"/>
        <v/>
      </c>
      <c r="Q307" s="83" t="str">
        <f t="shared" ca="1" si="60"/>
        <v/>
      </c>
      <c r="R307" s="83"/>
      <c r="S307" s="83"/>
    </row>
    <row r="308" spans="1:19" x14ac:dyDescent="0.2">
      <c r="A308" s="83">
        <f>+MassCurves!A275</f>
        <v>271</v>
      </c>
      <c r="B308" s="138">
        <f t="shared" si="49"/>
        <v>0.54910000000000003</v>
      </c>
      <c r="C308" s="123">
        <f t="shared" ca="1" si="51"/>
        <v>0.12600000000000011</v>
      </c>
      <c r="D308" s="139">
        <f t="shared" ca="1" si="52"/>
        <v>0</v>
      </c>
      <c r="E308" s="138">
        <f t="shared" ca="1" si="53"/>
        <v>0.21849999999999997</v>
      </c>
      <c r="F308" s="139">
        <f t="shared" ca="1" si="50"/>
        <v>0.1387975365000001</v>
      </c>
      <c r="G308" s="140">
        <f t="shared" ca="1" si="57"/>
        <v>8.3278521900000051</v>
      </c>
      <c r="H308" s="139">
        <f t="shared" ca="1" si="54"/>
        <v>8.6497095129666357E-2</v>
      </c>
      <c r="I308" s="123">
        <f t="shared" ca="1" si="58"/>
        <v>0.22529463162966645</v>
      </c>
      <c r="J308" s="123">
        <f t="shared" ca="1" si="55"/>
        <v>0.45076533756148568</v>
      </c>
      <c r="K308" s="142">
        <f t="shared" ca="1" si="59"/>
        <v>5.7718324907556431</v>
      </c>
      <c r="L308" s="143">
        <f ca="1">MAX(Routing!A$3,J307+K307)</f>
        <v>6.2177251717109137</v>
      </c>
      <c r="M308" s="141">
        <f ca="1">VLOOKUP(L308,Routing!A$3:D$23,4)+(L308-VLOOKUP(L308,Routing!A$3:A$23,1))*VLOOKUP(L308,Routing!A$3:E$23,5)</f>
        <v>0.22294632089800087</v>
      </c>
      <c r="N308" s="141">
        <f ca="1">VLOOKUP($L308,Routing!$A$3:$C$23,3)+($L308-VLOOKUP($L308,Routing!$A$3:$A$23,1))*VLOOKUP($L308,Routing!$A$3:$F$23,6)</f>
        <v>4.1286355721852014E-3</v>
      </c>
      <c r="O308" s="141">
        <f ca="1">VLOOKUP($L308,Routing!$A$3:$B$23,2)+($L308-VLOOKUP($L308,Routing!$A$3:$A$23,1))*VLOOKUP($L308,Routing!$A$3:$G$23,7)</f>
        <v>0.20643177860926007</v>
      </c>
      <c r="P308" s="83" t="str">
        <f t="shared" ca="1" si="56"/>
        <v/>
      </c>
      <c r="Q308" s="83" t="str">
        <f t="shared" ca="1" si="60"/>
        <v/>
      </c>
      <c r="R308" s="83"/>
      <c r="S308" s="83"/>
    </row>
    <row r="309" spans="1:19" x14ac:dyDescent="0.2">
      <c r="A309" s="83">
        <f>+MassCurves!A276</f>
        <v>272</v>
      </c>
      <c r="B309" s="138">
        <f t="shared" si="49"/>
        <v>0.55120000000000002</v>
      </c>
      <c r="C309" s="123">
        <f t="shared" ca="1" si="51"/>
        <v>0.12600000000000011</v>
      </c>
      <c r="D309" s="139">
        <f t="shared" ca="1" si="52"/>
        <v>0</v>
      </c>
      <c r="E309" s="138">
        <f t="shared" ca="1" si="53"/>
        <v>0.21849999999999997</v>
      </c>
      <c r="F309" s="139">
        <f t="shared" ca="1" si="50"/>
        <v>0.1387975365000001</v>
      </c>
      <c r="G309" s="140">
        <f t="shared" ca="1" si="57"/>
        <v>8.3278521900000051</v>
      </c>
      <c r="H309" s="139">
        <f t="shared" ca="1" si="54"/>
        <v>8.6673170595826146E-2</v>
      </c>
      <c r="I309" s="123">
        <f t="shared" ca="1" si="58"/>
        <v>0.22547070709582623</v>
      </c>
      <c r="J309" s="123">
        <f t="shared" ca="1" si="55"/>
        <v>0.45111802667402728</v>
      </c>
      <c r="K309" s="142">
        <f t="shared" ca="1" si="59"/>
        <v>5.7763557137420962</v>
      </c>
      <c r="L309" s="143">
        <f ca="1">MAX(Routing!A$3,J308+K308)</f>
        <v>6.222597828317129</v>
      </c>
      <c r="M309" s="141">
        <f ca="1">VLOOKUP(L309,Routing!A$3:D$23,4)+(L309-VLOOKUP(L309,Routing!A$3:A$23,1))*VLOOKUP(L309,Routing!A$3:E$23,5)</f>
        <v>0.22312103766874167</v>
      </c>
      <c r="N309" s="141">
        <f ca="1">VLOOKUP($L309,Routing!$A$3:$C$23,3)+($L309-VLOOKUP($L309,Routing!$A$3:$A$23,1))*VLOOKUP($L309,Routing!$A$3:$F$23,6)</f>
        <v>4.1318710679396605E-3</v>
      </c>
      <c r="O309" s="141">
        <f ca="1">VLOOKUP($L309,Routing!$A$3:$B$23,2)+($L309-VLOOKUP($L309,Routing!$A$3:$A$23,1))*VLOOKUP($L309,Routing!$A$3:$G$23,7)</f>
        <v>0.20659355339698302</v>
      </c>
      <c r="P309" s="83" t="str">
        <f t="shared" ca="1" si="56"/>
        <v/>
      </c>
      <c r="Q309" s="83" t="str">
        <f t="shared" ca="1" si="60"/>
        <v/>
      </c>
      <c r="R309" s="83"/>
      <c r="S309" s="83"/>
    </row>
    <row r="310" spans="1:19" x14ac:dyDescent="0.2">
      <c r="A310" s="83">
        <f>+MassCurves!A277</f>
        <v>273</v>
      </c>
      <c r="B310" s="138">
        <f t="shared" si="49"/>
        <v>0.55330000000000001</v>
      </c>
      <c r="C310" s="123">
        <f t="shared" ca="1" si="51"/>
        <v>0.12600000000000011</v>
      </c>
      <c r="D310" s="139">
        <f t="shared" ca="1" si="52"/>
        <v>0</v>
      </c>
      <c r="E310" s="138">
        <f t="shared" ca="1" si="53"/>
        <v>0.21849999999999997</v>
      </c>
      <c r="F310" s="139">
        <f t="shared" ca="1" si="50"/>
        <v>0.1387975365000001</v>
      </c>
      <c r="G310" s="140">
        <f t="shared" ca="1" si="57"/>
        <v>8.3278521900000051</v>
      </c>
      <c r="H310" s="139">
        <f t="shared" ca="1" si="54"/>
        <v>8.6849784244579856E-2</v>
      </c>
      <c r="I310" s="123">
        <f t="shared" ca="1" si="58"/>
        <v>0.22564732074457994</v>
      </c>
      <c r="J310" s="123">
        <f t="shared" ca="1" si="55"/>
        <v>0.45147179434729207</v>
      </c>
      <c r="K310" s="142">
        <f t="shared" ca="1" si="59"/>
        <v>5.7808819587594558</v>
      </c>
      <c r="L310" s="143">
        <f ca="1">MAX(Routing!A$3,J309+K309)</f>
        <v>6.2274737404161238</v>
      </c>
      <c r="M310" s="141">
        <f ca="1">VLOOKUP(L310,Routing!A$3:D$23,4)+(L310-VLOOKUP(L310,Routing!A$3:A$23,1))*VLOOKUP(L310,Routing!A$3:E$23,5)</f>
        <v>0.22329587117029925</v>
      </c>
      <c r="N310" s="141">
        <f ca="1">VLOOKUP($L310,Routing!$A$3:$C$23,3)+($L310-VLOOKUP($L310,Routing!$A$3:$A$23,1))*VLOOKUP($L310,Routing!$A$3:$F$23,6)</f>
        <v>4.1351087253759114E-3</v>
      </c>
      <c r="O310" s="141">
        <f ca="1">VLOOKUP($L310,Routing!$A$3:$B$23,2)+($L310-VLOOKUP($L310,Routing!$A$3:$A$23,1))*VLOOKUP($L310,Routing!$A$3:$G$23,7)</f>
        <v>0.20675543626879558</v>
      </c>
      <c r="P310" s="83" t="str">
        <f t="shared" ca="1" si="56"/>
        <v/>
      </c>
      <c r="Q310" s="83" t="str">
        <f t="shared" ca="1" si="60"/>
        <v/>
      </c>
      <c r="R310" s="83"/>
      <c r="S310" s="83"/>
    </row>
    <row r="311" spans="1:19" x14ac:dyDescent="0.2">
      <c r="A311" s="83">
        <f>+MassCurves!A278</f>
        <v>274</v>
      </c>
      <c r="B311" s="138">
        <f t="shared" si="49"/>
        <v>0.5554</v>
      </c>
      <c r="C311" s="123">
        <f t="shared" ca="1" si="51"/>
        <v>0.12600000000000011</v>
      </c>
      <c r="D311" s="139">
        <f t="shared" ca="1" si="52"/>
        <v>0</v>
      </c>
      <c r="E311" s="138">
        <f t="shared" ca="1" si="53"/>
        <v>0.21849999999999997</v>
      </c>
      <c r="F311" s="139">
        <f t="shared" ca="1" si="50"/>
        <v>0.1387975365000001</v>
      </c>
      <c r="G311" s="140">
        <f t="shared" ca="1" si="57"/>
        <v>8.3278521900000051</v>
      </c>
      <c r="H311" s="139">
        <f t="shared" ca="1" si="54"/>
        <v>8.7026938271470095E-2</v>
      </c>
      <c r="I311" s="123">
        <f t="shared" ca="1" si="58"/>
        <v>0.22582447477147019</v>
      </c>
      <c r="J311" s="123">
        <f t="shared" ca="1" si="55"/>
        <v>0.45182664498357261</v>
      </c>
      <c r="K311" s="142">
        <f t="shared" ca="1" si="59"/>
        <v>5.7854120103018705</v>
      </c>
      <c r="L311" s="143">
        <f ca="1">MAX(Routing!A$3,J310+K310)</f>
        <v>6.2323537531067474</v>
      </c>
      <c r="M311" s="141">
        <f ca="1">VLOOKUP(L311,Routing!A$3:D$23,4)+(L311-VLOOKUP(L311,Routing!A$3:A$23,1))*VLOOKUP(L311,Routing!A$3:E$23,5)</f>
        <v>0.22347085170502282</v>
      </c>
      <c r="N311" s="141">
        <f ca="1">VLOOKUP($L311,Routing!$A$3:$C$23,3)+($L311-VLOOKUP($L311,Routing!$A$3:$A$23,1))*VLOOKUP($L311,Routing!$A$3:$F$23,6)</f>
        <v>4.1383491056485701E-3</v>
      </c>
      <c r="O311" s="141">
        <f ca="1">VLOOKUP($L311,Routing!$A$3:$B$23,2)+($L311-VLOOKUP($L311,Routing!$A$3:$A$23,1))*VLOOKUP($L311,Routing!$A$3:$G$23,7)</f>
        <v>0.20691745528242853</v>
      </c>
      <c r="P311" s="83" t="str">
        <f t="shared" ca="1" si="56"/>
        <v/>
      </c>
      <c r="Q311" s="83" t="str">
        <f t="shared" ca="1" si="60"/>
        <v/>
      </c>
      <c r="R311" s="83"/>
      <c r="S311" s="83"/>
    </row>
    <row r="312" spans="1:19" x14ac:dyDescent="0.2">
      <c r="A312" s="83">
        <f>+MassCurves!A279</f>
        <v>275</v>
      </c>
      <c r="B312" s="138">
        <f t="shared" si="49"/>
        <v>0.5575</v>
      </c>
      <c r="C312" s="123">
        <f t="shared" ca="1" si="51"/>
        <v>0.12600000000000011</v>
      </c>
      <c r="D312" s="139">
        <f t="shared" ca="1" si="52"/>
        <v>0</v>
      </c>
      <c r="E312" s="138">
        <f t="shared" ca="1" si="53"/>
        <v>0.21849999999999997</v>
      </c>
      <c r="F312" s="139">
        <f t="shared" ca="1" si="50"/>
        <v>0.1387975365000001</v>
      </c>
      <c r="G312" s="140">
        <f t="shared" ca="1" si="57"/>
        <v>8.3278521900000051</v>
      </c>
      <c r="H312" s="139">
        <f t="shared" ca="1" si="54"/>
        <v>8.7204634883246798E-2</v>
      </c>
      <c r="I312" s="123">
        <f t="shared" ca="1" si="58"/>
        <v>0.22600217138324691</v>
      </c>
      <c r="J312" s="123">
        <f t="shared" ca="1" si="55"/>
        <v>0.45218258300764491</v>
      </c>
      <c r="K312" s="142">
        <f t="shared" ca="1" si="59"/>
        <v>5.7899466006915414</v>
      </c>
      <c r="L312" s="143">
        <f ca="1">MAX(Routing!A$3,J311+K311)</f>
        <v>6.2372386552854433</v>
      </c>
      <c r="M312" s="141">
        <f ca="1">VLOOKUP(L312,Routing!A$3:D$23,4)+(L312-VLOOKUP(L312,Routing!A$3:A$23,1))*VLOOKUP(L312,Routing!A$3:E$23,5)</f>
        <v>0.2236460075600358</v>
      </c>
      <c r="N312" s="141">
        <f ca="1">VLOOKUP($L312,Routing!$A$3:$C$23,3)+($L312-VLOOKUP($L312,Routing!$A$3:$A$23,1))*VLOOKUP($L312,Routing!$A$3:$F$23,6)</f>
        <v>4.1415927325932555E-3</v>
      </c>
      <c r="O312" s="141">
        <f ca="1">VLOOKUP($L312,Routing!$A$3:$B$23,2)+($L312-VLOOKUP($L312,Routing!$A$3:$A$23,1))*VLOOKUP($L312,Routing!$A$3:$G$23,7)</f>
        <v>0.20707963662966278</v>
      </c>
      <c r="P312" s="83" t="str">
        <f t="shared" ca="1" si="56"/>
        <v/>
      </c>
      <c r="Q312" s="83" t="str">
        <f t="shared" ca="1" si="60"/>
        <v/>
      </c>
      <c r="R312" s="83"/>
      <c r="S312" s="83"/>
    </row>
    <row r="313" spans="1:19" x14ac:dyDescent="0.2">
      <c r="A313" s="83">
        <f>+MassCurves!A280</f>
        <v>276</v>
      </c>
      <c r="B313" s="138">
        <f t="shared" si="49"/>
        <v>0.55959999999999999</v>
      </c>
      <c r="C313" s="123">
        <f t="shared" ca="1" si="51"/>
        <v>0.12600000000000011</v>
      </c>
      <c r="D313" s="139">
        <f t="shared" ca="1" si="52"/>
        <v>0</v>
      </c>
      <c r="E313" s="138">
        <f t="shared" ca="1" si="53"/>
        <v>0.21849999999999997</v>
      </c>
      <c r="F313" s="139">
        <f t="shared" ca="1" si="50"/>
        <v>0.1387975365000001</v>
      </c>
      <c r="G313" s="140">
        <f t="shared" ca="1" si="57"/>
        <v>8.3278521900000051</v>
      </c>
      <c r="H313" s="139">
        <f t="shared" ca="1" si="54"/>
        <v>8.7382876297936174E-2</v>
      </c>
      <c r="I313" s="123">
        <f t="shared" ca="1" si="58"/>
        <v>0.22618041279793627</v>
      </c>
      <c r="J313" s="123">
        <f t="shared" ca="1" si="55"/>
        <v>0.45253961286690636</v>
      </c>
      <c r="K313" s="142">
        <f t="shared" ca="1" si="59"/>
        <v>5.7944864138409944</v>
      </c>
      <c r="L313" s="143">
        <f ca="1">MAX(Routing!A$3,J312+K312)</f>
        <v>6.2421291836991859</v>
      </c>
      <c r="M313" s="141">
        <f ca="1">VLOOKUP(L313,Routing!A$3:D$23,4)+(L313-VLOOKUP(L313,Routing!A$3:A$23,1))*VLOOKUP(L313,Routing!A$3:E$23,5)</f>
        <v>0.22382136515256043</v>
      </c>
      <c r="N313" s="141">
        <f ca="1">VLOOKUP($L313,Routing!$A$3:$C$23,3)+($L313-VLOOKUP($L313,Routing!$A$3:$A$23,1))*VLOOKUP($L313,Routing!$A$3:$F$23,6)</f>
        <v>4.144840095417786E-3</v>
      </c>
      <c r="O313" s="141">
        <f ca="1">VLOOKUP($L313,Routing!$A$3:$B$23,2)+($L313-VLOOKUP($L313,Routing!$A$3:$A$23,1))*VLOOKUP($L313,Routing!$A$3:$G$23,7)</f>
        <v>0.20724200477088928</v>
      </c>
      <c r="P313" s="83" t="str">
        <f t="shared" ca="1" si="56"/>
        <v/>
      </c>
      <c r="Q313" s="83" t="str">
        <f t="shared" ca="1" si="60"/>
        <v/>
      </c>
      <c r="R313" s="83"/>
      <c r="S313" s="83"/>
    </row>
    <row r="314" spans="1:19" x14ac:dyDescent="0.2">
      <c r="A314" s="83">
        <f>+MassCurves!A281</f>
        <v>277</v>
      </c>
      <c r="B314" s="138">
        <f t="shared" si="49"/>
        <v>0.56169999999999998</v>
      </c>
      <c r="C314" s="123">
        <f t="shared" ca="1" si="51"/>
        <v>0.12599999999999978</v>
      </c>
      <c r="D314" s="139">
        <f t="shared" ca="1" si="52"/>
        <v>0</v>
      </c>
      <c r="E314" s="138">
        <f t="shared" ca="1" si="53"/>
        <v>0.21849999999999997</v>
      </c>
      <c r="F314" s="139">
        <f t="shared" ca="1" si="50"/>
        <v>0.13879753649999974</v>
      </c>
      <c r="G314" s="140">
        <f t="shared" ca="1" si="57"/>
        <v>8.3278521899999962</v>
      </c>
      <c r="H314" s="139">
        <f t="shared" ca="1" si="54"/>
        <v>8.7561664744909729E-2</v>
      </c>
      <c r="I314" s="123">
        <f t="shared" ca="1" si="58"/>
        <v>0.22635920124490946</v>
      </c>
      <c r="J314" s="123">
        <f t="shared" ca="1" si="55"/>
        <v>0.45289773903151553</v>
      </c>
      <c r="K314" s="142">
        <f t="shared" ca="1" si="59"/>
        <v>5.7990320887456983</v>
      </c>
      <c r="L314" s="143">
        <f ca="1">MAX(Routing!A$3,J313+K313)</f>
        <v>6.2470260267079007</v>
      </c>
      <c r="M314" s="141">
        <f ca="1">VLOOKUP(L314,Routing!A$3:D$23,4)+(L314-VLOOKUP(L314,Routing!A$3:A$23,1))*VLOOKUP(L314,Routing!A$3:E$23,5)</f>
        <v>0.22399694916482513</v>
      </c>
      <c r="N314" s="141">
        <f ca="1">VLOOKUP($L314,Routing!$A$3:$C$23,3)+($L314-VLOOKUP($L314,Routing!$A$3:$A$23,1))*VLOOKUP($L314,Routing!$A$3:$F$23,6)</f>
        <v>4.1480916512004647E-3</v>
      </c>
      <c r="O314" s="141">
        <f ca="1">VLOOKUP($L314,Routing!$A$3:$B$23,2)+($L314-VLOOKUP($L314,Routing!$A$3:$A$23,1))*VLOOKUP($L314,Routing!$A$3:$G$23,7)</f>
        <v>0.20740458256002325</v>
      </c>
      <c r="P314" s="83" t="str">
        <f t="shared" ca="1" si="56"/>
        <v/>
      </c>
      <c r="Q314" s="83" t="str">
        <f t="shared" ca="1" si="60"/>
        <v/>
      </c>
      <c r="R314" s="83"/>
      <c r="S314" s="83"/>
    </row>
    <row r="315" spans="1:19" x14ac:dyDescent="0.2">
      <c r="A315" s="83">
        <f>+MassCurves!A282</f>
        <v>278</v>
      </c>
      <c r="B315" s="138">
        <f t="shared" si="49"/>
        <v>0.56379999999999997</v>
      </c>
      <c r="C315" s="123">
        <f t="shared" ca="1" si="51"/>
        <v>0.12599999999999978</v>
      </c>
      <c r="D315" s="139">
        <f t="shared" ca="1" si="52"/>
        <v>0</v>
      </c>
      <c r="E315" s="138">
        <f t="shared" ca="1" si="53"/>
        <v>0.21849999999999997</v>
      </c>
      <c r="F315" s="139">
        <f t="shared" ca="1" si="50"/>
        <v>0.13879753649999974</v>
      </c>
      <c r="G315" s="140">
        <f t="shared" ca="1" si="57"/>
        <v>8.3278521899999838</v>
      </c>
      <c r="H315" s="139">
        <f t="shared" ca="1" si="54"/>
        <v>8.7741002464954185E-2</v>
      </c>
      <c r="I315" s="123">
        <f t="shared" ca="1" si="58"/>
        <v>0.22653853896495391</v>
      </c>
      <c r="J315" s="123">
        <f t="shared" ca="1" si="55"/>
        <v>0.45325696599453141</v>
      </c>
      <c r="K315" s="142">
        <f t="shared" ca="1" si="59"/>
        <v>5.8035842227263315</v>
      </c>
      <c r="L315" s="143">
        <f ca="1">MAX(Routing!A$3,J314+K314)</f>
        <v>6.2519298277772135</v>
      </c>
      <c r="M315" s="141">
        <f ca="1">VLOOKUP(L315,Routing!A$3:D$23,4)+(L315-VLOOKUP(L315,Routing!A$3:A$23,1))*VLOOKUP(L315,Routing!A$3:E$23,5)</f>
        <v>0.22417278266930246</v>
      </c>
      <c r="N315" s="141">
        <f ca="1">VLOOKUP($L315,Routing!$A$3:$C$23,3)+($L315-VLOOKUP($L315,Routing!$A$3:$A$23,1))*VLOOKUP($L315,Routing!$A$3:$F$23,6)</f>
        <v>4.1513478272093042E-3</v>
      </c>
      <c r="O315" s="141">
        <f ca="1">VLOOKUP($L315,Routing!$A$3:$B$23,2)+($L315-VLOOKUP($L315,Routing!$A$3:$A$23,1))*VLOOKUP($L315,Routing!$A$3:$G$23,7)</f>
        <v>0.20756739136046523</v>
      </c>
      <c r="P315" s="83" t="str">
        <f t="shared" ca="1" si="56"/>
        <v/>
      </c>
      <c r="Q315" s="83" t="str">
        <f t="shared" ca="1" si="60"/>
        <v/>
      </c>
      <c r="R315" s="83"/>
      <c r="S315" s="83"/>
    </row>
    <row r="316" spans="1:19" x14ac:dyDescent="0.2">
      <c r="A316" s="83">
        <f>+MassCurves!A283</f>
        <v>279</v>
      </c>
      <c r="B316" s="138">
        <f t="shared" si="49"/>
        <v>0.56589999999999996</v>
      </c>
      <c r="C316" s="123">
        <f t="shared" ca="1" si="51"/>
        <v>0.12599999999999978</v>
      </c>
      <c r="D316" s="139">
        <f t="shared" ca="1" si="52"/>
        <v>0</v>
      </c>
      <c r="E316" s="138">
        <f t="shared" ca="1" si="53"/>
        <v>0.21849999999999997</v>
      </c>
      <c r="F316" s="139">
        <f t="shared" ca="1" si="50"/>
        <v>0.13879753649999974</v>
      </c>
      <c r="G316" s="140">
        <f t="shared" ca="1" si="57"/>
        <v>8.3278521899999838</v>
      </c>
      <c r="H316" s="139">
        <f t="shared" ca="1" si="54"/>
        <v>8.7920891710341481E-2</v>
      </c>
      <c r="I316" s="123">
        <f t="shared" ca="1" si="58"/>
        <v>0.22671842821034122</v>
      </c>
      <c r="J316" s="123">
        <f t="shared" ca="1" si="55"/>
        <v>0.45361729827205355</v>
      </c>
      <c r="K316" s="142">
        <f t="shared" ca="1" si="59"/>
        <v>5.8081433744386723</v>
      </c>
      <c r="L316" s="143">
        <f ca="1">MAX(Routing!A$3,J315+K315)</f>
        <v>6.2568411887208626</v>
      </c>
      <c r="M316" s="141">
        <f ca="1">VLOOKUP(L316,Routing!A$3:D$23,4)+(L316-VLOOKUP(L316,Routing!A$3:A$23,1))*VLOOKUP(L316,Routing!A$3:E$23,5)</f>
        <v>0.22434888724497115</v>
      </c>
      <c r="N316" s="141">
        <f ca="1">VLOOKUP($L316,Routing!$A$3:$C$23,3)+($L316-VLOOKUP($L316,Routing!$A$3:$A$23,1))*VLOOKUP($L316,Routing!$A$3:$F$23,6)</f>
        <v>4.1546090230550215E-3</v>
      </c>
      <c r="O316" s="141">
        <f ca="1">VLOOKUP($L316,Routing!$A$3:$B$23,2)+($L316-VLOOKUP($L316,Routing!$A$3:$A$23,1))*VLOOKUP($L316,Routing!$A$3:$G$23,7)</f>
        <v>0.20773045115275107</v>
      </c>
      <c r="P316" s="83" t="str">
        <f t="shared" ca="1" si="56"/>
        <v/>
      </c>
      <c r="Q316" s="83" t="str">
        <f t="shared" ca="1" si="60"/>
        <v/>
      </c>
      <c r="R316" s="83"/>
      <c r="S316" s="83"/>
    </row>
    <row r="317" spans="1:19" x14ac:dyDescent="0.2">
      <c r="A317" s="83">
        <f>+MassCurves!A284</f>
        <v>280</v>
      </c>
      <c r="B317" s="138">
        <f t="shared" si="49"/>
        <v>0.56799999999999995</v>
      </c>
      <c r="C317" s="123">
        <f t="shared" ca="1" si="51"/>
        <v>0.12599999999999978</v>
      </c>
      <c r="D317" s="139">
        <f t="shared" ca="1" si="52"/>
        <v>0</v>
      </c>
      <c r="E317" s="138">
        <f t="shared" ca="1" si="53"/>
        <v>0.21849999999999997</v>
      </c>
      <c r="F317" s="139">
        <f t="shared" ca="1" si="50"/>
        <v>0.13879753649999974</v>
      </c>
      <c r="G317" s="140">
        <f t="shared" ca="1" si="57"/>
        <v>8.3278521899999838</v>
      </c>
      <c r="H317" s="139">
        <f t="shared" ca="1" si="54"/>
        <v>8.8101334744899645E-2</v>
      </c>
      <c r="I317" s="123">
        <f t="shared" ca="1" si="58"/>
        <v>0.22689887124489938</v>
      </c>
      <c r="J317" s="123">
        <f t="shared" ca="1" si="55"/>
        <v>0.45397874040336528</v>
      </c>
      <c r="K317" s="142">
        <f t="shared" ca="1" si="59"/>
        <v>5.812710066667778</v>
      </c>
      <c r="L317" s="143">
        <f ca="1">MAX(Routing!A$3,J316+K316)</f>
        <v>6.261760672710726</v>
      </c>
      <c r="M317" s="141">
        <f ca="1">VLOOKUP(L317,Routing!A$3:D$23,4)+(L317-VLOOKUP(L317,Routing!A$3:A$23,1))*VLOOKUP(L317,Routing!A$3:E$23,5)</f>
        <v>0.22452528308524514</v>
      </c>
      <c r="N317" s="141">
        <f ca="1">VLOOKUP($L317,Routing!$A$3:$C$23,3)+($L317-VLOOKUP($L317,Routing!$A$3:$A$23,1))*VLOOKUP($L317,Routing!$A$3:$F$23,6)</f>
        <v>4.1578756126897246E-3</v>
      </c>
      <c r="O317" s="141">
        <f ca="1">VLOOKUP($L317,Routing!$A$3:$B$23,2)+($L317-VLOOKUP($L317,Routing!$A$3:$A$23,1))*VLOOKUP($L317,Routing!$A$3:$G$23,7)</f>
        <v>0.20789378063448624</v>
      </c>
      <c r="P317" s="83" t="str">
        <f t="shared" ca="1" si="56"/>
        <v/>
      </c>
      <c r="Q317" s="83" t="str">
        <f t="shared" ca="1" si="60"/>
        <v/>
      </c>
      <c r="R317" s="83"/>
      <c r="S317" s="83"/>
    </row>
    <row r="318" spans="1:19" x14ac:dyDescent="0.2">
      <c r="A318" s="83">
        <f>+MassCurves!A285</f>
        <v>281</v>
      </c>
      <c r="B318" s="138">
        <f t="shared" si="49"/>
        <v>0.57009999999999994</v>
      </c>
      <c r="C318" s="123">
        <f t="shared" ca="1" si="51"/>
        <v>0.12599999999999978</v>
      </c>
      <c r="D318" s="139">
        <f t="shared" ca="1" si="52"/>
        <v>0</v>
      </c>
      <c r="E318" s="138">
        <f t="shared" ca="1" si="53"/>
        <v>0.21849999999999997</v>
      </c>
      <c r="F318" s="139">
        <f t="shared" ca="1" si="50"/>
        <v>0.13879753649999974</v>
      </c>
      <c r="G318" s="140">
        <f t="shared" ca="1" si="57"/>
        <v>8.3278521899999838</v>
      </c>
      <c r="H318" s="139">
        <f t="shared" ca="1" si="54"/>
        <v>8.8282333844084002E-2</v>
      </c>
      <c r="I318" s="123">
        <f t="shared" ca="1" si="58"/>
        <v>0.22707987034408372</v>
      </c>
      <c r="J318" s="123">
        <f t="shared" ca="1" si="55"/>
        <v>0.4543412969510765</v>
      </c>
      <c r="K318" s="142">
        <f t="shared" ca="1" si="59"/>
        <v>5.8172847889218895</v>
      </c>
      <c r="L318" s="143">
        <f ca="1">MAX(Routing!A$3,J317+K317)</f>
        <v>6.2666888070711435</v>
      </c>
      <c r="M318" s="141">
        <f ca="1">VLOOKUP(L318,Routing!A$3:D$23,4)+(L318-VLOOKUP(L318,Routing!A$3:A$23,1))*VLOOKUP(L318,Routing!A$3:E$23,5)</f>
        <v>0.22470198909816849</v>
      </c>
      <c r="N318" s="141">
        <f ca="1">VLOOKUP($L318,Routing!$A$3:$C$23,3)+($L318-VLOOKUP($L318,Routing!$A$3:$A$23,1))*VLOOKUP($L318,Routing!$A$3:$F$23,6)</f>
        <v>4.1611479462623788E-3</v>
      </c>
      <c r="O318" s="141">
        <f ca="1">VLOOKUP($L318,Routing!$A$3:$B$23,2)+($L318-VLOOKUP($L318,Routing!$A$3:$A$23,1))*VLOOKUP($L318,Routing!$A$3:$G$23,7)</f>
        <v>0.20805739731311895</v>
      </c>
      <c r="P318" s="83" t="str">
        <f t="shared" ca="1" si="56"/>
        <v/>
      </c>
      <c r="Q318" s="83" t="str">
        <f t="shared" ca="1" si="60"/>
        <v/>
      </c>
      <c r="R318" s="83"/>
      <c r="S318" s="83"/>
    </row>
    <row r="319" spans="1:19" x14ac:dyDescent="0.2">
      <c r="A319" s="83">
        <f>+MassCurves!A286</f>
        <v>282</v>
      </c>
      <c r="B319" s="138">
        <f t="shared" si="49"/>
        <v>0.57220000000000004</v>
      </c>
      <c r="C319" s="123">
        <f t="shared" ca="1" si="51"/>
        <v>0.12600000000000011</v>
      </c>
      <c r="D319" s="139">
        <f t="shared" ca="1" si="52"/>
        <v>0</v>
      </c>
      <c r="E319" s="138">
        <f t="shared" ca="1" si="53"/>
        <v>0.21849999999999997</v>
      </c>
      <c r="F319" s="139">
        <f t="shared" ca="1" si="50"/>
        <v>0.1387975365000001</v>
      </c>
      <c r="G319" s="140">
        <f t="shared" ca="1" si="57"/>
        <v>8.3278521899999962</v>
      </c>
      <c r="H319" s="139">
        <f t="shared" ca="1" si="54"/>
        <v>8.8463891295048794E-2</v>
      </c>
      <c r="I319" s="123">
        <f t="shared" ca="1" si="58"/>
        <v>0.22726142779504888</v>
      </c>
      <c r="J319" s="123">
        <f t="shared" ca="1" si="55"/>
        <v>0.45470497250126651</v>
      </c>
      <c r="K319" s="142">
        <f t="shared" ca="1" si="59"/>
        <v>5.8218679998404905</v>
      </c>
      <c r="L319" s="143">
        <f ca="1">MAX(Routing!A$3,J318+K318)</f>
        <v>6.271626085872966</v>
      </c>
      <c r="M319" s="141">
        <f ca="1">VLOOKUP(L319,Routing!A$3:D$23,4)+(L319-VLOOKUP(L319,Routing!A$3:A$23,1))*VLOOKUP(L319,Routing!A$3:E$23,5)</f>
        <v>0.22487902299942905</v>
      </c>
      <c r="N319" s="141">
        <f ca="1">VLOOKUP($L319,Routing!$A$3:$C$23,3)+($L319-VLOOKUP($L319,Routing!$A$3:$A$23,1))*VLOOKUP($L319,Routing!$A$3:$F$23,6)</f>
        <v>4.1644263518412781E-3</v>
      </c>
      <c r="O319" s="141">
        <f ca="1">VLOOKUP($L319,Routing!$A$3:$B$23,2)+($L319-VLOOKUP($L319,Routing!$A$3:$A$23,1))*VLOOKUP($L319,Routing!$A$3:$G$23,7)</f>
        <v>0.20822131759206391</v>
      </c>
      <c r="P319" s="83" t="str">
        <f t="shared" ca="1" si="56"/>
        <v/>
      </c>
      <c r="Q319" s="83" t="str">
        <f t="shared" ca="1" si="60"/>
        <v/>
      </c>
      <c r="R319" s="83"/>
      <c r="S319" s="83"/>
    </row>
    <row r="320" spans="1:19" x14ac:dyDescent="0.2">
      <c r="A320" s="83">
        <f>+MassCurves!A287</f>
        <v>283</v>
      </c>
      <c r="B320" s="138">
        <f t="shared" si="49"/>
        <v>0.57430000000000003</v>
      </c>
      <c r="C320" s="123">
        <f t="shared" ca="1" si="51"/>
        <v>0.12600000000000011</v>
      </c>
      <c r="D320" s="139">
        <f t="shared" ca="1" si="52"/>
        <v>0</v>
      </c>
      <c r="E320" s="138">
        <f t="shared" ca="1" si="53"/>
        <v>0.21849999999999997</v>
      </c>
      <c r="F320" s="139">
        <f t="shared" ca="1" si="50"/>
        <v>0.1387975365000001</v>
      </c>
      <c r="G320" s="140">
        <f t="shared" ca="1" si="57"/>
        <v>8.3278521900000051</v>
      </c>
      <c r="H320" s="139">
        <f t="shared" ca="1" si="54"/>
        <v>8.8646009396719488E-2</v>
      </c>
      <c r="I320" s="123">
        <f t="shared" ca="1" si="58"/>
        <v>0.22744354589671958</v>
      </c>
      <c r="J320" s="123">
        <f t="shared" ca="1" si="55"/>
        <v>0.45506977166363005</v>
      </c>
      <c r="K320" s="142">
        <f t="shared" ca="1" si="59"/>
        <v>5.8264601294297682</v>
      </c>
      <c r="L320" s="143">
        <f ca="1">MAX(Routing!A$3,J319+K319)</f>
        <v>6.2765729723417572</v>
      </c>
      <c r="M320" s="141">
        <f ca="1">VLOOKUP(L320,Routing!A$3:D$23,4)+(L320-VLOOKUP(L320,Routing!A$3:A$23,1))*VLOOKUP(L320,Routing!A$3:E$23,5)</f>
        <v>0.22505640139870842</v>
      </c>
      <c r="N320" s="141">
        <f ca="1">VLOOKUP($L320,Routing!$A$3:$C$23,3)+($L320-VLOOKUP($L320,Routing!$A$3:$A$23,1))*VLOOKUP($L320,Routing!$A$3:$F$23,6)</f>
        <v>4.167711137013118E-3</v>
      </c>
      <c r="O320" s="141">
        <f ca="1">VLOOKUP($L320,Routing!$A$3:$B$23,2)+($L320-VLOOKUP($L320,Routing!$A$3:$A$23,1))*VLOOKUP($L320,Routing!$A$3:$G$23,7)</f>
        <v>0.20838555685065593</v>
      </c>
      <c r="P320" s="83" t="str">
        <f t="shared" ca="1" si="56"/>
        <v/>
      </c>
      <c r="Q320" s="83" t="str">
        <f t="shared" ca="1" si="60"/>
        <v/>
      </c>
      <c r="R320" s="83"/>
      <c r="S320" s="83"/>
    </row>
    <row r="321" spans="1:19" x14ac:dyDescent="0.2">
      <c r="A321" s="83">
        <f>+MassCurves!A288</f>
        <v>284</v>
      </c>
      <c r="B321" s="138">
        <f t="shared" si="49"/>
        <v>0.57640000000000002</v>
      </c>
      <c r="C321" s="123">
        <f t="shared" ca="1" si="51"/>
        <v>0.12600000000000011</v>
      </c>
      <c r="D321" s="139">
        <f t="shared" ca="1" si="52"/>
        <v>0</v>
      </c>
      <c r="E321" s="138">
        <f t="shared" ca="1" si="53"/>
        <v>0.21849999999999997</v>
      </c>
      <c r="F321" s="139">
        <f t="shared" ca="1" si="50"/>
        <v>0.1387975365000001</v>
      </c>
      <c r="G321" s="140">
        <f t="shared" ca="1" si="57"/>
        <v>8.3278521900000051</v>
      </c>
      <c r="H321" s="139">
        <f t="shared" ca="1" si="54"/>
        <v>8.8828690459865689E-2</v>
      </c>
      <c r="I321" s="123">
        <f t="shared" ca="1" si="58"/>
        <v>0.22762622695986579</v>
      </c>
      <c r="J321" s="123">
        <f t="shared" ca="1" si="55"/>
        <v>0.45543569907162385</v>
      </c>
      <c r="K321" s="142">
        <f t="shared" ca="1" si="59"/>
        <v>5.8310615811379467</v>
      </c>
      <c r="L321" s="143">
        <f ca="1">MAX(Routing!A$3,J320+K320)</f>
        <v>6.281529901093398</v>
      </c>
      <c r="M321" s="141">
        <f ca="1">VLOOKUP(L321,Routing!A$3:D$23,4)+(L321-VLOOKUP(L321,Routing!A$3:A$23,1))*VLOOKUP(L321,Routing!A$3:E$23,5)</f>
        <v>0.22523413987984295</v>
      </c>
      <c r="N321" s="141">
        <f ca="1">VLOOKUP($L321,Routing!$A$3:$C$23,3)+($L321-VLOOKUP($L321,Routing!$A$3:$A$23,1))*VLOOKUP($L321,Routing!$A$3:$F$23,6)</f>
        <v>4.1710025903674616E-3</v>
      </c>
      <c r="O321" s="141">
        <f ca="1">VLOOKUP($L321,Routing!$A$3:$B$23,2)+($L321-VLOOKUP($L321,Routing!$A$3:$A$23,1))*VLOOKUP($L321,Routing!$A$3:$G$23,7)</f>
        <v>0.2085501295183731</v>
      </c>
      <c r="P321" s="83" t="str">
        <f t="shared" ca="1" si="56"/>
        <v/>
      </c>
      <c r="Q321" s="83" t="str">
        <f t="shared" ca="1" si="60"/>
        <v/>
      </c>
      <c r="R321" s="83"/>
      <c r="S321" s="83"/>
    </row>
    <row r="322" spans="1:19" x14ac:dyDescent="0.2">
      <c r="A322" s="83">
        <f>+MassCurves!A289</f>
        <v>285</v>
      </c>
      <c r="B322" s="138">
        <f t="shared" si="49"/>
        <v>0.57850000000000001</v>
      </c>
      <c r="C322" s="123">
        <f t="shared" ca="1" si="51"/>
        <v>0.12600000000000011</v>
      </c>
      <c r="D322" s="139">
        <f t="shared" ca="1" si="52"/>
        <v>0</v>
      </c>
      <c r="E322" s="138">
        <f t="shared" ca="1" si="53"/>
        <v>0.21849999999999997</v>
      </c>
      <c r="F322" s="139">
        <f t="shared" ca="1" si="50"/>
        <v>0.1387975365000001</v>
      </c>
      <c r="G322" s="140">
        <f t="shared" ca="1" si="57"/>
        <v>8.3278521900000051</v>
      </c>
      <c r="H322" s="139">
        <f t="shared" ca="1" si="54"/>
        <v>8.9011936807174258E-2</v>
      </c>
      <c r="I322" s="123">
        <f t="shared" ca="1" si="58"/>
        <v>0.22780947330717435</v>
      </c>
      <c r="J322" s="123">
        <f t="shared" ca="1" si="55"/>
        <v>0.45580275938261272</v>
      </c>
      <c r="K322" s="142">
        <f t="shared" ca="1" si="59"/>
        <v>5.8356727337818679</v>
      </c>
      <c r="L322" s="143">
        <f ca="1">MAX(Routing!A$3,J321+K321)</f>
        <v>6.2864972802095709</v>
      </c>
      <c r="M322" s="141">
        <f ca="1">VLOOKUP(L322,Routing!A$3:D$23,4)+(L322-VLOOKUP(L322,Routing!A$3:A$23,1))*VLOOKUP(L322,Routing!A$3:E$23,5)</f>
        <v>0.22541225307524357</v>
      </c>
      <c r="N322" s="141">
        <f ca="1">VLOOKUP($L322,Routing!$A$3:$C$23,3)+($L322-VLOOKUP($L322,Routing!$A$3:$A$23,1))*VLOOKUP($L322,Routing!$A$3:$F$23,6)</f>
        <v>4.1743009828748802E-3</v>
      </c>
      <c r="O322" s="141">
        <f ca="1">VLOOKUP($L322,Routing!$A$3:$B$23,2)+($L322-VLOOKUP($L322,Routing!$A$3:$A$23,1))*VLOOKUP($L322,Routing!$A$3:$G$23,7)</f>
        <v>0.20871504914374403</v>
      </c>
      <c r="P322" s="83" t="str">
        <f t="shared" ca="1" si="56"/>
        <v/>
      </c>
      <c r="Q322" s="83" t="str">
        <f t="shared" ca="1" si="60"/>
        <v/>
      </c>
      <c r="R322" s="83"/>
      <c r="S322" s="83"/>
    </row>
    <row r="323" spans="1:19" x14ac:dyDescent="0.2">
      <c r="A323" s="83">
        <f>+MassCurves!A290</f>
        <v>286</v>
      </c>
      <c r="B323" s="138">
        <f t="shared" si="49"/>
        <v>0.5806</v>
      </c>
      <c r="C323" s="123">
        <f t="shared" ca="1" si="51"/>
        <v>0.12600000000000011</v>
      </c>
      <c r="D323" s="139">
        <f t="shared" ca="1" si="52"/>
        <v>0</v>
      </c>
      <c r="E323" s="138">
        <f t="shared" ca="1" si="53"/>
        <v>0.21849999999999997</v>
      </c>
      <c r="F323" s="139">
        <f t="shared" ca="1" si="50"/>
        <v>0.1387975365000001</v>
      </c>
      <c r="G323" s="140">
        <f t="shared" ca="1" si="57"/>
        <v>8.3278521900000051</v>
      </c>
      <c r="H323" s="139">
        <f t="shared" ca="1" si="54"/>
        <v>8.9195750773323118E-2</v>
      </c>
      <c r="I323" s="123">
        <f t="shared" ca="1" si="58"/>
        <v>0.22799328727332321</v>
      </c>
      <c r="J323" s="123">
        <f t="shared" ca="1" si="55"/>
        <v>0.45617095727801804</v>
      </c>
      <c r="K323" s="142">
        <f t="shared" ca="1" si="59"/>
        <v>5.8402939433356087</v>
      </c>
      <c r="L323" s="143">
        <f ca="1">MAX(Routing!A$3,J322+K322)</f>
        <v>6.291475493164481</v>
      </c>
      <c r="M323" s="141">
        <f ca="1">VLOOKUP(L323,Routing!A$3:D$23,4)+(L323-VLOOKUP(L323,Routing!A$3:A$23,1))*VLOOKUP(L323,Routing!A$3:E$23,5)</f>
        <v>0.22559075473498139</v>
      </c>
      <c r="N323" s="141">
        <f ca="1">VLOOKUP($L323,Routing!$A$3:$C$23,3)+($L323-VLOOKUP($L323,Routing!$A$3:$A$23,1))*VLOOKUP($L323,Routing!$A$3:$F$23,6)</f>
        <v>4.1776065691663212E-3</v>
      </c>
      <c r="O323" s="141">
        <f ca="1">VLOOKUP($L323,Routing!$A$3:$B$23,2)+($L323-VLOOKUP($L323,Routing!$A$3:$A$23,1))*VLOOKUP($L323,Routing!$A$3:$G$23,7)</f>
        <v>0.20888032845831608</v>
      </c>
      <c r="P323" s="83" t="str">
        <f t="shared" ca="1" si="56"/>
        <v/>
      </c>
      <c r="Q323" s="83" t="str">
        <f t="shared" ca="1" si="60"/>
        <v/>
      </c>
      <c r="R323" s="83"/>
      <c r="S323" s="83"/>
    </row>
    <row r="324" spans="1:19" x14ac:dyDescent="0.2">
      <c r="A324" s="83">
        <f>+MassCurves!A291</f>
        <v>287</v>
      </c>
      <c r="B324" s="138">
        <f t="shared" si="49"/>
        <v>0.5827</v>
      </c>
      <c r="C324" s="123">
        <f t="shared" ca="1" si="51"/>
        <v>0.12600000000000011</v>
      </c>
      <c r="D324" s="139">
        <f t="shared" ca="1" si="52"/>
        <v>0</v>
      </c>
      <c r="E324" s="138">
        <f t="shared" ca="1" si="53"/>
        <v>0.21849999999999997</v>
      </c>
      <c r="F324" s="139">
        <f t="shared" ca="1" si="50"/>
        <v>0.1387975365000001</v>
      </c>
      <c r="G324" s="140">
        <f t="shared" ca="1" si="57"/>
        <v>8.3278521900000051</v>
      </c>
      <c r="H324" s="139">
        <f t="shared" ca="1" si="54"/>
        <v>8.9380134705055847E-2</v>
      </c>
      <c r="I324" s="123">
        <f t="shared" ca="1" si="58"/>
        <v>0.22817767120505594</v>
      </c>
      <c r="J324" s="123">
        <f t="shared" ca="1" si="55"/>
        <v>0.45654029746346736</v>
      </c>
      <c r="K324" s="142">
        <f t="shared" ca="1" si="59"/>
        <v>5.8449255445909163</v>
      </c>
      <c r="L324" s="143">
        <f ca="1">MAX(Routing!A$3,J323+K323)</f>
        <v>6.2964649006136266</v>
      </c>
      <c r="M324" s="141">
        <f ca="1">VLOOKUP(L324,Routing!A$3:D$23,4)+(L324-VLOOKUP(L324,Routing!A$3:A$23,1))*VLOOKUP(L324,Routing!A$3:E$23,5)</f>
        <v>0.22576965779092684</v>
      </c>
      <c r="N324" s="141">
        <f ca="1">VLOOKUP($L324,Routing!$A$3:$C$23,3)+($L324-VLOOKUP($L324,Routing!$A$3:$A$23,1))*VLOOKUP($L324,Routing!$A$3:$F$23,6)</f>
        <v>4.1809195887208671E-3</v>
      </c>
      <c r="O324" s="141">
        <f ca="1">VLOOKUP($L324,Routing!$A$3:$B$23,2)+($L324-VLOOKUP($L324,Routing!$A$3:$A$23,1))*VLOOKUP($L324,Routing!$A$3:$G$23,7)</f>
        <v>0.20904597943604336</v>
      </c>
      <c r="P324" s="83" t="str">
        <f t="shared" ca="1" si="56"/>
        <v/>
      </c>
      <c r="Q324" s="83" t="str">
        <f t="shared" ca="1" si="60"/>
        <v/>
      </c>
      <c r="R324" s="83"/>
      <c r="S324" s="83"/>
    </row>
    <row r="325" spans="1:19" x14ac:dyDescent="0.2">
      <c r="A325" s="83">
        <f>+MassCurves!A292</f>
        <v>288</v>
      </c>
      <c r="B325" s="138">
        <f t="shared" si="49"/>
        <v>0.58479999999999999</v>
      </c>
      <c r="C325" s="123">
        <f t="shared" ca="1" si="51"/>
        <v>0.12600000000000011</v>
      </c>
      <c r="D325" s="139">
        <f t="shared" ca="1" si="52"/>
        <v>0</v>
      </c>
      <c r="E325" s="138">
        <f t="shared" ca="1" si="53"/>
        <v>0.21849999999999997</v>
      </c>
      <c r="F325" s="139">
        <f t="shared" ca="1" si="50"/>
        <v>0.1387975365000001</v>
      </c>
      <c r="G325" s="140">
        <f t="shared" ca="1" si="57"/>
        <v>8.3278521900000051</v>
      </c>
      <c r="H325" s="139">
        <f t="shared" ca="1" si="54"/>
        <v>8.9565090961256352E-2</v>
      </c>
      <c r="I325" s="123">
        <f t="shared" ca="1" si="58"/>
        <v>0.22836262746125646</v>
      </c>
      <c r="J325" s="123">
        <f t="shared" ca="1" si="55"/>
        <v>0.45691078466894391</v>
      </c>
      <c r="K325" s="142">
        <f t="shared" ca="1" si="59"/>
        <v>5.849567852698744</v>
      </c>
      <c r="L325" s="143">
        <f ca="1">MAX(Routing!A$3,J324+K324)</f>
        <v>6.3014658420543839</v>
      </c>
      <c r="M325" s="141">
        <f ca="1">VLOOKUP(L325,Routing!A$3:D$23,4)+(L325-VLOOKUP(L325,Routing!A$3:A$23,1))*VLOOKUP(L325,Routing!A$3:E$23,5)</f>
        <v>0.22594897441629264</v>
      </c>
      <c r="N325" s="141">
        <f ca="1">VLOOKUP($L325,Routing!$A$3:$C$23,3)+($L325-VLOOKUP($L325,Routing!$A$3:$A$23,1))*VLOOKUP($L325,Routing!$A$3:$F$23,6)</f>
        <v>4.184240266968382E-3</v>
      </c>
      <c r="O325" s="141">
        <f ca="1">VLOOKUP($L325,Routing!$A$3:$B$23,2)+($L325-VLOOKUP($L325,Routing!$A$3:$A$23,1))*VLOOKUP($L325,Routing!$A$3:$G$23,7)</f>
        <v>0.2092120133484191</v>
      </c>
      <c r="P325" s="83" t="str">
        <f t="shared" ca="1" si="56"/>
        <v/>
      </c>
      <c r="Q325" s="83" t="str">
        <f t="shared" ca="1" si="60"/>
        <v/>
      </c>
      <c r="R325" s="83"/>
      <c r="S325" s="83"/>
    </row>
    <row r="326" spans="1:19" x14ac:dyDescent="0.2">
      <c r="A326" s="83">
        <f>+MassCurves!A293</f>
        <v>289</v>
      </c>
      <c r="B326" s="138">
        <f t="shared" si="49"/>
        <v>0.58689999999999998</v>
      </c>
      <c r="C326" s="123">
        <f t="shared" ca="1" si="51"/>
        <v>0.12599999999999978</v>
      </c>
      <c r="D326" s="139">
        <f t="shared" ca="1" si="52"/>
        <v>0</v>
      </c>
      <c r="E326" s="138">
        <f t="shared" ca="1" si="53"/>
        <v>0.21849999999999997</v>
      </c>
      <c r="F326" s="139">
        <f t="shared" ca="1" si="50"/>
        <v>0.13879753649999974</v>
      </c>
      <c r="G326" s="140">
        <f t="shared" ca="1" si="57"/>
        <v>8.3278521899999962</v>
      </c>
      <c r="H326" s="139">
        <f t="shared" ca="1" si="54"/>
        <v>8.9750621913024436E-2</v>
      </c>
      <c r="I326" s="123">
        <f t="shared" ca="1" si="58"/>
        <v>0.22854815841302417</v>
      </c>
      <c r="J326" s="123">
        <f t="shared" ca="1" si="55"/>
        <v>0.45728242364893956</v>
      </c>
      <c r="K326" s="142">
        <f t="shared" ca="1" si="59"/>
        <v>5.854221164600359</v>
      </c>
      <c r="L326" s="143">
        <f ca="1">MAX(Routing!A$3,J325+K325)</f>
        <v>6.3064786373676878</v>
      </c>
      <c r="M326" s="141">
        <f ca="1">VLOOKUP(L326,Routing!A$3:D$23,4)+(L326-VLOOKUP(L326,Routing!A$3:A$23,1))*VLOOKUP(L326,Routing!A$3:E$23,5)</f>
        <v>0.22612871608091309</v>
      </c>
      <c r="N326" s="141">
        <f ca="1">VLOOKUP($L326,Routing!$A$3:$C$23,3)+($L326-VLOOKUP($L326,Routing!$A$3:$A$23,1))*VLOOKUP($L326,Routing!$A$3:$F$23,6)</f>
        <v>4.1875688163132054E-3</v>
      </c>
      <c r="O326" s="141">
        <f ca="1">VLOOKUP($L326,Routing!$A$3:$B$23,2)+($L326-VLOOKUP($L326,Routing!$A$3:$A$23,1))*VLOOKUP($L326,Routing!$A$3:$G$23,7)</f>
        <v>0.20937844081566026</v>
      </c>
      <c r="P326" s="83" t="str">
        <f t="shared" ca="1" si="56"/>
        <v/>
      </c>
      <c r="Q326" s="83" t="str">
        <f t="shared" ca="1" si="60"/>
        <v/>
      </c>
      <c r="R326" s="83"/>
      <c r="S326" s="83"/>
    </row>
    <row r="327" spans="1:19" x14ac:dyDescent="0.2">
      <c r="A327" s="83">
        <f>+MassCurves!A294</f>
        <v>290</v>
      </c>
      <c r="B327" s="138">
        <f t="shared" si="49"/>
        <v>0.58899999999999997</v>
      </c>
      <c r="C327" s="123">
        <f t="shared" ca="1" si="51"/>
        <v>0.12599999999999978</v>
      </c>
      <c r="D327" s="139">
        <f t="shared" ca="1" si="52"/>
        <v>0</v>
      </c>
      <c r="E327" s="138">
        <f t="shared" ca="1" si="53"/>
        <v>0.21849999999999997</v>
      </c>
      <c r="F327" s="139">
        <f t="shared" ca="1" si="50"/>
        <v>0.13879753649999974</v>
      </c>
      <c r="G327" s="140">
        <f t="shared" ca="1" si="57"/>
        <v>8.3278521899999838</v>
      </c>
      <c r="H327" s="139">
        <f t="shared" ca="1" si="54"/>
        <v>8.9936729943751764E-2</v>
      </c>
      <c r="I327" s="123">
        <f t="shared" ca="1" si="58"/>
        <v>0.2287342664437515</v>
      </c>
      <c r="J327" s="123">
        <f t="shared" ca="1" si="55"/>
        <v>0.45765521918260632</v>
      </c>
      <c r="K327" s="142">
        <f t="shared" ca="1" si="59"/>
        <v>5.8588857603559603</v>
      </c>
      <c r="L327" s="143">
        <f ca="1">MAX(Routing!A$3,J326+K326)</f>
        <v>6.3115035882492982</v>
      </c>
      <c r="M327" s="141">
        <f ca="1">VLOOKUP(L327,Routing!A$3:D$23,4)+(L327-VLOOKUP(L327,Routing!A$3:A$23,1))*VLOOKUP(L327,Routing!A$3:E$23,5)</f>
        <v>0.22630889360256448</v>
      </c>
      <c r="N327" s="141">
        <f ca="1">VLOOKUP($L327,Routing!$A$3:$C$23,3)+($L327-VLOOKUP($L327,Routing!$A$3:$A$23,1))*VLOOKUP($L327,Routing!$A$3:$F$23,6)</f>
        <v>4.1909054370845265E-3</v>
      </c>
      <c r="O327" s="141">
        <f ca="1">VLOOKUP($L327,Routing!$A$3:$B$23,2)+($L327-VLOOKUP($L327,Routing!$A$3:$A$23,1))*VLOOKUP($L327,Routing!$A$3:$G$23,7)</f>
        <v>0.20954527185422636</v>
      </c>
      <c r="P327" s="83" t="str">
        <f t="shared" ca="1" si="56"/>
        <v/>
      </c>
      <c r="Q327" s="83" t="str">
        <f t="shared" ca="1" si="60"/>
        <v/>
      </c>
      <c r="R327" s="83"/>
      <c r="S327" s="83"/>
    </row>
    <row r="328" spans="1:19" x14ac:dyDescent="0.2">
      <c r="A328" s="83">
        <f>+MassCurves!A295</f>
        <v>291</v>
      </c>
      <c r="B328" s="138">
        <f t="shared" si="49"/>
        <v>0.59109999999999996</v>
      </c>
      <c r="C328" s="123">
        <f t="shared" ca="1" si="51"/>
        <v>0.12599999999999978</v>
      </c>
      <c r="D328" s="139">
        <f t="shared" ca="1" si="52"/>
        <v>0</v>
      </c>
      <c r="E328" s="138">
        <f t="shared" ca="1" si="53"/>
        <v>0.21849999999999997</v>
      </c>
      <c r="F328" s="139">
        <f t="shared" ca="1" si="50"/>
        <v>0.13879753649999974</v>
      </c>
      <c r="G328" s="140">
        <f t="shared" ca="1" si="57"/>
        <v>8.3278521899999838</v>
      </c>
      <c r="H328" s="139">
        <f t="shared" ca="1" si="54"/>
        <v>9.0123417449198343E-2</v>
      </c>
      <c r="I328" s="123">
        <f t="shared" ca="1" si="58"/>
        <v>0.22892095394919809</v>
      </c>
      <c r="J328" s="123">
        <f t="shared" ca="1" si="55"/>
        <v>0.45802917607390931</v>
      </c>
      <c r="K328" s="142">
        <f t="shared" ca="1" si="59"/>
        <v>5.8635619043781793</v>
      </c>
      <c r="L328" s="143">
        <f ca="1">MAX(Routing!A$3,J327+K327)</f>
        <v>6.3165409795385665</v>
      </c>
      <c r="M328" s="141">
        <f ca="1">VLOOKUP(L328,Routing!A$3:D$23,4)+(L328-VLOOKUP(L328,Routing!A$3:A$23,1))*VLOOKUP(L328,Routing!A$3:E$23,5)</f>
        <v>0.22648951719460994</v>
      </c>
      <c r="N328" s="141">
        <f ca="1">VLOOKUP($L328,Routing!$A$3:$C$23,3)+($L328-VLOOKUP($L328,Routing!$A$3:$A$23,1))*VLOOKUP($L328,Routing!$A$3:$F$23,6)</f>
        <v>4.1942503184187021E-3</v>
      </c>
      <c r="O328" s="141">
        <f ca="1">VLOOKUP($L328,Routing!$A$3:$B$23,2)+($L328-VLOOKUP($L328,Routing!$A$3:$A$23,1))*VLOOKUP($L328,Routing!$A$3:$G$23,7)</f>
        <v>0.20971251592093512</v>
      </c>
      <c r="P328" s="83" t="str">
        <f t="shared" ca="1" si="56"/>
        <v/>
      </c>
      <c r="Q328" s="83" t="str">
        <f t="shared" ca="1" si="60"/>
        <v/>
      </c>
      <c r="R328" s="83"/>
      <c r="S328" s="83"/>
    </row>
    <row r="329" spans="1:19" x14ac:dyDescent="0.2">
      <c r="A329" s="83">
        <f>+MassCurves!A296</f>
        <v>292</v>
      </c>
      <c r="B329" s="138">
        <f t="shared" si="49"/>
        <v>0.59319999999999995</v>
      </c>
      <c r="C329" s="123">
        <f t="shared" ca="1" si="51"/>
        <v>0.12599999999999978</v>
      </c>
      <c r="D329" s="139">
        <f t="shared" ca="1" si="52"/>
        <v>0</v>
      </c>
      <c r="E329" s="138">
        <f t="shared" ca="1" si="53"/>
        <v>0.21849999999999997</v>
      </c>
      <c r="F329" s="139">
        <f t="shared" ca="1" si="50"/>
        <v>0.13879753649999974</v>
      </c>
      <c r="G329" s="140">
        <f t="shared" ca="1" si="57"/>
        <v>8.3278521899999838</v>
      </c>
      <c r="H329" s="139">
        <f t="shared" ca="1" si="54"/>
        <v>9.0310686837569751E-2</v>
      </c>
      <c r="I329" s="123">
        <f t="shared" ca="1" si="58"/>
        <v>0.22910822333756947</v>
      </c>
      <c r="J329" s="123">
        <f t="shared" ca="1" si="55"/>
        <v>0.45840429915178282</v>
      </c>
      <c r="K329" s="142">
        <f t="shared" ca="1" si="59"/>
        <v>5.8682498465772426</v>
      </c>
      <c r="L329" s="143">
        <f ca="1">MAX(Routing!A$3,J328+K328)</f>
        <v>6.3215910804520883</v>
      </c>
      <c r="M329" s="141">
        <f ca="1">VLOOKUP(L329,Routing!A$3:D$23,4)+(L329-VLOOKUP(L329,Routing!A$3:A$23,1))*VLOOKUP(L329,Routing!A$3:E$23,5)</f>
        <v>0.22667059651023425</v>
      </c>
      <c r="N329" s="141">
        <f ca="1">VLOOKUP($L329,Routing!$A$3:$C$23,3)+($L329-VLOOKUP($L329,Routing!$A$3:$A$23,1))*VLOOKUP($L329,Routing!$A$3:$F$23,6)</f>
        <v>4.1976036390784111E-3</v>
      </c>
      <c r="O329" s="141">
        <f ca="1">VLOOKUP($L329,Routing!$A$3:$B$23,2)+($L329-VLOOKUP($L329,Routing!$A$3:$A$23,1))*VLOOKUP($L329,Routing!$A$3:$G$23,7)</f>
        <v>0.20988018195392058</v>
      </c>
      <c r="P329" s="83" t="str">
        <f t="shared" ca="1" si="56"/>
        <v/>
      </c>
      <c r="Q329" s="83" t="str">
        <f t="shared" ca="1" si="60"/>
        <v/>
      </c>
      <c r="R329" s="83"/>
      <c r="S329" s="83"/>
    </row>
    <row r="330" spans="1:19" x14ac:dyDescent="0.2">
      <c r="A330" s="83">
        <f>+MassCurves!A297</f>
        <v>293</v>
      </c>
      <c r="B330" s="138">
        <f t="shared" si="49"/>
        <v>0.59529999999999994</v>
      </c>
      <c r="C330" s="123">
        <f t="shared" ca="1" si="51"/>
        <v>0.12599999999999978</v>
      </c>
      <c r="D330" s="139">
        <f t="shared" ca="1" si="52"/>
        <v>0</v>
      </c>
      <c r="E330" s="138">
        <f t="shared" ca="1" si="53"/>
        <v>0.21849999999999997</v>
      </c>
      <c r="F330" s="139">
        <f t="shared" ca="1" si="50"/>
        <v>0.13879753649999974</v>
      </c>
      <c r="G330" s="140">
        <f t="shared" ca="1" si="57"/>
        <v>8.3278521899999838</v>
      </c>
      <c r="H330" s="139">
        <f t="shared" ca="1" si="54"/>
        <v>9.0498540529594718E-2</v>
      </c>
      <c r="I330" s="123">
        <f t="shared" ca="1" si="58"/>
        <v>0.22929607702959445</v>
      </c>
      <c r="J330" s="123">
        <f t="shared" ca="1" si="55"/>
        <v>0.45878059327028597</v>
      </c>
      <c r="K330" s="142">
        <f t="shared" ca="1" si="59"/>
        <v>5.8729498234241513</v>
      </c>
      <c r="L330" s="143">
        <f ca="1">MAX(Routing!A$3,J329+K329)</f>
        <v>6.3266541457290257</v>
      </c>
      <c r="M330" s="141">
        <f ca="1">VLOOKUP(L330,Routing!A$3:D$23,4)+(L330-VLOOKUP(L330,Routing!A$3:A$23,1))*VLOOKUP(L330,Routing!A$3:E$23,5)</f>
        <v>0.22685214068351087</v>
      </c>
      <c r="N330" s="141">
        <f ca="1">VLOOKUP($L330,Routing!$A$3:$C$23,3)+($L330-VLOOKUP($L330,Routing!$A$3:$A$23,1))*VLOOKUP($L330,Routing!$A$3:$F$23,6)</f>
        <v>4.2009655682131641E-3</v>
      </c>
      <c r="O330" s="141">
        <f ca="1">VLOOKUP($L330,Routing!$A$3:$B$23,2)+($L330-VLOOKUP($L330,Routing!$A$3:$A$23,1))*VLOOKUP($L330,Routing!$A$3:$G$23,7)</f>
        <v>0.21004827841065821</v>
      </c>
      <c r="P330" s="83" t="str">
        <f t="shared" ca="1" si="56"/>
        <v/>
      </c>
      <c r="Q330" s="83" t="str">
        <f t="shared" ca="1" si="60"/>
        <v/>
      </c>
      <c r="R330" s="83"/>
      <c r="S330" s="83"/>
    </row>
    <row r="331" spans="1:19" x14ac:dyDescent="0.2">
      <c r="A331" s="83">
        <f>+MassCurves!A298</f>
        <v>294</v>
      </c>
      <c r="B331" s="138">
        <f t="shared" si="49"/>
        <v>0.59740000000000004</v>
      </c>
      <c r="C331" s="123">
        <f t="shared" ca="1" si="51"/>
        <v>0.12600000000000011</v>
      </c>
      <c r="D331" s="139">
        <f t="shared" ca="1" si="52"/>
        <v>0</v>
      </c>
      <c r="E331" s="138">
        <f t="shared" ca="1" si="53"/>
        <v>0.21849999999999997</v>
      </c>
      <c r="F331" s="139">
        <f t="shared" ca="1" si="50"/>
        <v>0.1387975365000001</v>
      </c>
      <c r="G331" s="140">
        <f t="shared" ca="1" si="57"/>
        <v>8.3278521899999962</v>
      </c>
      <c r="H331" s="139">
        <f t="shared" ca="1" si="54"/>
        <v>9.068698095860328E-2</v>
      </c>
      <c r="I331" s="123">
        <f t="shared" ca="1" si="58"/>
        <v>0.22948451745860338</v>
      </c>
      <c r="J331" s="123">
        <f t="shared" ca="1" si="55"/>
        <v>0.45915806330875875</v>
      </c>
      <c r="K331" s="142">
        <f t="shared" ca="1" si="59"/>
        <v>5.8776620589378057</v>
      </c>
      <c r="L331" s="143">
        <f ca="1">MAX(Routing!A$3,J330+K330)</f>
        <v>6.3317304166944375</v>
      </c>
      <c r="M331" s="141">
        <f ca="1">VLOOKUP(L331,Routing!A$3:D$23,4)+(L331-VLOOKUP(L331,Routing!A$3:A$23,1))*VLOOKUP(L331,Routing!A$3:E$23,5)</f>
        <v>0.22703415836752963</v>
      </c>
      <c r="N331" s="141">
        <f ca="1">VLOOKUP($L331,Routing!$A$3:$C$23,3)+($L331-VLOOKUP($L331,Routing!$A$3:$A$23,1))*VLOOKUP($L331,Routing!$A$3:$F$23,6)</f>
        <v>4.2043362660653628E-3</v>
      </c>
      <c r="O331" s="141">
        <f ca="1">VLOOKUP($L331,Routing!$A$3:$B$23,2)+($L331-VLOOKUP($L331,Routing!$A$3:$A$23,1))*VLOOKUP($L331,Routing!$A$3:$G$23,7)</f>
        <v>0.21021681330326816</v>
      </c>
      <c r="P331" s="83" t="str">
        <f t="shared" ca="1" si="56"/>
        <v/>
      </c>
      <c r="Q331" s="83" t="str">
        <f t="shared" ca="1" si="60"/>
        <v/>
      </c>
      <c r="R331" s="83"/>
      <c r="S331" s="83"/>
    </row>
    <row r="332" spans="1:19" x14ac:dyDescent="0.2">
      <c r="A332" s="83">
        <f>+MassCurves!A299</f>
        <v>295</v>
      </c>
      <c r="B332" s="138">
        <f t="shared" si="49"/>
        <v>0.59950000000000003</v>
      </c>
      <c r="C332" s="123">
        <f t="shared" ca="1" si="51"/>
        <v>0.12600000000000011</v>
      </c>
      <c r="D332" s="139">
        <f t="shared" ca="1" si="52"/>
        <v>0</v>
      </c>
      <c r="E332" s="138">
        <f t="shared" ca="1" si="53"/>
        <v>0.21849999999999997</v>
      </c>
      <c r="F332" s="139">
        <f t="shared" ca="1" si="50"/>
        <v>0.1387975365000001</v>
      </c>
      <c r="G332" s="140">
        <f t="shared" ca="1" si="57"/>
        <v>8.3278521900000051</v>
      </c>
      <c r="H332" s="139">
        <f t="shared" ca="1" si="54"/>
        <v>9.0876010570605736E-2</v>
      </c>
      <c r="I332" s="123">
        <f t="shared" ca="1" si="58"/>
        <v>0.22967354707060583</v>
      </c>
      <c r="J332" s="123">
        <f t="shared" ca="1" si="55"/>
        <v>0.45953671417198083</v>
      </c>
      <c r="K332" s="142">
        <f t="shared" ca="1" si="59"/>
        <v>5.8823867656014084</v>
      </c>
      <c r="L332" s="143">
        <f ca="1">MAX(Routing!A$3,J331+K331)</f>
        <v>6.3368201222465643</v>
      </c>
      <c r="M332" s="141">
        <f ca="1">VLOOKUP(L332,Routing!A$3:D$23,4)+(L332-VLOOKUP(L332,Routing!A$3:A$23,1))*VLOOKUP(L332,Routing!A$3:E$23,5)</f>
        <v>0.22721665776979713</v>
      </c>
      <c r="N332" s="141">
        <f ca="1">VLOOKUP($L332,Routing!$A$3:$C$23,3)+($L332-VLOOKUP($L332,Routing!$A$3:$A$23,1))*VLOOKUP($L332,Routing!$A$3:$F$23,6)</f>
        <v>4.2077158846258724E-3</v>
      </c>
      <c r="O332" s="141">
        <f ca="1">VLOOKUP($L332,Routing!$A$3:$B$23,2)+($L332-VLOOKUP($L332,Routing!$A$3:$A$23,1))*VLOOKUP($L332,Routing!$A$3:$G$23,7)</f>
        <v>0.21038579423129361</v>
      </c>
      <c r="P332" s="83" t="str">
        <f t="shared" ca="1" si="56"/>
        <v/>
      </c>
      <c r="Q332" s="83" t="str">
        <f t="shared" ca="1" si="60"/>
        <v/>
      </c>
      <c r="R332" s="83"/>
      <c r="S332" s="83"/>
    </row>
    <row r="333" spans="1:19" x14ac:dyDescent="0.2">
      <c r="A333" s="83">
        <f>+MassCurves!A300</f>
        <v>296</v>
      </c>
      <c r="B333" s="138">
        <f t="shared" si="49"/>
        <v>0.60160000000000002</v>
      </c>
      <c r="C333" s="123">
        <f t="shared" ca="1" si="51"/>
        <v>0.12600000000000011</v>
      </c>
      <c r="D333" s="139">
        <f t="shared" ca="1" si="52"/>
        <v>0</v>
      </c>
      <c r="E333" s="138">
        <f t="shared" ca="1" si="53"/>
        <v>0.21849999999999997</v>
      </c>
      <c r="F333" s="139">
        <f t="shared" ca="1" si="50"/>
        <v>0.1387975365000001</v>
      </c>
      <c r="G333" s="140">
        <f t="shared" ca="1" si="57"/>
        <v>8.3278521900000051</v>
      </c>
      <c r="H333" s="139">
        <f t="shared" ca="1" si="54"/>
        <v>9.1065631824371968E-2</v>
      </c>
      <c r="I333" s="123">
        <f t="shared" ca="1" si="58"/>
        <v>0.22986316832437206</v>
      </c>
      <c r="J333" s="123">
        <f t="shared" ca="1" si="55"/>
        <v>0.45991655079033189</v>
      </c>
      <c r="K333" s="142">
        <f t="shared" ca="1" si="59"/>
        <v>5.8871241452133853</v>
      </c>
      <c r="L333" s="143">
        <f ca="1">MAX(Routing!A$3,J332+K332)</f>
        <v>6.3419234797733894</v>
      </c>
      <c r="M333" s="141">
        <f ca="1">VLOOKUP(L333,Routing!A$3:D$23,4)+(L333-VLOOKUP(L333,Routing!A$3:A$23,1))*VLOOKUP(L333,Routing!A$3:E$23,5)</f>
        <v>0.2273996466851016</v>
      </c>
      <c r="N333" s="141">
        <f ca="1">VLOOKUP($L333,Routing!$A$3:$C$23,3)+($L333-VLOOKUP($L333,Routing!$A$3:$A$23,1))*VLOOKUP($L333,Routing!$A$3:$F$23,6)</f>
        <v>4.2111045682426216E-3</v>
      </c>
      <c r="O333" s="141">
        <f ca="1">VLOOKUP($L333,Routing!$A$3:$B$23,2)+($L333-VLOOKUP($L333,Routing!$A$3:$A$23,1))*VLOOKUP($L333,Routing!$A$3:$G$23,7)</f>
        <v>0.21055522841213109</v>
      </c>
      <c r="P333" s="83" t="str">
        <f t="shared" ca="1" si="56"/>
        <v/>
      </c>
      <c r="Q333" s="83" t="str">
        <f t="shared" ca="1" si="60"/>
        <v/>
      </c>
      <c r="R333" s="83"/>
      <c r="S333" s="83"/>
    </row>
    <row r="334" spans="1:19" x14ac:dyDescent="0.2">
      <c r="A334" s="83">
        <f>+MassCurves!A301</f>
        <v>297</v>
      </c>
      <c r="B334" s="138">
        <f t="shared" si="49"/>
        <v>0.60370000000000001</v>
      </c>
      <c r="C334" s="123">
        <f t="shared" ca="1" si="51"/>
        <v>0.12600000000000011</v>
      </c>
      <c r="D334" s="139">
        <f t="shared" ca="1" si="52"/>
        <v>0</v>
      </c>
      <c r="E334" s="138">
        <f t="shared" ca="1" si="53"/>
        <v>0.21849999999999997</v>
      </c>
      <c r="F334" s="139">
        <f t="shared" ca="1" si="50"/>
        <v>0.1387975365000001</v>
      </c>
      <c r="G334" s="140">
        <f t="shared" ca="1" si="57"/>
        <v>8.3278521900000051</v>
      </c>
      <c r="H334" s="139">
        <f t="shared" ca="1" si="54"/>
        <v>9.1255847191511363E-2</v>
      </c>
      <c r="I334" s="123">
        <f t="shared" ca="1" si="58"/>
        <v>0.23005338369151146</v>
      </c>
      <c r="J334" s="123">
        <f t="shared" ca="1" si="55"/>
        <v>0.4602975781199507</v>
      </c>
      <c r="K334" s="142">
        <f t="shared" ca="1" si="59"/>
        <v>5.8918743896773487</v>
      </c>
      <c r="L334" s="143">
        <f ca="1">MAX(Routing!A$3,J333+K333)</f>
        <v>6.3470406960037176</v>
      </c>
      <c r="M334" s="141">
        <f ca="1">VLOOKUP(L334,Routing!A$3:D$23,4)+(L334-VLOOKUP(L334,Routing!A$3:A$23,1))*VLOOKUP(L334,Routing!A$3:E$23,5)</f>
        <v>0.22758313252602971</v>
      </c>
      <c r="N334" s="141">
        <f ca="1">VLOOKUP($L334,Routing!$A$3:$C$23,3)+($L334-VLOOKUP($L334,Routing!$A$3:$A$23,1))*VLOOKUP($L334,Routing!$A$3:$F$23,6)</f>
        <v>4.2145024541857352E-3</v>
      </c>
      <c r="O334" s="141">
        <f ca="1">VLOOKUP($L334,Routing!$A$3:$B$23,2)+($L334-VLOOKUP($L334,Routing!$A$3:$A$23,1))*VLOOKUP($L334,Routing!$A$3:$G$23,7)</f>
        <v>0.21072512270928676</v>
      </c>
      <c r="P334" s="83" t="str">
        <f t="shared" ca="1" si="56"/>
        <v/>
      </c>
      <c r="Q334" s="83" t="str">
        <f t="shared" ca="1" si="60"/>
        <v/>
      </c>
      <c r="R334" s="83"/>
      <c r="S334" s="83"/>
    </row>
    <row r="335" spans="1:19" x14ac:dyDescent="0.2">
      <c r="A335" s="83">
        <f>+MassCurves!A302</f>
        <v>298</v>
      </c>
      <c r="B335" s="138">
        <f t="shared" si="49"/>
        <v>0.60580000000000001</v>
      </c>
      <c r="C335" s="123">
        <f t="shared" ca="1" si="51"/>
        <v>0.12600000000000011</v>
      </c>
      <c r="D335" s="139">
        <f t="shared" ca="1" si="52"/>
        <v>0</v>
      </c>
      <c r="E335" s="138">
        <f t="shared" ca="1" si="53"/>
        <v>0.21849999999999997</v>
      </c>
      <c r="F335" s="139">
        <f t="shared" ca="1" si="50"/>
        <v>0.1387975365000001</v>
      </c>
      <c r="G335" s="140">
        <f t="shared" ca="1" si="57"/>
        <v>8.3278521900000051</v>
      </c>
      <c r="H335" s="139">
        <f t="shared" ca="1" si="54"/>
        <v>9.1446659156553353E-2</v>
      </c>
      <c r="I335" s="123">
        <f t="shared" ca="1" si="58"/>
        <v>0.23024419565655346</v>
      </c>
      <c r="J335" s="123">
        <f t="shared" ca="1" si="55"/>
        <v>0.4606798011428973</v>
      </c>
      <c r="K335" s="142">
        <f t="shared" ca="1" si="59"/>
        <v>5.8966376817356299</v>
      </c>
      <c r="L335" s="143">
        <f ca="1">MAX(Routing!A$3,J334+K334)</f>
        <v>6.3521719677972994</v>
      </c>
      <c r="M335" s="141">
        <f ca="1">VLOOKUP(L335,Routing!A$3:D$23,4)+(L335-VLOOKUP(L335,Routing!A$3:A$23,1))*VLOOKUP(L335,Routing!A$3:E$23,5)</f>
        <v>0.22776712235129759</v>
      </c>
      <c r="N335" s="141">
        <f ca="1">VLOOKUP($L335,Routing!$A$3:$C$23,3)+($L335-VLOOKUP($L335,Routing!$A$3:$A$23,1))*VLOOKUP($L335,Routing!$A$3:$F$23,6)</f>
        <v>4.2179096731721774E-3</v>
      </c>
      <c r="O335" s="141">
        <f ca="1">VLOOKUP($L335,Routing!$A$3:$B$23,2)+($L335-VLOOKUP($L335,Routing!$A$3:$A$23,1))*VLOOKUP($L335,Routing!$A$3:$G$23,7)</f>
        <v>0.21089548365860886</v>
      </c>
      <c r="P335" s="83" t="str">
        <f t="shared" ca="1" si="56"/>
        <v/>
      </c>
      <c r="Q335" s="83" t="str">
        <f t="shared" ca="1" si="60"/>
        <v/>
      </c>
      <c r="R335" s="83"/>
      <c r="S335" s="83"/>
    </row>
    <row r="336" spans="1:19" x14ac:dyDescent="0.2">
      <c r="A336" s="83">
        <f>+MassCurves!A303</f>
        <v>299</v>
      </c>
      <c r="B336" s="138">
        <f t="shared" si="49"/>
        <v>0.6079</v>
      </c>
      <c r="C336" s="123">
        <f t="shared" ca="1" si="51"/>
        <v>0.12600000000000011</v>
      </c>
      <c r="D336" s="139">
        <f t="shared" ca="1" si="52"/>
        <v>0</v>
      </c>
      <c r="E336" s="138">
        <f t="shared" ca="1" si="53"/>
        <v>0.21849999999999997</v>
      </c>
      <c r="F336" s="139">
        <f t="shared" ca="1" si="50"/>
        <v>0.1387975365000001</v>
      </c>
      <c r="G336" s="140">
        <f t="shared" ca="1" si="57"/>
        <v>8.3278521900000051</v>
      </c>
      <c r="H336" s="139">
        <f t="shared" ca="1" si="54"/>
        <v>9.1638070217028578E-2</v>
      </c>
      <c r="I336" s="123">
        <f t="shared" ca="1" si="58"/>
        <v>0.23043560671702867</v>
      </c>
      <c r="J336" s="123">
        <f t="shared" ca="1" si="55"/>
        <v>0.46106322486731582</v>
      </c>
      <c r="K336" s="142">
        <f t="shared" ca="1" si="59"/>
        <v>5.9014141956503101</v>
      </c>
      <c r="L336" s="143">
        <f ca="1">MAX(Routing!A$3,J335+K335)</f>
        <v>6.3573174828785275</v>
      </c>
      <c r="M336" s="141">
        <f ca="1">VLOOKUP(L336,Routing!A$3:D$23,4)+(L336-VLOOKUP(L336,Routing!A$3:A$23,1))*VLOOKUP(L336,Routing!A$3:E$23,5)</f>
        <v>0.22795162289205875</v>
      </c>
      <c r="N336" s="141">
        <f ca="1">VLOOKUP($L336,Routing!$A$3:$C$23,3)+($L336-VLOOKUP($L336,Routing!$A$3:$A$23,1))*VLOOKUP($L336,Routing!$A$3:$F$23,6)</f>
        <v>4.2213263498529392E-3</v>
      </c>
      <c r="O336" s="141">
        <f ca="1">VLOOKUP($L336,Routing!$A$3:$B$23,2)+($L336-VLOOKUP($L336,Routing!$A$3:$A$23,1))*VLOOKUP($L336,Routing!$A$3:$G$23,7)</f>
        <v>0.21106631749264698</v>
      </c>
      <c r="P336" s="83" t="str">
        <f t="shared" ca="1" si="56"/>
        <v/>
      </c>
      <c r="Q336" s="83" t="str">
        <f t="shared" ca="1" si="60"/>
        <v/>
      </c>
      <c r="R336" s="83"/>
      <c r="S336" s="83"/>
    </row>
    <row r="337" spans="1:19" x14ac:dyDescent="0.2">
      <c r="A337" s="83">
        <f>+MassCurves!A304</f>
        <v>300</v>
      </c>
      <c r="B337" s="138">
        <f t="shared" si="49"/>
        <v>0.61</v>
      </c>
      <c r="C337" s="123">
        <f t="shared" ca="1" si="51"/>
        <v>0.12600000000000011</v>
      </c>
      <c r="D337" s="139">
        <f t="shared" ca="1" si="52"/>
        <v>0</v>
      </c>
      <c r="E337" s="138">
        <f t="shared" ca="1" si="53"/>
        <v>0.21849999999999997</v>
      </c>
      <c r="F337" s="139">
        <f t="shared" ca="1" si="50"/>
        <v>0.1387975365000001</v>
      </c>
      <c r="G337" s="140">
        <f t="shared" ca="1" si="57"/>
        <v>8.3278521900000051</v>
      </c>
      <c r="H337" s="139">
        <f t="shared" ca="1" si="54"/>
        <v>9.1830082883550587E-2</v>
      </c>
      <c r="I337" s="123">
        <f t="shared" ca="1" si="58"/>
        <v>0.2306276193835507</v>
      </c>
      <c r="J337" s="123">
        <f t="shared" ca="1" si="55"/>
        <v>0.46210102471986725</v>
      </c>
      <c r="K337" s="142">
        <f t="shared" ca="1" si="59"/>
        <v>5.906204097835575</v>
      </c>
      <c r="L337" s="143">
        <f ca="1">MAX(Routing!A$3,J336+K336)</f>
        <v>6.3624774205176262</v>
      </c>
      <c r="M337" s="141">
        <f ca="1">VLOOKUP(L337,Routing!A$3:D$23,4)+(L337-VLOOKUP(L337,Routing!A$3:A$23,1))*VLOOKUP(L337,Routing!A$3:E$23,5)</f>
        <v>0.22813664057632921</v>
      </c>
      <c r="N337" s="141">
        <f ca="1">VLOOKUP($L337,Routing!$A$3:$C$23,3)+($L337-VLOOKUP($L337,Routing!$A$3:$A$23,1))*VLOOKUP($L337,Routing!$A$3:$F$23,6)</f>
        <v>4.2247526032653552E-3</v>
      </c>
      <c r="O337" s="141">
        <f ca="1">VLOOKUP($L337,Routing!$A$3:$B$23,2)+($L337-VLOOKUP($L337,Routing!$A$3:$A$23,1))*VLOOKUP($L337,Routing!$A$3:$G$23,7)</f>
        <v>0.21123763016326777</v>
      </c>
      <c r="P337" s="83" t="str">
        <f t="shared" ca="1" si="56"/>
        <v/>
      </c>
      <c r="Q337" s="83" t="str">
        <f t="shared" ca="1" si="60"/>
        <v/>
      </c>
      <c r="R337" s="83"/>
      <c r="S337" s="83"/>
    </row>
    <row r="338" spans="1:19" x14ac:dyDescent="0.2">
      <c r="A338" s="83">
        <f>+MassCurves!A305</f>
        <v>301</v>
      </c>
      <c r="B338" s="138">
        <f t="shared" si="49"/>
        <v>0.61229999999999996</v>
      </c>
      <c r="C338" s="123">
        <f t="shared" ca="1" si="51"/>
        <v>0.12660000000000005</v>
      </c>
      <c r="D338" s="139">
        <f t="shared" ca="1" si="52"/>
        <v>0</v>
      </c>
      <c r="E338" s="138">
        <f t="shared" ca="1" si="53"/>
        <v>0.21849999999999997</v>
      </c>
      <c r="F338" s="139">
        <f t="shared" ca="1" si="50"/>
        <v>0.13945847715000004</v>
      </c>
      <c r="G338" s="140">
        <f t="shared" ca="1" si="57"/>
        <v>8.3476804095000041</v>
      </c>
      <c r="H338" s="139">
        <f t="shared" ca="1" si="54"/>
        <v>9.2014929422062519E-2</v>
      </c>
      <c r="I338" s="123">
        <f t="shared" ca="1" si="58"/>
        <v>0.23147340657206256</v>
      </c>
      <c r="J338" s="123">
        <f t="shared" ca="1" si="55"/>
        <v>0.46379317313025831</v>
      </c>
      <c r="K338" s="142">
        <f t="shared" ca="1" si="59"/>
        <v>5.9116138769326323</v>
      </c>
      <c r="L338" s="143">
        <f ca="1">MAX(Routing!A$3,J337+K337)</f>
        <v>6.3683051225554426</v>
      </c>
      <c r="M338" s="141">
        <f ca="1">VLOOKUP(L338,Routing!A$3:D$23,4)+(L338-VLOOKUP(L338,Routing!A$3:A$23,1))*VLOOKUP(L338,Routing!A$3:E$23,5)</f>
        <v>0.22834560200397999</v>
      </c>
      <c r="N338" s="141">
        <f ca="1">VLOOKUP($L338,Routing!$A$3:$C$23,3)+($L338-VLOOKUP($L338,Routing!$A$3:$A$23,1))*VLOOKUP($L338,Routing!$A$3:$F$23,6)</f>
        <v>4.2286222593329627E-3</v>
      </c>
      <c r="O338" s="141">
        <f ca="1">VLOOKUP($L338,Routing!$A$3:$B$23,2)+($L338-VLOOKUP($L338,Routing!$A$3:$A$23,1))*VLOOKUP($L338,Routing!$A$3:$G$23,7)</f>
        <v>0.21143111296664813</v>
      </c>
      <c r="P338" s="83" t="str">
        <f t="shared" ca="1" si="56"/>
        <v/>
      </c>
      <c r="Q338" s="83" t="str">
        <f t="shared" ca="1" si="60"/>
        <v/>
      </c>
      <c r="R338" s="83"/>
      <c r="S338" s="83"/>
    </row>
    <row r="339" spans="1:19" x14ac:dyDescent="0.2">
      <c r="A339" s="83">
        <f>+MassCurves!A306</f>
        <v>302</v>
      </c>
      <c r="B339" s="138">
        <f t="shared" si="49"/>
        <v>0.61460000000000004</v>
      </c>
      <c r="C339" s="123">
        <f t="shared" ca="1" si="51"/>
        <v>0.12719999999999998</v>
      </c>
      <c r="D339" s="139">
        <f t="shared" ca="1" si="52"/>
        <v>0</v>
      </c>
      <c r="E339" s="138">
        <f t="shared" ca="1" si="53"/>
        <v>0.21849999999999997</v>
      </c>
      <c r="F339" s="139">
        <f t="shared" ca="1" si="50"/>
        <v>0.14011941779999998</v>
      </c>
      <c r="G339" s="140">
        <f t="shared" ca="1" si="57"/>
        <v>8.3873368485000004</v>
      </c>
      <c r="H339" s="139">
        <f t="shared" ca="1" si="54"/>
        <v>9.2200349996431938E-2</v>
      </c>
      <c r="I339" s="123">
        <f t="shared" ca="1" si="58"/>
        <v>0.23231976779643193</v>
      </c>
      <c r="J339" s="123">
        <f t="shared" ca="1" si="55"/>
        <v>0.46548647200839111</v>
      </c>
      <c r="K339" s="142">
        <f t="shared" ca="1" si="59"/>
        <v>5.9182065027803104</v>
      </c>
      <c r="L339" s="143">
        <f ca="1">MAX(Routing!A$3,J338+K338)</f>
        <v>6.3754070500628908</v>
      </c>
      <c r="M339" s="141">
        <f ca="1">VLOOKUP(L339,Routing!A$3:D$23,4)+(L339-VLOOKUP(L339,Routing!A$3:A$23,1))*VLOOKUP(L339,Routing!A$3:E$23,5)</f>
        <v>0.22860025279109966</v>
      </c>
      <c r="N339" s="141">
        <f ca="1">VLOOKUP($L339,Routing!$A$3:$C$23,3)+($L339-VLOOKUP($L339,Routing!$A$3:$A$23,1))*VLOOKUP($L339,Routing!$A$3:$F$23,6)</f>
        <v>4.2333380146499936E-3</v>
      </c>
      <c r="O339" s="141">
        <f ca="1">VLOOKUP($L339,Routing!$A$3:$B$23,2)+($L339-VLOOKUP($L339,Routing!$A$3:$A$23,1))*VLOOKUP($L339,Routing!$A$3:$G$23,7)</f>
        <v>0.21166690073249966</v>
      </c>
      <c r="P339" s="83" t="str">
        <f t="shared" ca="1" si="56"/>
        <v/>
      </c>
      <c r="Q339" s="83" t="str">
        <f t="shared" ca="1" si="60"/>
        <v/>
      </c>
      <c r="R339" s="83"/>
      <c r="S339" s="83"/>
    </row>
    <row r="340" spans="1:19" x14ac:dyDescent="0.2">
      <c r="A340" s="83">
        <f>+MassCurves!A307</f>
        <v>303</v>
      </c>
      <c r="B340" s="138">
        <f t="shared" si="49"/>
        <v>0.6169</v>
      </c>
      <c r="C340" s="123">
        <f t="shared" ca="1" si="51"/>
        <v>0.12779999999999991</v>
      </c>
      <c r="D340" s="139">
        <f t="shared" ca="1" si="52"/>
        <v>0</v>
      </c>
      <c r="E340" s="138">
        <f t="shared" ca="1" si="53"/>
        <v>0.21849999999999997</v>
      </c>
      <c r="F340" s="139">
        <f t="shared" ca="1" si="50"/>
        <v>0.14078035844999989</v>
      </c>
      <c r="G340" s="140">
        <f t="shared" ca="1" si="57"/>
        <v>8.4269932874999949</v>
      </c>
      <c r="H340" s="139">
        <f t="shared" ca="1" si="54"/>
        <v>9.2386347002693395E-2</v>
      </c>
      <c r="I340" s="123">
        <f t="shared" ca="1" si="58"/>
        <v>0.2331667054526933</v>
      </c>
      <c r="J340" s="123">
        <f t="shared" ca="1" si="55"/>
        <v>0.46718092615888479</v>
      </c>
      <c r="K340" s="142">
        <f t="shared" ca="1" si="59"/>
        <v>5.9258982176792125</v>
      </c>
      <c r="L340" s="143">
        <f ca="1">MAX(Routing!A$3,J339+K339)</f>
        <v>6.3836929747887012</v>
      </c>
      <c r="M340" s="141">
        <f ca="1">VLOOKUP(L340,Routing!A$3:D$23,4)+(L340-VLOOKUP(L340,Routing!A$3:A$23,1))*VLOOKUP(L340,Routing!A$3:E$23,5)</f>
        <v>0.22889735766174624</v>
      </c>
      <c r="N340" s="141">
        <f ca="1">VLOOKUP($L340,Routing!$A$3:$C$23,3)+($L340-VLOOKUP($L340,Routing!$A$3:$A$23,1))*VLOOKUP($L340,Routing!$A$3:$F$23,6)</f>
        <v>4.2388399566990042E-3</v>
      </c>
      <c r="O340" s="141">
        <f ca="1">VLOOKUP($L340,Routing!$A$3:$B$23,2)+($L340-VLOOKUP($L340,Routing!$A$3:$A$23,1))*VLOOKUP($L340,Routing!$A$3:$G$23,7)</f>
        <v>0.21194199783495021</v>
      </c>
      <c r="P340" s="83" t="str">
        <f t="shared" ca="1" si="56"/>
        <v/>
      </c>
      <c r="Q340" s="83" t="str">
        <f t="shared" ca="1" si="60"/>
        <v/>
      </c>
      <c r="R340" s="83"/>
      <c r="S340" s="83"/>
    </row>
    <row r="341" spans="1:19" x14ac:dyDescent="0.2">
      <c r="A341" s="83">
        <f>+MassCurves!A308</f>
        <v>304</v>
      </c>
      <c r="B341" s="138">
        <f t="shared" si="49"/>
        <v>0.61919999999999997</v>
      </c>
      <c r="C341" s="123">
        <f t="shared" ca="1" si="51"/>
        <v>0.12839999999999985</v>
      </c>
      <c r="D341" s="139">
        <f t="shared" ca="1" si="52"/>
        <v>0</v>
      </c>
      <c r="E341" s="138">
        <f t="shared" ca="1" si="53"/>
        <v>0.21849999999999997</v>
      </c>
      <c r="F341" s="139">
        <f t="shared" ca="1" si="50"/>
        <v>0.14144129909999981</v>
      </c>
      <c r="G341" s="140">
        <f t="shared" ca="1" si="57"/>
        <v>8.4666497264999911</v>
      </c>
      <c r="H341" s="139">
        <f t="shared" ca="1" si="54"/>
        <v>9.257292284943143E-2</v>
      </c>
      <c r="I341" s="123">
        <f t="shared" ca="1" si="58"/>
        <v>0.23401422194943122</v>
      </c>
      <c r="J341" s="123">
        <f t="shared" ca="1" si="55"/>
        <v>0.4688765404115372</v>
      </c>
      <c r="K341" s="142">
        <f t="shared" ca="1" si="59"/>
        <v>5.9346112749182396</v>
      </c>
      <c r="L341" s="143">
        <f ca="1">MAX(Routing!A$3,J340+K340)</f>
        <v>6.3930791438380972</v>
      </c>
      <c r="M341" s="141">
        <f ca="1">VLOOKUP(L341,Routing!A$3:D$23,4)+(L341-VLOOKUP(L341,Routing!A$3:A$23,1))*VLOOKUP(L341,Routing!A$3:E$23,5)</f>
        <v>0.22923391352407518</v>
      </c>
      <c r="N341" s="141">
        <f ca="1">VLOOKUP($L341,Routing!$A$3:$C$23,3)+($L341-VLOOKUP($L341,Routing!$A$3:$A$23,1))*VLOOKUP($L341,Routing!$A$3:$F$23,6)</f>
        <v>4.2450724726680582E-3</v>
      </c>
      <c r="O341" s="141">
        <f ca="1">VLOOKUP($L341,Routing!$A$3:$B$23,2)+($L341-VLOOKUP($L341,Routing!$A$3:$A$23,1))*VLOOKUP($L341,Routing!$A$3:$G$23,7)</f>
        <v>0.21225362363340294</v>
      </c>
      <c r="P341" s="83" t="str">
        <f t="shared" ca="1" si="56"/>
        <v/>
      </c>
      <c r="Q341" s="83" t="str">
        <f t="shared" ca="1" si="60"/>
        <v/>
      </c>
      <c r="R341" s="83"/>
      <c r="S341" s="83"/>
    </row>
    <row r="342" spans="1:19" x14ac:dyDescent="0.2">
      <c r="A342" s="83">
        <f>+MassCurves!A309</f>
        <v>305</v>
      </c>
      <c r="B342" s="138">
        <f t="shared" si="49"/>
        <v>0.62149999999999994</v>
      </c>
      <c r="C342" s="123">
        <f t="shared" ca="1" si="51"/>
        <v>0.12899999999999978</v>
      </c>
      <c r="D342" s="139">
        <f t="shared" ca="1" si="52"/>
        <v>0</v>
      </c>
      <c r="E342" s="138">
        <f t="shared" ca="1" si="53"/>
        <v>0.21849999999999997</v>
      </c>
      <c r="F342" s="139">
        <f t="shared" ca="1" si="50"/>
        <v>0.14210223974999972</v>
      </c>
      <c r="G342" s="140">
        <f t="shared" ca="1" si="57"/>
        <v>8.5063061654999856</v>
      </c>
      <c r="H342" s="139">
        <f t="shared" ca="1" si="54"/>
        <v>9.2760079957859523E-2</v>
      </c>
      <c r="I342" s="123">
        <f t="shared" ca="1" si="58"/>
        <v>0.23486231970785926</v>
      </c>
      <c r="J342" s="123">
        <f t="shared" ca="1" si="55"/>
        <v>0.47057331962148463</v>
      </c>
      <c r="K342" s="142">
        <f t="shared" ca="1" si="59"/>
        <v>5.9442735077310722</v>
      </c>
      <c r="L342" s="143">
        <f ca="1">MAX(Routing!A$3,J341+K341)</f>
        <v>6.4034878153297772</v>
      </c>
      <c r="M342" s="141">
        <f ca="1">VLOOKUP(L342,Routing!A$3:D$23,4)+(L342-VLOOKUP(L342,Routing!A$3:A$23,1))*VLOOKUP(L342,Routing!A$3:E$23,5)</f>
        <v>0.22960713282058962</v>
      </c>
      <c r="N342" s="141">
        <f ca="1">VLOOKUP($L342,Routing!$A$3:$C$23,3)+($L342-VLOOKUP($L342,Routing!$A$3:$A$23,1))*VLOOKUP($L342,Routing!$A$3:$F$23,6)</f>
        <v>4.2519839411220292E-3</v>
      </c>
      <c r="O342" s="141">
        <f ca="1">VLOOKUP($L342,Routing!$A$3:$B$23,2)+($L342-VLOOKUP($L342,Routing!$A$3:$A$23,1))*VLOOKUP($L342,Routing!$A$3:$G$23,7)</f>
        <v>0.21259919705610147</v>
      </c>
      <c r="P342" s="83" t="str">
        <f t="shared" ca="1" si="56"/>
        <v/>
      </c>
      <c r="Q342" s="83" t="str">
        <f t="shared" ca="1" si="60"/>
        <v/>
      </c>
      <c r="R342" s="83"/>
      <c r="S342" s="83"/>
    </row>
    <row r="343" spans="1:19" x14ac:dyDescent="0.2">
      <c r="A343" s="83">
        <f>+MassCurves!A310</f>
        <v>306</v>
      </c>
      <c r="B343" s="138">
        <f t="shared" si="49"/>
        <v>0.62380000000000002</v>
      </c>
      <c r="C343" s="123">
        <f t="shared" ca="1" si="51"/>
        <v>0.12960000000000005</v>
      </c>
      <c r="D343" s="139">
        <f t="shared" ca="1" si="52"/>
        <v>0</v>
      </c>
      <c r="E343" s="138">
        <f t="shared" ca="1" si="53"/>
        <v>0.21849999999999997</v>
      </c>
      <c r="F343" s="139">
        <f t="shared" ca="1" si="50"/>
        <v>0.14276318040000002</v>
      </c>
      <c r="G343" s="140">
        <f t="shared" ca="1" si="57"/>
        <v>8.5459626044999908</v>
      </c>
      <c r="H343" s="139">
        <f t="shared" ca="1" si="54"/>
        <v>9.2947820761899919E-2</v>
      </c>
      <c r="I343" s="123">
        <f t="shared" ca="1" si="58"/>
        <v>0.23571100116189994</v>
      </c>
      <c r="J343" s="123">
        <f t="shared" ca="1" si="55"/>
        <v>0.47227126866935976</v>
      </c>
      <c r="K343" s="142">
        <f t="shared" ca="1" si="59"/>
        <v>5.9548179291642951</v>
      </c>
      <c r="L343" s="143">
        <f ca="1">MAX(Routing!A$3,J342+K342)</f>
        <v>6.414846827352557</v>
      </c>
      <c r="M343" s="141">
        <f ca="1">VLOOKUP(L343,Routing!A$3:D$23,4)+(L343-VLOOKUP(L343,Routing!A$3:A$23,1))*VLOOKUP(L343,Routing!A$3:E$23,5)</f>
        <v>0.23001442807240244</v>
      </c>
      <c r="N343" s="141">
        <f ca="1">VLOOKUP($L343,Routing!$A$3:$C$23,3)+($L343-VLOOKUP($L343,Routing!$A$3:$A$23,1))*VLOOKUP($L343,Routing!$A$3:$F$23,6)</f>
        <v>4.2595264457852295E-3</v>
      </c>
      <c r="O343" s="141">
        <f ca="1">VLOOKUP($L343,Routing!$A$3:$B$23,2)+($L343-VLOOKUP($L343,Routing!$A$3:$A$23,1))*VLOOKUP($L343,Routing!$A$3:$G$23,7)</f>
        <v>0.2129763222892615</v>
      </c>
      <c r="P343" s="83" t="str">
        <f t="shared" ca="1" si="56"/>
        <v/>
      </c>
      <c r="Q343" s="83" t="str">
        <f t="shared" ca="1" si="60"/>
        <v/>
      </c>
      <c r="R343" s="83"/>
      <c r="S343" s="83"/>
    </row>
    <row r="344" spans="1:19" x14ac:dyDescent="0.2">
      <c r="A344" s="83">
        <f>+MassCurves!A311</f>
        <v>307</v>
      </c>
      <c r="B344" s="138">
        <f t="shared" si="49"/>
        <v>0.62609999999999999</v>
      </c>
      <c r="C344" s="123">
        <f t="shared" ca="1" si="51"/>
        <v>0.13019999999999998</v>
      </c>
      <c r="D344" s="139">
        <f t="shared" ca="1" si="52"/>
        <v>0</v>
      </c>
      <c r="E344" s="138">
        <f t="shared" ca="1" si="53"/>
        <v>0.21849999999999997</v>
      </c>
      <c r="F344" s="139">
        <f t="shared" ca="1" si="50"/>
        <v>0.14342412104999996</v>
      </c>
      <c r="G344" s="140">
        <f t="shared" ca="1" si="57"/>
        <v>8.5856190434999995</v>
      </c>
      <c r="H344" s="139">
        <f t="shared" ca="1" si="54"/>
        <v>9.31361477082637E-2</v>
      </c>
      <c r="I344" s="123">
        <f t="shared" ca="1" si="58"/>
        <v>0.23656026875826366</v>
      </c>
      <c r="J344" s="123">
        <f t="shared" ca="1" si="55"/>
        <v>0.47397039246145445</v>
      </c>
      <c r="K344" s="142">
        <f t="shared" ca="1" si="59"/>
        <v>5.9661823606403814</v>
      </c>
      <c r="L344" s="143">
        <f ca="1">MAX(Routing!A$3,J343+K343)</f>
        <v>6.4270891978336548</v>
      </c>
      <c r="M344" s="141">
        <f ca="1">VLOOKUP(L344,Routing!A$3:D$23,4)+(L344-VLOOKUP(L344,Routing!A$3:A$23,1))*VLOOKUP(L344,Routing!A$3:E$23,5)</f>
        <v>0.23045339753188404</v>
      </c>
      <c r="N344" s="141">
        <f ca="1">VLOOKUP($L344,Routing!$A$3:$C$23,3)+($L344-VLOOKUP($L344,Routing!$A$3:$A$23,1))*VLOOKUP($L344,Routing!$A$3:$F$23,6)</f>
        <v>4.2676555098497037E-3</v>
      </c>
      <c r="O344" s="141">
        <f ca="1">VLOOKUP($L344,Routing!$A$3:$B$23,2)+($L344-VLOOKUP($L344,Routing!$A$3:$A$23,1))*VLOOKUP($L344,Routing!$A$3:$G$23,7)</f>
        <v>0.21338277549248519</v>
      </c>
      <c r="P344" s="83" t="str">
        <f t="shared" ca="1" si="56"/>
        <v/>
      </c>
      <c r="Q344" s="83" t="str">
        <f t="shared" ca="1" si="60"/>
        <v/>
      </c>
      <c r="R344" s="83"/>
      <c r="S344" s="83"/>
    </row>
    <row r="345" spans="1:19" x14ac:dyDescent="0.2">
      <c r="A345" s="83">
        <f>+MassCurves!A312</f>
        <v>308</v>
      </c>
      <c r="B345" s="138">
        <f t="shared" si="49"/>
        <v>0.62839999999999996</v>
      </c>
      <c r="C345" s="123">
        <f t="shared" ca="1" si="51"/>
        <v>0.13079999999999992</v>
      </c>
      <c r="D345" s="139">
        <f t="shared" ca="1" si="52"/>
        <v>0</v>
      </c>
      <c r="E345" s="138">
        <f t="shared" ca="1" si="53"/>
        <v>0.21849999999999997</v>
      </c>
      <c r="F345" s="139">
        <f t="shared" ca="1" si="50"/>
        <v>0.14408506169999988</v>
      </c>
      <c r="G345" s="140">
        <f t="shared" ca="1" si="57"/>
        <v>8.625275482499994</v>
      </c>
      <c r="H345" s="139">
        <f t="shared" ca="1" si="54"/>
        <v>9.3325063256531796E-2</v>
      </c>
      <c r="I345" s="123">
        <f t="shared" ca="1" si="58"/>
        <v>0.23741012495653169</v>
      </c>
      <c r="J345" s="123">
        <f t="shared" ca="1" si="55"/>
        <v>0.4756706959298822</v>
      </c>
      <c r="K345" s="142">
        <f t="shared" ca="1" si="59"/>
        <v>5.9783090871577285</v>
      </c>
      <c r="L345" s="143">
        <f ca="1">MAX(Routing!A$3,J344+K344)</f>
        <v>6.4401527531018363</v>
      </c>
      <c r="M345" s="141">
        <f ca="1">VLOOKUP(L345,Routing!A$3:D$23,4)+(L345-VLOOKUP(L345,Routing!A$3:A$23,1))*VLOOKUP(L345,Routing!A$3:E$23,5)</f>
        <v>0.23092181186420926</v>
      </c>
      <c r="N345" s="141">
        <f ca="1">VLOOKUP($L345,Routing!$A$3:$C$23,3)+($L345-VLOOKUP($L345,Routing!$A$3:$A$23,1))*VLOOKUP($L345,Routing!$A$3:$F$23,6)</f>
        <v>4.2763298493372079E-3</v>
      </c>
      <c r="O345" s="141">
        <f ca="1">VLOOKUP($L345,Routing!$A$3:$B$23,2)+($L345-VLOOKUP($L345,Routing!$A$3:$A$23,1))*VLOOKUP($L345,Routing!$A$3:$G$23,7)</f>
        <v>0.21381649246686041</v>
      </c>
      <c r="P345" s="83" t="str">
        <f t="shared" ca="1" si="56"/>
        <v/>
      </c>
      <c r="Q345" s="83" t="str">
        <f t="shared" ca="1" si="60"/>
        <v/>
      </c>
      <c r="R345" s="83"/>
      <c r="S345" s="83"/>
    </row>
    <row r="346" spans="1:19" x14ac:dyDescent="0.2">
      <c r="A346" s="83">
        <f>+MassCurves!A313</f>
        <v>309</v>
      </c>
      <c r="B346" s="138">
        <f t="shared" si="49"/>
        <v>0.63070000000000004</v>
      </c>
      <c r="C346" s="123">
        <f t="shared" ca="1" si="51"/>
        <v>0.13140000000000018</v>
      </c>
      <c r="D346" s="139">
        <f t="shared" ca="1" si="52"/>
        <v>0</v>
      </c>
      <c r="E346" s="138">
        <f t="shared" ca="1" si="53"/>
        <v>0.21849999999999997</v>
      </c>
      <c r="F346" s="139">
        <f t="shared" ca="1" si="50"/>
        <v>0.14474600235000015</v>
      </c>
      <c r="G346" s="140">
        <f t="shared" ca="1" si="57"/>
        <v>8.6649319215000009</v>
      </c>
      <c r="H346" s="139">
        <f t="shared" ca="1" si="54"/>
        <v>9.3514569879236259E-2</v>
      </c>
      <c r="I346" s="123">
        <f t="shared" ca="1" si="58"/>
        <v>0.23826057222923641</v>
      </c>
      <c r="J346" s="123">
        <f t="shared" ca="1" si="55"/>
        <v>0.47737218403274012</v>
      </c>
      <c r="K346" s="142">
        <f t="shared" ca="1" si="59"/>
        <v>5.991144537217564</v>
      </c>
      <c r="L346" s="143">
        <f ca="1">MAX(Routing!A$3,J345+K345)</f>
        <v>6.4539797830876111</v>
      </c>
      <c r="M346" s="141">
        <f ca="1">VLOOKUP(L346,Routing!A$3:D$23,4)+(L346-VLOOKUP(L346,Routing!A$3:A$23,1))*VLOOKUP(L346,Routing!A$3:E$23,5)</f>
        <v>0.23141760178401791</v>
      </c>
      <c r="N346" s="141">
        <f ca="1">VLOOKUP($L346,Routing!$A$3:$C$23,3)+($L346-VLOOKUP($L346,Routing!$A$3:$A$23,1))*VLOOKUP($L346,Routing!$A$3:$F$23,6)</f>
        <v>4.2855111441484793E-3</v>
      </c>
      <c r="O346" s="141">
        <f ca="1">VLOOKUP($L346,Routing!$A$3:$B$23,2)+($L346-VLOOKUP($L346,Routing!$A$3:$A$23,1))*VLOOKUP($L346,Routing!$A$3:$G$23,7)</f>
        <v>0.214275557207424</v>
      </c>
      <c r="P346" s="83" t="str">
        <f t="shared" ca="1" si="56"/>
        <v/>
      </c>
      <c r="Q346" s="83" t="str">
        <f t="shared" ca="1" si="60"/>
        <v/>
      </c>
      <c r="R346" s="83"/>
      <c r="S346" s="83"/>
    </row>
    <row r="347" spans="1:19" x14ac:dyDescent="0.2">
      <c r="A347" s="83">
        <f>+MassCurves!A314</f>
        <v>310</v>
      </c>
      <c r="B347" s="138">
        <f t="shared" si="49"/>
        <v>0.63300000000000001</v>
      </c>
      <c r="C347" s="123">
        <f t="shared" ca="1" si="51"/>
        <v>0.13200000000000012</v>
      </c>
      <c r="D347" s="139">
        <f t="shared" ca="1" si="52"/>
        <v>0</v>
      </c>
      <c r="E347" s="138">
        <f t="shared" ca="1" si="53"/>
        <v>0.21849999999999997</v>
      </c>
      <c r="F347" s="139">
        <f t="shared" ca="1" si="50"/>
        <v>0.14540694300000012</v>
      </c>
      <c r="G347" s="140">
        <f t="shared" ca="1" si="57"/>
        <v>8.7045883605000078</v>
      </c>
      <c r="H347" s="139">
        <f t="shared" ca="1" si="54"/>
        <v>9.3704670061942538E-2</v>
      </c>
      <c r="I347" s="123">
        <f t="shared" ca="1" si="58"/>
        <v>0.23911161306194267</v>
      </c>
      <c r="J347" s="123">
        <f t="shared" ca="1" si="55"/>
        <v>0.47907486175427444</v>
      </c>
      <c r="K347" s="142">
        <f t="shared" ca="1" si="59"/>
        <v>6.0046389857044344</v>
      </c>
      <c r="L347" s="143">
        <f ca="1">MAX(Routing!A$3,J346+K346)</f>
        <v>6.4685167212503041</v>
      </c>
      <c r="M347" s="141">
        <f ca="1">VLOOKUP(L347,Routing!A$3:D$23,4)+(L347-VLOOKUP(L347,Routing!A$3:A$23,1))*VLOOKUP(L347,Routing!A$3:E$23,5)</f>
        <v>0.23193884657869615</v>
      </c>
      <c r="N347" s="141">
        <f ca="1">VLOOKUP($L347,Routing!$A$3:$C$23,3)+($L347-VLOOKUP($L347,Routing!$A$3:$A$23,1))*VLOOKUP($L347,Routing!$A$3:$F$23,6)</f>
        <v>4.29516382553141E-3</v>
      </c>
      <c r="O347" s="141">
        <f ca="1">VLOOKUP($L347,Routing!$A$3:$B$23,2)+($L347-VLOOKUP($L347,Routing!$A$3:$A$23,1))*VLOOKUP($L347,Routing!$A$3:$G$23,7)</f>
        <v>0.2147581912765705</v>
      </c>
      <c r="P347" s="83" t="str">
        <f t="shared" ca="1" si="56"/>
        <v/>
      </c>
      <c r="Q347" s="83" t="str">
        <f t="shared" ca="1" si="60"/>
        <v/>
      </c>
      <c r="R347" s="83"/>
      <c r="S347" s="83"/>
    </row>
    <row r="348" spans="1:19" x14ac:dyDescent="0.2">
      <c r="A348" s="83">
        <f>+MassCurves!A315</f>
        <v>311</v>
      </c>
      <c r="B348" s="138">
        <f t="shared" si="49"/>
        <v>0.63529999999999998</v>
      </c>
      <c r="C348" s="123">
        <f t="shared" ca="1" si="51"/>
        <v>0.13260000000000005</v>
      </c>
      <c r="D348" s="139">
        <f t="shared" ca="1" si="52"/>
        <v>0</v>
      </c>
      <c r="E348" s="138">
        <f t="shared" ca="1" si="53"/>
        <v>0.21849999999999997</v>
      </c>
      <c r="F348" s="139">
        <f t="shared" ca="1" si="50"/>
        <v>0.14606788365000004</v>
      </c>
      <c r="G348" s="140">
        <f t="shared" ca="1" si="57"/>
        <v>8.7442447995000041</v>
      </c>
      <c r="H348" s="139">
        <f t="shared" ca="1" si="54"/>
        <v>9.3895366303331743E-2</v>
      </c>
      <c r="I348" s="123">
        <f t="shared" ca="1" si="58"/>
        <v>0.23996324995333179</v>
      </c>
      <c r="J348" s="123">
        <f t="shared" ca="1" si="55"/>
        <v>0.48077873410504696</v>
      </c>
      <c r="K348" s="142">
        <f t="shared" ca="1" si="59"/>
        <v>6.0187462780742198</v>
      </c>
      <c r="L348" s="143">
        <f ca="1">MAX(Routing!A$3,J347+K347)</f>
        <v>6.4837138474587093</v>
      </c>
      <c r="M348" s="141">
        <f ca="1">VLOOKUP(L348,Routing!A$3:D$23,4)+(L348-VLOOKUP(L348,Routing!A$3:A$23,1))*VLOOKUP(L348,Routing!A$3:E$23,5)</f>
        <v>0.23248376345469474</v>
      </c>
      <c r="N348" s="141">
        <f ca="1">VLOOKUP($L348,Routing!$A$3:$C$23,3)+($L348-VLOOKUP($L348,Routing!$A$3:$A$23,1))*VLOOKUP($L348,Routing!$A$3:$F$23,6)</f>
        <v>4.3052548787906432E-3</v>
      </c>
      <c r="O348" s="141">
        <f ca="1">VLOOKUP($L348,Routing!$A$3:$B$23,2)+($L348-VLOOKUP($L348,Routing!$A$3:$A$23,1))*VLOOKUP($L348,Routing!$A$3:$G$23,7)</f>
        <v>0.21526274393953215</v>
      </c>
      <c r="P348" s="83" t="str">
        <f t="shared" ca="1" si="56"/>
        <v/>
      </c>
      <c r="Q348" s="83" t="str">
        <f t="shared" ca="1" si="60"/>
        <v/>
      </c>
      <c r="R348" s="83"/>
      <c r="S348" s="83"/>
    </row>
    <row r="349" spans="1:19" x14ac:dyDescent="0.2">
      <c r="A349" s="83">
        <f>+MassCurves!A316</f>
        <v>312</v>
      </c>
      <c r="B349" s="138">
        <f t="shared" si="49"/>
        <v>0.63759999999999994</v>
      </c>
      <c r="C349" s="123">
        <f t="shared" ca="1" si="51"/>
        <v>0.13319999999999999</v>
      </c>
      <c r="D349" s="139">
        <f t="shared" ca="1" si="52"/>
        <v>0</v>
      </c>
      <c r="E349" s="138">
        <f t="shared" ca="1" si="53"/>
        <v>0.21849999999999997</v>
      </c>
      <c r="F349" s="139">
        <f t="shared" ca="1" si="50"/>
        <v>0.14672882429999995</v>
      </c>
      <c r="G349" s="140">
        <f t="shared" ca="1" si="57"/>
        <v>8.7839012385000004</v>
      </c>
      <c r="H349" s="139">
        <f t="shared" ca="1" si="54"/>
        <v>9.4086661115284256E-2</v>
      </c>
      <c r="I349" s="123">
        <f t="shared" ca="1" si="58"/>
        <v>0.24081548541528419</v>
      </c>
      <c r="J349" s="123">
        <f t="shared" ca="1" si="55"/>
        <v>0.48248380612210179</v>
      </c>
      <c r="K349" s="142">
        <f t="shared" ca="1" si="59"/>
        <v>6.0334235743216658</v>
      </c>
      <c r="L349" s="143">
        <f ca="1">MAX(Routing!A$3,J348+K348)</f>
        <v>6.4995250121792667</v>
      </c>
      <c r="M349" s="141">
        <f ca="1">VLOOKUP(L349,Routing!A$3:D$23,4)+(L349-VLOOKUP(L349,Routing!A$3:A$23,1))*VLOOKUP(L349,Routing!A$3:E$23,5)</f>
        <v>0.23305069764786215</v>
      </c>
      <c r="N349" s="141">
        <f ca="1">VLOOKUP($L349,Routing!$A$3:$C$23,3)+($L349-VLOOKUP($L349,Routing!$A$3:$A$23,1))*VLOOKUP($L349,Routing!$A$3:$F$23,6)</f>
        <v>4.3157536601455947E-3</v>
      </c>
      <c r="O349" s="141">
        <f ca="1">VLOOKUP($L349,Routing!$A$3:$B$23,2)+($L349-VLOOKUP($L349,Routing!$A$3:$A$23,1))*VLOOKUP($L349,Routing!$A$3:$G$23,7)</f>
        <v>0.21578768300727974</v>
      </c>
      <c r="P349" s="83" t="str">
        <f t="shared" ca="1" si="56"/>
        <v/>
      </c>
      <c r="Q349" s="83" t="str">
        <f t="shared" ca="1" si="60"/>
        <v/>
      </c>
      <c r="R349" s="83"/>
      <c r="S349" s="83"/>
    </row>
    <row r="350" spans="1:19" x14ac:dyDescent="0.2">
      <c r="A350" s="83">
        <f>+MassCurves!A317</f>
        <v>313</v>
      </c>
      <c r="B350" s="138">
        <f t="shared" si="49"/>
        <v>0.63990000000000002</v>
      </c>
      <c r="C350" s="123">
        <f t="shared" ca="1" si="51"/>
        <v>0.13380000000000025</v>
      </c>
      <c r="D350" s="139">
        <f t="shared" ca="1" si="52"/>
        <v>0</v>
      </c>
      <c r="E350" s="138">
        <f t="shared" ca="1" si="53"/>
        <v>0.21849999999999997</v>
      </c>
      <c r="F350" s="139">
        <f t="shared" ca="1" si="50"/>
        <v>0.14738976495000025</v>
      </c>
      <c r="G350" s="140">
        <f t="shared" ca="1" si="57"/>
        <v>8.8235576775000073</v>
      </c>
      <c r="H350" s="139">
        <f t="shared" ca="1" si="54"/>
        <v>9.4278557022963533E-2</v>
      </c>
      <c r="I350" s="123">
        <f t="shared" ca="1" si="58"/>
        <v>0.24166832197296378</v>
      </c>
      <c r="J350" s="123">
        <f t="shared" ca="1" si="55"/>
        <v>0.48419008286913268</v>
      </c>
      <c r="K350" s="142">
        <f t="shared" ca="1" si="59"/>
        <v>6.0486311113089348</v>
      </c>
      <c r="L350" s="143">
        <f ca="1">MAX(Routing!A$3,J349+K349)</f>
        <v>6.5159073804437675</v>
      </c>
      <c r="M350" s="141">
        <f ca="1">VLOOKUP(L350,Routing!A$3:D$23,4)+(L350-VLOOKUP(L350,Routing!A$3:A$23,1))*VLOOKUP(L350,Routing!A$3:E$23,5)</f>
        <v>0.2336381132430036</v>
      </c>
      <c r="N350" s="141">
        <f ca="1">VLOOKUP($L350,Routing!$A$3:$C$23,3)+($L350-VLOOKUP($L350,Routing!$A$3:$A$23,1))*VLOOKUP($L350,Routing!$A$3:$F$23,6)</f>
        <v>4.3266317267222883E-3</v>
      </c>
      <c r="O350" s="141">
        <f ca="1">VLOOKUP($L350,Routing!$A$3:$B$23,2)+($L350-VLOOKUP($L350,Routing!$A$3:$A$23,1))*VLOOKUP($L350,Routing!$A$3:$G$23,7)</f>
        <v>0.21633158633611443</v>
      </c>
      <c r="P350" s="83" t="str">
        <f t="shared" ca="1" si="56"/>
        <v/>
      </c>
      <c r="Q350" s="83" t="str">
        <f t="shared" ca="1" si="60"/>
        <v/>
      </c>
      <c r="R350" s="83"/>
      <c r="S350" s="83"/>
    </row>
    <row r="351" spans="1:19" x14ac:dyDescent="0.2">
      <c r="A351" s="83">
        <f>+MassCurves!A318</f>
        <v>314</v>
      </c>
      <c r="B351" s="138">
        <f t="shared" si="49"/>
        <v>0.64219999999999999</v>
      </c>
      <c r="C351" s="123">
        <f t="shared" ca="1" si="51"/>
        <v>0.13439999999999985</v>
      </c>
      <c r="D351" s="139">
        <f t="shared" ca="1" si="52"/>
        <v>0</v>
      </c>
      <c r="E351" s="138">
        <f t="shared" ca="1" si="53"/>
        <v>0.21849999999999997</v>
      </c>
      <c r="F351" s="139">
        <f t="shared" ca="1" si="50"/>
        <v>0.14805070559999983</v>
      </c>
      <c r="G351" s="140">
        <f t="shared" ca="1" si="57"/>
        <v>8.8632141165000036</v>
      </c>
      <c r="H351" s="139">
        <f t="shared" ca="1" si="54"/>
        <v>9.4471056564900444E-2</v>
      </c>
      <c r="I351" s="123">
        <f t="shared" ca="1" si="58"/>
        <v>0.24252176216490029</v>
      </c>
      <c r="J351" s="123">
        <f t="shared" ca="1" si="55"/>
        <v>0.4858975694366538</v>
      </c>
      <c r="K351" s="142">
        <f t="shared" ca="1" si="59"/>
        <v>6.0643319821385182</v>
      </c>
      <c r="L351" s="143">
        <f ca="1">MAX(Routing!A$3,J350+K350)</f>
        <v>6.5328211941780676</v>
      </c>
      <c r="M351" s="141">
        <f ca="1">VLOOKUP(L351,Routing!A$3:D$23,4)+(L351-VLOOKUP(L351,Routing!A$3:A$23,1))*VLOOKUP(L351,Routing!A$3:E$23,5)</f>
        <v>0.2342445846518032</v>
      </c>
      <c r="N351" s="141">
        <f ca="1">VLOOKUP($L351,Routing!$A$3:$C$23,3)+($L351-VLOOKUP($L351,Routing!$A$3:$A$23,1))*VLOOKUP($L351,Routing!$A$3:$F$23,6)</f>
        <v>4.3378626787370965E-3</v>
      </c>
      <c r="O351" s="141">
        <f ca="1">VLOOKUP($L351,Routing!$A$3:$B$23,2)+($L351-VLOOKUP($L351,Routing!$A$3:$A$23,1))*VLOOKUP($L351,Routing!$A$3:$G$23,7)</f>
        <v>0.2168931339368548</v>
      </c>
      <c r="P351" s="83" t="str">
        <f t="shared" ca="1" si="56"/>
        <v/>
      </c>
      <c r="Q351" s="83" t="str">
        <f t="shared" ca="1" si="60"/>
        <v/>
      </c>
      <c r="R351" s="83"/>
      <c r="S351" s="83"/>
    </row>
    <row r="352" spans="1:19" x14ac:dyDescent="0.2">
      <c r="A352" s="83">
        <f>+MassCurves!A319</f>
        <v>315</v>
      </c>
      <c r="B352" s="138">
        <f t="shared" si="49"/>
        <v>0.64449999999999996</v>
      </c>
      <c r="C352" s="123">
        <f t="shared" ca="1" si="51"/>
        <v>0.13499999999999979</v>
      </c>
      <c r="D352" s="139">
        <f t="shared" ca="1" si="52"/>
        <v>0</v>
      </c>
      <c r="E352" s="138">
        <f t="shared" ca="1" si="53"/>
        <v>0.21849999999999997</v>
      </c>
      <c r="F352" s="139">
        <f t="shared" ca="1" si="50"/>
        <v>0.14871164624999975</v>
      </c>
      <c r="G352" s="140">
        <f t="shared" ca="1" si="57"/>
        <v>8.9028705554999874</v>
      </c>
      <c r="H352" s="139">
        <f t="shared" ca="1" si="54"/>
        <v>9.4664162293078544E-2</v>
      </c>
      <c r="I352" s="123">
        <f t="shared" ca="1" si="58"/>
        <v>0.24337580854307828</v>
      </c>
      <c r="J352" s="123">
        <f t="shared" ca="1" si="55"/>
        <v>0.4876062709421714</v>
      </c>
      <c r="K352" s="142">
        <f t="shared" ca="1" si="59"/>
        <v>6.0804919313481349</v>
      </c>
      <c r="L352" s="143">
        <f ca="1">MAX(Routing!A$3,J351+K351)</f>
        <v>6.5502295515751721</v>
      </c>
      <c r="M352" s="141">
        <f ca="1">VLOOKUP(L352,Routing!A$3:D$23,4)+(L352-VLOOKUP(L352,Routing!A$3:A$23,1))*VLOOKUP(L352,Routing!A$3:E$23,5)</f>
        <v>0.23486878870189859</v>
      </c>
      <c r="N352" s="141">
        <f ca="1">VLOOKUP($L352,Routing!$A$3:$C$23,3)+($L352-VLOOKUP($L352,Routing!$A$3:$A$23,1))*VLOOKUP($L352,Routing!$A$3:$F$23,6)</f>
        <v>4.349422012998122E-3</v>
      </c>
      <c r="O352" s="141">
        <f ca="1">VLOOKUP($L352,Routing!$A$3:$B$23,2)+($L352-VLOOKUP($L352,Routing!$A$3:$A$23,1))*VLOOKUP($L352,Routing!$A$3:$G$23,7)</f>
        <v>0.2174711006499061</v>
      </c>
      <c r="P352" s="83" t="str">
        <f t="shared" ca="1" si="56"/>
        <v/>
      </c>
      <c r="Q352" s="83" t="str">
        <f t="shared" ca="1" si="60"/>
        <v/>
      </c>
      <c r="R352" s="83"/>
      <c r="S352" s="83"/>
    </row>
    <row r="353" spans="1:19" x14ac:dyDescent="0.2">
      <c r="A353" s="83">
        <f>+MassCurves!A320</f>
        <v>316</v>
      </c>
      <c r="B353" s="138">
        <f t="shared" si="49"/>
        <v>0.64679999999999993</v>
      </c>
      <c r="C353" s="123">
        <f t="shared" ca="1" si="51"/>
        <v>0.13559999999999972</v>
      </c>
      <c r="D353" s="139">
        <f t="shared" ca="1" si="52"/>
        <v>0</v>
      </c>
      <c r="E353" s="138">
        <f t="shared" ca="1" si="53"/>
        <v>0.21849999999999997</v>
      </c>
      <c r="F353" s="139">
        <f t="shared" ca="1" si="50"/>
        <v>0.14937258689999969</v>
      </c>
      <c r="G353" s="140">
        <f t="shared" ca="1" si="57"/>
        <v>8.9425269944999837</v>
      </c>
      <c r="H353" s="139">
        <f t="shared" ca="1" si="54"/>
        <v>9.4857876773019795E-2</v>
      </c>
      <c r="I353" s="123">
        <f t="shared" ca="1" si="58"/>
        <v>0.24423046367301948</v>
      </c>
      <c r="J353" s="123">
        <f t="shared" ca="1" si="55"/>
        <v>0.4893161925303543</v>
      </c>
      <c r="K353" s="142">
        <f t="shared" ca="1" si="59"/>
        <v>6.0970791647930271</v>
      </c>
      <c r="L353" s="143">
        <f ca="1">MAX(Routing!A$3,J352+K352)</f>
        <v>6.5680982022903063</v>
      </c>
      <c r="M353" s="141">
        <f ca="1">VLOOKUP(L353,Routing!A$3:D$23,4)+(L353-VLOOKUP(L353,Routing!A$3:A$23,1))*VLOOKUP(L353,Routing!A$3:E$23,5)</f>
        <v>0.23550949729327791</v>
      </c>
      <c r="N353" s="141">
        <f ca="1">VLOOKUP($L353,Routing!$A$3:$C$23,3)+($L353-VLOOKUP($L353,Routing!$A$3:$A$23,1))*VLOOKUP($L353,Routing!$A$3:$F$23,6)</f>
        <v>4.3612869869125532E-3</v>
      </c>
      <c r="O353" s="141">
        <f ca="1">VLOOKUP($L353,Routing!$A$3:$B$23,2)+($L353-VLOOKUP($L353,Routing!$A$3:$A$23,1))*VLOOKUP($L353,Routing!$A$3:$G$23,7)</f>
        <v>0.21806434934562768</v>
      </c>
      <c r="P353" s="83" t="str">
        <f t="shared" ca="1" si="56"/>
        <v/>
      </c>
      <c r="Q353" s="83" t="str">
        <f t="shared" ca="1" si="60"/>
        <v/>
      </c>
      <c r="R353" s="83"/>
      <c r="S353" s="83"/>
    </row>
    <row r="354" spans="1:19" x14ac:dyDescent="0.2">
      <c r="A354" s="83">
        <f>+MassCurves!A321</f>
        <v>317</v>
      </c>
      <c r="B354" s="138">
        <f t="shared" si="49"/>
        <v>0.64910000000000001</v>
      </c>
      <c r="C354" s="123">
        <f t="shared" ca="1" si="51"/>
        <v>0.13619999999999999</v>
      </c>
      <c r="D354" s="139">
        <f t="shared" ca="1" si="52"/>
        <v>0</v>
      </c>
      <c r="E354" s="138">
        <f t="shared" ca="1" si="53"/>
        <v>0.21849999999999997</v>
      </c>
      <c r="F354" s="139">
        <f t="shared" ca="1" si="50"/>
        <v>0.15003352754999996</v>
      </c>
      <c r="G354" s="140">
        <f t="shared" ca="1" si="57"/>
        <v>8.9821834334999888</v>
      </c>
      <c r="H354" s="139">
        <f t="shared" ca="1" si="54"/>
        <v>9.5052202583870996E-2</v>
      </c>
      <c r="I354" s="123">
        <f t="shared" ca="1" si="58"/>
        <v>0.24508573013387097</v>
      </c>
      <c r="J354" s="123">
        <f t="shared" ca="1" si="55"/>
        <v>0.49102733937320747</v>
      </c>
      <c r="K354" s="142">
        <f t="shared" ca="1" si="59"/>
        <v>6.1140641731623546</v>
      </c>
      <c r="L354" s="143">
        <f ca="1">MAX(Routing!A$3,J353+K353)</f>
        <v>6.5863953573233811</v>
      </c>
      <c r="M354" s="141">
        <f ca="1">VLOOKUP(L354,Routing!A$3:D$23,4)+(L354-VLOOKUP(L354,Routing!A$3:A$23,1))*VLOOKUP(L354,Routing!A$3:E$23,5)</f>
        <v>0.23616557058131643</v>
      </c>
      <c r="N354" s="141">
        <f ca="1">VLOOKUP($L354,Routing!$A$3:$C$23,3)+($L354-VLOOKUP($L354,Routing!$A$3:$A$23,1))*VLOOKUP($L354,Routing!$A$3:$F$23,6)</f>
        <v>4.3734364922466008E-3</v>
      </c>
      <c r="O354" s="141">
        <f ca="1">VLOOKUP($L354,Routing!$A$3:$B$23,2)+($L354-VLOOKUP($L354,Routing!$A$3:$A$23,1))*VLOOKUP($L354,Routing!$A$3:$G$23,7)</f>
        <v>0.21867182461233003</v>
      </c>
      <c r="P354" s="83" t="str">
        <f t="shared" ca="1" si="56"/>
        <v/>
      </c>
      <c r="Q354" s="83" t="str">
        <f t="shared" ca="1" si="60"/>
        <v/>
      </c>
      <c r="R354" s="83"/>
      <c r="S354" s="83"/>
    </row>
    <row r="355" spans="1:19" x14ac:dyDescent="0.2">
      <c r="A355" s="83">
        <f>+MassCurves!A322</f>
        <v>318</v>
      </c>
      <c r="B355" s="138">
        <f t="shared" si="49"/>
        <v>0.65139999999999998</v>
      </c>
      <c r="C355" s="123">
        <f t="shared" ca="1" si="51"/>
        <v>0.13679999999999992</v>
      </c>
      <c r="D355" s="139">
        <f t="shared" ca="1" si="52"/>
        <v>0</v>
      </c>
      <c r="E355" s="138">
        <f t="shared" ca="1" si="53"/>
        <v>0.21849999999999997</v>
      </c>
      <c r="F355" s="139">
        <f t="shared" ca="1" si="50"/>
        <v>0.15069446819999988</v>
      </c>
      <c r="G355" s="140">
        <f t="shared" ca="1" si="57"/>
        <v>9.0218398724999957</v>
      </c>
      <c r="H355" s="139">
        <f t="shared" ca="1" si="54"/>
        <v>9.5247142318490741E-2</v>
      </c>
      <c r="I355" s="123">
        <f t="shared" ca="1" si="58"/>
        <v>0.24594161051849062</v>
      </c>
      <c r="J355" s="123">
        <f t="shared" ca="1" si="55"/>
        <v>0.49273971667024724</v>
      </c>
      <c r="K355" s="142">
        <f t="shared" ca="1" si="59"/>
        <v>6.131419568151931</v>
      </c>
      <c r="L355" s="143">
        <f ca="1">MAX(Routing!A$3,J354+K354)</f>
        <v>6.6050915125355623</v>
      </c>
      <c r="M355" s="141">
        <f ca="1">VLOOKUP(L355,Routing!A$3:D$23,4)+(L355-VLOOKUP(L355,Routing!A$3:A$23,1))*VLOOKUP(L355,Routing!A$3:E$23,5)</f>
        <v>0.23683595064868548</v>
      </c>
      <c r="N355" s="141">
        <f ca="1">VLOOKUP($L355,Routing!$A$3:$C$23,3)+($L355-VLOOKUP($L355,Routing!$A$3:$A$23,1))*VLOOKUP($L355,Routing!$A$3:$F$23,6)</f>
        <v>4.3858509379386202E-3</v>
      </c>
      <c r="O355" s="141">
        <f ca="1">VLOOKUP($L355,Routing!$A$3:$B$23,2)+($L355-VLOOKUP($L355,Routing!$A$3:$A$23,1))*VLOOKUP($L355,Routing!$A$3:$G$23,7)</f>
        <v>0.21929254689693101</v>
      </c>
      <c r="P355" s="83" t="str">
        <f t="shared" ca="1" si="56"/>
        <v/>
      </c>
      <c r="Q355" s="83" t="str">
        <f t="shared" ca="1" si="60"/>
        <v/>
      </c>
      <c r="R355" s="83"/>
      <c r="S355" s="83"/>
    </row>
    <row r="356" spans="1:19" x14ac:dyDescent="0.2">
      <c r="A356" s="83">
        <f>+MassCurves!A323</f>
        <v>319</v>
      </c>
      <c r="B356" s="138">
        <f t="shared" si="49"/>
        <v>0.65369999999999995</v>
      </c>
      <c r="C356" s="123">
        <f t="shared" ca="1" si="51"/>
        <v>0.13739999999999986</v>
      </c>
      <c r="D356" s="139">
        <f t="shared" ca="1" si="52"/>
        <v>0</v>
      </c>
      <c r="E356" s="138">
        <f t="shared" ca="1" si="53"/>
        <v>0.21849999999999997</v>
      </c>
      <c r="F356" s="139">
        <f t="shared" ca="1" si="50"/>
        <v>0.15135540884999985</v>
      </c>
      <c r="G356" s="140">
        <f t="shared" ca="1" si="57"/>
        <v>9.061496311499992</v>
      </c>
      <c r="H356" s="139">
        <f t="shared" ca="1" si="54"/>
        <v>9.5442698583537183E-2</v>
      </c>
      <c r="I356" s="123">
        <f t="shared" ca="1" si="58"/>
        <v>0.24679810743353703</v>
      </c>
      <c r="J356" s="123">
        <f t="shared" ca="1" si="55"/>
        <v>0.4944533296486785</v>
      </c>
      <c r="K356" s="142">
        <f t="shared" ca="1" si="59"/>
        <v>6.1491199303857043</v>
      </c>
      <c r="L356" s="143">
        <f ca="1">MAX(Routing!A$3,J355+K355)</f>
        <v>6.624159284822178</v>
      </c>
      <c r="M356" s="141">
        <f ca="1">VLOOKUP(L356,Routing!A$3:D$23,4)+(L356-VLOOKUP(L356,Routing!A$3:A$23,1))*VLOOKUP(L356,Routing!A$3:E$23,5)</f>
        <v>0.23751965563107411</v>
      </c>
      <c r="N356" s="141">
        <f ca="1">VLOOKUP($L356,Routing!$A$3:$C$23,3)+($L356-VLOOKUP($L356,Routing!$A$3:$A$23,1))*VLOOKUP($L356,Routing!$A$3:$F$23,6)</f>
        <v>4.3985121413161864E-3</v>
      </c>
      <c r="O356" s="141">
        <f ca="1">VLOOKUP($L356,Routing!$A$3:$B$23,2)+($L356-VLOOKUP($L356,Routing!$A$3:$A$23,1))*VLOOKUP($L356,Routing!$A$3:$G$23,7)</f>
        <v>0.21992560706580935</v>
      </c>
      <c r="P356" s="83" t="str">
        <f t="shared" ca="1" si="56"/>
        <v/>
      </c>
      <c r="Q356" s="83" t="str">
        <f t="shared" ca="1" si="60"/>
        <v/>
      </c>
      <c r="R356" s="83"/>
      <c r="S356" s="83"/>
    </row>
    <row r="357" spans="1:19" x14ac:dyDescent="0.2">
      <c r="A357" s="83">
        <f>+MassCurves!A324</f>
        <v>320</v>
      </c>
      <c r="B357" s="138">
        <f t="shared" ref="B357:B420" si="61">+HLOOKUP($B$9,MassCurve,(A357+2))</f>
        <v>0.65600000000000003</v>
      </c>
      <c r="C357" s="123">
        <f t="shared" ca="1" si="51"/>
        <v>0.13800000000000012</v>
      </c>
      <c r="D357" s="139">
        <f t="shared" ca="1" si="52"/>
        <v>0</v>
      </c>
      <c r="E357" s="138">
        <f t="shared" ca="1" si="53"/>
        <v>0.21849999999999997</v>
      </c>
      <c r="F357" s="139">
        <f t="shared" ref="F357:F420" ca="1" si="62">+E357*C357*MAX(0.05,$B$5)*1.0083</f>
        <v>0.15201634950000012</v>
      </c>
      <c r="G357" s="140">
        <f t="shared" ca="1" si="57"/>
        <v>9.1011527504999989</v>
      </c>
      <c r="H357" s="139">
        <f t="shared" ca="1" si="54"/>
        <v>9.5638873999556381E-2</v>
      </c>
      <c r="I357" s="123">
        <f t="shared" ca="1" si="58"/>
        <v>0.24765522349955649</v>
      </c>
      <c r="J357" s="123">
        <f t="shared" ca="1" si="55"/>
        <v>0.49551534950753551</v>
      </c>
      <c r="K357" s="142">
        <f t="shared" ca="1" si="59"/>
        <v>6.1671416682434215</v>
      </c>
      <c r="L357" s="143">
        <f ca="1">MAX(Routing!A$3,J356+K356)</f>
        <v>6.6435732600343824</v>
      </c>
      <c r="M357" s="141">
        <f ca="1">VLOOKUP(L357,Routing!A$3:D$23,4)+(L357-VLOOKUP(L357,Routing!A$3:A$23,1))*VLOOKUP(L357,Routing!A$3:E$23,5)</f>
        <v>0.23821577426418103</v>
      </c>
      <c r="N357" s="141">
        <f ca="1">VLOOKUP($L357,Routing!$A$3:$C$23,3)+($L357-VLOOKUP($L357,Routing!$A$3:$A$23,1))*VLOOKUP($L357,Routing!$A$3:$F$23,6)</f>
        <v>4.411403227114463E-3</v>
      </c>
      <c r="O357" s="141">
        <f ca="1">VLOOKUP($L357,Routing!$A$3:$B$23,2)+($L357-VLOOKUP($L357,Routing!$A$3:$A$23,1))*VLOOKUP($L357,Routing!$A$3:$G$23,7)</f>
        <v>0.22057016135572316</v>
      </c>
      <c r="P357" s="83" t="str">
        <f t="shared" ca="1" si="56"/>
        <v/>
      </c>
      <c r="Q357" s="83" t="str">
        <f t="shared" ca="1" si="60"/>
        <v/>
      </c>
      <c r="R357" s="83"/>
      <c r="S357" s="83"/>
    </row>
    <row r="358" spans="1:19" x14ac:dyDescent="0.2">
      <c r="A358" s="83">
        <f>+MassCurves!A325</f>
        <v>321</v>
      </c>
      <c r="B358" s="138">
        <f t="shared" si="61"/>
        <v>0.6583</v>
      </c>
      <c r="C358" s="123">
        <f t="shared" ref="C358:C421" ca="1" si="63">+IF(A358&lt;MAX(5,$B$6),(B358-B357)*60,(B358-OFFSET(B358,-MAX(5,$B$6),0,1,1))/(A358-OFFSET(A358,-MAX(5,$B$6),0,1,1))*60)</f>
        <v>0.13800000000000012</v>
      </c>
      <c r="D358" s="139">
        <f t="shared" ref="D358:D421" ca="1" si="64">VLOOKUP(C358,Cinterp,$B$10+1)</f>
        <v>0</v>
      </c>
      <c r="E358" s="138">
        <f t="shared" ref="E358:E421" ca="1" si="65">0.95*MAX(0,$B$7)/100+D358*(1-MAX(0,$B$7)/100)</f>
        <v>0.21849999999999997</v>
      </c>
      <c r="F358" s="139">
        <f t="shared" ca="1" si="62"/>
        <v>0.15201634950000012</v>
      </c>
      <c r="G358" s="140">
        <f t="shared" ca="1" si="57"/>
        <v>9.1209809700000068</v>
      </c>
      <c r="H358" s="139">
        <f t="shared" ref="H358:H421" ca="1" si="66">+S$35*(1-F358/B$20)*(1/(1+ABS(A358-S$37)/100))^2</f>
        <v>9.5843777795145774E-2</v>
      </c>
      <c r="I358" s="123">
        <f t="shared" ca="1" si="58"/>
        <v>0.24786012729514589</v>
      </c>
      <c r="J358" s="123">
        <f t="shared" ref="J358:J421" ca="1" si="67">+I358+I359</f>
        <v>0.49592581630362248</v>
      </c>
      <c r="K358" s="142">
        <f t="shared" ca="1" si="59"/>
        <v>6.1848568695411421</v>
      </c>
      <c r="L358" s="143">
        <f ca="1">MAX(Routing!A$3,J357+K357)</f>
        <v>6.6626570177509574</v>
      </c>
      <c r="M358" s="141">
        <f ca="1">VLOOKUP(L358,Routing!A$3:D$23,4)+(L358-VLOOKUP(L358,Routing!A$3:A$23,1))*VLOOKUP(L358,Routing!A$3:E$23,5)</f>
        <v>0.23890005242931719</v>
      </c>
      <c r="N358" s="141">
        <f ca="1">VLOOKUP($L358,Routing!$A$3:$C$23,3)+($L358-VLOOKUP($L358,Routing!$A$3:$A$23,1))*VLOOKUP($L358,Routing!$A$3:$F$23,6)</f>
        <v>4.4240750449873554E-3</v>
      </c>
      <c r="O358" s="141">
        <f ca="1">VLOOKUP($L358,Routing!$A$3:$B$23,2)+($L358-VLOOKUP($L358,Routing!$A$3:$A$23,1))*VLOOKUP($L358,Routing!$A$3:$G$23,7)</f>
        <v>0.22120375224936775</v>
      </c>
      <c r="P358" s="83" t="str">
        <f t="shared" ref="P358:P421" ca="1" si="68">IF(I358&gt;B$23,(I358-B$23),"")</f>
        <v/>
      </c>
      <c r="Q358" s="83" t="str">
        <f t="shared" ca="1" si="60"/>
        <v/>
      </c>
      <c r="R358" s="83"/>
      <c r="S358" s="83"/>
    </row>
    <row r="359" spans="1:19" x14ac:dyDescent="0.2">
      <c r="A359" s="83">
        <f>+MassCurves!A326</f>
        <v>322</v>
      </c>
      <c r="B359" s="138">
        <f t="shared" si="61"/>
        <v>0.66059999999999997</v>
      </c>
      <c r="C359" s="123">
        <f t="shared" ca="1" si="63"/>
        <v>0.13799999999999979</v>
      </c>
      <c r="D359" s="139">
        <f t="shared" ca="1" si="64"/>
        <v>0</v>
      </c>
      <c r="E359" s="138">
        <f t="shared" ca="1" si="65"/>
        <v>0.21849999999999997</v>
      </c>
      <c r="F359" s="139">
        <f t="shared" ca="1" si="62"/>
        <v>0.15201634949999976</v>
      </c>
      <c r="G359" s="140">
        <f t="shared" ref="G359:G422" ca="1" si="69">+AVERAGE(F358:F359)*60</f>
        <v>9.1209809699999962</v>
      </c>
      <c r="H359" s="139">
        <f t="shared" ca="1" si="66"/>
        <v>9.6049340798404326E-2</v>
      </c>
      <c r="I359" s="123">
        <f t="shared" ref="I359:I422" ca="1" si="70">+F359+H359</f>
        <v>0.24806569029840408</v>
      </c>
      <c r="J359" s="123">
        <f t="shared" ca="1" si="67"/>
        <v>0.49633760434577356</v>
      </c>
      <c r="K359" s="142">
        <f t="shared" ref="K359:K422" ca="1" si="71">L359-2*M359</f>
        <v>6.2016826888380301</v>
      </c>
      <c r="L359" s="143">
        <f ca="1">MAX(Routing!A$3,J358+K358)</f>
        <v>6.6807826858447648</v>
      </c>
      <c r="M359" s="141">
        <f ca="1">VLOOKUP(L359,Routing!A$3:D$23,4)+(L359-VLOOKUP(L359,Routing!A$3:A$23,1))*VLOOKUP(L359,Routing!A$3:E$23,5)</f>
        <v>0.23954997678327841</v>
      </c>
      <c r="N359" s="141">
        <f ca="1">VLOOKUP($L359,Routing!$A$3:$C$23,3)+($L359-VLOOKUP($L359,Routing!$A$3:$A$23,1))*VLOOKUP($L359,Routing!$A$3:$F$23,6)</f>
        <v>4.4361106811718221E-3</v>
      </c>
      <c r="O359" s="141">
        <f ca="1">VLOOKUP($L359,Routing!$A$3:$B$23,2)+($L359-VLOOKUP($L359,Routing!$A$3:$A$23,1))*VLOOKUP($L359,Routing!$A$3:$G$23,7)</f>
        <v>0.2218055340585911</v>
      </c>
      <c r="P359" s="83" t="str">
        <f t="shared" ca="1" si="68"/>
        <v/>
      </c>
      <c r="Q359" s="83" t="str">
        <f t="shared" ref="Q359:Q422" ca="1" si="72">IF(P359="","",P359*60)</f>
        <v/>
      </c>
      <c r="R359" s="83"/>
      <c r="S359" s="83"/>
    </row>
    <row r="360" spans="1:19" x14ac:dyDescent="0.2">
      <c r="A360" s="83">
        <f>+MassCurves!A327</f>
        <v>323</v>
      </c>
      <c r="B360" s="138">
        <f t="shared" si="61"/>
        <v>0.66289999999999993</v>
      </c>
      <c r="C360" s="123">
        <f t="shared" ca="1" si="63"/>
        <v>0.13799999999999979</v>
      </c>
      <c r="D360" s="139">
        <f t="shared" ca="1" si="64"/>
        <v>0</v>
      </c>
      <c r="E360" s="138">
        <f t="shared" ca="1" si="65"/>
        <v>0.21849999999999997</v>
      </c>
      <c r="F360" s="139">
        <f t="shared" ca="1" si="62"/>
        <v>0.15201634949999976</v>
      </c>
      <c r="G360" s="140">
        <f t="shared" ca="1" si="69"/>
        <v>9.1209809699999855</v>
      </c>
      <c r="H360" s="139">
        <f t="shared" ca="1" si="66"/>
        <v>9.6255565840066795E-2</v>
      </c>
      <c r="I360" s="123">
        <f t="shared" ca="1" si="70"/>
        <v>0.24827191534006654</v>
      </c>
      <c r="J360" s="123">
        <f t="shared" ca="1" si="67"/>
        <v>0.49675071931066983</v>
      </c>
      <c r="K360" s="142">
        <f t="shared" ca="1" si="71"/>
        <v>6.2176841330115584</v>
      </c>
      <c r="L360" s="143">
        <f ca="1">MAX(Routing!A$3,J359+K359)</f>
        <v>6.698020293183804</v>
      </c>
      <c r="M360" s="141">
        <f ca="1">VLOOKUP(L360,Routing!A$3:D$23,4)+(L360-VLOOKUP(L360,Routing!A$3:A$23,1))*VLOOKUP(L360,Routing!A$3:E$23,5)</f>
        <v>0.24016805832133162</v>
      </c>
      <c r="N360" s="141">
        <f ca="1">VLOOKUP($L360,Routing!$A$3:$C$23,3)+($L360-VLOOKUP($L360,Routing!$A$3:$A$23,1))*VLOOKUP($L360,Routing!$A$3:$F$23,6)</f>
        <v>4.4475566355802144E-3</v>
      </c>
      <c r="O360" s="141">
        <f ca="1">VLOOKUP($L360,Routing!$A$3:$B$23,2)+($L360-VLOOKUP($L360,Routing!$A$3:$A$23,1))*VLOOKUP($L360,Routing!$A$3:$G$23,7)</f>
        <v>0.22237783177901074</v>
      </c>
      <c r="P360" s="83" t="str">
        <f t="shared" ca="1" si="68"/>
        <v/>
      </c>
      <c r="Q360" s="83" t="str">
        <f t="shared" ca="1" si="72"/>
        <v/>
      </c>
      <c r="R360" s="83"/>
      <c r="S360" s="83"/>
    </row>
    <row r="361" spans="1:19" x14ac:dyDescent="0.2">
      <c r="A361" s="83">
        <f>+MassCurves!A328</f>
        <v>324</v>
      </c>
      <c r="B361" s="138">
        <f t="shared" si="61"/>
        <v>0.66520000000000001</v>
      </c>
      <c r="C361" s="123">
        <f t="shared" ca="1" si="63"/>
        <v>0.13800000000000012</v>
      </c>
      <c r="D361" s="139">
        <f t="shared" ca="1" si="64"/>
        <v>0</v>
      </c>
      <c r="E361" s="138">
        <f t="shared" ca="1" si="65"/>
        <v>0.21849999999999997</v>
      </c>
      <c r="F361" s="139">
        <f t="shared" ca="1" si="62"/>
        <v>0.15201634950000012</v>
      </c>
      <c r="G361" s="140">
        <f t="shared" ca="1" si="69"/>
        <v>9.1209809699999962</v>
      </c>
      <c r="H361" s="139">
        <f t="shared" ca="1" si="66"/>
        <v>9.6462455766078745E-2</v>
      </c>
      <c r="I361" s="123">
        <f t="shared" ca="1" si="70"/>
        <v>0.24847880526607885</v>
      </c>
      <c r="J361" s="123">
        <f t="shared" ca="1" si="67"/>
        <v>0.4971651669055106</v>
      </c>
      <c r="K361" s="142">
        <f t="shared" ca="1" si="71"/>
        <v>6.232921552361006</v>
      </c>
      <c r="L361" s="143">
        <f ca="1">MAX(Routing!A$3,J360+K360)</f>
        <v>6.7144348523222286</v>
      </c>
      <c r="M361" s="141">
        <f ca="1">VLOOKUP(L361,Routing!A$3:D$23,4)+(L361-VLOOKUP(L361,Routing!A$3:A$23,1))*VLOOKUP(L361,Routing!A$3:E$23,5)</f>
        <v>0.24075662817091656</v>
      </c>
      <c r="N361" s="141">
        <f ca="1">VLOOKUP($L361,Routing!$A$3:$C$23,3)+($L361-VLOOKUP($L361,Routing!$A$3:$A$23,1))*VLOOKUP($L361,Routing!$A$3:$F$23,6)</f>
        <v>4.4584560772391955E-3</v>
      </c>
      <c r="O361" s="141">
        <f ca="1">VLOOKUP($L361,Routing!$A$3:$B$23,2)+($L361-VLOOKUP($L361,Routing!$A$3:$A$23,1))*VLOOKUP($L361,Routing!$A$3:$G$23,7)</f>
        <v>0.22292280386195976</v>
      </c>
      <c r="P361" s="83" t="str">
        <f t="shared" ca="1" si="68"/>
        <v/>
      </c>
      <c r="Q361" s="83" t="str">
        <f t="shared" ca="1" si="72"/>
        <v/>
      </c>
      <c r="R361" s="83"/>
      <c r="S361" s="83"/>
    </row>
    <row r="362" spans="1:19" x14ac:dyDescent="0.2">
      <c r="A362" s="83">
        <f>+MassCurves!A329</f>
        <v>325</v>
      </c>
      <c r="B362" s="138">
        <f t="shared" si="61"/>
        <v>0.66749999999999998</v>
      </c>
      <c r="C362" s="123">
        <f t="shared" ca="1" si="63"/>
        <v>0.13800000000000012</v>
      </c>
      <c r="D362" s="139">
        <f t="shared" ca="1" si="64"/>
        <v>0</v>
      </c>
      <c r="E362" s="138">
        <f t="shared" ca="1" si="65"/>
        <v>0.21849999999999997</v>
      </c>
      <c r="F362" s="139">
        <f t="shared" ca="1" si="62"/>
        <v>0.15201634950000012</v>
      </c>
      <c r="G362" s="140">
        <f t="shared" ca="1" si="69"/>
        <v>9.1209809700000068</v>
      </c>
      <c r="H362" s="139">
        <f t="shared" ca="1" si="66"/>
        <v>9.6670013437694727E-2</v>
      </c>
      <c r="I362" s="123">
        <f t="shared" ca="1" si="70"/>
        <v>0.24868636293769486</v>
      </c>
      <c r="J362" s="123">
        <f t="shared" ca="1" si="67"/>
        <v>0.49758095286821241</v>
      </c>
      <c r="K362" s="142">
        <f t="shared" ca="1" si="71"/>
        <v>6.2474509745736668</v>
      </c>
      <c r="L362" s="143">
        <f ca="1">MAX(Routing!A$3,J361+K361)</f>
        <v>6.7300867192665166</v>
      </c>
      <c r="M362" s="141">
        <f ca="1">VLOOKUP(L362,Routing!A$3:D$23,4)+(L362-VLOOKUP(L362,Routing!A$3:A$23,1))*VLOOKUP(L362,Routing!A$3:E$23,5)</f>
        <v>0.24131785049162807</v>
      </c>
      <c r="N362" s="141">
        <f ca="1">VLOOKUP($L362,Routing!$A$3:$C$23,3)+($L362-VLOOKUP($L362,Routing!$A$3:$A$23,1))*VLOOKUP($L362,Routing!$A$3:$F$23,6)</f>
        <v>4.4688490831782971E-3</v>
      </c>
      <c r="O362" s="141">
        <f ca="1">VLOOKUP($L362,Routing!$A$3:$B$23,2)+($L362-VLOOKUP($L362,Routing!$A$3:$A$23,1))*VLOOKUP($L362,Routing!$A$3:$G$23,7)</f>
        <v>0.22344245415891487</v>
      </c>
      <c r="P362" s="83" t="str">
        <f t="shared" ca="1" si="68"/>
        <v/>
      </c>
      <c r="Q362" s="83" t="str">
        <f t="shared" ca="1" si="72"/>
        <v/>
      </c>
      <c r="R362" s="83"/>
      <c r="S362" s="83"/>
    </row>
    <row r="363" spans="1:19" x14ac:dyDescent="0.2">
      <c r="A363" s="83">
        <f>+MassCurves!A330</f>
        <v>326</v>
      </c>
      <c r="B363" s="138">
        <f t="shared" si="61"/>
        <v>0.66979999999999995</v>
      </c>
      <c r="C363" s="123">
        <f t="shared" ca="1" si="63"/>
        <v>0.13799999999999979</v>
      </c>
      <c r="D363" s="139">
        <f t="shared" ca="1" si="64"/>
        <v>0</v>
      </c>
      <c r="E363" s="138">
        <f t="shared" ca="1" si="65"/>
        <v>0.21849999999999997</v>
      </c>
      <c r="F363" s="139">
        <f t="shared" ca="1" si="62"/>
        <v>0.15201634949999976</v>
      </c>
      <c r="G363" s="140">
        <f t="shared" ca="1" si="69"/>
        <v>9.1209809699999962</v>
      </c>
      <c r="H363" s="139">
        <f t="shared" ca="1" si="66"/>
        <v>9.6878241731577303E-2</v>
      </c>
      <c r="I363" s="123">
        <f t="shared" ca="1" si="70"/>
        <v>0.24889459123157706</v>
      </c>
      <c r="J363" s="123">
        <f t="shared" ca="1" si="67"/>
        <v>0.49799808296760861</v>
      </c>
      <c r="K363" s="142">
        <f t="shared" ca="1" si="71"/>
        <v>6.2613244147414759</v>
      </c>
      <c r="L363" s="143">
        <f ca="1">MAX(Routing!A$3,J362+K362)</f>
        <v>6.7450319274418788</v>
      </c>
      <c r="M363" s="141">
        <f ca="1">VLOOKUP(L363,Routing!A$3:D$23,4)+(L363-VLOOKUP(L363,Routing!A$3:A$23,1))*VLOOKUP(L363,Routing!A$3:E$23,5)</f>
        <v>0.24185373445010719</v>
      </c>
      <c r="N363" s="141">
        <f ca="1">VLOOKUP($L363,Routing!$A$3:$C$23,3)+($L363-VLOOKUP($L363,Routing!$A$3:$A$23,1))*VLOOKUP($L363,Routing!$A$3:$F$23,6)</f>
        <v>4.4787728601871704E-3</v>
      </c>
      <c r="O363" s="141">
        <f ca="1">VLOOKUP($L363,Routing!$A$3:$B$23,2)+($L363-VLOOKUP($L363,Routing!$A$3:$A$23,1))*VLOOKUP($L363,Routing!$A$3:$G$23,7)</f>
        <v>0.22393864300935851</v>
      </c>
      <c r="P363" s="83" t="str">
        <f t="shared" ca="1" si="68"/>
        <v/>
      </c>
      <c r="Q363" s="83" t="str">
        <f t="shared" ca="1" si="72"/>
        <v/>
      </c>
      <c r="R363" s="83"/>
      <c r="S363" s="83"/>
    </row>
    <row r="364" spans="1:19" x14ac:dyDescent="0.2">
      <c r="A364" s="83">
        <f>+MassCurves!A331</f>
        <v>327</v>
      </c>
      <c r="B364" s="138">
        <f t="shared" si="61"/>
        <v>0.67210000000000003</v>
      </c>
      <c r="C364" s="123">
        <f t="shared" ca="1" si="63"/>
        <v>0.13800000000000012</v>
      </c>
      <c r="D364" s="139">
        <f t="shared" ca="1" si="64"/>
        <v>0</v>
      </c>
      <c r="E364" s="138">
        <f t="shared" ca="1" si="65"/>
        <v>0.21849999999999997</v>
      </c>
      <c r="F364" s="139">
        <f t="shared" ca="1" si="62"/>
        <v>0.15201634950000012</v>
      </c>
      <c r="G364" s="140">
        <f t="shared" ca="1" si="69"/>
        <v>9.1209809699999962</v>
      </c>
      <c r="H364" s="139">
        <f t="shared" ca="1" si="66"/>
        <v>9.7087143539896462E-2</v>
      </c>
      <c r="I364" s="123">
        <f t="shared" ca="1" si="70"/>
        <v>0.2491034930398966</v>
      </c>
      <c r="J364" s="123">
        <f t="shared" ca="1" si="67"/>
        <v>0.49841656300364745</v>
      </c>
      <c r="K364" s="142">
        <f t="shared" ca="1" si="71"/>
        <v>6.2745901631455476</v>
      </c>
      <c r="L364" s="143">
        <f ca="1">MAX(Routing!A$3,J363+K363)</f>
        <v>6.7593224977090847</v>
      </c>
      <c r="M364" s="141">
        <f ca="1">VLOOKUP(L364,Routing!A$3:D$23,4)+(L364-VLOOKUP(L364,Routing!A$3:A$23,1))*VLOOKUP(L364,Routing!A$3:E$23,5)</f>
        <v>0.24236614533618231</v>
      </c>
      <c r="N364" s="141">
        <f ca="1">VLOOKUP($L364,Routing!$A$3:$C$23,3)+($L364-VLOOKUP($L364,Routing!$A$3:$A$23,1))*VLOOKUP($L364,Routing!$A$3:$F$23,6)</f>
        <v>4.4882619506700422E-3</v>
      </c>
      <c r="O364" s="141">
        <f ca="1">VLOOKUP($L364,Routing!$A$3:$B$23,2)+($L364-VLOOKUP($L364,Routing!$A$3:$A$23,1))*VLOOKUP($L364,Routing!$A$3:$G$23,7)</f>
        <v>0.22441309753350214</v>
      </c>
      <c r="P364" s="83" t="str">
        <f t="shared" ca="1" si="68"/>
        <v/>
      </c>
      <c r="Q364" s="83" t="str">
        <f t="shared" ca="1" si="72"/>
        <v/>
      </c>
      <c r="R364" s="83"/>
      <c r="S364" s="83"/>
    </row>
    <row r="365" spans="1:19" x14ac:dyDescent="0.2">
      <c r="A365" s="83">
        <f>+MassCurves!A332</f>
        <v>328</v>
      </c>
      <c r="B365" s="138">
        <f t="shared" si="61"/>
        <v>0.6744</v>
      </c>
      <c r="C365" s="123">
        <f t="shared" ca="1" si="63"/>
        <v>0.13800000000000012</v>
      </c>
      <c r="D365" s="139">
        <f t="shared" ca="1" si="64"/>
        <v>0</v>
      </c>
      <c r="E365" s="138">
        <f t="shared" ca="1" si="65"/>
        <v>0.21849999999999997</v>
      </c>
      <c r="F365" s="139">
        <f t="shared" ca="1" si="62"/>
        <v>0.15201634950000012</v>
      </c>
      <c r="G365" s="140">
        <f t="shared" ca="1" si="69"/>
        <v>9.1209809700000068</v>
      </c>
      <c r="H365" s="139">
        <f t="shared" ca="1" si="66"/>
        <v>9.7296721770430403E-2</v>
      </c>
      <c r="I365" s="123">
        <f t="shared" ca="1" si="70"/>
        <v>0.24931307127043051</v>
      </c>
      <c r="J365" s="123">
        <f t="shared" ca="1" si="67"/>
        <v>0.4988363988075934</v>
      </c>
      <c r="K365" s="142">
        <f t="shared" ca="1" si="71"/>
        <v>6.287293052402962</v>
      </c>
      <c r="L365" s="143">
        <f ca="1">MAX(Routing!A$3,J364+K364)</f>
        <v>6.7730067261491946</v>
      </c>
      <c r="M365" s="141">
        <f ca="1">VLOOKUP(L365,Routing!A$3:D$23,4)+(L365-VLOOKUP(L365,Routing!A$3:A$23,1))*VLOOKUP(L365,Routing!A$3:E$23,5)</f>
        <v>0.24285681488184363</v>
      </c>
      <c r="N365" s="141">
        <f ca="1">VLOOKUP($L365,Routing!$A$3:$C$23,3)+($L365-VLOOKUP($L365,Routing!$A$3:$A$23,1))*VLOOKUP($L365,Routing!$A$3:$F$23,6)</f>
        <v>4.4973484237378443E-3</v>
      </c>
      <c r="O365" s="141">
        <f ca="1">VLOOKUP($L365,Routing!$A$3:$B$23,2)+($L365-VLOOKUP($L365,Routing!$A$3:$A$23,1))*VLOOKUP($L365,Routing!$A$3:$G$23,7)</f>
        <v>0.22486742118689224</v>
      </c>
      <c r="P365" s="83" t="str">
        <f t="shared" ca="1" si="68"/>
        <v/>
      </c>
      <c r="Q365" s="83" t="str">
        <f t="shared" ca="1" si="72"/>
        <v/>
      </c>
      <c r="R365" s="83"/>
      <c r="S365" s="83"/>
    </row>
    <row r="366" spans="1:19" x14ac:dyDescent="0.2">
      <c r="A366" s="83">
        <f>+MassCurves!A333</f>
        <v>329</v>
      </c>
      <c r="B366" s="138">
        <f t="shared" si="61"/>
        <v>0.67669999999999997</v>
      </c>
      <c r="C366" s="123">
        <f t="shared" ca="1" si="63"/>
        <v>0.13799999999999979</v>
      </c>
      <c r="D366" s="139">
        <f t="shared" ca="1" si="64"/>
        <v>0</v>
      </c>
      <c r="E366" s="138">
        <f t="shared" ca="1" si="65"/>
        <v>0.21849999999999997</v>
      </c>
      <c r="F366" s="139">
        <f t="shared" ca="1" si="62"/>
        <v>0.15201634949999976</v>
      </c>
      <c r="G366" s="140">
        <f t="shared" ca="1" si="69"/>
        <v>9.1209809699999962</v>
      </c>
      <c r="H366" s="139">
        <f t="shared" ca="1" si="66"/>
        <v>9.7506979346666467E-2</v>
      </c>
      <c r="I366" s="123">
        <f t="shared" ca="1" si="70"/>
        <v>0.24952332884666623</v>
      </c>
      <c r="J366" s="123">
        <f t="shared" ca="1" si="67"/>
        <v>0.49925759624223298</v>
      </c>
      <c r="K366" s="142">
        <f t="shared" ca="1" si="71"/>
        <v>6.2994747054558227</v>
      </c>
      <c r="L366" s="143">
        <f ca="1">MAX(Routing!A$3,J365+K365)</f>
        <v>6.786129451210555</v>
      </c>
      <c r="M366" s="141">
        <f ca="1">VLOOKUP(L366,Routing!A$3:D$23,4)+(L366-VLOOKUP(L366,Routing!A$3:A$23,1))*VLOOKUP(L366,Routing!A$3:E$23,5)</f>
        <v>0.24332735084021909</v>
      </c>
      <c r="N366" s="141">
        <f ca="1">VLOOKUP($L366,Routing!$A$3:$C$23,3)+($L366-VLOOKUP($L366,Routing!$A$3:$A$23,1))*VLOOKUP($L366,Routing!$A$3:$F$23,6)</f>
        <v>4.5060620525966492E-3</v>
      </c>
      <c r="O366" s="141">
        <f ca="1">VLOOKUP($L366,Routing!$A$3:$B$23,2)+($L366-VLOOKUP($L366,Routing!$A$3:$A$23,1))*VLOOKUP($L366,Routing!$A$3:$G$23,7)</f>
        <v>0.2253031026298325</v>
      </c>
      <c r="P366" s="83" t="str">
        <f t="shared" ca="1" si="68"/>
        <v/>
      </c>
      <c r="Q366" s="83" t="str">
        <f t="shared" ca="1" si="72"/>
        <v/>
      </c>
      <c r="R366" s="83"/>
      <c r="S366" s="83"/>
    </row>
    <row r="367" spans="1:19" x14ac:dyDescent="0.2">
      <c r="A367" s="83">
        <f>+MassCurves!A334</f>
        <v>330</v>
      </c>
      <c r="B367" s="138">
        <f t="shared" si="61"/>
        <v>0.67899999999999994</v>
      </c>
      <c r="C367" s="123">
        <f t="shared" ca="1" si="63"/>
        <v>0.13799999999999979</v>
      </c>
      <c r="D367" s="139">
        <f t="shared" ca="1" si="64"/>
        <v>0</v>
      </c>
      <c r="E367" s="138">
        <f t="shared" ca="1" si="65"/>
        <v>0.21849999999999997</v>
      </c>
      <c r="F367" s="139">
        <f t="shared" ca="1" si="62"/>
        <v>0.15201634949999976</v>
      </c>
      <c r="G367" s="140">
        <f t="shared" ca="1" si="69"/>
        <v>9.1209809699999855</v>
      </c>
      <c r="H367" s="139">
        <f t="shared" ca="1" si="66"/>
        <v>9.7717919207903223E-2</v>
      </c>
      <c r="I367" s="123">
        <f t="shared" ca="1" si="70"/>
        <v>0.249734268707903</v>
      </c>
      <c r="J367" s="123">
        <f t="shared" ca="1" si="67"/>
        <v>0.49968016120207775</v>
      </c>
      <c r="K367" s="142">
        <f t="shared" ca="1" si="71"/>
        <v>6.3111737657763909</v>
      </c>
      <c r="L367" s="143">
        <f ca="1">MAX(Routing!A$3,J366+K366)</f>
        <v>6.7987323016980561</v>
      </c>
      <c r="M367" s="141">
        <f ca="1">VLOOKUP(L367,Routing!A$3:D$23,4)+(L367-VLOOKUP(L367,Routing!A$3:A$23,1))*VLOOKUP(L367,Routing!A$3:E$23,5)</f>
        <v>0.24377924587761954</v>
      </c>
      <c r="N367" s="141">
        <f ca="1">VLOOKUP($L367,Routing!$A$3:$C$23,3)+($L367-VLOOKUP($L367,Routing!$A$3:$A$23,1))*VLOOKUP($L367,Routing!$A$3:$F$23,6)</f>
        <v>4.5144304792151761E-3</v>
      </c>
      <c r="O367" s="141">
        <f ca="1">VLOOKUP($L367,Routing!$A$3:$B$23,2)+($L367-VLOOKUP($L367,Routing!$A$3:$A$23,1))*VLOOKUP($L367,Routing!$A$3:$G$23,7)</f>
        <v>0.22572152396075881</v>
      </c>
      <c r="P367" s="83" t="str">
        <f t="shared" ca="1" si="68"/>
        <v/>
      </c>
      <c r="Q367" s="83" t="str">
        <f t="shared" ca="1" si="72"/>
        <v/>
      </c>
      <c r="R367" s="83"/>
      <c r="S367" s="83"/>
    </row>
    <row r="368" spans="1:19" x14ac:dyDescent="0.2">
      <c r="A368" s="83">
        <f>+MassCurves!A335</f>
        <v>331</v>
      </c>
      <c r="B368" s="138">
        <f t="shared" si="61"/>
        <v>0.68130000000000002</v>
      </c>
      <c r="C368" s="123">
        <f t="shared" ca="1" si="63"/>
        <v>0.13800000000000012</v>
      </c>
      <c r="D368" s="139">
        <f t="shared" ca="1" si="64"/>
        <v>0</v>
      </c>
      <c r="E368" s="138">
        <f t="shared" ca="1" si="65"/>
        <v>0.21849999999999997</v>
      </c>
      <c r="F368" s="139">
        <f t="shared" ca="1" si="62"/>
        <v>0.15201634950000012</v>
      </c>
      <c r="G368" s="140">
        <f t="shared" ca="1" si="69"/>
        <v>9.1209809699999962</v>
      </c>
      <c r="H368" s="139">
        <f t="shared" ca="1" si="66"/>
        <v>9.7929544309353009E-2</v>
      </c>
      <c r="I368" s="123">
        <f t="shared" ca="1" si="70"/>
        <v>0.24994589380935311</v>
      </c>
      <c r="J368" s="123">
        <f t="shared" ca="1" si="67"/>
        <v>0.50010409961356928</v>
      </c>
      <c r="K368" s="142">
        <f t="shared" ca="1" si="71"/>
        <v>6.322426111063713</v>
      </c>
      <c r="L368" s="143">
        <f ca="1">MAX(Routing!A$3,J367+K367)</f>
        <v>6.8108539269784689</v>
      </c>
      <c r="M368" s="141">
        <f ca="1">VLOOKUP(L368,Routing!A$3:D$23,4)+(L368-VLOOKUP(L368,Routing!A$3:A$23,1))*VLOOKUP(L368,Routing!A$3:E$23,5)</f>
        <v>0.24421388582791323</v>
      </c>
      <c r="N368" s="141">
        <f ca="1">VLOOKUP($L368,Routing!$A$3:$C$23,3)+($L368-VLOOKUP($L368,Routing!$A$3:$A$23,1))*VLOOKUP($L368,Routing!$A$3:$F$23,6)</f>
        <v>4.5224793671835781E-3</v>
      </c>
      <c r="O368" s="141">
        <f ca="1">VLOOKUP($L368,Routing!$A$3:$B$23,2)+($L368-VLOOKUP($L368,Routing!$A$3:$A$23,1))*VLOOKUP($L368,Routing!$A$3:$G$23,7)</f>
        <v>0.22612396835917889</v>
      </c>
      <c r="P368" s="83" t="str">
        <f t="shared" ca="1" si="68"/>
        <v/>
      </c>
      <c r="Q368" s="83" t="str">
        <f t="shared" ca="1" si="72"/>
        <v/>
      </c>
      <c r="R368" s="83"/>
      <c r="S368" s="83"/>
    </row>
    <row r="369" spans="1:19" x14ac:dyDescent="0.2">
      <c r="A369" s="83">
        <f>+MassCurves!A336</f>
        <v>332</v>
      </c>
      <c r="B369" s="138">
        <f t="shared" si="61"/>
        <v>0.68359999999999999</v>
      </c>
      <c r="C369" s="123">
        <f t="shared" ca="1" si="63"/>
        <v>0.13800000000000012</v>
      </c>
      <c r="D369" s="139">
        <f t="shared" ca="1" si="64"/>
        <v>0</v>
      </c>
      <c r="E369" s="138">
        <f t="shared" ca="1" si="65"/>
        <v>0.21849999999999997</v>
      </c>
      <c r="F369" s="139">
        <f t="shared" ca="1" si="62"/>
        <v>0.15201634950000012</v>
      </c>
      <c r="G369" s="140">
        <f t="shared" ca="1" si="69"/>
        <v>9.1209809700000068</v>
      </c>
      <c r="H369" s="139">
        <f t="shared" ca="1" si="66"/>
        <v>9.814185762224574E-2</v>
      </c>
      <c r="I369" s="123">
        <f t="shared" ca="1" si="70"/>
        <v>0.25015820712224585</v>
      </c>
      <c r="J369" s="123">
        <f t="shared" ca="1" si="67"/>
        <v>0.50052941743528812</v>
      </c>
      <c r="K369" s="142">
        <f t="shared" ca="1" si="71"/>
        <v>6.3332650516155482</v>
      </c>
      <c r="L369" s="143">
        <f ca="1">MAX(Routing!A$3,J368+K368)</f>
        <v>6.8225302106772823</v>
      </c>
      <c r="M369" s="141">
        <f ca="1">VLOOKUP(L369,Routing!A$3:D$23,4)+(L369-VLOOKUP(L369,Routing!A$3:A$23,1))*VLOOKUP(L369,Routing!A$3:E$23,5)</f>
        <v>0.24463255735496231</v>
      </c>
      <c r="N369" s="141">
        <f ca="1">VLOOKUP($L369,Routing!$A$3:$C$23,3)+($L369-VLOOKUP($L369,Routing!$A$3:$A$23,1))*VLOOKUP($L369,Routing!$A$3:$F$23,6)</f>
        <v>4.5302325436104122E-3</v>
      </c>
      <c r="O369" s="141">
        <f ca="1">VLOOKUP($L369,Routing!$A$3:$B$23,2)+($L369-VLOOKUP($L369,Routing!$A$3:$A$23,1))*VLOOKUP($L369,Routing!$A$3:$G$23,7)</f>
        <v>0.22651162718052065</v>
      </c>
      <c r="P369" s="83" t="str">
        <f t="shared" ca="1" si="68"/>
        <v/>
      </c>
      <c r="Q369" s="83" t="str">
        <f t="shared" ca="1" si="72"/>
        <v/>
      </c>
      <c r="R369" s="83"/>
      <c r="S369" s="83"/>
    </row>
    <row r="370" spans="1:19" x14ac:dyDescent="0.2">
      <c r="A370" s="83">
        <f>+MassCurves!A337</f>
        <v>333</v>
      </c>
      <c r="B370" s="138">
        <f t="shared" si="61"/>
        <v>0.68589999999999995</v>
      </c>
      <c r="C370" s="123">
        <f t="shared" ca="1" si="63"/>
        <v>0.13799999999999979</v>
      </c>
      <c r="D370" s="139">
        <f t="shared" ca="1" si="64"/>
        <v>0</v>
      </c>
      <c r="E370" s="138">
        <f t="shared" ca="1" si="65"/>
        <v>0.21849999999999997</v>
      </c>
      <c r="F370" s="139">
        <f t="shared" ca="1" si="62"/>
        <v>0.15201634949999976</v>
      </c>
      <c r="G370" s="140">
        <f t="shared" ca="1" si="69"/>
        <v>9.1209809699999962</v>
      </c>
      <c r="H370" s="139">
        <f t="shared" ca="1" si="66"/>
        <v>9.8354862133932838E-2</v>
      </c>
      <c r="I370" s="123">
        <f t="shared" ca="1" si="70"/>
        <v>0.25037121163393261</v>
      </c>
      <c r="J370" s="123">
        <f t="shared" ca="1" si="67"/>
        <v>0.50095612065816519</v>
      </c>
      <c r="K370" s="142">
        <f t="shared" ca="1" si="71"/>
        <v>6.3437215144746517</v>
      </c>
      <c r="L370" s="143">
        <f ca="1">MAX(Routing!A$3,J369+K369)</f>
        <v>6.8337944690508365</v>
      </c>
      <c r="M370" s="141">
        <f ca="1">VLOOKUP(L370,Routing!A$3:D$23,4)+(L370-VLOOKUP(L370,Routing!A$3:A$23,1))*VLOOKUP(L370,Routing!A$3:E$23,5)</f>
        <v>0.24503645506556784</v>
      </c>
      <c r="N370" s="141">
        <f ca="1">VLOOKUP($L370,Routing!$A$3:$C$23,3)+($L370-VLOOKUP($L370,Routing!$A$3:$A$23,1))*VLOOKUP($L370,Routing!$A$3:$F$23,6)</f>
        <v>4.5377121308438481E-3</v>
      </c>
      <c r="O370" s="141">
        <f ca="1">VLOOKUP($L370,Routing!$A$3:$B$23,2)+($L370-VLOOKUP($L370,Routing!$A$3:$A$23,1))*VLOOKUP($L370,Routing!$A$3:$G$23,7)</f>
        <v>0.22688560654219242</v>
      </c>
      <c r="P370" s="83" t="str">
        <f t="shared" ca="1" si="68"/>
        <v/>
      </c>
      <c r="Q370" s="83" t="str">
        <f t="shared" ca="1" si="72"/>
        <v/>
      </c>
      <c r="R370" s="83"/>
      <c r="S370" s="83"/>
    </row>
    <row r="371" spans="1:19" x14ac:dyDescent="0.2">
      <c r="A371" s="83">
        <f>+MassCurves!A338</f>
        <v>334</v>
      </c>
      <c r="B371" s="138">
        <f t="shared" si="61"/>
        <v>0.68820000000000003</v>
      </c>
      <c r="C371" s="123">
        <f t="shared" ca="1" si="63"/>
        <v>0.13800000000000012</v>
      </c>
      <c r="D371" s="139">
        <f t="shared" ca="1" si="64"/>
        <v>0</v>
      </c>
      <c r="E371" s="138">
        <f t="shared" ca="1" si="65"/>
        <v>0.21849999999999997</v>
      </c>
      <c r="F371" s="139">
        <f t="shared" ca="1" si="62"/>
        <v>0.15201634950000012</v>
      </c>
      <c r="G371" s="140">
        <f t="shared" ca="1" si="69"/>
        <v>9.1209809699999962</v>
      </c>
      <c r="H371" s="139">
        <f t="shared" ca="1" si="66"/>
        <v>9.8568560847992689E-2</v>
      </c>
      <c r="I371" s="123">
        <f t="shared" ca="1" si="70"/>
        <v>0.2505849103479928</v>
      </c>
      <c r="J371" s="123">
        <f t="shared" ca="1" si="67"/>
        <v>0.50138421530568955</v>
      </c>
      <c r="K371" s="142">
        <f t="shared" ca="1" si="71"/>
        <v>6.353824214369487</v>
      </c>
      <c r="L371" s="143">
        <f ca="1">MAX(Routing!A$3,J370+K370)</f>
        <v>6.8446776351328165</v>
      </c>
      <c r="M371" s="141">
        <f ca="1">VLOOKUP(L371,Routing!A$3:D$23,4)+(L371-VLOOKUP(L371,Routing!A$3:A$23,1))*VLOOKUP(L371,Routing!A$3:E$23,5)</f>
        <v>0.24542668811233206</v>
      </c>
      <c r="N371" s="141">
        <f ca="1">VLOOKUP($L371,Routing!$A$3:$C$23,3)+($L371-VLOOKUP($L371,Routing!$A$3:$A$23,1))*VLOOKUP($L371,Routing!$A$3:$F$23,6)</f>
        <v>4.5449386687468896E-3</v>
      </c>
      <c r="O371" s="141">
        <f ca="1">VLOOKUP($L371,Routing!$A$3:$B$23,2)+($L371-VLOOKUP($L371,Routing!$A$3:$A$23,1))*VLOOKUP($L371,Routing!$A$3:$G$23,7)</f>
        <v>0.22724693343734448</v>
      </c>
      <c r="P371" s="83" t="str">
        <f t="shared" ca="1" si="68"/>
        <v/>
      </c>
      <c r="Q371" s="83" t="str">
        <f t="shared" ca="1" si="72"/>
        <v/>
      </c>
      <c r="R371" s="83"/>
      <c r="S371" s="83"/>
    </row>
    <row r="372" spans="1:19" x14ac:dyDescent="0.2">
      <c r="A372" s="83">
        <f>+MassCurves!A339</f>
        <v>335</v>
      </c>
      <c r="B372" s="138">
        <f t="shared" si="61"/>
        <v>0.6905</v>
      </c>
      <c r="C372" s="123">
        <f t="shared" ca="1" si="63"/>
        <v>0.13800000000000012</v>
      </c>
      <c r="D372" s="139">
        <f t="shared" ca="1" si="64"/>
        <v>0</v>
      </c>
      <c r="E372" s="138">
        <f t="shared" ca="1" si="65"/>
        <v>0.21849999999999997</v>
      </c>
      <c r="F372" s="139">
        <f t="shared" ca="1" si="62"/>
        <v>0.15201634950000012</v>
      </c>
      <c r="G372" s="140">
        <f t="shared" ca="1" si="69"/>
        <v>9.1209809700000068</v>
      </c>
      <c r="H372" s="139">
        <f t="shared" ca="1" si="66"/>
        <v>9.878295678433624E-2</v>
      </c>
      <c r="I372" s="123">
        <f t="shared" ca="1" si="70"/>
        <v>0.25079930628433633</v>
      </c>
      <c r="J372" s="123">
        <f t="shared" ca="1" si="67"/>
        <v>0.5018137074341219</v>
      </c>
      <c r="K372" s="142">
        <f t="shared" ca="1" si="71"/>
        <v>6.3635998123965027</v>
      </c>
      <c r="L372" s="143">
        <f ca="1">MAX(Routing!A$3,J371+K371)</f>
        <v>6.8552084296751765</v>
      </c>
      <c r="M372" s="141">
        <f ca="1">VLOOKUP(L372,Routing!A$3:D$23,4)+(L372-VLOOKUP(L372,Routing!A$3:A$23,1))*VLOOKUP(L372,Routing!A$3:E$23,5)</f>
        <v>0.24580428632301429</v>
      </c>
      <c r="N372" s="141">
        <f ca="1">VLOOKUP($L372,Routing!$A$3:$C$23,3)+($L372-VLOOKUP($L372,Routing!$A$3:$A$23,1))*VLOOKUP($L372,Routing!$A$3:$F$23,6)</f>
        <v>4.5519312282039683E-3</v>
      </c>
      <c r="O372" s="141">
        <f ca="1">VLOOKUP($L372,Routing!$A$3:$B$23,2)+($L372-VLOOKUP($L372,Routing!$A$3:$A$23,1))*VLOOKUP($L372,Routing!$A$3:$G$23,7)</f>
        <v>0.22759656141019841</v>
      </c>
      <c r="P372" s="83" t="str">
        <f t="shared" ca="1" si="68"/>
        <v/>
      </c>
      <c r="Q372" s="83" t="str">
        <f t="shared" ca="1" si="72"/>
        <v/>
      </c>
      <c r="R372" s="83"/>
      <c r="S372" s="83"/>
    </row>
    <row r="373" spans="1:19" x14ac:dyDescent="0.2">
      <c r="A373" s="83">
        <f>+MassCurves!A340</f>
        <v>336</v>
      </c>
      <c r="B373" s="138">
        <f t="shared" si="61"/>
        <v>0.69279999999999997</v>
      </c>
      <c r="C373" s="123">
        <f t="shared" ca="1" si="63"/>
        <v>0.13800000000000012</v>
      </c>
      <c r="D373" s="139">
        <f t="shared" ca="1" si="64"/>
        <v>0</v>
      </c>
      <c r="E373" s="138">
        <f t="shared" ca="1" si="65"/>
        <v>0.21849999999999997</v>
      </c>
      <c r="F373" s="139">
        <f t="shared" ca="1" si="62"/>
        <v>0.15201634950000012</v>
      </c>
      <c r="G373" s="140">
        <f t="shared" ca="1" si="69"/>
        <v>9.1209809700000068</v>
      </c>
      <c r="H373" s="139">
        <f t="shared" ca="1" si="66"/>
        <v>9.8998052979313717E-2</v>
      </c>
      <c r="I373" s="123">
        <f t="shared" ca="1" si="70"/>
        <v>0.25101440247931384</v>
      </c>
      <c r="J373" s="123">
        <f t="shared" ca="1" si="67"/>
        <v>0.50224460313270958</v>
      </c>
      <c r="K373" s="142">
        <f t="shared" ca="1" si="71"/>
        <v>6.3730730633229591</v>
      </c>
      <c r="L373" s="143">
        <f ca="1">MAX(Routing!A$3,J372+K372)</f>
        <v>6.865413519830625</v>
      </c>
      <c r="M373" s="141">
        <f ca="1">VLOOKUP(L373,Routing!A$3:D$23,4)+(L373-VLOOKUP(L373,Routing!A$3:A$23,1))*VLOOKUP(L373,Routing!A$3:E$23,5)</f>
        <v>0.24617020589034111</v>
      </c>
      <c r="N373" s="141">
        <f ca="1">VLOOKUP($L373,Routing!$A$3:$C$23,3)+($L373-VLOOKUP($L373,Routing!$A$3:$A$23,1))*VLOOKUP($L373,Routing!$A$3:$F$23,6)</f>
        <v>4.5587075164877982E-3</v>
      </c>
      <c r="O373" s="141">
        <f ca="1">VLOOKUP($L373,Routing!$A$3:$B$23,2)+($L373-VLOOKUP($L373,Routing!$A$3:$A$23,1))*VLOOKUP($L373,Routing!$A$3:$G$23,7)</f>
        <v>0.22793537582438991</v>
      </c>
      <c r="P373" s="83" t="str">
        <f t="shared" ca="1" si="68"/>
        <v/>
      </c>
      <c r="Q373" s="83" t="str">
        <f t="shared" ca="1" si="72"/>
        <v/>
      </c>
      <c r="R373" s="83"/>
      <c r="S373" s="83"/>
    </row>
    <row r="374" spans="1:19" x14ac:dyDescent="0.2">
      <c r="A374" s="83">
        <f>+MassCurves!A341</f>
        <v>337</v>
      </c>
      <c r="B374" s="138">
        <f t="shared" si="61"/>
        <v>0.69509999999999994</v>
      </c>
      <c r="C374" s="123">
        <f t="shared" ca="1" si="63"/>
        <v>0.13799999999999979</v>
      </c>
      <c r="D374" s="139">
        <f t="shared" ca="1" si="64"/>
        <v>0</v>
      </c>
      <c r="E374" s="138">
        <f t="shared" ca="1" si="65"/>
        <v>0.21849999999999997</v>
      </c>
      <c r="F374" s="139">
        <f t="shared" ca="1" si="62"/>
        <v>0.15201634949999976</v>
      </c>
      <c r="G374" s="140">
        <f t="shared" ca="1" si="69"/>
        <v>9.1209809699999962</v>
      </c>
      <c r="H374" s="139">
        <f t="shared" ca="1" si="66"/>
        <v>9.9213852485822401E-2</v>
      </c>
      <c r="I374" s="123">
        <f t="shared" ca="1" si="70"/>
        <v>0.25123020198582213</v>
      </c>
      <c r="J374" s="123">
        <f t="shared" ca="1" si="67"/>
        <v>0.50267690852390268</v>
      </c>
      <c r="K374" s="142">
        <f t="shared" ca="1" si="71"/>
        <v>6.3822669523264048</v>
      </c>
      <c r="L374" s="143">
        <f ca="1">MAX(Routing!A$3,J373+K373)</f>
        <v>6.8753176664556683</v>
      </c>
      <c r="M374" s="141">
        <f ca="1">VLOOKUP(L374,Routing!A$3:D$23,4)+(L374-VLOOKUP(L374,Routing!A$3:A$23,1))*VLOOKUP(L374,Routing!A$3:E$23,5)</f>
        <v>0.2465253346537889</v>
      </c>
      <c r="N374" s="141">
        <f ca="1">VLOOKUP($L374,Routing!$A$3:$C$23,3)+($L374-VLOOKUP($L374,Routing!$A$3:$A$23,1))*VLOOKUP($L374,Routing!$A$3:$F$23,6)</f>
        <v>4.5652839750701642E-3</v>
      </c>
      <c r="O374" s="141">
        <f ca="1">VLOOKUP($L374,Routing!$A$3:$B$23,2)+($L374-VLOOKUP($L374,Routing!$A$3:$A$23,1))*VLOOKUP($L374,Routing!$A$3:$G$23,7)</f>
        <v>0.22826419875350823</v>
      </c>
      <c r="P374" s="83" t="str">
        <f t="shared" ca="1" si="68"/>
        <v/>
      </c>
      <c r="Q374" s="83" t="str">
        <f t="shared" ca="1" si="72"/>
        <v/>
      </c>
      <c r="R374" s="83"/>
      <c r="S374" s="83"/>
    </row>
    <row r="375" spans="1:19" x14ac:dyDescent="0.2">
      <c r="A375" s="83">
        <f>+MassCurves!A342</f>
        <v>338</v>
      </c>
      <c r="B375" s="138">
        <f t="shared" si="61"/>
        <v>0.69740000000000002</v>
      </c>
      <c r="C375" s="123">
        <f t="shared" ca="1" si="63"/>
        <v>0.13800000000000012</v>
      </c>
      <c r="D375" s="139">
        <f t="shared" ca="1" si="64"/>
        <v>0</v>
      </c>
      <c r="E375" s="138">
        <f t="shared" ca="1" si="65"/>
        <v>0.21849999999999997</v>
      </c>
      <c r="F375" s="139">
        <f t="shared" ca="1" si="62"/>
        <v>0.15201634950000012</v>
      </c>
      <c r="G375" s="140">
        <f t="shared" ca="1" si="69"/>
        <v>9.1209809699999962</v>
      </c>
      <c r="H375" s="139">
        <f t="shared" ca="1" si="66"/>
        <v>9.9430358373414532E-2</v>
      </c>
      <c r="I375" s="123">
        <f t="shared" ca="1" si="70"/>
        <v>0.25144670787341467</v>
      </c>
      <c r="J375" s="123">
        <f t="shared" ca="1" si="67"/>
        <v>0.50311062976357046</v>
      </c>
      <c r="K375" s="142">
        <f t="shared" ca="1" si="71"/>
        <v>6.3912028219283608</v>
      </c>
      <c r="L375" s="143">
        <f ca="1">MAX(Routing!A$3,J374+K374)</f>
        <v>6.8849438608503073</v>
      </c>
      <c r="M375" s="141">
        <f ca="1">VLOOKUP(L375,Routing!A$3:D$23,4)+(L375-VLOOKUP(L375,Routing!A$3:A$23,1))*VLOOKUP(L375,Routing!A$3:E$23,5)</f>
        <v>0.24687049700260066</v>
      </c>
      <c r="N375" s="141">
        <f ca="1">VLOOKUP($L375,Routing!$A$3:$C$23,3)+($L375-VLOOKUP($L375,Routing!$A$3:$A$23,1))*VLOOKUP($L375,Routing!$A$3:$F$23,6)</f>
        <v>4.5716758704185305E-3</v>
      </c>
      <c r="O375" s="141">
        <f ca="1">VLOOKUP($L375,Routing!$A$3:$B$23,2)+($L375-VLOOKUP($L375,Routing!$A$3:$A$23,1))*VLOOKUP($L375,Routing!$A$3:$G$23,7)</f>
        <v>0.2285837935209265</v>
      </c>
      <c r="P375" s="83" t="str">
        <f t="shared" ca="1" si="68"/>
        <v/>
      </c>
      <c r="Q375" s="83" t="str">
        <f t="shared" ca="1" si="72"/>
        <v/>
      </c>
      <c r="R375" s="83"/>
      <c r="S375" s="83"/>
    </row>
    <row r="376" spans="1:19" x14ac:dyDescent="0.2">
      <c r="A376" s="83">
        <f>+MassCurves!A343</f>
        <v>339</v>
      </c>
      <c r="B376" s="138">
        <f t="shared" si="61"/>
        <v>0.69969999999999999</v>
      </c>
      <c r="C376" s="123">
        <f t="shared" ca="1" si="63"/>
        <v>0.13800000000000012</v>
      </c>
      <c r="D376" s="139">
        <f t="shared" ca="1" si="64"/>
        <v>0</v>
      </c>
      <c r="E376" s="138">
        <f t="shared" ca="1" si="65"/>
        <v>0.21849999999999997</v>
      </c>
      <c r="F376" s="139">
        <f t="shared" ca="1" si="62"/>
        <v>0.15201634950000012</v>
      </c>
      <c r="G376" s="140">
        <f t="shared" ca="1" si="69"/>
        <v>9.1209809700000068</v>
      </c>
      <c r="H376" s="139">
        <f t="shared" ca="1" si="66"/>
        <v>9.9647573728406907E-2</v>
      </c>
      <c r="I376" s="123">
        <f t="shared" ca="1" si="70"/>
        <v>0.25166392322840703</v>
      </c>
      <c r="J376" s="123">
        <f t="shared" ca="1" si="67"/>
        <v>0.50354577304121939</v>
      </c>
      <c r="K376" s="142">
        <f t="shared" ca="1" si="71"/>
        <v>6.3999004898253613</v>
      </c>
      <c r="L376" s="143">
        <f ca="1">MAX(Routing!A$3,J375+K375)</f>
        <v>6.8943134516919313</v>
      </c>
      <c r="M376" s="141">
        <f ca="1">VLOOKUP(L376,Routing!A$3:D$23,4)+(L376-VLOOKUP(L376,Routing!A$3:A$23,1))*VLOOKUP(L376,Routing!A$3:E$23,5)</f>
        <v>0.24720645842720071</v>
      </c>
      <c r="N376" s="141">
        <f ca="1">VLOOKUP($L376,Routing!$A$3:$C$23,3)+($L376-VLOOKUP($L376,Routing!$A$3:$A$23,1))*VLOOKUP($L376,Routing!$A$3:$F$23,6)</f>
        <v>4.5778973782814947E-3</v>
      </c>
      <c r="O376" s="141">
        <f ca="1">VLOOKUP($L376,Routing!$A$3:$B$23,2)+($L376-VLOOKUP($L376,Routing!$A$3:$A$23,1))*VLOOKUP($L376,Routing!$A$3:$G$23,7)</f>
        <v>0.22889486891407473</v>
      </c>
      <c r="P376" s="83" t="str">
        <f t="shared" ca="1" si="68"/>
        <v/>
      </c>
      <c r="Q376" s="83" t="str">
        <f t="shared" ca="1" si="72"/>
        <v/>
      </c>
      <c r="R376" s="83"/>
      <c r="S376" s="83"/>
    </row>
    <row r="377" spans="1:19" x14ac:dyDescent="0.2">
      <c r="A377" s="83">
        <f>+MassCurves!A344</f>
        <v>340</v>
      </c>
      <c r="B377" s="138">
        <f t="shared" si="61"/>
        <v>0.70199999999999996</v>
      </c>
      <c r="C377" s="123">
        <f t="shared" ca="1" si="63"/>
        <v>0.13799999999999979</v>
      </c>
      <c r="D377" s="139">
        <f t="shared" ca="1" si="64"/>
        <v>0</v>
      </c>
      <c r="E377" s="138">
        <f t="shared" ca="1" si="65"/>
        <v>0.21849999999999997</v>
      </c>
      <c r="F377" s="139">
        <f t="shared" ca="1" si="62"/>
        <v>0.15201634949999976</v>
      </c>
      <c r="G377" s="140">
        <f t="shared" ca="1" si="69"/>
        <v>9.1209809699999962</v>
      </c>
      <c r="H377" s="139">
        <f t="shared" ca="1" si="66"/>
        <v>9.9865501653990482E-2</v>
      </c>
      <c r="I377" s="123">
        <f t="shared" ca="1" si="70"/>
        <v>0.25188185115399025</v>
      </c>
      <c r="J377" s="123">
        <f t="shared" ca="1" si="67"/>
        <v>0.50398234458021718</v>
      </c>
      <c r="K377" s="142">
        <f t="shared" ca="1" si="71"/>
        <v>6.4083783582701974</v>
      </c>
      <c r="L377" s="143">
        <f ca="1">MAX(Routing!A$3,J376+K376)</f>
        <v>6.9034462628665807</v>
      </c>
      <c r="M377" s="141">
        <f ca="1">VLOOKUP(L377,Routing!A$3:D$23,4)+(L377-VLOOKUP(L377,Routing!A$3:A$23,1))*VLOOKUP(L377,Routing!A$3:E$23,5)</f>
        <v>0.24753392974422</v>
      </c>
      <c r="N377" s="141">
        <f ca="1">VLOOKUP($L377,Routing!$A$3:$C$23,3)+($L377-VLOOKUP($L377,Routing!$A$3:$A$23,1))*VLOOKUP($L377,Routing!$A$3:$F$23,6)</f>
        <v>4.5839616619299996E-3</v>
      </c>
      <c r="O377" s="141">
        <f ca="1">VLOOKUP($L377,Routing!$A$3:$B$23,2)+($L377-VLOOKUP($L377,Routing!$A$3:$A$23,1))*VLOOKUP($L377,Routing!$A$3:$G$23,7)</f>
        <v>0.2291980830965</v>
      </c>
      <c r="P377" s="83" t="str">
        <f t="shared" ca="1" si="68"/>
        <v/>
      </c>
      <c r="Q377" s="83" t="str">
        <f t="shared" ca="1" si="72"/>
        <v/>
      </c>
      <c r="R377" s="83"/>
      <c r="S377" s="83"/>
    </row>
    <row r="378" spans="1:19" x14ac:dyDescent="0.2">
      <c r="A378" s="83">
        <f>+MassCurves!A345</f>
        <v>341</v>
      </c>
      <c r="B378" s="138">
        <f t="shared" si="61"/>
        <v>0.70429999999999993</v>
      </c>
      <c r="C378" s="123">
        <f t="shared" ca="1" si="63"/>
        <v>0.13799999999999979</v>
      </c>
      <c r="D378" s="139">
        <f t="shared" ca="1" si="64"/>
        <v>0</v>
      </c>
      <c r="E378" s="138">
        <f t="shared" ca="1" si="65"/>
        <v>0.21849999999999997</v>
      </c>
      <c r="F378" s="139">
        <f t="shared" ca="1" si="62"/>
        <v>0.15201634949999976</v>
      </c>
      <c r="G378" s="140">
        <f t="shared" ca="1" si="69"/>
        <v>9.1209809699999855</v>
      </c>
      <c r="H378" s="139">
        <f t="shared" ca="1" si="66"/>
        <v>0.10008414527034146</v>
      </c>
      <c r="I378" s="123">
        <f t="shared" ca="1" si="70"/>
        <v>0.25210049477034124</v>
      </c>
      <c r="J378" s="123">
        <f t="shared" ca="1" si="67"/>
        <v>0.50442035063801394</v>
      </c>
      <c r="K378" s="142">
        <f t="shared" ca="1" si="71"/>
        <v>6.4166535156092603</v>
      </c>
      <c r="L378" s="143">
        <f ca="1">MAX(Routing!A$3,J377+K377)</f>
        <v>6.9123607028504148</v>
      </c>
      <c r="M378" s="141">
        <f ca="1">VLOOKUP(L378,Routing!A$3:D$23,4)+(L378-VLOOKUP(L378,Routing!A$3:A$23,1))*VLOOKUP(L378,Routing!A$3:E$23,5)</f>
        <v>0.24785357101854077</v>
      </c>
      <c r="N378" s="141">
        <f ca="1">VLOOKUP($L378,Routing!$A$3:$C$23,3)+($L378-VLOOKUP($L378,Routing!$A$3:$A$23,1))*VLOOKUP($L378,Routing!$A$3:$F$23,6)</f>
        <v>4.5898809447877916E-3</v>
      </c>
      <c r="O378" s="141">
        <f ca="1">VLOOKUP($L378,Routing!$A$3:$B$23,2)+($L378-VLOOKUP($L378,Routing!$A$3:$A$23,1))*VLOOKUP($L378,Routing!$A$3:$G$23,7)</f>
        <v>0.22949404723938957</v>
      </c>
      <c r="P378" s="83" t="str">
        <f t="shared" ca="1" si="68"/>
        <v/>
      </c>
      <c r="Q378" s="83" t="str">
        <f t="shared" ca="1" si="72"/>
        <v/>
      </c>
      <c r="R378" s="83"/>
      <c r="S378" s="83"/>
    </row>
    <row r="379" spans="1:19" x14ac:dyDescent="0.2">
      <c r="A379" s="83">
        <f>+MassCurves!A346</f>
        <v>342</v>
      </c>
      <c r="B379" s="138">
        <f t="shared" si="61"/>
        <v>0.70660000000000001</v>
      </c>
      <c r="C379" s="123">
        <f t="shared" ca="1" si="63"/>
        <v>0.13800000000000012</v>
      </c>
      <c r="D379" s="139">
        <f t="shared" ca="1" si="64"/>
        <v>0</v>
      </c>
      <c r="E379" s="138">
        <f t="shared" ca="1" si="65"/>
        <v>0.21849999999999997</v>
      </c>
      <c r="F379" s="139">
        <f t="shared" ca="1" si="62"/>
        <v>0.15201634950000012</v>
      </c>
      <c r="G379" s="140">
        <f t="shared" ca="1" si="69"/>
        <v>9.1209809699999962</v>
      </c>
      <c r="H379" s="139">
        <f t="shared" ca="1" si="66"/>
        <v>0.10030350771473288</v>
      </c>
      <c r="I379" s="123">
        <f t="shared" ca="1" si="70"/>
        <v>0.25231985721473299</v>
      </c>
      <c r="J379" s="123">
        <f t="shared" ca="1" si="67"/>
        <v>0.50485979750636423</v>
      </c>
      <c r="K379" s="142">
        <f t="shared" ca="1" si="71"/>
        <v>6.4247418305385411</v>
      </c>
      <c r="L379" s="143">
        <f ca="1">MAX(Routing!A$3,J378+K378)</f>
        <v>6.9210738662472746</v>
      </c>
      <c r="M379" s="141">
        <f ca="1">VLOOKUP(L379,Routing!A$3:D$23,4)+(L379-VLOOKUP(L379,Routing!A$3:A$23,1))*VLOOKUP(L379,Routing!A$3:E$23,5)</f>
        <v>0.24816599520408553</v>
      </c>
      <c r="N379" s="141">
        <f ca="1">VLOOKUP($L379,Routing!$A$3:$C$23,3)+($L379-VLOOKUP($L379,Routing!$A$3:$A$23,1))*VLOOKUP($L379,Routing!$A$3:$F$23,6)</f>
        <v>4.5956665778534352E-3</v>
      </c>
      <c r="O379" s="141">
        <f ca="1">VLOOKUP($L379,Routing!$A$3:$B$23,2)+($L379-VLOOKUP($L379,Routing!$A$3:$A$23,1))*VLOOKUP($L379,Routing!$A$3:$G$23,7)</f>
        <v>0.22978332889267178</v>
      </c>
      <c r="P379" s="83" t="str">
        <f t="shared" ca="1" si="68"/>
        <v/>
      </c>
      <c r="Q379" s="83" t="str">
        <f t="shared" ca="1" si="72"/>
        <v/>
      </c>
      <c r="R379" s="83"/>
      <c r="S379" s="83"/>
    </row>
    <row r="380" spans="1:19" x14ac:dyDescent="0.2">
      <c r="A380" s="83">
        <f>+MassCurves!A347</f>
        <v>343</v>
      </c>
      <c r="B380" s="138">
        <f t="shared" si="61"/>
        <v>0.70889999999999997</v>
      </c>
      <c r="C380" s="123">
        <f t="shared" ca="1" si="63"/>
        <v>0.13800000000000012</v>
      </c>
      <c r="D380" s="139">
        <f t="shared" ca="1" si="64"/>
        <v>0</v>
      </c>
      <c r="E380" s="138">
        <f t="shared" ca="1" si="65"/>
        <v>0.21849999999999997</v>
      </c>
      <c r="F380" s="139">
        <f t="shared" ca="1" si="62"/>
        <v>0.15201634950000012</v>
      </c>
      <c r="G380" s="140">
        <f t="shared" ca="1" si="69"/>
        <v>9.1209809700000068</v>
      </c>
      <c r="H380" s="139">
        <f t="shared" ca="1" si="66"/>
        <v>0.10052359214164718</v>
      </c>
      <c r="I380" s="123">
        <f t="shared" ca="1" si="70"/>
        <v>0.25253994164164728</v>
      </c>
      <c r="J380" s="123">
        <f t="shared" ca="1" si="67"/>
        <v>0.5053006915115551</v>
      </c>
      <c r="K380" s="142">
        <f t="shared" ca="1" si="71"/>
        <v>6.4326580396004607</v>
      </c>
      <c r="L380" s="143">
        <f ca="1">MAX(Routing!A$3,J379+K379)</f>
        <v>6.9296016280449049</v>
      </c>
      <c r="M380" s="141">
        <f ca="1">VLOOKUP(L380,Routing!A$3:D$23,4)+(L380-VLOOKUP(L380,Routing!A$3:A$23,1))*VLOOKUP(L380,Routing!A$3:E$23,5)</f>
        <v>0.24847177152352248</v>
      </c>
      <c r="N380" s="141">
        <f ca="1">VLOOKUP($L380,Routing!$A$3:$C$23,3)+($L380-VLOOKUP($L380,Routing!$A$3:$A$23,1))*VLOOKUP($L380,Routing!$A$3:$F$23,6)</f>
        <v>4.6013291022874532E-3</v>
      </c>
      <c r="O380" s="141">
        <f ca="1">VLOOKUP($L380,Routing!$A$3:$B$23,2)+($L380-VLOOKUP($L380,Routing!$A$3:$A$23,1))*VLOOKUP($L380,Routing!$A$3:$G$23,7)</f>
        <v>0.23006645511437265</v>
      </c>
      <c r="P380" s="83" t="str">
        <f t="shared" ca="1" si="68"/>
        <v/>
      </c>
      <c r="Q380" s="83" t="str">
        <f t="shared" ca="1" si="72"/>
        <v/>
      </c>
      <c r="R380" s="83"/>
      <c r="S380" s="83"/>
    </row>
    <row r="381" spans="1:19" x14ac:dyDescent="0.2">
      <c r="A381" s="83">
        <f>+MassCurves!A348</f>
        <v>344</v>
      </c>
      <c r="B381" s="138">
        <f t="shared" si="61"/>
        <v>0.71119999999999994</v>
      </c>
      <c r="C381" s="123">
        <f t="shared" ca="1" si="63"/>
        <v>0.13799999999999979</v>
      </c>
      <c r="D381" s="139">
        <f t="shared" ca="1" si="64"/>
        <v>0</v>
      </c>
      <c r="E381" s="138">
        <f t="shared" ca="1" si="65"/>
        <v>0.21849999999999997</v>
      </c>
      <c r="F381" s="139">
        <f t="shared" ca="1" si="62"/>
        <v>0.15201634949999976</v>
      </c>
      <c r="G381" s="140">
        <f t="shared" ca="1" si="69"/>
        <v>9.1209809699999962</v>
      </c>
      <c r="H381" s="139">
        <f t="shared" ca="1" si="66"/>
        <v>0.10074440172288951</v>
      </c>
      <c r="I381" s="123">
        <f t="shared" ca="1" si="70"/>
        <v>0.25276075122288927</v>
      </c>
      <c r="J381" s="123">
        <f t="shared" ca="1" si="67"/>
        <v>0.50574303901463491</v>
      </c>
      <c r="K381" s="142">
        <f t="shared" ca="1" si="71"/>
        <v>6.440415828406203</v>
      </c>
      <c r="L381" s="143">
        <f ca="1">MAX(Routing!A$3,J380+K380)</f>
        <v>6.9379587311120154</v>
      </c>
      <c r="M381" s="141">
        <f ca="1">VLOOKUP(L381,Routing!A$3:D$23,4)+(L381-VLOOKUP(L381,Routing!A$3:A$23,1))*VLOOKUP(L381,Routing!A$3:E$23,5)</f>
        <v>0.24877142860561011</v>
      </c>
      <c r="N381" s="141">
        <f ca="1">VLOOKUP($L381,Routing!$A$3:$C$23,3)+($L381-VLOOKUP($L381,Routing!$A$3:$A$23,1))*VLOOKUP($L381,Routing!$A$3:$F$23,6)</f>
        <v>4.6068783075112977E-3</v>
      </c>
      <c r="O381" s="141">
        <f ca="1">VLOOKUP($L381,Routing!$A$3:$B$23,2)+($L381-VLOOKUP($L381,Routing!$A$3:$A$23,1))*VLOOKUP($L381,Routing!$A$3:$G$23,7)</f>
        <v>0.23034391537556489</v>
      </c>
      <c r="P381" s="83" t="str">
        <f t="shared" ca="1" si="68"/>
        <v/>
      </c>
      <c r="Q381" s="83" t="str">
        <f t="shared" ca="1" si="72"/>
        <v/>
      </c>
      <c r="R381" s="83"/>
      <c r="S381" s="83"/>
    </row>
    <row r="382" spans="1:19" x14ac:dyDescent="0.2">
      <c r="A382" s="83">
        <f>+MassCurves!A349</f>
        <v>345</v>
      </c>
      <c r="B382" s="138">
        <f t="shared" si="61"/>
        <v>0.71350000000000002</v>
      </c>
      <c r="C382" s="123">
        <f t="shared" ca="1" si="63"/>
        <v>0.13800000000000012</v>
      </c>
      <c r="D382" s="139">
        <f t="shared" ca="1" si="64"/>
        <v>0</v>
      </c>
      <c r="E382" s="138">
        <f t="shared" ca="1" si="65"/>
        <v>0.21849999999999997</v>
      </c>
      <c r="F382" s="139">
        <f t="shared" ca="1" si="62"/>
        <v>0.15201634950000012</v>
      </c>
      <c r="G382" s="140">
        <f t="shared" ca="1" si="69"/>
        <v>9.1209809699999962</v>
      </c>
      <c r="H382" s="139">
        <f t="shared" ca="1" si="66"/>
        <v>0.10096593964770217</v>
      </c>
      <c r="I382" s="123">
        <f t="shared" ca="1" si="70"/>
        <v>0.25298228914770227</v>
      </c>
      <c r="J382" s="123">
        <f t="shared" ca="1" si="67"/>
        <v>0.50618684641164036</v>
      </c>
      <c r="K382" s="142">
        <f t="shared" ca="1" si="71"/>
        <v>6.4480279070335804</v>
      </c>
      <c r="L382" s="143">
        <f ca="1">MAX(Routing!A$3,J381+K381)</f>
        <v>6.9461588674208379</v>
      </c>
      <c r="M382" s="141">
        <f ca="1">VLOOKUP(L382,Routing!A$3:D$23,4)+(L382-VLOOKUP(L382,Routing!A$3:A$23,1))*VLOOKUP(L382,Routing!A$3:E$23,5)</f>
        <v>0.24906545739755992</v>
      </c>
      <c r="N382" s="141">
        <f ca="1">VLOOKUP($L382,Routing!$A$3:$C$23,3)+($L382-VLOOKUP($L382,Routing!$A$3:$A$23,1))*VLOOKUP($L382,Routing!$A$3:$F$23,6)</f>
        <v>4.6123232851399982E-3</v>
      </c>
      <c r="O382" s="141">
        <f ca="1">VLOOKUP($L382,Routing!$A$3:$B$23,2)+($L382-VLOOKUP($L382,Routing!$A$3:$A$23,1))*VLOOKUP($L382,Routing!$A$3:$G$23,7)</f>
        <v>0.23061616425699991</v>
      </c>
      <c r="P382" s="83" t="str">
        <f t="shared" ca="1" si="68"/>
        <v/>
      </c>
      <c r="Q382" s="83" t="str">
        <f t="shared" ca="1" si="72"/>
        <v/>
      </c>
      <c r="R382" s="83"/>
      <c r="S382" s="83"/>
    </row>
    <row r="383" spans="1:19" x14ac:dyDescent="0.2">
      <c r="A383" s="83">
        <f>+MassCurves!A350</f>
        <v>346</v>
      </c>
      <c r="B383" s="138">
        <f t="shared" si="61"/>
        <v>0.71579999999999999</v>
      </c>
      <c r="C383" s="123">
        <f t="shared" ca="1" si="63"/>
        <v>0.13800000000000012</v>
      </c>
      <c r="D383" s="139">
        <f t="shared" ca="1" si="64"/>
        <v>0</v>
      </c>
      <c r="E383" s="138">
        <f t="shared" ca="1" si="65"/>
        <v>0.21849999999999997</v>
      </c>
      <c r="F383" s="139">
        <f t="shared" ca="1" si="62"/>
        <v>0.15201634950000012</v>
      </c>
      <c r="G383" s="140">
        <f t="shared" ca="1" si="69"/>
        <v>9.1209809700000068</v>
      </c>
      <c r="H383" s="139">
        <f t="shared" ca="1" si="66"/>
        <v>0.10118820912287972</v>
      </c>
      <c r="I383" s="123">
        <f t="shared" ca="1" si="70"/>
        <v>0.25320455862287983</v>
      </c>
      <c r="J383" s="123">
        <f t="shared" ca="1" si="67"/>
        <v>0.50663212013382786</v>
      </c>
      <c r="K383" s="142">
        <f t="shared" ca="1" si="71"/>
        <v>6.4555060800180781</v>
      </c>
      <c r="L383" s="143">
        <f ca="1">MAX(Routing!A$3,J382+K382)</f>
        <v>6.9542147534452212</v>
      </c>
      <c r="M383" s="141">
        <f ca="1">VLOOKUP(L383,Routing!A$3:D$23,4)+(L383-VLOOKUP(L383,Routing!A$3:A$23,1))*VLOOKUP(L383,Routing!A$3:E$23,5)</f>
        <v>0.24935431386855372</v>
      </c>
      <c r="N383" s="141">
        <f ca="1">VLOOKUP($L383,Routing!$A$3:$C$23,3)+($L383-VLOOKUP($L383,Routing!$A$3:$A$23,1))*VLOOKUP($L383,Routing!$A$3:$F$23,6)</f>
        <v>4.6176724790472912E-3</v>
      </c>
      <c r="O383" s="141">
        <f ca="1">VLOOKUP($L383,Routing!$A$3:$B$23,2)+($L383-VLOOKUP($L383,Routing!$A$3:$A$23,1))*VLOOKUP($L383,Routing!$A$3:$G$23,7)</f>
        <v>0.23088362395236456</v>
      </c>
      <c r="P383" s="83" t="str">
        <f t="shared" ca="1" si="68"/>
        <v/>
      </c>
      <c r="Q383" s="83" t="str">
        <f t="shared" ca="1" si="72"/>
        <v/>
      </c>
      <c r="R383" s="83"/>
      <c r="S383" s="83"/>
    </row>
    <row r="384" spans="1:19" x14ac:dyDescent="0.2">
      <c r="A384" s="83">
        <f>+MassCurves!A351</f>
        <v>347</v>
      </c>
      <c r="B384" s="138">
        <f t="shared" si="61"/>
        <v>0.71809999999999996</v>
      </c>
      <c r="C384" s="123">
        <f t="shared" ca="1" si="63"/>
        <v>0.13799999999999979</v>
      </c>
      <c r="D384" s="139">
        <f t="shared" ca="1" si="64"/>
        <v>0</v>
      </c>
      <c r="E384" s="138">
        <f t="shared" ca="1" si="65"/>
        <v>0.21849999999999997</v>
      </c>
      <c r="F384" s="139">
        <f t="shared" ca="1" si="62"/>
        <v>0.15201634949999976</v>
      </c>
      <c r="G384" s="140">
        <f t="shared" ca="1" si="69"/>
        <v>9.1209809699999962</v>
      </c>
      <c r="H384" s="139">
        <f t="shared" ca="1" si="66"/>
        <v>0.1014112133728849</v>
      </c>
      <c r="I384" s="123">
        <f t="shared" ca="1" si="70"/>
        <v>0.25342756287288465</v>
      </c>
      <c r="J384" s="123">
        <f t="shared" ca="1" si="67"/>
        <v>0.50707886664790869</v>
      </c>
      <c r="K384" s="142">
        <f t="shared" ca="1" si="71"/>
        <v>6.4628613113248425</v>
      </c>
      <c r="L384" s="143">
        <f ca="1">MAX(Routing!A$3,J383+K383)</f>
        <v>6.9621382001519061</v>
      </c>
      <c r="M384" s="141">
        <f ca="1">VLOOKUP(L384,Routing!A$3:D$23,4)+(L384-VLOOKUP(L384,Routing!A$3:A$23,1))*VLOOKUP(L384,Routing!A$3:E$23,5)</f>
        <v>0.24963842151939103</v>
      </c>
      <c r="N384" s="141">
        <f ca="1">VLOOKUP($L384,Routing!$A$3:$C$23,3)+($L384-VLOOKUP($L384,Routing!$A$3:$A$23,1))*VLOOKUP($L384,Routing!$A$3:$F$23,6)</f>
        <v>4.6229337318405743E-3</v>
      </c>
      <c r="O384" s="141">
        <f ca="1">VLOOKUP($L384,Routing!$A$3:$B$23,2)+($L384-VLOOKUP($L384,Routing!$A$3:$A$23,1))*VLOOKUP($L384,Routing!$A$3:$G$23,7)</f>
        <v>0.23114668659202875</v>
      </c>
      <c r="P384" s="83" t="str">
        <f t="shared" ca="1" si="68"/>
        <v/>
      </c>
      <c r="Q384" s="83" t="str">
        <f t="shared" ca="1" si="72"/>
        <v/>
      </c>
      <c r="R384" s="83"/>
      <c r="S384" s="83"/>
    </row>
    <row r="385" spans="1:19" x14ac:dyDescent="0.2">
      <c r="A385" s="83">
        <f>+MassCurves!A352</f>
        <v>348</v>
      </c>
      <c r="B385" s="138">
        <f t="shared" si="61"/>
        <v>0.72039999999999993</v>
      </c>
      <c r="C385" s="123">
        <f t="shared" ca="1" si="63"/>
        <v>0.13799999999999979</v>
      </c>
      <c r="D385" s="139">
        <f t="shared" ca="1" si="64"/>
        <v>0</v>
      </c>
      <c r="E385" s="138">
        <f t="shared" ca="1" si="65"/>
        <v>0.21849999999999997</v>
      </c>
      <c r="F385" s="139">
        <f t="shared" ca="1" si="62"/>
        <v>0.15201634949999976</v>
      </c>
      <c r="G385" s="140">
        <f t="shared" ca="1" si="69"/>
        <v>9.1209809699999855</v>
      </c>
      <c r="H385" s="139">
        <f t="shared" ca="1" si="66"/>
        <v>0.10163495563996575</v>
      </c>
      <c r="I385" s="123">
        <f t="shared" ca="1" si="70"/>
        <v>0.25365130513996548</v>
      </c>
      <c r="J385" s="123">
        <f t="shared" ca="1" si="67"/>
        <v>0.50752709245628269</v>
      </c>
      <c r="K385" s="142">
        <f t="shared" ca="1" si="71"/>
        <v>6.4701037846615304</v>
      </c>
      <c r="L385" s="143">
        <f ca="1">MAX(Routing!A$3,J384+K384)</f>
        <v>6.9699401779727514</v>
      </c>
      <c r="M385" s="141">
        <f ca="1">VLOOKUP(L385,Routing!A$3:D$23,4)+(L385-VLOOKUP(L385,Routing!A$3:A$23,1))*VLOOKUP(L385,Routing!A$3:E$23,5)</f>
        <v>0.24991817371217034</v>
      </c>
      <c r="N385" s="141">
        <f ca="1">VLOOKUP($L385,Routing!$A$3:$C$23,3)+($L385-VLOOKUP($L385,Routing!$A$3:$A$23,1))*VLOOKUP($L385,Routing!$A$3:$F$23,6)</f>
        <v>4.6281143280031542E-3</v>
      </c>
      <c r="O385" s="141">
        <f ca="1">VLOOKUP($L385,Routing!$A$3:$B$23,2)+($L385-VLOOKUP($L385,Routing!$A$3:$A$23,1))*VLOOKUP($L385,Routing!$A$3:$G$23,7)</f>
        <v>0.23140571640015772</v>
      </c>
      <c r="P385" s="83" t="str">
        <f t="shared" ca="1" si="68"/>
        <v/>
      </c>
      <c r="Q385" s="83" t="str">
        <f t="shared" ca="1" si="72"/>
        <v/>
      </c>
      <c r="R385" s="83"/>
      <c r="S385" s="83"/>
    </row>
    <row r="386" spans="1:19" x14ac:dyDescent="0.2">
      <c r="A386" s="83">
        <f>+MassCurves!A353</f>
        <v>349</v>
      </c>
      <c r="B386" s="138">
        <f t="shared" si="61"/>
        <v>0.72270000000000001</v>
      </c>
      <c r="C386" s="123">
        <f t="shared" ca="1" si="63"/>
        <v>0.13800000000000012</v>
      </c>
      <c r="D386" s="139">
        <f t="shared" ca="1" si="64"/>
        <v>0</v>
      </c>
      <c r="E386" s="138">
        <f t="shared" ca="1" si="65"/>
        <v>0.21849999999999997</v>
      </c>
      <c r="F386" s="139">
        <f t="shared" ca="1" si="62"/>
        <v>0.15201634950000012</v>
      </c>
      <c r="G386" s="140">
        <f t="shared" ca="1" si="69"/>
        <v>9.1209809699999962</v>
      </c>
      <c r="H386" s="139">
        <f t="shared" ca="1" si="66"/>
        <v>0.10185943918427331</v>
      </c>
      <c r="I386" s="123">
        <f t="shared" ca="1" si="70"/>
        <v>0.25387578868427341</v>
      </c>
      <c r="J386" s="123">
        <f t="shared" ca="1" si="67"/>
        <v>0.50797680409727308</v>
      </c>
      <c r="K386" s="142">
        <f t="shared" ca="1" si="71"/>
        <v>6.4772429594661638</v>
      </c>
      <c r="L386" s="143">
        <f ca="1">MAX(Routing!A$3,J385+K385)</f>
        <v>6.9776308771178126</v>
      </c>
      <c r="M386" s="141">
        <f ca="1">VLOOKUP(L386,Routing!A$3:D$23,4)+(L386-VLOOKUP(L386,Routing!A$3:A$23,1))*VLOOKUP(L386,Routing!A$3:E$23,5)</f>
        <v>0.25019393583290961</v>
      </c>
      <c r="N386" s="141">
        <f ca="1">VLOOKUP($L386,Routing!$A$3:$C$23,3)+($L386-VLOOKUP($L386,Routing!$A$3:$A$23,1))*VLOOKUP($L386,Routing!$A$3:$F$23,6)</f>
        <v>4.6332210339427703E-3</v>
      </c>
      <c r="O386" s="141">
        <f ca="1">VLOOKUP($L386,Routing!$A$3:$B$23,2)+($L386-VLOOKUP($L386,Routing!$A$3:$A$23,1))*VLOOKUP($L386,Routing!$A$3:$G$23,7)</f>
        <v>0.23166105169713852</v>
      </c>
      <c r="P386" s="83" t="str">
        <f t="shared" ca="1" si="68"/>
        <v/>
      </c>
      <c r="Q386" s="83" t="str">
        <f t="shared" ca="1" si="72"/>
        <v/>
      </c>
      <c r="R386" s="83"/>
      <c r="S386" s="83"/>
    </row>
    <row r="387" spans="1:19" x14ac:dyDescent="0.2">
      <c r="A387" s="83">
        <f>+MassCurves!A354</f>
        <v>350</v>
      </c>
      <c r="B387" s="138">
        <f t="shared" si="61"/>
        <v>0.72499999999999998</v>
      </c>
      <c r="C387" s="123">
        <f t="shared" ca="1" si="63"/>
        <v>0.13800000000000012</v>
      </c>
      <c r="D387" s="139">
        <f t="shared" ca="1" si="64"/>
        <v>0</v>
      </c>
      <c r="E387" s="138">
        <f t="shared" ca="1" si="65"/>
        <v>0.21849999999999997</v>
      </c>
      <c r="F387" s="139">
        <f t="shared" ca="1" si="62"/>
        <v>0.15201634950000012</v>
      </c>
      <c r="G387" s="140">
        <f t="shared" ca="1" si="69"/>
        <v>9.1209809700000068</v>
      </c>
      <c r="H387" s="139">
        <f t="shared" ca="1" si="66"/>
        <v>0.10208466728398055</v>
      </c>
      <c r="I387" s="123">
        <f t="shared" ca="1" si="70"/>
        <v>0.25410101678398067</v>
      </c>
      <c r="J387" s="123">
        <f t="shared" ca="1" si="67"/>
        <v>0.50842800814536648</v>
      </c>
      <c r="K387" s="142">
        <f t="shared" ca="1" si="71"/>
        <v>6.4842876228801316</v>
      </c>
      <c r="L387" s="143">
        <f ca="1">MAX(Routing!A$3,J386+K386)</f>
        <v>6.9852197635634372</v>
      </c>
      <c r="M387" s="141">
        <f ca="1">VLOOKUP(L387,Routing!A$3:D$23,4)+(L387-VLOOKUP(L387,Routing!A$3:A$23,1))*VLOOKUP(L387,Routing!A$3:E$23,5)</f>
        <v>0.25046604729908739</v>
      </c>
      <c r="N387" s="141">
        <f ca="1">VLOOKUP($L387,Routing!$A$3:$C$23,3)+($L387-VLOOKUP($L387,Routing!$A$3:$A$23,1))*VLOOKUP($L387,Routing!$A$3:$F$23,6)</f>
        <v>4.6382601351682845E-3</v>
      </c>
      <c r="O387" s="141">
        <f ca="1">VLOOKUP($L387,Routing!$A$3:$B$23,2)+($L387-VLOOKUP($L387,Routing!$A$3:$A$23,1))*VLOOKUP($L387,Routing!$A$3:$G$23,7)</f>
        <v>0.23191300675841423</v>
      </c>
      <c r="P387" s="83" t="str">
        <f t="shared" ca="1" si="68"/>
        <v/>
      </c>
      <c r="Q387" s="83" t="str">
        <f t="shared" ca="1" si="72"/>
        <v/>
      </c>
      <c r="R387" s="83"/>
      <c r="S387" s="83"/>
    </row>
    <row r="388" spans="1:19" x14ac:dyDescent="0.2">
      <c r="A388" s="83">
        <f>+MassCurves!A355</f>
        <v>351</v>
      </c>
      <c r="B388" s="138">
        <f t="shared" si="61"/>
        <v>0.72729999999999995</v>
      </c>
      <c r="C388" s="123">
        <f t="shared" ca="1" si="63"/>
        <v>0.13799999999999979</v>
      </c>
      <c r="D388" s="139">
        <f t="shared" ca="1" si="64"/>
        <v>0</v>
      </c>
      <c r="E388" s="138">
        <f t="shared" ca="1" si="65"/>
        <v>0.21849999999999997</v>
      </c>
      <c r="F388" s="139">
        <f t="shared" ca="1" si="62"/>
        <v>0.15201634949999976</v>
      </c>
      <c r="G388" s="140">
        <f t="shared" ca="1" si="69"/>
        <v>9.1209809699999962</v>
      </c>
      <c r="H388" s="139">
        <f t="shared" ca="1" si="66"/>
        <v>0.10231064323540189</v>
      </c>
      <c r="I388" s="123">
        <f t="shared" ca="1" si="70"/>
        <v>0.25432699273540166</v>
      </c>
      <c r="J388" s="123">
        <f t="shared" ca="1" si="67"/>
        <v>0.50888071121145484</v>
      </c>
      <c r="K388" s="142">
        <f t="shared" ca="1" si="71"/>
        <v>6.4912459379942682</v>
      </c>
      <c r="L388" s="143">
        <f ca="1">MAX(Routing!A$3,J387+K387)</f>
        <v>6.9927156310254981</v>
      </c>
      <c r="M388" s="141">
        <f ca="1">VLOOKUP(L388,Routing!A$3:D$23,4)+(L388-VLOOKUP(L388,Routing!A$3:A$23,1))*VLOOKUP(L388,Routing!A$3:E$23,5)</f>
        <v>0.25073482342322501</v>
      </c>
      <c r="N388" s="141">
        <f ca="1">VLOOKUP($L388,Routing!$A$3:$C$23,3)+($L388-VLOOKUP($L388,Routing!$A$3:$A$23,1))*VLOOKUP($L388,Routing!$A$3:$F$23,6)</f>
        <v>4.6432374708004626E-3</v>
      </c>
      <c r="O388" s="141">
        <f ca="1">VLOOKUP($L388,Routing!$A$3:$B$23,2)+($L388-VLOOKUP($L388,Routing!$A$3:$A$23,1))*VLOOKUP($L388,Routing!$A$3:$G$23,7)</f>
        <v>0.23216187354002316</v>
      </c>
      <c r="P388" s="83" t="str">
        <f t="shared" ca="1" si="68"/>
        <v/>
      </c>
      <c r="Q388" s="83" t="str">
        <f t="shared" ca="1" si="72"/>
        <v/>
      </c>
      <c r="R388" s="83"/>
      <c r="S388" s="83"/>
    </row>
    <row r="389" spans="1:19" x14ac:dyDescent="0.2">
      <c r="A389" s="83">
        <f>+MassCurves!A356</f>
        <v>352</v>
      </c>
      <c r="B389" s="138">
        <f t="shared" si="61"/>
        <v>0.72960000000000003</v>
      </c>
      <c r="C389" s="123">
        <f t="shared" ca="1" si="63"/>
        <v>0.13800000000000012</v>
      </c>
      <c r="D389" s="139">
        <f t="shared" ca="1" si="64"/>
        <v>0</v>
      </c>
      <c r="E389" s="138">
        <f t="shared" ca="1" si="65"/>
        <v>0.21849999999999997</v>
      </c>
      <c r="F389" s="139">
        <f t="shared" ca="1" si="62"/>
        <v>0.15201634950000012</v>
      </c>
      <c r="G389" s="140">
        <f t="shared" ca="1" si="69"/>
        <v>9.1209809699999962</v>
      </c>
      <c r="H389" s="139">
        <f t="shared" ca="1" si="66"/>
        <v>0.10253737035311383</v>
      </c>
      <c r="I389" s="123">
        <f t="shared" ca="1" si="70"/>
        <v>0.25455371985311392</v>
      </c>
      <c r="J389" s="123">
        <f t="shared" ca="1" si="67"/>
        <v>0.50933491994307478</v>
      </c>
      <c r="K389" s="142">
        <f t="shared" ca="1" si="71"/>
        <v>6.4981254886352708</v>
      </c>
      <c r="L389" s="143">
        <f ca="1">MAX(Routing!A$3,J388+K388)</f>
        <v>7.0001266492057228</v>
      </c>
      <c r="M389" s="141">
        <f ca="1">VLOOKUP(L389,Routing!A$3:D$23,4)+(L389-VLOOKUP(L389,Routing!A$3:A$23,1))*VLOOKUP(L389,Routing!A$3:E$23,5)</f>
        <v>0.25100055714283465</v>
      </c>
      <c r="N389" s="141">
        <f ca="1">VLOOKUP($L389,Routing!$A$3:$C$23,3)+($L389-VLOOKUP($L389,Routing!$A$3:$A$23,1))*VLOOKUP($L389,Routing!$A$3:$F$23,6)</f>
        <v>4.648158465608049E-3</v>
      </c>
      <c r="O389" s="141">
        <f ca="1">VLOOKUP($L389,Routing!$A$3:$B$23,2)+($L389-VLOOKUP($L389,Routing!$A$3:$A$23,1))*VLOOKUP($L389,Routing!$A$3:$G$23,7)</f>
        <v>0.23240792328040247</v>
      </c>
      <c r="P389" s="83" t="str">
        <f t="shared" ca="1" si="68"/>
        <v/>
      </c>
      <c r="Q389" s="83" t="str">
        <f t="shared" ca="1" si="72"/>
        <v/>
      </c>
      <c r="R389" s="83"/>
      <c r="S389" s="83"/>
    </row>
    <row r="390" spans="1:19" x14ac:dyDescent="0.2">
      <c r="A390" s="83">
        <f>+MassCurves!A357</f>
        <v>353</v>
      </c>
      <c r="B390" s="138">
        <f t="shared" si="61"/>
        <v>0.7319</v>
      </c>
      <c r="C390" s="123">
        <f t="shared" ca="1" si="63"/>
        <v>0.13800000000000012</v>
      </c>
      <c r="D390" s="139">
        <f t="shared" ca="1" si="64"/>
        <v>0</v>
      </c>
      <c r="E390" s="138">
        <f t="shared" ca="1" si="65"/>
        <v>0.21849999999999997</v>
      </c>
      <c r="F390" s="139">
        <f t="shared" ca="1" si="62"/>
        <v>0.15201634950000012</v>
      </c>
      <c r="G390" s="140">
        <f t="shared" ca="1" si="69"/>
        <v>9.1209809700000068</v>
      </c>
      <c r="H390" s="139">
        <f t="shared" ca="1" si="66"/>
        <v>0.10276485197007659</v>
      </c>
      <c r="I390" s="123">
        <f t="shared" ca="1" si="70"/>
        <v>0.25478120147007671</v>
      </c>
      <c r="J390" s="123">
        <f t="shared" ca="1" si="67"/>
        <v>0.50979064102465199</v>
      </c>
      <c r="K390" s="142">
        <f t="shared" ca="1" si="71"/>
        <v>6.5049333209405811</v>
      </c>
      <c r="L390" s="143">
        <f ca="1">MAX(Routing!A$3,J389+K389)</f>
        <v>7.0074604085783454</v>
      </c>
      <c r="M390" s="141">
        <f ca="1">VLOOKUP(L390,Routing!A$3:D$23,4)+(L390-VLOOKUP(L390,Routing!A$3:A$23,1))*VLOOKUP(L390,Routing!A$3:E$23,5)</f>
        <v>0.25126352062631518</v>
      </c>
      <c r="N390" s="141">
        <f ca="1">VLOOKUP($L390,Routing!$A$3:$C$23,3)+($L390-VLOOKUP($L390,Routing!$A$3:$A$23,1))*VLOOKUP($L390,Routing!$A$3:$F$23,6)</f>
        <v>4.6530281597465771E-3</v>
      </c>
      <c r="O390" s="141">
        <f ca="1">VLOOKUP($L390,Routing!$A$3:$B$23,2)+($L390-VLOOKUP($L390,Routing!$A$3:$A$23,1))*VLOOKUP($L390,Routing!$A$3:$G$23,7)</f>
        <v>0.23265140798732883</v>
      </c>
      <c r="P390" s="83" t="str">
        <f t="shared" ca="1" si="68"/>
        <v/>
      </c>
      <c r="Q390" s="83" t="str">
        <f t="shared" ca="1" si="72"/>
        <v/>
      </c>
      <c r="R390" s="83"/>
      <c r="S390" s="83"/>
    </row>
    <row r="391" spans="1:19" x14ac:dyDescent="0.2">
      <c r="A391" s="83">
        <f>+MassCurves!A358</f>
        <v>354</v>
      </c>
      <c r="B391" s="138">
        <f t="shared" si="61"/>
        <v>0.73419999999999996</v>
      </c>
      <c r="C391" s="123">
        <f t="shared" ca="1" si="63"/>
        <v>0.13799999999999979</v>
      </c>
      <c r="D391" s="139">
        <f t="shared" ca="1" si="64"/>
        <v>0</v>
      </c>
      <c r="E391" s="138">
        <f t="shared" ca="1" si="65"/>
        <v>0.21849999999999997</v>
      </c>
      <c r="F391" s="139">
        <f t="shared" ca="1" si="62"/>
        <v>0.15201634949999976</v>
      </c>
      <c r="G391" s="140">
        <f t="shared" ca="1" si="69"/>
        <v>9.1209809699999962</v>
      </c>
      <c r="H391" s="139">
        <f t="shared" ca="1" si="66"/>
        <v>0.10299309143775653</v>
      </c>
      <c r="I391" s="123">
        <f t="shared" ca="1" si="70"/>
        <v>0.25500944093775629</v>
      </c>
      <c r="J391" s="123">
        <f t="shared" ca="1" si="67"/>
        <v>0.51024788117774922</v>
      </c>
      <c r="K391" s="142">
        <f t="shared" ca="1" si="71"/>
        <v>6.511675981952008</v>
      </c>
      <c r="L391" s="143">
        <f ca="1">MAX(Routing!A$3,J390+K390)</f>
        <v>7.0147239619652328</v>
      </c>
      <c r="M391" s="141">
        <f ca="1">VLOOKUP(L391,Routing!A$3:D$23,4)+(L391-VLOOKUP(L391,Routing!A$3:A$23,1))*VLOOKUP(L391,Routing!A$3:E$23,5)</f>
        <v>0.2515239667636936</v>
      </c>
      <c r="N391" s="141">
        <f ca="1">VLOOKUP($L391,Routing!$A$3:$C$23,3)+($L391-VLOOKUP($L391,Routing!$A$3:$A$23,1))*VLOOKUP($L391,Routing!$A$3:$F$23,6)</f>
        <v>4.6578512363646962E-3</v>
      </c>
      <c r="O391" s="141">
        <f ca="1">VLOOKUP($L391,Routing!$A$3:$B$23,2)+($L391-VLOOKUP($L391,Routing!$A$3:$A$23,1))*VLOOKUP($L391,Routing!$A$3:$G$23,7)</f>
        <v>0.23289256181823481</v>
      </c>
      <c r="P391" s="83" t="str">
        <f t="shared" ca="1" si="68"/>
        <v/>
      </c>
      <c r="Q391" s="83" t="str">
        <f t="shared" ca="1" si="72"/>
        <v/>
      </c>
      <c r="R391" s="83"/>
      <c r="S391" s="83"/>
    </row>
    <row r="392" spans="1:19" x14ac:dyDescent="0.2">
      <c r="A392" s="83">
        <f>+MassCurves!A359</f>
        <v>355</v>
      </c>
      <c r="B392" s="138">
        <f t="shared" si="61"/>
        <v>0.73649999999999993</v>
      </c>
      <c r="C392" s="123">
        <f t="shared" ca="1" si="63"/>
        <v>0.13799999999999979</v>
      </c>
      <c r="D392" s="139">
        <f t="shared" ca="1" si="64"/>
        <v>0</v>
      </c>
      <c r="E392" s="138">
        <f t="shared" ca="1" si="65"/>
        <v>0.21849999999999997</v>
      </c>
      <c r="F392" s="139">
        <f t="shared" ca="1" si="62"/>
        <v>0.15201634949999976</v>
      </c>
      <c r="G392" s="140">
        <f t="shared" ca="1" si="69"/>
        <v>9.1209809699999855</v>
      </c>
      <c r="H392" s="139">
        <f t="shared" ca="1" si="66"/>
        <v>0.1032220921262496</v>
      </c>
      <c r="I392" s="123">
        <f t="shared" ca="1" si="70"/>
        <v>0.25523844162624937</v>
      </c>
      <c r="J392" s="123">
        <f t="shared" ca="1" si="67"/>
        <v>0.51070664716131309</v>
      </c>
      <c r="K392" s="142">
        <f t="shared" ca="1" si="71"/>
        <v>6.5183595554419291</v>
      </c>
      <c r="L392" s="143">
        <f ca="1">MAX(Routing!A$3,J391+K391)</f>
        <v>7.0219238631297571</v>
      </c>
      <c r="M392" s="141">
        <f ca="1">VLOOKUP(L392,Routing!A$3:D$23,4)+(L392-VLOOKUP(L392,Routing!A$3:A$23,1))*VLOOKUP(L392,Routing!A$3:E$23,5)</f>
        <v>0.25178213055046939</v>
      </c>
      <c r="N392" s="141">
        <f ca="1">VLOOKUP($L392,Routing!$A$3:$C$23,3)+($L392-VLOOKUP($L392,Routing!$A$3:$A$23,1))*VLOOKUP($L392,Routing!$A$3:$F$23,6)</f>
        <v>4.6626320472309135E-3</v>
      </c>
      <c r="O392" s="141">
        <f ca="1">VLOOKUP($L392,Routing!$A$3:$B$23,2)+($L392-VLOOKUP($L392,Routing!$A$3:$A$23,1))*VLOOKUP($L392,Routing!$A$3:$G$23,7)</f>
        <v>0.2331316023615457</v>
      </c>
      <c r="P392" s="83" t="str">
        <f t="shared" ca="1" si="68"/>
        <v/>
      </c>
      <c r="Q392" s="83" t="str">
        <f t="shared" ca="1" si="72"/>
        <v/>
      </c>
      <c r="R392" s="83"/>
      <c r="S392" s="83"/>
    </row>
    <row r="393" spans="1:19" x14ac:dyDescent="0.2">
      <c r="A393" s="83">
        <f>+MassCurves!A360</f>
        <v>356</v>
      </c>
      <c r="B393" s="138">
        <f t="shared" si="61"/>
        <v>0.73880000000000001</v>
      </c>
      <c r="C393" s="123">
        <f t="shared" ca="1" si="63"/>
        <v>0.13800000000000012</v>
      </c>
      <c r="D393" s="139">
        <f t="shared" ca="1" si="64"/>
        <v>0</v>
      </c>
      <c r="E393" s="138">
        <f t="shared" ca="1" si="65"/>
        <v>0.21849999999999997</v>
      </c>
      <c r="F393" s="139">
        <f t="shared" ca="1" si="62"/>
        <v>0.15201634950000012</v>
      </c>
      <c r="G393" s="140">
        <f t="shared" ca="1" si="69"/>
        <v>9.1209809699999962</v>
      </c>
      <c r="H393" s="139">
        <f t="shared" ca="1" si="66"/>
        <v>0.10345185742440577</v>
      </c>
      <c r="I393" s="123">
        <f t="shared" ca="1" si="70"/>
        <v>0.25546820692440586</v>
      </c>
      <c r="J393" s="123">
        <f t="shared" ca="1" si="67"/>
        <v>0.51116694577192212</v>
      </c>
      <c r="K393" s="142">
        <f t="shared" ca="1" si="71"/>
        <v>6.5249896951704889</v>
      </c>
      <c r="L393" s="143">
        <f ca="1">MAX(Routing!A$3,J392+K392)</f>
        <v>7.029066202603242</v>
      </c>
      <c r="M393" s="141">
        <f ca="1">VLOOKUP(L393,Routing!A$3:D$23,4)+(L393-VLOOKUP(L393,Routing!A$3:A$23,1))*VLOOKUP(L393,Routing!A$3:E$23,5)</f>
        <v>0.25203823037222778</v>
      </c>
      <c r="N393" s="141">
        <f ca="1">VLOOKUP($L393,Routing!$A$3:$C$23,3)+($L393-VLOOKUP($L393,Routing!$A$3:$A$23,1))*VLOOKUP($L393,Routing!$A$3:$F$23,6)</f>
        <v>4.6673746365227366E-3</v>
      </c>
      <c r="O393" s="141">
        <f ca="1">VLOOKUP($L393,Routing!$A$3:$B$23,2)+($L393-VLOOKUP($L393,Routing!$A$3:$A$23,1))*VLOOKUP($L393,Routing!$A$3:$G$23,7)</f>
        <v>0.23336873182613682</v>
      </c>
      <c r="P393" s="83" t="str">
        <f t="shared" ca="1" si="68"/>
        <v/>
      </c>
      <c r="Q393" s="83" t="str">
        <f t="shared" ca="1" si="72"/>
        <v/>
      </c>
      <c r="R393" s="83"/>
      <c r="S393" s="83"/>
    </row>
    <row r="394" spans="1:19" x14ac:dyDescent="0.2">
      <c r="A394" s="83">
        <f>+MassCurves!A361</f>
        <v>357</v>
      </c>
      <c r="B394" s="138">
        <f t="shared" si="61"/>
        <v>0.74109999999999998</v>
      </c>
      <c r="C394" s="123">
        <f t="shared" ca="1" si="63"/>
        <v>0.13800000000000012</v>
      </c>
      <c r="D394" s="139">
        <f t="shared" ca="1" si="64"/>
        <v>0</v>
      </c>
      <c r="E394" s="138">
        <f t="shared" ca="1" si="65"/>
        <v>0.21849999999999997</v>
      </c>
      <c r="F394" s="139">
        <f t="shared" ca="1" si="62"/>
        <v>0.15201634950000012</v>
      </c>
      <c r="G394" s="140">
        <f t="shared" ca="1" si="69"/>
        <v>9.1209809700000068</v>
      </c>
      <c r="H394" s="139">
        <f t="shared" ca="1" si="66"/>
        <v>0.10368239073995437</v>
      </c>
      <c r="I394" s="123">
        <f t="shared" ca="1" si="70"/>
        <v>0.25569874023995448</v>
      </c>
      <c r="J394" s="123">
        <f t="shared" ca="1" si="67"/>
        <v>0.5116287838440402</v>
      </c>
      <c r="K394" s="142">
        <f t="shared" ca="1" si="71"/>
        <v>6.5315716557580785</v>
      </c>
      <c r="L394" s="143">
        <f ca="1">MAX(Routing!A$3,J393+K393)</f>
        <v>7.0361566409424112</v>
      </c>
      <c r="M394" s="141">
        <f ca="1">VLOOKUP(L394,Routing!A$3:D$23,4)+(L394-VLOOKUP(L394,Routing!A$3:A$23,1))*VLOOKUP(L394,Routing!A$3:E$23,5)</f>
        <v>0.25229246919713821</v>
      </c>
      <c r="N394" s="141">
        <f ca="1">VLOOKUP($L394,Routing!$A$3:$C$23,3)+($L394-VLOOKUP($L394,Routing!$A$3:$A$23,1))*VLOOKUP($L394,Routing!$A$3:$F$23,6)</f>
        <v>4.6720827629099671E-3</v>
      </c>
      <c r="O394" s="141">
        <f ca="1">VLOOKUP($L394,Routing!$A$3:$B$23,2)+($L394-VLOOKUP($L394,Routing!$A$3:$A$23,1))*VLOOKUP($L394,Routing!$A$3:$G$23,7)</f>
        <v>0.23360413814549835</v>
      </c>
      <c r="P394" s="83" t="str">
        <f t="shared" ca="1" si="68"/>
        <v/>
      </c>
      <c r="Q394" s="83" t="str">
        <f t="shared" ca="1" si="72"/>
        <v/>
      </c>
      <c r="R394" s="83"/>
      <c r="S394" s="83"/>
    </row>
    <row r="395" spans="1:19" x14ac:dyDescent="0.2">
      <c r="A395" s="83">
        <f>+MassCurves!A362</f>
        <v>358</v>
      </c>
      <c r="B395" s="138">
        <f t="shared" si="61"/>
        <v>0.74339999999999995</v>
      </c>
      <c r="C395" s="123">
        <f t="shared" ca="1" si="63"/>
        <v>0.13799999999999979</v>
      </c>
      <c r="D395" s="139">
        <f t="shared" ca="1" si="64"/>
        <v>0</v>
      </c>
      <c r="E395" s="138">
        <f t="shared" ca="1" si="65"/>
        <v>0.21849999999999997</v>
      </c>
      <c r="F395" s="139">
        <f t="shared" ca="1" si="62"/>
        <v>0.15201634949999976</v>
      </c>
      <c r="G395" s="140">
        <f t="shared" ca="1" si="69"/>
        <v>9.1209809699999962</v>
      </c>
      <c r="H395" s="139">
        <f t="shared" ca="1" si="66"/>
        <v>0.1039136954996305</v>
      </c>
      <c r="I395" s="123">
        <f t="shared" ca="1" si="70"/>
        <v>0.25593004499963024</v>
      </c>
      <c r="J395" s="123">
        <f t="shared" ca="1" si="67"/>
        <v>0.51209216825027115</v>
      </c>
      <c r="K395" s="142">
        <f t="shared" ca="1" si="71"/>
        <v>6.538110321344063</v>
      </c>
      <c r="L395" s="143">
        <f ca="1">MAX(Routing!A$3,J394+K394)</f>
        <v>7.0432004396021188</v>
      </c>
      <c r="M395" s="141">
        <f ca="1">VLOOKUP(L395,Routing!A$3:D$23,4)+(L395-VLOOKUP(L395,Routing!A$3:A$23,1))*VLOOKUP(L395,Routing!A$3:E$23,5)</f>
        <v>0.25254503568294451</v>
      </c>
      <c r="N395" s="141">
        <f ca="1">VLOOKUP($L395,Routing!$A$3:$C$23,3)+($L395-VLOOKUP($L395,Routing!$A$3:$A$23,1))*VLOOKUP($L395,Routing!$A$3:$F$23,6)</f>
        <v>4.6767599200545273E-3</v>
      </c>
      <c r="O395" s="141">
        <f ca="1">VLOOKUP($L395,Routing!$A$3:$B$23,2)+($L395-VLOOKUP($L395,Routing!$A$3:$A$23,1))*VLOOKUP($L395,Routing!$A$3:$G$23,7)</f>
        <v>0.23383799600272637</v>
      </c>
      <c r="P395" s="83" t="str">
        <f t="shared" ca="1" si="68"/>
        <v/>
      </c>
      <c r="Q395" s="83" t="str">
        <f t="shared" ca="1" si="72"/>
        <v/>
      </c>
      <c r="R395" s="83"/>
      <c r="S395" s="83"/>
    </row>
    <row r="396" spans="1:19" x14ac:dyDescent="0.2">
      <c r="A396" s="83">
        <f>+MassCurves!A363</f>
        <v>359</v>
      </c>
      <c r="B396" s="138">
        <f t="shared" si="61"/>
        <v>0.74570000000000003</v>
      </c>
      <c r="C396" s="123">
        <f t="shared" ca="1" si="63"/>
        <v>0.13800000000000012</v>
      </c>
      <c r="D396" s="139">
        <f t="shared" ca="1" si="64"/>
        <v>0</v>
      </c>
      <c r="E396" s="138">
        <f t="shared" ca="1" si="65"/>
        <v>0.21849999999999997</v>
      </c>
      <c r="F396" s="139">
        <f t="shared" ca="1" si="62"/>
        <v>0.15201634950000012</v>
      </c>
      <c r="G396" s="140">
        <f t="shared" ca="1" si="69"/>
        <v>9.1209809699999962</v>
      </c>
      <c r="H396" s="139">
        <f t="shared" ca="1" si="66"/>
        <v>0.10414577514930218</v>
      </c>
      <c r="I396" s="123">
        <f t="shared" ca="1" si="70"/>
        <v>0.25616212464930233</v>
      </c>
      <c r="J396" s="123">
        <f t="shared" ca="1" si="67"/>
        <v>0.51255710590161296</v>
      </c>
      <c r="K396" s="142">
        <f t="shared" ca="1" si="71"/>
        <v>6.544610232190549</v>
      </c>
      <c r="L396" s="143">
        <f ca="1">MAX(Routing!A$3,J395+K395)</f>
        <v>7.0502024895943345</v>
      </c>
      <c r="M396" s="141">
        <f ca="1">VLOOKUP(L396,Routing!A$3:D$23,4)+(L396-VLOOKUP(L396,Routing!A$3:A$23,1))*VLOOKUP(L396,Routing!A$3:E$23,5)</f>
        <v>0.25279610520457774</v>
      </c>
      <c r="N396" s="141">
        <f ca="1">VLOOKUP($L396,Routing!$A$3:$C$23,3)+($L396-VLOOKUP($L396,Routing!$A$3:$A$23,1))*VLOOKUP($L396,Routing!$A$3:$F$23,6)</f>
        <v>4.681409355640328E-3</v>
      </c>
      <c r="O396" s="141">
        <f ca="1">VLOOKUP($L396,Routing!$A$3:$B$23,2)+($L396-VLOOKUP($L396,Routing!$A$3:$A$23,1))*VLOOKUP($L396,Routing!$A$3:$G$23,7)</f>
        <v>0.2340704677820164</v>
      </c>
      <c r="P396" s="83" t="str">
        <f t="shared" ca="1" si="68"/>
        <v/>
      </c>
      <c r="Q396" s="83" t="str">
        <f t="shared" ca="1" si="72"/>
        <v/>
      </c>
      <c r="R396" s="83"/>
      <c r="S396" s="83"/>
    </row>
    <row r="397" spans="1:19" x14ac:dyDescent="0.2">
      <c r="A397" s="83">
        <f>+MassCurves!A364</f>
        <v>360</v>
      </c>
      <c r="B397" s="138">
        <f t="shared" si="61"/>
        <v>0.748</v>
      </c>
      <c r="C397" s="123">
        <f t="shared" ca="1" si="63"/>
        <v>0.13800000000000012</v>
      </c>
      <c r="D397" s="139">
        <f t="shared" ca="1" si="64"/>
        <v>0</v>
      </c>
      <c r="E397" s="138">
        <f t="shared" ca="1" si="65"/>
        <v>0.21849999999999997</v>
      </c>
      <c r="F397" s="139">
        <f t="shared" ca="1" si="62"/>
        <v>0.15201634950000012</v>
      </c>
      <c r="G397" s="140">
        <f t="shared" ca="1" si="69"/>
        <v>9.1209809700000068</v>
      </c>
      <c r="H397" s="139">
        <f t="shared" ca="1" si="66"/>
        <v>0.10437863315409905</v>
      </c>
      <c r="I397" s="123">
        <f t="shared" ca="1" si="70"/>
        <v>0.25639498265409916</v>
      </c>
      <c r="J397" s="123">
        <f t="shared" ca="1" si="67"/>
        <v>0.51302360374771427</v>
      </c>
      <c r="K397" s="142">
        <f t="shared" ca="1" si="71"/>
        <v>6.5510756093785449</v>
      </c>
      <c r="L397" s="143">
        <f ca="1">MAX(Routing!A$3,J396+K396)</f>
        <v>7.057167338092162</v>
      </c>
      <c r="M397" s="141">
        <f ca="1">VLOOKUP(L397,Routing!A$3:D$23,4)+(L397-VLOOKUP(L397,Routing!A$3:A$23,1))*VLOOKUP(L397,Routing!A$3:E$23,5)</f>
        <v>0.25304584080808545</v>
      </c>
      <c r="N397" s="141">
        <f ca="1">VLOOKUP($L397,Routing!$A$3:$C$23,3)+($L397-VLOOKUP($L397,Routing!$A$3:$A$23,1))*VLOOKUP($L397,Routing!$A$3:$F$23,6)</f>
        <v>4.6860340890386197E-3</v>
      </c>
      <c r="O397" s="141">
        <f ca="1">VLOOKUP($L397,Routing!$A$3:$B$23,2)+($L397-VLOOKUP($L397,Routing!$A$3:$A$23,1))*VLOOKUP($L397,Routing!$A$3:$G$23,7)</f>
        <v>0.23430170445193099</v>
      </c>
      <c r="P397" s="83" t="str">
        <f t="shared" ca="1" si="68"/>
        <v/>
      </c>
      <c r="Q397" s="83" t="str">
        <f t="shared" ca="1" si="72"/>
        <v/>
      </c>
      <c r="R397" s="83"/>
      <c r="S397" s="83"/>
    </row>
    <row r="398" spans="1:19" x14ac:dyDescent="0.2">
      <c r="A398" s="83">
        <f>+MassCurves!A365</f>
        <v>361</v>
      </c>
      <c r="B398" s="138">
        <f t="shared" si="61"/>
        <v>0.75029999999999997</v>
      </c>
      <c r="C398" s="123">
        <f t="shared" ca="1" si="63"/>
        <v>0.13800000000000012</v>
      </c>
      <c r="D398" s="139">
        <f t="shared" ca="1" si="64"/>
        <v>0</v>
      </c>
      <c r="E398" s="138">
        <f t="shared" ca="1" si="65"/>
        <v>0.21849999999999997</v>
      </c>
      <c r="F398" s="139">
        <f t="shared" ca="1" si="62"/>
        <v>0.15201634950000012</v>
      </c>
      <c r="G398" s="140">
        <f t="shared" ca="1" si="69"/>
        <v>9.1209809700000068</v>
      </c>
      <c r="H398" s="139">
        <f t="shared" ca="1" si="66"/>
        <v>0.1046122729985413</v>
      </c>
      <c r="I398" s="123">
        <f t="shared" ca="1" si="70"/>
        <v>0.2566286224985414</v>
      </c>
      <c r="J398" s="123">
        <f t="shared" ca="1" si="67"/>
        <v>0.51349166877713703</v>
      </c>
      <c r="K398" s="142">
        <f t="shared" ca="1" si="71"/>
        <v>6.5575103777333172</v>
      </c>
      <c r="L398" s="143">
        <f ca="1">MAX(Routing!A$3,J397+K397)</f>
        <v>7.0640992131262594</v>
      </c>
      <c r="M398" s="141">
        <f ca="1">VLOOKUP(L398,Routing!A$3:D$23,4)+(L398-VLOOKUP(L398,Routing!A$3:A$23,1))*VLOOKUP(L398,Routing!A$3:E$23,5)</f>
        <v>0.25329439409616067</v>
      </c>
      <c r="N398" s="141">
        <f ca="1">VLOOKUP($L398,Routing!$A$3:$C$23,3)+($L398-VLOOKUP($L398,Routing!$A$3:$A$23,1))*VLOOKUP($L398,Routing!$A$3:$F$23,6)</f>
        <v>4.6906369277066786E-3</v>
      </c>
      <c r="O398" s="141">
        <f ca="1">VLOOKUP($L398,Routing!$A$3:$B$23,2)+($L398-VLOOKUP($L398,Routing!$A$3:$A$23,1))*VLOOKUP($L398,Routing!$A$3:$G$23,7)</f>
        <v>0.23453184638533395</v>
      </c>
      <c r="P398" s="83" t="str">
        <f t="shared" ca="1" si="68"/>
        <v/>
      </c>
      <c r="Q398" s="83" t="str">
        <f t="shared" ca="1" si="72"/>
        <v/>
      </c>
      <c r="R398" s="83"/>
      <c r="S398" s="83"/>
    </row>
    <row r="399" spans="1:19" x14ac:dyDescent="0.2">
      <c r="A399" s="83">
        <f>+MassCurves!A366</f>
        <v>362</v>
      </c>
      <c r="B399" s="138">
        <f t="shared" si="61"/>
        <v>0.75259999999999994</v>
      </c>
      <c r="C399" s="123">
        <f t="shared" ca="1" si="63"/>
        <v>0.13799999999999979</v>
      </c>
      <c r="D399" s="139">
        <f t="shared" ca="1" si="64"/>
        <v>0</v>
      </c>
      <c r="E399" s="138">
        <f t="shared" ca="1" si="65"/>
        <v>0.21849999999999997</v>
      </c>
      <c r="F399" s="139">
        <f t="shared" ca="1" si="62"/>
        <v>0.15201634949999976</v>
      </c>
      <c r="G399" s="140">
        <f t="shared" ca="1" si="69"/>
        <v>9.1209809699999962</v>
      </c>
      <c r="H399" s="139">
        <f t="shared" ca="1" si="66"/>
        <v>0.10484669818667049</v>
      </c>
      <c r="I399" s="123">
        <f t="shared" ca="1" si="70"/>
        <v>0.25686304768667023</v>
      </c>
      <c r="J399" s="123">
        <f t="shared" ca="1" si="67"/>
        <v>0.51396130801761719</v>
      </c>
      <c r="K399" s="142">
        <f t="shared" ca="1" si="71"/>
        <v>6.5639181871059575</v>
      </c>
      <c r="L399" s="143">
        <f ca="1">MAX(Routing!A$3,J398+K398)</f>
        <v>7.0710020465104542</v>
      </c>
      <c r="M399" s="141">
        <f ca="1">VLOOKUP(L399,Routing!A$3:D$23,4)+(L399-VLOOKUP(L399,Routing!A$3:A$23,1))*VLOOKUP(L399,Routing!A$3:E$23,5)</f>
        <v>0.25354190605017562</v>
      </c>
      <c r="N399" s="141">
        <f ca="1">VLOOKUP($L399,Routing!$A$3:$C$23,3)+($L399-VLOOKUP($L399,Routing!$A$3:$A$23,1))*VLOOKUP($L399,Routing!$A$3:$F$23,6)</f>
        <v>4.69522048241066E-3</v>
      </c>
      <c r="O399" s="141">
        <f ca="1">VLOOKUP($L399,Routing!$A$3:$B$23,2)+($L399-VLOOKUP($L399,Routing!$A$3:$A$23,1))*VLOOKUP($L399,Routing!$A$3:$G$23,7)</f>
        <v>0.23476102412053299</v>
      </c>
      <c r="P399" s="83" t="str">
        <f t="shared" ca="1" si="68"/>
        <v/>
      </c>
      <c r="Q399" s="83" t="str">
        <f t="shared" ca="1" si="72"/>
        <v/>
      </c>
      <c r="R399" s="83"/>
      <c r="S399" s="83"/>
    </row>
    <row r="400" spans="1:19" x14ac:dyDescent="0.2">
      <c r="A400" s="83">
        <f>+MassCurves!A367</f>
        <v>363</v>
      </c>
      <c r="B400" s="138">
        <f t="shared" si="61"/>
        <v>0.75490000000000002</v>
      </c>
      <c r="C400" s="123">
        <f t="shared" ca="1" si="63"/>
        <v>0.13800000000000012</v>
      </c>
      <c r="D400" s="139">
        <f t="shared" ca="1" si="64"/>
        <v>0</v>
      </c>
      <c r="E400" s="138">
        <f t="shared" ca="1" si="65"/>
        <v>0.21849999999999997</v>
      </c>
      <c r="F400" s="139">
        <f t="shared" ca="1" si="62"/>
        <v>0.15201634950000012</v>
      </c>
      <c r="G400" s="140">
        <f t="shared" ca="1" si="69"/>
        <v>9.1209809699999962</v>
      </c>
      <c r="H400" s="139">
        <f t="shared" ca="1" si="66"/>
        <v>0.10508191224218034</v>
      </c>
      <c r="I400" s="123">
        <f t="shared" ca="1" si="70"/>
        <v>0.25709826174218048</v>
      </c>
      <c r="J400" s="123">
        <f t="shared" ca="1" si="67"/>
        <v>0.51443252853632737</v>
      </c>
      <c r="K400" s="142">
        <f t="shared" ca="1" si="71"/>
        <v>6.5703024321289956</v>
      </c>
      <c r="L400" s="143">
        <f ca="1">MAX(Routing!A$3,J399+K399)</f>
        <v>7.0778794951235744</v>
      </c>
      <c r="M400" s="141">
        <f ca="1">VLOOKUP(L400,Routing!A$3:D$23,4)+(L400-VLOOKUP(L400,Routing!A$3:A$23,1))*VLOOKUP(L400,Routing!A$3:E$23,5)</f>
        <v>0.25378850779327555</v>
      </c>
      <c r="N400" s="141">
        <f ca="1">VLOOKUP($L400,Routing!$A$3:$C$23,3)+($L400-VLOOKUP($L400,Routing!$A$3:$A$23,1))*VLOOKUP($L400,Routing!$A$3:$F$23,6)</f>
        <v>4.6997871813569542E-3</v>
      </c>
      <c r="O400" s="141">
        <f ca="1">VLOOKUP($L400,Routing!$A$3:$B$23,2)+($L400-VLOOKUP($L400,Routing!$A$3:$A$23,1))*VLOOKUP($L400,Routing!$A$3:$G$23,7)</f>
        <v>0.23498935906784774</v>
      </c>
      <c r="P400" s="83" t="str">
        <f t="shared" ca="1" si="68"/>
        <v/>
      </c>
      <c r="Q400" s="83" t="str">
        <f t="shared" ca="1" si="72"/>
        <v/>
      </c>
      <c r="R400" s="83"/>
      <c r="S400" s="83"/>
    </row>
    <row r="401" spans="1:19" x14ac:dyDescent="0.2">
      <c r="A401" s="83">
        <f>+MassCurves!A368</f>
        <v>364</v>
      </c>
      <c r="B401" s="138">
        <f t="shared" si="61"/>
        <v>0.75719999999999998</v>
      </c>
      <c r="C401" s="123">
        <f t="shared" ca="1" si="63"/>
        <v>0.13800000000000012</v>
      </c>
      <c r="D401" s="139">
        <f t="shared" ca="1" si="64"/>
        <v>0</v>
      </c>
      <c r="E401" s="138">
        <f t="shared" ca="1" si="65"/>
        <v>0.21849999999999997</v>
      </c>
      <c r="F401" s="139">
        <f t="shared" ca="1" si="62"/>
        <v>0.15201634950000012</v>
      </c>
      <c r="G401" s="140">
        <f t="shared" ca="1" si="69"/>
        <v>9.1209809700000068</v>
      </c>
      <c r="H401" s="139">
        <f t="shared" ca="1" si="66"/>
        <v>0.10531791870854976</v>
      </c>
      <c r="I401" s="123">
        <f t="shared" ca="1" si="70"/>
        <v>0.25733426820854988</v>
      </c>
      <c r="J401" s="123">
        <f t="shared" ca="1" si="67"/>
        <v>0.51490533744014222</v>
      </c>
      <c r="K401" s="142">
        <f t="shared" ca="1" si="71"/>
        <v>6.5766662705555428</v>
      </c>
      <c r="L401" s="143">
        <f ca="1">MAX(Routing!A$3,J400+K400)</f>
        <v>7.0847349606653225</v>
      </c>
      <c r="M401" s="141">
        <f ca="1">VLOOKUP(L401,Routing!A$3:D$23,4)+(L401-VLOOKUP(L401,Routing!A$3:A$23,1))*VLOOKUP(L401,Routing!A$3:E$23,5)</f>
        <v>0.25403432129875658</v>
      </c>
      <c r="N401" s="141">
        <f ca="1">VLOOKUP($L401,Routing!$A$3:$C$23,3)+($L401-VLOOKUP($L401,Routing!$A$3:$A$23,1))*VLOOKUP($L401,Routing!$A$3:$F$23,6)</f>
        <v>4.7043392833103067E-3</v>
      </c>
      <c r="O401" s="141">
        <f ca="1">VLOOKUP($L401,Routing!$A$3:$B$23,2)+($L401-VLOOKUP($L401,Routing!$A$3:$A$23,1))*VLOOKUP($L401,Routing!$A$3:$G$23,7)</f>
        <v>0.23521696416551532</v>
      </c>
      <c r="P401" s="83" t="str">
        <f t="shared" ca="1" si="68"/>
        <v/>
      </c>
      <c r="Q401" s="83" t="str">
        <f t="shared" ca="1" si="72"/>
        <v/>
      </c>
      <c r="R401" s="83"/>
      <c r="S401" s="83"/>
    </row>
    <row r="402" spans="1:19" x14ac:dyDescent="0.2">
      <c r="A402" s="83">
        <f>+MassCurves!A369</f>
        <v>365</v>
      </c>
      <c r="B402" s="138">
        <f t="shared" si="61"/>
        <v>0.75949999999999995</v>
      </c>
      <c r="C402" s="123">
        <f t="shared" ca="1" si="63"/>
        <v>0.13799999999999979</v>
      </c>
      <c r="D402" s="139">
        <f t="shared" ca="1" si="64"/>
        <v>0</v>
      </c>
      <c r="E402" s="138">
        <f t="shared" ca="1" si="65"/>
        <v>0.21849999999999997</v>
      </c>
      <c r="F402" s="139">
        <f t="shared" ca="1" si="62"/>
        <v>0.15201634949999976</v>
      </c>
      <c r="G402" s="140">
        <f t="shared" ca="1" si="69"/>
        <v>9.1209809699999962</v>
      </c>
      <c r="H402" s="139">
        <f t="shared" ca="1" si="66"/>
        <v>0.10555472114917583</v>
      </c>
      <c r="I402" s="123">
        <f t="shared" ca="1" si="70"/>
        <v>0.25757107064917562</v>
      </c>
      <c r="J402" s="123">
        <f t="shared" ca="1" si="67"/>
        <v>0.51537974187590985</v>
      </c>
      <c r="K402" s="142">
        <f t="shared" ca="1" si="71"/>
        <v>6.5830126402835125</v>
      </c>
      <c r="L402" s="143">
        <f ca="1">MAX(Routing!A$3,J401+K401)</f>
        <v>7.091571607995685</v>
      </c>
      <c r="M402" s="141">
        <f ca="1">VLOOKUP(L402,Routing!A$3:D$23,4)+(L402-VLOOKUP(L402,Routing!A$3:A$23,1))*VLOOKUP(L402,Routing!A$3:E$23,5)</f>
        <v>0.254279460047654</v>
      </c>
      <c r="N402" s="141">
        <f ca="1">VLOOKUP($L402,Routing!$A$3:$C$23,3)+($L402-VLOOKUP($L402,Routing!$A$3:$A$23,1))*VLOOKUP($L402,Routing!$A$3:$F$23,6)</f>
        <v>4.7088788897713708E-3</v>
      </c>
      <c r="O402" s="141">
        <f ca="1">VLOOKUP($L402,Routing!$A$3:$B$23,2)+($L402-VLOOKUP($L402,Routing!$A$3:$A$23,1))*VLOOKUP($L402,Routing!$A$3:$G$23,7)</f>
        <v>0.23544394448856854</v>
      </c>
      <c r="P402" s="83" t="str">
        <f t="shared" ca="1" si="68"/>
        <v/>
      </c>
      <c r="Q402" s="83" t="str">
        <f t="shared" ca="1" si="72"/>
        <v/>
      </c>
      <c r="R402" s="83"/>
      <c r="S402" s="83"/>
    </row>
    <row r="403" spans="1:19" x14ac:dyDescent="0.2">
      <c r="A403" s="83">
        <f>+MassCurves!A370</f>
        <v>366</v>
      </c>
      <c r="B403" s="138">
        <f t="shared" si="61"/>
        <v>0.76179999999999992</v>
      </c>
      <c r="C403" s="123">
        <f t="shared" ca="1" si="63"/>
        <v>0.13799999999999979</v>
      </c>
      <c r="D403" s="139">
        <f t="shared" ca="1" si="64"/>
        <v>0</v>
      </c>
      <c r="E403" s="138">
        <f t="shared" ca="1" si="65"/>
        <v>0.21849999999999997</v>
      </c>
      <c r="F403" s="139">
        <f t="shared" ca="1" si="62"/>
        <v>0.15201634949999976</v>
      </c>
      <c r="G403" s="140">
        <f t="shared" ca="1" si="69"/>
        <v>9.1209809699999855</v>
      </c>
      <c r="H403" s="139">
        <f t="shared" ca="1" si="66"/>
        <v>0.10579232314750862</v>
      </c>
      <c r="I403" s="123">
        <f t="shared" ca="1" si="70"/>
        <v>0.2578086726475084</v>
      </c>
      <c r="J403" s="123">
        <f t="shared" ca="1" si="67"/>
        <v>0.51585574903071918</v>
      </c>
      <c r="K403" s="142">
        <f t="shared" ca="1" si="71"/>
        <v>6.5893442751592373</v>
      </c>
      <c r="L403" s="143">
        <f ca="1">MAX(Routing!A$3,J402+K402)</f>
        <v>7.0983923821594228</v>
      </c>
      <c r="M403" s="141">
        <f ca="1">VLOOKUP(L403,Routing!A$3:D$23,4)+(L403-VLOOKUP(L403,Routing!A$3:A$23,1))*VLOOKUP(L403,Routing!A$3:E$23,5)</f>
        <v>0.25452402963918247</v>
      </c>
      <c r="N403" s="141">
        <f ca="1">VLOOKUP($L403,Routing!$A$3:$C$23,3)+($L403-VLOOKUP($L403,Routing!$A$3:$A$23,1))*VLOOKUP($L403,Routing!$A$3:$F$23,6)</f>
        <v>4.7134079562811569E-3</v>
      </c>
      <c r="O403" s="141">
        <f ca="1">VLOOKUP($L403,Routing!$A$3:$B$23,2)+($L403-VLOOKUP($L403,Routing!$A$3:$A$23,1))*VLOOKUP($L403,Routing!$A$3:$G$23,7)</f>
        <v>0.23567039781405785</v>
      </c>
      <c r="P403" s="83" t="str">
        <f t="shared" ca="1" si="68"/>
        <v/>
      </c>
      <c r="Q403" s="83" t="str">
        <f t="shared" ca="1" si="72"/>
        <v/>
      </c>
      <c r="R403" s="83"/>
      <c r="S403" s="83"/>
    </row>
    <row r="404" spans="1:19" x14ac:dyDescent="0.2">
      <c r="A404" s="83">
        <f>+MassCurves!A371</f>
        <v>367</v>
      </c>
      <c r="B404" s="138">
        <f t="shared" si="61"/>
        <v>0.7641</v>
      </c>
      <c r="C404" s="123">
        <f t="shared" ca="1" si="63"/>
        <v>0.13800000000000012</v>
      </c>
      <c r="D404" s="139">
        <f t="shared" ca="1" si="64"/>
        <v>0</v>
      </c>
      <c r="E404" s="138">
        <f t="shared" ca="1" si="65"/>
        <v>0.21849999999999997</v>
      </c>
      <c r="F404" s="139">
        <f t="shared" ca="1" si="62"/>
        <v>0.15201634950000012</v>
      </c>
      <c r="G404" s="140">
        <f t="shared" ca="1" si="69"/>
        <v>9.1209809699999962</v>
      </c>
      <c r="H404" s="139">
        <f t="shared" ca="1" si="66"/>
        <v>0.10603072830718667</v>
      </c>
      <c r="I404" s="123">
        <f t="shared" ca="1" si="70"/>
        <v>0.25804707780718678</v>
      </c>
      <c r="J404" s="123">
        <f t="shared" ca="1" si="67"/>
        <v>0.51633336613217162</v>
      </c>
      <c r="K404" s="142">
        <f t="shared" ca="1" si="71"/>
        <v>6.5956637196480044</v>
      </c>
      <c r="L404" s="143">
        <f ca="1">MAX(Routing!A$3,J403+K403)</f>
        <v>7.1052000241899567</v>
      </c>
      <c r="M404" s="141">
        <f ca="1">VLOOKUP(L404,Routing!A$3:D$23,4)+(L404-VLOOKUP(L404,Routing!A$3:A$23,1))*VLOOKUP(L404,Routing!A$3:E$23,5)</f>
        <v>0.25476812835740881</v>
      </c>
      <c r="N404" s="141">
        <f ca="1">VLOOKUP($L404,Routing!$A$3:$C$23,3)+($L404-VLOOKUP($L404,Routing!$A$3:$A$23,1))*VLOOKUP($L404,Routing!$A$3:$F$23,6)</f>
        <v>4.7179283029149775E-3</v>
      </c>
      <c r="O404" s="141">
        <f ca="1">VLOOKUP($L404,Routing!$A$3:$B$23,2)+($L404-VLOOKUP($L404,Routing!$A$3:$A$23,1))*VLOOKUP($L404,Routing!$A$3:$G$23,7)</f>
        <v>0.23589641514574888</v>
      </c>
      <c r="P404" s="83" t="str">
        <f t="shared" ca="1" si="68"/>
        <v/>
      </c>
      <c r="Q404" s="83" t="str">
        <f t="shared" ca="1" si="72"/>
        <v/>
      </c>
      <c r="R404" s="83"/>
      <c r="S404" s="83"/>
    </row>
    <row r="405" spans="1:19" x14ac:dyDescent="0.2">
      <c r="A405" s="83">
        <f>+MassCurves!A372</f>
        <v>368</v>
      </c>
      <c r="B405" s="138">
        <f t="shared" si="61"/>
        <v>0.76639999999999997</v>
      </c>
      <c r="C405" s="123">
        <f t="shared" ca="1" si="63"/>
        <v>0.13800000000000012</v>
      </c>
      <c r="D405" s="139">
        <f t="shared" ca="1" si="64"/>
        <v>0</v>
      </c>
      <c r="E405" s="138">
        <f t="shared" ca="1" si="65"/>
        <v>0.21849999999999997</v>
      </c>
      <c r="F405" s="139">
        <f t="shared" ca="1" si="62"/>
        <v>0.15201634950000012</v>
      </c>
      <c r="G405" s="140">
        <f t="shared" ca="1" si="69"/>
        <v>9.1209809700000068</v>
      </c>
      <c r="H405" s="139">
        <f t="shared" ca="1" si="66"/>
        <v>0.10626994025217333</v>
      </c>
      <c r="I405" s="123">
        <f t="shared" ca="1" si="70"/>
        <v>0.25828628975217344</v>
      </c>
      <c r="J405" s="123">
        <f t="shared" ca="1" si="67"/>
        <v>0.5168126004486564</v>
      </c>
      <c r="K405" s="142">
        <f t="shared" ca="1" si="71"/>
        <v>6.6019733424527747</v>
      </c>
      <c r="L405" s="143">
        <f ca="1">MAX(Routing!A$3,J404+K404)</f>
        <v>7.1119970857801764</v>
      </c>
      <c r="M405" s="141">
        <f ca="1">VLOOKUP(L405,Routing!A$3:D$23,4)+(L405-VLOOKUP(L405,Routing!A$3:A$23,1))*VLOOKUP(L405,Routing!A$3:E$23,5)</f>
        <v>0.25501184769729712</v>
      </c>
      <c r="N405" s="141">
        <f ca="1">VLOOKUP($L405,Routing!$A$3:$C$23,3)+($L405-VLOOKUP($L405,Routing!$A$3:$A$23,1))*VLOOKUP($L405,Routing!$A$3:$F$23,6)</f>
        <v>4.7224416240240208E-3</v>
      </c>
      <c r="O405" s="141">
        <f ca="1">VLOOKUP($L405,Routing!$A$3:$B$23,2)+($L405-VLOOKUP($L405,Routing!$A$3:$A$23,1))*VLOOKUP($L405,Routing!$A$3:$G$23,7)</f>
        <v>0.23612208120120104</v>
      </c>
      <c r="P405" s="83" t="str">
        <f t="shared" ca="1" si="68"/>
        <v/>
      </c>
      <c r="Q405" s="83" t="str">
        <f t="shared" ca="1" si="72"/>
        <v/>
      </c>
      <c r="R405" s="83"/>
      <c r="S405" s="83"/>
    </row>
    <row r="406" spans="1:19" x14ac:dyDescent="0.2">
      <c r="A406" s="83">
        <f>+MassCurves!A373</f>
        <v>369</v>
      </c>
      <c r="B406" s="138">
        <f t="shared" si="61"/>
        <v>0.76869999999999994</v>
      </c>
      <c r="C406" s="123">
        <f t="shared" ca="1" si="63"/>
        <v>0.13799999999999979</v>
      </c>
      <c r="D406" s="139">
        <f t="shared" ca="1" si="64"/>
        <v>0</v>
      </c>
      <c r="E406" s="138">
        <f t="shared" ca="1" si="65"/>
        <v>0.21849999999999997</v>
      </c>
      <c r="F406" s="139">
        <f t="shared" ca="1" si="62"/>
        <v>0.15201634949999976</v>
      </c>
      <c r="G406" s="140">
        <f t="shared" ca="1" si="69"/>
        <v>9.1209809699999962</v>
      </c>
      <c r="H406" s="139">
        <f t="shared" ca="1" si="66"/>
        <v>0.10650996262689517</v>
      </c>
      <c r="I406" s="123">
        <f t="shared" ca="1" si="70"/>
        <v>0.25852631212689492</v>
      </c>
      <c r="J406" s="123">
        <f t="shared" ca="1" si="67"/>
        <v>0.51729345928962855</v>
      </c>
      <c r="K406" s="142">
        <f t="shared" ca="1" si="71"/>
        <v>6.6082753491565072</v>
      </c>
      <c r="L406" s="143">
        <f ca="1">MAX(Routing!A$3,J405+K405)</f>
        <v>7.1187859429014306</v>
      </c>
      <c r="M406" s="141">
        <f ca="1">VLOOKUP(L406,Routing!A$3:D$23,4)+(L406-VLOOKUP(L406,Routing!A$3:A$23,1))*VLOOKUP(L406,Routing!A$3:E$23,5)</f>
        <v>0.25525527285303934</v>
      </c>
      <c r="N406" s="141">
        <f ca="1">VLOOKUP($L406,Routing!$A$3:$C$23,3)+($L406-VLOOKUP($L406,Routing!$A$3:$A$23,1))*VLOOKUP($L406,Routing!$A$3:$F$23,6)</f>
        <v>4.726949497278506E-3</v>
      </c>
      <c r="O406" s="141">
        <f ca="1">VLOOKUP($L406,Routing!$A$3:$B$23,2)+($L406-VLOOKUP($L406,Routing!$A$3:$A$23,1))*VLOOKUP($L406,Routing!$A$3:$G$23,7)</f>
        <v>0.23634747486392529</v>
      </c>
      <c r="P406" s="83" t="str">
        <f t="shared" ca="1" si="68"/>
        <v/>
      </c>
      <c r="Q406" s="83" t="str">
        <f t="shared" ca="1" si="72"/>
        <v/>
      </c>
      <c r="R406" s="83"/>
      <c r="S406" s="83"/>
    </row>
    <row r="407" spans="1:19" x14ac:dyDescent="0.2">
      <c r="A407" s="83">
        <f>+MassCurves!A374</f>
        <v>370</v>
      </c>
      <c r="B407" s="138">
        <f t="shared" si="61"/>
        <v>0.77100000000000002</v>
      </c>
      <c r="C407" s="123">
        <f t="shared" ca="1" si="63"/>
        <v>0.13800000000000012</v>
      </c>
      <c r="D407" s="139">
        <f t="shared" ca="1" si="64"/>
        <v>0</v>
      </c>
      <c r="E407" s="138">
        <f t="shared" ca="1" si="65"/>
        <v>0.21849999999999997</v>
      </c>
      <c r="F407" s="139">
        <f t="shared" ca="1" si="62"/>
        <v>0.15201634950000012</v>
      </c>
      <c r="G407" s="140">
        <f t="shared" ca="1" si="69"/>
        <v>9.1209809699999962</v>
      </c>
      <c r="H407" s="139">
        <f t="shared" ca="1" si="66"/>
        <v>0.10675079909637994</v>
      </c>
      <c r="I407" s="123">
        <f t="shared" ca="1" si="70"/>
        <v>0.25876714859638006</v>
      </c>
      <c r="J407" s="123">
        <f t="shared" ca="1" si="67"/>
        <v>0.51777595000588561</v>
      </c>
      <c r="K407" s="142">
        <f t="shared" ca="1" si="71"/>
        <v>6.6145717939581425</v>
      </c>
      <c r="L407" s="143">
        <f ca="1">MAX(Routing!A$3,J406+K406)</f>
        <v>7.1255688084461362</v>
      </c>
      <c r="M407" s="141">
        <f ca="1">VLOOKUP(L407,Routing!A$3:D$23,4)+(L407-VLOOKUP(L407,Routing!A$3:A$23,1))*VLOOKUP(L407,Routing!A$3:E$23,5)</f>
        <v>0.25549848317137541</v>
      </c>
      <c r="N407" s="141">
        <f ca="1">VLOOKUP($L407,Routing!$A$3:$C$23,3)+($L407-VLOOKUP($L407,Routing!$A$3:$A$23,1))*VLOOKUP($L407,Routing!$A$3:$F$23,6)</f>
        <v>4.7314533920625066E-3</v>
      </c>
      <c r="O407" s="141">
        <f ca="1">VLOOKUP($L407,Routing!$A$3:$B$23,2)+($L407-VLOOKUP($L407,Routing!$A$3:$A$23,1))*VLOOKUP($L407,Routing!$A$3:$G$23,7)</f>
        <v>0.23657266960312534</v>
      </c>
      <c r="P407" s="83" t="str">
        <f t="shared" ca="1" si="68"/>
        <v/>
      </c>
      <c r="Q407" s="83" t="str">
        <f t="shared" ca="1" si="72"/>
        <v/>
      </c>
      <c r="R407" s="83"/>
      <c r="S407" s="83"/>
    </row>
    <row r="408" spans="1:19" x14ac:dyDescent="0.2">
      <c r="A408" s="83">
        <f>+MassCurves!A375</f>
        <v>371</v>
      </c>
      <c r="B408" s="138">
        <f t="shared" si="61"/>
        <v>0.77329999999999999</v>
      </c>
      <c r="C408" s="123">
        <f t="shared" ca="1" si="63"/>
        <v>0.13800000000000012</v>
      </c>
      <c r="D408" s="139">
        <f t="shared" ca="1" si="64"/>
        <v>0</v>
      </c>
      <c r="E408" s="138">
        <f t="shared" ca="1" si="65"/>
        <v>0.21849999999999997</v>
      </c>
      <c r="F408" s="139">
        <f t="shared" ca="1" si="62"/>
        <v>0.15201634950000012</v>
      </c>
      <c r="G408" s="140">
        <f t="shared" ca="1" si="69"/>
        <v>9.1209809700000068</v>
      </c>
      <c r="H408" s="139">
        <f t="shared" ca="1" si="66"/>
        <v>0.10699245334639722</v>
      </c>
      <c r="I408" s="123">
        <f t="shared" ca="1" si="70"/>
        <v>0.25900880284639732</v>
      </c>
      <c r="J408" s="123">
        <f t="shared" ca="1" si="67"/>
        <v>0.5182600799898478</v>
      </c>
      <c r="K408" s="142">
        <f t="shared" ca="1" si="71"/>
        <v>6.6208645905671917</v>
      </c>
      <c r="L408" s="143">
        <f ca="1">MAX(Routing!A$3,J407+K407)</f>
        <v>7.1323477439640284</v>
      </c>
      <c r="M408" s="141">
        <f ca="1">VLOOKUP(L408,Routing!A$3:D$23,4)+(L408-VLOOKUP(L408,Routing!A$3:A$23,1))*VLOOKUP(L408,Routing!A$3:E$23,5)</f>
        <v>0.25574155257241538</v>
      </c>
      <c r="N408" s="141">
        <f ca="1">VLOOKUP($L408,Routing!$A$3:$C$23,3)+($L408-VLOOKUP($L408,Routing!$A$3:$A$23,1))*VLOOKUP($L408,Routing!$A$3:$F$23,6)</f>
        <v>4.7359546772669505E-3</v>
      </c>
      <c r="O408" s="141">
        <f ca="1">VLOOKUP($L408,Routing!$A$3:$B$23,2)+($L408-VLOOKUP($L408,Routing!$A$3:$A$23,1))*VLOOKUP($L408,Routing!$A$3:$G$23,7)</f>
        <v>0.23679773386334754</v>
      </c>
      <c r="P408" s="83" t="str">
        <f t="shared" ca="1" si="68"/>
        <v/>
      </c>
      <c r="Q408" s="83" t="str">
        <f t="shared" ca="1" si="72"/>
        <v/>
      </c>
      <c r="R408" s="83"/>
      <c r="S408" s="83"/>
    </row>
    <row r="409" spans="1:19" x14ac:dyDescent="0.2">
      <c r="A409" s="83">
        <f>+MassCurves!A376</f>
        <v>372</v>
      </c>
      <c r="B409" s="138">
        <f t="shared" si="61"/>
        <v>0.77559999999999996</v>
      </c>
      <c r="C409" s="123">
        <f t="shared" ca="1" si="63"/>
        <v>0.13799999999999979</v>
      </c>
      <c r="D409" s="139">
        <f t="shared" ca="1" si="64"/>
        <v>0</v>
      </c>
      <c r="E409" s="138">
        <f t="shared" ca="1" si="65"/>
        <v>0.21849999999999997</v>
      </c>
      <c r="F409" s="139">
        <f t="shared" ca="1" si="62"/>
        <v>0.15201634949999976</v>
      </c>
      <c r="G409" s="140">
        <f t="shared" ca="1" si="69"/>
        <v>9.1209809699999962</v>
      </c>
      <c r="H409" s="139">
        <f t="shared" ca="1" si="66"/>
        <v>0.10723492908359894</v>
      </c>
      <c r="I409" s="123">
        <f t="shared" ca="1" si="70"/>
        <v>0.2592512785835987</v>
      </c>
      <c r="J409" s="123">
        <f t="shared" ca="1" si="67"/>
        <v>0.5187458566758445</v>
      </c>
      <c r="K409" s="142">
        <f t="shared" ca="1" si="71"/>
        <v>6.6271555223173255</v>
      </c>
      <c r="L409" s="143">
        <f ca="1">MAX(Routing!A$3,J408+K408)</f>
        <v>7.1391246705570399</v>
      </c>
      <c r="M409" s="141">
        <f ca="1">VLOOKUP(L409,Routing!A$3:D$23,4)+(L409-VLOOKUP(L409,Routing!A$3:A$23,1))*VLOOKUP(L409,Routing!A$3:E$23,5)</f>
        <v>0.25598454994029224</v>
      </c>
      <c r="N409" s="141">
        <f ca="1">VLOOKUP($L409,Routing!$A$3:$C$23,3)+($L409-VLOOKUP($L409,Routing!$A$3:$A$23,1))*VLOOKUP($L409,Routing!$A$3:$F$23,6)</f>
        <v>4.7404546285239307E-3</v>
      </c>
      <c r="O409" s="141">
        <f ca="1">VLOOKUP($L409,Routing!$A$3:$B$23,2)+($L409-VLOOKUP($L409,Routing!$A$3:$A$23,1))*VLOOKUP($L409,Routing!$A$3:$G$23,7)</f>
        <v>0.23702273142619651</v>
      </c>
      <c r="P409" s="83" t="str">
        <f t="shared" ca="1" si="68"/>
        <v/>
      </c>
      <c r="Q409" s="83" t="str">
        <f t="shared" ca="1" si="72"/>
        <v/>
      </c>
      <c r="R409" s="83"/>
      <c r="S409" s="83"/>
    </row>
    <row r="410" spans="1:19" x14ac:dyDescent="0.2">
      <c r="A410" s="83">
        <f>+MassCurves!A377</f>
        <v>373</v>
      </c>
      <c r="B410" s="138">
        <f t="shared" si="61"/>
        <v>0.77789999999999992</v>
      </c>
      <c r="C410" s="123">
        <f t="shared" ca="1" si="63"/>
        <v>0.13799999999999979</v>
      </c>
      <c r="D410" s="139">
        <f t="shared" ca="1" si="64"/>
        <v>0</v>
      </c>
      <c r="E410" s="138">
        <f t="shared" ca="1" si="65"/>
        <v>0.21849999999999997</v>
      </c>
      <c r="F410" s="139">
        <f t="shared" ca="1" si="62"/>
        <v>0.15201634949999976</v>
      </c>
      <c r="G410" s="140">
        <f t="shared" ca="1" si="69"/>
        <v>9.1209809699999855</v>
      </c>
      <c r="H410" s="139">
        <f t="shared" ca="1" si="66"/>
        <v>0.1074782300356618</v>
      </c>
      <c r="I410" s="123">
        <f t="shared" ca="1" si="70"/>
        <v>0.25949457953566157</v>
      </c>
      <c r="J410" s="123">
        <f t="shared" ca="1" si="67"/>
        <v>0.51923328754039777</v>
      </c>
      <c r="K410" s="142">
        <f t="shared" ca="1" si="71"/>
        <v>6.6334462515549228</v>
      </c>
      <c r="L410" s="143">
        <f ca="1">MAX(Routing!A$3,J409+K409)</f>
        <v>7.1459013789931696</v>
      </c>
      <c r="M410" s="141">
        <f ca="1">VLOOKUP(L410,Routing!A$3:D$23,4)+(L410-VLOOKUP(L410,Routing!A$3:A$23,1))*VLOOKUP(L410,Routing!A$3:E$23,5)</f>
        <v>0.25622753948581084</v>
      </c>
      <c r="N410" s="141">
        <f ca="1">VLOOKUP($L410,Routing!$A$3:$C$23,3)+($L410-VLOOKUP($L410,Routing!$A$3:$A$23,1))*VLOOKUP($L410,Routing!$A$3:$F$23,6)</f>
        <v>4.7449544349224227E-3</v>
      </c>
      <c r="O410" s="141">
        <f ca="1">VLOOKUP($L410,Routing!$A$3:$B$23,2)+($L410-VLOOKUP($L410,Routing!$A$3:$A$23,1))*VLOOKUP($L410,Routing!$A$3:$G$23,7)</f>
        <v>0.23724772174612113</v>
      </c>
      <c r="P410" s="83" t="str">
        <f t="shared" ca="1" si="68"/>
        <v/>
      </c>
      <c r="Q410" s="83" t="str">
        <f t="shared" ca="1" si="72"/>
        <v/>
      </c>
      <c r="R410" s="83"/>
      <c r="S410" s="83"/>
    </row>
    <row r="411" spans="1:19" x14ac:dyDescent="0.2">
      <c r="A411" s="83">
        <f>+MassCurves!A378</f>
        <v>374</v>
      </c>
      <c r="B411" s="138">
        <f t="shared" si="61"/>
        <v>0.7802</v>
      </c>
      <c r="C411" s="123">
        <f t="shared" ca="1" si="63"/>
        <v>0.13800000000000012</v>
      </c>
      <c r="D411" s="139">
        <f t="shared" ca="1" si="64"/>
        <v>0</v>
      </c>
      <c r="E411" s="138">
        <f t="shared" ca="1" si="65"/>
        <v>0.21849999999999997</v>
      </c>
      <c r="F411" s="139">
        <f t="shared" ca="1" si="62"/>
        <v>0.15201634950000012</v>
      </c>
      <c r="G411" s="140">
        <f t="shared" ca="1" si="69"/>
        <v>9.1209809699999962</v>
      </c>
      <c r="H411" s="139">
        <f t="shared" ca="1" si="66"/>
        <v>0.10772235995143042</v>
      </c>
      <c r="I411" s="123">
        <f t="shared" ca="1" si="70"/>
        <v>0.25973870945143052</v>
      </c>
      <c r="J411" s="123">
        <f t="shared" ca="1" si="67"/>
        <v>0.51972238010250815</v>
      </c>
      <c r="K411" s="142">
        <f t="shared" ca="1" si="71"/>
        <v>6.6397383283546407</v>
      </c>
      <c r="L411" s="143">
        <f ca="1">MAX(Routing!A$3,J410+K410)</f>
        <v>7.1526795390953204</v>
      </c>
      <c r="M411" s="141">
        <f ca="1">VLOOKUP(L411,Routing!A$3:D$23,4)+(L411-VLOOKUP(L411,Routing!A$3:A$23,1))*VLOOKUP(L411,Routing!A$3:E$23,5)</f>
        <v>0.25647058108309911</v>
      </c>
      <c r="N411" s="141">
        <f ca="1">VLOOKUP($L411,Routing!$A$3:$C$23,3)+($L411-VLOOKUP($L411,Routing!$A$3:$A$23,1))*VLOOKUP($L411,Routing!$A$3:$F$23,6)</f>
        <v>4.7494552052425761E-3</v>
      </c>
      <c r="O411" s="141">
        <f ca="1">VLOOKUP($L411,Routing!$A$3:$B$23,2)+($L411-VLOOKUP($L411,Routing!$A$3:$A$23,1))*VLOOKUP($L411,Routing!$A$3:$G$23,7)</f>
        <v>0.23747276026212882</v>
      </c>
      <c r="P411" s="83" t="str">
        <f t="shared" ca="1" si="68"/>
        <v/>
      </c>
      <c r="Q411" s="83" t="str">
        <f t="shared" ca="1" si="72"/>
        <v/>
      </c>
      <c r="R411" s="83"/>
      <c r="S411" s="83"/>
    </row>
    <row r="412" spans="1:19" x14ac:dyDescent="0.2">
      <c r="A412" s="83">
        <f>+MassCurves!A379</f>
        <v>375</v>
      </c>
      <c r="B412" s="138">
        <f t="shared" si="61"/>
        <v>0.78249999999999997</v>
      </c>
      <c r="C412" s="123">
        <f t="shared" ca="1" si="63"/>
        <v>0.13800000000000012</v>
      </c>
      <c r="D412" s="139">
        <f t="shared" ca="1" si="64"/>
        <v>0</v>
      </c>
      <c r="E412" s="138">
        <f t="shared" ca="1" si="65"/>
        <v>0.21849999999999997</v>
      </c>
      <c r="F412" s="139">
        <f t="shared" ca="1" si="62"/>
        <v>0.15201634950000012</v>
      </c>
      <c r="G412" s="140">
        <f t="shared" ca="1" si="69"/>
        <v>9.1209809700000068</v>
      </c>
      <c r="H412" s="139">
        <f t="shared" ca="1" si="66"/>
        <v>0.10796732260106169</v>
      </c>
      <c r="I412" s="123">
        <f t="shared" ca="1" si="70"/>
        <v>0.25998367210106182</v>
      </c>
      <c r="J412" s="123">
        <f t="shared" ca="1" si="67"/>
        <v>0.52021314192394696</v>
      </c>
      <c r="K412" s="142">
        <f t="shared" ca="1" si="71"/>
        <v>6.646033198610179</v>
      </c>
      <c r="L412" s="143">
        <f ca="1">MAX(Routing!A$3,J411+K411)</f>
        <v>7.1594607084571491</v>
      </c>
      <c r="M412" s="141">
        <f ca="1">VLOOKUP(L412,Routing!A$3:D$23,4)+(L412-VLOOKUP(L412,Routing!A$3:A$23,1))*VLOOKUP(L412,Routing!A$3:E$23,5)</f>
        <v>0.25671373058212882</v>
      </c>
      <c r="N412" s="141">
        <f ca="1">VLOOKUP($L412,Routing!$A$3:$C$23,3)+($L412-VLOOKUP($L412,Routing!$A$3:$A$23,1))*VLOOKUP($L412,Routing!$A$3:$F$23,6)</f>
        <v>4.7539579737431266E-3</v>
      </c>
      <c r="O412" s="141">
        <f ca="1">VLOOKUP($L412,Routing!$A$3:$B$23,2)+($L412-VLOOKUP($L412,Routing!$A$3:$A$23,1))*VLOOKUP($L412,Routing!$A$3:$G$23,7)</f>
        <v>0.23769789868715632</v>
      </c>
      <c r="P412" s="83" t="str">
        <f t="shared" ca="1" si="68"/>
        <v/>
      </c>
      <c r="Q412" s="83" t="str">
        <f t="shared" ca="1" si="72"/>
        <v/>
      </c>
      <c r="R412" s="83"/>
      <c r="S412" s="83"/>
    </row>
    <row r="413" spans="1:19" x14ac:dyDescent="0.2">
      <c r="A413" s="83">
        <f>+MassCurves!A380</f>
        <v>376</v>
      </c>
      <c r="B413" s="138">
        <f t="shared" si="61"/>
        <v>0.78479999999999994</v>
      </c>
      <c r="C413" s="123">
        <f t="shared" ca="1" si="63"/>
        <v>0.13799999999999979</v>
      </c>
      <c r="D413" s="139">
        <f t="shared" ca="1" si="64"/>
        <v>0</v>
      </c>
      <c r="E413" s="138">
        <f t="shared" ca="1" si="65"/>
        <v>0.21849999999999997</v>
      </c>
      <c r="F413" s="139">
        <f t="shared" ca="1" si="62"/>
        <v>0.15201634949999976</v>
      </c>
      <c r="G413" s="140">
        <f t="shared" ca="1" si="69"/>
        <v>9.1209809699999962</v>
      </c>
      <c r="H413" s="139">
        <f t="shared" ca="1" si="66"/>
        <v>0.10821312177617055</v>
      </c>
      <c r="I413" s="123">
        <f t="shared" ca="1" si="70"/>
        <v>0.2602294712761703</v>
      </c>
      <c r="J413" s="123">
        <f t="shared" ca="1" si="67"/>
        <v>0.5207055806095493</v>
      </c>
      <c r="K413" s="142">
        <f t="shared" ca="1" si="71"/>
        <v>6.6523322115451524</v>
      </c>
      <c r="L413" s="143">
        <f ca="1">MAX(Routing!A$3,J412+K412)</f>
        <v>7.1662463405341263</v>
      </c>
      <c r="M413" s="141">
        <f ca="1">VLOOKUP(L413,Routing!A$3:D$23,4)+(L413-VLOOKUP(L413,Routing!A$3:A$23,1))*VLOOKUP(L413,Routing!A$3:E$23,5)</f>
        <v>0.25695704009883319</v>
      </c>
      <c r="N413" s="141">
        <f ca="1">VLOOKUP($L413,Routing!$A$3:$C$23,3)+($L413-VLOOKUP($L413,Routing!$A$3:$A$23,1))*VLOOKUP($L413,Routing!$A$3:$F$23,6)</f>
        <v>4.7584637055339482E-3</v>
      </c>
      <c r="O413" s="141">
        <f ca="1">VLOOKUP($L413,Routing!$A$3:$B$23,2)+($L413-VLOOKUP($L413,Routing!$A$3:$A$23,1))*VLOOKUP($L413,Routing!$A$3:$G$23,7)</f>
        <v>0.2379231852766974</v>
      </c>
      <c r="P413" s="83" t="str">
        <f t="shared" ca="1" si="68"/>
        <v/>
      </c>
      <c r="Q413" s="83" t="str">
        <f t="shared" ca="1" si="72"/>
        <v/>
      </c>
      <c r="R413" s="83"/>
      <c r="S413" s="83"/>
    </row>
    <row r="414" spans="1:19" x14ac:dyDescent="0.2">
      <c r="A414" s="83">
        <f>+MassCurves!A381</f>
        <v>377</v>
      </c>
      <c r="B414" s="138">
        <f t="shared" si="61"/>
        <v>0.78710000000000002</v>
      </c>
      <c r="C414" s="123">
        <f t="shared" ca="1" si="63"/>
        <v>0.13800000000000012</v>
      </c>
      <c r="D414" s="139">
        <f t="shared" ca="1" si="64"/>
        <v>0</v>
      </c>
      <c r="E414" s="138">
        <f t="shared" ca="1" si="65"/>
        <v>0.21849999999999997</v>
      </c>
      <c r="F414" s="139">
        <f t="shared" ca="1" si="62"/>
        <v>0.15201634950000012</v>
      </c>
      <c r="G414" s="140">
        <f t="shared" ca="1" si="69"/>
        <v>9.1209809699999962</v>
      </c>
      <c r="H414" s="139">
        <f t="shared" ca="1" si="66"/>
        <v>0.10845976128997639</v>
      </c>
      <c r="I414" s="123">
        <f t="shared" ca="1" si="70"/>
        <v>0.26047611078997651</v>
      </c>
      <c r="J414" s="123">
        <f t="shared" ca="1" si="67"/>
        <v>0.5211997038075068</v>
      </c>
      <c r="K414" s="142">
        <f t="shared" ca="1" si="71"/>
        <v>6.6586366266855643</v>
      </c>
      <c r="L414" s="143">
        <f ca="1">MAX(Routing!A$3,J413+K413)</f>
        <v>7.1730377921547017</v>
      </c>
      <c r="M414" s="141">
        <f ca="1">VLOOKUP(L414,Routing!A$3:D$23,4)+(L414-VLOOKUP(L414,Routing!A$3:A$23,1))*VLOOKUP(L414,Routing!A$3:E$23,5)</f>
        <v>0.2572005582844315</v>
      </c>
      <c r="N414" s="141">
        <f ca="1">VLOOKUP($L414,Routing!$A$3:$C$23,3)+($L414-VLOOKUP($L414,Routing!$A$3:$A$23,1))*VLOOKUP($L414,Routing!$A$3:$F$23,6)</f>
        <v>4.762973301563546E-3</v>
      </c>
      <c r="O414" s="141">
        <f ca="1">VLOOKUP($L414,Routing!$A$3:$B$23,2)+($L414-VLOOKUP($L414,Routing!$A$3:$A$23,1))*VLOOKUP($L414,Routing!$A$3:$G$23,7)</f>
        <v>0.23814866507817734</v>
      </c>
      <c r="P414" s="83" t="str">
        <f t="shared" ca="1" si="68"/>
        <v/>
      </c>
      <c r="Q414" s="83" t="str">
        <f t="shared" ca="1" si="72"/>
        <v/>
      </c>
      <c r="R414" s="83"/>
      <c r="S414" s="83"/>
    </row>
    <row r="415" spans="1:19" x14ac:dyDescent="0.2">
      <c r="A415" s="83">
        <f>+MassCurves!A382</f>
        <v>378</v>
      </c>
      <c r="B415" s="138">
        <f t="shared" si="61"/>
        <v>0.78939999999999999</v>
      </c>
      <c r="C415" s="123">
        <f t="shared" ca="1" si="63"/>
        <v>0.13800000000000012</v>
      </c>
      <c r="D415" s="139">
        <f t="shared" ca="1" si="64"/>
        <v>0</v>
      </c>
      <c r="E415" s="138">
        <f t="shared" ca="1" si="65"/>
        <v>0.21849999999999997</v>
      </c>
      <c r="F415" s="139">
        <f t="shared" ca="1" si="62"/>
        <v>0.15201634950000012</v>
      </c>
      <c r="G415" s="140">
        <f t="shared" ca="1" si="69"/>
        <v>9.1209809700000068</v>
      </c>
      <c r="H415" s="139">
        <f t="shared" ca="1" si="66"/>
        <v>0.10870724497745136</v>
      </c>
      <c r="I415" s="123">
        <f t="shared" ca="1" si="70"/>
        <v>0.26072359447745147</v>
      </c>
      <c r="J415" s="123">
        <f t="shared" ca="1" si="67"/>
        <v>0.52169551920966395</v>
      </c>
      <c r="K415" s="142">
        <f t="shared" ca="1" si="71"/>
        <v>6.6649476203325602</v>
      </c>
      <c r="L415" s="143">
        <f ca="1">MAX(Routing!A$3,J414+K414)</f>
        <v>7.179836330493071</v>
      </c>
      <c r="M415" s="141">
        <f ca="1">VLOOKUP(L415,Routing!A$3:D$23,4)+(L415-VLOOKUP(L415,Routing!A$3:A$23,1))*VLOOKUP(L415,Routing!A$3:E$23,5)</f>
        <v>0.25744433057544874</v>
      </c>
      <c r="N415" s="141">
        <f ca="1">VLOOKUP($L415,Routing!$A$3:$C$23,3)+($L415-VLOOKUP($L415,Routing!$A$3:$A$23,1))*VLOOKUP($L415,Routing!$A$3:$F$23,6)</f>
        <v>4.7674876032490505E-3</v>
      </c>
      <c r="O415" s="141">
        <f ca="1">VLOOKUP($L415,Routing!$A$3:$B$23,2)+($L415-VLOOKUP($L415,Routing!$A$3:$A$23,1))*VLOOKUP($L415,Routing!$A$3:$G$23,7)</f>
        <v>0.23837438016245255</v>
      </c>
      <c r="P415" s="83" t="str">
        <f t="shared" ca="1" si="68"/>
        <v/>
      </c>
      <c r="Q415" s="83" t="str">
        <f t="shared" ca="1" si="72"/>
        <v/>
      </c>
      <c r="R415" s="83"/>
      <c r="S415" s="83"/>
    </row>
    <row r="416" spans="1:19" x14ac:dyDescent="0.2">
      <c r="A416" s="83">
        <f>+MassCurves!A383</f>
        <v>379</v>
      </c>
      <c r="B416" s="138">
        <f t="shared" si="61"/>
        <v>0.79169999999999996</v>
      </c>
      <c r="C416" s="123">
        <f t="shared" ca="1" si="63"/>
        <v>0.13799999999999979</v>
      </c>
      <c r="D416" s="139">
        <f t="shared" ca="1" si="64"/>
        <v>0</v>
      </c>
      <c r="E416" s="138">
        <f t="shared" ca="1" si="65"/>
        <v>0.21849999999999997</v>
      </c>
      <c r="F416" s="139">
        <f t="shared" ca="1" si="62"/>
        <v>0.15201634949999976</v>
      </c>
      <c r="G416" s="140">
        <f t="shared" ca="1" si="69"/>
        <v>9.1209809699999962</v>
      </c>
      <c r="H416" s="139">
        <f t="shared" ca="1" si="66"/>
        <v>0.10895557669546897</v>
      </c>
      <c r="I416" s="123">
        <f t="shared" ca="1" si="70"/>
        <v>0.26097192619546872</v>
      </c>
      <c r="J416" s="123">
        <f t="shared" ca="1" si="67"/>
        <v>0.52219303455182042</v>
      </c>
      <c r="K416" s="142">
        <f t="shared" ca="1" si="71"/>
        <v>6.6712662915712624</v>
      </c>
      <c r="L416" s="143">
        <f ca="1">MAX(Routing!A$3,J415+K415)</f>
        <v>7.1866431395422241</v>
      </c>
      <c r="M416" s="141">
        <f ca="1">VLOOKUP(L416,Routing!A$3:D$23,4)+(L416-VLOOKUP(L416,Routing!A$3:A$23,1))*VLOOKUP(L416,Routing!A$3:E$23,5)</f>
        <v>0.25768839942581678</v>
      </c>
      <c r="N416" s="141">
        <f ca="1">VLOOKUP($L416,Routing!$A$3:$C$23,3)+($L416-VLOOKUP($L416,Routing!$A$3:$A$23,1))*VLOOKUP($L416,Routing!$A$3:$F$23,6)</f>
        <v>4.7720073967743842E-3</v>
      </c>
      <c r="O416" s="141">
        <f ca="1">VLOOKUP($L416,Routing!$A$3:$B$23,2)+($L416-VLOOKUP($L416,Routing!$A$3:$A$23,1))*VLOOKUP($L416,Routing!$A$3:$G$23,7)</f>
        <v>0.23860036983871924</v>
      </c>
      <c r="P416" s="83" t="str">
        <f t="shared" ca="1" si="68"/>
        <v/>
      </c>
      <c r="Q416" s="83" t="str">
        <f t="shared" ca="1" si="72"/>
        <v/>
      </c>
      <c r="R416" s="83"/>
      <c r="S416" s="83"/>
    </row>
    <row r="417" spans="1:19" x14ac:dyDescent="0.2">
      <c r="A417" s="83">
        <f>+MassCurves!A384</f>
        <v>380</v>
      </c>
      <c r="B417" s="138">
        <f t="shared" si="61"/>
        <v>0.79399999999999993</v>
      </c>
      <c r="C417" s="123">
        <f t="shared" ca="1" si="63"/>
        <v>0.13799999999999979</v>
      </c>
      <c r="D417" s="139">
        <f t="shared" ca="1" si="64"/>
        <v>0</v>
      </c>
      <c r="E417" s="138">
        <f t="shared" ca="1" si="65"/>
        <v>0.21849999999999997</v>
      </c>
      <c r="F417" s="139">
        <f t="shared" ca="1" si="62"/>
        <v>0.15201634949999976</v>
      </c>
      <c r="G417" s="140">
        <f t="shared" ca="1" si="69"/>
        <v>9.1209809699999855</v>
      </c>
      <c r="H417" s="139">
        <f t="shared" ca="1" si="66"/>
        <v>0.10920476032295467</v>
      </c>
      <c r="I417" s="123">
        <f t="shared" ca="1" si="70"/>
        <v>0.26122110982295443</v>
      </c>
      <c r="J417" s="123">
        <f t="shared" ca="1" si="67"/>
        <v>0.52269225761403115</v>
      </c>
      <c r="K417" s="142">
        <f t="shared" ca="1" si="71"/>
        <v>6.6775936678489858</v>
      </c>
      <c r="L417" s="143">
        <f ca="1">MAX(Routing!A$3,J416+K416)</f>
        <v>7.193459326123083</v>
      </c>
      <c r="M417" s="141">
        <f ca="1">VLOOKUP(L417,Routing!A$3:D$23,4)+(L417-VLOOKUP(L417,Routing!A$3:A$23,1))*VLOOKUP(L417,Routing!A$3:E$23,5)</f>
        <v>0.25793280452234163</v>
      </c>
      <c r="N417" s="141">
        <f ca="1">VLOOKUP($L417,Routing!$A$3:$C$23,3)+($L417-VLOOKUP($L417,Routing!$A$3:$A$23,1))*VLOOKUP($L417,Routing!$A$3:$F$23,6)</f>
        <v>4.7765334170804001E-3</v>
      </c>
      <c r="O417" s="141">
        <f ca="1">VLOOKUP($L417,Routing!$A$3:$B$23,2)+($L417-VLOOKUP($L417,Routing!$A$3:$A$23,1))*VLOOKUP($L417,Routing!$A$3:$G$23,7)</f>
        <v>0.23882667085401998</v>
      </c>
      <c r="P417" s="83" t="str">
        <f t="shared" ca="1" si="68"/>
        <v/>
      </c>
      <c r="Q417" s="83" t="str">
        <f t="shared" ca="1" si="72"/>
        <v/>
      </c>
      <c r="R417" s="83"/>
      <c r="S417" s="83"/>
    </row>
    <row r="418" spans="1:19" x14ac:dyDescent="0.2">
      <c r="A418" s="83">
        <f>+MassCurves!A385</f>
        <v>381</v>
      </c>
      <c r="B418" s="138">
        <f t="shared" si="61"/>
        <v>0.79630000000000001</v>
      </c>
      <c r="C418" s="123">
        <f t="shared" ca="1" si="63"/>
        <v>0.13800000000000012</v>
      </c>
      <c r="D418" s="139">
        <f t="shared" ca="1" si="64"/>
        <v>0</v>
      </c>
      <c r="E418" s="138">
        <f t="shared" ca="1" si="65"/>
        <v>0.21849999999999997</v>
      </c>
      <c r="F418" s="139">
        <f t="shared" ca="1" si="62"/>
        <v>0.15201634950000012</v>
      </c>
      <c r="G418" s="140">
        <f t="shared" ca="1" si="69"/>
        <v>9.1209809699999962</v>
      </c>
      <c r="H418" s="139">
        <f t="shared" ca="1" si="66"/>
        <v>0.10945479976103735</v>
      </c>
      <c r="I418" s="123">
        <f t="shared" ca="1" si="70"/>
        <v>0.26147114926103748</v>
      </c>
      <c r="J418" s="123">
        <f t="shared" ca="1" si="67"/>
        <v>0.5231931962209091</v>
      </c>
      <c r="K418" s="142">
        <f t="shared" ca="1" si="71"/>
        <v>6.6839307101536773</v>
      </c>
      <c r="L418" s="143">
        <f ca="1">MAX(Routing!A$3,J417+K417)</f>
        <v>7.2002859254630174</v>
      </c>
      <c r="M418" s="141">
        <f ca="1">VLOOKUP(L418,Routing!A$3:D$23,4)+(L418-VLOOKUP(L418,Routing!A$3:A$23,1))*VLOOKUP(L418,Routing!A$3:E$23,5)</f>
        <v>0.2581775829847297</v>
      </c>
      <c r="N418" s="141">
        <f ca="1">VLOOKUP($L418,Routing!$A$3:$C$23,3)+($L418-VLOOKUP($L418,Routing!$A$3:$A$23,1))*VLOOKUP($L418,Routing!$A$3:$F$23,6)</f>
        <v>4.7810663515690677E-3</v>
      </c>
      <c r="O418" s="141">
        <f ca="1">VLOOKUP($L418,Routing!$A$3:$B$23,2)+($L418-VLOOKUP($L418,Routing!$A$3:$A$23,1))*VLOOKUP($L418,Routing!$A$3:$G$23,7)</f>
        <v>0.23905331757845341</v>
      </c>
      <c r="P418" s="83" t="str">
        <f t="shared" ca="1" si="68"/>
        <v/>
      </c>
      <c r="Q418" s="83" t="str">
        <f t="shared" ca="1" si="72"/>
        <v/>
      </c>
      <c r="R418" s="83"/>
      <c r="S418" s="83"/>
    </row>
    <row r="419" spans="1:19" x14ac:dyDescent="0.2">
      <c r="A419" s="83">
        <f>+MassCurves!A386</f>
        <v>382</v>
      </c>
      <c r="B419" s="138">
        <f t="shared" si="61"/>
        <v>0.79859999999999998</v>
      </c>
      <c r="C419" s="123">
        <f t="shared" ca="1" si="63"/>
        <v>0.13800000000000012</v>
      </c>
      <c r="D419" s="139">
        <f t="shared" ca="1" si="64"/>
        <v>0</v>
      </c>
      <c r="E419" s="138">
        <f t="shared" ca="1" si="65"/>
        <v>0.21849999999999997</v>
      </c>
      <c r="F419" s="139">
        <f t="shared" ca="1" si="62"/>
        <v>0.15201634950000012</v>
      </c>
      <c r="G419" s="140">
        <f t="shared" ca="1" si="69"/>
        <v>9.1209809700000068</v>
      </c>
      <c r="H419" s="139">
        <f t="shared" ca="1" si="66"/>
        <v>0.10970569893320184</v>
      </c>
      <c r="I419" s="123">
        <f t="shared" ca="1" si="70"/>
        <v>0.26172204843320196</v>
      </c>
      <c r="J419" s="123">
        <f t="shared" ca="1" si="67"/>
        <v>0.52369585824193332</v>
      </c>
      <c r="K419" s="142">
        <f t="shared" ca="1" si="71"/>
        <v>6.6902783178213054</v>
      </c>
      <c r="L419" s="143">
        <f ca="1">MAX(Routing!A$3,J418+K418)</f>
        <v>7.2071239063745862</v>
      </c>
      <c r="M419" s="141">
        <f ca="1">VLOOKUP(L419,Routing!A$3:D$23,4)+(L419-VLOOKUP(L419,Routing!A$3:A$23,1))*VLOOKUP(L419,Routing!A$3:E$23,5)</f>
        <v>0.25842276955127996</v>
      </c>
      <c r="N419" s="141">
        <f ca="1">VLOOKUP($L419,Routing!$A$3:$C$23,3)+($L419-VLOOKUP($L419,Routing!$A$3:$A$23,1))*VLOOKUP($L419,Routing!$A$3:$F$23,6)</f>
        <v>4.7856068435422217E-3</v>
      </c>
      <c r="O419" s="141">
        <f ca="1">VLOOKUP($L419,Routing!$A$3:$B$23,2)+($L419-VLOOKUP($L419,Routing!$A$3:$A$23,1))*VLOOKUP($L419,Routing!$A$3:$G$23,7)</f>
        <v>0.23928034217711108</v>
      </c>
      <c r="P419" s="83" t="str">
        <f t="shared" ca="1" si="68"/>
        <v/>
      </c>
      <c r="Q419" s="83" t="str">
        <f t="shared" ca="1" si="72"/>
        <v/>
      </c>
      <c r="R419" s="83"/>
      <c r="S419" s="83"/>
    </row>
    <row r="420" spans="1:19" x14ac:dyDescent="0.2">
      <c r="A420" s="83">
        <f>+MassCurves!A387</f>
        <v>383</v>
      </c>
      <c r="B420" s="138">
        <f t="shared" si="61"/>
        <v>0.80089999999999995</v>
      </c>
      <c r="C420" s="123">
        <f t="shared" ca="1" si="63"/>
        <v>0.13799999999999979</v>
      </c>
      <c r="D420" s="139">
        <f t="shared" ca="1" si="64"/>
        <v>0</v>
      </c>
      <c r="E420" s="138">
        <f t="shared" ca="1" si="65"/>
        <v>0.21849999999999997</v>
      </c>
      <c r="F420" s="139">
        <f t="shared" ca="1" si="62"/>
        <v>0.15201634949999976</v>
      </c>
      <c r="G420" s="140">
        <f t="shared" ca="1" si="69"/>
        <v>9.1209809699999962</v>
      </c>
      <c r="H420" s="139">
        <f t="shared" ca="1" si="66"/>
        <v>0.1099574617854429</v>
      </c>
      <c r="I420" s="123">
        <f t="shared" ca="1" si="70"/>
        <v>0.26197381128544267</v>
      </c>
      <c r="J420" s="123">
        <f t="shared" ca="1" si="67"/>
        <v>0.52420025159175887</v>
      </c>
      <c r="K420" s="142">
        <f t="shared" ca="1" si="71"/>
        <v>6.6966373329987547</v>
      </c>
      <c r="L420" s="143">
        <f ca="1">MAX(Routing!A$3,J419+K419)</f>
        <v>7.213974176063239</v>
      </c>
      <c r="M420" s="141">
        <f ca="1">VLOOKUP(L420,Routing!A$3:D$23,4)+(L420-VLOOKUP(L420,Routing!A$3:A$23,1))*VLOOKUP(L420,Routing!A$3:E$23,5)</f>
        <v>0.25866839675127151</v>
      </c>
      <c r="N420" s="141">
        <f ca="1">VLOOKUP($L420,Routing!$A$3:$C$23,3)+($L420-VLOOKUP($L420,Routing!$A$3:$A$23,1))*VLOOKUP($L420,Routing!$A$3:$F$23,6)</f>
        <v>4.7901554953939159E-3</v>
      </c>
      <c r="O420" s="141">
        <f ca="1">VLOOKUP($L420,Routing!$A$3:$B$23,2)+($L420-VLOOKUP($L420,Routing!$A$3:$A$23,1))*VLOOKUP($L420,Routing!$A$3:$G$23,7)</f>
        <v>0.23950777476969581</v>
      </c>
      <c r="P420" s="83" t="str">
        <f t="shared" ca="1" si="68"/>
        <v/>
      </c>
      <c r="Q420" s="83" t="str">
        <f t="shared" ca="1" si="72"/>
        <v/>
      </c>
      <c r="R420" s="83"/>
      <c r="S420" s="83"/>
    </row>
    <row r="421" spans="1:19" x14ac:dyDescent="0.2">
      <c r="A421" s="83">
        <f>+MassCurves!A388</f>
        <v>384</v>
      </c>
      <c r="B421" s="138">
        <f t="shared" ref="B421:B484" si="73">+HLOOKUP($B$9,MassCurve,(A421+2))</f>
        <v>0.80320000000000003</v>
      </c>
      <c r="C421" s="123">
        <f t="shared" ca="1" si="63"/>
        <v>0.13800000000000012</v>
      </c>
      <c r="D421" s="139">
        <f t="shared" ca="1" si="64"/>
        <v>0</v>
      </c>
      <c r="E421" s="138">
        <f t="shared" ca="1" si="65"/>
        <v>0.21849999999999997</v>
      </c>
      <c r="F421" s="139">
        <f t="shared" ref="F421:F484" ca="1" si="74">+E421*C421*MAX(0.05,$B$5)*1.0083</f>
        <v>0.15201634950000012</v>
      </c>
      <c r="G421" s="140">
        <f t="shared" ca="1" si="69"/>
        <v>9.1209809699999962</v>
      </c>
      <c r="H421" s="139">
        <f t="shared" ca="1" si="66"/>
        <v>0.11021009228642029</v>
      </c>
      <c r="I421" s="123">
        <f t="shared" ca="1" si="70"/>
        <v>0.26222644178642041</v>
      </c>
      <c r="J421" s="123">
        <f t="shared" ca="1" si="67"/>
        <v>0.5247063842305274</v>
      </c>
      <c r="K421" s="142">
        <f t="shared" ca="1" si="71"/>
        <v>6.7030085447869752</v>
      </c>
      <c r="L421" s="143">
        <f ca="1">MAX(Routing!A$3,J420+K420)</f>
        <v>7.2208375845905133</v>
      </c>
      <c r="M421" s="141">
        <f ca="1">VLOOKUP(L421,Routing!A$3:D$23,4)+(L421-VLOOKUP(L421,Routing!A$3:A$23,1))*VLOOKUP(L421,Routing!A$3:E$23,5)</f>
        <v>0.25891449506499847</v>
      </c>
      <c r="N421" s="141">
        <f ca="1">VLOOKUP($L421,Routing!$A$3:$C$23,3)+($L421-VLOOKUP($L421,Routing!$A$3:$A$23,1))*VLOOKUP($L421,Routing!$A$3:$F$23,6)</f>
        <v>4.7947128715740452E-3</v>
      </c>
      <c r="O421" s="141">
        <f ca="1">VLOOKUP($L421,Routing!$A$3:$B$23,2)+($L421-VLOOKUP($L421,Routing!$A$3:$A$23,1))*VLOOKUP($L421,Routing!$A$3:$G$23,7)</f>
        <v>0.23973564357870228</v>
      </c>
      <c r="P421" s="83" t="str">
        <f t="shared" ca="1" si="68"/>
        <v/>
      </c>
      <c r="Q421" s="83" t="str">
        <f t="shared" ca="1" si="72"/>
        <v/>
      </c>
      <c r="R421" s="83"/>
      <c r="S421" s="83"/>
    </row>
    <row r="422" spans="1:19" x14ac:dyDescent="0.2">
      <c r="A422" s="83">
        <f>+MassCurves!A389</f>
        <v>385</v>
      </c>
      <c r="B422" s="138">
        <f t="shared" si="73"/>
        <v>0.80549999999999999</v>
      </c>
      <c r="C422" s="123">
        <f t="shared" ref="C422:C485" ca="1" si="75">+IF(A422&lt;MAX(5,$B$6),(B422-B421)*60,(B422-OFFSET(B422,-MAX(5,$B$6),0,1,1))/(A422-OFFSET(A422,-MAX(5,$B$6),0,1,1))*60)</f>
        <v>0.13800000000000012</v>
      </c>
      <c r="D422" s="139">
        <f t="shared" ref="D422:D485" ca="1" si="76">VLOOKUP(C422,Cinterp,$B$10+1)</f>
        <v>0</v>
      </c>
      <c r="E422" s="138">
        <f t="shared" ref="E422:E485" ca="1" si="77">0.95*MAX(0,$B$7)/100+D422*(1-MAX(0,$B$7)/100)</f>
        <v>0.21849999999999997</v>
      </c>
      <c r="F422" s="139">
        <f t="shared" ca="1" si="74"/>
        <v>0.15201634950000012</v>
      </c>
      <c r="G422" s="140">
        <f t="shared" ca="1" si="69"/>
        <v>9.1209809700000068</v>
      </c>
      <c r="H422" s="139">
        <f t="shared" ref="H422:H485" ca="1" si="78">+S$35*(1-F422/B$20)*(1/(1+ABS(A422-S$37)/100))^2</f>
        <v>0.11046359442761554</v>
      </c>
      <c r="I422" s="123">
        <f t="shared" ca="1" si="70"/>
        <v>0.26247994392761564</v>
      </c>
      <c r="J422" s="123">
        <f t="shared" ref="J422:J485" ca="1" si="79">+I422+I423</f>
        <v>0.52521426416417982</v>
      </c>
      <c r="K422" s="142">
        <f t="shared" ca="1" si="71"/>
        <v>6.7093926930872971</v>
      </c>
      <c r="L422" s="143">
        <f ca="1">MAX(Routing!A$3,J421+K421)</f>
        <v>7.2277149290175027</v>
      </c>
      <c r="M422" s="141">
        <f ca="1">VLOOKUP(L422,Routing!A$3:D$23,4)+(L422-VLOOKUP(L422,Routing!A$3:A$23,1))*VLOOKUP(L422,Routing!A$3:E$23,5)</f>
        <v>0.2591610930723407</v>
      </c>
      <c r="N422" s="141">
        <f ca="1">VLOOKUP($L422,Routing!$A$3:$C$23,3)+($L422-VLOOKUP($L422,Routing!$A$3:$A$23,1))*VLOOKUP($L422,Routing!$A$3:$F$23,6)</f>
        <v>4.7992795013396426E-3</v>
      </c>
      <c r="O422" s="141">
        <f ca="1">VLOOKUP($L422,Routing!$A$3:$B$23,2)+($L422-VLOOKUP($L422,Routing!$A$3:$A$23,1))*VLOOKUP($L422,Routing!$A$3:$G$23,7)</f>
        <v>0.23996397506698214</v>
      </c>
      <c r="P422" s="83" t="str">
        <f t="shared" ref="P422:P485" ca="1" si="80">IF(I422&gt;B$23,(I422-B$23),"")</f>
        <v/>
      </c>
      <c r="Q422" s="83" t="str">
        <f t="shared" ca="1" si="72"/>
        <v/>
      </c>
      <c r="R422" s="83"/>
      <c r="S422" s="83"/>
    </row>
    <row r="423" spans="1:19" x14ac:dyDescent="0.2">
      <c r="A423" s="83">
        <f>+MassCurves!A390</f>
        <v>386</v>
      </c>
      <c r="B423" s="138">
        <f t="shared" si="73"/>
        <v>0.80779999999999996</v>
      </c>
      <c r="C423" s="123">
        <f t="shared" ca="1" si="75"/>
        <v>0.13800000000000012</v>
      </c>
      <c r="D423" s="139">
        <f t="shared" ca="1" si="76"/>
        <v>0</v>
      </c>
      <c r="E423" s="138">
        <f t="shared" ca="1" si="77"/>
        <v>0.21849999999999997</v>
      </c>
      <c r="F423" s="139">
        <f t="shared" ca="1" si="74"/>
        <v>0.15201634950000012</v>
      </c>
      <c r="G423" s="140">
        <f t="shared" ref="G423:G486" ca="1" si="81">+AVERAGE(F422:F423)*60</f>
        <v>9.1209809700000068</v>
      </c>
      <c r="H423" s="139">
        <f t="shared" ca="1" si="78"/>
        <v>0.11071797222348898</v>
      </c>
      <c r="I423" s="123">
        <f t="shared" ref="I423:I486" ca="1" si="82">+F423+H423</f>
        <v>0.26273432172348909</v>
      </c>
      <c r="J423" s="123">
        <f t="shared" ca="1" si="79"/>
        <v>0.52572389944477527</v>
      </c>
      <c r="K423" s="142">
        <f t="shared" ref="K423:K486" ca="1" si="83">L423-2*M423</f>
        <v>6.7157904721722064</v>
      </c>
      <c r="L423" s="143">
        <f ca="1">MAX(Routing!A$3,J422+K422)</f>
        <v>7.2346069572514766</v>
      </c>
      <c r="M423" s="141">
        <f ca="1">VLOOKUP(L423,Routing!A$3:D$23,4)+(L423-VLOOKUP(L423,Routing!A$3:A$23,1))*VLOOKUP(L423,Routing!A$3:E$23,5)</f>
        <v>0.25940821759069038</v>
      </c>
      <c r="N423" s="141">
        <f ca="1">VLOOKUP($L423,Routing!$A$3:$C$23,3)+($L423-VLOOKUP($L423,Routing!$A$3:$A$23,1))*VLOOKUP($L423,Routing!$A$3:$F$23,6)</f>
        <v>4.8038558813090805E-3</v>
      </c>
      <c r="O423" s="141">
        <f ca="1">VLOOKUP($L423,Routing!$A$3:$B$23,2)+($L423-VLOOKUP($L423,Routing!$A$3:$A$23,1))*VLOOKUP($L423,Routing!$A$3:$G$23,7)</f>
        <v>0.24019279406545405</v>
      </c>
      <c r="P423" s="83" t="str">
        <f t="shared" ca="1" si="80"/>
        <v/>
      </c>
      <c r="Q423" s="83" t="str">
        <f t="shared" ref="Q423:Q486" ca="1" si="84">IF(P423="","",P423*60)</f>
        <v/>
      </c>
      <c r="R423" s="83"/>
      <c r="S423" s="83"/>
    </row>
    <row r="424" spans="1:19" x14ac:dyDescent="0.2">
      <c r="A424" s="83">
        <f>+MassCurves!A391</f>
        <v>387</v>
      </c>
      <c r="B424" s="138">
        <f t="shared" si="73"/>
        <v>0.81009999999999993</v>
      </c>
      <c r="C424" s="123">
        <f t="shared" ca="1" si="75"/>
        <v>0.13799999999999979</v>
      </c>
      <c r="D424" s="139">
        <f t="shared" ca="1" si="76"/>
        <v>0</v>
      </c>
      <c r="E424" s="138">
        <f t="shared" ca="1" si="77"/>
        <v>0.21849999999999997</v>
      </c>
      <c r="F424" s="139">
        <f t="shared" ca="1" si="74"/>
        <v>0.15201634949999976</v>
      </c>
      <c r="G424" s="140">
        <f t="shared" ca="1" si="81"/>
        <v>9.1209809699999962</v>
      </c>
      <c r="H424" s="139">
        <f t="shared" ca="1" si="78"/>
        <v>0.11097322971163937</v>
      </c>
      <c r="I424" s="123">
        <f t="shared" ca="1" si="82"/>
        <v>0.26298957921163912</v>
      </c>
      <c r="J424" s="123">
        <f t="shared" ca="1" si="79"/>
        <v>0.52623529817080983</v>
      </c>
      <c r="K424" s="142">
        <f t="shared" ca="1" si="83"/>
        <v>6.7222025340003411</v>
      </c>
      <c r="L424" s="143">
        <f ca="1">MAX(Routing!A$3,J423+K423)</f>
        <v>7.2415143716169812</v>
      </c>
      <c r="M424" s="141">
        <f ca="1">VLOOKUP(L424,Routing!A$3:D$23,4)+(L424-VLOOKUP(L424,Routing!A$3:A$23,1))*VLOOKUP(L424,Routing!A$3:E$23,5)</f>
        <v>0.2596558938029993</v>
      </c>
      <c r="N424" s="141">
        <f ca="1">VLOOKUP($L424,Routing!$A$3:$C$23,3)+($L424-VLOOKUP($L424,Routing!$A$3:$A$23,1))*VLOOKUP($L424,Routing!$A$3:$F$23,6)</f>
        <v>4.8084424778333202E-3</v>
      </c>
      <c r="O424" s="141">
        <f ca="1">VLOOKUP($L424,Routing!$A$3:$B$23,2)+($L424-VLOOKUP($L424,Routing!$A$3:$A$23,1))*VLOOKUP($L424,Routing!$A$3:$G$23,7)</f>
        <v>0.24042212389166601</v>
      </c>
      <c r="P424" s="83" t="str">
        <f t="shared" ca="1" si="80"/>
        <v/>
      </c>
      <c r="Q424" s="83" t="str">
        <f t="shared" ca="1" si="84"/>
        <v/>
      </c>
      <c r="R424" s="83"/>
      <c r="S424" s="83"/>
    </row>
    <row r="425" spans="1:19" x14ac:dyDescent="0.2">
      <c r="A425" s="83">
        <f>+MassCurves!A392</f>
        <v>388</v>
      </c>
      <c r="B425" s="138">
        <f t="shared" si="73"/>
        <v>0.81240000000000001</v>
      </c>
      <c r="C425" s="123">
        <f t="shared" ca="1" si="75"/>
        <v>0.13800000000000012</v>
      </c>
      <c r="D425" s="139">
        <f t="shared" ca="1" si="76"/>
        <v>0</v>
      </c>
      <c r="E425" s="138">
        <f t="shared" ca="1" si="77"/>
        <v>0.21849999999999997</v>
      </c>
      <c r="F425" s="139">
        <f t="shared" ca="1" si="74"/>
        <v>0.15201634950000012</v>
      </c>
      <c r="G425" s="140">
        <f t="shared" ca="1" si="81"/>
        <v>9.1209809699999962</v>
      </c>
      <c r="H425" s="139">
        <f t="shared" ca="1" si="78"/>
        <v>0.11122937095296351</v>
      </c>
      <c r="I425" s="123">
        <f t="shared" ca="1" si="82"/>
        <v>0.26324572045296363</v>
      </c>
      <c r="J425" s="123">
        <f t="shared" ca="1" si="79"/>
        <v>0.52674846848753698</v>
      </c>
      <c r="K425" s="142">
        <f t="shared" ca="1" si="83"/>
        <v>6.7286294912940612</v>
      </c>
      <c r="L425" s="143">
        <f ca="1">MAX(Routing!A$3,J424+K424)</f>
        <v>7.2484378321711507</v>
      </c>
      <c r="M425" s="141">
        <f ca="1">VLOOKUP(L425,Routing!A$3:D$23,4)+(L425-VLOOKUP(L425,Routing!A$3:A$23,1))*VLOOKUP(L425,Routing!A$3:E$23,5)</f>
        <v>0.25990414537665479</v>
      </c>
      <c r="N425" s="141">
        <f ca="1">VLOOKUP($L425,Routing!$A$3:$C$23,3)+($L425-VLOOKUP($L425,Routing!$A$3:$A$23,1))*VLOOKUP($L425,Routing!$A$3:$F$23,6)</f>
        <v>4.8130397291973109E-3</v>
      </c>
      <c r="O425" s="141">
        <f ca="1">VLOOKUP($L425,Routing!$A$3:$B$23,2)+($L425-VLOOKUP($L425,Routing!$A$3:$A$23,1))*VLOOKUP($L425,Routing!$A$3:$G$23,7)</f>
        <v>0.24065198645986555</v>
      </c>
      <c r="P425" s="83" t="str">
        <f t="shared" ca="1" si="80"/>
        <v/>
      </c>
      <c r="Q425" s="83" t="str">
        <f t="shared" ca="1" si="84"/>
        <v/>
      </c>
      <c r="R425" s="83"/>
      <c r="S425" s="83"/>
    </row>
    <row r="426" spans="1:19" x14ac:dyDescent="0.2">
      <c r="A426" s="83">
        <f>+MassCurves!A393</f>
        <v>389</v>
      </c>
      <c r="B426" s="138">
        <f t="shared" si="73"/>
        <v>0.81469999999999998</v>
      </c>
      <c r="C426" s="123">
        <f t="shared" ca="1" si="75"/>
        <v>0.13800000000000012</v>
      </c>
      <c r="D426" s="139">
        <f t="shared" ca="1" si="76"/>
        <v>0</v>
      </c>
      <c r="E426" s="138">
        <f t="shared" ca="1" si="77"/>
        <v>0.21849999999999997</v>
      </c>
      <c r="F426" s="139">
        <f t="shared" ca="1" si="74"/>
        <v>0.15201634950000012</v>
      </c>
      <c r="G426" s="140">
        <f t="shared" ca="1" si="81"/>
        <v>9.1209809700000068</v>
      </c>
      <c r="H426" s="139">
        <f t="shared" ca="1" si="78"/>
        <v>0.1114864000318181</v>
      </c>
      <c r="I426" s="123">
        <f t="shared" ca="1" si="82"/>
        <v>0.26350274953181824</v>
      </c>
      <c r="J426" s="123">
        <f t="shared" ca="1" si="79"/>
        <v>0.52726341858729198</v>
      </c>
      <c r="K426" s="142">
        <f t="shared" ca="1" si="83"/>
        <v>6.7350719203966101</v>
      </c>
      <c r="L426" s="143">
        <f ca="1">MAX(Routing!A$3,J425+K425)</f>
        <v>7.2553779597815984</v>
      </c>
      <c r="M426" s="141">
        <f ca="1">VLOOKUP(L426,Routing!A$3:D$23,4)+(L426-VLOOKUP(L426,Routing!A$3:A$23,1))*VLOOKUP(L426,Routing!A$3:E$23,5)</f>
        <v>0.26015299457384217</v>
      </c>
      <c r="N426" s="141">
        <f ca="1">VLOOKUP($L426,Routing!$A$3:$C$23,3)+($L426-VLOOKUP($L426,Routing!$A$3:$A$23,1))*VLOOKUP($L426,Routing!$A$3:$F$23,6)</f>
        <v>4.8176480476637435E-3</v>
      </c>
      <c r="O426" s="141">
        <f ca="1">VLOOKUP($L426,Routing!$A$3:$B$23,2)+($L426-VLOOKUP($L426,Routing!$A$3:$A$23,1))*VLOOKUP($L426,Routing!$A$3:$G$23,7)</f>
        <v>0.24088240238318717</v>
      </c>
      <c r="P426" s="83" t="str">
        <f t="shared" ca="1" si="80"/>
        <v/>
      </c>
      <c r="Q426" s="83" t="str">
        <f t="shared" ca="1" si="84"/>
        <v/>
      </c>
      <c r="R426" s="83"/>
      <c r="S426" s="83"/>
    </row>
    <row r="427" spans="1:19" x14ac:dyDescent="0.2">
      <c r="A427" s="83">
        <f>+MassCurves!A394</f>
        <v>390</v>
      </c>
      <c r="B427" s="138">
        <f t="shared" si="73"/>
        <v>0.81699999999999995</v>
      </c>
      <c r="C427" s="123">
        <f t="shared" ca="1" si="75"/>
        <v>0.13799999999999979</v>
      </c>
      <c r="D427" s="139">
        <f t="shared" ca="1" si="76"/>
        <v>0</v>
      </c>
      <c r="E427" s="138">
        <f t="shared" ca="1" si="77"/>
        <v>0.21849999999999997</v>
      </c>
      <c r="F427" s="139">
        <f t="shared" ca="1" si="74"/>
        <v>0.15201634949999976</v>
      </c>
      <c r="G427" s="140">
        <f t="shared" ca="1" si="81"/>
        <v>9.1209809699999962</v>
      </c>
      <c r="H427" s="139">
        <f t="shared" ca="1" si="78"/>
        <v>0.11174432105618254</v>
      </c>
      <c r="I427" s="123">
        <f t="shared" ca="1" si="82"/>
        <v>0.2637606705561823</v>
      </c>
      <c r="J427" s="123">
        <f t="shared" ca="1" si="79"/>
        <v>0.52778015670982048</v>
      </c>
      <c r="K427" s="142">
        <f t="shared" ca="1" si="83"/>
        <v>6.7415303639246753</v>
      </c>
      <c r="L427" s="143">
        <f ca="1">MAX(Routing!A$3,J426+K426)</f>
        <v>7.2623353389839025</v>
      </c>
      <c r="M427" s="141">
        <f ca="1">VLOOKUP(L427,Routing!A$3:D$23,4)+(L427-VLOOKUP(L427,Routing!A$3:A$23,1))*VLOOKUP(L427,Routing!A$3:E$23,5)</f>
        <v>0.26040246235400444</v>
      </c>
      <c r="N427" s="141">
        <f ca="1">VLOOKUP($L427,Routing!$A$3:$C$23,3)+($L427-VLOOKUP($L427,Routing!$A$3:$A$23,1))*VLOOKUP($L427,Routing!$A$3:$F$23,6)</f>
        <v>4.8222678213704524E-3</v>
      </c>
      <c r="O427" s="141">
        <f ca="1">VLOOKUP($L427,Routing!$A$3:$B$23,2)+($L427-VLOOKUP($L427,Routing!$A$3:$A$23,1))*VLOOKUP($L427,Routing!$A$3:$G$23,7)</f>
        <v>0.24111339106852264</v>
      </c>
      <c r="P427" s="83" t="str">
        <f t="shared" ca="1" si="80"/>
        <v/>
      </c>
      <c r="Q427" s="83" t="str">
        <f t="shared" ca="1" si="84"/>
        <v/>
      </c>
      <c r="R427" s="83"/>
      <c r="S427" s="83"/>
    </row>
    <row r="428" spans="1:19" x14ac:dyDescent="0.2">
      <c r="A428" s="83">
        <f>+MassCurves!A395</f>
        <v>391</v>
      </c>
      <c r="B428" s="138">
        <f t="shared" si="73"/>
        <v>0.81929999999999992</v>
      </c>
      <c r="C428" s="123">
        <f t="shared" ca="1" si="75"/>
        <v>0.13799999999999979</v>
      </c>
      <c r="D428" s="139">
        <f t="shared" ca="1" si="76"/>
        <v>0</v>
      </c>
      <c r="E428" s="138">
        <f t="shared" ca="1" si="77"/>
        <v>0.21849999999999997</v>
      </c>
      <c r="F428" s="139">
        <f t="shared" ca="1" si="74"/>
        <v>0.15201634949999976</v>
      </c>
      <c r="G428" s="140">
        <f t="shared" ca="1" si="81"/>
        <v>9.1209809699999855</v>
      </c>
      <c r="H428" s="139">
        <f t="shared" ca="1" si="78"/>
        <v>0.11200313815782291</v>
      </c>
      <c r="I428" s="123">
        <f t="shared" ca="1" si="82"/>
        <v>0.26401948765782268</v>
      </c>
      <c r="J428" s="123">
        <f t="shared" ca="1" si="79"/>
        <v>0.52829869114260797</v>
      </c>
      <c r="K428" s="142">
        <f t="shared" ca="1" si="83"/>
        <v>6.7480053332310375</v>
      </c>
      <c r="L428" s="143">
        <f ca="1">MAX(Routing!A$3,J427+K427)</f>
        <v>7.2693105206344955</v>
      </c>
      <c r="M428" s="141">
        <f ca="1">VLOOKUP(L428,Routing!A$3:D$23,4)+(L428-VLOOKUP(L428,Routing!A$3:A$23,1))*VLOOKUP(L428,Routing!A$3:E$23,5)</f>
        <v>0.26065256846896595</v>
      </c>
      <c r="N428" s="141">
        <f ca="1">VLOOKUP($L428,Routing!$A$3:$C$23,3)+($L428-VLOOKUP($L428,Routing!$A$3:$A$23,1))*VLOOKUP($L428,Routing!$A$3:$F$23,6)</f>
        <v>4.826899416091962E-3</v>
      </c>
      <c r="O428" s="141">
        <f ca="1">VLOOKUP($L428,Routing!$A$3:$B$23,2)+($L428-VLOOKUP($L428,Routing!$A$3:$A$23,1))*VLOOKUP($L428,Routing!$A$3:$G$23,7)</f>
        <v>0.2413449708045981</v>
      </c>
      <c r="P428" s="83" t="str">
        <f t="shared" ca="1" si="80"/>
        <v/>
      </c>
      <c r="Q428" s="83" t="str">
        <f t="shared" ca="1" si="84"/>
        <v/>
      </c>
      <c r="R428" s="83"/>
      <c r="S428" s="83"/>
    </row>
    <row r="429" spans="1:19" x14ac:dyDescent="0.2">
      <c r="A429" s="83">
        <f>+MassCurves!A396</f>
        <v>392</v>
      </c>
      <c r="B429" s="138">
        <f t="shared" si="73"/>
        <v>0.8216</v>
      </c>
      <c r="C429" s="123">
        <f t="shared" ca="1" si="75"/>
        <v>0.13800000000000012</v>
      </c>
      <c r="D429" s="139">
        <f t="shared" ca="1" si="76"/>
        <v>0</v>
      </c>
      <c r="E429" s="138">
        <f t="shared" ca="1" si="77"/>
        <v>0.21849999999999997</v>
      </c>
      <c r="F429" s="139">
        <f t="shared" ca="1" si="74"/>
        <v>0.15201634950000012</v>
      </c>
      <c r="G429" s="140">
        <f t="shared" ca="1" si="81"/>
        <v>9.1209809699999962</v>
      </c>
      <c r="H429" s="139">
        <f t="shared" ca="1" si="78"/>
        <v>0.11226285549245765</v>
      </c>
      <c r="I429" s="123">
        <f t="shared" ca="1" si="82"/>
        <v>0.26427920499245777</v>
      </c>
      <c r="J429" s="123">
        <f t="shared" ca="1" si="79"/>
        <v>0.52881903022120946</v>
      </c>
      <c r="K429" s="142">
        <f t="shared" ca="1" si="83"/>
        <v>6.7544973106909261</v>
      </c>
      <c r="L429" s="143">
        <f ca="1">MAX(Routing!A$3,J428+K428)</f>
        <v>7.2763040243736459</v>
      </c>
      <c r="M429" s="141">
        <f ca="1">VLOOKUP(L429,Routing!A$3:D$23,4)+(L429-VLOOKUP(L429,Routing!A$3:A$23,1))*VLOOKUP(L429,Routing!A$3:E$23,5)</f>
        <v>0.26090333155124623</v>
      </c>
      <c r="N429" s="141">
        <f ca="1">VLOOKUP($L429,Routing!$A$3:$C$23,3)+($L429-VLOOKUP($L429,Routing!$A$3:$A$23,1))*VLOOKUP($L429,Routing!$A$3:$F$23,6)</f>
        <v>4.8315431768749303E-3</v>
      </c>
      <c r="O429" s="141">
        <f ca="1">VLOOKUP($L429,Routing!$A$3:$B$23,2)+($L429-VLOOKUP($L429,Routing!$A$3:$A$23,1))*VLOOKUP($L429,Routing!$A$3:$G$23,7)</f>
        <v>0.24157715884374653</v>
      </c>
      <c r="P429" s="83" t="str">
        <f t="shared" ca="1" si="80"/>
        <v/>
      </c>
      <c r="Q429" s="83" t="str">
        <f t="shared" ca="1" si="84"/>
        <v/>
      </c>
      <c r="R429" s="83"/>
      <c r="S429" s="83"/>
    </row>
    <row r="430" spans="1:19" x14ac:dyDescent="0.2">
      <c r="A430" s="83">
        <f>+MassCurves!A397</f>
        <v>393</v>
      </c>
      <c r="B430" s="138">
        <f t="shared" si="73"/>
        <v>0.82389999999999997</v>
      </c>
      <c r="C430" s="123">
        <f t="shared" ca="1" si="75"/>
        <v>0.13800000000000012</v>
      </c>
      <c r="D430" s="139">
        <f t="shared" ca="1" si="76"/>
        <v>0</v>
      </c>
      <c r="E430" s="138">
        <f t="shared" ca="1" si="77"/>
        <v>0.21849999999999997</v>
      </c>
      <c r="F430" s="139">
        <f t="shared" ca="1" si="74"/>
        <v>0.15201634950000012</v>
      </c>
      <c r="G430" s="140">
        <f t="shared" ca="1" si="81"/>
        <v>9.1209809700000068</v>
      </c>
      <c r="H430" s="139">
        <f t="shared" ca="1" si="78"/>
        <v>0.11252347723992409</v>
      </c>
      <c r="I430" s="123">
        <f t="shared" ca="1" si="82"/>
        <v>0.26453982673992421</v>
      </c>
      <c r="J430" s="123">
        <f t="shared" ca="1" si="79"/>
        <v>0.52934118232958616</v>
      </c>
      <c r="K430" s="142">
        <f t="shared" ca="1" si="83"/>
        <v>6.7610067518247146</v>
      </c>
      <c r="L430" s="143">
        <f ca="1">MAX(Routing!A$3,J429+K429)</f>
        <v>7.2833163409121351</v>
      </c>
      <c r="M430" s="141">
        <f ca="1">VLOOKUP(L430,Routing!A$3:D$23,4)+(L430-VLOOKUP(L430,Routing!A$3:A$23,1))*VLOOKUP(L430,Routing!A$3:E$23,5)</f>
        <v>0.26115476919605263</v>
      </c>
      <c r="N430" s="141">
        <f ca="1">VLOOKUP($L430,Routing!$A$3:$C$23,3)+($L430-VLOOKUP($L430,Routing!$A$3:$A$23,1))*VLOOKUP($L430,Routing!$A$3:$F$23,6)</f>
        <v>4.8361994295565303E-3</v>
      </c>
      <c r="O430" s="141">
        <f ca="1">VLOOKUP($L430,Routing!$A$3:$B$23,2)+($L430-VLOOKUP($L430,Routing!$A$3:$A$23,1))*VLOOKUP($L430,Routing!$A$3:$G$23,7)</f>
        <v>0.24180997147782651</v>
      </c>
      <c r="P430" s="83" t="str">
        <f t="shared" ca="1" si="80"/>
        <v/>
      </c>
      <c r="Q430" s="83" t="str">
        <f t="shared" ca="1" si="84"/>
        <v/>
      </c>
      <c r="R430" s="83"/>
      <c r="S430" s="83"/>
    </row>
    <row r="431" spans="1:19" x14ac:dyDescent="0.2">
      <c r="A431" s="83">
        <f>+MassCurves!A398</f>
        <v>394</v>
      </c>
      <c r="B431" s="138">
        <f t="shared" si="73"/>
        <v>0.82619999999999993</v>
      </c>
      <c r="C431" s="123">
        <f t="shared" ca="1" si="75"/>
        <v>0.13799999999999979</v>
      </c>
      <c r="D431" s="139">
        <f t="shared" ca="1" si="76"/>
        <v>0</v>
      </c>
      <c r="E431" s="138">
        <f t="shared" ca="1" si="77"/>
        <v>0.21849999999999997</v>
      </c>
      <c r="F431" s="139">
        <f t="shared" ca="1" si="74"/>
        <v>0.15201634949999976</v>
      </c>
      <c r="G431" s="140">
        <f t="shared" ca="1" si="81"/>
        <v>9.1209809699999962</v>
      </c>
      <c r="H431" s="139">
        <f t="shared" ca="1" si="78"/>
        <v>0.11278500760434709</v>
      </c>
      <c r="I431" s="123">
        <f t="shared" ca="1" si="82"/>
        <v>0.26480135710434682</v>
      </c>
      <c r="J431" s="123">
        <f t="shared" ca="1" si="79"/>
        <v>0.52986515590044547</v>
      </c>
      <c r="K431" s="142">
        <f t="shared" ca="1" si="83"/>
        <v>6.7675340872686824</v>
      </c>
      <c r="L431" s="143">
        <f ca="1">MAX(Routing!A$3,J430+K430)</f>
        <v>7.2903479341543012</v>
      </c>
      <c r="M431" s="141">
        <f ca="1">VLOOKUP(L431,Routing!A$3:D$23,4)+(L431-VLOOKUP(L431,Routing!A$3:A$23,1))*VLOOKUP(L431,Routing!A$3:E$23,5)</f>
        <v>0.26140689803740519</v>
      </c>
      <c r="N431" s="141">
        <f ca="1">VLOOKUP($L431,Routing!$A$3:$C$23,3)+($L431-VLOOKUP($L431,Routing!$A$3:$A$23,1))*VLOOKUP($L431,Routing!$A$3:$F$23,6)</f>
        <v>4.8408684821741703E-3</v>
      </c>
      <c r="O431" s="141">
        <f ca="1">VLOOKUP($L431,Routing!$A$3:$B$23,2)+($L431-VLOOKUP($L431,Routing!$A$3:$A$23,1))*VLOOKUP($L431,Routing!$A$3:$G$23,7)</f>
        <v>0.24204342410870852</v>
      </c>
      <c r="P431" s="83" t="str">
        <f t="shared" ca="1" si="80"/>
        <v/>
      </c>
      <c r="Q431" s="83" t="str">
        <f t="shared" ca="1" si="84"/>
        <v/>
      </c>
      <c r="R431" s="83"/>
      <c r="S431" s="83"/>
    </row>
    <row r="432" spans="1:19" x14ac:dyDescent="0.2">
      <c r="A432" s="83">
        <f>+MassCurves!A399</f>
        <v>395</v>
      </c>
      <c r="B432" s="138">
        <f t="shared" si="73"/>
        <v>0.82850000000000001</v>
      </c>
      <c r="C432" s="123">
        <f t="shared" ca="1" si="75"/>
        <v>0.13800000000000012</v>
      </c>
      <c r="D432" s="139">
        <f t="shared" ca="1" si="76"/>
        <v>0</v>
      </c>
      <c r="E432" s="138">
        <f t="shared" ca="1" si="77"/>
        <v>0.21849999999999997</v>
      </c>
      <c r="F432" s="139">
        <f t="shared" ca="1" si="74"/>
        <v>0.15201634950000012</v>
      </c>
      <c r="G432" s="140">
        <f t="shared" ca="1" si="81"/>
        <v>9.1209809699999962</v>
      </c>
      <c r="H432" s="139">
        <f t="shared" ca="1" si="78"/>
        <v>0.11304745081430798</v>
      </c>
      <c r="I432" s="123">
        <f t="shared" ca="1" si="82"/>
        <v>0.2650638003143081</v>
      </c>
      <c r="J432" s="123">
        <f t="shared" ca="1" si="79"/>
        <v>0.5303909594155779</v>
      </c>
      <c r="K432" s="142">
        <f t="shared" ca="1" si="83"/>
        <v>6.7740797246048068</v>
      </c>
      <c r="L432" s="143">
        <f ca="1">MAX(Routing!A$3,J431+K431)</f>
        <v>7.2973992431691279</v>
      </c>
      <c r="M432" s="141">
        <f ca="1">VLOOKUP(L432,Routing!A$3:D$23,4)+(L432-VLOOKUP(L432,Routing!A$3:A$23,1))*VLOOKUP(L432,Routing!A$3:E$23,5)</f>
        <v>0.26165973381881336</v>
      </c>
      <c r="N432" s="141">
        <f ca="1">VLOOKUP($L432,Routing!$A$3:$C$23,3)+($L432-VLOOKUP($L432,Routing!$A$3:$A$23,1))*VLOOKUP($L432,Routing!$A$3:$F$23,6)</f>
        <v>4.8455506262743211E-3</v>
      </c>
      <c r="O432" s="141">
        <f ca="1">VLOOKUP($L432,Routing!$A$3:$B$23,2)+($L432-VLOOKUP($L432,Routing!$A$3:$A$23,1))*VLOOKUP($L432,Routing!$A$3:$G$23,7)</f>
        <v>0.24227753131371604</v>
      </c>
      <c r="P432" s="83" t="str">
        <f t="shared" ca="1" si="80"/>
        <v/>
      </c>
      <c r="Q432" s="83" t="str">
        <f t="shared" ca="1" si="84"/>
        <v/>
      </c>
      <c r="R432" s="83"/>
      <c r="S432" s="83"/>
    </row>
    <row r="433" spans="1:19" x14ac:dyDescent="0.2">
      <c r="A433" s="83">
        <f>+MassCurves!A400</f>
        <v>396</v>
      </c>
      <c r="B433" s="138">
        <f t="shared" si="73"/>
        <v>0.83079999999999998</v>
      </c>
      <c r="C433" s="123">
        <f t="shared" ca="1" si="75"/>
        <v>0.13800000000000012</v>
      </c>
      <c r="D433" s="139">
        <f t="shared" ca="1" si="76"/>
        <v>0</v>
      </c>
      <c r="E433" s="138">
        <f t="shared" ca="1" si="77"/>
        <v>0.21849999999999997</v>
      </c>
      <c r="F433" s="139">
        <f t="shared" ca="1" si="74"/>
        <v>0.15201634950000012</v>
      </c>
      <c r="G433" s="140">
        <f t="shared" ca="1" si="81"/>
        <v>9.1209809700000068</v>
      </c>
      <c r="H433" s="139">
        <f t="shared" ca="1" si="78"/>
        <v>0.11331081112301601</v>
      </c>
      <c r="I433" s="123">
        <f t="shared" ca="1" si="82"/>
        <v>0.26532716062301615</v>
      </c>
      <c r="J433" s="123">
        <f t="shared" ca="1" si="79"/>
        <v>0.53091860140620073</v>
      </c>
      <c r="K433" s="142">
        <f t="shared" ca="1" si="83"/>
        <v>6.7806440500596068</v>
      </c>
      <c r="L433" s="143">
        <f ca="1">MAX(Routing!A$3,J432+K432)</f>
        <v>7.3044706840203846</v>
      </c>
      <c r="M433" s="141">
        <f ca="1">VLOOKUP(L433,Routing!A$3:D$23,4)+(L433-VLOOKUP(L433,Routing!A$3:A$23,1))*VLOOKUP(L433,Routing!A$3:E$23,5)</f>
        <v>0.26191329145889825</v>
      </c>
      <c r="N433" s="141">
        <f ca="1">VLOOKUP($L433,Routing!$A$3:$C$23,3)+($L433-VLOOKUP($L433,Routing!$A$3:$A$23,1))*VLOOKUP($L433,Routing!$A$3:$F$23,6)</f>
        <v>4.8502461381277444E-3</v>
      </c>
      <c r="O433" s="141">
        <f ca="1">VLOOKUP($L433,Routing!$A$3:$B$23,2)+($L433-VLOOKUP($L433,Routing!$A$3:$A$23,1))*VLOOKUP($L433,Routing!$A$3:$G$23,7)</f>
        <v>0.24251230690638725</v>
      </c>
      <c r="P433" s="83" t="str">
        <f t="shared" ca="1" si="80"/>
        <v/>
      </c>
      <c r="Q433" s="83" t="str">
        <f t="shared" ca="1" si="84"/>
        <v/>
      </c>
      <c r="R433" s="83"/>
      <c r="S433" s="83"/>
    </row>
    <row r="434" spans="1:19" x14ac:dyDescent="0.2">
      <c r="A434" s="83">
        <f>+MassCurves!A401</f>
        <v>397</v>
      </c>
      <c r="B434" s="138">
        <f t="shared" si="73"/>
        <v>0.83309999999999995</v>
      </c>
      <c r="C434" s="123">
        <f t="shared" ca="1" si="75"/>
        <v>0.13799999999999979</v>
      </c>
      <c r="D434" s="139">
        <f t="shared" ca="1" si="76"/>
        <v>0</v>
      </c>
      <c r="E434" s="138">
        <f t="shared" ca="1" si="77"/>
        <v>0.21849999999999997</v>
      </c>
      <c r="F434" s="139">
        <f t="shared" ca="1" si="74"/>
        <v>0.15201634949999976</v>
      </c>
      <c r="G434" s="140">
        <f t="shared" ca="1" si="81"/>
        <v>9.1209809699999962</v>
      </c>
      <c r="H434" s="139">
        <f t="shared" ca="1" si="78"/>
        <v>0.11357509280848041</v>
      </c>
      <c r="I434" s="123">
        <f t="shared" ca="1" si="82"/>
        <v>0.2655914423084802</v>
      </c>
      <c r="J434" s="123">
        <f t="shared" ca="1" si="79"/>
        <v>0.53144809045330688</v>
      </c>
      <c r="K434" s="142">
        <f t="shared" ca="1" si="83"/>
        <v>6.7872274300814972</v>
      </c>
      <c r="L434" s="143">
        <f ca="1">MAX(Routing!A$3,J433+K433)</f>
        <v>7.3115626514658079</v>
      </c>
      <c r="M434" s="141">
        <f ca="1">VLOOKUP(L434,Routing!A$3:D$23,4)+(L434-VLOOKUP(L434,Routing!A$3:A$23,1))*VLOOKUP(L434,Routing!A$3:E$23,5)</f>
        <v>0.2621675851123198</v>
      </c>
      <c r="N434" s="141">
        <f ca="1">VLOOKUP($L434,Routing!$A$3:$C$23,3)+($L434-VLOOKUP($L434,Routing!$A$3:$A$23,1))*VLOOKUP($L434,Routing!$A$3:$F$23,6)</f>
        <v>4.8549552798577734E-3</v>
      </c>
      <c r="O434" s="141">
        <f ca="1">VLOOKUP($L434,Routing!$A$3:$B$23,2)+($L434-VLOOKUP($L434,Routing!$A$3:$A$23,1))*VLOOKUP($L434,Routing!$A$3:$G$23,7)</f>
        <v>0.24274776399288869</v>
      </c>
      <c r="P434" s="83" t="str">
        <f t="shared" ca="1" si="80"/>
        <v/>
      </c>
      <c r="Q434" s="83" t="str">
        <f t="shared" ca="1" si="84"/>
        <v/>
      </c>
      <c r="R434" s="83"/>
      <c r="S434" s="83"/>
    </row>
    <row r="435" spans="1:19" x14ac:dyDescent="0.2">
      <c r="A435" s="83">
        <f>+MassCurves!A402</f>
        <v>398</v>
      </c>
      <c r="B435" s="138">
        <f t="shared" si="73"/>
        <v>0.83539999999999992</v>
      </c>
      <c r="C435" s="123">
        <f t="shared" ca="1" si="75"/>
        <v>0.13799999999999979</v>
      </c>
      <c r="D435" s="139">
        <f t="shared" ca="1" si="76"/>
        <v>0</v>
      </c>
      <c r="E435" s="138">
        <f t="shared" ca="1" si="77"/>
        <v>0.21849999999999997</v>
      </c>
      <c r="F435" s="139">
        <f t="shared" ca="1" si="74"/>
        <v>0.15201634949999976</v>
      </c>
      <c r="G435" s="140">
        <f t="shared" ca="1" si="81"/>
        <v>9.1209809699999855</v>
      </c>
      <c r="H435" s="139">
        <f t="shared" ca="1" si="78"/>
        <v>0.1138403001736842</v>
      </c>
      <c r="I435" s="123">
        <f t="shared" ca="1" si="82"/>
        <v>0.26585664967368394</v>
      </c>
      <c r="J435" s="123">
        <f t="shared" ca="1" si="79"/>
        <v>0.53197943518801183</v>
      </c>
      <c r="K435" s="142">
        <f t="shared" ca="1" si="83"/>
        <v>6.79383021280535</v>
      </c>
      <c r="L435" s="143">
        <f ca="1">MAX(Routing!A$3,J434+K434)</f>
        <v>7.3186755205348044</v>
      </c>
      <c r="M435" s="141">
        <f ca="1">VLOOKUP(L435,Routing!A$3:D$23,4)+(L435-VLOOKUP(L435,Routing!A$3:A$23,1))*VLOOKUP(L435,Routing!A$3:E$23,5)</f>
        <v>0.26242262822634754</v>
      </c>
      <c r="N435" s="141">
        <f ca="1">VLOOKUP($L435,Routing!$A$3:$C$23,3)+($L435-VLOOKUP($L435,Routing!$A$3:$A$23,1))*VLOOKUP($L435,Routing!$A$3:$F$23,6)</f>
        <v>4.8596783004879176E-3</v>
      </c>
      <c r="O435" s="141">
        <f ca="1">VLOOKUP($L435,Routing!$A$3:$B$23,2)+($L435-VLOOKUP($L435,Routing!$A$3:$A$23,1))*VLOOKUP($L435,Routing!$A$3:$G$23,7)</f>
        <v>0.24298391502439587</v>
      </c>
      <c r="P435" s="83" t="str">
        <f t="shared" ca="1" si="80"/>
        <v/>
      </c>
      <c r="Q435" s="83" t="str">
        <f t="shared" ca="1" si="84"/>
        <v/>
      </c>
      <c r="R435" s="83"/>
      <c r="S435" s="83"/>
    </row>
    <row r="436" spans="1:19" x14ac:dyDescent="0.2">
      <c r="A436" s="83">
        <f>+MassCurves!A403</f>
        <v>399</v>
      </c>
      <c r="B436" s="138">
        <f t="shared" si="73"/>
        <v>0.8377</v>
      </c>
      <c r="C436" s="123">
        <f t="shared" ca="1" si="75"/>
        <v>0.13800000000000012</v>
      </c>
      <c r="D436" s="139">
        <f t="shared" ca="1" si="76"/>
        <v>0</v>
      </c>
      <c r="E436" s="138">
        <f t="shared" ca="1" si="77"/>
        <v>0.21849999999999997</v>
      </c>
      <c r="F436" s="139">
        <f t="shared" ca="1" si="74"/>
        <v>0.15201634950000012</v>
      </c>
      <c r="G436" s="140">
        <f t="shared" ca="1" si="81"/>
        <v>9.1209809699999962</v>
      </c>
      <c r="H436" s="139">
        <f t="shared" ca="1" si="78"/>
        <v>0.11410643754675927</v>
      </c>
      <c r="I436" s="123">
        <f t="shared" ca="1" si="82"/>
        <v>0.2661227870467594</v>
      </c>
      <c r="J436" s="123">
        <f t="shared" ca="1" si="79"/>
        <v>0.53251264429190426</v>
      </c>
      <c r="K436" s="142">
        <f t="shared" ca="1" si="83"/>
        <v>6.8004527294123296</v>
      </c>
      <c r="L436" s="143">
        <f ca="1">MAX(Routing!A$3,J435+K435)</f>
        <v>7.3258096479933617</v>
      </c>
      <c r="M436" s="141">
        <f ca="1">VLOOKUP(L436,Routing!A$3:D$23,4)+(L436-VLOOKUP(L436,Routing!A$3:A$23,1))*VLOOKUP(L436,Routing!A$3:E$23,5)</f>
        <v>0.26267843359338744</v>
      </c>
      <c r="N436" s="141">
        <f ca="1">VLOOKUP($L436,Routing!$A$3:$C$23,3)+($L436-VLOOKUP($L436,Routing!$A$3:$A$23,1))*VLOOKUP($L436,Routing!$A$3:$F$23,6)</f>
        <v>4.8644154369145822E-3</v>
      </c>
      <c r="O436" s="141">
        <f ca="1">VLOOKUP($L436,Routing!$A$3:$B$23,2)+($L436-VLOOKUP($L436,Routing!$A$3:$A$23,1))*VLOOKUP($L436,Routing!$A$3:$G$23,7)</f>
        <v>0.2432207718457291</v>
      </c>
      <c r="P436" s="83" t="str">
        <f t="shared" ca="1" si="80"/>
        <v/>
      </c>
      <c r="Q436" s="83" t="str">
        <f t="shared" ca="1" si="84"/>
        <v/>
      </c>
      <c r="R436" s="83"/>
      <c r="S436" s="83"/>
    </row>
    <row r="437" spans="1:19" x14ac:dyDescent="0.2">
      <c r="A437" s="83">
        <f>+MassCurves!A404</f>
        <v>400</v>
      </c>
      <c r="B437" s="138">
        <f t="shared" si="73"/>
        <v>0.84</v>
      </c>
      <c r="C437" s="123">
        <f t="shared" ca="1" si="75"/>
        <v>0.13800000000000012</v>
      </c>
      <c r="D437" s="139">
        <f t="shared" ca="1" si="76"/>
        <v>0</v>
      </c>
      <c r="E437" s="138">
        <f t="shared" ca="1" si="77"/>
        <v>0.21849999999999997</v>
      </c>
      <c r="F437" s="139">
        <f t="shared" ca="1" si="74"/>
        <v>0.15201634950000012</v>
      </c>
      <c r="G437" s="140">
        <f t="shared" ca="1" si="81"/>
        <v>9.1209809700000068</v>
      </c>
      <c r="H437" s="139">
        <f t="shared" ca="1" si="78"/>
        <v>0.11437350928116298</v>
      </c>
      <c r="I437" s="123">
        <f t="shared" ca="1" si="82"/>
        <v>0.26638985878116311</v>
      </c>
      <c r="J437" s="123">
        <f t="shared" ca="1" si="79"/>
        <v>0.53435021473352995</v>
      </c>
      <c r="K437" s="142">
        <f t="shared" ca="1" si="83"/>
        <v>6.8070952953925712</v>
      </c>
      <c r="L437" s="143">
        <f ca="1">MAX(Routing!A$3,J436+K436)</f>
        <v>7.3329653737042335</v>
      </c>
      <c r="M437" s="141">
        <f ca="1">VLOOKUP(L437,Routing!A$3:D$23,4)+(L437-VLOOKUP(L437,Routing!A$3:A$23,1))*VLOOKUP(L437,Routing!A$3:E$23,5)</f>
        <v>0.26293501339975339</v>
      </c>
      <c r="N437" s="141">
        <f ca="1">VLOOKUP($L437,Routing!$A$3:$C$23,3)+($L437-VLOOKUP($L437,Routing!$A$3:$A$23,1))*VLOOKUP($L437,Routing!$A$3:$F$23,6)</f>
        <v>4.8691669148102478E-3</v>
      </c>
      <c r="O437" s="141">
        <f ca="1">VLOOKUP($L437,Routing!$A$3:$B$23,2)+($L437-VLOOKUP($L437,Routing!$A$3:$A$23,1))*VLOOKUP($L437,Routing!$A$3:$G$23,7)</f>
        <v>0.24345834574051239</v>
      </c>
      <c r="P437" s="83" t="str">
        <f t="shared" ca="1" si="80"/>
        <v/>
      </c>
      <c r="Q437" s="83" t="str">
        <f t="shared" ca="1" si="84"/>
        <v/>
      </c>
      <c r="R437" s="83"/>
      <c r="S437" s="83"/>
    </row>
    <row r="438" spans="1:19" x14ac:dyDescent="0.2">
      <c r="A438" s="83">
        <f>+MassCurves!A405</f>
        <v>401</v>
      </c>
      <c r="B438" s="138">
        <f t="shared" si="73"/>
        <v>0.8427</v>
      </c>
      <c r="C438" s="123">
        <f t="shared" ca="1" si="75"/>
        <v>0.13919999999999999</v>
      </c>
      <c r="D438" s="139">
        <f t="shared" ca="1" si="76"/>
        <v>0</v>
      </c>
      <c r="E438" s="138">
        <f t="shared" ca="1" si="77"/>
        <v>0.21849999999999997</v>
      </c>
      <c r="F438" s="139">
        <f t="shared" ca="1" si="74"/>
        <v>0.15333823079999995</v>
      </c>
      <c r="G438" s="140">
        <f t="shared" ca="1" si="81"/>
        <v>9.1606374090000013</v>
      </c>
      <c r="H438" s="139">
        <f t="shared" ca="1" si="78"/>
        <v>0.114622126691724</v>
      </c>
      <c r="I438" s="123">
        <f t="shared" ca="1" si="82"/>
        <v>0.26796035749172398</v>
      </c>
      <c r="J438" s="123">
        <f t="shared" ca="1" si="79"/>
        <v>0.53749206430241703</v>
      </c>
      <c r="K438" s="142">
        <f t="shared" ca="1" si="83"/>
        <v>6.8149672944230897</v>
      </c>
      <c r="L438" s="143">
        <f ca="1">MAX(Routing!A$3,J437+K437)</f>
        <v>7.3414455101261016</v>
      </c>
      <c r="M438" s="141">
        <f ca="1">VLOOKUP(L438,Routing!A$3:D$23,4)+(L438-VLOOKUP(L438,Routing!A$3:A$23,1))*VLOOKUP(L438,Routing!A$3:E$23,5)</f>
        <v>0.26323908203639407</v>
      </c>
      <c r="N438" s="141">
        <f ca="1">VLOOKUP($L438,Routing!$A$3:$C$23,3)+($L438-VLOOKUP($L438,Routing!$A$3:$A$23,1))*VLOOKUP($L438,Routing!$A$3:$F$23,6)</f>
        <v>4.8747978154887791E-3</v>
      </c>
      <c r="O438" s="141">
        <f ca="1">VLOOKUP($L438,Routing!$A$3:$B$23,2)+($L438-VLOOKUP($L438,Routing!$A$3:$A$23,1))*VLOOKUP($L438,Routing!$A$3:$G$23,7)</f>
        <v>0.24373989077443894</v>
      </c>
      <c r="P438" s="83" t="str">
        <f t="shared" ca="1" si="80"/>
        <v/>
      </c>
      <c r="Q438" s="83" t="str">
        <f t="shared" ca="1" si="84"/>
        <v/>
      </c>
      <c r="R438" s="83"/>
      <c r="S438" s="83"/>
    </row>
    <row r="439" spans="1:19" x14ac:dyDescent="0.2">
      <c r="A439" s="83">
        <f>+MassCurves!A406</f>
        <v>402</v>
      </c>
      <c r="B439" s="138">
        <f t="shared" si="73"/>
        <v>0.84539999999999993</v>
      </c>
      <c r="C439" s="123">
        <f t="shared" ca="1" si="75"/>
        <v>0.14039999999999986</v>
      </c>
      <c r="D439" s="139">
        <f t="shared" ca="1" si="76"/>
        <v>0</v>
      </c>
      <c r="E439" s="138">
        <f t="shared" ca="1" si="77"/>
        <v>0.21849999999999997</v>
      </c>
      <c r="F439" s="139">
        <f t="shared" ca="1" si="74"/>
        <v>0.15466011209999983</v>
      </c>
      <c r="G439" s="140">
        <f t="shared" ca="1" si="81"/>
        <v>9.2399502869999939</v>
      </c>
      <c r="H439" s="139">
        <f t="shared" ca="1" si="78"/>
        <v>0.1148715962534006</v>
      </c>
      <c r="I439" s="123">
        <f t="shared" ca="1" si="82"/>
        <v>0.26953170835340046</v>
      </c>
      <c r="J439" s="123">
        <f t="shared" ca="1" si="79"/>
        <v>0.54063562212314897</v>
      </c>
      <c r="K439" s="142">
        <f t="shared" ca="1" si="83"/>
        <v>6.8251913051563369</v>
      </c>
      <c r="L439" s="143">
        <f ca="1">MAX(Routing!A$3,J438+K438)</f>
        <v>7.3524593587255067</v>
      </c>
      <c r="M439" s="141">
        <f ca="1">VLOOKUP(L439,Routing!A$3:D$23,4)+(L439-VLOOKUP(L439,Routing!A$3:A$23,1))*VLOOKUP(L439,Routing!A$3:E$23,5)</f>
        <v>0.26363400091047634</v>
      </c>
      <c r="N439" s="141">
        <f ca="1">VLOOKUP($L439,Routing!$A$3:$C$23,3)+($L439-VLOOKUP($L439,Routing!$A$3:$A$23,1))*VLOOKUP($L439,Routing!$A$3:$F$23,6)</f>
        <v>4.8821111279717831E-3</v>
      </c>
      <c r="O439" s="141">
        <f ca="1">VLOOKUP($L439,Routing!$A$3:$B$23,2)+($L439-VLOOKUP($L439,Routing!$A$3:$A$23,1))*VLOOKUP($L439,Routing!$A$3:$G$23,7)</f>
        <v>0.24410555639858916</v>
      </c>
      <c r="P439" s="83" t="str">
        <f t="shared" ca="1" si="80"/>
        <v/>
      </c>
      <c r="Q439" s="83" t="str">
        <f t="shared" ca="1" si="84"/>
        <v/>
      </c>
      <c r="R439" s="83"/>
      <c r="S439" s="83"/>
    </row>
    <row r="440" spans="1:19" x14ac:dyDescent="0.2">
      <c r="A440" s="83">
        <f>+MassCurves!A407</f>
        <v>403</v>
      </c>
      <c r="B440" s="138">
        <f t="shared" si="73"/>
        <v>0.84809999999999997</v>
      </c>
      <c r="C440" s="123">
        <f t="shared" ca="1" si="75"/>
        <v>0.14160000000000006</v>
      </c>
      <c r="D440" s="139">
        <f t="shared" ca="1" si="76"/>
        <v>0</v>
      </c>
      <c r="E440" s="138">
        <f t="shared" ca="1" si="77"/>
        <v>0.21849999999999997</v>
      </c>
      <c r="F440" s="139">
        <f t="shared" ca="1" si="74"/>
        <v>0.15598199340000002</v>
      </c>
      <c r="G440" s="140">
        <f t="shared" ca="1" si="81"/>
        <v>9.3192631649999953</v>
      </c>
      <c r="H440" s="139">
        <f t="shared" ca="1" si="78"/>
        <v>0.11512192191581776</v>
      </c>
      <c r="I440" s="123">
        <f t="shared" ca="1" si="82"/>
        <v>0.27110391531581779</v>
      </c>
      <c r="J440" s="123">
        <f t="shared" ca="1" si="79"/>
        <v>0.54378089611800617</v>
      </c>
      <c r="K440" s="142">
        <f t="shared" ca="1" si="83"/>
        <v>6.8376002431781266</v>
      </c>
      <c r="L440" s="143">
        <f ca="1">MAX(Routing!A$3,J439+K439)</f>
        <v>7.3658269272794854</v>
      </c>
      <c r="M440" s="141">
        <f ca="1">VLOOKUP(L440,Routing!A$3:D$23,4)+(L440-VLOOKUP(L440,Routing!A$3:A$23,1))*VLOOKUP(L440,Routing!A$3:E$23,5)</f>
        <v>0.26411331611759109</v>
      </c>
      <c r="N440" s="141">
        <f ca="1">VLOOKUP($L440,Routing!$A$3:$C$23,3)+($L440-VLOOKUP($L440,Routing!$A$3:$A$23,1))*VLOOKUP($L440,Routing!$A$3:$F$23,6)</f>
        <v>4.8909873355109457E-3</v>
      </c>
      <c r="O440" s="141">
        <f ca="1">VLOOKUP($L440,Routing!$A$3:$B$23,2)+($L440-VLOOKUP($L440,Routing!$A$3:$A$23,1))*VLOOKUP($L440,Routing!$A$3:$G$23,7)</f>
        <v>0.24454936677554731</v>
      </c>
      <c r="P440" s="83" t="str">
        <f t="shared" ca="1" si="80"/>
        <v/>
      </c>
      <c r="Q440" s="83" t="str">
        <f t="shared" ca="1" si="84"/>
        <v/>
      </c>
      <c r="R440" s="83"/>
      <c r="S440" s="83"/>
    </row>
    <row r="441" spans="1:19" x14ac:dyDescent="0.2">
      <c r="A441" s="83">
        <f>+MassCurves!A408</f>
        <v>404</v>
      </c>
      <c r="B441" s="138">
        <f t="shared" si="73"/>
        <v>0.8508</v>
      </c>
      <c r="C441" s="123">
        <f t="shared" ca="1" si="75"/>
        <v>0.14279999999999993</v>
      </c>
      <c r="D441" s="139">
        <f t="shared" ca="1" si="76"/>
        <v>0</v>
      </c>
      <c r="E441" s="138">
        <f t="shared" ca="1" si="77"/>
        <v>0.21849999999999997</v>
      </c>
      <c r="F441" s="139">
        <f t="shared" ca="1" si="74"/>
        <v>0.1573038746999999</v>
      </c>
      <c r="G441" s="140">
        <f t="shared" ca="1" si="81"/>
        <v>9.3985760429999985</v>
      </c>
      <c r="H441" s="139">
        <f t="shared" ca="1" si="78"/>
        <v>0.11537310765163118</v>
      </c>
      <c r="I441" s="123">
        <f t="shared" ca="1" si="82"/>
        <v>0.27267698235163107</v>
      </c>
      <c r="J441" s="123">
        <f t="shared" ca="1" si="79"/>
        <v>0.54692789425549271</v>
      </c>
      <c r="K441" s="142">
        <f t="shared" ca="1" si="83"/>
        <v>6.8520390135776355</v>
      </c>
      <c r="L441" s="143">
        <f ca="1">MAX(Routing!A$3,J440+K440)</f>
        <v>7.381381139296133</v>
      </c>
      <c r="M441" s="141">
        <f ca="1">VLOOKUP(L441,Routing!A$3:D$23,4)+(L441-VLOOKUP(L441,Routing!A$3:A$23,1))*VLOOKUP(L441,Routing!A$3:E$23,5)</f>
        <v>0.26467103686719201</v>
      </c>
      <c r="N441" s="141">
        <f ca="1">VLOOKUP($L441,Routing!$A$3:$C$23,3)+($L441-VLOOKUP($L441,Routing!$A$3:$A$23,1))*VLOOKUP($L441,Routing!$A$3:$F$23,6)</f>
        <v>4.9013154975405928E-3</v>
      </c>
      <c r="O441" s="141">
        <f ca="1">VLOOKUP($L441,Routing!$A$3:$B$23,2)+($L441-VLOOKUP($L441,Routing!$A$3:$A$23,1))*VLOOKUP($L441,Routing!$A$3:$G$23,7)</f>
        <v>0.24506577487702963</v>
      </c>
      <c r="P441" s="83" t="str">
        <f t="shared" ca="1" si="80"/>
        <v/>
      </c>
      <c r="Q441" s="83" t="str">
        <f t="shared" ca="1" si="84"/>
        <v/>
      </c>
      <c r="R441" s="83"/>
      <c r="S441" s="83"/>
    </row>
    <row r="442" spans="1:19" x14ac:dyDescent="0.2">
      <c r="A442" s="83">
        <f>+MassCurves!A409</f>
        <v>405</v>
      </c>
      <c r="B442" s="138">
        <f t="shared" si="73"/>
        <v>0.85349999999999993</v>
      </c>
      <c r="C442" s="123">
        <f t="shared" ca="1" si="75"/>
        <v>0.14399999999999979</v>
      </c>
      <c r="D442" s="139">
        <f t="shared" ca="1" si="76"/>
        <v>0</v>
      </c>
      <c r="E442" s="138">
        <f t="shared" ca="1" si="77"/>
        <v>0.21849999999999997</v>
      </c>
      <c r="F442" s="139">
        <f t="shared" ca="1" si="74"/>
        <v>0.15862575599999973</v>
      </c>
      <c r="G442" s="140">
        <f t="shared" ca="1" si="81"/>
        <v>9.4778889209999893</v>
      </c>
      <c r="H442" s="139">
        <f t="shared" ca="1" si="78"/>
        <v>0.11562515745668948</v>
      </c>
      <c r="I442" s="123">
        <f t="shared" ca="1" si="82"/>
        <v>0.27425091345668923</v>
      </c>
      <c r="J442" s="123">
        <f t="shared" ca="1" si="79"/>
        <v>0.55007662455066186</v>
      </c>
      <c r="K442" s="142">
        <f t="shared" ca="1" si="83"/>
        <v>6.8683636511852688</v>
      </c>
      <c r="L442" s="143">
        <f ca="1">MAX(Routing!A$3,J441+K441)</f>
        <v>7.3989669078331284</v>
      </c>
      <c r="M442" s="141">
        <f ca="1">VLOOKUP(L442,Routing!A$3:D$23,4)+(L442-VLOOKUP(L442,Routing!A$3:A$23,1))*VLOOKUP(L442,Routing!A$3:E$23,5)</f>
        <v>0.265301602272901</v>
      </c>
      <c r="N442" s="141">
        <f ca="1">VLOOKUP($L442,Routing!$A$3:$C$23,3)+($L442-VLOOKUP($L442,Routing!$A$3:$A$23,1))*VLOOKUP($L442,Routing!$A$3:$F$23,6)</f>
        <v>4.9129926346833516E-3</v>
      </c>
      <c r="O442" s="141">
        <f ca="1">VLOOKUP($L442,Routing!$A$3:$B$23,2)+($L442-VLOOKUP($L442,Routing!$A$3:$A$23,1))*VLOOKUP($L442,Routing!$A$3:$G$23,7)</f>
        <v>0.2456496317341676</v>
      </c>
      <c r="P442" s="83" t="str">
        <f t="shared" ca="1" si="80"/>
        <v/>
      </c>
      <c r="Q442" s="83" t="str">
        <f t="shared" ca="1" si="84"/>
        <v/>
      </c>
      <c r="R442" s="83"/>
      <c r="S442" s="83"/>
    </row>
    <row r="443" spans="1:19" x14ac:dyDescent="0.2">
      <c r="A443" s="83">
        <f>+MassCurves!A410</f>
        <v>406</v>
      </c>
      <c r="B443" s="138">
        <f t="shared" si="73"/>
        <v>0.85619999999999996</v>
      </c>
      <c r="C443" s="123">
        <f t="shared" ca="1" si="75"/>
        <v>0.1452</v>
      </c>
      <c r="D443" s="139">
        <f t="shared" ca="1" si="76"/>
        <v>0</v>
      </c>
      <c r="E443" s="138">
        <f t="shared" ca="1" si="77"/>
        <v>0.21849999999999997</v>
      </c>
      <c r="F443" s="139">
        <f t="shared" ca="1" si="74"/>
        <v>0.15994763729999997</v>
      </c>
      <c r="G443" s="140">
        <f t="shared" ca="1" si="81"/>
        <v>9.5572017989999907</v>
      </c>
      <c r="H443" s="139">
        <f t="shared" ca="1" si="78"/>
        <v>0.11587807535019698</v>
      </c>
      <c r="I443" s="123">
        <f t="shared" ca="1" si="82"/>
        <v>0.27582571265019695</v>
      </c>
      <c r="J443" s="123">
        <f t="shared" ca="1" si="79"/>
        <v>0.55322709506544276</v>
      </c>
      <c r="K443" s="142">
        <f t="shared" ca="1" si="83"/>
        <v>6.8864405224671108</v>
      </c>
      <c r="L443" s="143">
        <f ca="1">MAX(Routing!A$3,J442+K442)</f>
        <v>7.4184402757359305</v>
      </c>
      <c r="M443" s="141">
        <f ca="1">VLOOKUP(L443,Routing!A$3:D$23,4)+(L443-VLOOKUP(L443,Routing!A$3:A$23,1))*VLOOKUP(L443,Routing!A$3:E$23,5)</f>
        <v>0.2659998505243959</v>
      </c>
      <c r="N443" s="141">
        <f ca="1">VLOOKUP($L443,Routing!$A$3:$C$23,3)+($L443-VLOOKUP($L443,Routing!$A$3:$A$23,1))*VLOOKUP($L443,Routing!$A$3:$F$23,6)</f>
        <v>4.9259231578591828E-3</v>
      </c>
      <c r="O443" s="141">
        <f ca="1">VLOOKUP($L443,Routing!$A$3:$B$23,2)+($L443-VLOOKUP($L443,Routing!$A$3:$A$23,1))*VLOOKUP($L443,Routing!$A$3:$G$23,7)</f>
        <v>0.24629615789295917</v>
      </c>
      <c r="P443" s="83" t="str">
        <f t="shared" ca="1" si="80"/>
        <v/>
      </c>
      <c r="Q443" s="83" t="str">
        <f t="shared" ca="1" si="84"/>
        <v/>
      </c>
      <c r="R443" s="83"/>
      <c r="S443" s="83"/>
    </row>
    <row r="444" spans="1:19" x14ac:dyDescent="0.2">
      <c r="A444" s="83">
        <f>+MassCurves!A411</f>
        <v>407</v>
      </c>
      <c r="B444" s="138">
        <f t="shared" si="73"/>
        <v>0.8589</v>
      </c>
      <c r="C444" s="123">
        <f t="shared" ca="1" si="75"/>
        <v>0.1464000000000002</v>
      </c>
      <c r="D444" s="139">
        <f t="shared" ca="1" si="76"/>
        <v>0</v>
      </c>
      <c r="E444" s="138">
        <f t="shared" ca="1" si="77"/>
        <v>0.21849999999999997</v>
      </c>
      <c r="F444" s="139">
        <f t="shared" ca="1" si="74"/>
        <v>0.16126951860000019</v>
      </c>
      <c r="G444" s="140">
        <f t="shared" ca="1" si="81"/>
        <v>9.6365146770000045</v>
      </c>
      <c r="H444" s="139">
        <f t="shared" ca="1" si="78"/>
        <v>0.11613186537487834</v>
      </c>
      <c r="I444" s="123">
        <f t="shared" ca="1" si="82"/>
        <v>0.27740138397487851</v>
      </c>
      <c r="J444" s="123">
        <f t="shared" ca="1" si="79"/>
        <v>0.55637931390897011</v>
      </c>
      <c r="K444" s="142">
        <f t="shared" ca="1" si="83"/>
        <v>6.9061455846543236</v>
      </c>
      <c r="L444" s="143">
        <f ca="1">MAX(Routing!A$3,J443+K443)</f>
        <v>7.4396676175325531</v>
      </c>
      <c r="M444" s="141">
        <f ca="1">VLOOKUP(L444,Routing!A$3:D$23,4)+(L444-VLOOKUP(L444,Routing!A$3:A$23,1))*VLOOKUP(L444,Routing!A$3:E$23,5)</f>
        <v>0.26676099027009154</v>
      </c>
      <c r="N444" s="141">
        <f ca="1">VLOOKUP($L444,Routing!$A$3:$C$23,3)+($L444-VLOOKUP($L444,Routing!$A$3:$A$23,1))*VLOOKUP($L444,Routing!$A$3:$F$23,6)</f>
        <v>4.9400183383350284E-3</v>
      </c>
      <c r="O444" s="141">
        <f ca="1">VLOOKUP($L444,Routing!$A$3:$B$23,2)+($L444-VLOOKUP($L444,Routing!$A$3:$A$23,1))*VLOOKUP($L444,Routing!$A$3:$G$23,7)</f>
        <v>0.24700091691675141</v>
      </c>
      <c r="P444" s="83" t="str">
        <f t="shared" ca="1" si="80"/>
        <v/>
      </c>
      <c r="Q444" s="83" t="str">
        <f t="shared" ca="1" si="84"/>
        <v/>
      </c>
      <c r="R444" s="83"/>
      <c r="S444" s="83"/>
    </row>
    <row r="445" spans="1:19" x14ac:dyDescent="0.2">
      <c r="A445" s="83">
        <f>+MassCurves!A412</f>
        <v>408</v>
      </c>
      <c r="B445" s="138">
        <f t="shared" si="73"/>
        <v>0.86160000000000003</v>
      </c>
      <c r="C445" s="123">
        <f t="shared" ca="1" si="75"/>
        <v>0.14760000000000006</v>
      </c>
      <c r="D445" s="139">
        <f t="shared" ca="1" si="76"/>
        <v>0</v>
      </c>
      <c r="E445" s="138">
        <f t="shared" ca="1" si="77"/>
        <v>0.21849999999999997</v>
      </c>
      <c r="F445" s="139">
        <f t="shared" ca="1" si="74"/>
        <v>0.16259139990000007</v>
      </c>
      <c r="G445" s="140">
        <f t="shared" ca="1" si="81"/>
        <v>9.7158275550000077</v>
      </c>
      <c r="H445" s="139">
        <f t="shared" ca="1" si="78"/>
        <v>0.11638653159714439</v>
      </c>
      <c r="I445" s="123">
        <f t="shared" ca="1" si="82"/>
        <v>0.27897793149714445</v>
      </c>
      <c r="J445" s="123">
        <f t="shared" ca="1" si="79"/>
        <v>0.55953328923791856</v>
      </c>
      <c r="K445" s="142">
        <f t="shared" ca="1" si="83"/>
        <v>6.9273636980030213</v>
      </c>
      <c r="L445" s="143">
        <f ca="1">MAX(Routing!A$3,J444+K444)</f>
        <v>7.4625248985632933</v>
      </c>
      <c r="M445" s="141">
        <f ca="1">VLOOKUP(L445,Routing!A$3:D$23,4)+(L445-VLOOKUP(L445,Routing!A$3:A$23,1))*VLOOKUP(L445,Routing!A$3:E$23,5)</f>
        <v>0.26758057405207025</v>
      </c>
      <c r="N445" s="141">
        <f ca="1">VLOOKUP($L445,Routing!$A$3:$C$23,3)+($L445-VLOOKUP($L445,Routing!$A$3:$A$23,1))*VLOOKUP($L445,Routing!$A$3:$F$23,6)</f>
        <v>4.9551958157790787E-3</v>
      </c>
      <c r="O445" s="141">
        <f ca="1">VLOOKUP($L445,Routing!$A$3:$B$23,2)+($L445-VLOOKUP($L445,Routing!$A$3:$A$23,1))*VLOOKUP($L445,Routing!$A$3:$G$23,7)</f>
        <v>0.24775979078895394</v>
      </c>
      <c r="P445" s="83" t="str">
        <f t="shared" ca="1" si="80"/>
        <v/>
      </c>
      <c r="Q445" s="83" t="str">
        <f t="shared" ca="1" si="84"/>
        <v/>
      </c>
      <c r="R445" s="83"/>
      <c r="S445" s="83"/>
    </row>
    <row r="446" spans="1:19" x14ac:dyDescent="0.2">
      <c r="A446" s="83">
        <f>+MassCurves!A413</f>
        <v>409</v>
      </c>
      <c r="B446" s="138">
        <f t="shared" si="73"/>
        <v>0.86429999999999996</v>
      </c>
      <c r="C446" s="123">
        <f t="shared" ca="1" si="75"/>
        <v>0.14879999999999993</v>
      </c>
      <c r="D446" s="139">
        <f t="shared" ca="1" si="76"/>
        <v>0</v>
      </c>
      <c r="E446" s="138">
        <f t="shared" ca="1" si="77"/>
        <v>0.21849999999999997</v>
      </c>
      <c r="F446" s="139">
        <f t="shared" ca="1" si="74"/>
        <v>0.1639132811999999</v>
      </c>
      <c r="G446" s="140">
        <f t="shared" ca="1" si="81"/>
        <v>9.7951404329999985</v>
      </c>
      <c r="H446" s="139">
        <f t="shared" ca="1" si="78"/>
        <v>0.11664207810725891</v>
      </c>
      <c r="I446" s="123">
        <f t="shared" ca="1" si="82"/>
        <v>0.28055535930725883</v>
      </c>
      <c r="J446" s="123">
        <f t="shared" ca="1" si="79"/>
        <v>0.56268902925683828</v>
      </c>
      <c r="K446" s="142">
        <f t="shared" ca="1" si="83"/>
        <v>6.9499879873744588</v>
      </c>
      <c r="L446" s="143">
        <f ca="1">MAX(Routing!A$3,J445+K445)</f>
        <v>7.4868969872409394</v>
      </c>
      <c r="M446" s="141">
        <f ca="1">VLOOKUP(L446,Routing!A$3:D$23,4)+(L446-VLOOKUP(L446,Routing!A$3:A$23,1))*VLOOKUP(L446,Routing!A$3:E$23,5)</f>
        <v>0.26845447364608943</v>
      </c>
      <c r="N446" s="141">
        <f ca="1">VLOOKUP($L446,Routing!$A$3:$C$23,3)+($L446-VLOOKUP($L446,Routing!$A$3:$A$23,1))*VLOOKUP($L446,Routing!$A$3:$F$23,6)</f>
        <v>4.9713791415942491E-3</v>
      </c>
      <c r="O446" s="141">
        <f ca="1">VLOOKUP($L446,Routing!$A$3:$B$23,2)+($L446-VLOOKUP($L446,Routing!$A$3:$A$23,1))*VLOOKUP($L446,Routing!$A$3:$G$23,7)</f>
        <v>0.24856895707971244</v>
      </c>
      <c r="P446" s="83" t="str">
        <f t="shared" ca="1" si="80"/>
        <v/>
      </c>
      <c r="Q446" s="83" t="str">
        <f t="shared" ca="1" si="84"/>
        <v/>
      </c>
      <c r="R446" s="83"/>
      <c r="S446" s="83"/>
    </row>
    <row r="447" spans="1:19" x14ac:dyDescent="0.2">
      <c r="A447" s="83">
        <f>+MassCurves!A414</f>
        <v>410</v>
      </c>
      <c r="B447" s="138">
        <f t="shared" si="73"/>
        <v>0.86699999999999999</v>
      </c>
      <c r="C447" s="123">
        <f t="shared" ca="1" si="75"/>
        <v>0.15000000000000013</v>
      </c>
      <c r="D447" s="139">
        <f t="shared" ca="1" si="76"/>
        <v>0</v>
      </c>
      <c r="E447" s="138">
        <f t="shared" ca="1" si="77"/>
        <v>0.21849999999999997</v>
      </c>
      <c r="F447" s="139">
        <f t="shared" ca="1" si="74"/>
        <v>0.16523516250000012</v>
      </c>
      <c r="G447" s="140">
        <f t="shared" ca="1" si="81"/>
        <v>9.8744533109999999</v>
      </c>
      <c r="H447" s="139">
        <f t="shared" ca="1" si="78"/>
        <v>0.11689850901950791</v>
      </c>
      <c r="I447" s="123">
        <f t="shared" ca="1" si="82"/>
        <v>0.28213367151950802</v>
      </c>
      <c r="J447" s="123">
        <f t="shared" ca="1" si="79"/>
        <v>0.56584654221849284</v>
      </c>
      <c r="K447" s="142">
        <f t="shared" ca="1" si="83"/>
        <v>6.9739192495986302</v>
      </c>
      <c r="L447" s="143">
        <f ca="1">MAX(Routing!A$3,J446+K446)</f>
        <v>7.5126770166312973</v>
      </c>
      <c r="M447" s="141">
        <f ca="1">VLOOKUP(L447,Routing!A$3:D$23,4)+(L447-VLOOKUP(L447,Routing!A$3:A$23,1))*VLOOKUP(L447,Routing!A$3:E$23,5)</f>
        <v>0.2693788571700465</v>
      </c>
      <c r="N447" s="141">
        <f ca="1">VLOOKUP($L447,Routing!$A$3:$C$23,3)+($L447-VLOOKUP($L447,Routing!$A$3:$A$23,1))*VLOOKUP($L447,Routing!$A$3:$F$23,6)</f>
        <v>4.9884973550008609E-3</v>
      </c>
      <c r="O447" s="141">
        <f ca="1">VLOOKUP($L447,Routing!$A$3:$B$23,2)+($L447-VLOOKUP($L447,Routing!$A$3:$A$23,1))*VLOOKUP($L447,Routing!$A$3:$G$23,7)</f>
        <v>0.24942486775004305</v>
      </c>
      <c r="P447" s="83" t="str">
        <f t="shared" ca="1" si="80"/>
        <v/>
      </c>
      <c r="Q447" s="83" t="str">
        <f t="shared" ca="1" si="84"/>
        <v/>
      </c>
      <c r="R447" s="83"/>
      <c r="S447" s="83"/>
    </row>
    <row r="448" spans="1:19" x14ac:dyDescent="0.2">
      <c r="A448" s="83">
        <f>+MassCurves!A415</f>
        <v>411</v>
      </c>
      <c r="B448" s="138">
        <f t="shared" si="73"/>
        <v>0.86970000000000003</v>
      </c>
      <c r="C448" s="123">
        <f t="shared" ca="1" si="75"/>
        <v>0.15120000000000033</v>
      </c>
      <c r="D448" s="139">
        <f t="shared" ca="1" si="76"/>
        <v>0</v>
      </c>
      <c r="E448" s="138">
        <f t="shared" ca="1" si="77"/>
        <v>0.21849999999999997</v>
      </c>
      <c r="F448" s="139">
        <f t="shared" ca="1" si="74"/>
        <v>0.16655704380000036</v>
      </c>
      <c r="G448" s="140">
        <f t="shared" ca="1" si="81"/>
        <v>9.9537661890000155</v>
      </c>
      <c r="H448" s="139">
        <f t="shared" ca="1" si="78"/>
        <v>0.11715582847236877</v>
      </c>
      <c r="I448" s="123">
        <f t="shared" ca="1" si="82"/>
        <v>0.28371287227236913</v>
      </c>
      <c r="J448" s="123">
        <f t="shared" ca="1" si="79"/>
        <v>0.56900583642419922</v>
      </c>
      <c r="K448" s="142">
        <f t="shared" ca="1" si="83"/>
        <v>6.9990654033379949</v>
      </c>
      <c r="L448" s="143">
        <f ca="1">MAX(Routing!A$3,J447+K447)</f>
        <v>7.539765791817123</v>
      </c>
      <c r="M448" s="141">
        <f ca="1">VLOOKUP(L448,Routing!A$3:D$23,4)+(L448-VLOOKUP(L448,Routing!A$3:A$23,1))*VLOOKUP(L448,Routing!A$3:E$23,5)</f>
        <v>0.27035016783408011</v>
      </c>
      <c r="N448" s="141">
        <f ca="1">VLOOKUP($L448,Routing!$A$3:$C$23,3)+($L448-VLOOKUP($L448,Routing!$A$3:$A$23,1))*VLOOKUP($L448,Routing!$A$3:$F$23,6)</f>
        <v>5.0064845895200017E-3</v>
      </c>
      <c r="O448" s="141">
        <f ca="1">VLOOKUP($L448,Routing!$A$3:$B$23,2)+($L448-VLOOKUP($L448,Routing!$A$3:$A$23,1))*VLOOKUP($L448,Routing!$A$3:$G$23,7)</f>
        <v>0.25032422947600008</v>
      </c>
      <c r="P448" s="83" t="str">
        <f t="shared" ca="1" si="80"/>
        <v/>
      </c>
      <c r="Q448" s="83" t="str">
        <f t="shared" ca="1" si="84"/>
        <v/>
      </c>
      <c r="R448" s="83"/>
      <c r="S448" s="83"/>
    </row>
    <row r="449" spans="1:19" x14ac:dyDescent="0.2">
      <c r="A449" s="83">
        <f>+MassCurves!A416</f>
        <v>412</v>
      </c>
      <c r="B449" s="138">
        <f t="shared" si="73"/>
        <v>0.87239999999999995</v>
      </c>
      <c r="C449" s="123">
        <f t="shared" ca="1" si="75"/>
        <v>0.15239999999999987</v>
      </c>
      <c r="D449" s="139">
        <f t="shared" ca="1" si="76"/>
        <v>0</v>
      </c>
      <c r="E449" s="138">
        <f t="shared" ca="1" si="77"/>
        <v>0.21849999999999997</v>
      </c>
      <c r="F449" s="139">
        <f t="shared" ca="1" si="74"/>
        <v>0.16787892509999983</v>
      </c>
      <c r="G449" s="140">
        <f t="shared" ca="1" si="81"/>
        <v>10.033079067000005</v>
      </c>
      <c r="H449" s="139">
        <f t="shared" ca="1" si="78"/>
        <v>0.11741404062868241</v>
      </c>
      <c r="I449" s="123">
        <f t="shared" ca="1" si="82"/>
        <v>0.28529296572868224</v>
      </c>
      <c r="J449" s="123">
        <f t="shared" ca="1" si="79"/>
        <v>0.57216692022417559</v>
      </c>
      <c r="K449" s="142">
        <f t="shared" ca="1" si="83"/>
        <v>7.0253409784035377</v>
      </c>
      <c r="L449" s="143">
        <f ca="1">MAX(Routing!A$3,J448+K448)</f>
        <v>7.5680712397621939</v>
      </c>
      <c r="M449" s="141">
        <f ca="1">VLOOKUP(L449,Routing!A$3:D$23,4)+(L449-VLOOKUP(L449,Routing!A$3:A$23,1))*VLOOKUP(L449,Routing!A$3:E$23,5)</f>
        <v>0.27136510421458065</v>
      </c>
      <c r="N449" s="141">
        <f ca="1">VLOOKUP($L449,Routing!$A$3:$C$23,3)+($L449-VLOOKUP($L449,Routing!$A$3:$A$23,1))*VLOOKUP($L449,Routing!$A$3:$F$23,6)</f>
        <v>5.025279707677419E-3</v>
      </c>
      <c r="O449" s="141">
        <f ca="1">VLOOKUP($L449,Routing!$A$3:$B$23,2)+($L449-VLOOKUP($L449,Routing!$A$3:$A$23,1))*VLOOKUP($L449,Routing!$A$3:$G$23,7)</f>
        <v>0.25126398538387096</v>
      </c>
      <c r="P449" s="83" t="str">
        <f t="shared" ca="1" si="80"/>
        <v/>
      </c>
      <c r="Q449" s="83" t="str">
        <f t="shared" ca="1" si="84"/>
        <v/>
      </c>
      <c r="R449" s="83"/>
      <c r="S449" s="83"/>
    </row>
    <row r="450" spans="1:19" x14ac:dyDescent="0.2">
      <c r="A450" s="83">
        <f>+MassCurves!A417</f>
        <v>413</v>
      </c>
      <c r="B450" s="138">
        <f t="shared" si="73"/>
        <v>0.87509999999999999</v>
      </c>
      <c r="C450" s="123">
        <f t="shared" ca="1" si="75"/>
        <v>0.15360000000000007</v>
      </c>
      <c r="D450" s="139">
        <f t="shared" ca="1" si="76"/>
        <v>0</v>
      </c>
      <c r="E450" s="138">
        <f t="shared" ca="1" si="77"/>
        <v>0.21849999999999997</v>
      </c>
      <c r="F450" s="139">
        <f t="shared" ca="1" si="74"/>
        <v>0.16920080640000007</v>
      </c>
      <c r="G450" s="140">
        <f t="shared" ca="1" si="81"/>
        <v>10.112391944999997</v>
      </c>
      <c r="H450" s="139">
        <f t="shared" ca="1" si="78"/>
        <v>0.11767314967582516</v>
      </c>
      <c r="I450" s="123">
        <f t="shared" ca="1" si="82"/>
        <v>0.28687395607582522</v>
      </c>
      <c r="J450" s="123">
        <f t="shared" ca="1" si="79"/>
        <v>0.57532980201788553</v>
      </c>
      <c r="K450" s="142">
        <f t="shared" ca="1" si="83"/>
        <v>7.052666641693885</v>
      </c>
      <c r="L450" s="143">
        <f ca="1">MAX(Routing!A$3,J449+K449)</f>
        <v>7.5975078986277129</v>
      </c>
      <c r="M450" s="141">
        <f ca="1">VLOOKUP(L450,Routing!A$3:D$23,4)+(L450-VLOOKUP(L450,Routing!A$3:A$23,1))*VLOOKUP(L450,Routing!A$3:E$23,5)</f>
        <v>0.27242060194282636</v>
      </c>
      <c r="N450" s="141">
        <f ca="1">VLOOKUP($L450,Routing!$A$3:$C$23,3)+($L450-VLOOKUP($L450,Routing!$A$3:$A$23,1))*VLOOKUP($L450,Routing!$A$3:$F$23,6)</f>
        <v>5.044825961904191E-3</v>
      </c>
      <c r="O450" s="141">
        <f ca="1">VLOOKUP($L450,Routing!$A$3:$B$23,2)+($L450-VLOOKUP($L450,Routing!$A$3:$A$23,1))*VLOOKUP($L450,Routing!$A$3:$G$23,7)</f>
        <v>0.25224129809520957</v>
      </c>
      <c r="P450" s="83" t="str">
        <f t="shared" ca="1" si="80"/>
        <v/>
      </c>
      <c r="Q450" s="83" t="str">
        <f t="shared" ca="1" si="84"/>
        <v/>
      </c>
      <c r="R450" s="83"/>
      <c r="S450" s="83"/>
    </row>
    <row r="451" spans="1:19" x14ac:dyDescent="0.2">
      <c r="A451" s="83">
        <f>+MassCurves!A418</f>
        <v>414</v>
      </c>
      <c r="B451" s="138">
        <f t="shared" si="73"/>
        <v>0.87780000000000002</v>
      </c>
      <c r="C451" s="123">
        <f t="shared" ca="1" si="75"/>
        <v>0.15480000000000027</v>
      </c>
      <c r="D451" s="139">
        <f t="shared" ca="1" si="76"/>
        <v>0</v>
      </c>
      <c r="E451" s="138">
        <f t="shared" ca="1" si="77"/>
        <v>0.21849999999999997</v>
      </c>
      <c r="F451" s="139">
        <f t="shared" ca="1" si="74"/>
        <v>0.17052268770000029</v>
      </c>
      <c r="G451" s="140">
        <f t="shared" ca="1" si="81"/>
        <v>10.191704823000011</v>
      </c>
      <c r="H451" s="139">
        <f t="shared" ca="1" si="78"/>
        <v>0.11793315982588376</v>
      </c>
      <c r="I451" s="123">
        <f t="shared" ca="1" si="82"/>
        <v>0.28845584752588405</v>
      </c>
      <c r="J451" s="123">
        <f t="shared" ca="1" si="79"/>
        <v>0.5784944902543866</v>
      </c>
      <c r="K451" s="142">
        <f t="shared" ca="1" si="83"/>
        <v>7.0809687571311564</v>
      </c>
      <c r="L451" s="143">
        <f ca="1">MAX(Routing!A$3,J450+K450)</f>
        <v>7.6279964437117709</v>
      </c>
      <c r="M451" s="141">
        <f ca="1">VLOOKUP(L451,Routing!A$3:D$23,4)+(L451-VLOOKUP(L451,Routing!A$3:A$23,1))*VLOOKUP(L451,Routing!A$3:E$23,5)</f>
        <v>0.27351381670679653</v>
      </c>
      <c r="N451" s="141">
        <f ca="1">VLOOKUP($L451,Routing!$A$3:$C$23,3)+($L451-VLOOKUP($L451,Routing!$A$3:$A$23,1))*VLOOKUP($L451,Routing!$A$3:$F$23,6)</f>
        <v>5.0650706797554911E-3</v>
      </c>
      <c r="O451" s="141">
        <f ca="1">VLOOKUP($L451,Routing!$A$3:$B$23,2)+($L451-VLOOKUP($L451,Routing!$A$3:$A$23,1))*VLOOKUP($L451,Routing!$A$3:$G$23,7)</f>
        <v>0.25325353398777456</v>
      </c>
      <c r="P451" s="83" t="str">
        <f t="shared" ca="1" si="80"/>
        <v/>
      </c>
      <c r="Q451" s="83" t="str">
        <f t="shared" ca="1" si="84"/>
        <v/>
      </c>
      <c r="R451" s="83"/>
      <c r="S451" s="83"/>
    </row>
    <row r="452" spans="1:19" x14ac:dyDescent="0.2">
      <c r="A452" s="83">
        <f>+MassCurves!A419</f>
        <v>415</v>
      </c>
      <c r="B452" s="138">
        <f t="shared" si="73"/>
        <v>0.88049999999999995</v>
      </c>
      <c r="C452" s="123">
        <f t="shared" ca="1" si="75"/>
        <v>0.15599999999999981</v>
      </c>
      <c r="D452" s="139">
        <f t="shared" ca="1" si="76"/>
        <v>0</v>
      </c>
      <c r="E452" s="138">
        <f t="shared" ca="1" si="77"/>
        <v>0.21849999999999997</v>
      </c>
      <c r="F452" s="139">
        <f t="shared" ca="1" si="74"/>
        <v>0.17184456899999975</v>
      </c>
      <c r="G452" s="140">
        <f t="shared" ca="1" si="81"/>
        <v>10.271017701</v>
      </c>
      <c r="H452" s="139">
        <f t="shared" ca="1" si="78"/>
        <v>0.11819407531583062</v>
      </c>
      <c r="I452" s="123">
        <f t="shared" ca="1" si="82"/>
        <v>0.29003864431583037</v>
      </c>
      <c r="J452" s="123">
        <f t="shared" ca="1" si="79"/>
        <v>0.58166099343268729</v>
      </c>
      <c r="K452" s="142">
        <f t="shared" ca="1" si="83"/>
        <v>7.1101789771555151</v>
      </c>
      <c r="L452" s="143">
        <f ca="1">MAX(Routing!A$3,J451+K451)</f>
        <v>7.6594632473855429</v>
      </c>
      <c r="M452" s="141">
        <f ca="1">VLOOKUP(L452,Routing!A$3:D$23,4)+(L452-VLOOKUP(L452,Routing!A$3:A$23,1))*VLOOKUP(L452,Routing!A$3:E$23,5)</f>
        <v>0.27464210847199155</v>
      </c>
      <c r="N452" s="141">
        <f ca="1">VLOOKUP($L452,Routing!$A$3:$C$23,3)+($L452-VLOOKUP($L452,Routing!$A$3:$A$23,1))*VLOOKUP($L452,Routing!$A$3:$F$23,6)</f>
        <v>5.0859649717035476E-3</v>
      </c>
      <c r="O452" s="141">
        <f ca="1">VLOOKUP($L452,Routing!$A$3:$B$23,2)+($L452-VLOOKUP($L452,Routing!$A$3:$A$23,1))*VLOOKUP($L452,Routing!$A$3:$G$23,7)</f>
        <v>0.25429824858517736</v>
      </c>
      <c r="P452" s="83" t="str">
        <f t="shared" ca="1" si="80"/>
        <v/>
      </c>
      <c r="Q452" s="83" t="str">
        <f t="shared" ca="1" si="84"/>
        <v/>
      </c>
      <c r="R452" s="83"/>
      <c r="S452" s="83"/>
    </row>
    <row r="453" spans="1:19" x14ac:dyDescent="0.2">
      <c r="A453" s="83">
        <f>+MassCurves!A420</f>
        <v>416</v>
      </c>
      <c r="B453" s="138">
        <f t="shared" si="73"/>
        <v>0.88319999999999999</v>
      </c>
      <c r="C453" s="123">
        <f t="shared" ca="1" si="75"/>
        <v>0.15720000000000001</v>
      </c>
      <c r="D453" s="139">
        <f t="shared" ca="1" si="76"/>
        <v>0</v>
      </c>
      <c r="E453" s="138">
        <f t="shared" ca="1" si="77"/>
        <v>0.21849999999999997</v>
      </c>
      <c r="F453" s="139">
        <f t="shared" ca="1" si="74"/>
        <v>0.17316645029999997</v>
      </c>
      <c r="G453" s="140">
        <f t="shared" ca="1" si="81"/>
        <v>10.350330578999992</v>
      </c>
      <c r="H453" s="139">
        <f t="shared" ca="1" si="78"/>
        <v>0.11845590040770097</v>
      </c>
      <c r="I453" s="123">
        <f t="shared" ca="1" si="82"/>
        <v>0.29162235070770093</v>
      </c>
      <c r="J453" s="123">
        <f t="shared" ca="1" si="79"/>
        <v>0.58482932010210009</v>
      </c>
      <c r="K453" s="142">
        <f t="shared" ca="1" si="83"/>
        <v>7.1402338635152613</v>
      </c>
      <c r="L453" s="143">
        <f ca="1">MAX(Routing!A$3,J452+K452)</f>
        <v>7.6918399705882026</v>
      </c>
      <c r="M453" s="141">
        <f ca="1">VLOOKUP(L453,Routing!A$3:D$23,4)+(L453-VLOOKUP(L453,Routing!A$3:A$23,1))*VLOOKUP(L453,Routing!A$3:E$23,5)</f>
        <v>0.27580302683383995</v>
      </c>
      <c r="N453" s="141">
        <f ca="1">VLOOKUP($L453,Routing!$A$3:$C$23,3)+($L453-VLOOKUP($L453,Routing!$A$3:$A$23,1))*VLOOKUP($L453,Routing!$A$3:$F$23,6)</f>
        <v>5.1074634598859241E-3</v>
      </c>
      <c r="O453" s="141">
        <f ca="1">VLOOKUP($L453,Routing!$A$3:$B$23,2)+($L453-VLOOKUP($L453,Routing!$A$3:$A$23,1))*VLOOKUP($L453,Routing!$A$3:$G$23,7)</f>
        <v>0.25537317299429618</v>
      </c>
      <c r="P453" s="83" t="str">
        <f t="shared" ca="1" si="80"/>
        <v/>
      </c>
      <c r="Q453" s="83" t="str">
        <f t="shared" ca="1" si="84"/>
        <v/>
      </c>
      <c r="R453" s="83"/>
      <c r="S453" s="83"/>
    </row>
    <row r="454" spans="1:19" x14ac:dyDescent="0.2">
      <c r="A454" s="83">
        <f>+MassCurves!A421</f>
        <v>417</v>
      </c>
      <c r="B454" s="138">
        <f t="shared" si="73"/>
        <v>0.88590000000000002</v>
      </c>
      <c r="C454" s="123">
        <f t="shared" ca="1" si="75"/>
        <v>0.15840000000000021</v>
      </c>
      <c r="D454" s="139">
        <f t="shared" ca="1" si="76"/>
        <v>0</v>
      </c>
      <c r="E454" s="138">
        <f t="shared" ca="1" si="77"/>
        <v>0.21849999999999997</v>
      </c>
      <c r="F454" s="139">
        <f t="shared" ca="1" si="74"/>
        <v>0.17448833160000021</v>
      </c>
      <c r="G454" s="140">
        <f t="shared" ca="1" si="81"/>
        <v>10.429643457000006</v>
      </c>
      <c r="H454" s="139">
        <f t="shared" ca="1" si="78"/>
        <v>0.11871863938877157</v>
      </c>
      <c r="I454" s="123">
        <f t="shared" ca="1" si="82"/>
        <v>0.2932069709887718</v>
      </c>
      <c r="J454" s="123">
        <f t="shared" ca="1" si="79"/>
        <v>0.58799947886259885</v>
      </c>
      <c r="K454" s="142">
        <f t="shared" ca="1" si="83"/>
        <v>7.1710745352515941</v>
      </c>
      <c r="L454" s="143">
        <f ca="1">MAX(Routing!A$3,J453+K453)</f>
        <v>7.7250631836173618</v>
      </c>
      <c r="M454" s="141">
        <f ca="1">VLOOKUP(L454,Routing!A$3:D$23,4)+(L454-VLOOKUP(L454,Routing!A$3:A$23,1))*VLOOKUP(L454,Routing!A$3:E$23,5)</f>
        <v>0.27699429742054282</v>
      </c>
      <c r="N454" s="141">
        <f ca="1">VLOOKUP($L454,Routing!$A$3:$C$23,3)+($L454-VLOOKUP($L454,Routing!$A$3:$A$23,1))*VLOOKUP($L454,Routing!$A$3:$F$23,6)</f>
        <v>5.1295240263063485E-3</v>
      </c>
      <c r="O454" s="141">
        <f ca="1">VLOOKUP($L454,Routing!$A$3:$B$23,2)+($L454-VLOOKUP($L454,Routing!$A$3:$A$23,1))*VLOOKUP($L454,Routing!$A$3:$G$23,7)</f>
        <v>0.25647620131531745</v>
      </c>
      <c r="P454" s="83" t="str">
        <f t="shared" ca="1" si="80"/>
        <v/>
      </c>
      <c r="Q454" s="83" t="str">
        <f t="shared" ca="1" si="84"/>
        <v/>
      </c>
      <c r="R454" s="83"/>
      <c r="S454" s="83"/>
    </row>
    <row r="455" spans="1:19" x14ac:dyDescent="0.2">
      <c r="A455" s="83">
        <f>+MassCurves!A422</f>
        <v>418</v>
      </c>
      <c r="B455" s="138">
        <f t="shared" si="73"/>
        <v>0.88859999999999995</v>
      </c>
      <c r="C455" s="123">
        <f t="shared" ca="1" si="75"/>
        <v>0.15960000000000008</v>
      </c>
      <c r="D455" s="139">
        <f t="shared" ca="1" si="76"/>
        <v>0</v>
      </c>
      <c r="E455" s="138">
        <f t="shared" ca="1" si="77"/>
        <v>0.21849999999999997</v>
      </c>
      <c r="F455" s="139">
        <f t="shared" ca="1" si="74"/>
        <v>0.17581021290000004</v>
      </c>
      <c r="G455" s="140">
        <f t="shared" ca="1" si="81"/>
        <v>10.508956335000008</v>
      </c>
      <c r="H455" s="139">
        <f t="shared" ca="1" si="78"/>
        <v>0.11898229657174048</v>
      </c>
      <c r="I455" s="123">
        <f t="shared" ca="1" si="82"/>
        <v>0.29479250947174052</v>
      </c>
      <c r="J455" s="123">
        <f t="shared" ca="1" si="79"/>
        <v>0.59117147836518291</v>
      </c>
      <c r="K455" s="142">
        <f t="shared" ca="1" si="83"/>
        <v>7.2026463419278164</v>
      </c>
      <c r="L455" s="143">
        <f ca="1">MAX(Routing!A$3,J454+K454)</f>
        <v>7.7590740141141925</v>
      </c>
      <c r="M455" s="141">
        <f ca="1">VLOOKUP(L455,Routing!A$3:D$23,4)+(L455-VLOOKUP(L455,Routing!A$3:A$23,1))*VLOOKUP(L455,Routing!A$3:E$23,5)</f>
        <v>0.27821380927102679</v>
      </c>
      <c r="N455" s="141">
        <f ca="1">VLOOKUP($L455,Routing!$A$3:$C$23,3)+($L455-VLOOKUP($L455,Routing!$A$3:$A$23,1))*VLOOKUP($L455,Routing!$A$3:$F$23,6)</f>
        <v>5.152107579093089E-3</v>
      </c>
      <c r="O455" s="141">
        <f ca="1">VLOOKUP($L455,Routing!$A$3:$B$23,2)+($L455-VLOOKUP($L455,Routing!$A$3:$A$23,1))*VLOOKUP($L455,Routing!$A$3:$G$23,7)</f>
        <v>0.25760537895465446</v>
      </c>
      <c r="P455" s="83" t="str">
        <f t="shared" ca="1" si="80"/>
        <v/>
      </c>
      <c r="Q455" s="83" t="str">
        <f t="shared" ca="1" si="84"/>
        <v/>
      </c>
      <c r="R455" s="83"/>
      <c r="S455" s="83"/>
    </row>
    <row r="456" spans="1:19" x14ac:dyDescent="0.2">
      <c r="A456" s="83">
        <f>+MassCurves!A423</f>
        <v>419</v>
      </c>
      <c r="B456" s="138">
        <f t="shared" si="73"/>
        <v>0.89129999999999998</v>
      </c>
      <c r="C456" s="123">
        <f t="shared" ca="1" si="75"/>
        <v>0.16079999999999994</v>
      </c>
      <c r="D456" s="139">
        <f t="shared" ca="1" si="76"/>
        <v>0</v>
      </c>
      <c r="E456" s="138">
        <f t="shared" ca="1" si="77"/>
        <v>0.21849999999999997</v>
      </c>
      <c r="F456" s="139">
        <f t="shared" ca="1" si="74"/>
        <v>0.17713209419999987</v>
      </c>
      <c r="G456" s="140">
        <f t="shared" ca="1" si="81"/>
        <v>10.588269212999997</v>
      </c>
      <c r="H456" s="139">
        <f t="shared" ca="1" si="78"/>
        <v>0.11924687629490924</v>
      </c>
      <c r="I456" s="123">
        <f t="shared" ca="1" si="82"/>
        <v>0.29637897049490913</v>
      </c>
      <c r="J456" s="123">
        <f t="shared" ca="1" si="79"/>
        <v>0.59434532731224188</v>
      </c>
      <c r="K456" s="142">
        <f t="shared" ca="1" si="83"/>
        <v>7.2348985602926579</v>
      </c>
      <c r="L456" s="143">
        <f ca="1">MAX(Routing!A$3,J455+K455)</f>
        <v>7.7938178202929995</v>
      </c>
      <c r="M456" s="141">
        <f ca="1">VLOOKUP(L456,Routing!A$3:D$23,4)+(L456-VLOOKUP(L456,Routing!A$3:A$23,1))*VLOOKUP(L456,Routing!A$3:E$23,5)</f>
        <v>0.27945960311807566</v>
      </c>
      <c r="N456" s="141">
        <f ca="1">VLOOKUP($L456,Routing!$A$3:$C$23,3)+($L456-VLOOKUP($L456,Routing!$A$3:$A$23,1))*VLOOKUP($L456,Routing!$A$3:$F$23,6)</f>
        <v>5.1751778355199193E-3</v>
      </c>
      <c r="O456" s="141">
        <f ca="1">VLOOKUP($L456,Routing!$A$3:$B$23,2)+($L456-VLOOKUP($L456,Routing!$A$3:$A$23,1))*VLOOKUP($L456,Routing!$A$3:$G$23,7)</f>
        <v>0.25875889177599598</v>
      </c>
      <c r="P456" s="83" t="str">
        <f t="shared" ca="1" si="80"/>
        <v/>
      </c>
      <c r="Q456" s="83" t="str">
        <f t="shared" ca="1" si="84"/>
        <v/>
      </c>
      <c r="R456" s="83"/>
      <c r="S456" s="83"/>
    </row>
    <row r="457" spans="1:19" x14ac:dyDescent="0.2">
      <c r="A457" s="83">
        <f>+MassCurves!A424</f>
        <v>420</v>
      </c>
      <c r="B457" s="138">
        <f t="shared" si="73"/>
        <v>0.89400000000000002</v>
      </c>
      <c r="C457" s="123">
        <f t="shared" ca="1" si="75"/>
        <v>0.16200000000000014</v>
      </c>
      <c r="D457" s="139">
        <f t="shared" ca="1" si="76"/>
        <v>0</v>
      </c>
      <c r="E457" s="138">
        <f t="shared" ca="1" si="77"/>
        <v>0.21849999999999997</v>
      </c>
      <c r="F457" s="139">
        <f t="shared" ca="1" si="74"/>
        <v>0.17845397550000011</v>
      </c>
      <c r="G457" s="140">
        <f t="shared" ca="1" si="81"/>
        <v>10.667582090999998</v>
      </c>
      <c r="H457" s="139">
        <f t="shared" ca="1" si="78"/>
        <v>0.11951238292236518</v>
      </c>
      <c r="I457" s="123">
        <f t="shared" ca="1" si="82"/>
        <v>0.2979663584223653</v>
      </c>
      <c r="J457" s="123">
        <f t="shared" ca="1" si="79"/>
        <v>0.59621948749731413</v>
      </c>
      <c r="K457" s="142">
        <f t="shared" ca="1" si="83"/>
        <v>7.2677841126971412</v>
      </c>
      <c r="L457" s="143">
        <f ca="1">MAX(Routing!A$3,J456+K456)</f>
        <v>7.8292438876048998</v>
      </c>
      <c r="M457" s="141">
        <f ca="1">VLOOKUP(L457,Routing!A$3:D$23,4)+(L457-VLOOKUP(L457,Routing!A$3:A$23,1))*VLOOKUP(L457,Routing!A$3:E$23,5)</f>
        <v>0.28072986051172943</v>
      </c>
      <c r="N457" s="141">
        <f ca="1">VLOOKUP($L457,Routing!$A$3:$C$23,3)+($L457-VLOOKUP($L457,Routing!$A$3:$A$23,1))*VLOOKUP($L457,Routing!$A$3:$F$23,6)</f>
        <v>5.1987011205875825E-3</v>
      </c>
      <c r="O457" s="141">
        <f ca="1">VLOOKUP($L457,Routing!$A$3:$B$23,2)+($L457-VLOOKUP($L457,Routing!$A$3:$A$23,1))*VLOOKUP($L457,Routing!$A$3:$G$23,7)</f>
        <v>0.25993505602937911</v>
      </c>
      <c r="P457" s="83" t="str">
        <f t="shared" ca="1" si="80"/>
        <v/>
      </c>
      <c r="Q457" s="83" t="str">
        <f t="shared" ca="1" si="84"/>
        <v/>
      </c>
      <c r="R457" s="83"/>
      <c r="S457" s="83"/>
    </row>
    <row r="458" spans="1:19" x14ac:dyDescent="0.2">
      <c r="A458" s="83">
        <f>+MassCurves!A425</f>
        <v>421</v>
      </c>
      <c r="B458" s="138">
        <f t="shared" si="73"/>
        <v>0.89669999999999994</v>
      </c>
      <c r="C458" s="123">
        <f t="shared" ca="1" si="75"/>
        <v>0.16199999999999981</v>
      </c>
      <c r="D458" s="139">
        <f t="shared" ca="1" si="76"/>
        <v>0</v>
      </c>
      <c r="E458" s="138">
        <f t="shared" ca="1" si="77"/>
        <v>0.21849999999999997</v>
      </c>
      <c r="F458" s="139">
        <f t="shared" ca="1" si="74"/>
        <v>0.17845397549999978</v>
      </c>
      <c r="G458" s="140">
        <f t="shared" ca="1" si="81"/>
        <v>10.707238529999996</v>
      </c>
      <c r="H458" s="139">
        <f t="shared" ca="1" si="78"/>
        <v>0.11979915518383288</v>
      </c>
      <c r="I458" s="123">
        <f t="shared" ca="1" si="82"/>
        <v>0.29825313068383263</v>
      </c>
      <c r="J458" s="123">
        <f t="shared" ca="1" si="79"/>
        <v>0.59679406542944302</v>
      </c>
      <c r="K458" s="142">
        <f t="shared" ca="1" si="83"/>
        <v>7.3000510967732071</v>
      </c>
      <c r="L458" s="143">
        <f ca="1">MAX(Routing!A$3,J457+K457)</f>
        <v>7.8640036001944553</v>
      </c>
      <c r="M458" s="141">
        <f ca="1">VLOOKUP(L458,Routing!A$3:D$23,4)+(L458-VLOOKUP(L458,Routing!A$3:A$23,1))*VLOOKUP(L458,Routing!A$3:E$23,5)</f>
        <v>0.28197622470816769</v>
      </c>
      <c r="N458" s="141">
        <f ca="1">VLOOKUP($L458,Routing!$A$3:$C$23,3)+($L458-VLOOKUP($L458,Routing!$A$3:$A$23,1))*VLOOKUP($L458,Routing!$A$3:$F$23,6)</f>
        <v>5.2217819390401425E-3</v>
      </c>
      <c r="O458" s="141">
        <f ca="1">VLOOKUP($L458,Routing!$A$3:$B$23,2)+($L458-VLOOKUP($L458,Routing!$A$3:$A$23,1))*VLOOKUP($L458,Routing!$A$3:$G$23,7)</f>
        <v>0.2610890969520071</v>
      </c>
      <c r="P458" s="83" t="str">
        <f t="shared" ca="1" si="80"/>
        <v/>
      </c>
      <c r="Q458" s="83" t="str">
        <f t="shared" ca="1" si="84"/>
        <v/>
      </c>
      <c r="R458" s="83"/>
      <c r="S458" s="83"/>
    </row>
    <row r="459" spans="1:19" x14ac:dyDescent="0.2">
      <c r="A459" s="83">
        <f>+MassCurves!A426</f>
        <v>422</v>
      </c>
      <c r="B459" s="138">
        <f t="shared" si="73"/>
        <v>0.89939999999999998</v>
      </c>
      <c r="C459" s="123">
        <f t="shared" ca="1" si="75"/>
        <v>0.16200000000000014</v>
      </c>
      <c r="D459" s="139">
        <f t="shared" ca="1" si="76"/>
        <v>0</v>
      </c>
      <c r="E459" s="138">
        <f t="shared" ca="1" si="77"/>
        <v>0.21849999999999997</v>
      </c>
      <c r="F459" s="139">
        <f t="shared" ca="1" si="74"/>
        <v>0.17845397550000011</v>
      </c>
      <c r="G459" s="140">
        <f t="shared" ca="1" si="81"/>
        <v>10.707238529999996</v>
      </c>
      <c r="H459" s="139">
        <f t="shared" ca="1" si="78"/>
        <v>0.12008696085835928</v>
      </c>
      <c r="I459" s="123">
        <f t="shared" ca="1" si="82"/>
        <v>0.29854093635835938</v>
      </c>
      <c r="J459" s="123">
        <f t="shared" ca="1" si="79"/>
        <v>0.59737071515899243</v>
      </c>
      <c r="K459" s="142">
        <f t="shared" ca="1" si="83"/>
        <v>7.3305374868825446</v>
      </c>
      <c r="L459" s="143">
        <f ca="1">MAX(Routing!A$3,J458+K458)</f>
        <v>7.8968451622026503</v>
      </c>
      <c r="M459" s="141">
        <f ca="1">VLOOKUP(L459,Routing!A$3:D$23,4)+(L459-VLOOKUP(L459,Routing!A$3:A$23,1))*VLOOKUP(L459,Routing!A$3:E$23,5)</f>
        <v>0.28315381059690775</v>
      </c>
      <c r="N459" s="141">
        <f ca="1">VLOOKUP($L459,Routing!$A$3:$C$23,3)+($L459-VLOOKUP($L459,Routing!$A$3:$A$23,1))*VLOOKUP($L459,Routing!$A$3:$F$23,6)</f>
        <v>5.2435890851279211E-3</v>
      </c>
      <c r="O459" s="141">
        <f ca="1">VLOOKUP($L459,Routing!$A$3:$B$23,2)+($L459-VLOOKUP($L459,Routing!$A$3:$A$23,1))*VLOOKUP($L459,Routing!$A$3:$G$23,7)</f>
        <v>0.26217945425639605</v>
      </c>
      <c r="P459" s="83" t="str">
        <f t="shared" ca="1" si="80"/>
        <v/>
      </c>
      <c r="Q459" s="83" t="str">
        <f t="shared" ca="1" si="84"/>
        <v/>
      </c>
      <c r="R459" s="83"/>
      <c r="S459" s="83"/>
    </row>
    <row r="460" spans="1:19" x14ac:dyDescent="0.2">
      <c r="A460" s="83">
        <f>+MassCurves!A427</f>
        <v>423</v>
      </c>
      <c r="B460" s="138">
        <f t="shared" si="73"/>
        <v>0.90210000000000001</v>
      </c>
      <c r="C460" s="123">
        <f t="shared" ca="1" si="75"/>
        <v>0.16200000000000014</v>
      </c>
      <c r="D460" s="139">
        <f t="shared" ca="1" si="76"/>
        <v>0</v>
      </c>
      <c r="E460" s="138">
        <f t="shared" ca="1" si="77"/>
        <v>0.21849999999999997</v>
      </c>
      <c r="F460" s="139">
        <f t="shared" ca="1" si="74"/>
        <v>0.17845397550000011</v>
      </c>
      <c r="G460" s="140">
        <f t="shared" ca="1" si="81"/>
        <v>10.707238530000007</v>
      </c>
      <c r="H460" s="139">
        <f t="shared" ca="1" si="78"/>
        <v>0.12037580491726095</v>
      </c>
      <c r="I460" s="123">
        <f t="shared" ca="1" si="82"/>
        <v>0.29882978041726105</v>
      </c>
      <c r="J460" s="123">
        <f t="shared" ca="1" si="79"/>
        <v>0.59794944665852423</v>
      </c>
      <c r="K460" s="142">
        <f t="shared" ca="1" si="83"/>
        <v>7.3593728982443318</v>
      </c>
      <c r="L460" s="143">
        <f ca="1">MAX(Routing!A$3,J459+K459)</f>
        <v>7.9279082020415368</v>
      </c>
      <c r="M460" s="141">
        <f ca="1">VLOOKUP(L460,Routing!A$3:D$23,4)+(L460-VLOOKUP(L460,Routing!A$3:A$23,1))*VLOOKUP(L460,Routing!A$3:E$23,5)</f>
        <v>0.28426762477439771</v>
      </c>
      <c r="N460" s="141">
        <f ca="1">VLOOKUP($L460,Routing!$A$3:$C$23,3)+($L460-VLOOKUP($L460,Routing!$A$3:$A$23,1))*VLOOKUP($L460,Routing!$A$3:$F$23,6)</f>
        <v>5.2642152735999578E-3</v>
      </c>
      <c r="O460" s="141">
        <f ca="1">VLOOKUP($L460,Routing!$A$3:$B$23,2)+($L460-VLOOKUP($L460,Routing!$A$3:$A$23,1))*VLOOKUP($L460,Routing!$A$3:$G$23,7)</f>
        <v>0.26321076367999785</v>
      </c>
      <c r="P460" s="83" t="str">
        <f t="shared" ca="1" si="80"/>
        <v/>
      </c>
      <c r="Q460" s="83" t="str">
        <f t="shared" ca="1" si="84"/>
        <v/>
      </c>
      <c r="R460" s="83"/>
      <c r="S460" s="83"/>
    </row>
    <row r="461" spans="1:19" x14ac:dyDescent="0.2">
      <c r="A461" s="83">
        <f>+MassCurves!A428</f>
        <v>424</v>
      </c>
      <c r="B461" s="138">
        <f t="shared" si="73"/>
        <v>0.90480000000000005</v>
      </c>
      <c r="C461" s="123">
        <f t="shared" ca="1" si="75"/>
        <v>0.16200000000000014</v>
      </c>
      <c r="D461" s="139">
        <f t="shared" ca="1" si="76"/>
        <v>0</v>
      </c>
      <c r="E461" s="138">
        <f t="shared" ca="1" si="77"/>
        <v>0.21849999999999997</v>
      </c>
      <c r="F461" s="139">
        <f t="shared" ca="1" si="74"/>
        <v>0.17845397550000011</v>
      </c>
      <c r="G461" s="140">
        <f t="shared" ca="1" si="81"/>
        <v>10.707238530000007</v>
      </c>
      <c r="H461" s="139">
        <f t="shared" ca="1" si="78"/>
        <v>0.12066569236178425</v>
      </c>
      <c r="I461" s="123">
        <f t="shared" ca="1" si="82"/>
        <v>0.29911966786178434</v>
      </c>
      <c r="J461" s="123">
        <f t="shared" ca="1" si="79"/>
        <v>0.59853026996067726</v>
      </c>
      <c r="K461" s="142">
        <f t="shared" ca="1" si="83"/>
        <v>7.3866776602198323</v>
      </c>
      <c r="L461" s="143">
        <f ca="1">MAX(Routing!A$3,J460+K460)</f>
        <v>7.9573223449028561</v>
      </c>
      <c r="M461" s="141">
        <f ca="1">VLOOKUP(L461,Routing!A$3:D$23,4)+(L461-VLOOKUP(L461,Routing!A$3:A$23,1))*VLOOKUP(L461,Routing!A$3:E$23,5)</f>
        <v>0.2853223151558793</v>
      </c>
      <c r="N461" s="141">
        <f ca="1">VLOOKUP($L461,Routing!$A$3:$C$23,3)+($L461-VLOOKUP($L461,Routing!$A$3:$A$23,1))*VLOOKUP($L461,Routing!$A$3:$F$23,6)</f>
        <v>5.2837465769607272E-3</v>
      </c>
      <c r="O461" s="141">
        <f ca="1">VLOOKUP($L461,Routing!$A$3:$B$23,2)+($L461-VLOOKUP($L461,Routing!$A$3:$A$23,1))*VLOOKUP($L461,Routing!$A$3:$G$23,7)</f>
        <v>0.26418732884803636</v>
      </c>
      <c r="P461" s="83" t="str">
        <f t="shared" ca="1" si="80"/>
        <v/>
      </c>
      <c r="Q461" s="83" t="str">
        <f t="shared" ca="1" si="84"/>
        <v/>
      </c>
      <c r="R461" s="83"/>
      <c r="S461" s="83"/>
    </row>
    <row r="462" spans="1:19" x14ac:dyDescent="0.2">
      <c r="A462" s="83">
        <f>+MassCurves!A429</f>
        <v>425</v>
      </c>
      <c r="B462" s="138">
        <f t="shared" si="73"/>
        <v>0.90749999999999997</v>
      </c>
      <c r="C462" s="123">
        <f t="shared" ca="1" si="75"/>
        <v>0.16200000000000014</v>
      </c>
      <c r="D462" s="139">
        <f t="shared" ca="1" si="76"/>
        <v>0</v>
      </c>
      <c r="E462" s="138">
        <f t="shared" ca="1" si="77"/>
        <v>0.21849999999999997</v>
      </c>
      <c r="F462" s="139">
        <f t="shared" ca="1" si="74"/>
        <v>0.17845397550000011</v>
      </c>
      <c r="G462" s="140">
        <f t="shared" ca="1" si="81"/>
        <v>10.707238530000007</v>
      </c>
      <c r="H462" s="139">
        <f t="shared" ca="1" si="78"/>
        <v>0.1209566282233213</v>
      </c>
      <c r="I462" s="123">
        <f t="shared" ca="1" si="82"/>
        <v>0.2994106037233214</v>
      </c>
      <c r="J462" s="123">
        <f t="shared" ca="1" si="79"/>
        <v>0.59911319515860084</v>
      </c>
      <c r="K462" s="142">
        <f t="shared" ca="1" si="83"/>
        <v>7.412563482286278</v>
      </c>
      <c r="L462" s="143">
        <f ca="1">MAX(Routing!A$3,J461+K461)</f>
        <v>7.9852079301805095</v>
      </c>
      <c r="M462" s="141">
        <f ca="1">VLOOKUP(L462,Routing!A$3:D$23,4)+(L462-VLOOKUP(L462,Routing!A$3:A$23,1))*VLOOKUP(L462,Routing!A$3:E$23,5)</f>
        <v>0.28632219669969949</v>
      </c>
      <c r="N462" s="141">
        <f ca="1">VLOOKUP($L462,Routing!$A$3:$C$23,3)+($L462-VLOOKUP($L462,Routing!$A$3:$A$23,1))*VLOOKUP($L462,Routing!$A$3:$F$23,6)</f>
        <v>5.3022629018462872E-3</v>
      </c>
      <c r="O462" s="141">
        <f ca="1">VLOOKUP($L462,Routing!$A$3:$B$23,2)+($L462-VLOOKUP($L462,Routing!$A$3:$A$23,1))*VLOOKUP($L462,Routing!$A$3:$G$23,7)</f>
        <v>0.26511314509231437</v>
      </c>
      <c r="P462" s="83" t="str">
        <f t="shared" ca="1" si="80"/>
        <v/>
      </c>
      <c r="Q462" s="83" t="str">
        <f t="shared" ca="1" si="84"/>
        <v/>
      </c>
      <c r="R462" s="83"/>
      <c r="S462" s="83"/>
    </row>
    <row r="463" spans="1:19" x14ac:dyDescent="0.2">
      <c r="A463" s="83">
        <f>+MassCurves!A430</f>
        <v>426</v>
      </c>
      <c r="B463" s="138">
        <f t="shared" si="73"/>
        <v>0.91020000000000001</v>
      </c>
      <c r="C463" s="123">
        <f t="shared" ca="1" si="75"/>
        <v>0.16200000000000014</v>
      </c>
      <c r="D463" s="139">
        <f t="shared" ca="1" si="76"/>
        <v>0</v>
      </c>
      <c r="E463" s="138">
        <f t="shared" ca="1" si="77"/>
        <v>0.21849999999999997</v>
      </c>
      <c r="F463" s="139">
        <f t="shared" ca="1" si="74"/>
        <v>0.17845397550000011</v>
      </c>
      <c r="G463" s="140">
        <f t="shared" ca="1" si="81"/>
        <v>10.707238530000007</v>
      </c>
      <c r="H463" s="139">
        <f t="shared" ca="1" si="78"/>
        <v>0.12124861756362919</v>
      </c>
      <c r="I463" s="123">
        <f t="shared" ca="1" si="82"/>
        <v>0.29970259306362929</v>
      </c>
      <c r="J463" s="123">
        <f t="shared" ca="1" si="79"/>
        <v>0.59969823240639308</v>
      </c>
      <c r="K463" s="142">
        <f t="shared" ca="1" si="83"/>
        <v>7.4371340722520323</v>
      </c>
      <c r="L463" s="143">
        <f ca="1">MAX(Routing!A$3,J462+K462)</f>
        <v>8.0116766774448784</v>
      </c>
      <c r="M463" s="141">
        <f ca="1">VLOOKUP(L463,Routing!A$3:D$23,4)+(L463-VLOOKUP(L463,Routing!A$3:A$23,1))*VLOOKUP(L463,Routing!A$3:E$23,5)</f>
        <v>0.28727127528686813</v>
      </c>
      <c r="N463" s="141">
        <f ca="1">VLOOKUP($L463,Routing!$A$3:$C$23,3)+($L463-VLOOKUP($L463,Routing!$A$3:$A$23,1))*VLOOKUP($L463,Routing!$A$3:$F$23,6)</f>
        <v>5.3198384312382989E-3</v>
      </c>
      <c r="O463" s="141">
        <f ca="1">VLOOKUP($L463,Routing!$A$3:$B$23,2)+($L463-VLOOKUP($L463,Routing!$A$3:$A$23,1))*VLOOKUP($L463,Routing!$A$3:$G$23,7)</f>
        <v>0.26599192156191492</v>
      </c>
      <c r="P463" s="83" t="str">
        <f t="shared" ca="1" si="80"/>
        <v/>
      </c>
      <c r="Q463" s="83" t="str">
        <f t="shared" ca="1" si="84"/>
        <v/>
      </c>
      <c r="R463" s="83"/>
      <c r="S463" s="83"/>
    </row>
    <row r="464" spans="1:19" x14ac:dyDescent="0.2">
      <c r="A464" s="83">
        <f>+MassCurves!A431</f>
        <v>427</v>
      </c>
      <c r="B464" s="138">
        <f t="shared" si="73"/>
        <v>0.91290000000000004</v>
      </c>
      <c r="C464" s="123">
        <f t="shared" ca="1" si="75"/>
        <v>0.16200000000000014</v>
      </c>
      <c r="D464" s="139">
        <f t="shared" ca="1" si="76"/>
        <v>0</v>
      </c>
      <c r="E464" s="138">
        <f t="shared" ca="1" si="77"/>
        <v>0.21849999999999997</v>
      </c>
      <c r="F464" s="139">
        <f t="shared" ca="1" si="74"/>
        <v>0.17845397550000011</v>
      </c>
      <c r="G464" s="140">
        <f t="shared" ca="1" si="81"/>
        <v>10.707238530000007</v>
      </c>
      <c r="H464" s="139">
        <f t="shared" ca="1" si="78"/>
        <v>0.12154166547504908</v>
      </c>
      <c r="I464" s="123">
        <f t="shared" ca="1" si="82"/>
        <v>0.29999564097504916</v>
      </c>
      <c r="J464" s="123">
        <f t="shared" ca="1" si="79"/>
        <v>0.60028539191954289</v>
      </c>
      <c r="K464" s="142">
        <f t="shared" ca="1" si="83"/>
        <v>7.4604857101380402</v>
      </c>
      <c r="L464" s="143">
        <f ca="1">MAX(Routing!A$3,J463+K463)</f>
        <v>8.0368323046584251</v>
      </c>
      <c r="M464" s="141">
        <f ca="1">VLOOKUP(L464,Routing!A$3:D$23,4)+(L464-VLOOKUP(L464,Routing!A$3:A$23,1))*VLOOKUP(L464,Routing!A$3:E$23,5)</f>
        <v>0.28817326988815067</v>
      </c>
      <c r="N464" s="141">
        <f ca="1">VLOOKUP($L464,Routing!$A$3:$C$23,3)+($L464-VLOOKUP($L464,Routing!$A$3:$A$23,1))*VLOOKUP($L464,Routing!$A$3:$F$23,6)</f>
        <v>5.3365420349657531E-3</v>
      </c>
      <c r="O464" s="141">
        <f ca="1">VLOOKUP($L464,Routing!$A$3:$B$23,2)+($L464-VLOOKUP($L464,Routing!$A$3:$A$23,1))*VLOOKUP($L464,Routing!$A$3:$G$23,7)</f>
        <v>0.26682710174828767</v>
      </c>
      <c r="P464" s="83" t="str">
        <f t="shared" ca="1" si="80"/>
        <v/>
      </c>
      <c r="Q464" s="83" t="str">
        <f t="shared" ca="1" si="84"/>
        <v/>
      </c>
      <c r="R464" s="83"/>
      <c r="S464" s="83"/>
    </row>
    <row r="465" spans="1:19" x14ac:dyDescent="0.2">
      <c r="A465" s="83">
        <f>+MassCurves!A432</f>
        <v>428</v>
      </c>
      <c r="B465" s="138">
        <f t="shared" si="73"/>
        <v>0.91559999999999997</v>
      </c>
      <c r="C465" s="123">
        <f t="shared" ca="1" si="75"/>
        <v>0.16199999999999981</v>
      </c>
      <c r="D465" s="139">
        <f t="shared" ca="1" si="76"/>
        <v>0</v>
      </c>
      <c r="E465" s="138">
        <f t="shared" ca="1" si="77"/>
        <v>0.21849999999999997</v>
      </c>
      <c r="F465" s="139">
        <f t="shared" ca="1" si="74"/>
        <v>0.17845397549999978</v>
      </c>
      <c r="G465" s="140">
        <f t="shared" ca="1" si="81"/>
        <v>10.707238529999996</v>
      </c>
      <c r="H465" s="139">
        <f t="shared" ca="1" si="78"/>
        <v>0.12183577708072925</v>
      </c>
      <c r="I465" s="123">
        <f t="shared" ca="1" si="82"/>
        <v>0.30028975258072904</v>
      </c>
      <c r="J465" s="123">
        <f t="shared" ca="1" si="79"/>
        <v>0.6008746839753778</v>
      </c>
      <c r="K465" s="142">
        <f t="shared" ca="1" si="83"/>
        <v>7.4827077809048319</v>
      </c>
      <c r="L465" s="143">
        <f ca="1">MAX(Routing!A$3,J464+K464)</f>
        <v>8.0607711020575827</v>
      </c>
      <c r="M465" s="141">
        <f ca="1">VLOOKUP(L465,Routing!A$3:D$23,4)+(L465-VLOOKUP(L465,Routing!A$3:A$23,1))*VLOOKUP(L465,Routing!A$3:E$23,5)</f>
        <v>0.28903163314150693</v>
      </c>
      <c r="N465" s="141">
        <f ca="1">VLOOKUP($L465,Routing!$A$3:$C$23,3)+($L465-VLOOKUP($L465,Routing!$A$3:$A$23,1))*VLOOKUP($L465,Routing!$A$3:$F$23,6)</f>
        <v>5.3524376507686471E-3</v>
      </c>
      <c r="O465" s="141">
        <f ca="1">VLOOKUP($L465,Routing!$A$3:$B$23,2)+($L465-VLOOKUP($L465,Routing!$A$3:$A$23,1))*VLOOKUP($L465,Routing!$A$3:$G$23,7)</f>
        <v>0.26762188253843233</v>
      </c>
      <c r="P465" s="83" t="str">
        <f t="shared" ca="1" si="80"/>
        <v/>
      </c>
      <c r="Q465" s="83" t="str">
        <f t="shared" ca="1" si="84"/>
        <v/>
      </c>
      <c r="R465" s="83"/>
      <c r="S465" s="83"/>
    </row>
    <row r="466" spans="1:19" x14ac:dyDescent="0.2">
      <c r="A466" s="83">
        <f>+MassCurves!A433</f>
        <v>429</v>
      </c>
      <c r="B466" s="138">
        <f t="shared" si="73"/>
        <v>0.91830000000000001</v>
      </c>
      <c r="C466" s="123">
        <f t="shared" ca="1" si="75"/>
        <v>0.16200000000000014</v>
      </c>
      <c r="D466" s="139">
        <f t="shared" ca="1" si="76"/>
        <v>0</v>
      </c>
      <c r="E466" s="138">
        <f t="shared" ca="1" si="77"/>
        <v>0.21849999999999997</v>
      </c>
      <c r="F466" s="139">
        <f t="shared" ca="1" si="74"/>
        <v>0.17845397550000011</v>
      </c>
      <c r="G466" s="140">
        <f t="shared" ca="1" si="81"/>
        <v>10.707238529999996</v>
      </c>
      <c r="H466" s="139">
        <f t="shared" ca="1" si="78"/>
        <v>0.12213095753484816</v>
      </c>
      <c r="I466" s="123">
        <f t="shared" ca="1" si="82"/>
        <v>0.30058493303484829</v>
      </c>
      <c r="J466" s="123">
        <f t="shared" ca="1" si="79"/>
        <v>0.60146611891351109</v>
      </c>
      <c r="K466" s="142">
        <f t="shared" ca="1" si="83"/>
        <v>7.5038832689764003</v>
      </c>
      <c r="L466" s="143">
        <f ca="1">MAX(Routing!A$3,J465+K465)</f>
        <v>8.0835824648802088</v>
      </c>
      <c r="M466" s="141">
        <f ca="1">VLOOKUP(L466,Routing!A$3:D$23,4)+(L466-VLOOKUP(L466,Routing!A$3:A$23,1))*VLOOKUP(L466,Routing!A$3:E$23,5)</f>
        <v>0.289849570453872</v>
      </c>
      <c r="N466" s="141">
        <f ca="1">VLOOKUP($L466,Routing!$A$3:$C$23,3)+($L466-VLOOKUP($L466,Routing!$A$3:$A$23,1))*VLOOKUP($L466,Routing!$A$3:$F$23,6)</f>
        <v>5.3675846380346667E-3</v>
      </c>
      <c r="O466" s="141">
        <f ca="1">VLOOKUP($L466,Routing!$A$3:$B$23,2)+($L466-VLOOKUP($L466,Routing!$A$3:$A$23,1))*VLOOKUP($L466,Routing!$A$3:$G$23,7)</f>
        <v>0.26837923190173335</v>
      </c>
      <c r="P466" s="83" t="str">
        <f t="shared" ca="1" si="80"/>
        <v/>
      </c>
      <c r="Q466" s="83" t="str">
        <f t="shared" ca="1" si="84"/>
        <v/>
      </c>
      <c r="R466" s="83"/>
      <c r="S466" s="83"/>
    </row>
    <row r="467" spans="1:19" x14ac:dyDescent="0.2">
      <c r="A467" s="83">
        <f>+MassCurves!A434</f>
        <v>430</v>
      </c>
      <c r="B467" s="138">
        <f t="shared" si="73"/>
        <v>0.92100000000000004</v>
      </c>
      <c r="C467" s="123">
        <f t="shared" ca="1" si="75"/>
        <v>0.16200000000000014</v>
      </c>
      <c r="D467" s="139">
        <f t="shared" ca="1" si="76"/>
        <v>0</v>
      </c>
      <c r="E467" s="138">
        <f t="shared" ca="1" si="77"/>
        <v>0.21849999999999997</v>
      </c>
      <c r="F467" s="139">
        <f t="shared" ca="1" si="74"/>
        <v>0.17845397550000011</v>
      </c>
      <c r="G467" s="140">
        <f t="shared" ca="1" si="81"/>
        <v>10.707238530000007</v>
      </c>
      <c r="H467" s="139">
        <f t="shared" ca="1" si="78"/>
        <v>0.12242721202284088</v>
      </c>
      <c r="I467" s="123">
        <f t="shared" ca="1" si="82"/>
        <v>0.30088118752284099</v>
      </c>
      <c r="J467" s="123">
        <f t="shared" ca="1" si="79"/>
        <v>0.60205970713629586</v>
      </c>
      <c r="K467" s="142">
        <f t="shared" ca="1" si="83"/>
        <v>7.5240892173006371</v>
      </c>
      <c r="L467" s="143">
        <f ca="1">MAX(Routing!A$3,J466+K466)</f>
        <v>8.1053493878899108</v>
      </c>
      <c r="M467" s="141">
        <f ca="1">VLOOKUP(L467,Routing!A$3:D$23,4)+(L467-VLOOKUP(L467,Routing!A$3:A$23,1))*VLOOKUP(L467,Routing!A$3:E$23,5)</f>
        <v>0.29063005773310435</v>
      </c>
      <c r="N467" s="141">
        <f ca="1">VLOOKUP($L467,Routing!$A$3:$C$23,3)+($L467-VLOOKUP($L467,Routing!$A$3:$A$23,1))*VLOOKUP($L467,Routing!$A$3:$F$23,6)</f>
        <v>5.3820381061685987E-3</v>
      </c>
      <c r="O467" s="141">
        <f ca="1">VLOOKUP($L467,Routing!$A$3:$B$23,2)+($L467-VLOOKUP($L467,Routing!$A$3:$A$23,1))*VLOOKUP($L467,Routing!$A$3:$G$23,7)</f>
        <v>0.26910190530842992</v>
      </c>
      <c r="P467" s="83" t="str">
        <f t="shared" ca="1" si="80"/>
        <v/>
      </c>
      <c r="Q467" s="83" t="str">
        <f t="shared" ca="1" si="84"/>
        <v/>
      </c>
      <c r="R467" s="83"/>
      <c r="S467" s="83"/>
    </row>
    <row r="468" spans="1:19" x14ac:dyDescent="0.2">
      <c r="A468" s="83">
        <f>+MassCurves!A435</f>
        <v>431</v>
      </c>
      <c r="B468" s="138">
        <f t="shared" si="73"/>
        <v>0.92369999999999997</v>
      </c>
      <c r="C468" s="123">
        <f t="shared" ca="1" si="75"/>
        <v>0.16199999999999981</v>
      </c>
      <c r="D468" s="139">
        <f t="shared" ca="1" si="76"/>
        <v>0</v>
      </c>
      <c r="E468" s="138">
        <f t="shared" ca="1" si="77"/>
        <v>0.21849999999999997</v>
      </c>
      <c r="F468" s="139">
        <f t="shared" ca="1" si="74"/>
        <v>0.17845397549999978</v>
      </c>
      <c r="G468" s="140">
        <f t="shared" ca="1" si="81"/>
        <v>10.707238529999996</v>
      </c>
      <c r="H468" s="139">
        <f t="shared" ca="1" si="78"/>
        <v>0.12272454576162642</v>
      </c>
      <c r="I468" s="123">
        <f t="shared" ca="1" si="82"/>
        <v>0.3011785212616262</v>
      </c>
      <c r="J468" s="123">
        <f t="shared" ca="1" si="79"/>
        <v>0.60265545910928497</v>
      </c>
      <c r="K468" s="142">
        <f t="shared" ca="1" si="83"/>
        <v>7.5433971534895461</v>
      </c>
      <c r="L468" s="143">
        <f ca="1">MAX(Routing!A$3,J467+K467)</f>
        <v>8.1261489244369329</v>
      </c>
      <c r="M468" s="141">
        <f ca="1">VLOOKUP(L468,Routing!A$3:D$23,4)+(L468-VLOOKUP(L468,Routing!A$3:A$23,1))*VLOOKUP(L468,Routing!A$3:E$23,5)</f>
        <v>0.29137585784833619</v>
      </c>
      <c r="N468" s="141">
        <f ca="1">VLOOKUP($L468,Routing!$A$3:$C$23,3)+($L468-VLOOKUP($L468,Routing!$A$3:$A$23,1))*VLOOKUP($L468,Routing!$A$3:$F$23,6)</f>
        <v>5.3958492194136334E-3</v>
      </c>
      <c r="O468" s="141">
        <f ca="1">VLOOKUP($L468,Routing!$A$3:$B$23,2)+($L468-VLOOKUP($L468,Routing!$A$3:$A$23,1))*VLOOKUP($L468,Routing!$A$3:$G$23,7)</f>
        <v>0.26979246097068166</v>
      </c>
      <c r="P468" s="83" t="str">
        <f t="shared" ca="1" si="80"/>
        <v/>
      </c>
      <c r="Q468" s="83" t="str">
        <f t="shared" ca="1" si="84"/>
        <v/>
      </c>
      <c r="R468" s="83"/>
      <c r="S468" s="83"/>
    </row>
    <row r="469" spans="1:19" x14ac:dyDescent="0.2">
      <c r="A469" s="83">
        <f>+MassCurves!A436</f>
        <v>432</v>
      </c>
      <c r="B469" s="138">
        <f t="shared" si="73"/>
        <v>0.9264</v>
      </c>
      <c r="C469" s="123">
        <f t="shared" ca="1" si="75"/>
        <v>0.16200000000000014</v>
      </c>
      <c r="D469" s="139">
        <f t="shared" ca="1" si="76"/>
        <v>0</v>
      </c>
      <c r="E469" s="138">
        <f t="shared" ca="1" si="77"/>
        <v>0.21849999999999997</v>
      </c>
      <c r="F469" s="139">
        <f t="shared" ca="1" si="74"/>
        <v>0.17845397550000011</v>
      </c>
      <c r="G469" s="140">
        <f t="shared" ca="1" si="81"/>
        <v>10.707238529999996</v>
      </c>
      <c r="H469" s="139">
        <f t="shared" ca="1" si="78"/>
        <v>0.12302296399983767</v>
      </c>
      <c r="I469" s="123">
        <f t="shared" ca="1" si="82"/>
        <v>0.30147693949983778</v>
      </c>
      <c r="J469" s="123">
        <f t="shared" ca="1" si="79"/>
        <v>0.60325338536168949</v>
      </c>
      <c r="K469" s="142">
        <f t="shared" ca="1" si="83"/>
        <v>7.5618734853999792</v>
      </c>
      <c r="L469" s="143">
        <f ca="1">MAX(Routing!A$3,J468+K468)</f>
        <v>8.1460526125988313</v>
      </c>
      <c r="M469" s="141">
        <f ca="1">VLOOKUP(L469,Routing!A$3:D$23,4)+(L469-VLOOKUP(L469,Routing!A$3:A$23,1))*VLOOKUP(L469,Routing!A$3:E$23,5)</f>
        <v>0.29208953590991826</v>
      </c>
      <c r="N469" s="141">
        <f ca="1">VLOOKUP($L469,Routing!$A$3:$C$23,3)+($L469-VLOOKUP($L469,Routing!$A$3:$A$23,1))*VLOOKUP($L469,Routing!$A$3:$F$23,6)</f>
        <v>5.4090654798133004E-3</v>
      </c>
      <c r="O469" s="141">
        <f ca="1">VLOOKUP($L469,Routing!$A$3:$B$23,2)+($L469-VLOOKUP($L469,Routing!$A$3:$A$23,1))*VLOOKUP($L469,Routing!$A$3:$G$23,7)</f>
        <v>0.27045327399066504</v>
      </c>
      <c r="P469" s="83" t="str">
        <f t="shared" ca="1" si="80"/>
        <v/>
      </c>
      <c r="Q469" s="83" t="str">
        <f t="shared" ca="1" si="84"/>
        <v/>
      </c>
      <c r="R469" s="83"/>
      <c r="S469" s="83"/>
    </row>
    <row r="470" spans="1:19" x14ac:dyDescent="0.2">
      <c r="A470" s="83">
        <f>+MassCurves!A437</f>
        <v>433</v>
      </c>
      <c r="B470" s="138">
        <f t="shared" si="73"/>
        <v>0.92910000000000004</v>
      </c>
      <c r="C470" s="123">
        <f t="shared" ca="1" si="75"/>
        <v>0.16200000000000014</v>
      </c>
      <c r="D470" s="139">
        <f t="shared" ca="1" si="76"/>
        <v>0</v>
      </c>
      <c r="E470" s="138">
        <f t="shared" ca="1" si="77"/>
        <v>0.21849999999999997</v>
      </c>
      <c r="F470" s="139">
        <f t="shared" ca="1" si="74"/>
        <v>0.17845397550000011</v>
      </c>
      <c r="G470" s="140">
        <f t="shared" ca="1" si="81"/>
        <v>10.707238530000007</v>
      </c>
      <c r="H470" s="139">
        <f t="shared" ca="1" si="78"/>
        <v>0.12332247201805295</v>
      </c>
      <c r="I470" s="123">
        <f t="shared" ca="1" si="82"/>
        <v>0.30177644751805305</v>
      </c>
      <c r="J470" s="123">
        <f t="shared" ca="1" si="79"/>
        <v>0.60385349648684372</v>
      </c>
      <c r="K470" s="142">
        <f t="shared" ca="1" si="83"/>
        <v>7.5795798683464977</v>
      </c>
      <c r="L470" s="143">
        <f ca="1">MAX(Routing!A$3,J469+K469)</f>
        <v>8.165126870761668</v>
      </c>
      <c r="M470" s="141">
        <f ca="1">VLOOKUP(L470,Routing!A$3:D$23,4)+(L470-VLOOKUP(L470,Routing!A$3:A$23,1))*VLOOKUP(L470,Routing!A$3:E$23,5)</f>
        <v>0.2927734734536056</v>
      </c>
      <c r="N470" s="141">
        <f ca="1">VLOOKUP($L470,Routing!$A$3:$C$23,3)+($L470-VLOOKUP($L470,Routing!$A$3:$A$23,1))*VLOOKUP($L470,Routing!$A$3:$F$23,6)</f>
        <v>5.4217309898815852E-3</v>
      </c>
      <c r="O470" s="141">
        <f ca="1">VLOOKUP($L470,Routing!$A$3:$B$23,2)+($L470-VLOOKUP($L470,Routing!$A$3:$A$23,1))*VLOOKUP($L470,Routing!$A$3:$G$23,7)</f>
        <v>0.27108654949407929</v>
      </c>
      <c r="P470" s="83" t="str">
        <f t="shared" ca="1" si="80"/>
        <v/>
      </c>
      <c r="Q470" s="83" t="str">
        <f t="shared" ca="1" si="84"/>
        <v/>
      </c>
      <c r="R470" s="83"/>
      <c r="S470" s="83"/>
    </row>
    <row r="471" spans="1:19" x14ac:dyDescent="0.2">
      <c r="A471" s="83">
        <f>+MassCurves!A438</f>
        <v>434</v>
      </c>
      <c r="B471" s="138">
        <f t="shared" si="73"/>
        <v>0.93179999999999996</v>
      </c>
      <c r="C471" s="123">
        <f t="shared" ca="1" si="75"/>
        <v>0.16199999999999981</v>
      </c>
      <c r="D471" s="139">
        <f t="shared" ca="1" si="76"/>
        <v>0</v>
      </c>
      <c r="E471" s="138">
        <f t="shared" ca="1" si="77"/>
        <v>0.21849999999999997</v>
      </c>
      <c r="F471" s="139">
        <f t="shared" ca="1" si="74"/>
        <v>0.17845397549999978</v>
      </c>
      <c r="G471" s="140">
        <f t="shared" ca="1" si="81"/>
        <v>10.707238529999996</v>
      </c>
      <c r="H471" s="139">
        <f t="shared" ca="1" si="78"/>
        <v>0.12362307512902931</v>
      </c>
      <c r="I471" s="123">
        <f t="shared" ca="1" si="82"/>
        <v>0.30207705062902912</v>
      </c>
      <c r="J471" s="123">
        <f t="shared" ca="1" si="79"/>
        <v>0.60445580314267788</v>
      </c>
      <c r="K471" s="142">
        <f t="shared" ca="1" si="83"/>
        <v>7.596573545980668</v>
      </c>
      <c r="L471" s="143">
        <f ca="1">MAX(Routing!A$3,J470+K470)</f>
        <v>8.1834333648333413</v>
      </c>
      <c r="M471" s="141">
        <f ca="1">VLOOKUP(L471,Routing!A$3:D$23,4)+(L471-VLOOKUP(L471,Routing!A$3:A$23,1))*VLOOKUP(L471,Routing!A$3:E$23,5)</f>
        <v>0.29342988160757</v>
      </c>
      <c r="N471" s="141">
        <f ca="1">VLOOKUP($L471,Routing!$A$3:$C$23,3)+($L471-VLOOKUP($L471,Routing!$A$3:$A$23,1))*VLOOKUP($L471,Routing!$A$3:$F$23,6)</f>
        <v>5.4338866964364812E-3</v>
      </c>
      <c r="O471" s="141">
        <f ca="1">VLOOKUP($L471,Routing!$A$3:$B$23,2)+($L471-VLOOKUP($L471,Routing!$A$3:$A$23,1))*VLOOKUP($L471,Routing!$A$3:$G$23,7)</f>
        <v>0.27169433482182404</v>
      </c>
      <c r="P471" s="83" t="str">
        <f t="shared" ca="1" si="80"/>
        <v/>
      </c>
      <c r="Q471" s="83" t="str">
        <f t="shared" ca="1" si="84"/>
        <v/>
      </c>
      <c r="R471" s="83"/>
      <c r="S471" s="83"/>
    </row>
    <row r="472" spans="1:19" x14ac:dyDescent="0.2">
      <c r="A472" s="83">
        <f>+MassCurves!A439</f>
        <v>435</v>
      </c>
      <c r="B472" s="138">
        <f t="shared" si="73"/>
        <v>0.9345</v>
      </c>
      <c r="C472" s="123">
        <f t="shared" ca="1" si="75"/>
        <v>0.16200000000000014</v>
      </c>
      <c r="D472" s="139">
        <f t="shared" ca="1" si="76"/>
        <v>0</v>
      </c>
      <c r="E472" s="138">
        <f t="shared" ca="1" si="77"/>
        <v>0.21849999999999997</v>
      </c>
      <c r="F472" s="139">
        <f t="shared" ca="1" si="74"/>
        <v>0.17845397550000011</v>
      </c>
      <c r="G472" s="140">
        <f t="shared" ca="1" si="81"/>
        <v>10.707238529999996</v>
      </c>
      <c r="H472" s="139">
        <f t="shared" ca="1" si="78"/>
        <v>0.12392477867793884</v>
      </c>
      <c r="I472" s="123">
        <f t="shared" ca="1" si="82"/>
        <v>0.30237875417793897</v>
      </c>
      <c r="J472" s="123">
        <f t="shared" ca="1" si="79"/>
        <v>0.60506031605218746</v>
      </c>
      <c r="K472" s="142">
        <f t="shared" ca="1" si="83"/>
        <v>7.6129076667252509</v>
      </c>
      <c r="L472" s="143">
        <f ca="1">MAX(Routing!A$3,J471+K471)</f>
        <v>8.2010293491233455</v>
      </c>
      <c r="M472" s="141">
        <f ca="1">VLOOKUP(L472,Routing!A$3:D$23,4)+(L472-VLOOKUP(L472,Routing!A$3:A$23,1))*VLOOKUP(L472,Routing!A$3:E$23,5)</f>
        <v>0.29406081331517969</v>
      </c>
      <c r="N472" s="141">
        <f ca="1">VLOOKUP($L472,Routing!$A$3:$C$23,3)+($L472-VLOOKUP($L472,Routing!$A$3:$A$23,1))*VLOOKUP($L472,Routing!$A$3:$F$23,6)</f>
        <v>5.4455706169477718E-3</v>
      </c>
      <c r="O472" s="141">
        <f ca="1">VLOOKUP($L472,Routing!$A$3:$B$23,2)+($L472-VLOOKUP($L472,Routing!$A$3:$A$23,1))*VLOOKUP($L472,Routing!$A$3:$G$23,7)</f>
        <v>0.27227853084738862</v>
      </c>
      <c r="P472" s="83" t="str">
        <f t="shared" ca="1" si="80"/>
        <v/>
      </c>
      <c r="Q472" s="83" t="str">
        <f t="shared" ca="1" si="84"/>
        <v/>
      </c>
      <c r="R472" s="83"/>
      <c r="S472" s="83"/>
    </row>
    <row r="473" spans="1:19" x14ac:dyDescent="0.2">
      <c r="A473" s="83">
        <f>+MassCurves!A440</f>
        <v>436</v>
      </c>
      <c r="B473" s="138">
        <f t="shared" si="73"/>
        <v>0.93720000000000003</v>
      </c>
      <c r="C473" s="123">
        <f t="shared" ca="1" si="75"/>
        <v>0.16200000000000014</v>
      </c>
      <c r="D473" s="139">
        <f t="shared" ca="1" si="76"/>
        <v>0</v>
      </c>
      <c r="E473" s="138">
        <f t="shared" ca="1" si="77"/>
        <v>0.21849999999999997</v>
      </c>
      <c r="F473" s="139">
        <f t="shared" ca="1" si="74"/>
        <v>0.17845397550000011</v>
      </c>
      <c r="G473" s="140">
        <f t="shared" ca="1" si="81"/>
        <v>10.707238530000007</v>
      </c>
      <c r="H473" s="139">
        <f t="shared" ca="1" si="78"/>
        <v>0.12422758804260539</v>
      </c>
      <c r="I473" s="123">
        <f t="shared" ca="1" si="82"/>
        <v>0.3026815635426055</v>
      </c>
      <c r="J473" s="123">
        <f t="shared" ca="1" si="79"/>
        <v>0.60566704600391219</v>
      </c>
      <c r="K473" s="142">
        <f t="shared" ca="1" si="83"/>
        <v>7.628631577516348</v>
      </c>
      <c r="L473" s="143">
        <f ca="1">MAX(Routing!A$3,J472+K472)</f>
        <v>8.2179679827774379</v>
      </c>
      <c r="M473" s="141">
        <f ca="1">VLOOKUP(L473,Routing!A$3:D$23,4)+(L473-VLOOKUP(L473,Routing!A$3:A$23,1))*VLOOKUP(L473,Routing!A$3:E$23,5)</f>
        <v>0.29466817468126272</v>
      </c>
      <c r="N473" s="141">
        <f ca="1">VLOOKUP($L473,Routing!$A$3:$C$23,3)+($L473-VLOOKUP($L473,Routing!$A$3:$A$23,1))*VLOOKUP($L473,Routing!$A$3:$F$23,6)</f>
        <v>5.456818049653013E-3</v>
      </c>
      <c r="O473" s="141">
        <f ca="1">VLOOKUP($L473,Routing!$A$3:$B$23,2)+($L473-VLOOKUP($L473,Routing!$A$3:$A$23,1))*VLOOKUP($L473,Routing!$A$3:$G$23,7)</f>
        <v>0.27284090248265064</v>
      </c>
      <c r="P473" s="83" t="str">
        <f t="shared" ca="1" si="80"/>
        <v/>
      </c>
      <c r="Q473" s="83" t="str">
        <f t="shared" ca="1" si="84"/>
        <v/>
      </c>
      <c r="R473" s="83"/>
      <c r="S473" s="83"/>
    </row>
    <row r="474" spans="1:19" x14ac:dyDescent="0.2">
      <c r="A474" s="83">
        <f>+MassCurves!A441</f>
        <v>437</v>
      </c>
      <c r="B474" s="138">
        <f t="shared" si="73"/>
        <v>0.93990000000000007</v>
      </c>
      <c r="C474" s="123">
        <f t="shared" ca="1" si="75"/>
        <v>0.16200000000000014</v>
      </c>
      <c r="D474" s="139">
        <f t="shared" ca="1" si="76"/>
        <v>0</v>
      </c>
      <c r="E474" s="138">
        <f t="shared" ca="1" si="77"/>
        <v>0.21849999999999997</v>
      </c>
      <c r="F474" s="139">
        <f t="shared" ca="1" si="74"/>
        <v>0.17845397550000011</v>
      </c>
      <c r="G474" s="140">
        <f t="shared" ca="1" si="81"/>
        <v>10.707238530000007</v>
      </c>
      <c r="H474" s="139">
        <f t="shared" ca="1" si="78"/>
        <v>0.12453150863374512</v>
      </c>
      <c r="I474" s="123">
        <f t="shared" ca="1" si="82"/>
        <v>0.30298548413374526</v>
      </c>
      <c r="J474" s="123">
        <f t="shared" ca="1" si="79"/>
        <v>0.60627600385241753</v>
      </c>
      <c r="K474" s="142">
        <f t="shared" ca="1" si="83"/>
        <v>7.6437910964808351</v>
      </c>
      <c r="L474" s="143">
        <f ca="1">MAX(Routing!A$3,J473+K473)</f>
        <v>8.2342986235202602</v>
      </c>
      <c r="M474" s="141">
        <f ca="1">VLOOKUP(L474,Routing!A$3:D$23,4)+(L474-VLOOKUP(L474,Routing!A$3:A$23,1))*VLOOKUP(L474,Routing!A$3:E$23,5)</f>
        <v>0.29525373550471051</v>
      </c>
      <c r="N474" s="141">
        <f ca="1">VLOOKUP($L474,Routing!$A$3:$C$23,3)+($L474-VLOOKUP($L474,Routing!$A$3:$A$23,1))*VLOOKUP($L474,Routing!$A$3:$F$23,6)</f>
        <v>5.4676617686057498E-3</v>
      </c>
      <c r="O474" s="141">
        <f ca="1">VLOOKUP($L474,Routing!$A$3:$B$23,2)+($L474-VLOOKUP($L474,Routing!$A$3:$A$23,1))*VLOOKUP($L474,Routing!$A$3:$G$23,7)</f>
        <v>0.27338308843028747</v>
      </c>
      <c r="P474" s="83" t="str">
        <f t="shared" ca="1" si="80"/>
        <v/>
      </c>
      <c r="Q474" s="83" t="str">
        <f t="shared" ca="1" si="84"/>
        <v/>
      </c>
      <c r="R474" s="83"/>
      <c r="S474" s="83"/>
    </row>
    <row r="475" spans="1:19" x14ac:dyDescent="0.2">
      <c r="A475" s="83">
        <f>+MassCurves!A442</f>
        <v>438</v>
      </c>
      <c r="B475" s="138">
        <f t="shared" si="73"/>
        <v>0.94259999999999999</v>
      </c>
      <c r="C475" s="123">
        <f t="shared" ca="1" si="75"/>
        <v>0.16200000000000014</v>
      </c>
      <c r="D475" s="139">
        <f t="shared" ca="1" si="76"/>
        <v>0</v>
      </c>
      <c r="E475" s="138">
        <f t="shared" ca="1" si="77"/>
        <v>0.21849999999999997</v>
      </c>
      <c r="F475" s="139">
        <f t="shared" ca="1" si="74"/>
        <v>0.17845397550000011</v>
      </c>
      <c r="G475" s="140">
        <f t="shared" ca="1" si="81"/>
        <v>10.707238530000007</v>
      </c>
      <c r="H475" s="139">
        <f t="shared" ca="1" si="78"/>
        <v>0.12483654589520735</v>
      </c>
      <c r="I475" s="123">
        <f t="shared" ca="1" si="82"/>
        <v>0.30329052139520746</v>
      </c>
      <c r="J475" s="123">
        <f t="shared" ca="1" si="79"/>
        <v>0.60688720051877976</v>
      </c>
      <c r="K475" s="142">
        <f t="shared" ca="1" si="83"/>
        <v>7.6584287660596448</v>
      </c>
      <c r="L475" s="143">
        <f ca="1">MAX(Routing!A$3,J474+K474)</f>
        <v>8.2500671003332524</v>
      </c>
      <c r="M475" s="141">
        <f ca="1">VLOOKUP(L475,Routing!A$3:D$23,4)+(L475-VLOOKUP(L475,Routing!A$3:A$23,1))*VLOOKUP(L475,Routing!A$3:E$23,5)</f>
        <v>0.29581913905577395</v>
      </c>
      <c r="N475" s="141">
        <f ca="1">VLOOKUP($L475,Routing!$A$3:$C$23,3)+($L475-VLOOKUP($L475,Routing!$A$3:$A$23,1))*VLOOKUP($L475,Routing!$A$3:$F$23,6)</f>
        <v>5.4781322047365542E-3</v>
      </c>
      <c r="O475" s="141">
        <f ca="1">VLOOKUP($L475,Routing!$A$3:$B$23,2)+($L475-VLOOKUP($L475,Routing!$A$3:$A$23,1))*VLOOKUP($L475,Routing!$A$3:$G$23,7)</f>
        <v>0.27390661023682772</v>
      </c>
      <c r="P475" s="83" t="str">
        <f t="shared" ca="1" si="80"/>
        <v/>
      </c>
      <c r="Q475" s="83" t="str">
        <f t="shared" ca="1" si="84"/>
        <v/>
      </c>
      <c r="R475" s="83"/>
      <c r="S475" s="83"/>
    </row>
    <row r="476" spans="1:19" x14ac:dyDescent="0.2">
      <c r="A476" s="83">
        <f>+MassCurves!A443</f>
        <v>439</v>
      </c>
      <c r="B476" s="138">
        <f t="shared" si="73"/>
        <v>0.94530000000000003</v>
      </c>
      <c r="C476" s="123">
        <f t="shared" ca="1" si="75"/>
        <v>0.16200000000000014</v>
      </c>
      <c r="D476" s="139">
        <f t="shared" ca="1" si="76"/>
        <v>0</v>
      </c>
      <c r="E476" s="138">
        <f t="shared" ca="1" si="77"/>
        <v>0.21849999999999997</v>
      </c>
      <c r="F476" s="139">
        <f t="shared" ca="1" si="74"/>
        <v>0.17845397550000011</v>
      </c>
      <c r="G476" s="140">
        <f t="shared" ca="1" si="81"/>
        <v>10.707238530000007</v>
      </c>
      <c r="H476" s="139">
        <f t="shared" ca="1" si="78"/>
        <v>0.125142705304219</v>
      </c>
      <c r="I476" s="123">
        <f t="shared" ca="1" si="82"/>
        <v>0.30359668080421909</v>
      </c>
      <c r="J476" s="123">
        <f t="shared" ca="1" si="79"/>
        <v>0.60750064699107575</v>
      </c>
      <c r="K476" s="142">
        <f t="shared" ca="1" si="83"/>
        <v>7.672584087979275</v>
      </c>
      <c r="L476" s="143">
        <f ca="1">MAX(Routing!A$3,J475+K475)</f>
        <v>8.2653159665784237</v>
      </c>
      <c r="M476" s="141">
        <f ca="1">VLOOKUP(L476,Routing!A$3:D$23,4)+(L476-VLOOKUP(L476,Routing!A$3:A$23,1))*VLOOKUP(L476,Routing!A$3:E$23,5)</f>
        <v>0.29636591115221439</v>
      </c>
      <c r="N476" s="141">
        <f ca="1">VLOOKUP($L476,Routing!$A$3:$C$23,3)+($L476-VLOOKUP($L476,Routing!$A$3:$A$23,1))*VLOOKUP($L476,Routing!$A$3:$F$23,6)</f>
        <v>5.4882576139298955E-3</v>
      </c>
      <c r="O476" s="141">
        <f ca="1">VLOOKUP($L476,Routing!$A$3:$B$23,2)+($L476-VLOOKUP($L476,Routing!$A$3:$A$23,1))*VLOOKUP($L476,Routing!$A$3:$G$23,7)</f>
        <v>0.27441288069649478</v>
      </c>
      <c r="P476" s="83" t="str">
        <f t="shared" ca="1" si="80"/>
        <v/>
      </c>
      <c r="Q476" s="83" t="str">
        <f t="shared" ca="1" si="84"/>
        <v/>
      </c>
      <c r="R476" s="83"/>
      <c r="S476" s="83"/>
    </row>
    <row r="477" spans="1:19" x14ac:dyDescent="0.2">
      <c r="A477" s="83">
        <f>+MassCurves!A444</f>
        <v>440</v>
      </c>
      <c r="B477" s="138">
        <f t="shared" si="73"/>
        <v>0.94800000000000006</v>
      </c>
      <c r="C477" s="123">
        <f t="shared" ca="1" si="75"/>
        <v>0.16200000000000014</v>
      </c>
      <c r="D477" s="139">
        <f t="shared" ca="1" si="76"/>
        <v>0</v>
      </c>
      <c r="E477" s="138">
        <f t="shared" ca="1" si="77"/>
        <v>0.21849999999999997</v>
      </c>
      <c r="F477" s="139">
        <f t="shared" ca="1" si="74"/>
        <v>0.17845397550000011</v>
      </c>
      <c r="G477" s="140">
        <f t="shared" ca="1" si="81"/>
        <v>10.707238530000007</v>
      </c>
      <c r="H477" s="139">
        <f t="shared" ca="1" si="78"/>
        <v>0.12544999237163021</v>
      </c>
      <c r="I477" s="123">
        <f t="shared" ca="1" si="82"/>
        <v>0.30390396787163032</v>
      </c>
      <c r="J477" s="123">
        <f t="shared" ca="1" si="79"/>
        <v>0.60811635432487687</v>
      </c>
      <c r="K477" s="142">
        <f t="shared" ca="1" si="83"/>
        <v>7.6862937413731789</v>
      </c>
      <c r="L477" s="143">
        <f ca="1">MAX(Routing!A$3,J476+K476)</f>
        <v>8.2800847349703517</v>
      </c>
      <c r="M477" s="141">
        <f ca="1">VLOOKUP(L477,Routing!A$3:D$23,4)+(L477-VLOOKUP(L477,Routing!A$3:A$23,1))*VLOOKUP(L477,Routing!A$3:E$23,5)</f>
        <v>0.29689546858459426</v>
      </c>
      <c r="N477" s="141">
        <f ca="1">VLOOKUP($L477,Routing!$A$3:$C$23,3)+($L477-VLOOKUP($L477,Routing!$A$3:$A$23,1))*VLOOKUP($L477,Routing!$A$3:$F$23,6)</f>
        <v>5.4980642330480414E-3</v>
      </c>
      <c r="O477" s="141">
        <f ca="1">VLOOKUP($L477,Routing!$A$3:$B$23,2)+($L477-VLOOKUP($L477,Routing!$A$3:$A$23,1))*VLOOKUP($L477,Routing!$A$3:$G$23,7)</f>
        <v>0.27490321165240206</v>
      </c>
      <c r="P477" s="83" t="str">
        <f t="shared" ca="1" si="80"/>
        <v/>
      </c>
      <c r="Q477" s="83" t="str">
        <f t="shared" ca="1" si="84"/>
        <v/>
      </c>
      <c r="R477" s="83"/>
      <c r="S477" s="83"/>
    </row>
    <row r="478" spans="1:19" x14ac:dyDescent="0.2">
      <c r="A478" s="83">
        <f>+MassCurves!A445</f>
        <v>441</v>
      </c>
      <c r="B478" s="138">
        <f t="shared" si="73"/>
        <v>0.95069999999999999</v>
      </c>
      <c r="C478" s="123">
        <f t="shared" ca="1" si="75"/>
        <v>0.16200000000000014</v>
      </c>
      <c r="D478" s="139">
        <f t="shared" ca="1" si="76"/>
        <v>0</v>
      </c>
      <c r="E478" s="138">
        <f t="shared" ca="1" si="77"/>
        <v>0.21849999999999997</v>
      </c>
      <c r="F478" s="139">
        <f t="shared" ca="1" si="74"/>
        <v>0.17845397550000011</v>
      </c>
      <c r="G478" s="140">
        <f t="shared" ca="1" si="81"/>
        <v>10.707238530000007</v>
      </c>
      <c r="H478" s="139">
        <f t="shared" ca="1" si="78"/>
        <v>0.12575841264216212</v>
      </c>
      <c r="I478" s="123">
        <f t="shared" ca="1" si="82"/>
        <v>0.30421238814216223</v>
      </c>
      <c r="J478" s="123">
        <f t="shared" ca="1" si="79"/>
        <v>0.60873433364374685</v>
      </c>
      <c r="K478" s="142">
        <f t="shared" ca="1" si="83"/>
        <v>7.6995917852614513</v>
      </c>
      <c r="L478" s="143">
        <f ca="1">MAX(Routing!A$3,J477+K477)</f>
        <v>8.2944100956980549</v>
      </c>
      <c r="M478" s="141">
        <f ca="1">VLOOKUP(L478,Routing!A$3:D$23,4)+(L478-VLOOKUP(L478,Routing!A$3:A$23,1))*VLOOKUP(L478,Routing!A$3:E$23,5)</f>
        <v>0.29740912693738042</v>
      </c>
      <c r="N478" s="141">
        <f ca="1">VLOOKUP($L478,Routing!$A$3:$C$23,3)+($L478-VLOOKUP($L478,Routing!$A$3:$A$23,1))*VLOOKUP($L478,Routing!$A$3:$F$23,6)</f>
        <v>5.5075764247663039E-3</v>
      </c>
      <c r="O478" s="141">
        <f ca="1">VLOOKUP($L478,Routing!$A$3:$B$23,2)+($L478-VLOOKUP($L478,Routing!$A$3:$A$23,1))*VLOOKUP($L478,Routing!$A$3:$G$23,7)</f>
        <v>0.2753788212383152</v>
      </c>
      <c r="P478" s="83" t="str">
        <f t="shared" ca="1" si="80"/>
        <v/>
      </c>
      <c r="Q478" s="83" t="str">
        <f t="shared" ca="1" si="84"/>
        <v/>
      </c>
      <c r="R478" s="83"/>
      <c r="S478" s="83"/>
    </row>
    <row r="479" spans="1:19" x14ac:dyDescent="0.2">
      <c r="A479" s="83">
        <f>+MassCurves!A446</f>
        <v>442</v>
      </c>
      <c r="B479" s="138">
        <f t="shared" si="73"/>
        <v>0.95340000000000003</v>
      </c>
      <c r="C479" s="123">
        <f t="shared" ca="1" si="75"/>
        <v>0.16200000000000014</v>
      </c>
      <c r="D479" s="139">
        <f t="shared" ca="1" si="76"/>
        <v>0</v>
      </c>
      <c r="E479" s="138">
        <f t="shared" ca="1" si="77"/>
        <v>0.21849999999999997</v>
      </c>
      <c r="F479" s="139">
        <f t="shared" ca="1" si="74"/>
        <v>0.17845397550000011</v>
      </c>
      <c r="G479" s="140">
        <f t="shared" ca="1" si="81"/>
        <v>10.707238530000007</v>
      </c>
      <c r="H479" s="139">
        <f t="shared" ca="1" si="78"/>
        <v>0.1260679716946575</v>
      </c>
      <c r="I479" s="123">
        <f t="shared" ca="1" si="82"/>
        <v>0.30452194719465764</v>
      </c>
      <c r="J479" s="123">
        <f t="shared" ca="1" si="79"/>
        <v>0.60935459613974452</v>
      </c>
      <c r="K479" s="142">
        <f t="shared" ca="1" si="83"/>
        <v>7.7125098465105175</v>
      </c>
      <c r="L479" s="143">
        <f ca="1">MAX(Routing!A$3,J478+K478)</f>
        <v>8.3083261189051978</v>
      </c>
      <c r="M479" s="141">
        <f ca="1">VLOOKUP(L479,Routing!A$3:D$23,4)+(L479-VLOOKUP(L479,Routing!A$3:A$23,1))*VLOOKUP(L479,Routing!A$3:E$23,5)</f>
        <v>0.29790810784919036</v>
      </c>
      <c r="N479" s="141">
        <f ca="1">VLOOKUP($L479,Routing!$A$3:$C$23,3)+($L479-VLOOKUP($L479,Routing!$A$3:$A$23,1))*VLOOKUP($L479,Routing!$A$3:$F$23,6)</f>
        <v>5.5168168120220433E-3</v>
      </c>
      <c r="O479" s="141">
        <f ca="1">VLOOKUP($L479,Routing!$A$3:$B$23,2)+($L479-VLOOKUP($L479,Routing!$A$3:$A$23,1))*VLOOKUP($L479,Routing!$A$3:$G$23,7)</f>
        <v>0.27584084060110214</v>
      </c>
      <c r="P479" s="83" t="str">
        <f t="shared" ca="1" si="80"/>
        <v/>
      </c>
      <c r="Q479" s="83" t="str">
        <f t="shared" ca="1" si="84"/>
        <v/>
      </c>
      <c r="R479" s="83"/>
      <c r="S479" s="83"/>
    </row>
    <row r="480" spans="1:19" x14ac:dyDescent="0.2">
      <c r="A480" s="83">
        <f>+MassCurves!A447</f>
        <v>443</v>
      </c>
      <c r="B480" s="138">
        <f t="shared" si="73"/>
        <v>0.95610000000000006</v>
      </c>
      <c r="C480" s="123">
        <f t="shared" ca="1" si="75"/>
        <v>0.16200000000000014</v>
      </c>
      <c r="D480" s="139">
        <f t="shared" ca="1" si="76"/>
        <v>0</v>
      </c>
      <c r="E480" s="138">
        <f t="shared" ca="1" si="77"/>
        <v>0.21849999999999997</v>
      </c>
      <c r="F480" s="139">
        <f t="shared" ca="1" si="74"/>
        <v>0.17845397550000011</v>
      </c>
      <c r="G480" s="140">
        <f t="shared" ca="1" si="81"/>
        <v>10.707238530000007</v>
      </c>
      <c r="H480" s="139">
        <f t="shared" ca="1" si="78"/>
        <v>0.12637867514233245</v>
      </c>
      <c r="I480" s="123">
        <f t="shared" ca="1" si="82"/>
        <v>0.30483265064233256</v>
      </c>
      <c r="J480" s="123">
        <f t="shared" ca="1" si="79"/>
        <v>0.60997715307392997</v>
      </c>
      <c r="K480" s="142">
        <f t="shared" ca="1" si="83"/>
        <v>7.7250772943141097</v>
      </c>
      <c r="L480" s="143">
        <f ca="1">MAX(Routing!A$3,J479+K479)</f>
        <v>8.3218644426502628</v>
      </c>
      <c r="M480" s="141">
        <f ca="1">VLOOKUP(L480,Routing!A$3:D$23,4)+(L480-VLOOKUP(L480,Routing!A$3:A$23,1))*VLOOKUP(L480,Routing!A$3:E$23,5)</f>
        <v>0.29839354575239985</v>
      </c>
      <c r="N480" s="141">
        <f ca="1">VLOOKUP($L480,Routing!$A$3:$C$23,3)+($L480-VLOOKUP($L480,Routing!$A$3:$A$23,1))*VLOOKUP($L480,Routing!$A$3:$F$23,6)</f>
        <v>5.5258064028222195E-3</v>
      </c>
      <c r="O480" s="141">
        <f ca="1">VLOOKUP($L480,Routing!$A$3:$B$23,2)+($L480-VLOOKUP($L480,Routing!$A$3:$A$23,1))*VLOOKUP($L480,Routing!$A$3:$G$23,7)</f>
        <v>0.27629032014111099</v>
      </c>
      <c r="P480" s="83" t="str">
        <f t="shared" ca="1" si="80"/>
        <v/>
      </c>
      <c r="Q480" s="83" t="str">
        <f t="shared" ca="1" si="84"/>
        <v/>
      </c>
      <c r="R480" s="83"/>
      <c r="S480" s="83"/>
    </row>
    <row r="481" spans="1:19" x14ac:dyDescent="0.2">
      <c r="A481" s="83">
        <f>+MassCurves!A448</f>
        <v>444</v>
      </c>
      <c r="B481" s="138">
        <f t="shared" si="73"/>
        <v>0.95879999999999999</v>
      </c>
      <c r="C481" s="123">
        <f t="shared" ca="1" si="75"/>
        <v>0.16199999999999981</v>
      </c>
      <c r="D481" s="139">
        <f t="shared" ca="1" si="76"/>
        <v>0</v>
      </c>
      <c r="E481" s="138">
        <f t="shared" ca="1" si="77"/>
        <v>0.21849999999999997</v>
      </c>
      <c r="F481" s="139">
        <f t="shared" ca="1" si="74"/>
        <v>0.17845397549999978</v>
      </c>
      <c r="G481" s="140">
        <f t="shared" ca="1" si="81"/>
        <v>10.707238529999996</v>
      </c>
      <c r="H481" s="139">
        <f t="shared" ca="1" si="78"/>
        <v>0.12669052863303146</v>
      </c>
      <c r="I481" s="123">
        <f t="shared" ca="1" si="82"/>
        <v>0.30514450413303124</v>
      </c>
      <c r="J481" s="123">
        <f t="shared" ca="1" si="79"/>
        <v>0.61060201577687723</v>
      </c>
      <c r="K481" s="142">
        <f t="shared" ca="1" si="83"/>
        <v>7.7373214021621468</v>
      </c>
      <c r="L481" s="143">
        <f ca="1">MAX(Routing!A$3,J480+K480)</f>
        <v>8.335054447388039</v>
      </c>
      <c r="M481" s="141">
        <f ca="1">VLOOKUP(L481,Routing!A$3:D$23,4)+(L481-VLOOKUP(L481,Routing!A$3:A$23,1))*VLOOKUP(L481,Routing!A$3:E$23,5)</f>
        <v>0.2988664941294516</v>
      </c>
      <c r="N481" s="141">
        <f ca="1">VLOOKUP($L481,Routing!$A$3:$C$23,3)+($L481-VLOOKUP($L481,Routing!$A$3:$A$23,1))*VLOOKUP($L481,Routing!$A$3:$F$23,6)</f>
        <v>5.5345647061009551E-3</v>
      </c>
      <c r="O481" s="141">
        <f ca="1">VLOOKUP($L481,Routing!$A$3:$B$23,2)+($L481-VLOOKUP($L481,Routing!$A$3:$A$23,1))*VLOOKUP($L481,Routing!$A$3:$G$23,7)</f>
        <v>0.27672823530504775</v>
      </c>
      <c r="P481" s="83" t="str">
        <f t="shared" ca="1" si="80"/>
        <v/>
      </c>
      <c r="Q481" s="83" t="str">
        <f t="shared" ca="1" si="84"/>
        <v/>
      </c>
      <c r="R481" s="83"/>
      <c r="S481" s="83"/>
    </row>
    <row r="482" spans="1:19" x14ac:dyDescent="0.2">
      <c r="A482" s="83">
        <f>+MassCurves!A449</f>
        <v>445</v>
      </c>
      <c r="B482" s="138">
        <f t="shared" si="73"/>
        <v>0.96150000000000002</v>
      </c>
      <c r="C482" s="123">
        <f t="shared" ca="1" si="75"/>
        <v>0.16200000000000014</v>
      </c>
      <c r="D482" s="139">
        <f t="shared" ca="1" si="76"/>
        <v>0</v>
      </c>
      <c r="E482" s="138">
        <f t="shared" ca="1" si="77"/>
        <v>0.21849999999999997</v>
      </c>
      <c r="F482" s="139">
        <f t="shared" ca="1" si="74"/>
        <v>0.17845397550000011</v>
      </c>
      <c r="G482" s="140">
        <f t="shared" ca="1" si="81"/>
        <v>10.707238529999996</v>
      </c>
      <c r="H482" s="139">
        <f t="shared" ca="1" si="78"/>
        <v>0.12700353784948343</v>
      </c>
      <c r="I482" s="123">
        <f t="shared" ca="1" si="82"/>
        <v>0.30545751334948357</v>
      </c>
      <c r="J482" s="123">
        <f t="shared" ca="1" si="79"/>
        <v>0.61122919564918798</v>
      </c>
      <c r="K482" s="142">
        <f t="shared" ca="1" si="83"/>
        <v>7.749267498194766</v>
      </c>
      <c r="L482" s="143">
        <f ca="1">MAX(Routing!A$3,J481+K481)</f>
        <v>8.3479234179390236</v>
      </c>
      <c r="M482" s="141">
        <f ca="1">VLOOKUP(L482,Routing!A$3:D$23,4)+(L482-VLOOKUP(L482,Routing!A$3:A$23,1))*VLOOKUP(L482,Routing!A$3:E$23,5)</f>
        <v>0.29932793132052271</v>
      </c>
      <c r="N482" s="141">
        <f ca="1">VLOOKUP($L482,Routing!$A$3:$C$23,3)+($L482-VLOOKUP($L482,Routing!$A$3:$A$23,1))*VLOOKUP($L482,Routing!$A$3:$F$23,6)</f>
        <v>5.5431098392689391E-3</v>
      </c>
      <c r="O482" s="141">
        <f ca="1">VLOOKUP($L482,Routing!$A$3:$B$23,2)+($L482-VLOOKUP($L482,Routing!$A$3:$A$23,1))*VLOOKUP($L482,Routing!$A$3:$G$23,7)</f>
        <v>0.27715549196344696</v>
      </c>
      <c r="P482" s="83" t="str">
        <f t="shared" ca="1" si="80"/>
        <v/>
      </c>
      <c r="Q482" s="83" t="str">
        <f t="shared" ca="1" si="84"/>
        <v/>
      </c>
      <c r="R482" s="83"/>
      <c r="S482" s="83"/>
    </row>
    <row r="483" spans="1:19" x14ac:dyDescent="0.2">
      <c r="A483" s="83">
        <f>+MassCurves!A450</f>
        <v>446</v>
      </c>
      <c r="B483" s="138">
        <f t="shared" si="73"/>
        <v>0.96420000000000006</v>
      </c>
      <c r="C483" s="123">
        <f t="shared" ca="1" si="75"/>
        <v>0.16200000000000014</v>
      </c>
      <c r="D483" s="139">
        <f t="shared" ca="1" si="76"/>
        <v>0</v>
      </c>
      <c r="E483" s="138">
        <f t="shared" ca="1" si="77"/>
        <v>0.21849999999999997</v>
      </c>
      <c r="F483" s="139">
        <f t="shared" ca="1" si="74"/>
        <v>0.17845397550000011</v>
      </c>
      <c r="G483" s="140">
        <f t="shared" ca="1" si="81"/>
        <v>10.707238530000007</v>
      </c>
      <c r="H483" s="139">
        <f t="shared" ca="1" si="78"/>
        <v>0.12731770850956112</v>
      </c>
      <c r="I483" s="123">
        <f t="shared" ca="1" si="82"/>
        <v>0.30577168400956123</v>
      </c>
      <c r="J483" s="123">
        <f t="shared" ca="1" si="79"/>
        <v>0.61185870416201127</v>
      </c>
      <c r="K483" s="142">
        <f t="shared" ca="1" si="83"/>
        <v>7.7609391047744865</v>
      </c>
      <c r="L483" s="143">
        <f ca="1">MAX(Routing!A$3,J482+K482)</f>
        <v>8.3604966938439542</v>
      </c>
      <c r="M483" s="141">
        <f ca="1">VLOOKUP(L483,Routing!A$3:D$23,4)+(L483-VLOOKUP(L483,Routing!A$3:A$23,1))*VLOOKUP(L483,Routing!A$3:E$23,5)</f>
        <v>0.29977876591472341</v>
      </c>
      <c r="N483" s="141">
        <f ca="1">VLOOKUP($L483,Routing!$A$3:$C$23,3)+($L483-VLOOKUP($L483,Routing!$A$3:$A$23,1))*VLOOKUP($L483,Routing!$A$3:$F$23,6)</f>
        <v>5.5514586280504333E-3</v>
      </c>
      <c r="O483" s="141">
        <f ca="1">VLOOKUP($L483,Routing!$A$3:$B$23,2)+($L483-VLOOKUP($L483,Routing!$A$3:$A$23,1))*VLOOKUP($L483,Routing!$A$3:$G$23,7)</f>
        <v>0.27757293140252171</v>
      </c>
      <c r="P483" s="83" t="str">
        <f t="shared" ca="1" si="80"/>
        <v/>
      </c>
      <c r="Q483" s="83" t="str">
        <f t="shared" ca="1" si="84"/>
        <v/>
      </c>
      <c r="R483" s="83"/>
      <c r="S483" s="83"/>
    </row>
    <row r="484" spans="1:19" x14ac:dyDescent="0.2">
      <c r="A484" s="83">
        <f>+MassCurves!A451</f>
        <v>447</v>
      </c>
      <c r="B484" s="138">
        <f t="shared" si="73"/>
        <v>0.96689999999999998</v>
      </c>
      <c r="C484" s="123">
        <f t="shared" ca="1" si="75"/>
        <v>0.16199999999999981</v>
      </c>
      <c r="D484" s="139">
        <f t="shared" ca="1" si="76"/>
        <v>0</v>
      </c>
      <c r="E484" s="138">
        <f t="shared" ca="1" si="77"/>
        <v>0.21849999999999997</v>
      </c>
      <c r="F484" s="139">
        <f t="shared" ca="1" si="74"/>
        <v>0.17845397549999978</v>
      </c>
      <c r="G484" s="140">
        <f t="shared" ca="1" si="81"/>
        <v>10.707238529999996</v>
      </c>
      <c r="H484" s="139">
        <f t="shared" ca="1" si="78"/>
        <v>0.12763304636654196</v>
      </c>
      <c r="I484" s="123">
        <f t="shared" ca="1" si="82"/>
        <v>0.30608702186654174</v>
      </c>
      <c r="J484" s="123">
        <f t="shared" ca="1" si="79"/>
        <v>0.61249055285757104</v>
      </c>
      <c r="K484" s="142">
        <f t="shared" ca="1" si="83"/>
        <v>7.7723580680496953</v>
      </c>
      <c r="L484" s="143">
        <f ca="1">MAX(Routing!A$3,J483+K483)</f>
        <v>8.3727978089364985</v>
      </c>
      <c r="M484" s="141">
        <f ca="1">VLOOKUP(L484,Routing!A$3:D$23,4)+(L484-VLOOKUP(L484,Routing!A$3:A$23,1))*VLOOKUP(L484,Routing!A$3:E$23,5)</f>
        <v>0.30021984175469518</v>
      </c>
      <c r="N484" s="141">
        <f ca="1">VLOOKUP($L484,Routing!$A$3:$C$23,3)+($L484-VLOOKUP($L484,Routing!$A$3:$A$23,1))*VLOOKUP($L484,Routing!$A$3:$F$23,6)</f>
        <v>5.5596266991610205E-3</v>
      </c>
      <c r="O484" s="141">
        <f ca="1">VLOOKUP($L484,Routing!$A$3:$B$23,2)+($L484-VLOOKUP($L484,Routing!$A$3:$A$23,1))*VLOOKUP($L484,Routing!$A$3:$G$23,7)</f>
        <v>0.27798133495805105</v>
      </c>
      <c r="P484" s="83" t="str">
        <f t="shared" ca="1" si="80"/>
        <v/>
      </c>
      <c r="Q484" s="83" t="str">
        <f t="shared" ca="1" si="84"/>
        <v/>
      </c>
      <c r="R484" s="83"/>
      <c r="S484" s="83"/>
    </row>
    <row r="485" spans="1:19" x14ac:dyDescent="0.2">
      <c r="A485" s="83">
        <f>+MassCurves!A452</f>
        <v>448</v>
      </c>
      <c r="B485" s="138">
        <f t="shared" ref="B485:B548" si="85">+HLOOKUP($B$9,MassCurve,(A485+2))</f>
        <v>0.96960000000000002</v>
      </c>
      <c r="C485" s="123">
        <f t="shared" ca="1" si="75"/>
        <v>0.16200000000000014</v>
      </c>
      <c r="D485" s="139">
        <f t="shared" ca="1" si="76"/>
        <v>0</v>
      </c>
      <c r="E485" s="138">
        <f t="shared" ca="1" si="77"/>
        <v>0.21849999999999997</v>
      </c>
      <c r="F485" s="139">
        <f t="shared" ref="F485:F548" ca="1" si="86">+E485*C485*MAX(0.05,$B$5)*1.0083</f>
        <v>0.17845397550000011</v>
      </c>
      <c r="G485" s="140">
        <f t="shared" ca="1" si="81"/>
        <v>10.707238529999996</v>
      </c>
      <c r="H485" s="139">
        <f t="shared" ca="1" si="78"/>
        <v>0.12794955720937159</v>
      </c>
      <c r="I485" s="123">
        <f t="shared" ca="1" si="82"/>
        <v>0.30640353270937171</v>
      </c>
      <c r="J485" s="123">
        <f t="shared" ca="1" si="79"/>
        <v>0.61312475334969241</v>
      </c>
      <c r="K485" s="142">
        <f t="shared" ca="1" si="83"/>
        <v>7.7835446782272202</v>
      </c>
      <c r="L485" s="143">
        <f ca="1">MAX(Routing!A$3,J484+K484)</f>
        <v>8.3848486209072668</v>
      </c>
      <c r="M485" s="141">
        <f ca="1">VLOOKUP(L485,Routing!A$3:D$23,4)+(L485-VLOOKUP(L485,Routing!A$3:A$23,1))*VLOOKUP(L485,Routing!A$3:E$23,5)</f>
        <v>0.30065194258233224</v>
      </c>
      <c r="N485" s="141">
        <f ca="1">VLOOKUP($L485,Routing!$A$3:$C$23,3)+($L485-VLOOKUP($L485,Routing!$A$3:$A$23,1))*VLOOKUP($L485,Routing!$A$3:$F$23,6)</f>
        <v>5.5676285663394855E-3</v>
      </c>
      <c r="O485" s="141">
        <f ca="1">VLOOKUP($L485,Routing!$A$3:$B$23,2)+($L485-VLOOKUP($L485,Routing!$A$3:$A$23,1))*VLOOKUP($L485,Routing!$A$3:$G$23,7)</f>
        <v>0.27838142831697432</v>
      </c>
      <c r="P485" s="83" t="str">
        <f t="shared" ca="1" si="80"/>
        <v/>
      </c>
      <c r="Q485" s="83" t="str">
        <f t="shared" ca="1" si="84"/>
        <v/>
      </c>
      <c r="R485" s="83"/>
      <c r="S485" s="83"/>
    </row>
    <row r="486" spans="1:19" x14ac:dyDescent="0.2">
      <c r="A486" s="83">
        <f>+MassCurves!A453</f>
        <v>449</v>
      </c>
      <c r="B486" s="138">
        <f t="shared" si="85"/>
        <v>0.97230000000000005</v>
      </c>
      <c r="C486" s="123">
        <f t="shared" ref="C486:C549" ca="1" si="87">+IF(A486&lt;MAX(5,$B$6),(B486-B485)*60,(B486-OFFSET(B486,-MAX(5,$B$6),0,1,1))/(A486-OFFSET(A486,-MAX(5,$B$6),0,1,1))*60)</f>
        <v>0.16200000000000014</v>
      </c>
      <c r="D486" s="139">
        <f t="shared" ref="D486:D549" ca="1" si="88">VLOOKUP(C486,Cinterp,$B$10+1)</f>
        <v>0</v>
      </c>
      <c r="E486" s="138">
        <f t="shared" ref="E486:E549" ca="1" si="89">0.95*MAX(0,$B$7)/100+D486*(1-MAX(0,$B$7)/100)</f>
        <v>0.21849999999999997</v>
      </c>
      <c r="F486" s="139">
        <f t="shared" ca="1" si="86"/>
        <v>0.17845397550000011</v>
      </c>
      <c r="G486" s="140">
        <f t="shared" ca="1" si="81"/>
        <v>10.707238530000007</v>
      </c>
      <c r="H486" s="139">
        <f t="shared" ref="H486:H549" ca="1" si="90">+S$35*(1-F486/B$20)*(1/(1+ABS(A486-S$37)/100))^2</f>
        <v>0.12826724686292953</v>
      </c>
      <c r="I486" s="123">
        <f t="shared" ca="1" si="82"/>
        <v>0.30672122236292965</v>
      </c>
      <c r="J486" s="123">
        <f t="shared" ref="J486:J549" ca="1" si="91">+I486+I487</f>
        <v>0.61376131732433525</v>
      </c>
      <c r="K486" s="142">
        <f t="shared" ca="1" si="83"/>
        <v>7.7945177812202537</v>
      </c>
      <c r="L486" s="143">
        <f ca="1">MAX(Routing!A$3,J485+K485)</f>
        <v>8.3966694315769121</v>
      </c>
      <c r="M486" s="141">
        <f ca="1">VLOOKUP(L486,Routing!A$3:D$23,4)+(L486-VLOOKUP(L486,Routing!A$3:A$23,1))*VLOOKUP(L486,Routing!A$3:E$23,5)</f>
        <v>0.30107579635136339</v>
      </c>
      <c r="N486" s="141">
        <f ca="1">VLOOKUP($L486,Routing!$A$3:$C$23,3)+($L486-VLOOKUP($L486,Routing!$A$3:$A$23,1))*VLOOKUP($L486,Routing!$A$3:$F$23,6)</f>
        <v>5.5754777102104327E-3</v>
      </c>
      <c r="O486" s="141">
        <f ca="1">VLOOKUP($L486,Routing!$A$3:$B$23,2)+($L486-VLOOKUP($L486,Routing!$A$3:$A$23,1))*VLOOKUP($L486,Routing!$A$3:$G$23,7)</f>
        <v>0.27877388551052162</v>
      </c>
      <c r="P486" s="83" t="str">
        <f t="shared" ref="P486:P549" ca="1" si="92">IF(I486&gt;B$23,(I486-B$23),"")</f>
        <v/>
      </c>
      <c r="Q486" s="83" t="str">
        <f t="shared" ca="1" si="84"/>
        <v/>
      </c>
      <c r="R486" s="83"/>
      <c r="S486" s="83"/>
    </row>
    <row r="487" spans="1:19" x14ac:dyDescent="0.2">
      <c r="A487" s="83">
        <f>+MassCurves!A454</f>
        <v>450</v>
      </c>
      <c r="B487" s="138">
        <f t="shared" si="85"/>
        <v>0.97500000000000009</v>
      </c>
      <c r="C487" s="123">
        <f t="shared" ca="1" si="87"/>
        <v>0.16200000000000014</v>
      </c>
      <c r="D487" s="139">
        <f t="shared" ca="1" si="88"/>
        <v>0</v>
      </c>
      <c r="E487" s="138">
        <f t="shared" ca="1" si="89"/>
        <v>0.21849999999999997</v>
      </c>
      <c r="F487" s="139">
        <f t="shared" ca="1" si="86"/>
        <v>0.17845397550000011</v>
      </c>
      <c r="G487" s="140">
        <f t="shared" ref="G487:G550" ca="1" si="93">+AVERAGE(F486:F487)*60</f>
        <v>10.707238530000007</v>
      </c>
      <c r="H487" s="139">
        <f t="shared" ca="1" si="90"/>
        <v>0.12858612118829682</v>
      </c>
      <c r="I487" s="123">
        <f t="shared" ref="I487:I550" ca="1" si="94">+F487+H487</f>
        <v>0.3070400966882969</v>
      </c>
      <c r="J487" s="123">
        <f t="shared" ca="1" si="91"/>
        <v>0.61440025654013442</v>
      </c>
      <c r="K487" s="142">
        <f t="shared" ref="K487:K550" ca="1" si="95">L487-2*M487</f>
        <v>7.80529488229016</v>
      </c>
      <c r="L487" s="143">
        <f ca="1">MAX(Routing!A$3,J486+K486)</f>
        <v>8.4082790985445897</v>
      </c>
      <c r="M487" s="141">
        <f ca="1">VLOOKUP(L487,Routing!A$3:D$23,4)+(L487-VLOOKUP(L487,Routing!A$3:A$23,1))*VLOOKUP(L487,Routing!A$3:E$23,5)</f>
        <v>0.3014920792306825</v>
      </c>
      <c r="N487" s="141">
        <f ca="1">VLOOKUP($L487,Routing!$A$3:$C$23,3)+($L487-VLOOKUP($L487,Routing!$A$3:$A$23,1))*VLOOKUP($L487,Routing!$A$3:$F$23,6)</f>
        <v>5.5831866524200455E-3</v>
      </c>
      <c r="O487" s="141">
        <f ca="1">VLOOKUP($L487,Routing!$A$3:$B$23,2)+($L487-VLOOKUP($L487,Routing!$A$3:$A$23,1))*VLOOKUP($L487,Routing!$A$3:$G$23,7)</f>
        <v>0.27915933262100229</v>
      </c>
      <c r="P487" s="83" t="str">
        <f t="shared" ca="1" si="92"/>
        <v/>
      </c>
      <c r="Q487" s="83" t="str">
        <f t="shared" ref="Q487:Q550" ca="1" si="96">IF(P487="","",P487*60)</f>
        <v/>
      </c>
      <c r="R487" s="83"/>
      <c r="S487" s="83"/>
    </row>
    <row r="488" spans="1:19" x14ac:dyDescent="0.2">
      <c r="A488" s="83">
        <f>+MassCurves!A455</f>
        <v>451</v>
      </c>
      <c r="B488" s="138">
        <f t="shared" si="85"/>
        <v>0.97770000000000001</v>
      </c>
      <c r="C488" s="123">
        <f t="shared" ca="1" si="87"/>
        <v>0.16200000000000014</v>
      </c>
      <c r="D488" s="139">
        <f t="shared" ca="1" si="88"/>
        <v>0</v>
      </c>
      <c r="E488" s="138">
        <f t="shared" ca="1" si="89"/>
        <v>0.21849999999999997</v>
      </c>
      <c r="F488" s="139">
        <f t="shared" ca="1" si="86"/>
        <v>0.17845397550000011</v>
      </c>
      <c r="G488" s="140">
        <f t="shared" ca="1" si="93"/>
        <v>10.707238530000007</v>
      </c>
      <c r="H488" s="139">
        <f t="shared" ca="1" si="90"/>
        <v>0.12890618608302717</v>
      </c>
      <c r="I488" s="123">
        <f t="shared" ca="1" si="94"/>
        <v>0.30736016158302726</v>
      </c>
      <c r="J488" s="123">
        <f t="shared" ca="1" si="91"/>
        <v>0.61504158282894172</v>
      </c>
      <c r="K488" s="142">
        <f t="shared" ca="1" si="95"/>
        <v>7.8158922422563171</v>
      </c>
      <c r="L488" s="143">
        <f ca="1">MAX(Routing!A$3,J487+K487)</f>
        <v>8.4196951388302939</v>
      </c>
      <c r="M488" s="141">
        <f ca="1">VLOOKUP(L488,Routing!A$3:D$23,4)+(L488-VLOOKUP(L488,Routing!A$3:A$23,1))*VLOOKUP(L488,Routing!A$3:E$23,5)</f>
        <v>0.3019014193206081</v>
      </c>
      <c r="N488" s="141">
        <f ca="1">VLOOKUP($L488,Routing!$A$3:$C$23,3)+($L488-VLOOKUP($L488,Routing!$A$3:$A$23,1))*VLOOKUP($L488,Routing!$A$3:$F$23,6)</f>
        <v>5.5907670244557056E-3</v>
      </c>
      <c r="O488" s="141">
        <f ca="1">VLOOKUP($L488,Routing!$A$3:$B$23,2)+($L488-VLOOKUP($L488,Routing!$A$3:$A$23,1))*VLOOKUP($L488,Routing!$A$3:$G$23,7)</f>
        <v>0.27953835122278531</v>
      </c>
      <c r="P488" s="83" t="str">
        <f t="shared" ca="1" si="92"/>
        <v/>
      </c>
      <c r="Q488" s="83" t="str">
        <f t="shared" ca="1" si="96"/>
        <v/>
      </c>
      <c r="R488" s="83"/>
      <c r="S488" s="83"/>
    </row>
    <row r="489" spans="1:19" x14ac:dyDescent="0.2">
      <c r="A489" s="83">
        <f>+MassCurves!A456</f>
        <v>452</v>
      </c>
      <c r="B489" s="138">
        <f t="shared" si="85"/>
        <v>0.98040000000000005</v>
      </c>
      <c r="C489" s="123">
        <f t="shared" ca="1" si="87"/>
        <v>0.16200000000000014</v>
      </c>
      <c r="D489" s="139">
        <f t="shared" ca="1" si="88"/>
        <v>0</v>
      </c>
      <c r="E489" s="138">
        <f t="shared" ca="1" si="89"/>
        <v>0.21849999999999997</v>
      </c>
      <c r="F489" s="139">
        <f t="shared" ca="1" si="86"/>
        <v>0.17845397550000011</v>
      </c>
      <c r="G489" s="140">
        <f t="shared" ca="1" si="93"/>
        <v>10.707238530000007</v>
      </c>
      <c r="H489" s="139">
        <f t="shared" ca="1" si="90"/>
        <v>0.12922744748141859</v>
      </c>
      <c r="I489" s="123">
        <f t="shared" ca="1" si="94"/>
        <v>0.30768142298141871</v>
      </c>
      <c r="J489" s="123">
        <f t="shared" ca="1" si="91"/>
        <v>0.61568530809637356</v>
      </c>
      <c r="K489" s="142">
        <f t="shared" ca="1" si="95"/>
        <v>7.8263249668068982</v>
      </c>
      <c r="L489" s="143">
        <f ca="1">MAX(Routing!A$3,J488+K488)</f>
        <v>8.4309338250852583</v>
      </c>
      <c r="M489" s="141">
        <f ca="1">VLOOKUP(L489,Routing!A$3:D$23,4)+(L489-VLOOKUP(L489,Routing!A$3:A$23,1))*VLOOKUP(L489,Routing!A$3:E$23,5)</f>
        <v>0.30230440010265863</v>
      </c>
      <c r="N489" s="141">
        <f ca="1">VLOOKUP($L489,Routing!$A$3:$C$23,3)+($L489-VLOOKUP($L489,Routing!$A$3:$A$23,1))*VLOOKUP($L489,Routing!$A$3:$F$23,6)</f>
        <v>5.5982296315307154E-3</v>
      </c>
      <c r="O489" s="141">
        <f ca="1">VLOOKUP($L489,Routing!$A$3:$B$23,2)+($L489-VLOOKUP($L489,Routing!$A$3:$A$23,1))*VLOOKUP($L489,Routing!$A$3:$G$23,7)</f>
        <v>0.27991148157653578</v>
      </c>
      <c r="P489" s="83" t="str">
        <f t="shared" ca="1" si="92"/>
        <v/>
      </c>
      <c r="Q489" s="83" t="str">
        <f t="shared" ca="1" si="96"/>
        <v/>
      </c>
      <c r="R489" s="83"/>
      <c r="S489" s="83"/>
    </row>
    <row r="490" spans="1:19" x14ac:dyDescent="0.2">
      <c r="A490" s="83">
        <f>+MassCurves!A457</f>
        <v>453</v>
      </c>
      <c r="B490" s="138">
        <f t="shared" si="85"/>
        <v>0.98310000000000008</v>
      </c>
      <c r="C490" s="123">
        <f t="shared" ca="1" si="87"/>
        <v>0.16200000000000014</v>
      </c>
      <c r="D490" s="139">
        <f t="shared" ca="1" si="88"/>
        <v>0</v>
      </c>
      <c r="E490" s="138">
        <f t="shared" ca="1" si="89"/>
        <v>0.21849999999999997</v>
      </c>
      <c r="F490" s="139">
        <f t="shared" ca="1" si="86"/>
        <v>0.17845397550000011</v>
      </c>
      <c r="G490" s="140">
        <f t="shared" ca="1" si="93"/>
        <v>10.707238530000007</v>
      </c>
      <c r="H490" s="139">
        <f t="shared" ca="1" si="90"/>
        <v>0.12954991135478958</v>
      </c>
      <c r="I490" s="123">
        <f t="shared" ca="1" si="94"/>
        <v>0.30800388685478969</v>
      </c>
      <c r="J490" s="123">
        <f t="shared" ca="1" si="91"/>
        <v>0.61633144432236353</v>
      </c>
      <c r="K490" s="142">
        <f t="shared" ca="1" si="95"/>
        <v>7.8366070894054749</v>
      </c>
      <c r="L490" s="143">
        <f ca="1">MAX(Routing!A$3,J489+K489)</f>
        <v>8.4420102749032715</v>
      </c>
      <c r="M490" s="141">
        <f ca="1">VLOOKUP(L490,Routing!A$3:D$23,4)+(L490-VLOOKUP(L490,Routing!A$3:A$23,1))*VLOOKUP(L490,Routing!A$3:E$23,5)</f>
        <v>0.30270156364194994</v>
      </c>
      <c r="N490" s="141">
        <f ca="1">VLOOKUP($L490,Routing!$A$3:$C$23,3)+($L490-VLOOKUP($L490,Routing!$A$3:$A$23,1))*VLOOKUP($L490,Routing!$A$3:$F$23,6)</f>
        <v>5.605584511887962E-3</v>
      </c>
      <c r="O490" s="141">
        <f ca="1">VLOOKUP($L490,Routing!$A$3:$B$23,2)+($L490-VLOOKUP($L490,Routing!$A$3:$A$23,1))*VLOOKUP($L490,Routing!$A$3:$G$23,7)</f>
        <v>0.28027922559439811</v>
      </c>
      <c r="P490" s="83" t="str">
        <f t="shared" ca="1" si="92"/>
        <v/>
      </c>
      <c r="Q490" s="83" t="str">
        <f t="shared" ca="1" si="96"/>
        <v/>
      </c>
      <c r="R490" s="83"/>
      <c r="S490" s="83"/>
    </row>
    <row r="491" spans="1:19" x14ac:dyDescent="0.2">
      <c r="A491" s="83">
        <f>+MassCurves!A458</f>
        <v>454</v>
      </c>
      <c r="B491" s="138">
        <f t="shared" si="85"/>
        <v>0.98580000000000001</v>
      </c>
      <c r="C491" s="123">
        <f t="shared" ca="1" si="87"/>
        <v>0.16200000000000014</v>
      </c>
      <c r="D491" s="139">
        <f t="shared" ca="1" si="88"/>
        <v>0</v>
      </c>
      <c r="E491" s="138">
        <f t="shared" ca="1" si="89"/>
        <v>0.21849999999999997</v>
      </c>
      <c r="F491" s="139">
        <f t="shared" ca="1" si="86"/>
        <v>0.17845397550000011</v>
      </c>
      <c r="G491" s="140">
        <f t="shared" ca="1" si="93"/>
        <v>10.707238530000007</v>
      </c>
      <c r="H491" s="139">
        <f t="shared" ca="1" si="90"/>
        <v>0.12987358371175553</v>
      </c>
      <c r="I491" s="123">
        <f t="shared" ca="1" si="94"/>
        <v>0.30832755921175564</v>
      </c>
      <c r="J491" s="123">
        <f t="shared" ca="1" si="91"/>
        <v>0.61698000356172034</v>
      </c>
      <c r="K491" s="142">
        <f t="shared" ca="1" si="95"/>
        <v>7.846751648252587</v>
      </c>
      <c r="L491" s="143">
        <f ca="1">MAX(Routing!A$3,J490+K490)</f>
        <v>8.4529385337278384</v>
      </c>
      <c r="M491" s="141">
        <f ca="1">VLOOKUP(L491,Routing!A$3:D$23,4)+(L491-VLOOKUP(L491,Routing!A$3:A$23,1))*VLOOKUP(L491,Routing!A$3:E$23,5)</f>
        <v>0.30309341355996233</v>
      </c>
      <c r="N491" s="141">
        <f ca="1">VLOOKUP($L491,Routing!$A$3:$C$23,3)+($L491-VLOOKUP($L491,Routing!$A$3:$A$23,1))*VLOOKUP($L491,Routing!$A$3:$F$23,6)</f>
        <v>5.6128409918511542E-3</v>
      </c>
      <c r="O491" s="141">
        <f ca="1">VLOOKUP($L491,Routing!$A$3:$B$23,2)+($L491-VLOOKUP($L491,Routing!$A$3:$A$23,1))*VLOOKUP($L491,Routing!$A$3:$G$23,7)</f>
        <v>0.28064204959255767</v>
      </c>
      <c r="P491" s="83" t="str">
        <f t="shared" ca="1" si="92"/>
        <v/>
      </c>
      <c r="Q491" s="83" t="str">
        <f t="shared" ca="1" si="96"/>
        <v/>
      </c>
      <c r="R491" s="83"/>
      <c r="S491" s="83"/>
    </row>
    <row r="492" spans="1:19" x14ac:dyDescent="0.2">
      <c r="A492" s="83">
        <f>+MassCurves!A459</f>
        <v>455</v>
      </c>
      <c r="B492" s="138">
        <f t="shared" si="85"/>
        <v>0.98850000000000005</v>
      </c>
      <c r="C492" s="123">
        <f t="shared" ca="1" si="87"/>
        <v>0.16200000000000014</v>
      </c>
      <c r="D492" s="139">
        <f t="shared" ca="1" si="88"/>
        <v>0</v>
      </c>
      <c r="E492" s="138">
        <f t="shared" ca="1" si="89"/>
        <v>0.21849999999999997</v>
      </c>
      <c r="F492" s="139">
        <f t="shared" ca="1" si="86"/>
        <v>0.17845397550000011</v>
      </c>
      <c r="G492" s="140">
        <f t="shared" ca="1" si="93"/>
        <v>10.707238530000007</v>
      </c>
      <c r="H492" s="139">
        <f t="shared" ca="1" si="90"/>
        <v>0.13019847059850947</v>
      </c>
      <c r="I492" s="123">
        <f t="shared" ca="1" si="94"/>
        <v>0.30865244609850961</v>
      </c>
      <c r="J492" s="123">
        <f t="shared" ca="1" si="91"/>
        <v>0.61763099794468923</v>
      </c>
      <c r="K492" s="142">
        <f t="shared" ca="1" si="95"/>
        <v>7.8567707577287038</v>
      </c>
      <c r="L492" s="143">
        <f ca="1">MAX(Routing!A$3,J491+K491)</f>
        <v>8.4637316518143066</v>
      </c>
      <c r="M492" s="141">
        <f ca="1">VLOOKUP(L492,Routing!A$3:D$23,4)+(L492-VLOOKUP(L492,Routing!A$3:A$23,1))*VLOOKUP(L492,Routing!A$3:E$23,5)</f>
        <v>0.30348041779413848</v>
      </c>
      <c r="N492" s="141">
        <f ca="1">VLOOKUP($L492,Routing!$A$3:$C$23,3)+($L492-VLOOKUP($L492,Routing!$A$3:$A$23,1))*VLOOKUP($L492,Routing!$A$3:$F$23,6)</f>
        <v>5.6200077369284902E-3</v>
      </c>
      <c r="O492" s="141">
        <f ca="1">VLOOKUP($L492,Routing!$A$3:$B$23,2)+($L492-VLOOKUP($L492,Routing!$A$3:$A$23,1))*VLOOKUP($L492,Routing!$A$3:$G$23,7)</f>
        <v>0.28100038684642448</v>
      </c>
      <c r="P492" s="83" t="str">
        <f t="shared" ca="1" si="92"/>
        <v/>
      </c>
      <c r="Q492" s="83" t="str">
        <f t="shared" ca="1" si="96"/>
        <v/>
      </c>
      <c r="R492" s="83"/>
      <c r="S492" s="83"/>
    </row>
    <row r="493" spans="1:19" x14ac:dyDescent="0.2">
      <c r="A493" s="83">
        <f>+MassCurves!A460</f>
        <v>456</v>
      </c>
      <c r="B493" s="138">
        <f t="shared" si="85"/>
        <v>0.99120000000000008</v>
      </c>
      <c r="C493" s="123">
        <f t="shared" ca="1" si="87"/>
        <v>0.16200000000000014</v>
      </c>
      <c r="D493" s="139">
        <f t="shared" ca="1" si="88"/>
        <v>0</v>
      </c>
      <c r="E493" s="138">
        <f t="shared" ca="1" si="89"/>
        <v>0.21849999999999997</v>
      </c>
      <c r="F493" s="139">
        <f t="shared" ca="1" si="86"/>
        <v>0.17845397550000011</v>
      </c>
      <c r="G493" s="140">
        <f t="shared" ca="1" si="93"/>
        <v>10.707238530000007</v>
      </c>
      <c r="H493" s="139">
        <f t="shared" ca="1" si="90"/>
        <v>0.13052457809910395</v>
      </c>
      <c r="I493" s="123">
        <f t="shared" ca="1" si="94"/>
        <v>0.30897855359910409</v>
      </c>
      <c r="J493" s="123">
        <f t="shared" ca="1" si="91"/>
        <v>0.61828443967751934</v>
      </c>
      <c r="K493" s="142">
        <f t="shared" ca="1" si="95"/>
        <v>7.8666756747142825</v>
      </c>
      <c r="L493" s="143">
        <f ca="1">MAX(Routing!A$3,J492+K492)</f>
        <v>8.4744017556733926</v>
      </c>
      <c r="M493" s="141">
        <f ca="1">VLOOKUP(L493,Routing!A$3:D$23,4)+(L493-VLOOKUP(L493,Routing!A$3:A$23,1))*VLOOKUP(L493,Routing!A$3:E$23,5)</f>
        <v>0.30386301115960368</v>
      </c>
      <c r="N493" s="141">
        <f ca="1">VLOOKUP($L493,Routing!$A$3:$C$23,3)+($L493-VLOOKUP($L493,Routing!$A$3:$A$23,1))*VLOOKUP($L493,Routing!$A$3:$F$23,6)</f>
        <v>5.6270927992519201E-3</v>
      </c>
      <c r="O493" s="141">
        <f ca="1">VLOOKUP($L493,Routing!$A$3:$B$23,2)+($L493-VLOOKUP($L493,Routing!$A$3:$A$23,1))*VLOOKUP($L493,Routing!$A$3:$G$23,7)</f>
        <v>0.28135463996259602</v>
      </c>
      <c r="P493" s="83" t="str">
        <f t="shared" ca="1" si="92"/>
        <v/>
      </c>
      <c r="Q493" s="83" t="str">
        <f t="shared" ca="1" si="96"/>
        <v/>
      </c>
      <c r="R493" s="83"/>
      <c r="S493" s="83"/>
    </row>
    <row r="494" spans="1:19" x14ac:dyDescent="0.2">
      <c r="A494" s="83">
        <f>+MassCurves!A461</f>
        <v>457</v>
      </c>
      <c r="B494" s="138">
        <f t="shared" si="85"/>
        <v>0.99390000000000001</v>
      </c>
      <c r="C494" s="123">
        <f t="shared" ca="1" si="87"/>
        <v>0.16199999999999981</v>
      </c>
      <c r="D494" s="139">
        <f t="shared" ca="1" si="88"/>
        <v>0</v>
      </c>
      <c r="E494" s="138">
        <f t="shared" ca="1" si="89"/>
        <v>0.21849999999999997</v>
      </c>
      <c r="F494" s="139">
        <f t="shared" ca="1" si="86"/>
        <v>0.17845397549999978</v>
      </c>
      <c r="G494" s="140">
        <f t="shared" ca="1" si="93"/>
        <v>10.707238529999996</v>
      </c>
      <c r="H494" s="139">
        <f t="shared" ca="1" si="90"/>
        <v>0.13085191233573604</v>
      </c>
      <c r="I494" s="123">
        <f t="shared" ca="1" si="94"/>
        <v>0.30930588783573582</v>
      </c>
      <c r="J494" s="123">
        <f t="shared" ca="1" si="91"/>
        <v>0.61894034104303741</v>
      </c>
      <c r="K494" s="142">
        <f t="shared" ca="1" si="95"/>
        <v>7.8764768601543551</v>
      </c>
      <c r="L494" s="143">
        <f ca="1">MAX(Routing!A$3,J493+K493)</f>
        <v>8.4849601143918019</v>
      </c>
      <c r="M494" s="141">
        <f ca="1">VLOOKUP(L494,Routing!A$3:D$23,4)+(L494-VLOOKUP(L494,Routing!A$3:A$23,1))*VLOOKUP(L494,Routing!A$3:E$23,5)</f>
        <v>0.30424159772719606</v>
      </c>
      <c r="N494" s="141">
        <f ca="1">VLOOKUP($L494,Routing!$A$3:$C$23,3)+($L494-VLOOKUP($L494,Routing!$A$3:$A$23,1))*VLOOKUP($L494,Routing!$A$3:$F$23,6)</f>
        <v>5.6341036616147418E-3</v>
      </c>
      <c r="O494" s="141">
        <f ca="1">VLOOKUP($L494,Routing!$A$3:$B$23,2)+($L494-VLOOKUP($L494,Routing!$A$3:$A$23,1))*VLOOKUP($L494,Routing!$A$3:$G$23,7)</f>
        <v>0.28170518308073711</v>
      </c>
      <c r="P494" s="83" t="str">
        <f t="shared" ca="1" si="92"/>
        <v/>
      </c>
      <c r="Q494" s="83" t="str">
        <f t="shared" ca="1" si="96"/>
        <v/>
      </c>
      <c r="R494" s="83"/>
      <c r="S494" s="83"/>
    </row>
    <row r="495" spans="1:19" x14ac:dyDescent="0.2">
      <c r="A495" s="83">
        <f>+MassCurves!A462</f>
        <v>458</v>
      </c>
      <c r="B495" s="138">
        <f t="shared" si="85"/>
        <v>0.99660000000000004</v>
      </c>
      <c r="C495" s="123">
        <f t="shared" ca="1" si="87"/>
        <v>0.16200000000000014</v>
      </c>
      <c r="D495" s="139">
        <f t="shared" ca="1" si="88"/>
        <v>0</v>
      </c>
      <c r="E495" s="138">
        <f t="shared" ca="1" si="89"/>
        <v>0.21849999999999997</v>
      </c>
      <c r="F495" s="139">
        <f t="shared" ca="1" si="86"/>
        <v>0.17845397550000011</v>
      </c>
      <c r="G495" s="140">
        <f t="shared" ca="1" si="93"/>
        <v>10.707238529999996</v>
      </c>
      <c r="H495" s="139">
        <f t="shared" ca="1" si="90"/>
        <v>0.13118047946903472</v>
      </c>
      <c r="I495" s="123">
        <f t="shared" ca="1" si="94"/>
        <v>0.30963445496903486</v>
      </c>
      <c r="J495" s="123">
        <f t="shared" ca="1" si="91"/>
        <v>0.61959871440122305</v>
      </c>
      <c r="K495" s="142">
        <f t="shared" ca="1" si="95"/>
        <v>7.8861840362086513</v>
      </c>
      <c r="L495" s="143">
        <f ca="1">MAX(Routing!A$3,J494+K494)</f>
        <v>8.4954172011973927</v>
      </c>
      <c r="M495" s="141">
        <f ca="1">VLOOKUP(L495,Routing!A$3:D$23,4)+(L495-VLOOKUP(L495,Routing!A$3:A$23,1))*VLOOKUP(L495,Routing!A$3:E$23,5)</f>
        <v>0.30461655303098217</v>
      </c>
      <c r="N495" s="141">
        <f ca="1">VLOOKUP($L495,Routing!$A$3:$C$23,3)+($L495-VLOOKUP($L495,Routing!$A$3:$A$23,1))*VLOOKUP($L495,Routing!$A$3:$F$23,6)</f>
        <v>5.6410472783515221E-3</v>
      </c>
      <c r="O495" s="141">
        <f ca="1">VLOOKUP($L495,Routing!$A$3:$B$23,2)+($L495-VLOOKUP($L495,Routing!$A$3:$A$23,1))*VLOOKUP($L495,Routing!$A$3:$G$23,7)</f>
        <v>0.2820523639175761</v>
      </c>
      <c r="P495" s="83" t="str">
        <f t="shared" ca="1" si="92"/>
        <v/>
      </c>
      <c r="Q495" s="83" t="str">
        <f t="shared" ca="1" si="96"/>
        <v/>
      </c>
      <c r="R495" s="83"/>
      <c r="S495" s="83"/>
    </row>
    <row r="496" spans="1:19" x14ac:dyDescent="0.2">
      <c r="A496" s="83">
        <f>+MassCurves!A463</f>
        <v>459</v>
      </c>
      <c r="B496" s="138">
        <f t="shared" si="85"/>
        <v>0.99930000000000008</v>
      </c>
      <c r="C496" s="123">
        <f t="shared" ca="1" si="87"/>
        <v>0.16200000000000014</v>
      </c>
      <c r="D496" s="139">
        <f t="shared" ca="1" si="88"/>
        <v>0</v>
      </c>
      <c r="E496" s="138">
        <f t="shared" ca="1" si="89"/>
        <v>0.21849999999999997</v>
      </c>
      <c r="F496" s="139">
        <f t="shared" ca="1" si="86"/>
        <v>0.17845397550000011</v>
      </c>
      <c r="G496" s="140">
        <f t="shared" ca="1" si="93"/>
        <v>10.707238530000007</v>
      </c>
      <c r="H496" s="139">
        <f t="shared" ca="1" si="90"/>
        <v>0.13151028569835049</v>
      </c>
      <c r="I496" s="123">
        <f t="shared" ca="1" si="94"/>
        <v>0.30996426119835063</v>
      </c>
      <c r="J496" s="123">
        <f t="shared" ca="1" si="91"/>
        <v>0.62025957218979033</v>
      </c>
      <c r="K496" s="142">
        <f t="shared" ca="1" si="95"/>
        <v>7.8958062393038251</v>
      </c>
      <c r="L496" s="143">
        <f ca="1">MAX(Routing!A$3,J495+K495)</f>
        <v>8.5057827506098747</v>
      </c>
      <c r="M496" s="141">
        <f ca="1">VLOOKUP(L496,Routing!A$3:D$23,4)+(L496-VLOOKUP(L496,Routing!A$3:A$23,1))*VLOOKUP(L496,Routing!A$3:E$23,5)</f>
        <v>0.30498822611748555</v>
      </c>
      <c r="N496" s="141">
        <f ca="1">VLOOKUP($L496,Routing!$A$3:$C$23,3)+($L496-VLOOKUP($L496,Routing!$A$3:$A$23,1))*VLOOKUP($L496,Routing!$A$3:$F$23,6)</f>
        <v>5.6479301132867686E-3</v>
      </c>
      <c r="O496" s="141">
        <f ca="1">VLOOKUP($L496,Routing!$A$3:$B$23,2)+($L496-VLOOKUP($L496,Routing!$A$3:$A$23,1))*VLOOKUP($L496,Routing!$A$3:$G$23,7)</f>
        <v>0.28239650566433844</v>
      </c>
      <c r="P496" s="83" t="str">
        <f t="shared" ca="1" si="92"/>
        <v/>
      </c>
      <c r="Q496" s="83" t="str">
        <f t="shared" ca="1" si="96"/>
        <v/>
      </c>
      <c r="R496" s="83"/>
      <c r="S496" s="83"/>
    </row>
    <row r="497" spans="1:19" x14ac:dyDescent="0.2">
      <c r="A497" s="83">
        <f>+MassCurves!A464</f>
        <v>460</v>
      </c>
      <c r="B497" s="138">
        <f t="shared" si="85"/>
        <v>1.002</v>
      </c>
      <c r="C497" s="123">
        <f t="shared" ca="1" si="87"/>
        <v>0.16199999999999981</v>
      </c>
      <c r="D497" s="139">
        <f t="shared" ca="1" si="88"/>
        <v>0</v>
      </c>
      <c r="E497" s="138">
        <f t="shared" ca="1" si="89"/>
        <v>0.21849999999999997</v>
      </c>
      <c r="F497" s="139">
        <f t="shared" ca="1" si="86"/>
        <v>0.17845397549999978</v>
      </c>
      <c r="G497" s="140">
        <f t="shared" ca="1" si="93"/>
        <v>10.707238529999996</v>
      </c>
      <c r="H497" s="139">
        <f t="shared" ca="1" si="90"/>
        <v>0.13184133726204827</v>
      </c>
      <c r="I497" s="123">
        <f t="shared" ca="1" si="94"/>
        <v>0.31029531276204803</v>
      </c>
      <c r="J497" s="123">
        <f t="shared" ca="1" si="91"/>
        <v>0.62092292692477924</v>
      </c>
      <c r="K497" s="142">
        <f t="shared" ca="1" si="95"/>
        <v>7.9053518693817084</v>
      </c>
      <c r="L497" s="143">
        <f ca="1">MAX(Routing!A$3,J496+K496)</f>
        <v>8.5160658114936147</v>
      </c>
      <c r="M497" s="141">
        <f ca="1">VLOOKUP(L497,Routing!A$3:D$23,4)+(L497-VLOOKUP(L497,Routing!A$3:A$23,1))*VLOOKUP(L497,Routing!A$3:E$23,5)</f>
        <v>0.3053569414479782</v>
      </c>
      <c r="N497" s="141">
        <f ca="1">VLOOKUP($L497,Routing!$A$3:$C$23,3)+($L497-VLOOKUP($L497,Routing!$A$3:$A$23,1))*VLOOKUP($L497,Routing!$A$3:$F$23,6)</f>
        <v>5.6547581749625594E-3</v>
      </c>
      <c r="O497" s="141">
        <f ca="1">VLOOKUP($L497,Routing!$A$3:$B$23,2)+($L497-VLOOKUP($L497,Routing!$A$3:$A$23,1))*VLOOKUP($L497,Routing!$A$3:$G$23,7)</f>
        <v>0.28273790874812799</v>
      </c>
      <c r="P497" s="83" t="str">
        <f t="shared" ca="1" si="92"/>
        <v/>
      </c>
      <c r="Q497" s="83" t="str">
        <f t="shared" ca="1" si="96"/>
        <v/>
      </c>
      <c r="R497" s="83"/>
      <c r="S497" s="83"/>
    </row>
    <row r="498" spans="1:19" x14ac:dyDescent="0.2">
      <c r="A498" s="83">
        <f>+MassCurves!A465</f>
        <v>461</v>
      </c>
      <c r="B498" s="138">
        <f t="shared" si="85"/>
        <v>1.0047000000000001</v>
      </c>
      <c r="C498" s="123">
        <f t="shared" ca="1" si="87"/>
        <v>0.16200000000000048</v>
      </c>
      <c r="D498" s="139">
        <f t="shared" ca="1" si="88"/>
        <v>0</v>
      </c>
      <c r="E498" s="138">
        <f t="shared" ca="1" si="89"/>
        <v>0.21849999999999997</v>
      </c>
      <c r="F498" s="139">
        <f t="shared" ca="1" si="86"/>
        <v>0.1784539755000005</v>
      </c>
      <c r="G498" s="140">
        <f t="shared" ca="1" si="93"/>
        <v>10.707238530000009</v>
      </c>
      <c r="H498" s="139">
        <f t="shared" ca="1" si="90"/>
        <v>0.13217364043780189</v>
      </c>
      <c r="I498" s="123">
        <f t="shared" ca="1" si="94"/>
        <v>0.31062761593780241</v>
      </c>
      <c r="J498" s="123">
        <f t="shared" ca="1" si="91"/>
        <v>0.62158879120114363</v>
      </c>
      <c r="K498" s="142">
        <f t="shared" ca="1" si="95"/>
        <v>7.9148287356163376</v>
      </c>
      <c r="L498" s="143">
        <f ca="1">MAX(Routing!A$3,J497+K497)</f>
        <v>8.5262747963064882</v>
      </c>
      <c r="M498" s="141">
        <f ca="1">VLOOKUP(L498,Routing!A$3:D$23,4)+(L498-VLOOKUP(L498,Routing!A$3:A$23,1))*VLOOKUP(L498,Routing!A$3:E$23,5)</f>
        <v>0.30572300066437608</v>
      </c>
      <c r="N498" s="141">
        <f ca="1">VLOOKUP($L498,Routing!$A$3:$C$23,3)+($L498-VLOOKUP($L498,Routing!$A$3:$A$23,1))*VLOOKUP($L498,Routing!$A$3:$F$23,6)</f>
        <v>5.6615370493402969E-3</v>
      </c>
      <c r="O498" s="141">
        <f ca="1">VLOOKUP($L498,Routing!$A$3:$B$23,2)+($L498-VLOOKUP($L498,Routing!$A$3:$A$23,1))*VLOOKUP($L498,Routing!$A$3:$G$23,7)</f>
        <v>0.28307685246701486</v>
      </c>
      <c r="P498" s="83" t="str">
        <f t="shared" ca="1" si="92"/>
        <v/>
      </c>
      <c r="Q498" s="83" t="str">
        <f t="shared" ca="1" si="96"/>
        <v/>
      </c>
      <c r="R498" s="83"/>
      <c r="S498" s="83"/>
    </row>
    <row r="499" spans="1:19" x14ac:dyDescent="0.2">
      <c r="A499" s="83">
        <f>+MassCurves!A466</f>
        <v>462</v>
      </c>
      <c r="B499" s="138">
        <f t="shared" si="85"/>
        <v>1.0074000000000001</v>
      </c>
      <c r="C499" s="123">
        <f t="shared" ca="1" si="87"/>
        <v>0.16200000000000014</v>
      </c>
      <c r="D499" s="139">
        <f t="shared" ca="1" si="88"/>
        <v>0</v>
      </c>
      <c r="E499" s="138">
        <f t="shared" ca="1" si="89"/>
        <v>0.21849999999999997</v>
      </c>
      <c r="F499" s="139">
        <f t="shared" ca="1" si="86"/>
        <v>0.17845397550000011</v>
      </c>
      <c r="G499" s="140">
        <f t="shared" ca="1" si="93"/>
        <v>10.707238530000019</v>
      </c>
      <c r="H499" s="139">
        <f t="shared" ca="1" si="90"/>
        <v>0.13250720154289197</v>
      </c>
      <c r="I499" s="123">
        <f t="shared" ca="1" si="94"/>
        <v>0.31096117704289206</v>
      </c>
      <c r="J499" s="123">
        <f t="shared" ca="1" si="91"/>
        <v>0.62225717769335054</v>
      </c>
      <c r="K499" s="142">
        <f t="shared" ca="1" si="95"/>
        <v>7.9242440988530287</v>
      </c>
      <c r="L499" s="143">
        <f ca="1">MAX(Routing!A$3,J498+K498)</f>
        <v>8.5364175268174805</v>
      </c>
      <c r="M499" s="141">
        <f ca="1">VLOOKUP(L499,Routing!A$3:D$23,4)+(L499-VLOOKUP(L499,Routing!A$3:A$23,1))*VLOOKUP(L499,Routing!A$3:E$23,5)</f>
        <v>0.3060866842285152</v>
      </c>
      <c r="N499" s="141">
        <f ca="1">VLOOKUP($L499,Routing!$A$3:$C$23,3)+($L499-VLOOKUP($L499,Routing!$A$3:$A$23,1))*VLOOKUP($L499,Routing!$A$3:$F$23,6)</f>
        <v>5.6682719301576886E-3</v>
      </c>
      <c r="O499" s="141">
        <f ca="1">VLOOKUP($L499,Routing!$A$3:$B$23,2)+($L499-VLOOKUP($L499,Routing!$A$3:$A$23,1))*VLOOKUP($L499,Routing!$A$3:$G$23,7)</f>
        <v>0.28341359650788445</v>
      </c>
      <c r="P499" s="83" t="str">
        <f t="shared" ca="1" si="92"/>
        <v/>
      </c>
      <c r="Q499" s="83" t="str">
        <f t="shared" ca="1" si="96"/>
        <v/>
      </c>
      <c r="R499" s="83"/>
      <c r="S499" s="83"/>
    </row>
    <row r="500" spans="1:19" x14ac:dyDescent="0.2">
      <c r="A500" s="83">
        <f>+MassCurves!A467</f>
        <v>463</v>
      </c>
      <c r="B500" s="138">
        <f t="shared" si="85"/>
        <v>1.0101</v>
      </c>
      <c r="C500" s="123">
        <f t="shared" ca="1" si="87"/>
        <v>0.16199999999999981</v>
      </c>
      <c r="D500" s="139">
        <f t="shared" ca="1" si="88"/>
        <v>0</v>
      </c>
      <c r="E500" s="138">
        <f t="shared" ca="1" si="89"/>
        <v>0.21849999999999997</v>
      </c>
      <c r="F500" s="139">
        <f t="shared" ca="1" si="86"/>
        <v>0.17845397549999978</v>
      </c>
      <c r="G500" s="140">
        <f t="shared" ca="1" si="93"/>
        <v>10.707238529999996</v>
      </c>
      <c r="H500" s="139">
        <f t="shared" ca="1" si="90"/>
        <v>0.13284202693450617</v>
      </c>
      <c r="I500" s="123">
        <f t="shared" ca="1" si="94"/>
        <v>0.31129600243450595</v>
      </c>
      <c r="J500" s="123">
        <f t="shared" ca="1" si="91"/>
        <v>0.62292809915598713</v>
      </c>
      <c r="K500" s="142">
        <f t="shared" ca="1" si="95"/>
        <v>7.9336047110045635</v>
      </c>
      <c r="L500" s="143">
        <f ca="1">MAX(Routing!A$3,J499+K499)</f>
        <v>8.5465012765463797</v>
      </c>
      <c r="M500" s="141">
        <f ca="1">VLOOKUP(L500,Routing!A$3:D$23,4)+(L500-VLOOKUP(L500,Routing!A$3:A$23,1))*VLOOKUP(L500,Routing!A$3:E$23,5)</f>
        <v>0.30644825294389411</v>
      </c>
      <c r="N500" s="141">
        <f ca="1">VLOOKUP($L500,Routing!$A$3:$C$23,3)+($L500-VLOOKUP($L500,Routing!$A$3:$A$23,1))*VLOOKUP($L500,Routing!$A$3:$F$23,6)</f>
        <v>5.6749676471091488E-3</v>
      </c>
      <c r="O500" s="141">
        <f ca="1">VLOOKUP($L500,Routing!$A$3:$B$23,2)+($L500-VLOOKUP($L500,Routing!$A$3:$A$23,1))*VLOOKUP($L500,Routing!$A$3:$G$23,7)</f>
        <v>0.28374838235545746</v>
      </c>
      <c r="P500" s="83" t="str">
        <f t="shared" ca="1" si="92"/>
        <v/>
      </c>
      <c r="Q500" s="83" t="str">
        <f t="shared" ca="1" si="96"/>
        <v/>
      </c>
      <c r="R500" s="83"/>
      <c r="S500" s="83"/>
    </row>
    <row r="501" spans="1:19" x14ac:dyDescent="0.2">
      <c r="A501" s="83">
        <f>+MassCurves!A468</f>
        <v>464</v>
      </c>
      <c r="B501" s="138">
        <f t="shared" si="85"/>
        <v>1.0128000000000001</v>
      </c>
      <c r="C501" s="123">
        <f t="shared" ca="1" si="87"/>
        <v>0.16200000000000048</v>
      </c>
      <c r="D501" s="139">
        <f t="shared" ca="1" si="88"/>
        <v>0</v>
      </c>
      <c r="E501" s="138">
        <f t="shared" ca="1" si="89"/>
        <v>0.21849999999999997</v>
      </c>
      <c r="F501" s="139">
        <f t="shared" ca="1" si="86"/>
        <v>0.1784539755000005</v>
      </c>
      <c r="G501" s="140">
        <f t="shared" ca="1" si="93"/>
        <v>10.707238530000009</v>
      </c>
      <c r="H501" s="139">
        <f t="shared" ca="1" si="90"/>
        <v>0.13317812301004192</v>
      </c>
      <c r="I501" s="123">
        <f t="shared" ca="1" si="94"/>
        <v>0.31163209851004242</v>
      </c>
      <c r="J501" s="123">
        <f t="shared" ca="1" si="91"/>
        <v>0.62360156842436276</v>
      </c>
      <c r="K501" s="142">
        <f t="shared" ca="1" si="95"/>
        <v>7.9429168516227371</v>
      </c>
      <c r="L501" s="143">
        <f ca="1">MAX(Routing!A$3,J500+K500)</f>
        <v>8.5565328101605509</v>
      </c>
      <c r="M501" s="141">
        <f ca="1">VLOOKUP(L501,Routing!A$3:D$23,4)+(L501-VLOOKUP(L501,Routing!A$3:A$23,1))*VLOOKUP(L501,Routing!A$3:E$23,5)</f>
        <v>0.30680794936830658</v>
      </c>
      <c r="N501" s="141">
        <f ca="1">VLOOKUP($L501,Routing!$A$3:$C$23,3)+($L501-VLOOKUP($L501,Routing!$A$3:$A$23,1))*VLOOKUP($L501,Routing!$A$3:$F$23,6)</f>
        <v>5.6816286920056769E-3</v>
      </c>
      <c r="O501" s="141">
        <f ca="1">VLOOKUP($L501,Routing!$A$3:$B$23,2)+($L501-VLOOKUP($L501,Routing!$A$3:$A$23,1))*VLOOKUP($L501,Routing!$A$3:$G$23,7)</f>
        <v>0.2840814346002839</v>
      </c>
      <c r="P501" s="83" t="str">
        <f t="shared" ca="1" si="92"/>
        <v/>
      </c>
      <c r="Q501" s="83" t="str">
        <f t="shared" ca="1" si="96"/>
        <v/>
      </c>
      <c r="R501" s="83"/>
      <c r="S501" s="83"/>
    </row>
    <row r="502" spans="1:19" x14ac:dyDescent="0.2">
      <c r="A502" s="83">
        <f>+MassCurves!A469</f>
        <v>465</v>
      </c>
      <c r="B502" s="138">
        <f t="shared" si="85"/>
        <v>1.0155000000000001</v>
      </c>
      <c r="C502" s="123">
        <f t="shared" ca="1" si="87"/>
        <v>0.16200000000000014</v>
      </c>
      <c r="D502" s="139">
        <f t="shared" ca="1" si="88"/>
        <v>0</v>
      </c>
      <c r="E502" s="138">
        <f t="shared" ca="1" si="89"/>
        <v>0.21849999999999997</v>
      </c>
      <c r="F502" s="139">
        <f t="shared" ca="1" si="86"/>
        <v>0.17845397550000011</v>
      </c>
      <c r="G502" s="140">
        <f t="shared" ca="1" si="93"/>
        <v>10.707238530000019</v>
      </c>
      <c r="H502" s="139">
        <f t="shared" ca="1" si="90"/>
        <v>0.13351549620741232</v>
      </c>
      <c r="I502" s="123">
        <f t="shared" ca="1" si="94"/>
        <v>0.3119694717074124</v>
      </c>
      <c r="J502" s="123">
        <f t="shared" ca="1" si="91"/>
        <v>0.62427759841512609</v>
      </c>
      <c r="K502" s="142">
        <f t="shared" ca="1" si="95"/>
        <v>7.9521863618477457</v>
      </c>
      <c r="L502" s="143">
        <f ca="1">MAX(Routing!A$3,J501+K501)</f>
        <v>8.5665184200470996</v>
      </c>
      <c r="M502" s="141">
        <f ca="1">VLOOKUP(L502,Routing!A$3:D$23,4)+(L502-VLOOKUP(L502,Routing!A$3:A$23,1))*VLOOKUP(L502,Routing!A$3:E$23,5)</f>
        <v>0.30716599912519482</v>
      </c>
      <c r="N502" s="141">
        <f ca="1">VLOOKUP($L502,Routing!$A$3:$C$23,3)+($L502-VLOOKUP($L502,Routing!$A$3:$A$23,1))*VLOOKUP($L502,Routing!$A$3:$F$23,6)</f>
        <v>5.6882592430591624E-3</v>
      </c>
      <c r="O502" s="141">
        <f ca="1">VLOOKUP($L502,Routing!$A$3:$B$23,2)+($L502-VLOOKUP($L502,Routing!$A$3:$A$23,1))*VLOOKUP($L502,Routing!$A$3:$G$23,7)</f>
        <v>0.28441296215295814</v>
      </c>
      <c r="P502" s="83" t="str">
        <f t="shared" ca="1" si="92"/>
        <v/>
      </c>
      <c r="Q502" s="83" t="str">
        <f t="shared" ca="1" si="96"/>
        <v/>
      </c>
      <c r="R502" s="83"/>
      <c r="S502" s="83"/>
    </row>
    <row r="503" spans="1:19" x14ac:dyDescent="0.2">
      <c r="A503" s="83">
        <f>+MassCurves!A470</f>
        <v>466</v>
      </c>
      <c r="B503" s="138">
        <f t="shared" si="85"/>
        <v>1.0182</v>
      </c>
      <c r="C503" s="123">
        <f t="shared" ca="1" si="87"/>
        <v>0.16199999999999981</v>
      </c>
      <c r="D503" s="139">
        <f t="shared" ca="1" si="88"/>
        <v>0</v>
      </c>
      <c r="E503" s="138">
        <f t="shared" ca="1" si="89"/>
        <v>0.21849999999999997</v>
      </c>
      <c r="F503" s="139">
        <f t="shared" ca="1" si="86"/>
        <v>0.17845397549999978</v>
      </c>
      <c r="G503" s="140">
        <f t="shared" ca="1" si="93"/>
        <v>10.707238529999996</v>
      </c>
      <c r="H503" s="139">
        <f t="shared" ca="1" si="90"/>
        <v>0.13385415300535417</v>
      </c>
      <c r="I503" s="123">
        <f t="shared" ca="1" si="94"/>
        <v>0.31230812850535394</v>
      </c>
      <c r="J503" s="123">
        <f t="shared" ca="1" si="91"/>
        <v>0.62495620212688763</v>
      </c>
      <c r="K503" s="142">
        <f t="shared" ca="1" si="95"/>
        <v>7.9614186759236105</v>
      </c>
      <c r="L503" s="143">
        <f ca="1">MAX(Routing!A$3,J502+K502)</f>
        <v>8.5764639602628723</v>
      </c>
      <c r="M503" s="141">
        <f ca="1">VLOOKUP(L503,Routing!A$3:D$23,4)+(L503-VLOOKUP(L503,Routing!A$3:A$23,1))*VLOOKUP(L503,Routing!A$3:E$23,5)</f>
        <v>0.30752261212097948</v>
      </c>
      <c r="N503" s="141">
        <f ca="1">VLOOKUP($L503,Routing!$A$3:$C$23,3)+($L503-VLOOKUP($L503,Routing!$A$3:$A$23,1))*VLOOKUP($L503,Routing!$A$3:$F$23,6)</f>
        <v>5.6948631874255452E-3</v>
      </c>
      <c r="O503" s="141">
        <f ca="1">VLOOKUP($L503,Routing!$A$3:$B$23,2)+($L503-VLOOKUP($L503,Routing!$A$3:$A$23,1))*VLOOKUP($L503,Routing!$A$3:$G$23,7)</f>
        <v>0.28474315937127725</v>
      </c>
      <c r="P503" s="83" t="str">
        <f t="shared" ca="1" si="92"/>
        <v/>
      </c>
      <c r="Q503" s="83" t="str">
        <f t="shared" ca="1" si="96"/>
        <v/>
      </c>
      <c r="R503" s="83"/>
      <c r="S503" s="83"/>
    </row>
    <row r="504" spans="1:19" x14ac:dyDescent="0.2">
      <c r="A504" s="83">
        <f>+MassCurves!A471</f>
        <v>467</v>
      </c>
      <c r="B504" s="138">
        <f t="shared" si="85"/>
        <v>1.0209000000000001</v>
      </c>
      <c r="C504" s="123">
        <f t="shared" ca="1" si="87"/>
        <v>0.16200000000000048</v>
      </c>
      <c r="D504" s="139">
        <f t="shared" ca="1" si="88"/>
        <v>0</v>
      </c>
      <c r="E504" s="138">
        <f t="shared" ca="1" si="89"/>
        <v>0.21849999999999997</v>
      </c>
      <c r="F504" s="139">
        <f t="shared" ca="1" si="86"/>
        <v>0.1784539755000005</v>
      </c>
      <c r="G504" s="140">
        <f t="shared" ca="1" si="93"/>
        <v>10.707238530000009</v>
      </c>
      <c r="H504" s="139">
        <f t="shared" ca="1" si="90"/>
        <v>0.13419409992373879</v>
      </c>
      <c r="I504" s="123">
        <f t="shared" ca="1" si="94"/>
        <v>0.31264807542373929</v>
      </c>
      <c r="J504" s="123">
        <f t="shared" ca="1" si="91"/>
        <v>0.62563739264083751</v>
      </c>
      <c r="K504" s="142">
        <f t="shared" ca="1" si="95"/>
        <v>7.9706188504540414</v>
      </c>
      <c r="L504" s="143">
        <f ca="1">MAX(Routing!A$3,J503+K503)</f>
        <v>8.5863748780504974</v>
      </c>
      <c r="M504" s="141">
        <f ca="1">VLOOKUP(L504,Routing!A$3:D$23,4)+(L504-VLOOKUP(L504,Routing!A$3:A$23,1))*VLOOKUP(L504,Routing!A$3:E$23,5)</f>
        <v>0.30787798367511743</v>
      </c>
      <c r="N504" s="141">
        <f ca="1">VLOOKUP($L504,Routing!$A$3:$C$23,3)+($L504-VLOOKUP($L504,Routing!$A$3:$A$23,1))*VLOOKUP($L504,Routing!$A$3:$F$23,6)</f>
        <v>5.7014441421318037E-3</v>
      </c>
      <c r="O504" s="141">
        <f ca="1">VLOOKUP($L504,Routing!$A$3:$B$23,2)+($L504-VLOOKUP($L504,Routing!$A$3:$A$23,1))*VLOOKUP($L504,Routing!$A$3:$G$23,7)</f>
        <v>0.2850722071065902</v>
      </c>
      <c r="P504" s="83" t="str">
        <f t="shared" ca="1" si="92"/>
        <v/>
      </c>
      <c r="Q504" s="83" t="str">
        <f t="shared" ca="1" si="96"/>
        <v/>
      </c>
      <c r="R504" s="83"/>
      <c r="S504" s="83"/>
    </row>
    <row r="505" spans="1:19" x14ac:dyDescent="0.2">
      <c r="A505" s="83">
        <f>+MassCurves!A472</f>
        <v>468</v>
      </c>
      <c r="B505" s="138">
        <f t="shared" si="85"/>
        <v>1.0236000000000001</v>
      </c>
      <c r="C505" s="123">
        <f t="shared" ca="1" si="87"/>
        <v>0.16200000000000014</v>
      </c>
      <c r="D505" s="139">
        <f t="shared" ca="1" si="88"/>
        <v>0</v>
      </c>
      <c r="E505" s="138">
        <f t="shared" ca="1" si="89"/>
        <v>0.21849999999999997</v>
      </c>
      <c r="F505" s="139">
        <f t="shared" ca="1" si="86"/>
        <v>0.17845397550000011</v>
      </c>
      <c r="G505" s="140">
        <f t="shared" ca="1" si="93"/>
        <v>10.707238530000019</v>
      </c>
      <c r="H505" s="139">
        <f t="shared" ca="1" si="90"/>
        <v>0.13453534352388655</v>
      </c>
      <c r="I505" s="123">
        <f t="shared" ca="1" si="94"/>
        <v>0.31298931902388666</v>
      </c>
      <c r="J505" s="123">
        <f t="shared" ca="1" si="91"/>
        <v>0.62632118312138019</v>
      </c>
      <c r="K505" s="142">
        <f t="shared" ca="1" si="95"/>
        <v>7.979791591560879</v>
      </c>
      <c r="L505" s="143">
        <f ca="1">MAX(Routing!A$3,J504+K504)</f>
        <v>8.5962562430948797</v>
      </c>
      <c r="M505" s="141">
        <f ca="1">VLOOKUP(L505,Routing!A$3:D$23,4)+(L505-VLOOKUP(L505,Routing!A$3:A$23,1))*VLOOKUP(L505,Routing!A$3:E$23,5)</f>
        <v>0.30823229556913911</v>
      </c>
      <c r="N505" s="141">
        <f ca="1">VLOOKUP($L505,Routing!$A$3:$C$23,3)+($L505-VLOOKUP($L505,Routing!$A$3:$A$23,1))*VLOOKUP($L505,Routing!$A$3:$F$23,6)</f>
        <v>5.7080054735025752E-3</v>
      </c>
      <c r="O505" s="141">
        <f ca="1">VLOOKUP($L505,Routing!$A$3:$B$23,2)+($L505-VLOOKUP($L505,Routing!$A$3:$A$23,1))*VLOOKUP($L505,Routing!$A$3:$G$23,7)</f>
        <v>0.28540027367512877</v>
      </c>
      <c r="P505" s="83" t="str">
        <f t="shared" ca="1" si="92"/>
        <v/>
      </c>
      <c r="Q505" s="83" t="str">
        <f t="shared" ca="1" si="96"/>
        <v/>
      </c>
      <c r="R505" s="83"/>
      <c r="S505" s="83"/>
    </row>
    <row r="506" spans="1:19" x14ac:dyDescent="0.2">
      <c r="A506" s="83">
        <f>+MassCurves!A473</f>
        <v>469</v>
      </c>
      <c r="B506" s="138">
        <f t="shared" si="85"/>
        <v>1.0263</v>
      </c>
      <c r="C506" s="123">
        <f t="shared" ca="1" si="87"/>
        <v>0.16199999999999981</v>
      </c>
      <c r="D506" s="139">
        <f t="shared" ca="1" si="88"/>
        <v>0</v>
      </c>
      <c r="E506" s="138">
        <f t="shared" ca="1" si="89"/>
        <v>0.21849999999999997</v>
      </c>
      <c r="F506" s="139">
        <f t="shared" ca="1" si="86"/>
        <v>0.17845397549999978</v>
      </c>
      <c r="G506" s="140">
        <f t="shared" ca="1" si="93"/>
        <v>10.707238529999996</v>
      </c>
      <c r="H506" s="139">
        <f t="shared" ca="1" si="90"/>
        <v>0.13487789040888265</v>
      </c>
      <c r="I506" s="123">
        <f t="shared" ca="1" si="94"/>
        <v>0.3133318659088824</v>
      </c>
      <c r="J506" s="123">
        <f t="shared" ca="1" si="91"/>
        <v>0.62700758681677304</v>
      </c>
      <c r="K506" s="142">
        <f t="shared" ca="1" si="95"/>
        <v>7.9889412800954904</v>
      </c>
      <c r="L506" s="143">
        <f ca="1">MAX(Routing!A$3,J505+K505)</f>
        <v>8.6061127746822592</v>
      </c>
      <c r="M506" s="141">
        <f ca="1">VLOOKUP(L506,Routing!A$3:D$23,4)+(L506-VLOOKUP(L506,Routing!A$3:A$23,1))*VLOOKUP(L506,Routing!A$3:E$23,5)</f>
        <v>0.30858571702047938</v>
      </c>
      <c r="N506" s="141">
        <f ca="1">VLOOKUP($L506,Routing!$A$3:$C$23,3)+($L506-VLOOKUP($L506,Routing!$A$3:$A$23,1))*VLOOKUP($L506,Routing!$A$3:$F$23,6)</f>
        <v>5.7145503151940624E-3</v>
      </c>
      <c r="O506" s="141">
        <f ca="1">VLOOKUP($L506,Routing!$A$3:$B$23,2)+($L506-VLOOKUP($L506,Routing!$A$3:$A$23,1))*VLOOKUP($L506,Routing!$A$3:$G$23,7)</f>
        <v>0.28572751575970312</v>
      </c>
      <c r="P506" s="83" t="str">
        <f t="shared" ca="1" si="92"/>
        <v/>
      </c>
      <c r="Q506" s="83" t="str">
        <f t="shared" ca="1" si="96"/>
        <v/>
      </c>
      <c r="R506" s="83"/>
      <c r="S506" s="83"/>
    </row>
    <row r="507" spans="1:19" x14ac:dyDescent="0.2">
      <c r="A507" s="83">
        <f>+MassCurves!A474</f>
        <v>470</v>
      </c>
      <c r="B507" s="138">
        <f t="shared" si="85"/>
        <v>1.0290000000000001</v>
      </c>
      <c r="C507" s="123">
        <f t="shared" ca="1" si="87"/>
        <v>0.16200000000000014</v>
      </c>
      <c r="D507" s="139">
        <f t="shared" ca="1" si="88"/>
        <v>0</v>
      </c>
      <c r="E507" s="138">
        <f t="shared" ca="1" si="89"/>
        <v>0.21849999999999997</v>
      </c>
      <c r="F507" s="139">
        <f t="shared" ca="1" si="86"/>
        <v>0.17845397550000011</v>
      </c>
      <c r="G507" s="140">
        <f t="shared" ca="1" si="93"/>
        <v>10.707238529999996</v>
      </c>
      <c r="H507" s="139">
        <f t="shared" ca="1" si="90"/>
        <v>0.13522174722389724</v>
      </c>
      <c r="I507" s="123">
        <f t="shared" ca="1" si="94"/>
        <v>0.31367572272389732</v>
      </c>
      <c r="J507" s="123">
        <f t="shared" ca="1" si="91"/>
        <v>0.62769661705976221</v>
      </c>
      <c r="K507" s="142">
        <f t="shared" ca="1" si="95"/>
        <v>7.9980719950427881</v>
      </c>
      <c r="L507" s="143">
        <f ca="1">MAX(Routing!A$3,J506+K506)</f>
        <v>8.6159488669122641</v>
      </c>
      <c r="M507" s="141">
        <f ca="1">VLOOKUP(L507,Routing!A$3:D$23,4)+(L507-VLOOKUP(L507,Routing!A$3:A$23,1))*VLOOKUP(L507,Routing!A$3:E$23,5)</f>
        <v>0.30893840558649549</v>
      </c>
      <c r="N507" s="141">
        <f ca="1">VLOOKUP($L507,Routing!$A$3:$C$23,3)+($L507-VLOOKUP($L507,Routing!$A$3:$A$23,1))*VLOOKUP($L507,Routing!$A$3:$F$23,6)</f>
        <v>5.7210815849351015E-3</v>
      </c>
      <c r="O507" s="141">
        <f ca="1">VLOOKUP($L507,Routing!$A$3:$B$23,2)+($L507-VLOOKUP($L507,Routing!$A$3:$A$23,1))*VLOOKUP($L507,Routing!$A$3:$G$23,7)</f>
        <v>0.28605407924675508</v>
      </c>
      <c r="P507" s="83" t="str">
        <f t="shared" ca="1" si="92"/>
        <v/>
      </c>
      <c r="Q507" s="83" t="str">
        <f t="shared" ca="1" si="96"/>
        <v/>
      </c>
      <c r="R507" s="83"/>
      <c r="S507" s="83"/>
    </row>
    <row r="508" spans="1:19" x14ac:dyDescent="0.2">
      <c r="A508" s="83">
        <f>+MassCurves!A475</f>
        <v>471</v>
      </c>
      <c r="B508" s="138">
        <f t="shared" si="85"/>
        <v>1.0317000000000001</v>
      </c>
      <c r="C508" s="123">
        <f t="shared" ca="1" si="87"/>
        <v>0.16200000000000014</v>
      </c>
      <c r="D508" s="139">
        <f t="shared" ca="1" si="88"/>
        <v>0</v>
      </c>
      <c r="E508" s="138">
        <f t="shared" ca="1" si="89"/>
        <v>0.21849999999999997</v>
      </c>
      <c r="F508" s="139">
        <f t="shared" ca="1" si="86"/>
        <v>0.17845397550000011</v>
      </c>
      <c r="G508" s="140">
        <f t="shared" ca="1" si="93"/>
        <v>10.707238530000007</v>
      </c>
      <c r="H508" s="139">
        <f t="shared" ca="1" si="90"/>
        <v>0.13556692065650716</v>
      </c>
      <c r="I508" s="123">
        <f t="shared" ca="1" si="94"/>
        <v>0.3140208961565073</v>
      </c>
      <c r="J508" s="123">
        <f t="shared" ca="1" si="91"/>
        <v>0.62838828726823281</v>
      </c>
      <c r="K508" s="142">
        <f t="shared" ca="1" si="95"/>
        <v>8.0071875352474517</v>
      </c>
      <c r="L508" s="143">
        <f ca="1">MAX(Routing!A$3,J507+K507)</f>
        <v>8.6257686121025507</v>
      </c>
      <c r="M508" s="141">
        <f ca="1">VLOOKUP(L508,Routing!A$3:D$23,4)+(L508-VLOOKUP(L508,Routing!A$3:A$23,1))*VLOOKUP(L508,Routing!A$3:E$23,5)</f>
        <v>0.30929050800367708</v>
      </c>
      <c r="N508" s="141">
        <f ca="1">VLOOKUP($L508,Routing!$A$3:$C$23,3)+($L508-VLOOKUP($L508,Routing!$A$3:$A$23,1))*VLOOKUP($L508,Routing!$A$3:$F$23,6)</f>
        <v>5.727602000068094E-3</v>
      </c>
      <c r="O508" s="141">
        <f ca="1">VLOOKUP($L508,Routing!$A$3:$B$23,2)+($L508-VLOOKUP($L508,Routing!$A$3:$A$23,1))*VLOOKUP($L508,Routing!$A$3:$G$23,7)</f>
        <v>0.28638010000340475</v>
      </c>
      <c r="P508" s="83" t="str">
        <f t="shared" ca="1" si="92"/>
        <v/>
      </c>
      <c r="Q508" s="83" t="str">
        <f t="shared" ca="1" si="96"/>
        <v/>
      </c>
      <c r="R508" s="83"/>
      <c r="S508" s="83"/>
    </row>
    <row r="509" spans="1:19" x14ac:dyDescent="0.2">
      <c r="A509" s="83">
        <f>+MassCurves!A476</f>
        <v>472</v>
      </c>
      <c r="B509" s="138">
        <f t="shared" si="85"/>
        <v>1.0344</v>
      </c>
      <c r="C509" s="123">
        <f t="shared" ca="1" si="87"/>
        <v>0.16199999999999981</v>
      </c>
      <c r="D509" s="139">
        <f t="shared" ca="1" si="88"/>
        <v>0</v>
      </c>
      <c r="E509" s="138">
        <f t="shared" ca="1" si="89"/>
        <v>0.21849999999999997</v>
      </c>
      <c r="F509" s="139">
        <f t="shared" ca="1" si="86"/>
        <v>0.17845397549999978</v>
      </c>
      <c r="G509" s="140">
        <f t="shared" ca="1" si="93"/>
        <v>10.707238529999996</v>
      </c>
      <c r="H509" s="139">
        <f t="shared" ca="1" si="90"/>
        <v>0.13591341743702148</v>
      </c>
      <c r="I509" s="123">
        <f t="shared" ca="1" si="94"/>
        <v>0.31436739293702126</v>
      </c>
      <c r="J509" s="123">
        <f t="shared" ca="1" si="91"/>
        <v>0.62908261094586382</v>
      </c>
      <c r="K509" s="142">
        <f t="shared" ca="1" si="95"/>
        <v>8.0162914395826981</v>
      </c>
      <c r="L509" s="143">
        <f ca="1">MAX(Routing!A$3,J508+K508)</f>
        <v>8.6355758225156851</v>
      </c>
      <c r="M509" s="141">
        <f ca="1">VLOOKUP(L509,Routing!A$3:D$23,4)+(L509-VLOOKUP(L509,Routing!A$3:A$23,1))*VLOOKUP(L509,Routing!A$3:E$23,5)</f>
        <v>0.30964216096669783</v>
      </c>
      <c r="N509" s="141">
        <f ca="1">VLOOKUP($L509,Routing!$A$3:$C$23,3)+($L509-VLOOKUP($L509,Routing!$A$3:$A$23,1))*VLOOKUP($L509,Routing!$A$3:$F$23,6)</f>
        <v>5.7341140919758855E-3</v>
      </c>
      <c r="O509" s="141">
        <f ca="1">VLOOKUP($L509,Routing!$A$3:$B$23,2)+($L509-VLOOKUP($L509,Routing!$A$3:$A$23,1))*VLOOKUP($L509,Routing!$A$3:$G$23,7)</f>
        <v>0.2867057045987943</v>
      </c>
      <c r="P509" s="83" t="str">
        <f t="shared" ca="1" si="92"/>
        <v/>
      </c>
      <c r="Q509" s="83" t="str">
        <f t="shared" ca="1" si="96"/>
        <v/>
      </c>
      <c r="R509" s="83"/>
      <c r="S509" s="83"/>
    </row>
    <row r="510" spans="1:19" x14ac:dyDescent="0.2">
      <c r="A510" s="83">
        <f>+MassCurves!A477</f>
        <v>473</v>
      </c>
      <c r="B510" s="138">
        <f t="shared" si="85"/>
        <v>1.0371000000000001</v>
      </c>
      <c r="C510" s="123">
        <f t="shared" ca="1" si="87"/>
        <v>0.16200000000000014</v>
      </c>
      <c r="D510" s="139">
        <f t="shared" ca="1" si="88"/>
        <v>0</v>
      </c>
      <c r="E510" s="138">
        <f t="shared" ca="1" si="89"/>
        <v>0.21849999999999997</v>
      </c>
      <c r="F510" s="139">
        <f t="shared" ca="1" si="86"/>
        <v>0.17845397550000011</v>
      </c>
      <c r="G510" s="140">
        <f t="shared" ca="1" si="93"/>
        <v>10.707238529999996</v>
      </c>
      <c r="H510" s="139">
        <f t="shared" ca="1" si="90"/>
        <v>0.1362612443388094</v>
      </c>
      <c r="I510" s="123">
        <f t="shared" ca="1" si="94"/>
        <v>0.31471521983880951</v>
      </c>
      <c r="J510" s="123">
        <f t="shared" ca="1" si="91"/>
        <v>0.62977960168278457</v>
      </c>
      <c r="K510" s="142">
        <f t="shared" ca="1" si="95"/>
        <v>8.0253870056732861</v>
      </c>
      <c r="L510" s="143">
        <f ca="1">MAX(Routing!A$3,J509+K509)</f>
        <v>8.6453740505285612</v>
      </c>
      <c r="M510" s="141">
        <f ca="1">VLOOKUP(L510,Routing!A$3:D$23,4)+(L510-VLOOKUP(L510,Routing!A$3:A$23,1))*VLOOKUP(L510,Routing!A$3:E$23,5)</f>
        <v>0.30999349185162173</v>
      </c>
      <c r="N510" s="141">
        <f ca="1">VLOOKUP($L510,Routing!$A$3:$C$23,3)+($L510-VLOOKUP($L510,Routing!$A$3:$A$23,1))*VLOOKUP($L510,Routing!$A$3:$F$23,6)</f>
        <v>5.7406202194744751E-3</v>
      </c>
      <c r="O510" s="141">
        <f ca="1">VLOOKUP($L510,Routing!$A$3:$B$23,2)+($L510-VLOOKUP($L510,Routing!$A$3:$A$23,1))*VLOOKUP($L510,Routing!$A$3:$G$23,7)</f>
        <v>0.2870310109737238</v>
      </c>
      <c r="P510" s="83" t="str">
        <f t="shared" ca="1" si="92"/>
        <v/>
      </c>
      <c r="Q510" s="83" t="str">
        <f t="shared" ca="1" si="96"/>
        <v/>
      </c>
      <c r="R510" s="83"/>
      <c r="S510" s="83"/>
    </row>
    <row r="511" spans="1:19" x14ac:dyDescent="0.2">
      <c r="A511" s="83">
        <f>+MassCurves!A478</f>
        <v>474</v>
      </c>
      <c r="B511" s="138">
        <f t="shared" si="85"/>
        <v>1.0398000000000001</v>
      </c>
      <c r="C511" s="123">
        <f t="shared" ca="1" si="87"/>
        <v>0.16200000000000014</v>
      </c>
      <c r="D511" s="139">
        <f t="shared" ca="1" si="88"/>
        <v>0</v>
      </c>
      <c r="E511" s="138">
        <f t="shared" ca="1" si="89"/>
        <v>0.21849999999999997</v>
      </c>
      <c r="F511" s="139">
        <f t="shared" ca="1" si="86"/>
        <v>0.17845397550000011</v>
      </c>
      <c r="G511" s="140">
        <f t="shared" ca="1" si="93"/>
        <v>10.707238530000007</v>
      </c>
      <c r="H511" s="139">
        <f t="shared" ca="1" si="90"/>
        <v>0.13661040817863121</v>
      </c>
      <c r="I511" s="123">
        <f t="shared" ca="1" si="94"/>
        <v>0.31506438367863132</v>
      </c>
      <c r="J511" s="123">
        <f t="shared" ca="1" si="91"/>
        <v>0.63047927315624008</v>
      </c>
      <c r="K511" s="142">
        <f t="shared" ca="1" si="95"/>
        <v>8.0344773072764681</v>
      </c>
      <c r="L511" s="143">
        <f ca="1">MAX(Routing!A$3,J510+K510)</f>
        <v>8.6551666073560707</v>
      </c>
      <c r="M511" s="141">
        <f ca="1">VLOOKUP(L511,Routing!A$3:D$23,4)+(L511-VLOOKUP(L511,Routing!A$3:A$23,1))*VLOOKUP(L511,Routing!A$3:E$23,5)</f>
        <v>0.31034461938726943</v>
      </c>
      <c r="N511" s="141">
        <f ca="1">VLOOKUP($L511,Routing!$A$3:$C$23,3)+($L511-VLOOKUP($L511,Routing!$A$3:$A$23,1))*VLOOKUP($L511,Routing!$A$3:$F$23,6)</f>
        <v>5.7471225812457307E-3</v>
      </c>
      <c r="O511" s="141">
        <f ca="1">VLOOKUP($L511,Routing!$A$3:$B$23,2)+($L511-VLOOKUP($L511,Routing!$A$3:$A$23,1))*VLOOKUP($L511,Routing!$A$3:$G$23,7)</f>
        <v>0.28735612906228652</v>
      </c>
      <c r="P511" s="83" t="str">
        <f t="shared" ca="1" si="92"/>
        <v/>
      </c>
      <c r="Q511" s="83" t="str">
        <f t="shared" ca="1" si="96"/>
        <v/>
      </c>
      <c r="R511" s="83"/>
      <c r="S511" s="83"/>
    </row>
    <row r="512" spans="1:19" x14ac:dyDescent="0.2">
      <c r="A512" s="83">
        <f>+MassCurves!A479</f>
        <v>475</v>
      </c>
      <c r="B512" s="138">
        <f t="shared" si="85"/>
        <v>1.0425</v>
      </c>
      <c r="C512" s="123">
        <f t="shared" ca="1" si="87"/>
        <v>0.16199999999999981</v>
      </c>
      <c r="D512" s="139">
        <f t="shared" ca="1" si="88"/>
        <v>0</v>
      </c>
      <c r="E512" s="138">
        <f t="shared" ca="1" si="89"/>
        <v>0.21849999999999997</v>
      </c>
      <c r="F512" s="139">
        <f t="shared" ca="1" si="86"/>
        <v>0.17845397549999978</v>
      </c>
      <c r="G512" s="140">
        <f t="shared" ca="1" si="93"/>
        <v>10.707238529999996</v>
      </c>
      <c r="H512" s="139">
        <f t="shared" ca="1" si="90"/>
        <v>0.13696091581697251</v>
      </c>
      <c r="I512" s="123">
        <f t="shared" ca="1" si="94"/>
        <v>0.31541489131697231</v>
      </c>
      <c r="J512" s="123">
        <f t="shared" ca="1" si="91"/>
        <v>0.63118163913126446</v>
      </c>
      <c r="K512" s="142">
        <f t="shared" ca="1" si="95"/>
        <v>8.0435652104170892</v>
      </c>
      <c r="L512" s="143">
        <f ca="1">MAX(Routing!A$3,J511+K511)</f>
        <v>8.6649565804327082</v>
      </c>
      <c r="M512" s="141">
        <f ca="1">VLOOKUP(L512,Routing!A$3:D$23,4)+(L512-VLOOKUP(L512,Routing!A$3:A$23,1))*VLOOKUP(L512,Routing!A$3:E$23,5)</f>
        <v>0.31069565427846363</v>
      </c>
      <c r="N512" s="141">
        <f ca="1">VLOOKUP($L512,Routing!$A$3:$C$23,3)+($L512-VLOOKUP($L512,Routing!$A$3:$A$23,1))*VLOOKUP($L512,Routing!$A$3:$F$23,6)</f>
        <v>5.7536232273789553E-3</v>
      </c>
      <c r="O512" s="141">
        <f ca="1">VLOOKUP($L512,Routing!$A$3:$B$23,2)+($L512-VLOOKUP($L512,Routing!$A$3:$A$23,1))*VLOOKUP($L512,Routing!$A$3:$G$23,7)</f>
        <v>0.28768116136894778</v>
      </c>
      <c r="P512" s="83" t="str">
        <f t="shared" ca="1" si="92"/>
        <v/>
      </c>
      <c r="Q512" s="83" t="str">
        <f t="shared" ca="1" si="96"/>
        <v/>
      </c>
      <c r="R512" s="83"/>
      <c r="S512" s="83"/>
    </row>
    <row r="513" spans="1:19" x14ac:dyDescent="0.2">
      <c r="A513" s="83">
        <f>+MassCurves!A480</f>
        <v>476</v>
      </c>
      <c r="B513" s="138">
        <f t="shared" si="85"/>
        <v>1.0452000000000001</v>
      </c>
      <c r="C513" s="123">
        <f t="shared" ca="1" si="87"/>
        <v>0.16200000000000014</v>
      </c>
      <c r="D513" s="139">
        <f t="shared" ca="1" si="88"/>
        <v>0</v>
      </c>
      <c r="E513" s="138">
        <f t="shared" ca="1" si="89"/>
        <v>0.21849999999999997</v>
      </c>
      <c r="F513" s="139">
        <f t="shared" ca="1" si="86"/>
        <v>0.17845397550000011</v>
      </c>
      <c r="G513" s="140">
        <f t="shared" ca="1" si="93"/>
        <v>10.707238529999996</v>
      </c>
      <c r="H513" s="139">
        <f t="shared" ca="1" si="90"/>
        <v>0.13731277415838097</v>
      </c>
      <c r="I513" s="123">
        <f t="shared" ca="1" si="94"/>
        <v>0.31576674965838109</v>
      </c>
      <c r="J513" s="123">
        <f t="shared" ca="1" si="91"/>
        <v>0.63188671346135517</v>
      </c>
      <c r="K513" s="142">
        <f t="shared" ca="1" si="95"/>
        <v>8.0526533883662346</v>
      </c>
      <c r="L513" s="143">
        <f ca="1">MAX(Routing!A$3,J512+K512)</f>
        <v>8.6747468495483542</v>
      </c>
      <c r="M513" s="141">
        <f ca="1">VLOOKUP(L513,Routing!A$3:D$23,4)+(L513-VLOOKUP(L513,Routing!A$3:A$23,1))*VLOOKUP(L513,Routing!A$3:E$23,5)</f>
        <v>0.31104669978460231</v>
      </c>
      <c r="N513" s="141">
        <f ca="1">VLOOKUP($L513,Routing!$A$3:$C$23,3)+($L513-VLOOKUP($L513,Routing!$A$3:$A$23,1))*VLOOKUP($L513,Routing!$A$3:$F$23,6)</f>
        <v>5.7601240700852277E-3</v>
      </c>
      <c r="O513" s="141">
        <f ca="1">VLOOKUP($L513,Routing!$A$3:$B$23,2)+($L513-VLOOKUP($L513,Routing!$A$3:$A$23,1))*VLOOKUP($L513,Routing!$A$3:$G$23,7)</f>
        <v>0.28800620350426143</v>
      </c>
      <c r="P513" s="83" t="str">
        <f t="shared" ca="1" si="92"/>
        <v/>
      </c>
      <c r="Q513" s="83" t="str">
        <f t="shared" ca="1" si="96"/>
        <v/>
      </c>
      <c r="R513" s="83"/>
      <c r="S513" s="83"/>
    </row>
    <row r="514" spans="1:19" x14ac:dyDescent="0.2">
      <c r="A514" s="83">
        <f>+MassCurves!A481</f>
        <v>477</v>
      </c>
      <c r="B514" s="138">
        <f t="shared" si="85"/>
        <v>1.0479000000000001</v>
      </c>
      <c r="C514" s="123">
        <f t="shared" ca="1" si="87"/>
        <v>0.16200000000000014</v>
      </c>
      <c r="D514" s="139">
        <f t="shared" ca="1" si="88"/>
        <v>0</v>
      </c>
      <c r="E514" s="138">
        <f t="shared" ca="1" si="89"/>
        <v>0.21849999999999997</v>
      </c>
      <c r="F514" s="139">
        <f t="shared" ca="1" si="86"/>
        <v>0.17845397550000011</v>
      </c>
      <c r="G514" s="140">
        <f t="shared" ca="1" si="93"/>
        <v>10.707238530000007</v>
      </c>
      <c r="H514" s="139">
        <f t="shared" ca="1" si="90"/>
        <v>0.13766599015180653</v>
      </c>
      <c r="I514" s="123">
        <f t="shared" ca="1" si="94"/>
        <v>0.31611996565180667</v>
      </c>
      <c r="J514" s="123">
        <f t="shared" ca="1" si="91"/>
        <v>0.63259451008915635</v>
      </c>
      <c r="K514" s="142">
        <f t="shared" ca="1" si="95"/>
        <v>8.0617443355463188</v>
      </c>
      <c r="L514" s="143">
        <f ca="1">MAX(Routing!A$3,J513+K513)</f>
        <v>8.6845401018275901</v>
      </c>
      <c r="M514" s="141">
        <f ca="1">VLOOKUP(L514,Routing!A$3:D$23,4)+(L514-VLOOKUP(L514,Routing!A$3:A$23,1))*VLOOKUP(L514,Routing!A$3:E$23,5)</f>
        <v>0.31139785225676614</v>
      </c>
      <c r="N514" s="141">
        <f ca="1">VLOOKUP($L514,Routing!$A$3:$C$23,3)+($L514-VLOOKUP($L514,Routing!$A$3:$A$23,1))*VLOOKUP($L514,Routing!$A$3:$F$23,6)</f>
        <v>5.7666268936438173E-3</v>
      </c>
      <c r="O514" s="141">
        <f ca="1">VLOOKUP($L514,Routing!$A$3:$B$23,2)+($L514-VLOOKUP($L514,Routing!$A$3:$A$23,1))*VLOOKUP($L514,Routing!$A$3:$G$23,7)</f>
        <v>0.2883313446821909</v>
      </c>
      <c r="P514" s="83" t="str">
        <f t="shared" ca="1" si="92"/>
        <v/>
      </c>
      <c r="Q514" s="83" t="str">
        <f t="shared" ca="1" si="96"/>
        <v/>
      </c>
      <c r="R514" s="83"/>
      <c r="S514" s="83"/>
    </row>
    <row r="515" spans="1:19" x14ac:dyDescent="0.2">
      <c r="A515" s="83">
        <f>+MassCurves!A482</f>
        <v>478</v>
      </c>
      <c r="B515" s="138">
        <f t="shared" si="85"/>
        <v>1.0506</v>
      </c>
      <c r="C515" s="123">
        <f t="shared" ca="1" si="87"/>
        <v>0.16199999999999981</v>
      </c>
      <c r="D515" s="139">
        <f t="shared" ca="1" si="88"/>
        <v>0</v>
      </c>
      <c r="E515" s="138">
        <f t="shared" ca="1" si="89"/>
        <v>0.21849999999999997</v>
      </c>
      <c r="F515" s="139">
        <f t="shared" ca="1" si="86"/>
        <v>0.17845397549999978</v>
      </c>
      <c r="G515" s="140">
        <f t="shared" ca="1" si="93"/>
        <v>10.707238529999996</v>
      </c>
      <c r="H515" s="139">
        <f t="shared" ca="1" si="90"/>
        <v>0.13802057079094437</v>
      </c>
      <c r="I515" s="123">
        <f t="shared" ca="1" si="94"/>
        <v>0.31647454629094418</v>
      </c>
      <c r="J515" s="123">
        <f t="shared" ca="1" si="91"/>
        <v>0.63330504304715063</v>
      </c>
      <c r="K515" s="142">
        <f t="shared" ca="1" si="95"/>
        <v>8.0708403804396465</v>
      </c>
      <c r="L515" s="143">
        <f ca="1">MAX(Routing!A$3,J514+K514)</f>
        <v>8.6943388456354747</v>
      </c>
      <c r="M515" s="141">
        <f ca="1">VLOOKUP(L515,Routing!A$3:D$23,4)+(L515-VLOOKUP(L515,Routing!A$3:A$23,1))*VLOOKUP(L515,Routing!A$3:E$23,5)</f>
        <v>0.31174920163633174</v>
      </c>
      <c r="N515" s="141">
        <f ca="1">VLOOKUP($L515,Routing!$A$3:$C$23,3)+($L515-VLOOKUP($L515,Routing!$A$3:$A$23,1))*VLOOKUP($L515,Routing!$A$3:$F$23,6)</f>
        <v>5.7731333636357723E-3</v>
      </c>
      <c r="O515" s="141">
        <f ca="1">VLOOKUP($L515,Routing!$A$3:$B$23,2)+($L515-VLOOKUP($L515,Routing!$A$3:$A$23,1))*VLOOKUP($L515,Routing!$A$3:$G$23,7)</f>
        <v>0.28865666818178864</v>
      </c>
      <c r="P515" s="83" t="str">
        <f t="shared" ca="1" si="92"/>
        <v/>
      </c>
      <c r="Q515" s="83" t="str">
        <f t="shared" ca="1" si="96"/>
        <v/>
      </c>
      <c r="R515" s="83"/>
      <c r="S515" s="83"/>
    </row>
    <row r="516" spans="1:19" x14ac:dyDescent="0.2">
      <c r="A516" s="83">
        <f>+MassCurves!A483</f>
        <v>479</v>
      </c>
      <c r="B516" s="138">
        <f t="shared" si="85"/>
        <v>1.0533000000000001</v>
      </c>
      <c r="C516" s="123">
        <f t="shared" ca="1" si="87"/>
        <v>0.16200000000000014</v>
      </c>
      <c r="D516" s="139">
        <f t="shared" ca="1" si="88"/>
        <v>0</v>
      </c>
      <c r="E516" s="138">
        <f t="shared" ca="1" si="89"/>
        <v>0.21849999999999997</v>
      </c>
      <c r="F516" s="139">
        <f t="shared" ca="1" si="86"/>
        <v>0.17845397550000011</v>
      </c>
      <c r="G516" s="140">
        <f t="shared" ca="1" si="93"/>
        <v>10.707238529999996</v>
      </c>
      <c r="H516" s="139">
        <f t="shared" ca="1" si="90"/>
        <v>0.13837652311458123</v>
      </c>
      <c r="I516" s="123">
        <f t="shared" ca="1" si="94"/>
        <v>0.31683049861458135</v>
      </c>
      <c r="J516" s="123">
        <f t="shared" ca="1" si="91"/>
        <v>0.63401832645835221</v>
      </c>
      <c r="K516" s="142">
        <f t="shared" ca="1" si="95"/>
        <v>8.0799436975719061</v>
      </c>
      <c r="L516" s="143">
        <f ca="1">MAX(Routing!A$3,J515+K515)</f>
        <v>8.7041454234867963</v>
      </c>
      <c r="M516" s="141">
        <f ca="1">VLOOKUP(L516,Routing!A$3:D$23,4)+(L516-VLOOKUP(L516,Routing!A$3:A$23,1))*VLOOKUP(L516,Routing!A$3:E$23,5)</f>
        <v>0.31210083191785321</v>
      </c>
      <c r="N516" s="141">
        <f ca="1">VLOOKUP($L516,Routing!$A$3:$C$23,3)+($L516-VLOOKUP($L516,Routing!$A$3:$A$23,1))*VLOOKUP($L516,Routing!$A$3:$F$23,6)</f>
        <v>5.7796450355158003E-3</v>
      </c>
      <c r="O516" s="141">
        <f ca="1">VLOOKUP($L516,Routing!$A$3:$B$23,2)+($L516-VLOOKUP($L516,Routing!$A$3:$A$23,1))*VLOOKUP($L516,Routing!$A$3:$G$23,7)</f>
        <v>0.28898225177579001</v>
      </c>
      <c r="P516" s="83" t="str">
        <f t="shared" ca="1" si="92"/>
        <v/>
      </c>
      <c r="Q516" s="83" t="str">
        <f t="shared" ca="1" si="96"/>
        <v/>
      </c>
      <c r="R516" s="83"/>
      <c r="S516" s="83"/>
    </row>
    <row r="517" spans="1:19" x14ac:dyDescent="0.2">
      <c r="A517" s="83">
        <f>+MassCurves!A484</f>
        <v>480</v>
      </c>
      <c r="B517" s="138">
        <f t="shared" si="85"/>
        <v>1.056</v>
      </c>
      <c r="C517" s="123">
        <f t="shared" ca="1" si="87"/>
        <v>0.16200000000000014</v>
      </c>
      <c r="D517" s="139">
        <f t="shared" ca="1" si="88"/>
        <v>0</v>
      </c>
      <c r="E517" s="138">
        <f t="shared" ca="1" si="89"/>
        <v>0.21849999999999997</v>
      </c>
      <c r="F517" s="139">
        <f t="shared" ca="1" si="86"/>
        <v>0.17845397550000011</v>
      </c>
      <c r="G517" s="140">
        <f t="shared" ca="1" si="93"/>
        <v>10.707238530000007</v>
      </c>
      <c r="H517" s="139">
        <f t="shared" ca="1" si="90"/>
        <v>0.13873385420694453</v>
      </c>
      <c r="I517" s="123">
        <f t="shared" ca="1" si="94"/>
        <v>0.31718782970694465</v>
      </c>
      <c r="J517" s="123">
        <f t="shared" ca="1" si="91"/>
        <v>0.63473437453700776</v>
      </c>
      <c r="K517" s="142">
        <f t="shared" ca="1" si="95"/>
        <v>8.0890563186368922</v>
      </c>
      <c r="L517" s="143">
        <f ca="1">MAX(Routing!A$3,J516+K516)</f>
        <v>8.7139620240302591</v>
      </c>
      <c r="M517" s="141">
        <f ca="1">VLOOKUP(L517,Routing!A$3:D$23,4)+(L517-VLOOKUP(L517,Routing!A$3:A$23,1))*VLOOKUP(L517,Routing!A$3:E$23,5)</f>
        <v>0.31245282157877419</v>
      </c>
      <c r="N517" s="141">
        <f ca="1">VLOOKUP($L517,Routing!$A$3:$C$23,3)+($L517-VLOOKUP($L517,Routing!$A$3:$A$23,1))*VLOOKUP($L517,Routing!$A$3:$F$23,6)</f>
        <v>5.7861633625698929E-3</v>
      </c>
      <c r="O517" s="141">
        <f ca="1">VLOOKUP($L517,Routing!$A$3:$B$23,2)+($L517-VLOOKUP($L517,Routing!$A$3:$A$23,1))*VLOOKUP($L517,Routing!$A$3:$G$23,7)</f>
        <v>0.28930816812849464</v>
      </c>
      <c r="P517" s="83" t="str">
        <f t="shared" ca="1" si="92"/>
        <v/>
      </c>
      <c r="Q517" s="83" t="str">
        <f t="shared" ca="1" si="96"/>
        <v/>
      </c>
      <c r="R517" s="83"/>
      <c r="S517" s="83"/>
    </row>
    <row r="518" spans="1:19" x14ac:dyDescent="0.2">
      <c r="A518" s="83">
        <f>+MassCurves!A485</f>
        <v>481</v>
      </c>
      <c r="B518" s="138">
        <f t="shared" si="85"/>
        <v>1.0587</v>
      </c>
      <c r="C518" s="123">
        <f t="shared" ca="1" si="87"/>
        <v>0.16199999999999948</v>
      </c>
      <c r="D518" s="139">
        <f t="shared" ca="1" si="88"/>
        <v>0</v>
      </c>
      <c r="E518" s="138">
        <f t="shared" ca="1" si="89"/>
        <v>0.21849999999999997</v>
      </c>
      <c r="F518" s="139">
        <f t="shared" ca="1" si="86"/>
        <v>0.17845397549999939</v>
      </c>
      <c r="G518" s="140">
        <f t="shared" ca="1" si="93"/>
        <v>10.707238529999985</v>
      </c>
      <c r="H518" s="139">
        <f t="shared" ca="1" si="90"/>
        <v>0.1390925711980551</v>
      </c>
      <c r="I518" s="123">
        <f t="shared" ca="1" si="94"/>
        <v>0.31754654669805449</v>
      </c>
      <c r="J518" s="123">
        <f t="shared" ca="1" si="91"/>
        <v>0.63545320158930974</v>
      </c>
      <c r="K518" s="142">
        <f t="shared" ca="1" si="95"/>
        <v>8.0981801428241464</v>
      </c>
      <c r="L518" s="143">
        <f ca="1">MAX(Routing!A$3,J517+K517)</f>
        <v>8.7237906931738998</v>
      </c>
      <c r="M518" s="141">
        <f ca="1">VLOOKUP(L518,Routing!A$3:D$23,4)+(L518-VLOOKUP(L518,Routing!A$3:A$23,1))*VLOOKUP(L518,Routing!A$3:E$23,5)</f>
        <v>0.31280524397834697</v>
      </c>
      <c r="N518" s="141">
        <f ca="1">VLOOKUP($L518,Routing!$A$3:$C$23,3)+($L518-VLOOKUP($L518,Routing!$A$3:$A$23,1))*VLOOKUP($L518,Routing!$A$3:$F$23,6)</f>
        <v>5.7926897033027218E-3</v>
      </c>
      <c r="O518" s="141">
        <f ca="1">VLOOKUP($L518,Routing!$A$3:$B$23,2)+($L518-VLOOKUP($L518,Routing!$A$3:$A$23,1))*VLOOKUP($L518,Routing!$A$3:$G$23,7)</f>
        <v>0.28963448516513612</v>
      </c>
      <c r="P518" s="83" t="str">
        <f t="shared" ca="1" si="92"/>
        <v/>
      </c>
      <c r="Q518" s="83" t="str">
        <f t="shared" ca="1" si="96"/>
        <v/>
      </c>
      <c r="R518" s="83"/>
      <c r="S518" s="83"/>
    </row>
    <row r="519" spans="1:19" x14ac:dyDescent="0.2">
      <c r="A519" s="83">
        <f>+MassCurves!A486</f>
        <v>482</v>
      </c>
      <c r="B519" s="138">
        <f t="shared" si="85"/>
        <v>1.0614000000000001</v>
      </c>
      <c r="C519" s="123">
        <f t="shared" ca="1" si="87"/>
        <v>0.16200000000000014</v>
      </c>
      <c r="D519" s="139">
        <f t="shared" ca="1" si="88"/>
        <v>0</v>
      </c>
      <c r="E519" s="138">
        <f t="shared" ca="1" si="89"/>
        <v>0.21849999999999997</v>
      </c>
      <c r="F519" s="139">
        <f t="shared" ca="1" si="86"/>
        <v>0.17845397550000011</v>
      </c>
      <c r="G519" s="140">
        <f t="shared" ca="1" si="93"/>
        <v>10.707238529999985</v>
      </c>
      <c r="H519" s="139">
        <f t="shared" ca="1" si="90"/>
        <v>0.1394526812640827</v>
      </c>
      <c r="I519" s="123">
        <f t="shared" ca="1" si="94"/>
        <v>0.31790665676408281</v>
      </c>
      <c r="J519" s="123">
        <f t="shared" ca="1" si="91"/>
        <v>0.63617482201410525</v>
      </c>
      <c r="K519" s="142">
        <f t="shared" ca="1" si="95"/>
        <v>8.1073169464066019</v>
      </c>
      <c r="L519" s="143">
        <f ca="1">MAX(Routing!A$3,J518+K518)</f>
        <v>8.7336333444134553</v>
      </c>
      <c r="M519" s="141">
        <f ca="1">VLOOKUP(L519,Routing!A$3:D$23,4)+(L519-VLOOKUP(L519,Routing!A$3:A$23,1))*VLOOKUP(L519,Routing!A$3:E$23,5)</f>
        <v>0.31315816772797245</v>
      </c>
      <c r="N519" s="141">
        <f ca="1">VLOOKUP($L519,Routing!$A$3:$C$23,3)+($L519-VLOOKUP($L519,Routing!$A$3:$A$23,1))*VLOOKUP($L519,Routing!$A$3:$F$23,6)</f>
        <v>5.7992253282957863E-3</v>
      </c>
      <c r="O519" s="141">
        <f ca="1">VLOOKUP($L519,Routing!$A$3:$B$23,2)+($L519-VLOOKUP($L519,Routing!$A$3:$A$23,1))*VLOOKUP($L519,Routing!$A$3:$G$23,7)</f>
        <v>0.28996126641478931</v>
      </c>
      <c r="P519" s="83" t="str">
        <f t="shared" ca="1" si="92"/>
        <v/>
      </c>
      <c r="Q519" s="83" t="str">
        <f t="shared" ca="1" si="96"/>
        <v/>
      </c>
      <c r="R519" s="83"/>
      <c r="S519" s="83"/>
    </row>
    <row r="520" spans="1:19" x14ac:dyDescent="0.2">
      <c r="A520" s="83">
        <f>+MassCurves!A487</f>
        <v>483</v>
      </c>
      <c r="B520" s="138">
        <f t="shared" si="85"/>
        <v>1.0641</v>
      </c>
      <c r="C520" s="123">
        <f t="shared" ca="1" si="87"/>
        <v>0.16200000000000014</v>
      </c>
      <c r="D520" s="139">
        <f t="shared" ca="1" si="88"/>
        <v>0</v>
      </c>
      <c r="E520" s="138">
        <f t="shared" ca="1" si="89"/>
        <v>0.21849999999999997</v>
      </c>
      <c r="F520" s="139">
        <f t="shared" ca="1" si="86"/>
        <v>0.17845397550000011</v>
      </c>
      <c r="G520" s="140">
        <f t="shared" ca="1" si="93"/>
        <v>10.707238530000007</v>
      </c>
      <c r="H520" s="139">
        <f t="shared" ca="1" si="90"/>
        <v>0.13981419162770489</v>
      </c>
      <c r="I520" s="123">
        <f t="shared" ca="1" si="94"/>
        <v>0.318268167127705</v>
      </c>
      <c r="J520" s="123">
        <f t="shared" ca="1" si="91"/>
        <v>0.63689925030361727</v>
      </c>
      <c r="K520" s="142">
        <f t="shared" ca="1" si="95"/>
        <v>8.1164683916413267</v>
      </c>
      <c r="L520" s="143">
        <f ca="1">MAX(Routing!A$3,J519+K519)</f>
        <v>8.7434917684207072</v>
      </c>
      <c r="M520" s="141">
        <f ca="1">VLOOKUP(L520,Routing!A$3:D$23,4)+(L520-VLOOKUP(L520,Routing!A$3:A$23,1))*VLOOKUP(L520,Routing!A$3:E$23,5)</f>
        <v>0.31351165703500539</v>
      </c>
      <c r="N520" s="141">
        <f ca="1">VLOOKUP($L520,Routing!$A$3:$C$23,3)+($L520-VLOOKUP($L520,Routing!$A$3:$A$23,1))*VLOOKUP($L520,Routing!$A$3:$F$23,6)</f>
        <v>5.8057714265741739E-3</v>
      </c>
      <c r="O520" s="141">
        <f ca="1">VLOOKUP($L520,Routing!$A$3:$B$23,2)+($L520-VLOOKUP($L520,Routing!$A$3:$A$23,1))*VLOOKUP($L520,Routing!$A$3:$G$23,7)</f>
        <v>0.29028857132870872</v>
      </c>
      <c r="P520" s="83" t="str">
        <f t="shared" ca="1" si="92"/>
        <v/>
      </c>
      <c r="Q520" s="83" t="str">
        <f t="shared" ca="1" si="96"/>
        <v/>
      </c>
      <c r="R520" s="83"/>
      <c r="S520" s="83"/>
    </row>
    <row r="521" spans="1:19" x14ac:dyDescent="0.2">
      <c r="A521" s="83">
        <f>+MassCurves!A488</f>
        <v>484</v>
      </c>
      <c r="B521" s="138">
        <f t="shared" si="85"/>
        <v>1.0668</v>
      </c>
      <c r="C521" s="123">
        <f t="shared" ca="1" si="87"/>
        <v>0.16199999999999948</v>
      </c>
      <c r="D521" s="139">
        <f t="shared" ca="1" si="88"/>
        <v>0</v>
      </c>
      <c r="E521" s="138">
        <f t="shared" ca="1" si="89"/>
        <v>0.21849999999999997</v>
      </c>
      <c r="F521" s="139">
        <f t="shared" ca="1" si="86"/>
        <v>0.17845397549999939</v>
      </c>
      <c r="G521" s="140">
        <f t="shared" ca="1" si="93"/>
        <v>10.707238529999985</v>
      </c>
      <c r="H521" s="139">
        <f t="shared" ca="1" si="90"/>
        <v>0.14017710955846935</v>
      </c>
      <c r="I521" s="123">
        <f t="shared" ca="1" si="94"/>
        <v>0.31863108505846871</v>
      </c>
      <c r="J521" s="123">
        <f t="shared" ca="1" si="91"/>
        <v>0.63762650104417851</v>
      </c>
      <c r="K521" s="142">
        <f t="shared" ca="1" si="95"/>
        <v>8.1256360350326364</v>
      </c>
      <c r="L521" s="143">
        <f ca="1">MAX(Routing!A$3,J520+K520)</f>
        <v>8.7533676419449442</v>
      </c>
      <c r="M521" s="141">
        <f ca="1">VLOOKUP(L521,Routing!A$3:D$23,4)+(L521-VLOOKUP(L521,Routing!A$3:A$23,1))*VLOOKUP(L521,Routing!A$3:E$23,5)</f>
        <v>0.31386577202193022</v>
      </c>
      <c r="N521" s="141">
        <f ca="1">VLOOKUP($L521,Routing!$A$3:$C$23,3)+($L521-VLOOKUP($L521,Routing!$A$3:$A$23,1))*VLOOKUP($L521,Routing!$A$3:$F$23,6)</f>
        <v>5.8123291115172266E-3</v>
      </c>
      <c r="O521" s="141">
        <f ca="1">VLOOKUP($L521,Routing!$A$3:$B$23,2)+($L521-VLOOKUP($L521,Routing!$A$3:$A$23,1))*VLOOKUP($L521,Routing!$A$3:$G$23,7)</f>
        <v>0.29061645557586135</v>
      </c>
      <c r="P521" s="83" t="str">
        <f t="shared" ca="1" si="92"/>
        <v/>
      </c>
      <c r="Q521" s="83" t="str">
        <f t="shared" ca="1" si="96"/>
        <v/>
      </c>
      <c r="R521" s="83"/>
      <c r="S521" s="83"/>
    </row>
    <row r="522" spans="1:19" x14ac:dyDescent="0.2">
      <c r="A522" s="83">
        <f>+MassCurves!A489</f>
        <v>485</v>
      </c>
      <c r="B522" s="138">
        <f t="shared" si="85"/>
        <v>1.0695000000000001</v>
      </c>
      <c r="C522" s="123">
        <f t="shared" ca="1" si="87"/>
        <v>0.16200000000000014</v>
      </c>
      <c r="D522" s="139">
        <f t="shared" ca="1" si="88"/>
        <v>0</v>
      </c>
      <c r="E522" s="138">
        <f t="shared" ca="1" si="89"/>
        <v>0.21849999999999997</v>
      </c>
      <c r="F522" s="139">
        <f t="shared" ca="1" si="86"/>
        <v>0.17845397550000011</v>
      </c>
      <c r="G522" s="140">
        <f t="shared" ca="1" si="93"/>
        <v>10.707238529999985</v>
      </c>
      <c r="H522" s="139">
        <f t="shared" ca="1" si="90"/>
        <v>0.14054144237315913</v>
      </c>
      <c r="I522" s="123">
        <f t="shared" ca="1" si="94"/>
        <v>0.31899541787315921</v>
      </c>
      <c r="J522" s="123">
        <f t="shared" ca="1" si="91"/>
        <v>0.63835658891695957</v>
      </c>
      <c r="K522" s="142">
        <f t="shared" ca="1" si="95"/>
        <v>8.1348213350033269</v>
      </c>
      <c r="L522" s="143">
        <f ca="1">MAX(Routing!A$3,J521+K521)</f>
        <v>8.7632625360768142</v>
      </c>
      <c r="M522" s="141">
        <f ca="1">VLOOKUP(L522,Routing!A$3:D$23,4)+(L522-VLOOKUP(L522,Routing!A$3:A$23,1))*VLOOKUP(L522,Routing!A$3:E$23,5)</f>
        <v>0.31422056902267459</v>
      </c>
      <c r="N522" s="141">
        <f ca="1">VLOOKUP($L522,Routing!$A$3:$C$23,3)+($L522-VLOOKUP($L522,Routing!$A$3:$A$23,1))*VLOOKUP($L522,Routing!$A$3:$F$23,6)</f>
        <v>5.8188994263458256E-3</v>
      </c>
      <c r="O522" s="141">
        <f ca="1">VLOOKUP($L522,Routing!$A$3:$B$23,2)+($L522-VLOOKUP($L522,Routing!$A$3:$A$23,1))*VLOOKUP($L522,Routing!$A$3:$G$23,7)</f>
        <v>0.2909449713172913</v>
      </c>
      <c r="P522" s="83" t="str">
        <f t="shared" ca="1" si="92"/>
        <v/>
      </c>
      <c r="Q522" s="83" t="str">
        <f t="shared" ca="1" si="96"/>
        <v/>
      </c>
      <c r="R522" s="83"/>
      <c r="S522" s="83"/>
    </row>
    <row r="523" spans="1:19" x14ac:dyDescent="0.2">
      <c r="A523" s="83">
        <f>+MassCurves!A490</f>
        <v>486</v>
      </c>
      <c r="B523" s="138">
        <f t="shared" si="85"/>
        <v>1.0722</v>
      </c>
      <c r="C523" s="123">
        <f t="shared" ca="1" si="87"/>
        <v>0.16200000000000014</v>
      </c>
      <c r="D523" s="139">
        <f t="shared" ca="1" si="88"/>
        <v>0</v>
      </c>
      <c r="E523" s="138">
        <f t="shared" ca="1" si="89"/>
        <v>0.21849999999999997</v>
      </c>
      <c r="F523" s="139">
        <f t="shared" ca="1" si="86"/>
        <v>0.17845397550000011</v>
      </c>
      <c r="G523" s="140">
        <f t="shared" ca="1" si="93"/>
        <v>10.707238530000007</v>
      </c>
      <c r="H523" s="139">
        <f t="shared" ca="1" si="90"/>
        <v>0.14090719743616173</v>
      </c>
      <c r="I523" s="123">
        <f t="shared" ca="1" si="94"/>
        <v>0.31936117293616184</v>
      </c>
      <c r="J523" s="123">
        <f t="shared" ca="1" si="91"/>
        <v>0.63908952869871027</v>
      </c>
      <c r="K523" s="142">
        <f t="shared" ca="1" si="95"/>
        <v>8.1440256590164317</v>
      </c>
      <c r="L523" s="143">
        <f ca="1">MAX(Routing!A$3,J522+K522)</f>
        <v>8.7731779239202865</v>
      </c>
      <c r="M523" s="141">
        <f ca="1">VLOOKUP(L523,Routing!A$3:D$23,4)+(L523-VLOOKUP(L523,Routing!A$3:A$23,1))*VLOOKUP(L523,Routing!A$3:E$23,5)</f>
        <v>0.31457610085769949</v>
      </c>
      <c r="N523" s="141">
        <f ca="1">VLOOKUP($L523,Routing!$A$3:$C$23,3)+($L523-VLOOKUP($L523,Routing!$A$3:$A$23,1))*VLOOKUP($L523,Routing!$A$3:$F$23,6)</f>
        <v>5.8254833492166567E-3</v>
      </c>
      <c r="O523" s="141">
        <f ca="1">VLOOKUP($L523,Routing!$A$3:$B$23,2)+($L523-VLOOKUP($L523,Routing!$A$3:$A$23,1))*VLOOKUP($L523,Routing!$A$3:$G$23,7)</f>
        <v>0.29127416746083284</v>
      </c>
      <c r="P523" s="83" t="str">
        <f t="shared" ca="1" si="92"/>
        <v/>
      </c>
      <c r="Q523" s="83" t="str">
        <f t="shared" ca="1" si="96"/>
        <v/>
      </c>
      <c r="R523" s="83"/>
      <c r="S523" s="83"/>
    </row>
    <row r="524" spans="1:19" x14ac:dyDescent="0.2">
      <c r="A524" s="83">
        <f>+MassCurves!A491</f>
        <v>487</v>
      </c>
      <c r="B524" s="138">
        <f t="shared" si="85"/>
        <v>1.0749000000000002</v>
      </c>
      <c r="C524" s="123">
        <f t="shared" ca="1" si="87"/>
        <v>0.16200000000000014</v>
      </c>
      <c r="D524" s="139">
        <f t="shared" ca="1" si="88"/>
        <v>0</v>
      </c>
      <c r="E524" s="138">
        <f t="shared" ca="1" si="89"/>
        <v>0.21849999999999997</v>
      </c>
      <c r="F524" s="139">
        <f t="shared" ca="1" si="86"/>
        <v>0.17845397550000011</v>
      </c>
      <c r="G524" s="140">
        <f t="shared" ca="1" si="93"/>
        <v>10.707238530000007</v>
      </c>
      <c r="H524" s="139">
        <f t="shared" ca="1" si="90"/>
        <v>0.14127438215984103</v>
      </c>
      <c r="I524" s="123">
        <f t="shared" ca="1" si="94"/>
        <v>0.31972835765984114</v>
      </c>
      <c r="J524" s="123">
        <f t="shared" ca="1" si="91"/>
        <v>0.63982533526251073</v>
      </c>
      <c r="K524" s="142">
        <f t="shared" ca="1" si="95"/>
        <v>8.1532502901869783</v>
      </c>
      <c r="L524" s="143">
        <f ca="1">MAX(Routing!A$3,J523+K523)</f>
        <v>8.7831151877151417</v>
      </c>
      <c r="M524" s="141">
        <f ca="1">VLOOKUP(L524,Routing!A$3:D$23,4)+(L524-VLOOKUP(L524,Routing!A$3:A$23,1))*VLOOKUP(L524,Routing!A$3:E$23,5)</f>
        <v>0.31493241708938752</v>
      </c>
      <c r="N524" s="141">
        <f ca="1">VLOOKUP($L524,Routing!$A$3:$C$23,3)+($L524-VLOOKUP($L524,Routing!$A$3:$A$23,1))*VLOOKUP($L524,Routing!$A$3:$F$23,6)</f>
        <v>5.8320817979516208E-3</v>
      </c>
      <c r="O524" s="141">
        <f ca="1">VLOOKUP($L524,Routing!$A$3:$B$23,2)+($L524-VLOOKUP($L524,Routing!$A$3:$A$23,1))*VLOOKUP($L524,Routing!$A$3:$G$23,7)</f>
        <v>0.29160408989758102</v>
      </c>
      <c r="P524" s="83" t="str">
        <f t="shared" ca="1" si="92"/>
        <v/>
      </c>
      <c r="Q524" s="83" t="str">
        <f t="shared" ca="1" si="96"/>
        <v/>
      </c>
      <c r="R524" s="83"/>
      <c r="S524" s="83"/>
    </row>
    <row r="525" spans="1:19" x14ac:dyDescent="0.2">
      <c r="A525" s="83">
        <f>+MassCurves!A492</f>
        <v>488</v>
      </c>
      <c r="B525" s="138">
        <f t="shared" si="85"/>
        <v>1.0776000000000001</v>
      </c>
      <c r="C525" s="123">
        <f t="shared" ca="1" si="87"/>
        <v>0.16200000000000014</v>
      </c>
      <c r="D525" s="139">
        <f t="shared" ca="1" si="88"/>
        <v>0</v>
      </c>
      <c r="E525" s="138">
        <f t="shared" ca="1" si="89"/>
        <v>0.21849999999999997</v>
      </c>
      <c r="F525" s="139">
        <f t="shared" ca="1" si="86"/>
        <v>0.17845397550000011</v>
      </c>
      <c r="G525" s="140">
        <f t="shared" ca="1" si="93"/>
        <v>10.707238530000007</v>
      </c>
      <c r="H525" s="139">
        <f t="shared" ca="1" si="90"/>
        <v>0.14164300400491267</v>
      </c>
      <c r="I525" s="123">
        <f t="shared" ca="1" si="94"/>
        <v>0.32009697950491278</v>
      </c>
      <c r="J525" s="123">
        <f t="shared" ca="1" si="91"/>
        <v>0.64056402357852316</v>
      </c>
      <c r="K525" s="142">
        <f t="shared" ca="1" si="95"/>
        <v>8.1624964334202392</v>
      </c>
      <c r="L525" s="143">
        <f ca="1">MAX(Routing!A$3,J524+K524)</f>
        <v>8.7930756254494895</v>
      </c>
      <c r="M525" s="141">
        <f ca="1">VLOOKUP(L525,Routing!A$3:D$23,4)+(L525-VLOOKUP(L525,Routing!A$3:A$23,1))*VLOOKUP(L525,Routing!A$3:E$23,5)</f>
        <v>0.31528956425914501</v>
      </c>
      <c r="N525" s="141">
        <f ca="1">VLOOKUP($L525,Routing!$A$3:$C$23,3)+($L525-VLOOKUP($L525,Routing!$A$3:$A$23,1))*VLOOKUP($L525,Routing!$A$3:$F$23,6)</f>
        <v>5.8386956344286117E-3</v>
      </c>
      <c r="O525" s="141">
        <f ca="1">VLOOKUP($L525,Routing!$A$3:$B$23,2)+($L525-VLOOKUP($L525,Routing!$A$3:$A$23,1))*VLOOKUP($L525,Routing!$A$3:$G$23,7)</f>
        <v>0.29193478172143056</v>
      </c>
      <c r="P525" s="83" t="str">
        <f t="shared" ca="1" si="92"/>
        <v/>
      </c>
      <c r="Q525" s="83" t="str">
        <f t="shared" ca="1" si="96"/>
        <v/>
      </c>
      <c r="R525" s="83"/>
      <c r="S525" s="83"/>
    </row>
    <row r="526" spans="1:19" x14ac:dyDescent="0.2">
      <c r="A526" s="83">
        <f>+MassCurves!A493</f>
        <v>489</v>
      </c>
      <c r="B526" s="138">
        <f t="shared" si="85"/>
        <v>1.0803</v>
      </c>
      <c r="C526" s="123">
        <f t="shared" ca="1" si="87"/>
        <v>0.16200000000000014</v>
      </c>
      <c r="D526" s="139">
        <f t="shared" ca="1" si="88"/>
        <v>0</v>
      </c>
      <c r="E526" s="138">
        <f t="shared" ca="1" si="89"/>
        <v>0.21849999999999997</v>
      </c>
      <c r="F526" s="139">
        <f t="shared" ca="1" si="86"/>
        <v>0.17845397550000011</v>
      </c>
      <c r="G526" s="140">
        <f t="shared" ca="1" si="93"/>
        <v>10.707238530000007</v>
      </c>
      <c r="H526" s="139">
        <f t="shared" ca="1" si="90"/>
        <v>0.14201307048082346</v>
      </c>
      <c r="I526" s="123">
        <f t="shared" ca="1" si="94"/>
        <v>0.32046704598082354</v>
      </c>
      <c r="J526" s="123">
        <f t="shared" ca="1" si="91"/>
        <v>0.64130560871475473</v>
      </c>
      <c r="K526" s="142">
        <f t="shared" ca="1" si="95"/>
        <v>8.1717652211105669</v>
      </c>
      <c r="L526" s="143">
        <f ca="1">MAX(Routing!A$3,J525+K525)</f>
        <v>8.8030604569987627</v>
      </c>
      <c r="M526" s="141">
        <f ca="1">VLOOKUP(L526,Routing!A$3:D$23,4)+(L526-VLOOKUP(L526,Routing!A$3:A$23,1))*VLOOKUP(L526,Routing!A$3:E$23,5)</f>
        <v>0.31564758610752536</v>
      </c>
      <c r="N526" s="141">
        <f ca="1">VLOOKUP($L526,Routing!$A$3:$C$23,3)+($L526-VLOOKUP($L526,Routing!$A$3:$A$23,1))*VLOOKUP($L526,Routing!$A$3:$F$23,6)</f>
        <v>5.8453256686578766E-3</v>
      </c>
      <c r="O526" s="141">
        <f ca="1">VLOOKUP($L526,Routing!$A$3:$B$23,2)+($L526-VLOOKUP($L526,Routing!$A$3:$A$23,1))*VLOOKUP($L526,Routing!$A$3:$G$23,7)</f>
        <v>0.29226628343289385</v>
      </c>
      <c r="P526" s="83" t="str">
        <f t="shared" ca="1" si="92"/>
        <v/>
      </c>
      <c r="Q526" s="83" t="str">
        <f t="shared" ca="1" si="96"/>
        <v/>
      </c>
      <c r="R526" s="83"/>
      <c r="S526" s="83"/>
    </row>
    <row r="527" spans="1:19" x14ac:dyDescent="0.2">
      <c r="A527" s="83">
        <f>+MassCurves!A494</f>
        <v>490</v>
      </c>
      <c r="B527" s="138">
        <f t="shared" si="85"/>
        <v>1.0830000000000002</v>
      </c>
      <c r="C527" s="123">
        <f t="shared" ca="1" si="87"/>
        <v>0.16200000000000014</v>
      </c>
      <c r="D527" s="139">
        <f t="shared" ca="1" si="88"/>
        <v>0</v>
      </c>
      <c r="E527" s="138">
        <f t="shared" ca="1" si="89"/>
        <v>0.21849999999999997</v>
      </c>
      <c r="F527" s="139">
        <f t="shared" ca="1" si="86"/>
        <v>0.17845397550000011</v>
      </c>
      <c r="G527" s="140">
        <f t="shared" ca="1" si="93"/>
        <v>10.707238530000007</v>
      </c>
      <c r="H527" s="139">
        <f t="shared" ca="1" si="90"/>
        <v>0.14238458914613367</v>
      </c>
      <c r="I527" s="123">
        <f t="shared" ca="1" si="94"/>
        <v>0.32083856464613381</v>
      </c>
      <c r="J527" s="123">
        <f t="shared" ca="1" si="91"/>
        <v>0.64205010583782496</v>
      </c>
      <c r="K527" s="142">
        <f t="shared" ca="1" si="95"/>
        <v>8.1810577184321627</v>
      </c>
      <c r="L527" s="143">
        <f ca="1">MAX(Routing!A$3,J526+K526)</f>
        <v>8.8130708298253211</v>
      </c>
      <c r="M527" s="141">
        <f ca="1">VLOOKUP(L527,Routing!A$3:D$23,4)+(L527-VLOOKUP(L527,Routing!A$3:A$23,1))*VLOOKUP(L527,Routing!A$3:E$23,5)</f>
        <v>0.31600652377859717</v>
      </c>
      <c r="N527" s="141">
        <f ca="1">VLOOKUP($L527,Routing!$A$3:$C$23,3)+($L527-VLOOKUP($L527,Routing!$A$3:$A$23,1))*VLOOKUP($L527,Routing!$A$3:$F$23,6)</f>
        <v>5.8519726625666131E-3</v>
      </c>
      <c r="O527" s="141">
        <f ca="1">VLOOKUP($L527,Routing!$A$3:$B$23,2)+($L527-VLOOKUP($L527,Routing!$A$3:$A$23,1))*VLOOKUP($L527,Routing!$A$3:$G$23,7)</f>
        <v>0.29259863312833068</v>
      </c>
      <c r="P527" s="83" t="str">
        <f t="shared" ca="1" si="92"/>
        <v/>
      </c>
      <c r="Q527" s="83" t="str">
        <f t="shared" ca="1" si="96"/>
        <v/>
      </c>
      <c r="R527" s="83"/>
      <c r="S527" s="83"/>
    </row>
    <row r="528" spans="1:19" x14ac:dyDescent="0.2">
      <c r="A528" s="83">
        <f>+MassCurves!A495</f>
        <v>491</v>
      </c>
      <c r="B528" s="138">
        <f t="shared" si="85"/>
        <v>1.0857000000000001</v>
      </c>
      <c r="C528" s="123">
        <f t="shared" ca="1" si="87"/>
        <v>0.16200000000000014</v>
      </c>
      <c r="D528" s="139">
        <f t="shared" ca="1" si="88"/>
        <v>0</v>
      </c>
      <c r="E528" s="138">
        <f t="shared" ca="1" si="89"/>
        <v>0.21849999999999997</v>
      </c>
      <c r="F528" s="139">
        <f t="shared" ca="1" si="86"/>
        <v>0.17845397550000011</v>
      </c>
      <c r="G528" s="140">
        <f t="shared" ca="1" si="93"/>
        <v>10.707238530000007</v>
      </c>
      <c r="H528" s="139">
        <f t="shared" ca="1" si="90"/>
        <v>0.14275756760890268</v>
      </c>
      <c r="I528" s="123">
        <f t="shared" ca="1" si="94"/>
        <v>0.32121154310890276</v>
      </c>
      <c r="J528" s="123">
        <f t="shared" ca="1" si="91"/>
        <v>0.64279753021374153</v>
      </c>
      <c r="K528" s="142">
        <f t="shared" ca="1" si="95"/>
        <v>8.1903749282512095</v>
      </c>
      <c r="L528" s="143">
        <f ca="1">MAX(Routing!A$3,J527+K527)</f>
        <v>8.8231078242699876</v>
      </c>
      <c r="M528" s="141">
        <f ca="1">VLOOKUP(L528,Routing!A$3:D$23,4)+(L528-VLOOKUP(L528,Routing!A$3:A$23,1))*VLOOKUP(L528,Routing!A$3:E$23,5)</f>
        <v>0.3163664160096808</v>
      </c>
      <c r="N528" s="141">
        <f ca="1">VLOOKUP($L528,Routing!$A$3:$C$23,3)+($L528-VLOOKUP($L528,Routing!$A$3:$A$23,1))*VLOOKUP($L528,Routing!$A$3:$F$23,6)</f>
        <v>5.8586373335126072E-3</v>
      </c>
      <c r="O528" s="141">
        <f ca="1">VLOOKUP($L528,Routing!$A$3:$B$23,2)+($L528-VLOOKUP($L528,Routing!$A$3:$A$23,1))*VLOOKUP($L528,Routing!$A$3:$G$23,7)</f>
        <v>0.29293186667563037</v>
      </c>
      <c r="P528" s="83" t="str">
        <f t="shared" ca="1" si="92"/>
        <v/>
      </c>
      <c r="Q528" s="83" t="str">
        <f t="shared" ca="1" si="96"/>
        <v/>
      </c>
      <c r="R528" s="83"/>
      <c r="S528" s="83"/>
    </row>
    <row r="529" spans="1:19" x14ac:dyDescent="0.2">
      <c r="A529" s="83">
        <f>+MassCurves!A496</f>
        <v>492</v>
      </c>
      <c r="B529" s="138">
        <f t="shared" si="85"/>
        <v>1.0884</v>
      </c>
      <c r="C529" s="123">
        <f t="shared" ca="1" si="87"/>
        <v>0.16200000000000014</v>
      </c>
      <c r="D529" s="139">
        <f t="shared" ca="1" si="88"/>
        <v>0</v>
      </c>
      <c r="E529" s="138">
        <f t="shared" ca="1" si="89"/>
        <v>0.21849999999999997</v>
      </c>
      <c r="F529" s="139">
        <f t="shared" ca="1" si="86"/>
        <v>0.17845397550000011</v>
      </c>
      <c r="G529" s="140">
        <f t="shared" ca="1" si="93"/>
        <v>10.707238530000007</v>
      </c>
      <c r="H529" s="139">
        <f t="shared" ca="1" si="90"/>
        <v>0.14313201352707902</v>
      </c>
      <c r="I529" s="123">
        <f t="shared" ca="1" si="94"/>
        <v>0.32158598902707913</v>
      </c>
      <c r="J529" s="123">
        <f t="shared" ca="1" si="91"/>
        <v>0.64354789720868322</v>
      </c>
      <c r="K529" s="142">
        <f t="shared" ca="1" si="95"/>
        <v>8.1997177956864196</v>
      </c>
      <c r="L529" s="143">
        <f ca="1">MAX(Routing!A$3,J528+K528)</f>
        <v>8.8331724584649507</v>
      </c>
      <c r="M529" s="141">
        <f ca="1">VLOOKUP(L529,Routing!A$3:D$23,4)+(L529-VLOOKUP(L529,Routing!A$3:A$23,1))*VLOOKUP(L529,Routing!A$3:E$23,5)</f>
        <v>0.3167272993075082</v>
      </c>
      <c r="N529" s="141">
        <f ca="1">VLOOKUP($L529,Routing!$A$3:$C$23,3)+($L529-VLOOKUP($L529,Routing!$A$3:$A$23,1))*VLOOKUP($L529,Routing!$A$3:$F$23,6)</f>
        <v>5.8653203575464476E-3</v>
      </c>
      <c r="O529" s="141">
        <f ca="1">VLOOKUP($L529,Routing!$A$3:$B$23,2)+($L529-VLOOKUP($L529,Routing!$A$3:$A$23,1))*VLOOKUP($L529,Routing!$A$3:$G$23,7)</f>
        <v>0.29326601787732237</v>
      </c>
      <c r="P529" s="83" t="str">
        <f t="shared" ca="1" si="92"/>
        <v/>
      </c>
      <c r="Q529" s="83" t="str">
        <f t="shared" ca="1" si="96"/>
        <v/>
      </c>
      <c r="R529" s="83"/>
      <c r="S529" s="83"/>
    </row>
    <row r="530" spans="1:19" x14ac:dyDescent="0.2">
      <c r="A530" s="83">
        <f>+MassCurves!A497</f>
        <v>493</v>
      </c>
      <c r="B530" s="138">
        <f t="shared" si="85"/>
        <v>1.0911000000000002</v>
      </c>
      <c r="C530" s="123">
        <f t="shared" ca="1" si="87"/>
        <v>0.16200000000000014</v>
      </c>
      <c r="D530" s="139">
        <f t="shared" ca="1" si="88"/>
        <v>0</v>
      </c>
      <c r="E530" s="138">
        <f t="shared" ca="1" si="89"/>
        <v>0.21849999999999997</v>
      </c>
      <c r="F530" s="139">
        <f t="shared" ca="1" si="86"/>
        <v>0.17845397550000011</v>
      </c>
      <c r="G530" s="140">
        <f t="shared" ca="1" si="93"/>
        <v>10.707238530000007</v>
      </c>
      <c r="H530" s="139">
        <f t="shared" ca="1" si="90"/>
        <v>0.14350793460889297</v>
      </c>
      <c r="I530" s="123">
        <f t="shared" ca="1" si="94"/>
        <v>0.32196191010889308</v>
      </c>
      <c r="J530" s="123">
        <f t="shared" ca="1" si="91"/>
        <v>0.64430122228978937</v>
      </c>
      <c r="K530" s="142">
        <f t="shared" ca="1" si="95"/>
        <v>8.2090872123433094</v>
      </c>
      <c r="L530" s="143">
        <f ca="1">MAX(Routing!A$3,J529+K529)</f>
        <v>8.8432656928951019</v>
      </c>
      <c r="M530" s="141">
        <f ca="1">VLOOKUP(L530,Routing!A$3:D$23,4)+(L530-VLOOKUP(L530,Routing!A$3:A$23,1))*VLOOKUP(L530,Routing!A$3:E$23,5)</f>
        <v>0.31708920811177654</v>
      </c>
      <c r="N530" s="141">
        <f ca="1">VLOOKUP($L530,Routing!$A$3:$C$23,3)+($L530-VLOOKUP($L530,Routing!$A$3:$A$23,1))*VLOOKUP($L530,Routing!$A$3:$F$23,6)</f>
        <v>5.8720223724403062E-3</v>
      </c>
      <c r="O530" s="141">
        <f ca="1">VLOOKUP($L530,Routing!$A$3:$B$23,2)+($L530-VLOOKUP($L530,Routing!$A$3:$A$23,1))*VLOOKUP($L530,Routing!$A$3:$G$23,7)</f>
        <v>0.29360111862201532</v>
      </c>
      <c r="P530" s="83" t="str">
        <f t="shared" ca="1" si="92"/>
        <v/>
      </c>
      <c r="Q530" s="83" t="str">
        <f t="shared" ca="1" si="96"/>
        <v/>
      </c>
      <c r="R530" s="83"/>
      <c r="S530" s="83"/>
    </row>
    <row r="531" spans="1:19" x14ac:dyDescent="0.2">
      <c r="A531" s="83">
        <f>+MassCurves!A498</f>
        <v>494</v>
      </c>
      <c r="B531" s="138">
        <f t="shared" si="85"/>
        <v>1.0938000000000001</v>
      </c>
      <c r="C531" s="123">
        <f t="shared" ca="1" si="87"/>
        <v>0.16200000000000014</v>
      </c>
      <c r="D531" s="139">
        <f t="shared" ca="1" si="88"/>
        <v>0</v>
      </c>
      <c r="E531" s="138">
        <f t="shared" ca="1" si="89"/>
        <v>0.21849999999999997</v>
      </c>
      <c r="F531" s="139">
        <f t="shared" ca="1" si="86"/>
        <v>0.17845397550000011</v>
      </c>
      <c r="G531" s="140">
        <f t="shared" ca="1" si="93"/>
        <v>10.707238530000007</v>
      </c>
      <c r="H531" s="139">
        <f t="shared" ca="1" si="90"/>
        <v>0.14388533861325364</v>
      </c>
      <c r="I531" s="123">
        <f t="shared" ca="1" si="94"/>
        <v>0.32233931411325378</v>
      </c>
      <c r="J531" s="123">
        <f t="shared" ca="1" si="91"/>
        <v>0.64505752102595693</v>
      </c>
      <c r="K531" s="142">
        <f t="shared" ca="1" si="95"/>
        <v>8.2184840202454748</v>
      </c>
      <c r="L531" s="143">
        <f ca="1">MAX(Routing!A$3,J530+K530)</f>
        <v>8.8533884346330982</v>
      </c>
      <c r="M531" s="141">
        <f ca="1">VLOOKUP(L531,Routing!A$3:D$23,4)+(L531-VLOOKUP(L531,Routing!A$3:A$23,1))*VLOOKUP(L531,Routing!A$3:E$23,5)</f>
        <v>0.31745217494700351</v>
      </c>
      <c r="N531" s="141">
        <f ca="1">VLOOKUP($L531,Routing!$A$3:$C$23,3)+($L531-VLOOKUP($L531,Routing!$A$3:$A$23,1))*VLOOKUP($L531,Routing!$A$3:$F$23,6)</f>
        <v>5.8787439805000645E-3</v>
      </c>
      <c r="O531" s="141">
        <f ca="1">VLOOKUP($L531,Routing!$A$3:$B$23,2)+($L531-VLOOKUP($L531,Routing!$A$3:$A$23,1))*VLOOKUP($L531,Routing!$A$3:$G$23,7)</f>
        <v>0.29393719902500326</v>
      </c>
      <c r="P531" s="83" t="str">
        <f t="shared" ca="1" si="92"/>
        <v/>
      </c>
      <c r="Q531" s="83" t="str">
        <f t="shared" ca="1" si="96"/>
        <v/>
      </c>
      <c r="R531" s="83"/>
      <c r="S531" s="83"/>
    </row>
    <row r="532" spans="1:19" x14ac:dyDescent="0.2">
      <c r="A532" s="83">
        <f>+MassCurves!A499</f>
        <v>495</v>
      </c>
      <c r="B532" s="138">
        <f t="shared" si="85"/>
        <v>1.0965</v>
      </c>
      <c r="C532" s="123">
        <f t="shared" ca="1" si="87"/>
        <v>0.16200000000000014</v>
      </c>
      <c r="D532" s="139">
        <f t="shared" ca="1" si="88"/>
        <v>0</v>
      </c>
      <c r="E532" s="138">
        <f t="shared" ca="1" si="89"/>
        <v>0.21849999999999997</v>
      </c>
      <c r="F532" s="139">
        <f t="shared" ca="1" si="86"/>
        <v>0.17845397550000011</v>
      </c>
      <c r="G532" s="140">
        <f t="shared" ca="1" si="93"/>
        <v>10.707238530000007</v>
      </c>
      <c r="H532" s="139">
        <f t="shared" ca="1" si="90"/>
        <v>0.14426423335014898</v>
      </c>
      <c r="I532" s="123">
        <f t="shared" ca="1" si="94"/>
        <v>0.32271820885014912</v>
      </c>
      <c r="J532" s="123">
        <f t="shared" ca="1" si="91"/>
        <v>0.64581680908864492</v>
      </c>
      <c r="K532" s="142">
        <f t="shared" ca="1" si="95"/>
        <v>8.2279090154847658</v>
      </c>
      <c r="L532" s="143">
        <f ca="1">MAX(Routing!A$3,J531+K531)</f>
        <v>8.8635415412714309</v>
      </c>
      <c r="M532" s="141">
        <f ca="1">VLOOKUP(L532,Routing!A$3:D$23,4)+(L532-VLOOKUP(L532,Routing!A$3:A$23,1))*VLOOKUP(L532,Routing!A$3:E$23,5)</f>
        <v>0.31781623056351743</v>
      </c>
      <c r="N532" s="141">
        <f ca="1">VLOOKUP($L532,Routing!$A$3:$C$23,3)+($L532-VLOOKUP($L532,Routing!$A$3:$A$23,1))*VLOOKUP($L532,Routing!$A$3:$F$23,6)</f>
        <v>5.8854857511762481E-3</v>
      </c>
      <c r="O532" s="141">
        <f ca="1">VLOOKUP($L532,Routing!$A$3:$B$23,2)+($L532-VLOOKUP($L532,Routing!$A$3:$A$23,1))*VLOOKUP($L532,Routing!$A$3:$G$23,7)</f>
        <v>0.29427428755881241</v>
      </c>
      <c r="P532" s="83" t="str">
        <f t="shared" ca="1" si="92"/>
        <v/>
      </c>
      <c r="Q532" s="83" t="str">
        <f t="shared" ca="1" si="96"/>
        <v/>
      </c>
      <c r="R532" s="83"/>
      <c r="S532" s="83"/>
    </row>
    <row r="533" spans="1:19" x14ac:dyDescent="0.2">
      <c r="A533" s="83">
        <f>+MassCurves!A500</f>
        <v>496</v>
      </c>
      <c r="B533" s="138">
        <f t="shared" si="85"/>
        <v>1.0992000000000002</v>
      </c>
      <c r="C533" s="123">
        <f t="shared" ca="1" si="87"/>
        <v>0.16200000000000014</v>
      </c>
      <c r="D533" s="139">
        <f t="shared" ca="1" si="88"/>
        <v>0</v>
      </c>
      <c r="E533" s="138">
        <f t="shared" ca="1" si="89"/>
        <v>0.21849999999999997</v>
      </c>
      <c r="F533" s="139">
        <f t="shared" ca="1" si="86"/>
        <v>0.17845397550000011</v>
      </c>
      <c r="G533" s="140">
        <f t="shared" ca="1" si="93"/>
        <v>10.707238530000007</v>
      </c>
      <c r="H533" s="139">
        <f t="shared" ca="1" si="90"/>
        <v>0.14464462668105019</v>
      </c>
      <c r="I533" s="123">
        <f t="shared" ca="1" si="94"/>
        <v>0.3230986021810503</v>
      </c>
      <c r="J533" s="123">
        <f t="shared" ca="1" si="91"/>
        <v>0.64657910225268611</v>
      </c>
      <c r="K533" s="142">
        <f t="shared" ca="1" si="95"/>
        <v>8.2373629516103737</v>
      </c>
      <c r="L533" s="143">
        <f ca="1">MAX(Routing!A$3,J532+K532)</f>
        <v>8.8737258245734107</v>
      </c>
      <c r="M533" s="141">
        <f ca="1">VLOOKUP(L533,Routing!A$3:D$23,4)+(L533-VLOOKUP(L533,Routing!A$3:A$23,1))*VLOOKUP(L533,Routing!A$3:E$23,5)</f>
        <v>0.31818140406836931</v>
      </c>
      <c r="N533" s="141">
        <f ca="1">VLOOKUP($L533,Routing!$A$3:$C$23,3)+($L533-VLOOKUP($L533,Routing!$A$3:$A$23,1))*VLOOKUP($L533,Routing!$A$3:$F$23,6)</f>
        <v>5.89224822348832E-3</v>
      </c>
      <c r="O533" s="141">
        <f ca="1">VLOOKUP($L533,Routing!$A$3:$B$23,2)+($L533-VLOOKUP($L533,Routing!$A$3:$A$23,1))*VLOOKUP($L533,Routing!$A$3:$G$23,7)</f>
        <v>0.294612411174416</v>
      </c>
      <c r="P533" s="83" t="str">
        <f t="shared" ca="1" si="92"/>
        <v/>
      </c>
      <c r="Q533" s="83" t="str">
        <f t="shared" ca="1" si="96"/>
        <v/>
      </c>
      <c r="R533" s="83"/>
      <c r="S533" s="83"/>
    </row>
    <row r="534" spans="1:19" x14ac:dyDescent="0.2">
      <c r="A534" s="83">
        <f>+MassCurves!A501</f>
        <v>497</v>
      </c>
      <c r="B534" s="138">
        <f t="shared" si="85"/>
        <v>1.1019000000000001</v>
      </c>
      <c r="C534" s="123">
        <f t="shared" ca="1" si="87"/>
        <v>0.16200000000000014</v>
      </c>
      <c r="D534" s="139">
        <f t="shared" ca="1" si="88"/>
        <v>0</v>
      </c>
      <c r="E534" s="138">
        <f t="shared" ca="1" si="89"/>
        <v>0.21849999999999997</v>
      </c>
      <c r="F534" s="139">
        <f t="shared" ca="1" si="86"/>
        <v>0.17845397550000011</v>
      </c>
      <c r="G534" s="140">
        <f t="shared" ca="1" si="93"/>
        <v>10.707238530000007</v>
      </c>
      <c r="H534" s="139">
        <f t="shared" ca="1" si="90"/>
        <v>0.14502652651931913</v>
      </c>
      <c r="I534" s="123">
        <f t="shared" ca="1" si="94"/>
        <v>0.32348050201931922</v>
      </c>
      <c r="J534" s="123">
        <f t="shared" ca="1" si="91"/>
        <v>0.64734441639710694</v>
      </c>
      <c r="K534" s="142">
        <f t="shared" ca="1" si="95"/>
        <v>8.2468465427756801</v>
      </c>
      <c r="L534" s="143">
        <f ca="1">MAX(Routing!A$3,J533+K533)</f>
        <v>8.8839420538630591</v>
      </c>
      <c r="M534" s="141">
        <f ca="1">VLOOKUP(L534,Routing!A$3:D$23,4)+(L534-VLOOKUP(L534,Routing!A$3:A$23,1))*VLOOKUP(L534,Routing!A$3:E$23,5)</f>
        <v>0.31854772304688261</v>
      </c>
      <c r="N534" s="141">
        <f ca="1">VLOOKUP($L534,Routing!$A$3:$C$23,3)+($L534-VLOOKUP($L534,Routing!$A$3:$A$23,1))*VLOOKUP($L534,Routing!$A$3:$F$23,6)</f>
        <v>5.8990319082756031E-3</v>
      </c>
      <c r="O534" s="141">
        <f ca="1">VLOOKUP($L534,Routing!$A$3:$B$23,2)+($L534-VLOOKUP($L534,Routing!$A$3:$A$23,1))*VLOOKUP($L534,Routing!$A$3:$G$23,7)</f>
        <v>0.29495159541378013</v>
      </c>
      <c r="P534" s="83" t="str">
        <f t="shared" ca="1" si="92"/>
        <v/>
      </c>
      <c r="Q534" s="83" t="str">
        <f t="shared" ca="1" si="96"/>
        <v/>
      </c>
      <c r="R534" s="83"/>
      <c r="S534" s="83"/>
    </row>
    <row r="535" spans="1:19" x14ac:dyDescent="0.2">
      <c r="A535" s="83">
        <f>+MassCurves!A502</f>
        <v>498</v>
      </c>
      <c r="B535" s="138">
        <f t="shared" si="85"/>
        <v>1.1046</v>
      </c>
      <c r="C535" s="123">
        <f t="shared" ca="1" si="87"/>
        <v>0.16200000000000014</v>
      </c>
      <c r="D535" s="139">
        <f t="shared" ca="1" si="88"/>
        <v>0</v>
      </c>
      <c r="E535" s="138">
        <f t="shared" ca="1" si="89"/>
        <v>0.21849999999999997</v>
      </c>
      <c r="F535" s="139">
        <f t="shared" ca="1" si="86"/>
        <v>0.17845397550000011</v>
      </c>
      <c r="G535" s="140">
        <f t="shared" ca="1" si="93"/>
        <v>10.707238530000007</v>
      </c>
      <c r="H535" s="139">
        <f t="shared" ca="1" si="90"/>
        <v>0.14540994083062014</v>
      </c>
      <c r="I535" s="123">
        <f t="shared" ca="1" si="94"/>
        <v>0.32386391633062028</v>
      </c>
      <c r="J535" s="123">
        <f t="shared" ca="1" si="91"/>
        <v>0.6481127675059537</v>
      </c>
      <c r="K535" s="142">
        <f t="shared" ca="1" si="95"/>
        <v>8.2563604666601655</v>
      </c>
      <c r="L535" s="143">
        <f ca="1">MAX(Routing!A$3,J534+K534)</f>
        <v>8.8941909591727875</v>
      </c>
      <c r="M535" s="141">
        <f ca="1">VLOOKUP(L535,Routing!A$3:D$23,4)+(L535-VLOOKUP(L535,Routing!A$3:A$23,1))*VLOOKUP(L535,Routing!A$3:E$23,5)</f>
        <v>0.31891521367551823</v>
      </c>
      <c r="N535" s="141">
        <f ca="1">VLOOKUP($L535,Routing!$A$3:$C$23,3)+($L535-VLOOKUP($L535,Routing!$A$3:$A$23,1))*VLOOKUP($L535,Routing!$A$3:$F$23,6)</f>
        <v>5.9058372902873746E-3</v>
      </c>
      <c r="O535" s="141">
        <f ca="1">VLOOKUP($L535,Routing!$A$3:$B$23,2)+($L535-VLOOKUP($L535,Routing!$A$3:$A$23,1))*VLOOKUP($L535,Routing!$A$3:$G$23,7)</f>
        <v>0.29529186451436873</v>
      </c>
      <c r="P535" s="83" t="str">
        <f t="shared" ca="1" si="92"/>
        <v/>
      </c>
      <c r="Q535" s="83" t="str">
        <f t="shared" ca="1" si="96"/>
        <v/>
      </c>
      <c r="R535" s="83"/>
      <c r="S535" s="83"/>
    </row>
    <row r="536" spans="1:19" x14ac:dyDescent="0.2">
      <c r="A536" s="83">
        <f>+MassCurves!A503</f>
        <v>499</v>
      </c>
      <c r="B536" s="138">
        <f t="shared" si="85"/>
        <v>1.1073000000000002</v>
      </c>
      <c r="C536" s="123">
        <f t="shared" ca="1" si="87"/>
        <v>0.16200000000000014</v>
      </c>
      <c r="D536" s="139">
        <f t="shared" ca="1" si="88"/>
        <v>0</v>
      </c>
      <c r="E536" s="138">
        <f t="shared" ca="1" si="89"/>
        <v>0.21849999999999997</v>
      </c>
      <c r="F536" s="139">
        <f t="shared" ca="1" si="86"/>
        <v>0.17845397550000011</v>
      </c>
      <c r="G536" s="140">
        <f t="shared" ca="1" si="93"/>
        <v>10.707238530000007</v>
      </c>
      <c r="H536" s="139">
        <f t="shared" ca="1" si="90"/>
        <v>0.1457948776333356</v>
      </c>
      <c r="I536" s="123">
        <f t="shared" ca="1" si="94"/>
        <v>0.32424885313333573</v>
      </c>
      <c r="J536" s="123">
        <f t="shared" ca="1" si="91"/>
        <v>0.64888417166912782</v>
      </c>
      <c r="K536" s="142">
        <f t="shared" ca="1" si="95"/>
        <v>8.2659053671825529</v>
      </c>
      <c r="L536" s="143">
        <f ca="1">MAX(Routing!A$3,J535+K535)</f>
        <v>8.9044732341661188</v>
      </c>
      <c r="M536" s="141">
        <f ca="1">VLOOKUP(L536,Routing!A$3:D$23,4)+(L536-VLOOKUP(L536,Routing!A$3:A$23,1))*VLOOKUP(L536,Routing!A$3:E$23,5)</f>
        <v>0.31928390082667357</v>
      </c>
      <c r="N536" s="141">
        <f ca="1">VLOOKUP($L536,Routing!$A$3:$C$23,3)+($L536-VLOOKUP($L536,Routing!$A$3:$A$23,1))*VLOOKUP($L536,Routing!$A$3:$F$23,6)</f>
        <v>5.9126648301235842E-3</v>
      </c>
      <c r="O536" s="141">
        <f ca="1">VLOOKUP($L536,Routing!$A$3:$B$23,2)+($L536-VLOOKUP($L536,Routing!$A$3:$A$23,1))*VLOOKUP($L536,Routing!$A$3:$G$23,7)</f>
        <v>0.2956332415061792</v>
      </c>
      <c r="P536" s="83" t="str">
        <f t="shared" ca="1" si="92"/>
        <v/>
      </c>
      <c r="Q536" s="83" t="str">
        <f t="shared" ca="1" si="96"/>
        <v/>
      </c>
      <c r="R536" s="83"/>
      <c r="S536" s="83"/>
    </row>
    <row r="537" spans="1:19" x14ac:dyDescent="0.2">
      <c r="A537" s="83">
        <f>+MassCurves!A504</f>
        <v>500</v>
      </c>
      <c r="B537" s="138">
        <f t="shared" si="85"/>
        <v>1.1100000000000001</v>
      </c>
      <c r="C537" s="123">
        <f t="shared" ca="1" si="87"/>
        <v>0.16200000000000014</v>
      </c>
      <c r="D537" s="139">
        <f t="shared" ca="1" si="88"/>
        <v>0</v>
      </c>
      <c r="E537" s="138">
        <f t="shared" ca="1" si="89"/>
        <v>0.21849999999999997</v>
      </c>
      <c r="F537" s="139">
        <f t="shared" ca="1" si="86"/>
        <v>0.17845397550000011</v>
      </c>
      <c r="G537" s="140">
        <f t="shared" ca="1" si="93"/>
        <v>10.707238530000007</v>
      </c>
      <c r="H537" s="139">
        <f t="shared" ca="1" si="90"/>
        <v>0.14618134499898441</v>
      </c>
      <c r="I537" s="123">
        <f t="shared" ca="1" si="94"/>
        <v>0.32463532049898453</v>
      </c>
      <c r="J537" s="123">
        <f t="shared" ca="1" si="91"/>
        <v>0.65063139738577447</v>
      </c>
      <c r="K537" s="142">
        <f t="shared" ca="1" si="95"/>
        <v>8.2754818570201802</v>
      </c>
      <c r="L537" s="143">
        <f ca="1">MAX(Routing!A$3,J536+K536)</f>
        <v>8.9147895388516805</v>
      </c>
      <c r="M537" s="141">
        <f ca="1">VLOOKUP(L537,Routing!A$3:D$23,4)+(L537-VLOOKUP(L537,Routing!A$3:A$23,1))*VLOOKUP(L537,Routing!A$3:E$23,5)</f>
        <v>0.31965380816599648</v>
      </c>
      <c r="N537" s="141">
        <f ca="1">VLOOKUP($L537,Routing!$A$3:$C$23,3)+($L537-VLOOKUP($L537,Routing!$A$3:$A$23,1))*VLOOKUP($L537,Routing!$A$3:$F$23,6)</f>
        <v>5.9195149660369716E-3</v>
      </c>
      <c r="O537" s="141">
        <f ca="1">VLOOKUP($L537,Routing!$A$3:$B$23,2)+($L537-VLOOKUP($L537,Routing!$A$3:$A$23,1))*VLOOKUP($L537,Routing!$A$3:$G$23,7)</f>
        <v>0.29597574830184858</v>
      </c>
      <c r="P537" s="83" t="str">
        <f t="shared" ca="1" si="92"/>
        <v/>
      </c>
      <c r="Q537" s="83" t="str">
        <f t="shared" ca="1" si="96"/>
        <v/>
      </c>
      <c r="R537" s="83"/>
      <c r="S537" s="83"/>
    </row>
    <row r="538" spans="1:19" x14ac:dyDescent="0.2">
      <c r="A538" s="83">
        <f>+MassCurves!A505</f>
        <v>501</v>
      </c>
      <c r="B538" s="138">
        <f t="shared" si="85"/>
        <v>1.113</v>
      </c>
      <c r="C538" s="123">
        <f t="shared" ca="1" si="87"/>
        <v>0.16290000000000004</v>
      </c>
      <c r="D538" s="139">
        <f t="shared" ca="1" si="88"/>
        <v>0</v>
      </c>
      <c r="E538" s="138">
        <f t="shared" ca="1" si="89"/>
        <v>0.21849999999999997</v>
      </c>
      <c r="F538" s="139">
        <f t="shared" ca="1" si="86"/>
        <v>0.17944538647500002</v>
      </c>
      <c r="G538" s="140">
        <f t="shared" ca="1" si="93"/>
        <v>10.736980859250005</v>
      </c>
      <c r="H538" s="139">
        <f t="shared" ca="1" si="90"/>
        <v>0.14655069237994264</v>
      </c>
      <c r="I538" s="123">
        <f t="shared" ca="1" si="94"/>
        <v>0.32599607885494264</v>
      </c>
      <c r="J538" s="123">
        <f t="shared" ca="1" si="91"/>
        <v>0.6533543617775206</v>
      </c>
      <c r="K538" s="142">
        <f t="shared" ca="1" si="95"/>
        <v>8.285993513121964</v>
      </c>
      <c r="L538" s="143">
        <f ca="1">MAX(Routing!A$3,J537+K537)</f>
        <v>8.9261132544059549</v>
      </c>
      <c r="M538" s="141">
        <f ca="1">VLOOKUP(L538,Routing!A$3:D$23,4)+(L538-VLOOKUP(L538,Routing!A$3:A$23,1))*VLOOKUP(L538,Routing!A$3:E$23,5)</f>
        <v>0.32005983780738484</v>
      </c>
      <c r="N538" s="141">
        <f ca="1">VLOOKUP($L538,Routing!$A$3:$C$23,3)+($L538-VLOOKUP($L538,Routing!$A$3:$A$23,1))*VLOOKUP($L538,Routing!$A$3:$F$23,6)</f>
        <v>5.927034033470089E-3</v>
      </c>
      <c r="O538" s="141">
        <f ca="1">VLOOKUP($L538,Routing!$A$3:$B$23,2)+($L538-VLOOKUP($L538,Routing!$A$3:$A$23,1))*VLOOKUP($L538,Routing!$A$3:$G$23,7)</f>
        <v>0.29635170167350444</v>
      </c>
      <c r="P538" s="83" t="str">
        <f t="shared" ca="1" si="92"/>
        <v/>
      </c>
      <c r="Q538" s="83" t="str">
        <f t="shared" ca="1" si="96"/>
        <v/>
      </c>
      <c r="R538" s="83"/>
      <c r="S538" s="83"/>
    </row>
    <row r="539" spans="1:19" x14ac:dyDescent="0.2">
      <c r="A539" s="83">
        <f>+MassCurves!A506</f>
        <v>502</v>
      </c>
      <c r="B539" s="138">
        <f t="shared" si="85"/>
        <v>1.1160000000000001</v>
      </c>
      <c r="C539" s="123">
        <f t="shared" ca="1" si="87"/>
        <v>0.16379999999999995</v>
      </c>
      <c r="D539" s="139">
        <f t="shared" ca="1" si="88"/>
        <v>0</v>
      </c>
      <c r="E539" s="138">
        <f t="shared" ca="1" si="89"/>
        <v>0.21849999999999997</v>
      </c>
      <c r="F539" s="139">
        <f t="shared" ca="1" si="86"/>
        <v>0.18043679744999994</v>
      </c>
      <c r="G539" s="140">
        <f t="shared" ca="1" si="93"/>
        <v>10.796465517749997</v>
      </c>
      <c r="H539" s="139">
        <f t="shared" ca="1" si="90"/>
        <v>0.14692148744571046</v>
      </c>
      <c r="I539" s="123">
        <f t="shared" ca="1" si="94"/>
        <v>0.32735828489571039</v>
      </c>
      <c r="J539" s="123">
        <f t="shared" ca="1" si="91"/>
        <v>0.65608022917844566</v>
      </c>
      <c r="K539" s="142">
        <f t="shared" ca="1" si="95"/>
        <v>8.2982790371551918</v>
      </c>
      <c r="L539" s="143">
        <f ca="1">MAX(Routing!A$3,J538+K538)</f>
        <v>8.9393478748994841</v>
      </c>
      <c r="M539" s="141">
        <f ca="1">VLOOKUP(L539,Routing!A$3:D$23,4)+(L539-VLOOKUP(L539,Routing!A$3:A$23,1))*VLOOKUP(L539,Routing!A$3:E$23,5)</f>
        <v>0.32053438595257111</v>
      </c>
      <c r="N539" s="141">
        <f ca="1">VLOOKUP($L539,Routing!$A$3:$C$23,3)+($L539-VLOOKUP($L539,Routing!$A$3:$A$23,1))*VLOOKUP($L539,Routing!$A$3:$F$23,6)</f>
        <v>5.9358219620846506E-3</v>
      </c>
      <c r="O539" s="141">
        <f ca="1">VLOOKUP($L539,Routing!$A$3:$B$23,2)+($L539-VLOOKUP($L539,Routing!$A$3:$A$23,1))*VLOOKUP($L539,Routing!$A$3:$G$23,7)</f>
        <v>0.29679109810423254</v>
      </c>
      <c r="P539" s="83" t="str">
        <f t="shared" ca="1" si="92"/>
        <v/>
      </c>
      <c r="Q539" s="83" t="str">
        <f t="shared" ca="1" si="96"/>
        <v/>
      </c>
      <c r="R539" s="83"/>
      <c r="S539" s="83"/>
    </row>
    <row r="540" spans="1:19" x14ac:dyDescent="0.2">
      <c r="A540" s="83">
        <f>+MassCurves!A507</f>
        <v>503</v>
      </c>
      <c r="B540" s="138">
        <f t="shared" si="85"/>
        <v>1.119</v>
      </c>
      <c r="C540" s="123">
        <f t="shared" ca="1" si="87"/>
        <v>0.16469999999999985</v>
      </c>
      <c r="D540" s="139">
        <f t="shared" ca="1" si="88"/>
        <v>0</v>
      </c>
      <c r="E540" s="138">
        <f t="shared" ca="1" si="89"/>
        <v>0.21849999999999997</v>
      </c>
      <c r="F540" s="139">
        <f t="shared" ca="1" si="86"/>
        <v>0.18142820842499979</v>
      </c>
      <c r="G540" s="140">
        <f t="shared" ca="1" si="93"/>
        <v>10.855950176249991</v>
      </c>
      <c r="H540" s="139">
        <f t="shared" ca="1" si="90"/>
        <v>0.14729373783586719</v>
      </c>
      <c r="I540" s="123">
        <f t="shared" ca="1" si="94"/>
        <v>0.32872194626086698</v>
      </c>
      <c r="J540" s="123">
        <f t="shared" ca="1" si="91"/>
        <v>0.65880901491834165</v>
      </c>
      <c r="K540" s="142">
        <f t="shared" ca="1" si="95"/>
        <v>8.3122139142924389</v>
      </c>
      <c r="L540" s="143">
        <f ca="1">MAX(Routing!A$3,J539+K539)</f>
        <v>8.954359266333638</v>
      </c>
      <c r="M540" s="141">
        <f ca="1">VLOOKUP(L540,Routing!A$3:D$23,4)+(L540-VLOOKUP(L540,Routing!A$3:A$23,1))*VLOOKUP(L540,Routing!A$3:E$23,5)</f>
        <v>0.32107264301594718</v>
      </c>
      <c r="N540" s="141">
        <f ca="1">VLOOKUP($L540,Routing!$A$3:$C$23,3)+($L540-VLOOKUP($L540,Routing!$A$3:$A$23,1))*VLOOKUP($L540,Routing!$A$3:$F$23,6)</f>
        <v>5.9457896854805022E-3</v>
      </c>
      <c r="O540" s="141">
        <f ca="1">VLOOKUP($L540,Routing!$A$3:$B$23,2)+($L540-VLOOKUP($L540,Routing!$A$3:$A$23,1))*VLOOKUP($L540,Routing!$A$3:$G$23,7)</f>
        <v>0.29728948427402513</v>
      </c>
      <c r="P540" s="83" t="str">
        <f t="shared" ca="1" si="92"/>
        <v/>
      </c>
      <c r="Q540" s="83" t="str">
        <f t="shared" ca="1" si="96"/>
        <v/>
      </c>
      <c r="R540" s="83"/>
      <c r="S540" s="83"/>
    </row>
    <row r="541" spans="1:19" x14ac:dyDescent="0.2">
      <c r="A541" s="83">
        <f>+MassCurves!A508</f>
        <v>504</v>
      </c>
      <c r="B541" s="138">
        <f t="shared" si="85"/>
        <v>1.1220000000000001</v>
      </c>
      <c r="C541" s="123">
        <f t="shared" ca="1" si="87"/>
        <v>0.16560000000000041</v>
      </c>
      <c r="D541" s="139">
        <f t="shared" ca="1" si="88"/>
        <v>0</v>
      </c>
      <c r="E541" s="138">
        <f t="shared" ca="1" si="89"/>
        <v>0.21849999999999997</v>
      </c>
      <c r="F541" s="139">
        <f t="shared" ca="1" si="86"/>
        <v>0.18241961940000043</v>
      </c>
      <c r="G541" s="140">
        <f t="shared" ca="1" si="93"/>
        <v>10.915434834750007</v>
      </c>
      <c r="H541" s="139">
        <f t="shared" ca="1" si="90"/>
        <v>0.14766745124062486</v>
      </c>
      <c r="I541" s="123">
        <f t="shared" ca="1" si="94"/>
        <v>0.33008707064062526</v>
      </c>
      <c r="J541" s="123">
        <f t="shared" ca="1" si="91"/>
        <v>0.66154073442866768</v>
      </c>
      <c r="K541" s="142">
        <f t="shared" ca="1" si="95"/>
        <v>8.3276825732868573</v>
      </c>
      <c r="L541" s="143">
        <f ca="1">MAX(Routing!A$3,J540+K540)</f>
        <v>8.9710229292107808</v>
      </c>
      <c r="M541" s="141">
        <f ca="1">VLOOKUP(L541,Routing!A$3:D$23,4)+(L541-VLOOKUP(L541,Routing!A$3:A$23,1))*VLOOKUP(L541,Routing!A$3:E$23,5)</f>
        <v>0.32167014487209966</v>
      </c>
      <c r="N541" s="141">
        <f ca="1">VLOOKUP($L541,Routing!$A$3:$C$23,3)+($L541-VLOOKUP($L541,Routing!$A$3:$A$23,1))*VLOOKUP($L541,Routing!$A$3:$F$23,6)</f>
        <v>5.9568545346685119E-3</v>
      </c>
      <c r="O541" s="141">
        <f ca="1">VLOOKUP($L541,Routing!$A$3:$B$23,2)+($L541-VLOOKUP($L541,Routing!$A$3:$A$23,1))*VLOOKUP($L541,Routing!$A$3:$G$23,7)</f>
        <v>0.2978427267334256</v>
      </c>
      <c r="P541" s="83" t="str">
        <f t="shared" ca="1" si="92"/>
        <v/>
      </c>
      <c r="Q541" s="83" t="str">
        <f t="shared" ca="1" si="96"/>
        <v/>
      </c>
      <c r="R541" s="83"/>
      <c r="S541" s="83"/>
    </row>
    <row r="542" spans="1:19" x14ac:dyDescent="0.2">
      <c r="A542" s="83">
        <f>+MassCurves!A509</f>
        <v>505</v>
      </c>
      <c r="B542" s="138">
        <f t="shared" si="85"/>
        <v>1.125</v>
      </c>
      <c r="C542" s="123">
        <f t="shared" ca="1" si="87"/>
        <v>0.16649999999999965</v>
      </c>
      <c r="D542" s="139">
        <f t="shared" ca="1" si="88"/>
        <v>0</v>
      </c>
      <c r="E542" s="138">
        <f t="shared" ca="1" si="89"/>
        <v>0.21849999999999997</v>
      </c>
      <c r="F542" s="139">
        <f t="shared" ca="1" si="86"/>
        <v>0.18341103037499959</v>
      </c>
      <c r="G542" s="140">
        <f t="shared" ca="1" si="93"/>
        <v>10.974919493250001</v>
      </c>
      <c r="H542" s="139">
        <f t="shared" ca="1" si="90"/>
        <v>0.14804263540123208</v>
      </c>
      <c r="I542" s="123">
        <f t="shared" ca="1" si="94"/>
        <v>0.3314536657762317</v>
      </c>
      <c r="J542" s="123">
        <f t="shared" ca="1" si="91"/>
        <v>0.6642754032433662</v>
      </c>
      <c r="K542" s="142">
        <f t="shared" ca="1" si="95"/>
        <v>8.3445777451942647</v>
      </c>
      <c r="L542" s="143">
        <f ca="1">MAX(Routing!A$3,J541+K541)</f>
        <v>8.989223307715525</v>
      </c>
      <c r="M542" s="141">
        <f ca="1">VLOOKUP(L542,Routing!A$3:D$23,4)+(L542-VLOOKUP(L542,Routing!A$3:A$23,1))*VLOOKUP(L542,Routing!A$3:E$23,5)</f>
        <v>0.32232274808541722</v>
      </c>
      <c r="N542" s="141">
        <f ca="1">VLOOKUP($L542,Routing!$A$3:$C$23,3)+($L542-VLOOKUP($L542,Routing!$A$3:$A$23,1))*VLOOKUP($L542,Routing!$A$3:$F$23,6)</f>
        <v>5.9689397793595781E-3</v>
      </c>
      <c r="O542" s="141">
        <f ca="1">VLOOKUP($L542,Routing!$A$3:$B$23,2)+($L542-VLOOKUP($L542,Routing!$A$3:$A$23,1))*VLOOKUP($L542,Routing!$A$3:$G$23,7)</f>
        <v>0.29844698896797889</v>
      </c>
      <c r="P542" s="83" t="str">
        <f t="shared" ca="1" si="92"/>
        <v/>
      </c>
      <c r="Q542" s="83" t="str">
        <f t="shared" ca="1" si="96"/>
        <v/>
      </c>
      <c r="R542" s="83"/>
      <c r="S542" s="83"/>
    </row>
    <row r="543" spans="1:19" x14ac:dyDescent="0.2">
      <c r="A543" s="83">
        <f>+MassCurves!A510</f>
        <v>506</v>
      </c>
      <c r="B543" s="138">
        <f t="shared" si="85"/>
        <v>1.1280000000000001</v>
      </c>
      <c r="C543" s="123">
        <f t="shared" ca="1" si="87"/>
        <v>0.16740000000000022</v>
      </c>
      <c r="D543" s="139">
        <f t="shared" ca="1" si="88"/>
        <v>0</v>
      </c>
      <c r="E543" s="138">
        <f t="shared" ca="1" si="89"/>
        <v>0.21849999999999997</v>
      </c>
      <c r="F543" s="139">
        <f t="shared" ca="1" si="86"/>
        <v>0.18440244135000022</v>
      </c>
      <c r="G543" s="140">
        <f t="shared" ca="1" si="93"/>
        <v>11.034404151749994</v>
      </c>
      <c r="H543" s="139">
        <f t="shared" ca="1" si="90"/>
        <v>0.14841929811038201</v>
      </c>
      <c r="I543" s="123">
        <f t="shared" ca="1" si="94"/>
        <v>0.33282173946038224</v>
      </c>
      <c r="J543" s="123">
        <f t="shared" ca="1" si="91"/>
        <v>0.66701303699967895</v>
      </c>
      <c r="K543" s="142">
        <f t="shared" ca="1" si="95"/>
        <v>8.362799868084025</v>
      </c>
      <c r="L543" s="143">
        <f ca="1">MAX(Routing!A$3,J542+K542)</f>
        <v>9.0088531484376304</v>
      </c>
      <c r="M543" s="141">
        <f ca="1">VLOOKUP(L543,Routing!A$3:D$23,4)+(L543-VLOOKUP(L543,Routing!A$3:A$23,1))*VLOOKUP(L543,Routing!A$3:E$23,5)</f>
        <v>0.32302660691609031</v>
      </c>
      <c r="N543" s="141">
        <f ca="1">VLOOKUP($L543,Routing!$A$3:$C$23,3)+($L543-VLOOKUP($L543,Routing!$A$3:$A$23,1))*VLOOKUP($L543,Routing!$A$3:$F$23,6)</f>
        <v>5.9819742021498205E-3</v>
      </c>
      <c r="O543" s="141">
        <f ca="1">VLOOKUP($L543,Routing!$A$3:$B$23,2)+($L543-VLOOKUP($L543,Routing!$A$3:$A$23,1))*VLOOKUP($L543,Routing!$A$3:$G$23,7)</f>
        <v>0.29909871010749101</v>
      </c>
      <c r="P543" s="83" t="str">
        <f t="shared" ca="1" si="92"/>
        <v/>
      </c>
      <c r="Q543" s="83" t="str">
        <f t="shared" ca="1" si="96"/>
        <v/>
      </c>
      <c r="R543" s="83"/>
      <c r="S543" s="83"/>
    </row>
    <row r="544" spans="1:19" x14ac:dyDescent="0.2">
      <c r="A544" s="83">
        <f>+MassCurves!A511</f>
        <v>507</v>
      </c>
      <c r="B544" s="138">
        <f t="shared" si="85"/>
        <v>1.131</v>
      </c>
      <c r="C544" s="123">
        <f t="shared" ca="1" si="87"/>
        <v>0.16829999999999945</v>
      </c>
      <c r="D544" s="139">
        <f t="shared" ca="1" si="88"/>
        <v>0</v>
      </c>
      <c r="E544" s="138">
        <f t="shared" ca="1" si="89"/>
        <v>0.21849999999999997</v>
      </c>
      <c r="F544" s="139">
        <f t="shared" ca="1" si="86"/>
        <v>0.18539385232499939</v>
      </c>
      <c r="G544" s="140">
        <f t="shared" ca="1" si="93"/>
        <v>11.093888810249988</v>
      </c>
      <c r="H544" s="139">
        <f t="shared" ca="1" si="90"/>
        <v>0.14879744721262372</v>
      </c>
      <c r="I544" s="123">
        <f t="shared" ca="1" si="94"/>
        <v>0.33419129953762311</v>
      </c>
      <c r="J544" s="123">
        <f t="shared" ca="1" si="91"/>
        <v>0.66975365143897569</v>
      </c>
      <c r="K544" s="142">
        <f t="shared" ca="1" si="95"/>
        <v>8.3822565344407316</v>
      </c>
      <c r="L544" s="143">
        <f ca="1">MAX(Routing!A$3,J543+K543)</f>
        <v>9.0298129050837037</v>
      </c>
      <c r="M544" s="141">
        <f ca="1">VLOOKUP(L544,Routing!A$3:D$23,4)+(L544-VLOOKUP(L544,Routing!A$3:A$23,1))*VLOOKUP(L544,Routing!A$3:E$23,5)</f>
        <v>0.32377815197511284</v>
      </c>
      <c r="N544" s="141">
        <f ca="1">VLOOKUP($L544,Routing!$A$3:$C$23,3)+($L544-VLOOKUP($L544,Routing!$A$3:$A$23,1))*VLOOKUP($L544,Routing!$A$3:$F$23,6)</f>
        <v>5.99589170324283E-3</v>
      </c>
      <c r="O544" s="141">
        <f ca="1">VLOOKUP($L544,Routing!$A$3:$B$23,2)+($L544-VLOOKUP($L544,Routing!$A$3:$A$23,1))*VLOOKUP($L544,Routing!$A$3:$G$23,7)</f>
        <v>0.29979458516214152</v>
      </c>
      <c r="P544" s="83" t="str">
        <f t="shared" ca="1" si="92"/>
        <v/>
      </c>
      <c r="Q544" s="83" t="str">
        <f t="shared" ca="1" si="96"/>
        <v/>
      </c>
      <c r="R544" s="83"/>
      <c r="S544" s="83"/>
    </row>
    <row r="545" spans="1:19" x14ac:dyDescent="0.2">
      <c r="A545" s="83">
        <f>+MassCurves!A512</f>
        <v>508</v>
      </c>
      <c r="B545" s="138">
        <f t="shared" si="85"/>
        <v>1.1340000000000001</v>
      </c>
      <c r="C545" s="123">
        <f t="shared" ca="1" si="87"/>
        <v>0.16920000000000002</v>
      </c>
      <c r="D545" s="139">
        <f t="shared" ca="1" si="88"/>
        <v>0</v>
      </c>
      <c r="E545" s="138">
        <f t="shared" ca="1" si="89"/>
        <v>0.21849999999999997</v>
      </c>
      <c r="F545" s="139">
        <f t="shared" ca="1" si="86"/>
        <v>0.18638526330000002</v>
      </c>
      <c r="G545" s="140">
        <f t="shared" ca="1" si="93"/>
        <v>11.153373468749983</v>
      </c>
      <c r="H545" s="139">
        <f t="shared" ca="1" si="90"/>
        <v>0.14917709060477741</v>
      </c>
      <c r="I545" s="123">
        <f t="shared" ca="1" si="94"/>
        <v>0.3355623539047774</v>
      </c>
      <c r="J545" s="123">
        <f t="shared" ca="1" si="91"/>
        <v>0.67249726240758745</v>
      </c>
      <c r="K545" s="142">
        <f t="shared" ca="1" si="95"/>
        <v>8.4028619781952187</v>
      </c>
      <c r="L545" s="143">
        <f ca="1">MAX(Routing!A$3,J544+K544)</f>
        <v>9.0520101858797073</v>
      </c>
      <c r="M545" s="141">
        <f ca="1">VLOOKUP(L545,Routing!A$3:D$23,4)+(L545-VLOOKUP(L545,Routing!A$3:A$23,1))*VLOOKUP(L545,Routing!A$3:E$23,5)</f>
        <v>0.32457407041002934</v>
      </c>
      <c r="N545" s="141">
        <f ca="1">VLOOKUP($L545,Routing!$A$3:$C$23,3)+($L545-VLOOKUP($L545,Routing!$A$3:$A$23,1))*VLOOKUP($L545,Routing!$A$3:$F$23,6)</f>
        <v>6.0106309335190618E-3</v>
      </c>
      <c r="O545" s="141">
        <f ca="1">VLOOKUP($L545,Routing!$A$3:$B$23,2)+($L545-VLOOKUP($L545,Routing!$A$3:$A$23,1))*VLOOKUP($L545,Routing!$A$3:$G$23,7)</f>
        <v>0.30053154667595305</v>
      </c>
      <c r="P545" s="83" t="str">
        <f t="shared" ca="1" si="92"/>
        <v/>
      </c>
      <c r="Q545" s="83" t="str">
        <f t="shared" ca="1" si="96"/>
        <v/>
      </c>
      <c r="R545" s="83"/>
      <c r="S545" s="83"/>
    </row>
    <row r="546" spans="1:19" x14ac:dyDescent="0.2">
      <c r="A546" s="83">
        <f>+MassCurves!A513</f>
        <v>509</v>
      </c>
      <c r="B546" s="138">
        <f t="shared" si="85"/>
        <v>1.137</v>
      </c>
      <c r="C546" s="123">
        <f t="shared" ca="1" si="87"/>
        <v>0.17009999999999992</v>
      </c>
      <c r="D546" s="139">
        <f t="shared" ca="1" si="88"/>
        <v>0</v>
      </c>
      <c r="E546" s="138">
        <f t="shared" ca="1" si="89"/>
        <v>0.21849999999999997</v>
      </c>
      <c r="F546" s="139">
        <f t="shared" ca="1" si="86"/>
        <v>0.18737667427499988</v>
      </c>
      <c r="G546" s="140">
        <f t="shared" ca="1" si="93"/>
        <v>11.212858127249996</v>
      </c>
      <c r="H546" s="139">
        <f t="shared" ca="1" si="90"/>
        <v>0.14955823623635373</v>
      </c>
      <c r="I546" s="123">
        <f t="shared" ca="1" si="94"/>
        <v>0.3369349105113536</v>
      </c>
      <c r="J546" s="123">
        <f t="shared" ca="1" si="91"/>
        <v>0.67524388585764783</v>
      </c>
      <c r="K546" s="142">
        <f t="shared" ca="1" si="95"/>
        <v>8.4245365985430443</v>
      </c>
      <c r="L546" s="143">
        <f ca="1">MAX(Routing!A$3,J545+K545)</f>
        <v>9.0753592406028059</v>
      </c>
      <c r="M546" s="141">
        <f ca="1">VLOOKUP(L546,Routing!A$3:D$23,4)+(L546-VLOOKUP(L546,Routing!A$3:A$23,1))*VLOOKUP(L546,Routing!A$3:E$23,5)</f>
        <v>0.32541128751165438</v>
      </c>
      <c r="N546" s="141">
        <f ca="1">VLOOKUP($L546,Routing!$A$3:$C$23,3)+($L546-VLOOKUP($L546,Routing!$A$3:$A$23,1))*VLOOKUP($L546,Routing!$A$3:$F$23,6)</f>
        <v>6.0261349539195257E-3</v>
      </c>
      <c r="O546" s="141">
        <f ca="1">VLOOKUP($L546,Routing!$A$3:$B$23,2)+($L546-VLOOKUP($L546,Routing!$A$3:$A$23,1))*VLOOKUP($L546,Routing!$A$3:$G$23,7)</f>
        <v>0.30130674769597626</v>
      </c>
      <c r="P546" s="83" t="str">
        <f t="shared" ca="1" si="92"/>
        <v/>
      </c>
      <c r="Q546" s="83" t="str">
        <f t="shared" ca="1" si="96"/>
        <v/>
      </c>
      <c r="R546" s="83"/>
      <c r="S546" s="83"/>
    </row>
    <row r="547" spans="1:19" x14ac:dyDescent="0.2">
      <c r="A547" s="83">
        <f>+MassCurves!A514</f>
        <v>510</v>
      </c>
      <c r="B547" s="138">
        <f t="shared" si="85"/>
        <v>1.1400000000000001</v>
      </c>
      <c r="C547" s="123">
        <f t="shared" ca="1" si="87"/>
        <v>0.17099999999999982</v>
      </c>
      <c r="D547" s="139">
        <f t="shared" ca="1" si="88"/>
        <v>0</v>
      </c>
      <c r="E547" s="138">
        <f t="shared" ca="1" si="89"/>
        <v>0.21849999999999997</v>
      </c>
      <c r="F547" s="139">
        <f t="shared" ca="1" si="86"/>
        <v>0.18836808524999973</v>
      </c>
      <c r="G547" s="140">
        <f t="shared" ca="1" si="93"/>
        <v>11.27234278574999</v>
      </c>
      <c r="H547" s="139">
        <f t="shared" ca="1" si="90"/>
        <v>0.14994089210997705</v>
      </c>
      <c r="I547" s="123">
        <f t="shared" ca="1" si="94"/>
        <v>0.33830897735997678</v>
      </c>
      <c r="J547" s="123">
        <f t="shared" ca="1" si="91"/>
        <v>0.67799353784794703</v>
      </c>
      <c r="K547" s="142">
        <f t="shared" ca="1" si="95"/>
        <v>8.4472065179120861</v>
      </c>
      <c r="L547" s="143">
        <f ca="1">MAX(Routing!A$3,J546+K546)</f>
        <v>9.0997804844006929</v>
      </c>
      <c r="M547" s="141">
        <f ca="1">VLOOKUP(L547,Routing!A$3:D$23,4)+(L547-VLOOKUP(L547,Routing!A$3:A$23,1))*VLOOKUP(L547,Routing!A$3:E$23,5)</f>
        <v>0.32628694963986549</v>
      </c>
      <c r="N547" s="141">
        <f ca="1">VLOOKUP($L547,Routing!$A$3:$C$23,3)+($L547-VLOOKUP($L547,Routing!$A$3:$A$23,1))*VLOOKUP($L547,Routing!$A$3:$F$23,6)</f>
        <v>6.0423509192567681E-3</v>
      </c>
      <c r="O547" s="141">
        <f ca="1">VLOOKUP($L547,Routing!$A$3:$B$23,2)+($L547-VLOOKUP($L547,Routing!$A$3:$A$23,1))*VLOOKUP($L547,Routing!$A$3:$G$23,7)</f>
        <v>0.30211754596283835</v>
      </c>
      <c r="P547" s="83" t="str">
        <f t="shared" ca="1" si="92"/>
        <v/>
      </c>
      <c r="Q547" s="83" t="str">
        <f t="shared" ca="1" si="96"/>
        <v/>
      </c>
      <c r="R547" s="83"/>
      <c r="S547" s="83"/>
    </row>
    <row r="548" spans="1:19" x14ac:dyDescent="0.2">
      <c r="A548" s="83">
        <f>+MassCurves!A515</f>
        <v>511</v>
      </c>
      <c r="B548" s="138">
        <f t="shared" si="85"/>
        <v>1.143</v>
      </c>
      <c r="C548" s="123">
        <f t="shared" ca="1" si="87"/>
        <v>0.17189999999999972</v>
      </c>
      <c r="D548" s="139">
        <f t="shared" ca="1" si="88"/>
        <v>0</v>
      </c>
      <c r="E548" s="138">
        <f t="shared" ca="1" si="89"/>
        <v>0.21849999999999997</v>
      </c>
      <c r="F548" s="139">
        <f t="shared" ca="1" si="86"/>
        <v>0.18935949622499965</v>
      </c>
      <c r="G548" s="140">
        <f t="shared" ca="1" si="93"/>
        <v>11.331827444249981</v>
      </c>
      <c r="H548" s="139">
        <f t="shared" ca="1" si="90"/>
        <v>0.15032506628181258</v>
      </c>
      <c r="I548" s="123">
        <f t="shared" ca="1" si="94"/>
        <v>0.33968456250681223</v>
      </c>
      <c r="J548" s="123">
        <f t="shared" ca="1" si="91"/>
        <v>0.68074623454478811</v>
      </c>
      <c r="K548" s="142">
        <f t="shared" ca="1" si="95"/>
        <v>8.4708031716306138</v>
      </c>
      <c r="L548" s="143">
        <f ca="1">MAX(Routing!A$3,J547+K547)</f>
        <v>9.1252000557600326</v>
      </c>
      <c r="M548" s="141">
        <f ca="1">VLOOKUP(L548,Routing!A$3:D$23,4)+(L548-VLOOKUP(L548,Routing!A$3:A$23,1))*VLOOKUP(L548,Routing!A$3:E$23,5)</f>
        <v>0.32719840837386571</v>
      </c>
      <c r="N548" s="141">
        <f ca="1">VLOOKUP($L548,Routing!$A$3:$C$23,3)+($L548-VLOOKUP($L548,Routing!$A$3:$A$23,1))*VLOOKUP($L548,Routing!$A$3:$F$23,6)</f>
        <v>6.0592297847012165E-3</v>
      </c>
      <c r="O548" s="141">
        <f ca="1">VLOOKUP($L548,Routing!$A$3:$B$23,2)+($L548-VLOOKUP($L548,Routing!$A$3:$A$23,1))*VLOOKUP($L548,Routing!$A$3:$G$23,7)</f>
        <v>0.30296148923506083</v>
      </c>
      <c r="P548" s="83" t="str">
        <f t="shared" ca="1" si="92"/>
        <v/>
      </c>
      <c r="Q548" s="83" t="str">
        <f t="shared" ca="1" si="96"/>
        <v/>
      </c>
      <c r="R548" s="83"/>
      <c r="S548" s="83"/>
    </row>
    <row r="549" spans="1:19" x14ac:dyDescent="0.2">
      <c r="A549" s="83">
        <f>+MassCurves!A516</f>
        <v>512</v>
      </c>
      <c r="B549" s="138">
        <f t="shared" ref="B549:B612" si="97">+HLOOKUP($B$9,MassCurve,(A549+2))</f>
        <v>1.1460000000000001</v>
      </c>
      <c r="C549" s="123">
        <f t="shared" ca="1" si="87"/>
        <v>0.17280000000000029</v>
      </c>
      <c r="D549" s="139">
        <f t="shared" ca="1" si="88"/>
        <v>0</v>
      </c>
      <c r="E549" s="138">
        <f t="shared" ca="1" si="89"/>
        <v>0.21849999999999997</v>
      </c>
      <c r="F549" s="139">
        <f t="shared" ref="F549:F612" ca="1" si="98">+E549*C549*MAX(0.05,$B$5)*1.0083</f>
        <v>0.19035090720000028</v>
      </c>
      <c r="G549" s="140">
        <f t="shared" ca="1" si="93"/>
        <v>11.391312102749998</v>
      </c>
      <c r="H549" s="139">
        <f t="shared" ca="1" si="90"/>
        <v>0.15071076686199741</v>
      </c>
      <c r="I549" s="123">
        <f t="shared" ca="1" si="94"/>
        <v>0.34106167406199772</v>
      </c>
      <c r="J549" s="123">
        <f t="shared" ca="1" si="91"/>
        <v>0.68350199222285057</v>
      </c>
      <c r="K549" s="142">
        <f t="shared" ca="1" si="95"/>
        <v>8.4952629270222371</v>
      </c>
      <c r="L549" s="143">
        <f ca="1">MAX(Routing!A$3,J548+K548)</f>
        <v>9.1515494061754019</v>
      </c>
      <c r="M549" s="141">
        <f ca="1">VLOOKUP(L549,Routing!A$3:D$23,4)+(L549-VLOOKUP(L549,Routing!A$3:A$23,1))*VLOOKUP(L549,Routing!A$3:E$23,5)</f>
        <v>0.32814320579911799</v>
      </c>
      <c r="N549" s="141">
        <f ca="1">VLOOKUP($L549,Routing!$A$3:$C$23,3)+($L549-VLOOKUP($L549,Routing!$A$3:$A$23,1))*VLOOKUP($L549,Routing!$A$3:$F$23,6)</f>
        <v>6.0767260333169995E-3</v>
      </c>
      <c r="O549" s="141">
        <f ca="1">VLOOKUP($L549,Routing!$A$3:$B$23,2)+($L549-VLOOKUP($L549,Routing!$A$3:$A$23,1))*VLOOKUP($L549,Routing!$A$3:$G$23,7)</f>
        <v>0.30383630166584996</v>
      </c>
      <c r="P549" s="83" t="str">
        <f t="shared" ca="1" si="92"/>
        <v/>
      </c>
      <c r="Q549" s="83" t="str">
        <f t="shared" ca="1" si="96"/>
        <v/>
      </c>
      <c r="R549" s="83"/>
      <c r="S549" s="83"/>
    </row>
    <row r="550" spans="1:19" x14ac:dyDescent="0.2">
      <c r="A550" s="83">
        <f>+MassCurves!A517</f>
        <v>513</v>
      </c>
      <c r="B550" s="138">
        <f t="shared" si="97"/>
        <v>1.149</v>
      </c>
      <c r="C550" s="123">
        <f t="shared" ref="C550:C613" ca="1" si="99">+IF(A550&lt;MAX(5,$B$6),(B550-B549)*60,(B550-OFFSET(B550,-MAX(5,$B$6),0,1,1))/(A550-OFFSET(A550,-MAX(5,$B$6),0,1,1))*60)</f>
        <v>0.17369999999999952</v>
      </c>
      <c r="D550" s="139">
        <f t="shared" ref="D550:D613" ca="1" si="100">VLOOKUP(C550,Cinterp,$B$10+1)</f>
        <v>0</v>
      </c>
      <c r="E550" s="138">
        <f t="shared" ref="E550:E613" ca="1" si="101">0.95*MAX(0,$B$7)/100+D550*(1-MAX(0,$B$7)/100)</f>
        <v>0.21849999999999997</v>
      </c>
      <c r="F550" s="139">
        <f t="shared" ca="1" si="98"/>
        <v>0.19134231817499944</v>
      </c>
      <c r="G550" s="140">
        <f t="shared" ca="1" si="93"/>
        <v>11.450796761249991</v>
      </c>
      <c r="H550" s="139">
        <f t="shared" ref="H550:H613" ca="1" si="102">+S$35*(1-F550/B$20)*(1/(1+ABS(A550-S$37)/100))^2</f>
        <v>0.15109800201507581</v>
      </c>
      <c r="I550" s="123">
        <f t="shared" ca="1" si="94"/>
        <v>0.34244032019007525</v>
      </c>
      <c r="J550" s="123">
        <f t="shared" ref="J550:J613" ca="1" si="103">+I550+I551</f>
        <v>0.68626082726607041</v>
      </c>
      <c r="K550" s="142">
        <f t="shared" ca="1" si="95"/>
        <v>8.5205267298176537</v>
      </c>
      <c r="L550" s="143">
        <f ca="1">MAX(Routing!A$3,J549+K549)</f>
        <v>9.1787649192450882</v>
      </c>
      <c r="M550" s="141">
        <f ca="1">VLOOKUP(L550,Routing!A$3:D$23,4)+(L550-VLOOKUP(L550,Routing!A$3:A$23,1))*VLOOKUP(L550,Routing!A$3:E$23,5)</f>
        <v>0.32911906084942544</v>
      </c>
      <c r="N550" s="141">
        <f ca="1">VLOOKUP($L550,Routing!$A$3:$C$23,3)+($L550-VLOOKUP($L550,Routing!$A$3:$A$23,1))*VLOOKUP($L550,Routing!$A$3:$F$23,6)</f>
        <v>6.0947974231375084E-3</v>
      </c>
      <c r="O550" s="141">
        <f ca="1">VLOOKUP($L550,Routing!$A$3:$B$23,2)+($L550-VLOOKUP($L550,Routing!$A$3:$A$23,1))*VLOOKUP($L550,Routing!$A$3:$G$23,7)</f>
        <v>0.3047398711568754</v>
      </c>
      <c r="P550" s="83" t="str">
        <f t="shared" ref="P550:P613" ca="1" si="104">IF(I550&gt;B$23,(I550-B$23),"")</f>
        <v/>
      </c>
      <c r="Q550" s="83" t="str">
        <f t="shared" ca="1" si="96"/>
        <v/>
      </c>
      <c r="R550" s="83"/>
      <c r="S550" s="83"/>
    </row>
    <row r="551" spans="1:19" x14ac:dyDescent="0.2">
      <c r="A551" s="83">
        <f>+MassCurves!A518</f>
        <v>514</v>
      </c>
      <c r="B551" s="138">
        <f t="shared" si="97"/>
        <v>1.1520000000000001</v>
      </c>
      <c r="C551" s="123">
        <f t="shared" ca="1" si="99"/>
        <v>0.17460000000000009</v>
      </c>
      <c r="D551" s="139">
        <f t="shared" ca="1" si="100"/>
        <v>0</v>
      </c>
      <c r="E551" s="138">
        <f t="shared" ca="1" si="101"/>
        <v>0.21849999999999997</v>
      </c>
      <c r="F551" s="139">
        <f t="shared" ca="1" si="98"/>
        <v>0.19233372915000008</v>
      </c>
      <c r="G551" s="140">
        <f t="shared" ref="G551:G614" ca="1" si="105">+AVERAGE(F550:F551)*60</f>
        <v>11.510281419749985</v>
      </c>
      <c r="H551" s="139">
        <f t="shared" ca="1" si="102"/>
        <v>0.15148677996043863</v>
      </c>
      <c r="I551" s="123">
        <f t="shared" ref="I551:I614" ca="1" si="106">+F551+H551</f>
        <v>0.34382050911043871</v>
      </c>
      <c r="J551" s="123">
        <f t="shared" ca="1" si="103"/>
        <v>0.6890227561685196</v>
      </c>
      <c r="K551" s="142">
        <f t="shared" ref="K551:K614" ca="1" si="107">L551-2*M551</f>
        <v>8.5465397759240194</v>
      </c>
      <c r="L551" s="143">
        <f ca="1">MAX(Routing!A$3,J550+K550)</f>
        <v>9.2067875570837234</v>
      </c>
      <c r="M551" s="141">
        <f ca="1">VLOOKUP(L551,Routing!A$3:D$23,4)+(L551-VLOOKUP(L551,Routing!A$3:A$23,1))*VLOOKUP(L551,Routing!A$3:E$23,5)</f>
        <v>0.33012385662850002</v>
      </c>
      <c r="N551" s="141">
        <f ca="1">VLOOKUP($L551,Routing!$A$3:$C$23,3)+($L551-VLOOKUP($L551,Routing!$A$3:$A$23,1))*VLOOKUP($L551,Routing!$A$3:$F$23,6)</f>
        <v>6.1134047523796302E-3</v>
      </c>
      <c r="O551" s="141">
        <f ca="1">VLOOKUP($L551,Routing!$A$3:$B$23,2)+($L551-VLOOKUP($L551,Routing!$A$3:$A$23,1))*VLOOKUP($L551,Routing!$A$3:$G$23,7)</f>
        <v>0.30567023761898149</v>
      </c>
      <c r="P551" s="83" t="str">
        <f t="shared" ca="1" si="104"/>
        <v/>
      </c>
      <c r="Q551" s="83" t="str">
        <f t="shared" ref="Q551:Q614" ca="1" si="108">IF(P551="","",P551*60)</f>
        <v/>
      </c>
      <c r="R551" s="83"/>
      <c r="S551" s="83"/>
    </row>
    <row r="552" spans="1:19" x14ac:dyDescent="0.2">
      <c r="A552" s="83">
        <f>+MassCurves!A519</f>
        <v>515</v>
      </c>
      <c r="B552" s="138">
        <f t="shared" si="97"/>
        <v>1.155</v>
      </c>
      <c r="C552" s="123">
        <f t="shared" ca="1" si="99"/>
        <v>0.17549999999999999</v>
      </c>
      <c r="D552" s="139">
        <f t="shared" ca="1" si="100"/>
        <v>0</v>
      </c>
      <c r="E552" s="138">
        <f t="shared" ca="1" si="101"/>
        <v>0.21849999999999997</v>
      </c>
      <c r="F552" s="139">
        <f t="shared" ca="1" si="98"/>
        <v>0.19332514012499996</v>
      </c>
      <c r="G552" s="140">
        <f t="shared" ca="1" si="105"/>
        <v>11.569766078250002</v>
      </c>
      <c r="H552" s="139">
        <f t="shared" ca="1" si="102"/>
        <v>0.15187710897276657</v>
      </c>
      <c r="I552" s="123">
        <f t="shared" ca="1" si="106"/>
        <v>0.34520224909776653</v>
      </c>
      <c r="J552" s="123">
        <f t="shared" ca="1" si="103"/>
        <v>0.6917877955352959</v>
      </c>
      <c r="K552" s="142">
        <f t="shared" ca="1" si="107"/>
        <v>8.573251206733719</v>
      </c>
      <c r="L552" s="143">
        <f ca="1">MAX(Routing!A$3,J551+K551)</f>
        <v>9.2355625320925387</v>
      </c>
      <c r="M552" s="141">
        <f ca="1">VLOOKUP(L552,Routing!A$3:D$23,4)+(L552-VLOOKUP(L552,Routing!A$3:A$23,1))*VLOOKUP(L552,Routing!A$3:E$23,5)</f>
        <v>0.33115562864076831</v>
      </c>
      <c r="N552" s="141">
        <f ca="1">VLOOKUP($L552,Routing!$A$3:$C$23,3)+($L552-VLOOKUP($L552,Routing!$A$3:$A$23,1))*VLOOKUP($L552,Routing!$A$3:$F$23,6)</f>
        <v>6.1325116414957092E-3</v>
      </c>
      <c r="O552" s="141">
        <f ca="1">VLOOKUP($L552,Routing!$A$3:$B$23,2)+($L552-VLOOKUP($L552,Routing!$A$3:$A$23,1))*VLOOKUP($L552,Routing!$A$3:$G$23,7)</f>
        <v>0.30662558207478546</v>
      </c>
      <c r="P552" s="83" t="str">
        <f t="shared" ca="1" si="104"/>
        <v/>
      </c>
      <c r="Q552" s="83" t="str">
        <f t="shared" ca="1" si="108"/>
        <v/>
      </c>
      <c r="R552" s="83"/>
      <c r="S552" s="83"/>
    </row>
    <row r="553" spans="1:19" x14ac:dyDescent="0.2">
      <c r="A553" s="83">
        <f>+MassCurves!A520</f>
        <v>516</v>
      </c>
      <c r="B553" s="138">
        <f t="shared" si="97"/>
        <v>1.1580000000000001</v>
      </c>
      <c r="C553" s="123">
        <f t="shared" ca="1" si="99"/>
        <v>0.17639999999999989</v>
      </c>
      <c r="D553" s="139">
        <f t="shared" ca="1" si="100"/>
        <v>0</v>
      </c>
      <c r="E553" s="138">
        <f t="shared" ca="1" si="101"/>
        <v>0.21849999999999997</v>
      </c>
      <c r="F553" s="139">
        <f t="shared" ca="1" si="98"/>
        <v>0.19431655109999985</v>
      </c>
      <c r="G553" s="140">
        <f t="shared" ca="1" si="105"/>
        <v>11.629250736749995</v>
      </c>
      <c r="H553" s="139">
        <f t="shared" ca="1" si="102"/>
        <v>0.15226899738247821</v>
      </c>
      <c r="I553" s="123">
        <f t="shared" ca="1" si="106"/>
        <v>0.34658554848247802</v>
      </c>
      <c r="J553" s="123">
        <f t="shared" ca="1" si="103"/>
        <v>0.69455596208342651</v>
      </c>
      <c r="K553" s="142">
        <f t="shared" ca="1" si="107"/>
        <v>8.6006138262842384</v>
      </c>
      <c r="L553" s="143">
        <f ca="1">MAX(Routing!A$3,J552+K552)</f>
        <v>9.265039002269015</v>
      </c>
      <c r="M553" s="141">
        <f ca="1">VLOOKUP(L553,Routing!A$3:D$23,4)+(L553-VLOOKUP(L553,Routing!A$3:A$23,1))*VLOOKUP(L553,Routing!A$3:E$23,5)</f>
        <v>0.33221255386621962</v>
      </c>
      <c r="N553" s="141">
        <f ca="1">VLOOKUP($L553,Routing!$A$3:$C$23,3)+($L553-VLOOKUP($L553,Routing!$A$3:$A$23,1))*VLOOKUP($L553,Routing!$A$3:$F$23,6)</f>
        <v>6.1520843308559194E-3</v>
      </c>
      <c r="O553" s="141">
        <f ca="1">VLOOKUP($L553,Routing!$A$3:$B$23,2)+($L553-VLOOKUP($L553,Routing!$A$3:$A$23,1))*VLOOKUP($L553,Routing!$A$3:$G$23,7)</f>
        <v>0.30760421654279596</v>
      </c>
      <c r="P553" s="83" t="str">
        <f t="shared" ca="1" si="104"/>
        <v/>
      </c>
      <c r="Q553" s="83" t="str">
        <f t="shared" ca="1" si="108"/>
        <v/>
      </c>
      <c r="R553" s="83"/>
      <c r="S553" s="83"/>
    </row>
    <row r="554" spans="1:19" x14ac:dyDescent="0.2">
      <c r="A554" s="83">
        <f>+MassCurves!A521</f>
        <v>517</v>
      </c>
      <c r="B554" s="138">
        <f t="shared" si="97"/>
        <v>1.161</v>
      </c>
      <c r="C554" s="123">
        <f t="shared" ca="1" si="99"/>
        <v>0.17729999999999979</v>
      </c>
      <c r="D554" s="139">
        <f t="shared" ca="1" si="100"/>
        <v>0</v>
      </c>
      <c r="E554" s="138">
        <f t="shared" ca="1" si="101"/>
        <v>0.21849999999999997</v>
      </c>
      <c r="F554" s="139">
        <f t="shared" ca="1" si="98"/>
        <v>0.19530796207499973</v>
      </c>
      <c r="G554" s="140">
        <f t="shared" ca="1" si="105"/>
        <v>11.688735395249987</v>
      </c>
      <c r="H554" s="139">
        <f t="shared" ca="1" si="102"/>
        <v>0.15266245357618152</v>
      </c>
      <c r="I554" s="123">
        <f t="shared" ca="1" si="106"/>
        <v>0.34797041565118125</v>
      </c>
      <c r="J554" s="123">
        <f t="shared" ca="1" si="103"/>
        <v>0.69732727264277383</v>
      </c>
      <c r="K554" s="142">
        <f t="shared" ca="1" si="107"/>
        <v>8.6285838387022604</v>
      </c>
      <c r="L554" s="143">
        <f ca="1">MAX(Routing!A$3,J553+K553)</f>
        <v>9.2951697883676658</v>
      </c>
      <c r="M554" s="141">
        <f ca="1">VLOOKUP(L554,Routing!A$3:D$23,4)+(L554-VLOOKUP(L554,Routing!A$3:A$23,1))*VLOOKUP(L554,Routing!A$3:E$23,5)</f>
        <v>0.33329294061876091</v>
      </c>
      <c r="N554" s="141">
        <f ca="1">VLOOKUP($L554,Routing!$A$3:$C$23,3)+($L554-VLOOKUP($L554,Routing!$A$3:$A$23,1))*VLOOKUP($L554,Routing!$A$3:$F$23,6)</f>
        <v>6.1720914929400163E-3</v>
      </c>
      <c r="O554" s="141">
        <f ca="1">VLOOKUP($L554,Routing!$A$3:$B$23,2)+($L554-VLOOKUP($L554,Routing!$A$3:$A$23,1))*VLOOKUP($L554,Routing!$A$3:$G$23,7)</f>
        <v>0.30860457464700086</v>
      </c>
      <c r="P554" s="83" t="str">
        <f t="shared" ca="1" si="104"/>
        <v/>
      </c>
      <c r="Q554" s="83" t="str">
        <f t="shared" ca="1" si="108"/>
        <v/>
      </c>
      <c r="R554" s="83"/>
      <c r="S554" s="83"/>
    </row>
    <row r="555" spans="1:19" x14ac:dyDescent="0.2">
      <c r="A555" s="83">
        <f>+MassCurves!A522</f>
        <v>518</v>
      </c>
      <c r="B555" s="138">
        <f t="shared" si="97"/>
        <v>1.1640000000000001</v>
      </c>
      <c r="C555" s="123">
        <f t="shared" ca="1" si="99"/>
        <v>0.17820000000000036</v>
      </c>
      <c r="D555" s="139">
        <f t="shared" ca="1" si="100"/>
        <v>0</v>
      </c>
      <c r="E555" s="138">
        <f t="shared" ca="1" si="101"/>
        <v>0.21849999999999997</v>
      </c>
      <c r="F555" s="139">
        <f t="shared" ca="1" si="98"/>
        <v>0.19629937305000036</v>
      </c>
      <c r="G555" s="140">
        <f t="shared" ca="1" si="105"/>
        <v>11.748220053750003</v>
      </c>
      <c r="H555" s="139">
        <f t="shared" ca="1" si="102"/>
        <v>0.15305748599713012</v>
      </c>
      <c r="I555" s="123">
        <f t="shared" ca="1" si="106"/>
        <v>0.34935685904713049</v>
      </c>
      <c r="J555" s="123">
        <f t="shared" ca="1" si="103"/>
        <v>0.70010174415694992</v>
      </c>
      <c r="K555" s="142">
        <f t="shared" ca="1" si="107"/>
        <v>8.6571206044773135</v>
      </c>
      <c r="L555" s="143">
        <f ca="1">MAX(Routing!A$3,J554+K554)</f>
        <v>9.3259111113450341</v>
      </c>
      <c r="M555" s="141">
        <f ca="1">VLOOKUP(L555,Routing!A$3:D$23,4)+(L555-VLOOKUP(L555,Routing!A$3:A$23,1))*VLOOKUP(L555,Routing!A$3:E$23,5)</f>
        <v>0.33439521913189363</v>
      </c>
      <c r="N555" s="141">
        <f ca="1">VLOOKUP($L555,Routing!$A$3:$C$23,3)+($L555-VLOOKUP($L555,Routing!$A$3:$A$23,1))*VLOOKUP($L555,Routing!$A$3:$F$23,6)</f>
        <v>6.1925040579980297E-3</v>
      </c>
      <c r="O555" s="141">
        <f ca="1">VLOOKUP($L555,Routing!$A$3:$B$23,2)+($L555-VLOOKUP($L555,Routing!$A$3:$A$23,1))*VLOOKUP($L555,Routing!$A$3:$G$23,7)</f>
        <v>0.30962520289990147</v>
      </c>
      <c r="P555" s="83" t="str">
        <f t="shared" ca="1" si="104"/>
        <v/>
      </c>
      <c r="Q555" s="83" t="str">
        <f t="shared" ca="1" si="108"/>
        <v/>
      </c>
      <c r="R555" s="83"/>
      <c r="S555" s="83"/>
    </row>
    <row r="556" spans="1:19" x14ac:dyDescent="0.2">
      <c r="A556" s="83">
        <f>+MassCurves!A523</f>
        <v>519</v>
      </c>
      <c r="B556" s="138">
        <f t="shared" si="97"/>
        <v>1.167</v>
      </c>
      <c r="C556" s="123">
        <f t="shared" ca="1" si="99"/>
        <v>0.17909999999999959</v>
      </c>
      <c r="D556" s="139">
        <f t="shared" ca="1" si="100"/>
        <v>0</v>
      </c>
      <c r="E556" s="138">
        <f t="shared" ca="1" si="101"/>
        <v>0.21849999999999997</v>
      </c>
      <c r="F556" s="139">
        <f t="shared" ca="1" si="98"/>
        <v>0.19729078402499953</v>
      </c>
      <c r="G556" s="140">
        <f t="shared" ca="1" si="105"/>
        <v>11.807704712249997</v>
      </c>
      <c r="H556" s="139">
        <f t="shared" ca="1" si="102"/>
        <v>0.15345410314568425</v>
      </c>
      <c r="I556" s="123">
        <f t="shared" ca="1" si="106"/>
        <v>0.35074488717068375</v>
      </c>
      <c r="J556" s="123">
        <f t="shared" ca="1" si="103"/>
        <v>0.70287939368424668</v>
      </c>
      <c r="K556" s="142">
        <f t="shared" ca="1" si="107"/>
        <v>8.686186414214653</v>
      </c>
      <c r="L556" s="143">
        <f ca="1">MAX(Routing!A$3,J555+K555)</f>
        <v>9.3572223486342629</v>
      </c>
      <c r="M556" s="141">
        <f ca="1">VLOOKUP(L556,Routing!A$3:D$23,4)+(L556-VLOOKUP(L556,Routing!A$3:A$23,1))*VLOOKUP(L556,Routing!A$3:E$23,5)</f>
        <v>0.33551793281955522</v>
      </c>
      <c r="N556" s="141">
        <f ca="1">VLOOKUP($L556,Routing!$A$3:$C$23,3)+($L556-VLOOKUP($L556,Routing!$A$3:$A$23,1))*VLOOKUP($L556,Routing!$A$3:$F$23,6)</f>
        <v>6.2132950522139855E-3</v>
      </c>
      <c r="O556" s="141">
        <f ca="1">VLOOKUP($L556,Routing!$A$3:$B$23,2)+($L556-VLOOKUP($L556,Routing!$A$3:$A$23,1))*VLOOKUP($L556,Routing!$A$3:$G$23,7)</f>
        <v>0.31066475261069926</v>
      </c>
      <c r="P556" s="83" t="str">
        <f t="shared" ca="1" si="104"/>
        <v/>
      </c>
      <c r="Q556" s="83" t="str">
        <f t="shared" ca="1" si="108"/>
        <v/>
      </c>
      <c r="R556" s="83"/>
      <c r="S556" s="83"/>
    </row>
    <row r="557" spans="1:19" x14ac:dyDescent="0.2">
      <c r="A557" s="83">
        <f>+MassCurves!A524</f>
        <v>520</v>
      </c>
      <c r="B557" s="138">
        <f t="shared" si="97"/>
        <v>1.1700000000000002</v>
      </c>
      <c r="C557" s="123">
        <f t="shared" ca="1" si="99"/>
        <v>0.18000000000000016</v>
      </c>
      <c r="D557" s="139">
        <f t="shared" ca="1" si="100"/>
        <v>0</v>
      </c>
      <c r="E557" s="138">
        <f t="shared" ca="1" si="101"/>
        <v>0.21849999999999997</v>
      </c>
      <c r="F557" s="139">
        <f t="shared" ca="1" si="98"/>
        <v>0.19828219500000016</v>
      </c>
      <c r="G557" s="140">
        <f t="shared" ca="1" si="105"/>
        <v>11.86718937074999</v>
      </c>
      <c r="H557" s="139">
        <f t="shared" ca="1" si="102"/>
        <v>0.15385231357977508</v>
      </c>
      <c r="I557" s="123">
        <f t="shared" ca="1" si="106"/>
        <v>0.35213450857977524</v>
      </c>
      <c r="J557" s="123">
        <f t="shared" ca="1" si="103"/>
        <v>0.7046885167705601</v>
      </c>
      <c r="K557" s="142">
        <f t="shared" ca="1" si="107"/>
        <v>8.7157462786138904</v>
      </c>
      <c r="L557" s="143">
        <f ca="1">MAX(Routing!A$3,J556+K556)</f>
        <v>9.3890658078989002</v>
      </c>
      <c r="M557" s="141">
        <f ca="1">VLOOKUP(L557,Routing!A$3:D$23,4)+(L557-VLOOKUP(L557,Routing!A$3:A$23,1))*VLOOKUP(L557,Routing!A$3:E$23,5)</f>
        <v>0.33665973016370554</v>
      </c>
      <c r="N557" s="141">
        <f ca="1">VLOOKUP($L557,Routing!$A$3:$C$23,3)+($L557-VLOOKUP($L557,Routing!$A$3:$A$23,1))*VLOOKUP($L557,Routing!$A$3:$F$23,6)</f>
        <v>6.2344394474760281E-3</v>
      </c>
      <c r="O557" s="141">
        <f ca="1">VLOOKUP($L557,Routing!$A$3:$B$23,2)+($L557-VLOOKUP($L557,Routing!$A$3:$A$23,1))*VLOOKUP($L557,Routing!$A$3:$G$23,7)</f>
        <v>0.31172197237380145</v>
      </c>
      <c r="P557" s="83" t="str">
        <f t="shared" ca="1" si="104"/>
        <v/>
      </c>
      <c r="Q557" s="83" t="str">
        <f t="shared" ca="1" si="108"/>
        <v/>
      </c>
      <c r="R557" s="83"/>
      <c r="S557" s="83"/>
    </row>
    <row r="558" spans="1:19" x14ac:dyDescent="0.2">
      <c r="A558" s="83">
        <f>+MassCurves!A525</f>
        <v>521</v>
      </c>
      <c r="B558" s="138">
        <f t="shared" si="97"/>
        <v>1.173</v>
      </c>
      <c r="C558" s="123">
        <f t="shared" ca="1" si="99"/>
        <v>0.18000000000000016</v>
      </c>
      <c r="D558" s="139">
        <f t="shared" ca="1" si="100"/>
        <v>0</v>
      </c>
      <c r="E558" s="138">
        <f t="shared" ca="1" si="101"/>
        <v>0.21849999999999997</v>
      </c>
      <c r="F558" s="139">
        <f t="shared" ca="1" si="98"/>
        <v>0.19828219500000016</v>
      </c>
      <c r="G558" s="140">
        <f t="shared" ca="1" si="105"/>
        <v>11.89693170000001</v>
      </c>
      <c r="H558" s="139">
        <f t="shared" ca="1" si="102"/>
        <v>0.15427181526263092</v>
      </c>
      <c r="I558" s="123">
        <f t="shared" ca="1" si="106"/>
        <v>0.35255401026263111</v>
      </c>
      <c r="J558" s="123">
        <f t="shared" ca="1" si="103"/>
        <v>0.70552923822517921</v>
      </c>
      <c r="K558" s="142">
        <f t="shared" ca="1" si="107"/>
        <v>8.7448656970978877</v>
      </c>
      <c r="L558" s="143">
        <f ca="1">MAX(Routing!A$3,J557+K557)</f>
        <v>9.4204347953844501</v>
      </c>
      <c r="M558" s="141">
        <f ca="1">VLOOKUP(L558,Routing!A$3:D$23,4)+(L558-VLOOKUP(L558,Routing!A$3:A$23,1))*VLOOKUP(L558,Routing!A$3:E$23,5)</f>
        <v>0.33778451457553804</v>
      </c>
      <c r="N558" s="141">
        <f ca="1">VLOOKUP($L558,Routing!$A$3:$C$23,3)+($L558-VLOOKUP($L558,Routing!$A$3:$A$23,1))*VLOOKUP($L558,Routing!$A$3:$F$23,6)</f>
        <v>6.2552687884358891E-3</v>
      </c>
      <c r="O558" s="141">
        <f ca="1">VLOOKUP($L558,Routing!$A$3:$B$23,2)+($L558-VLOOKUP($L558,Routing!$A$3:$A$23,1))*VLOOKUP($L558,Routing!$A$3:$G$23,7)</f>
        <v>0.31276343942179446</v>
      </c>
      <c r="P558" s="83" t="str">
        <f t="shared" ca="1" si="104"/>
        <v/>
      </c>
      <c r="Q558" s="83" t="str">
        <f t="shared" ca="1" si="108"/>
        <v/>
      </c>
      <c r="R558" s="83"/>
      <c r="S558" s="83"/>
    </row>
    <row r="559" spans="1:19" x14ac:dyDescent="0.2">
      <c r="A559" s="83">
        <f>+MassCurves!A526</f>
        <v>522</v>
      </c>
      <c r="B559" s="138">
        <f t="shared" si="97"/>
        <v>1.1760000000000002</v>
      </c>
      <c r="C559" s="123">
        <f t="shared" ca="1" si="99"/>
        <v>0.18000000000000016</v>
      </c>
      <c r="D559" s="139">
        <f t="shared" ca="1" si="100"/>
        <v>0</v>
      </c>
      <c r="E559" s="138">
        <f t="shared" ca="1" si="101"/>
        <v>0.21849999999999997</v>
      </c>
      <c r="F559" s="139">
        <f t="shared" ca="1" si="98"/>
        <v>0.19828219500000016</v>
      </c>
      <c r="G559" s="140">
        <f t="shared" ca="1" si="105"/>
        <v>11.89693170000001</v>
      </c>
      <c r="H559" s="139">
        <f t="shared" ca="1" si="102"/>
        <v>0.15469303504005102</v>
      </c>
      <c r="I559" s="123">
        <f t="shared" ca="1" si="106"/>
        <v>0.35297523004005116</v>
      </c>
      <c r="J559" s="123">
        <f t="shared" ca="1" si="103"/>
        <v>0.70637340526380843</v>
      </c>
      <c r="K559" s="142">
        <f t="shared" ca="1" si="107"/>
        <v>8.7726773009257215</v>
      </c>
      <c r="L559" s="143">
        <f ca="1">MAX(Routing!A$3,J558+K558)</f>
        <v>9.4503949353230663</v>
      </c>
      <c r="M559" s="141">
        <f ca="1">VLOOKUP(L559,Routing!A$3:D$23,4)+(L559-VLOOKUP(L559,Routing!A$3:A$23,1))*VLOOKUP(L559,Routing!A$3:E$23,5)</f>
        <v>0.33885878254146451</v>
      </c>
      <c r="N559" s="141">
        <f ca="1">VLOOKUP($L559,Routing!$A$3:$C$23,3)+($L559-VLOOKUP($L559,Routing!$A$3:$A$23,1))*VLOOKUP($L559,Routing!$A$3:$F$23,6)</f>
        <v>6.2751626396567502E-3</v>
      </c>
      <c r="O559" s="141">
        <f ca="1">VLOOKUP($L559,Routing!$A$3:$B$23,2)+($L559-VLOOKUP($L559,Routing!$A$3:$A$23,1))*VLOOKUP($L559,Routing!$A$3:$G$23,7)</f>
        <v>0.31375813198283753</v>
      </c>
      <c r="P559" s="83" t="str">
        <f t="shared" ca="1" si="104"/>
        <v/>
      </c>
      <c r="Q559" s="83" t="str">
        <f t="shared" ca="1" si="108"/>
        <v/>
      </c>
      <c r="R559" s="83"/>
      <c r="S559" s="83"/>
    </row>
    <row r="560" spans="1:19" x14ac:dyDescent="0.2">
      <c r="A560" s="83">
        <f>+MassCurves!A527</f>
        <v>523</v>
      </c>
      <c r="B560" s="138">
        <f t="shared" si="97"/>
        <v>1.179</v>
      </c>
      <c r="C560" s="123">
        <f t="shared" ca="1" si="99"/>
        <v>0.18000000000000016</v>
      </c>
      <c r="D560" s="139">
        <f t="shared" ca="1" si="100"/>
        <v>0</v>
      </c>
      <c r="E560" s="138">
        <f t="shared" ca="1" si="101"/>
        <v>0.21849999999999997</v>
      </c>
      <c r="F560" s="139">
        <f t="shared" ca="1" si="98"/>
        <v>0.19828219500000016</v>
      </c>
      <c r="G560" s="140">
        <f t="shared" ca="1" si="105"/>
        <v>11.89693170000001</v>
      </c>
      <c r="H560" s="139">
        <f t="shared" ca="1" si="102"/>
        <v>0.15511598230694026</v>
      </c>
      <c r="I560" s="123">
        <f t="shared" ca="1" si="106"/>
        <v>0.35339817730694045</v>
      </c>
      <c r="J560" s="123">
        <f t="shared" ca="1" si="103"/>
        <v>0.70722103674056214</v>
      </c>
      <c r="K560" s="142">
        <f t="shared" ca="1" si="107"/>
        <v>8.7992780760919409</v>
      </c>
      <c r="L560" s="143">
        <f ca="1">MAX(Routing!A$3,J559+K559)</f>
        <v>9.4790507061895291</v>
      </c>
      <c r="M560" s="141">
        <f ca="1">VLOOKUP(L560,Routing!A$3:D$23,4)+(L560-VLOOKUP(L560,Routing!A$3:A$23,1))*VLOOKUP(L560,Routing!A$3:E$23,5)</f>
        <v>0.33988628030161655</v>
      </c>
      <c r="N560" s="141">
        <f ca="1">VLOOKUP($L560,Routing!$A$3:$C$23,3)+($L560-VLOOKUP($L560,Routing!$A$3:$A$23,1))*VLOOKUP($L560,Routing!$A$3:$F$23,6)</f>
        <v>6.2941903759558618E-3</v>
      </c>
      <c r="O560" s="141">
        <f ca="1">VLOOKUP($L560,Routing!$A$3:$B$23,2)+($L560-VLOOKUP($L560,Routing!$A$3:$A$23,1))*VLOOKUP($L560,Routing!$A$3:$G$23,7)</f>
        <v>0.31470951879779308</v>
      </c>
      <c r="P560" s="83" t="str">
        <f t="shared" ca="1" si="104"/>
        <v/>
      </c>
      <c r="Q560" s="83" t="str">
        <f t="shared" ca="1" si="108"/>
        <v/>
      </c>
      <c r="R560" s="83"/>
      <c r="S560" s="83"/>
    </row>
    <row r="561" spans="1:19" x14ac:dyDescent="0.2">
      <c r="A561" s="83">
        <f>+MassCurves!A528</f>
        <v>524</v>
      </c>
      <c r="B561" s="138">
        <f t="shared" si="97"/>
        <v>1.1820000000000002</v>
      </c>
      <c r="C561" s="123">
        <f t="shared" ca="1" si="99"/>
        <v>0.18000000000000016</v>
      </c>
      <c r="D561" s="139">
        <f t="shared" ca="1" si="100"/>
        <v>0</v>
      </c>
      <c r="E561" s="138">
        <f t="shared" ca="1" si="101"/>
        <v>0.21849999999999997</v>
      </c>
      <c r="F561" s="139">
        <f t="shared" ca="1" si="98"/>
        <v>0.19828219500000016</v>
      </c>
      <c r="G561" s="140">
        <f t="shared" ca="1" si="105"/>
        <v>11.89693170000001</v>
      </c>
      <c r="H561" s="139">
        <f t="shared" ca="1" si="102"/>
        <v>0.15554066652250814</v>
      </c>
      <c r="I561" s="123">
        <f t="shared" ca="1" si="106"/>
        <v>0.3538228615225083</v>
      </c>
      <c r="J561" s="123">
        <f t="shared" ca="1" si="103"/>
        <v>0.7080721516386923</v>
      </c>
      <c r="K561" s="142">
        <f t="shared" ca="1" si="107"/>
        <v>8.8247580709221793</v>
      </c>
      <c r="L561" s="143">
        <f ca="1">MAX(Routing!A$3,J560+K560)</f>
        <v>9.5064991128325023</v>
      </c>
      <c r="M561" s="141">
        <f ca="1">VLOOKUP(L561,Routing!A$3:D$23,4)+(L561-VLOOKUP(L561,Routing!A$3:A$23,1))*VLOOKUP(L561,Routing!A$3:E$23,5)</f>
        <v>0.34087048611750004</v>
      </c>
      <c r="N561" s="141">
        <f ca="1">VLOOKUP($L561,Routing!$A$3:$C$23,3)+($L561-VLOOKUP($L561,Routing!$A$3:$A$23,1))*VLOOKUP($L561,Routing!$A$3:$F$23,6)</f>
        <v>6.3124164095833338E-3</v>
      </c>
      <c r="O561" s="141">
        <f ca="1">VLOOKUP($L561,Routing!$A$3:$B$23,2)+($L561-VLOOKUP($L561,Routing!$A$3:$A$23,1))*VLOOKUP($L561,Routing!$A$3:$G$23,7)</f>
        <v>0.31562082047916673</v>
      </c>
      <c r="P561" s="83" t="str">
        <f t="shared" ca="1" si="104"/>
        <v/>
      </c>
      <c r="Q561" s="83" t="str">
        <f t="shared" ca="1" si="108"/>
        <v/>
      </c>
      <c r="R561" s="83"/>
      <c r="S561" s="83"/>
    </row>
    <row r="562" spans="1:19" x14ac:dyDescent="0.2">
      <c r="A562" s="83">
        <f>+MassCurves!A529</f>
        <v>525</v>
      </c>
      <c r="B562" s="138">
        <f t="shared" si="97"/>
        <v>1.1850000000000001</v>
      </c>
      <c r="C562" s="123">
        <f t="shared" ca="1" si="99"/>
        <v>0.18000000000000016</v>
      </c>
      <c r="D562" s="139">
        <f t="shared" ca="1" si="100"/>
        <v>0</v>
      </c>
      <c r="E562" s="138">
        <f t="shared" ca="1" si="101"/>
        <v>0.21849999999999997</v>
      </c>
      <c r="F562" s="139">
        <f t="shared" ca="1" si="98"/>
        <v>0.19828219500000016</v>
      </c>
      <c r="G562" s="140">
        <f t="shared" ca="1" si="105"/>
        <v>11.89693170000001</v>
      </c>
      <c r="H562" s="139">
        <f t="shared" ca="1" si="102"/>
        <v>0.15596709721079746</v>
      </c>
      <c r="I562" s="123">
        <f t="shared" ca="1" si="106"/>
        <v>0.3542492922107976</v>
      </c>
      <c r="J562" s="123">
        <f t="shared" ca="1" si="103"/>
        <v>0.70892676907165164</v>
      </c>
      <c r="K562" s="142">
        <f t="shared" ca="1" si="107"/>
        <v>8.8492008937151567</v>
      </c>
      <c r="L562" s="143">
        <f ca="1">MAX(Routing!A$3,J561+K561)</f>
        <v>9.5328302225608716</v>
      </c>
      <c r="M562" s="141">
        <f ca="1">VLOOKUP(L562,Routing!A$3:D$23,4)+(L562-VLOOKUP(L562,Routing!A$3:A$23,1))*VLOOKUP(L562,Routing!A$3:E$23,5)</f>
        <v>0.34181462949421448</v>
      </c>
      <c r="N562" s="141">
        <f ca="1">VLOOKUP($L562,Routing!$A$3:$C$23,3)+($L562-VLOOKUP($L562,Routing!$A$3:$A$23,1))*VLOOKUP($L562,Routing!$A$3:$F$23,6)</f>
        <v>6.3299005461891576E-3</v>
      </c>
      <c r="O562" s="141">
        <f ca="1">VLOOKUP($L562,Routing!$A$3:$B$23,2)+($L562-VLOOKUP($L562,Routing!$A$3:$A$23,1))*VLOOKUP($L562,Routing!$A$3:$G$23,7)</f>
        <v>0.31649502730945789</v>
      </c>
      <c r="P562" s="83" t="str">
        <f t="shared" ca="1" si="104"/>
        <v/>
      </c>
      <c r="Q562" s="83" t="str">
        <f t="shared" ca="1" si="108"/>
        <v/>
      </c>
      <c r="R562" s="83"/>
      <c r="S562" s="83"/>
    </row>
    <row r="563" spans="1:19" x14ac:dyDescent="0.2">
      <c r="A563" s="83">
        <f>+MassCurves!A530</f>
        <v>526</v>
      </c>
      <c r="B563" s="138">
        <f t="shared" si="97"/>
        <v>1.1879999999999999</v>
      </c>
      <c r="C563" s="123">
        <f t="shared" ca="1" si="99"/>
        <v>0.17999999999999949</v>
      </c>
      <c r="D563" s="139">
        <f t="shared" ca="1" si="100"/>
        <v>0</v>
      </c>
      <c r="E563" s="138">
        <f t="shared" ca="1" si="101"/>
        <v>0.21849999999999997</v>
      </c>
      <c r="F563" s="139">
        <f t="shared" ca="1" si="98"/>
        <v>0.19828219499999944</v>
      </c>
      <c r="G563" s="140">
        <f t="shared" ca="1" si="105"/>
        <v>11.896931699999987</v>
      </c>
      <c r="H563" s="139">
        <f t="shared" ca="1" si="102"/>
        <v>0.15639528396121863</v>
      </c>
      <c r="I563" s="123">
        <f t="shared" ca="1" si="106"/>
        <v>0.35467747896121804</v>
      </c>
      <c r="J563" s="123">
        <f t="shared" ca="1" si="103"/>
        <v>0.70978490828416829</v>
      </c>
      <c r="K563" s="142">
        <f t="shared" ca="1" si="107"/>
        <v>8.8726841746981115</v>
      </c>
      <c r="L563" s="143">
        <f ca="1">MAX(Routing!A$3,J562+K562)</f>
        <v>9.5581276627868093</v>
      </c>
      <c r="M563" s="141">
        <f ca="1">VLOOKUP(L563,Routing!A$3:D$23,4)+(L563-VLOOKUP(L563,Routing!A$3:A$23,1))*VLOOKUP(L563,Routing!A$3:E$23,5)</f>
        <v>0.34272170902422816</v>
      </c>
      <c r="N563" s="141">
        <f ca="1">VLOOKUP($L563,Routing!$A$3:$C$23,3)+($L563-VLOOKUP($L563,Routing!$A$3:$A$23,1))*VLOOKUP($L563,Routing!$A$3:$F$23,6)</f>
        <v>6.346698315263485E-3</v>
      </c>
      <c r="O563" s="141">
        <f ca="1">VLOOKUP($L563,Routing!$A$3:$B$23,2)+($L563-VLOOKUP($L563,Routing!$A$3:$A$23,1))*VLOOKUP($L563,Routing!$A$3:$G$23,7)</f>
        <v>0.31733491576317424</v>
      </c>
      <c r="P563" s="83" t="str">
        <f t="shared" ca="1" si="104"/>
        <v/>
      </c>
      <c r="Q563" s="83" t="str">
        <f t="shared" ca="1" si="108"/>
        <v/>
      </c>
      <c r="R563" s="83"/>
      <c r="S563" s="83"/>
    </row>
    <row r="564" spans="1:19" x14ac:dyDescent="0.2">
      <c r="A564" s="83">
        <f>+MassCurves!A531</f>
        <v>527</v>
      </c>
      <c r="B564" s="138">
        <f t="shared" si="97"/>
        <v>1.1910000000000001</v>
      </c>
      <c r="C564" s="123">
        <f t="shared" ca="1" si="99"/>
        <v>0.18000000000000016</v>
      </c>
      <c r="D564" s="139">
        <f t="shared" ca="1" si="100"/>
        <v>0</v>
      </c>
      <c r="E564" s="138">
        <f t="shared" ca="1" si="101"/>
        <v>0.21849999999999997</v>
      </c>
      <c r="F564" s="139">
        <f t="shared" ca="1" si="98"/>
        <v>0.19828219500000016</v>
      </c>
      <c r="G564" s="140">
        <f t="shared" ca="1" si="105"/>
        <v>11.896931699999987</v>
      </c>
      <c r="H564" s="139">
        <f t="shared" ca="1" si="102"/>
        <v>0.15682523642908835</v>
      </c>
      <c r="I564" s="123">
        <f t="shared" ca="1" si="106"/>
        <v>0.35510743142908852</v>
      </c>
      <c r="J564" s="123">
        <f t="shared" ca="1" si="103"/>
        <v>0.71064658865332619</v>
      </c>
      <c r="K564" s="142">
        <f t="shared" ca="1" si="107"/>
        <v>8.8952799948549881</v>
      </c>
      <c r="L564" s="143">
        <f ca="1">MAX(Routing!A$3,J563+K563)</f>
        <v>9.5824690829822803</v>
      </c>
      <c r="M564" s="141">
        <f ca="1">VLOOKUP(L564,Routing!A$3:D$23,4)+(L564-VLOOKUP(L564,Routing!A$3:A$23,1))*VLOOKUP(L564,Routing!A$3:E$23,5)</f>
        <v>0.34359450895155585</v>
      </c>
      <c r="N564" s="141">
        <f ca="1">VLOOKUP($L564,Routing!$A$3:$C$23,3)+($L564-VLOOKUP($L564,Routing!$A$3:$A$23,1))*VLOOKUP($L564,Routing!$A$3:$F$23,6)</f>
        <v>6.3628612768806634E-3</v>
      </c>
      <c r="O564" s="141">
        <f ca="1">VLOOKUP($L564,Routing!$A$3:$B$23,2)+($L564-VLOOKUP($L564,Routing!$A$3:$A$23,1))*VLOOKUP($L564,Routing!$A$3:$G$23,7)</f>
        <v>0.31814306384403318</v>
      </c>
      <c r="P564" s="83" t="str">
        <f t="shared" ca="1" si="104"/>
        <v/>
      </c>
      <c r="Q564" s="83" t="str">
        <f t="shared" ca="1" si="108"/>
        <v/>
      </c>
      <c r="R564" s="83"/>
      <c r="S564" s="83"/>
    </row>
    <row r="565" spans="1:19" x14ac:dyDescent="0.2">
      <c r="A565" s="83">
        <f>+MassCurves!A532</f>
        <v>528</v>
      </c>
      <c r="B565" s="138">
        <f t="shared" si="97"/>
        <v>1.194</v>
      </c>
      <c r="C565" s="123">
        <f t="shared" ca="1" si="99"/>
        <v>0.17999999999999949</v>
      </c>
      <c r="D565" s="139">
        <f t="shared" ca="1" si="100"/>
        <v>0</v>
      </c>
      <c r="E565" s="138">
        <f t="shared" ca="1" si="101"/>
        <v>0.21849999999999997</v>
      </c>
      <c r="F565" s="139">
        <f t="shared" ca="1" si="98"/>
        <v>0.19828219499999944</v>
      </c>
      <c r="G565" s="140">
        <f t="shared" ca="1" si="105"/>
        <v>11.896931699999987</v>
      </c>
      <c r="H565" s="139">
        <f t="shared" ca="1" si="102"/>
        <v>0.15725696433617453</v>
      </c>
      <c r="I565" s="123">
        <f t="shared" ca="1" si="106"/>
        <v>0.35553915933617397</v>
      </c>
      <c r="J565" s="123">
        <f t="shared" ca="1" si="103"/>
        <v>0.71151182968966098</v>
      </c>
      <c r="K565" s="142">
        <f t="shared" ca="1" si="107"/>
        <v>8.9170552840030037</v>
      </c>
      <c r="L565" s="143">
        <f ca="1">MAX(Routing!A$3,J564+K564)</f>
        <v>9.6059265835083139</v>
      </c>
      <c r="M565" s="141">
        <f ca="1">VLOOKUP(L565,Routing!A$3:D$23,4)+(L565-VLOOKUP(L565,Routing!A$3:A$23,1))*VLOOKUP(L565,Routing!A$3:E$23,5)</f>
        <v>0.34443561454810684</v>
      </c>
      <c r="N565" s="141">
        <f ca="1">VLOOKUP($L565,Routing!$A$3:$C$23,3)+($L565-VLOOKUP($L565,Routing!$A$3:$A$23,1))*VLOOKUP($L565,Routing!$A$3:$F$23,6)</f>
        <v>6.3784373064464227E-3</v>
      </c>
      <c r="O565" s="141">
        <f ca="1">VLOOKUP($L565,Routing!$A$3:$B$23,2)+($L565-VLOOKUP($L565,Routing!$A$3:$A$23,1))*VLOOKUP($L565,Routing!$A$3:$G$23,7)</f>
        <v>0.31892186532232114</v>
      </c>
      <c r="P565" s="83" t="str">
        <f t="shared" ca="1" si="104"/>
        <v/>
      </c>
      <c r="Q565" s="83" t="str">
        <f t="shared" ca="1" si="108"/>
        <v/>
      </c>
      <c r="R565" s="83"/>
      <c r="S565" s="83"/>
    </row>
    <row r="566" spans="1:19" x14ac:dyDescent="0.2">
      <c r="A566" s="83">
        <f>+MassCurves!A533</f>
        <v>529</v>
      </c>
      <c r="B566" s="138">
        <f t="shared" si="97"/>
        <v>1.1970000000000001</v>
      </c>
      <c r="C566" s="123">
        <f t="shared" ca="1" si="99"/>
        <v>0.18000000000000016</v>
      </c>
      <c r="D566" s="139">
        <f t="shared" ca="1" si="100"/>
        <v>0</v>
      </c>
      <c r="E566" s="138">
        <f t="shared" ca="1" si="101"/>
        <v>0.21849999999999997</v>
      </c>
      <c r="F566" s="139">
        <f t="shared" ca="1" si="98"/>
        <v>0.19828219500000016</v>
      </c>
      <c r="G566" s="140">
        <f t="shared" ca="1" si="105"/>
        <v>11.896931699999987</v>
      </c>
      <c r="H566" s="139">
        <f t="shared" ca="1" si="102"/>
        <v>0.15769047747124509</v>
      </c>
      <c r="I566" s="123">
        <f t="shared" ca="1" si="106"/>
        <v>0.35597267247124526</v>
      </c>
      <c r="J566" s="123">
        <f t="shared" ca="1" si="103"/>
        <v>0.71238065103826376</v>
      </c>
      <c r="K566" s="142">
        <f t="shared" ca="1" si="107"/>
        <v>8.9380721903229112</v>
      </c>
      <c r="L566" s="143">
        <f ca="1">MAX(Routing!A$3,J565+K565)</f>
        <v>9.6285671136926645</v>
      </c>
      <c r="M566" s="141">
        <f ca="1">VLOOKUP(L566,Routing!A$3:D$23,4)+(L566-VLOOKUP(L566,Routing!A$3:A$23,1))*VLOOKUP(L566,Routing!A$3:E$23,5)</f>
        <v>0.34524742638738637</v>
      </c>
      <c r="N566" s="141">
        <f ca="1">VLOOKUP($L566,Routing!$A$3:$C$23,3)+($L566-VLOOKUP($L566,Routing!$A$3:$A$23,1))*VLOOKUP($L566,Routing!$A$3:$F$23,6)</f>
        <v>6.3934708590256736E-3</v>
      </c>
      <c r="O566" s="141">
        <f ca="1">VLOOKUP($L566,Routing!$A$3:$B$23,2)+($L566-VLOOKUP($L566,Routing!$A$3:$A$23,1))*VLOOKUP($L566,Routing!$A$3:$G$23,7)</f>
        <v>0.31967354295128364</v>
      </c>
      <c r="P566" s="83" t="str">
        <f t="shared" ca="1" si="104"/>
        <v/>
      </c>
      <c r="Q566" s="83" t="str">
        <f t="shared" ca="1" si="108"/>
        <v/>
      </c>
      <c r="R566" s="83"/>
      <c r="S566" s="83"/>
    </row>
    <row r="567" spans="1:19" x14ac:dyDescent="0.2">
      <c r="A567" s="83">
        <f>+MassCurves!A534</f>
        <v>530</v>
      </c>
      <c r="B567" s="138">
        <f t="shared" si="97"/>
        <v>1.2</v>
      </c>
      <c r="C567" s="123">
        <f t="shared" ca="1" si="99"/>
        <v>0.17999999999999949</v>
      </c>
      <c r="D567" s="139">
        <f t="shared" ca="1" si="100"/>
        <v>0</v>
      </c>
      <c r="E567" s="138">
        <f t="shared" ca="1" si="101"/>
        <v>0.21849999999999997</v>
      </c>
      <c r="F567" s="139">
        <f t="shared" ca="1" si="98"/>
        <v>0.19828219499999944</v>
      </c>
      <c r="G567" s="140">
        <f t="shared" ca="1" si="105"/>
        <v>11.896931699999987</v>
      </c>
      <c r="H567" s="139">
        <f t="shared" ca="1" si="102"/>
        <v>0.15812578569062349</v>
      </c>
      <c r="I567" s="123">
        <f t="shared" ca="1" si="106"/>
        <v>0.35640798069062296</v>
      </c>
      <c r="J567" s="123">
        <f t="shared" ca="1" si="103"/>
        <v>0.713253072479897</v>
      </c>
      <c r="K567" s="142">
        <f t="shared" ca="1" si="107"/>
        <v>8.9583884233901063</v>
      </c>
      <c r="L567" s="143">
        <f ca="1">MAX(Routing!A$3,J566+K566)</f>
        <v>9.6504528413611759</v>
      </c>
      <c r="M567" s="141">
        <f ca="1">VLOOKUP(L567,Routing!A$3:D$23,4)+(L567-VLOOKUP(L567,Routing!A$3:A$23,1))*VLOOKUP(L567,Routing!A$3:E$23,5)</f>
        <v>0.34603217359462379</v>
      </c>
      <c r="N567" s="141">
        <f ca="1">VLOOKUP($L567,Routing!$A$3:$C$23,3)+($L567-VLOOKUP($L567,Routing!$A$3:$A$23,1))*VLOOKUP($L567,Routing!$A$3:$F$23,6)</f>
        <v>6.4080032147152549E-3</v>
      </c>
      <c r="O567" s="141">
        <f ca="1">VLOOKUP($L567,Routing!$A$3:$B$23,2)+($L567-VLOOKUP($L567,Routing!$A$3:$A$23,1))*VLOOKUP($L567,Routing!$A$3:$G$23,7)</f>
        <v>0.32040016073576277</v>
      </c>
      <c r="P567" s="83" t="str">
        <f t="shared" ca="1" si="104"/>
        <v/>
      </c>
      <c r="Q567" s="83" t="str">
        <f t="shared" ca="1" si="108"/>
        <v/>
      </c>
      <c r="R567" s="83"/>
      <c r="S567" s="83"/>
    </row>
    <row r="568" spans="1:19" x14ac:dyDescent="0.2">
      <c r="A568" s="83">
        <f>+MassCurves!A535</f>
        <v>531</v>
      </c>
      <c r="B568" s="138">
        <f t="shared" si="97"/>
        <v>1.2030000000000001</v>
      </c>
      <c r="C568" s="123">
        <f t="shared" ca="1" si="99"/>
        <v>0.18000000000000016</v>
      </c>
      <c r="D568" s="139">
        <f t="shared" ca="1" si="100"/>
        <v>0</v>
      </c>
      <c r="E568" s="138">
        <f t="shared" ca="1" si="101"/>
        <v>0.21849999999999997</v>
      </c>
      <c r="F568" s="139">
        <f t="shared" ca="1" si="98"/>
        <v>0.19828219500000016</v>
      </c>
      <c r="G568" s="140">
        <f t="shared" ca="1" si="105"/>
        <v>11.896931699999987</v>
      </c>
      <c r="H568" s="139">
        <f t="shared" ca="1" si="102"/>
        <v>0.15856289891874864</v>
      </c>
      <c r="I568" s="123">
        <f t="shared" ca="1" si="106"/>
        <v>0.3568450939187488</v>
      </c>
      <c r="J568" s="123">
        <f t="shared" ca="1" si="103"/>
        <v>0.7141291139321192</v>
      </c>
      <c r="K568" s="142">
        <f t="shared" ca="1" si="107"/>
        <v>8.9780575726069145</v>
      </c>
      <c r="L568" s="143">
        <f ca="1">MAX(Routing!A$3,J567+K567)</f>
        <v>9.6716414958700039</v>
      </c>
      <c r="M568" s="141">
        <f ca="1">VLOOKUP(L568,Routing!A$3:D$23,4)+(L568-VLOOKUP(L568,Routing!A$3:A$23,1))*VLOOKUP(L568,Routing!A$3:E$23,5)</f>
        <v>0.34679192614673315</v>
      </c>
      <c r="N568" s="141">
        <f ca="1">VLOOKUP($L568,Routing!$A$3:$C$23,3)+($L568-VLOOKUP($L568,Routing!$A$3:$A$23,1))*VLOOKUP($L568,Routing!$A$3:$F$23,6)</f>
        <v>6.4220727064209851E-3</v>
      </c>
      <c r="O568" s="141">
        <f ca="1">VLOOKUP($L568,Routing!$A$3:$B$23,2)+($L568-VLOOKUP($L568,Routing!$A$3:$A$23,1))*VLOOKUP($L568,Routing!$A$3:$G$23,7)</f>
        <v>0.32110363532104924</v>
      </c>
      <c r="P568" s="83" t="str">
        <f t="shared" ca="1" si="104"/>
        <v/>
      </c>
      <c r="Q568" s="83" t="str">
        <f t="shared" ca="1" si="108"/>
        <v/>
      </c>
      <c r="R568" s="83"/>
      <c r="S568" s="83"/>
    </row>
    <row r="569" spans="1:19" x14ac:dyDescent="0.2">
      <c r="A569" s="83">
        <f>+MassCurves!A536</f>
        <v>532</v>
      </c>
      <c r="B569" s="138">
        <f t="shared" si="97"/>
        <v>1.206</v>
      </c>
      <c r="C569" s="123">
        <f t="shared" ca="1" si="99"/>
        <v>0.17999999999999949</v>
      </c>
      <c r="D569" s="139">
        <f t="shared" ca="1" si="100"/>
        <v>0</v>
      </c>
      <c r="E569" s="138">
        <f t="shared" ca="1" si="101"/>
        <v>0.21849999999999997</v>
      </c>
      <c r="F569" s="139">
        <f t="shared" ca="1" si="98"/>
        <v>0.19828219499999944</v>
      </c>
      <c r="G569" s="140">
        <f t="shared" ca="1" si="105"/>
        <v>11.896931699999987</v>
      </c>
      <c r="H569" s="139">
        <f t="shared" ca="1" si="102"/>
        <v>0.15900182714874048</v>
      </c>
      <c r="I569" s="123">
        <f t="shared" ca="1" si="106"/>
        <v>0.35728402214873989</v>
      </c>
      <c r="J569" s="123">
        <f t="shared" ca="1" si="103"/>
        <v>0.71500879545042284</v>
      </c>
      <c r="K569" s="142">
        <f t="shared" ca="1" si="107"/>
        <v>8.9971294028001747</v>
      </c>
      <c r="L569" s="143">
        <f ca="1">MAX(Routing!A$3,J568+K568)</f>
        <v>9.6921866865390331</v>
      </c>
      <c r="M569" s="141">
        <f ca="1">VLOOKUP(L569,Routing!A$3:D$23,4)+(L569-VLOOKUP(L569,Routing!A$3:A$23,1))*VLOOKUP(L569,Routing!A$3:E$23,5)</f>
        <v>0.34752860629024418</v>
      </c>
      <c r="N569" s="141">
        <f ca="1">VLOOKUP($L569,Routing!$A$3:$C$23,3)+($L569-VLOOKUP($L569,Routing!$A$3:$A$23,1))*VLOOKUP($L569,Routing!$A$3:$F$23,6)</f>
        <v>6.4357149313008181E-3</v>
      </c>
      <c r="O569" s="141">
        <f ca="1">VLOOKUP($L569,Routing!$A$3:$B$23,2)+($L569-VLOOKUP($L569,Routing!$A$3:$A$23,1))*VLOOKUP($L569,Routing!$A$3:$G$23,7)</f>
        <v>0.32178574656504089</v>
      </c>
      <c r="P569" s="83" t="str">
        <f t="shared" ca="1" si="104"/>
        <v/>
      </c>
      <c r="Q569" s="83" t="str">
        <f t="shared" ca="1" si="108"/>
        <v/>
      </c>
      <c r="R569" s="83"/>
      <c r="S569" s="83"/>
    </row>
    <row r="570" spans="1:19" x14ac:dyDescent="0.2">
      <c r="A570" s="83">
        <f>+MassCurves!A537</f>
        <v>533</v>
      </c>
      <c r="B570" s="138">
        <f t="shared" si="97"/>
        <v>1.2090000000000001</v>
      </c>
      <c r="C570" s="123">
        <f t="shared" ca="1" si="99"/>
        <v>0.18000000000000016</v>
      </c>
      <c r="D570" s="139">
        <f t="shared" ca="1" si="100"/>
        <v>0</v>
      </c>
      <c r="E570" s="138">
        <f t="shared" ca="1" si="101"/>
        <v>0.21849999999999997</v>
      </c>
      <c r="F570" s="139">
        <f t="shared" ca="1" si="98"/>
        <v>0.19828219500000016</v>
      </c>
      <c r="G570" s="140">
        <f t="shared" ca="1" si="105"/>
        <v>11.896931699999987</v>
      </c>
      <c r="H570" s="139">
        <f t="shared" ca="1" si="102"/>
        <v>0.15944258044297155</v>
      </c>
      <c r="I570" s="123">
        <f t="shared" ca="1" si="106"/>
        <v>0.35772477544297171</v>
      </c>
      <c r="J570" s="123">
        <f t="shared" ca="1" si="103"/>
        <v>0.71589213722938161</v>
      </c>
      <c r="K570" s="142">
        <f t="shared" ca="1" si="107"/>
        <v>9.0156501286216191</v>
      </c>
      <c r="L570" s="143">
        <f ca="1">MAX(Routing!A$3,J569+K569)</f>
        <v>9.7121381982505977</v>
      </c>
      <c r="M570" s="141">
        <f ca="1">VLOOKUP(L570,Routing!A$3:D$23,4)+(L570-VLOOKUP(L570,Routing!A$3:A$23,1))*VLOOKUP(L570,Routing!A$3:E$23,5)</f>
        <v>0.34824399914045967</v>
      </c>
      <c r="N570" s="141">
        <f ca="1">VLOOKUP($L570,Routing!$A$3:$C$23,3)+($L570-VLOOKUP($L570,Routing!$A$3:$A$23,1))*VLOOKUP($L570,Routing!$A$3:$F$23,6)</f>
        <v>6.4489629470455487E-3</v>
      </c>
      <c r="O570" s="141">
        <f ca="1">VLOOKUP($L570,Routing!$A$3:$B$23,2)+($L570-VLOOKUP($L570,Routing!$A$3:$A$23,1))*VLOOKUP($L570,Routing!$A$3:$G$23,7)</f>
        <v>0.32244814735227745</v>
      </c>
      <c r="P570" s="83" t="str">
        <f t="shared" ca="1" si="104"/>
        <v/>
      </c>
      <c r="Q570" s="83" t="str">
        <f t="shared" ca="1" si="108"/>
        <v/>
      </c>
      <c r="R570" s="83"/>
      <c r="S570" s="83"/>
    </row>
    <row r="571" spans="1:19" x14ac:dyDescent="0.2">
      <c r="A571" s="83">
        <f>+MassCurves!A538</f>
        <v>534</v>
      </c>
      <c r="B571" s="138">
        <f t="shared" si="97"/>
        <v>1.212</v>
      </c>
      <c r="C571" s="123">
        <f t="shared" ca="1" si="99"/>
        <v>0.17999999999999949</v>
      </c>
      <c r="D571" s="139">
        <f t="shared" ca="1" si="100"/>
        <v>0</v>
      </c>
      <c r="E571" s="138">
        <f t="shared" ca="1" si="101"/>
        <v>0.21849999999999997</v>
      </c>
      <c r="F571" s="139">
        <f t="shared" ca="1" si="98"/>
        <v>0.19828219499999944</v>
      </c>
      <c r="G571" s="140">
        <f t="shared" ca="1" si="105"/>
        <v>11.896931699999987</v>
      </c>
      <c r="H571" s="139">
        <f t="shared" ca="1" si="102"/>
        <v>0.1598851689336431</v>
      </c>
      <c r="I571" s="123">
        <f t="shared" ca="1" si="106"/>
        <v>0.35816736393364257</v>
      </c>
      <c r="J571" s="123">
        <f t="shared" ca="1" si="103"/>
        <v>0.71677915960380945</v>
      </c>
      <c r="K571" s="142">
        <f t="shared" ca="1" si="107"/>
        <v>9.0336626692711999</v>
      </c>
      <c r="L571" s="143">
        <f ca="1">MAX(Routing!A$3,J570+K570)</f>
        <v>9.7315422658510009</v>
      </c>
      <c r="M571" s="141">
        <f ca="1">VLOOKUP(L571,Routing!A$3:D$23,4)+(L571-VLOOKUP(L571,Routing!A$3:A$23,1))*VLOOKUP(L571,Routing!A$3:E$23,5)</f>
        <v>0.34893976252055381</v>
      </c>
      <c r="N571" s="141">
        <f ca="1">VLOOKUP($L571,Routing!$A$3:$C$23,3)+($L571-VLOOKUP($L571,Routing!$A$3:$A$23,1))*VLOOKUP($L571,Routing!$A$3:$F$23,6)</f>
        <v>6.4618474540843289E-3</v>
      </c>
      <c r="O571" s="141">
        <f ca="1">VLOOKUP($L571,Routing!$A$3:$B$23,2)+($L571-VLOOKUP($L571,Routing!$A$3:$A$23,1))*VLOOKUP($L571,Routing!$A$3:$G$23,7)</f>
        <v>0.32309237270421648</v>
      </c>
      <c r="P571" s="83" t="str">
        <f t="shared" ca="1" si="104"/>
        <v/>
      </c>
      <c r="Q571" s="83" t="str">
        <f t="shared" ca="1" si="108"/>
        <v/>
      </c>
      <c r="R571" s="83"/>
      <c r="S571" s="83"/>
    </row>
    <row r="572" spans="1:19" x14ac:dyDescent="0.2">
      <c r="A572" s="83">
        <f>+MassCurves!A539</f>
        <v>535</v>
      </c>
      <c r="B572" s="138">
        <f t="shared" si="97"/>
        <v>1.2150000000000001</v>
      </c>
      <c r="C572" s="123">
        <f t="shared" ca="1" si="99"/>
        <v>0.18000000000000016</v>
      </c>
      <c r="D572" s="139">
        <f t="shared" ca="1" si="100"/>
        <v>0</v>
      </c>
      <c r="E572" s="138">
        <f t="shared" ca="1" si="101"/>
        <v>0.21849999999999997</v>
      </c>
      <c r="F572" s="139">
        <f t="shared" ca="1" si="98"/>
        <v>0.19828219500000016</v>
      </c>
      <c r="G572" s="140">
        <f t="shared" ca="1" si="105"/>
        <v>11.896931699999987</v>
      </c>
      <c r="H572" s="139">
        <f t="shared" ca="1" si="102"/>
        <v>0.16032960282336803</v>
      </c>
      <c r="I572" s="123">
        <f t="shared" ca="1" si="106"/>
        <v>0.35861179782336816</v>
      </c>
      <c r="J572" s="123">
        <f t="shared" ca="1" si="103"/>
        <v>0.71766988304993096</v>
      </c>
      <c r="K572" s="142">
        <f t="shared" ca="1" si="107"/>
        <v>9.0512068849545138</v>
      </c>
      <c r="L572" s="143">
        <f ca="1">MAX(Routing!A$3,J571+K571)</f>
        <v>9.7504418288750099</v>
      </c>
      <c r="M572" s="141">
        <f ca="1">VLOOKUP(L572,Routing!A$3:D$23,4)+(L572-VLOOKUP(L572,Routing!A$3:A$23,1))*VLOOKUP(L572,Routing!A$3:E$23,5)</f>
        <v>0.34961743609511986</v>
      </c>
      <c r="N572" s="141">
        <f ca="1">VLOOKUP($L572,Routing!$A$3:$C$23,3)+($L572-VLOOKUP($L572,Routing!$A$3:$A$23,1))*VLOOKUP($L572,Routing!$A$3:$F$23,6)</f>
        <v>6.4743969647244413E-3</v>
      </c>
      <c r="O572" s="141">
        <f ca="1">VLOOKUP($L572,Routing!$A$3:$B$23,2)+($L572-VLOOKUP($L572,Routing!$A$3:$A$23,1))*VLOOKUP($L572,Routing!$A$3:$G$23,7)</f>
        <v>0.32371984823622207</v>
      </c>
      <c r="P572" s="83" t="str">
        <f t="shared" ca="1" si="104"/>
        <v/>
      </c>
      <c r="Q572" s="83" t="str">
        <f t="shared" ca="1" si="108"/>
        <v/>
      </c>
      <c r="R572" s="83"/>
      <c r="S572" s="83"/>
    </row>
    <row r="573" spans="1:19" x14ac:dyDescent="0.2">
      <c r="A573" s="83">
        <f>+MassCurves!A540</f>
        <v>536</v>
      </c>
      <c r="B573" s="138">
        <f t="shared" si="97"/>
        <v>1.218</v>
      </c>
      <c r="C573" s="123">
        <f t="shared" ca="1" si="99"/>
        <v>0.17999999999999949</v>
      </c>
      <c r="D573" s="139">
        <f t="shared" ca="1" si="100"/>
        <v>0</v>
      </c>
      <c r="E573" s="138">
        <f t="shared" ca="1" si="101"/>
        <v>0.21849999999999997</v>
      </c>
      <c r="F573" s="139">
        <f t="shared" ca="1" si="98"/>
        <v>0.19828219499999944</v>
      </c>
      <c r="G573" s="140">
        <f t="shared" ca="1" si="105"/>
        <v>11.896931699999987</v>
      </c>
      <c r="H573" s="139">
        <f t="shared" ca="1" si="102"/>
        <v>0.16077589238575823</v>
      </c>
      <c r="I573" s="123">
        <f t="shared" ca="1" si="106"/>
        <v>0.35905808738575767</v>
      </c>
      <c r="J573" s="123">
        <f t="shared" ca="1" si="103"/>
        <v>0.71856432818656324</v>
      </c>
      <c r="K573" s="142">
        <f t="shared" ca="1" si="107"/>
        <v>9.0683197963841611</v>
      </c>
      <c r="L573" s="143">
        <f ca="1">MAX(Routing!A$3,J572+K572)</f>
        <v>9.7688767680044446</v>
      </c>
      <c r="M573" s="141">
        <f ca="1">VLOOKUP(L573,Routing!A$3:D$23,4)+(L573-VLOOKUP(L573,Routing!A$3:A$23,1))*VLOOKUP(L573,Routing!A$3:E$23,5)</f>
        <v>0.35027844984876488</v>
      </c>
      <c r="N573" s="141">
        <f ca="1">VLOOKUP($L573,Routing!$A$3:$C$23,3)+($L573-VLOOKUP($L573,Routing!$A$3:$A$23,1))*VLOOKUP($L573,Routing!$A$3:$F$23,6)</f>
        <v>6.4866379601623125E-3</v>
      </c>
      <c r="O573" s="141">
        <f ca="1">VLOOKUP($L573,Routing!$A$3:$B$23,2)+($L573-VLOOKUP($L573,Routing!$A$3:$A$23,1))*VLOOKUP($L573,Routing!$A$3:$G$23,7)</f>
        <v>0.32433189800811568</v>
      </c>
      <c r="P573" s="83" t="str">
        <f t="shared" ca="1" si="104"/>
        <v/>
      </c>
      <c r="Q573" s="83" t="str">
        <f t="shared" ca="1" si="108"/>
        <v/>
      </c>
      <c r="R573" s="83"/>
      <c r="S573" s="83"/>
    </row>
    <row r="574" spans="1:19" x14ac:dyDescent="0.2">
      <c r="A574" s="83">
        <f>+MassCurves!A541</f>
        <v>537</v>
      </c>
      <c r="B574" s="138">
        <f t="shared" si="97"/>
        <v>1.2210000000000001</v>
      </c>
      <c r="C574" s="123">
        <f t="shared" ca="1" si="99"/>
        <v>0.18000000000000016</v>
      </c>
      <c r="D574" s="139">
        <f t="shared" ca="1" si="100"/>
        <v>0</v>
      </c>
      <c r="E574" s="138">
        <f t="shared" ca="1" si="101"/>
        <v>0.21849999999999997</v>
      </c>
      <c r="F574" s="139">
        <f t="shared" ca="1" si="98"/>
        <v>0.19828219500000016</v>
      </c>
      <c r="G574" s="140">
        <f t="shared" ca="1" si="105"/>
        <v>11.896931699999987</v>
      </c>
      <c r="H574" s="139">
        <f t="shared" ca="1" si="102"/>
        <v>0.161224047966019</v>
      </c>
      <c r="I574" s="123">
        <f t="shared" ca="1" si="106"/>
        <v>0.35950624296601918</v>
      </c>
      <c r="J574" s="123">
        <f t="shared" ca="1" si="103"/>
        <v>0.71946251577630904</v>
      </c>
      <c r="K574" s="142">
        <f t="shared" ca="1" si="107"/>
        <v>9.0850357885411022</v>
      </c>
      <c r="L574" s="143">
        <f ca="1">MAX(Routing!A$3,J573+K573)</f>
        <v>9.7868841245707241</v>
      </c>
      <c r="M574" s="141">
        <f ca="1">VLOOKUP(L574,Routing!A$3:D$23,4)+(L574-VLOOKUP(L574,Routing!A$3:A$23,1))*VLOOKUP(L574,Routing!A$3:E$23,5)</f>
        <v>0.35092413195671918</v>
      </c>
      <c r="N574" s="141">
        <f ca="1">VLOOKUP($L574,Routing!$A$3:$C$23,3)+($L574-VLOOKUP($L574,Routing!$A$3:$A$23,1))*VLOOKUP($L574,Routing!$A$3:$F$23,6)</f>
        <v>6.49859503623554E-3</v>
      </c>
      <c r="O574" s="141">
        <f ca="1">VLOOKUP($L574,Routing!$A$3:$B$23,2)+($L574-VLOOKUP($L574,Routing!$A$3:$A$23,1))*VLOOKUP($L574,Routing!$A$3:$G$23,7)</f>
        <v>0.32492975181177702</v>
      </c>
      <c r="P574" s="83" t="str">
        <f t="shared" ca="1" si="104"/>
        <v/>
      </c>
      <c r="Q574" s="83" t="str">
        <f t="shared" ca="1" si="108"/>
        <v/>
      </c>
      <c r="R574" s="83"/>
      <c r="S574" s="83"/>
    </row>
    <row r="575" spans="1:19" x14ac:dyDescent="0.2">
      <c r="A575" s="83">
        <f>+MassCurves!A542</f>
        <v>538</v>
      </c>
      <c r="B575" s="138">
        <f t="shared" si="97"/>
        <v>1.224</v>
      </c>
      <c r="C575" s="123">
        <f t="shared" ca="1" si="99"/>
        <v>0.17999999999999949</v>
      </c>
      <c r="D575" s="139">
        <f t="shared" ca="1" si="100"/>
        <v>0</v>
      </c>
      <c r="E575" s="138">
        <f t="shared" ca="1" si="101"/>
        <v>0.21849999999999997</v>
      </c>
      <c r="F575" s="139">
        <f t="shared" ca="1" si="98"/>
        <v>0.19828219499999944</v>
      </c>
      <c r="G575" s="140">
        <f t="shared" ca="1" si="105"/>
        <v>11.896931699999987</v>
      </c>
      <c r="H575" s="139">
        <f t="shared" ca="1" si="102"/>
        <v>0.1616740799815479</v>
      </c>
      <c r="I575" s="123">
        <f t="shared" ca="1" si="106"/>
        <v>0.35995627498154736</v>
      </c>
      <c r="J575" s="123">
        <f t="shared" ca="1" si="103"/>
        <v>0.72036446672676147</v>
      </c>
      <c r="K575" s="142">
        <f t="shared" ca="1" si="107"/>
        <v>9.101386799824752</v>
      </c>
      <c r="L575" s="143">
        <f ca="1">MAX(Routing!A$3,J574+K574)</f>
        <v>9.804498304317411</v>
      </c>
      <c r="M575" s="141">
        <f ca="1">VLOOKUP(L575,Routing!A$3:D$23,4)+(L575-VLOOKUP(L575,Routing!A$3:A$23,1))*VLOOKUP(L575,Routing!A$3:E$23,5)</f>
        <v>0.35155571609106251</v>
      </c>
      <c r="N575" s="141">
        <f ca="1">VLOOKUP($L575,Routing!$A$3:$C$23,3)+($L575-VLOOKUP($L575,Routing!$A$3:$A$23,1))*VLOOKUP($L575,Routing!$A$3:$F$23,6)</f>
        <v>6.5102910387233801E-3</v>
      </c>
      <c r="O575" s="141">
        <f ca="1">VLOOKUP($L575,Routing!$A$3:$B$23,2)+($L575-VLOOKUP($L575,Routing!$A$3:$A$23,1))*VLOOKUP($L575,Routing!$A$3:$G$23,7)</f>
        <v>0.32551455193616896</v>
      </c>
      <c r="P575" s="83" t="str">
        <f t="shared" ca="1" si="104"/>
        <v/>
      </c>
      <c r="Q575" s="83" t="str">
        <f t="shared" ca="1" si="108"/>
        <v/>
      </c>
      <c r="R575" s="83"/>
      <c r="S575" s="83"/>
    </row>
    <row r="576" spans="1:19" x14ac:dyDescent="0.2">
      <c r="A576" s="83">
        <f>+MassCurves!A543</f>
        <v>539</v>
      </c>
      <c r="B576" s="138">
        <f t="shared" si="97"/>
        <v>1.2270000000000001</v>
      </c>
      <c r="C576" s="123">
        <f t="shared" ca="1" si="99"/>
        <v>0.18000000000000016</v>
      </c>
      <c r="D576" s="139">
        <f t="shared" ca="1" si="100"/>
        <v>0</v>
      </c>
      <c r="E576" s="138">
        <f t="shared" ca="1" si="101"/>
        <v>0.21849999999999997</v>
      </c>
      <c r="F576" s="139">
        <f t="shared" ca="1" si="98"/>
        <v>0.19828219500000016</v>
      </c>
      <c r="G576" s="140">
        <f t="shared" ca="1" si="105"/>
        <v>11.896931699999987</v>
      </c>
      <c r="H576" s="139">
        <f t="shared" ca="1" si="102"/>
        <v>0.16212599892254059</v>
      </c>
      <c r="I576" s="123">
        <f t="shared" ca="1" si="106"/>
        <v>0.36040819392254075</v>
      </c>
      <c r="J576" s="123">
        <f t="shared" ca="1" si="103"/>
        <v>0.72127020209172088</v>
      </c>
      <c r="K576" s="142">
        <f t="shared" ca="1" si="107"/>
        <v>9.1174024976396204</v>
      </c>
      <c r="L576" s="143">
        <f ca="1">MAX(Routing!A$3,J575+K575)</f>
        <v>9.8217512665515141</v>
      </c>
      <c r="M576" s="141">
        <f ca="1">VLOOKUP(L576,Routing!A$3:D$23,4)+(L576-VLOOKUP(L576,Routing!A$3:A$23,1))*VLOOKUP(L576,Routing!A$3:E$23,5)</f>
        <v>0.35217434820304228</v>
      </c>
      <c r="N576" s="141">
        <f ca="1">VLOOKUP($L576,Routing!$A$3:$C$23,3)+($L576-VLOOKUP($L576,Routing!$A$3:$A$23,1))*VLOOKUP($L576,Routing!$A$3:$F$23,6)</f>
        <v>6.5217471889452271E-3</v>
      </c>
      <c r="O576" s="141">
        <f ca="1">VLOOKUP($L576,Routing!$A$3:$B$23,2)+($L576-VLOOKUP($L576,Routing!$A$3:$A$23,1))*VLOOKUP($L576,Routing!$A$3:$G$23,7)</f>
        <v>0.32608735944726142</v>
      </c>
      <c r="P576" s="83" t="str">
        <f t="shared" ca="1" si="104"/>
        <v/>
      </c>
      <c r="Q576" s="83" t="str">
        <f t="shared" ca="1" si="108"/>
        <v/>
      </c>
      <c r="R576" s="83"/>
      <c r="S576" s="83"/>
    </row>
    <row r="577" spans="1:19" x14ac:dyDescent="0.2">
      <c r="A577" s="83">
        <f>+MassCurves!A544</f>
        <v>540</v>
      </c>
      <c r="B577" s="138">
        <f t="shared" si="97"/>
        <v>1.23</v>
      </c>
      <c r="C577" s="123">
        <f t="shared" ca="1" si="99"/>
        <v>0.17999999999999949</v>
      </c>
      <c r="D577" s="139">
        <f t="shared" ca="1" si="100"/>
        <v>0</v>
      </c>
      <c r="E577" s="138">
        <f t="shared" ca="1" si="101"/>
        <v>0.21849999999999997</v>
      </c>
      <c r="F577" s="139">
        <f t="shared" ca="1" si="98"/>
        <v>0.19828219499999944</v>
      </c>
      <c r="G577" s="140">
        <f t="shared" ca="1" si="105"/>
        <v>11.896931699999987</v>
      </c>
      <c r="H577" s="139">
        <f t="shared" ca="1" si="102"/>
        <v>0.16257981535260199</v>
      </c>
      <c r="I577" s="123">
        <f t="shared" ca="1" si="106"/>
        <v>0.36086201035260146</v>
      </c>
      <c r="J577" s="123">
        <f t="shared" ca="1" si="103"/>
        <v>0.72217974307242372</v>
      </c>
      <c r="K577" s="142">
        <f t="shared" ca="1" si="107"/>
        <v>9.1331104413912296</v>
      </c>
      <c r="L577" s="143">
        <f ca="1">MAX(Routing!A$3,J576+K576)</f>
        <v>9.8386726997313421</v>
      </c>
      <c r="M577" s="141">
        <f ca="1">VLOOKUP(L577,Routing!A$3:D$23,4)+(L577-VLOOKUP(L577,Routing!A$3:A$23,1))*VLOOKUP(L577,Routing!A$3:E$23,5)</f>
        <v>0.35278109281905212</v>
      </c>
      <c r="N577" s="141">
        <f ca="1">VLOOKUP($L577,Routing!$A$3:$C$23,3)+($L577-VLOOKUP($L577,Routing!$A$3:$A$23,1))*VLOOKUP($L577,Routing!$A$3:$F$23,6)</f>
        <v>6.532983200352816E-3</v>
      </c>
      <c r="O577" s="141">
        <f ca="1">VLOOKUP($L577,Routing!$A$3:$B$23,2)+($L577-VLOOKUP($L577,Routing!$A$3:$A$23,1))*VLOOKUP($L577,Routing!$A$3:$G$23,7)</f>
        <v>0.32664916001764077</v>
      </c>
      <c r="P577" s="83" t="str">
        <f t="shared" ca="1" si="104"/>
        <v/>
      </c>
      <c r="Q577" s="83" t="str">
        <f t="shared" ca="1" si="108"/>
        <v/>
      </c>
      <c r="R577" s="83"/>
      <c r="S577" s="83"/>
    </row>
    <row r="578" spans="1:19" x14ac:dyDescent="0.2">
      <c r="A578" s="83">
        <f>+MassCurves!A545</f>
        <v>541</v>
      </c>
      <c r="B578" s="138">
        <f t="shared" si="97"/>
        <v>1.2330000000000001</v>
      </c>
      <c r="C578" s="123">
        <f t="shared" ca="1" si="99"/>
        <v>0.18000000000000016</v>
      </c>
      <c r="D578" s="139">
        <f t="shared" ca="1" si="100"/>
        <v>0</v>
      </c>
      <c r="E578" s="138">
        <f t="shared" ca="1" si="101"/>
        <v>0.21849999999999997</v>
      </c>
      <c r="F578" s="139">
        <f t="shared" ca="1" si="98"/>
        <v>0.19828219500000016</v>
      </c>
      <c r="G578" s="140">
        <f t="shared" ca="1" si="105"/>
        <v>11.896931699999987</v>
      </c>
      <c r="H578" s="139">
        <f t="shared" ca="1" si="102"/>
        <v>0.1630355399093637</v>
      </c>
      <c r="I578" s="123">
        <f t="shared" ca="1" si="106"/>
        <v>0.36131773490936386</v>
      </c>
      <c r="J578" s="123">
        <f t="shared" ca="1" si="103"/>
        <v>0.7230931110187826</v>
      </c>
      <c r="K578" s="142">
        <f t="shared" ca="1" si="107"/>
        <v>9.1485362337942284</v>
      </c>
      <c r="L578" s="143">
        <f ca="1">MAX(Routing!A$3,J577+K577)</f>
        <v>9.8552901844636533</v>
      </c>
      <c r="M578" s="141">
        <f ca="1">VLOOKUP(L578,Routing!A$3:D$23,4)+(L578-VLOOKUP(L578,Routing!A$3:A$23,1))*VLOOKUP(L578,Routing!A$3:E$23,5)</f>
        <v>0.35337693888515087</v>
      </c>
      <c r="N578" s="141">
        <f ca="1">VLOOKUP($L578,Routing!$A$3:$C$23,3)+($L578-VLOOKUP($L578,Routing!$A$3:$A$23,1))*VLOOKUP($L578,Routing!$A$3:$F$23,6)</f>
        <v>6.5440173867620539E-3</v>
      </c>
      <c r="O578" s="141">
        <f ca="1">VLOOKUP($L578,Routing!$A$3:$B$23,2)+($L578-VLOOKUP($L578,Routing!$A$3:$A$23,1))*VLOOKUP($L578,Routing!$A$3:$G$23,7)</f>
        <v>0.32720086933810266</v>
      </c>
      <c r="P578" s="83" t="str">
        <f t="shared" ca="1" si="104"/>
        <v/>
      </c>
      <c r="Q578" s="83" t="str">
        <f t="shared" ca="1" si="108"/>
        <v/>
      </c>
      <c r="R578" s="83"/>
      <c r="S578" s="83"/>
    </row>
    <row r="579" spans="1:19" x14ac:dyDescent="0.2">
      <c r="A579" s="83">
        <f>+MassCurves!A546</f>
        <v>542</v>
      </c>
      <c r="B579" s="138">
        <f t="shared" si="97"/>
        <v>1.236</v>
      </c>
      <c r="C579" s="123">
        <f t="shared" ca="1" si="99"/>
        <v>0.17999999999999949</v>
      </c>
      <c r="D579" s="139">
        <f t="shared" ca="1" si="100"/>
        <v>0</v>
      </c>
      <c r="E579" s="138">
        <f t="shared" ca="1" si="101"/>
        <v>0.21849999999999997</v>
      </c>
      <c r="F579" s="139">
        <f t="shared" ca="1" si="98"/>
        <v>0.19828219499999944</v>
      </c>
      <c r="G579" s="140">
        <f t="shared" ca="1" si="105"/>
        <v>11.896931699999987</v>
      </c>
      <c r="H579" s="139">
        <f t="shared" ca="1" si="102"/>
        <v>0.16349318330510706</v>
      </c>
      <c r="I579" s="123">
        <f t="shared" ca="1" si="106"/>
        <v>0.36177537830510653</v>
      </c>
      <c r="J579" s="123">
        <f t="shared" ca="1" si="103"/>
        <v>0.7240103274306402</v>
      </c>
      <c r="K579" s="142">
        <f t="shared" ca="1" si="107"/>
        <v>9.1637036613308585</v>
      </c>
      <c r="L579" s="143">
        <f ca="1">MAX(Routing!A$3,J578+K578)</f>
        <v>9.8716293448130106</v>
      </c>
      <c r="M579" s="141">
        <f ca="1">VLOOKUP(L579,Routing!A$3:D$23,4)+(L579-VLOOKUP(L579,Routing!A$3:A$23,1))*VLOOKUP(L579,Routing!A$3:E$23,5)</f>
        <v>0.35396280519249834</v>
      </c>
      <c r="N579" s="141">
        <f ca="1">VLOOKUP($L579,Routing!$A$3:$C$23,3)+($L579-VLOOKUP($L579,Routing!$A$3:$A$23,1))*VLOOKUP($L579,Routing!$A$3:$F$23,6)</f>
        <v>6.554866762824043E-3</v>
      </c>
      <c r="O579" s="141">
        <f ca="1">VLOOKUP($L579,Routing!$A$3:$B$23,2)+($L579-VLOOKUP($L579,Routing!$A$3:$A$23,1))*VLOOKUP($L579,Routing!$A$3:$G$23,7)</f>
        <v>0.32774333814120216</v>
      </c>
      <c r="P579" s="83" t="str">
        <f t="shared" ca="1" si="104"/>
        <v/>
      </c>
      <c r="Q579" s="83" t="str">
        <f t="shared" ca="1" si="108"/>
        <v/>
      </c>
      <c r="R579" s="83"/>
      <c r="S579" s="83"/>
    </row>
    <row r="580" spans="1:19" x14ac:dyDescent="0.2">
      <c r="A580" s="83">
        <f>+MassCurves!A547</f>
        <v>543</v>
      </c>
      <c r="B580" s="138">
        <f t="shared" si="97"/>
        <v>1.2390000000000001</v>
      </c>
      <c r="C580" s="123">
        <f t="shared" ca="1" si="99"/>
        <v>0.18000000000000016</v>
      </c>
      <c r="D580" s="139">
        <f t="shared" ca="1" si="100"/>
        <v>0</v>
      </c>
      <c r="E580" s="138">
        <f t="shared" ca="1" si="101"/>
        <v>0.21849999999999997</v>
      </c>
      <c r="F580" s="139">
        <f t="shared" ca="1" si="98"/>
        <v>0.19828219500000016</v>
      </c>
      <c r="G580" s="140">
        <f t="shared" ca="1" si="105"/>
        <v>11.896931699999987</v>
      </c>
      <c r="H580" s="139">
        <f t="shared" ca="1" si="102"/>
        <v>0.16395275632739315</v>
      </c>
      <c r="I580" s="123">
        <f t="shared" ca="1" si="106"/>
        <v>0.36223495132739331</v>
      </c>
      <c r="J580" s="123">
        <f t="shared" ca="1" si="103"/>
        <v>0.72493141395903304</v>
      </c>
      <c r="K580" s="142">
        <f t="shared" ca="1" si="107"/>
        <v>9.1786348246378662</v>
      </c>
      <c r="L580" s="143">
        <f ca="1">MAX(Routing!A$3,J579+K579)</f>
        <v>9.8877139887614991</v>
      </c>
      <c r="M580" s="141">
        <f ca="1">VLOOKUP(L580,Routing!A$3:D$23,4)+(L580-VLOOKUP(L580,Routing!A$3:A$23,1))*VLOOKUP(L580,Routing!A$3:E$23,5)</f>
        <v>0.35453954541375887</v>
      </c>
      <c r="N580" s="141">
        <f ca="1">VLOOKUP($L580,Routing!$A$3:$C$23,3)+($L580-VLOOKUP($L580,Routing!$A$3:$A$23,1))*VLOOKUP($L580,Routing!$A$3:$F$23,6)</f>
        <v>6.5655471372918313E-3</v>
      </c>
      <c r="O580" s="141">
        <f ca="1">VLOOKUP($L580,Routing!$A$3:$B$23,2)+($L580-VLOOKUP($L580,Routing!$A$3:$A$23,1))*VLOOKUP($L580,Routing!$A$3:$G$23,7)</f>
        <v>0.32827735686459159</v>
      </c>
      <c r="P580" s="83" t="str">
        <f t="shared" ca="1" si="104"/>
        <v/>
      </c>
      <c r="Q580" s="83" t="str">
        <f t="shared" ca="1" si="108"/>
        <v/>
      </c>
      <c r="R580" s="83"/>
      <c r="S580" s="83"/>
    </row>
    <row r="581" spans="1:19" x14ac:dyDescent="0.2">
      <c r="A581" s="83">
        <f>+MassCurves!A548</f>
        <v>544</v>
      </c>
      <c r="B581" s="138">
        <f t="shared" si="97"/>
        <v>1.242</v>
      </c>
      <c r="C581" s="123">
        <f t="shared" ca="1" si="99"/>
        <v>0.17999999999999949</v>
      </c>
      <c r="D581" s="139">
        <f t="shared" ca="1" si="100"/>
        <v>0</v>
      </c>
      <c r="E581" s="138">
        <f t="shared" ca="1" si="101"/>
        <v>0.21849999999999997</v>
      </c>
      <c r="F581" s="139">
        <f t="shared" ca="1" si="98"/>
        <v>0.19828219499999944</v>
      </c>
      <c r="G581" s="140">
        <f t="shared" ca="1" si="105"/>
        <v>11.896931699999987</v>
      </c>
      <c r="H581" s="139">
        <f t="shared" ca="1" si="102"/>
        <v>0.16441426983969801</v>
      </c>
      <c r="I581" s="123">
        <f t="shared" ca="1" si="106"/>
        <v>0.36269646483969742</v>
      </c>
      <c r="J581" s="123">
        <f t="shared" ca="1" si="103"/>
        <v>0.72585639240747069</v>
      </c>
      <c r="K581" s="142">
        <f t="shared" ca="1" si="107"/>
        <v>9.1933502595441681</v>
      </c>
      <c r="L581" s="143">
        <f ca="1">MAX(Routing!A$3,J580+K580)</f>
        <v>9.9035662385968983</v>
      </c>
      <c r="M581" s="141">
        <f ca="1">VLOOKUP(L581,Routing!A$3:D$23,4)+(L581-VLOOKUP(L581,Routing!A$3:A$23,1))*VLOOKUP(L581,Routing!A$3:E$23,5)</f>
        <v>0.35510795277837481</v>
      </c>
      <c r="N581" s="141">
        <f ca="1">VLOOKUP($L581,Routing!$A$3:$C$23,3)+($L581-VLOOKUP($L581,Routing!$A$3:$A$23,1))*VLOOKUP($L581,Routing!$A$3:$F$23,6)</f>
        <v>6.5760731995995331E-3</v>
      </c>
      <c r="O581" s="141">
        <f ca="1">VLOOKUP($L581,Routing!$A$3:$B$23,2)+($L581-VLOOKUP($L581,Routing!$A$3:$A$23,1))*VLOOKUP($L581,Routing!$A$3:$G$23,7)</f>
        <v>0.32880365997997668</v>
      </c>
      <c r="P581" s="83" t="str">
        <f t="shared" ca="1" si="104"/>
        <v/>
      </c>
      <c r="Q581" s="83" t="str">
        <f t="shared" ca="1" si="108"/>
        <v/>
      </c>
      <c r="R581" s="83"/>
      <c r="S581" s="83"/>
    </row>
    <row r="582" spans="1:19" x14ac:dyDescent="0.2">
      <c r="A582" s="83">
        <f>+MassCurves!A549</f>
        <v>545</v>
      </c>
      <c r="B582" s="138">
        <f t="shared" si="97"/>
        <v>1.2450000000000001</v>
      </c>
      <c r="C582" s="123">
        <f t="shared" ca="1" si="99"/>
        <v>0.18000000000000016</v>
      </c>
      <c r="D582" s="139">
        <f t="shared" ca="1" si="100"/>
        <v>0</v>
      </c>
      <c r="E582" s="138">
        <f t="shared" ca="1" si="101"/>
        <v>0.21849999999999997</v>
      </c>
      <c r="F582" s="139">
        <f t="shared" ca="1" si="98"/>
        <v>0.19828219500000016</v>
      </c>
      <c r="G582" s="140">
        <f t="shared" ca="1" si="105"/>
        <v>11.896931699999987</v>
      </c>
      <c r="H582" s="139">
        <f t="shared" ca="1" si="102"/>
        <v>0.16487773478205511</v>
      </c>
      <c r="I582" s="123">
        <f t="shared" ca="1" si="106"/>
        <v>0.36315992978205525</v>
      </c>
      <c r="J582" s="123">
        <f t="shared" ca="1" si="103"/>
        <v>0.72678528473322612</v>
      </c>
      <c r="K582" s="142">
        <f t="shared" ca="1" si="107"/>
        <v>9.2078690494296485</v>
      </c>
      <c r="L582" s="143">
        <f ca="1">MAX(Routing!A$3,J581+K581)</f>
        <v>9.9192066519516384</v>
      </c>
      <c r="M582" s="141">
        <f ca="1">VLOOKUP(L582,Routing!A$3:D$23,4)+(L582-VLOOKUP(L582,Routing!A$3:A$23,1))*VLOOKUP(L582,Routing!A$3:E$23,5)</f>
        <v>0.35566876441260853</v>
      </c>
      <c r="N582" s="141">
        <f ca="1">VLOOKUP($L582,Routing!$A$3:$C$23,3)+($L582-VLOOKUP($L582,Routing!$A$3:$A$23,1))*VLOOKUP($L582,Routing!$A$3:$F$23,6)</f>
        <v>6.5864586002334913E-3</v>
      </c>
      <c r="O582" s="141">
        <f ca="1">VLOOKUP($L582,Routing!$A$3:$B$23,2)+($L582-VLOOKUP($L582,Routing!$A$3:$A$23,1))*VLOOKUP($L582,Routing!$A$3:$G$23,7)</f>
        <v>0.32932293001167456</v>
      </c>
      <c r="P582" s="83" t="str">
        <f t="shared" ca="1" si="104"/>
        <v/>
      </c>
      <c r="Q582" s="83" t="str">
        <f t="shared" ca="1" si="108"/>
        <v/>
      </c>
      <c r="R582" s="83"/>
      <c r="S582" s="83"/>
    </row>
    <row r="583" spans="1:19" x14ac:dyDescent="0.2">
      <c r="A583" s="83">
        <f>+MassCurves!A550</f>
        <v>546</v>
      </c>
      <c r="B583" s="138">
        <f t="shared" si="97"/>
        <v>1.248</v>
      </c>
      <c r="C583" s="123">
        <f t="shared" ca="1" si="99"/>
        <v>0.18000000000000016</v>
      </c>
      <c r="D583" s="139">
        <f t="shared" ca="1" si="100"/>
        <v>0</v>
      </c>
      <c r="E583" s="138">
        <f t="shared" ca="1" si="101"/>
        <v>0.21849999999999997</v>
      </c>
      <c r="F583" s="139">
        <f t="shared" ca="1" si="98"/>
        <v>0.19828219500000016</v>
      </c>
      <c r="G583" s="140">
        <f t="shared" ca="1" si="105"/>
        <v>11.89693170000001</v>
      </c>
      <c r="H583" s="139">
        <f t="shared" ca="1" si="102"/>
        <v>0.16534316217170328</v>
      </c>
      <c r="I583" s="123">
        <f t="shared" ca="1" si="106"/>
        <v>0.36362535717170341</v>
      </c>
      <c r="J583" s="123">
        <f t="shared" ca="1" si="103"/>
        <v>0.72771811304863554</v>
      </c>
      <c r="K583" s="142">
        <f t="shared" ca="1" si="107"/>
        <v>9.2222089295276195</v>
      </c>
      <c r="L583" s="143">
        <f ca="1">MAX(Routing!A$3,J582+K582)</f>
        <v>9.9346543341628752</v>
      </c>
      <c r="M583" s="141">
        <f ca="1">VLOOKUP(L583,Routing!A$3:D$23,4)+(L583-VLOOKUP(L583,Routing!A$3:A$23,1))*VLOOKUP(L583,Routing!A$3:E$23,5)</f>
        <v>0.35622266536838992</v>
      </c>
      <c r="N583" s="141">
        <f ca="1">VLOOKUP($L583,Routing!$A$3:$C$23,3)+($L583-VLOOKUP($L583,Routing!$A$3:$A$23,1))*VLOOKUP($L583,Routing!$A$3:$F$23,6)</f>
        <v>6.5967160253405533E-3</v>
      </c>
      <c r="O583" s="141">
        <f ca="1">VLOOKUP($L583,Routing!$A$3:$B$23,2)+($L583-VLOOKUP($L583,Routing!$A$3:$A$23,1))*VLOOKUP($L583,Routing!$A$3:$G$23,7)</f>
        <v>0.32983580126702772</v>
      </c>
      <c r="P583" s="83" t="str">
        <f t="shared" ca="1" si="104"/>
        <v/>
      </c>
      <c r="Q583" s="83" t="str">
        <f t="shared" ca="1" si="108"/>
        <v/>
      </c>
      <c r="R583" s="83"/>
      <c r="S583" s="83"/>
    </row>
    <row r="584" spans="1:19" x14ac:dyDescent="0.2">
      <c r="A584" s="83">
        <f>+MassCurves!A551</f>
        <v>547</v>
      </c>
      <c r="B584" s="138">
        <f t="shared" si="97"/>
        <v>1.2510000000000001</v>
      </c>
      <c r="C584" s="123">
        <f t="shared" ca="1" si="99"/>
        <v>0.18000000000000016</v>
      </c>
      <c r="D584" s="139">
        <f t="shared" ca="1" si="100"/>
        <v>0</v>
      </c>
      <c r="E584" s="138">
        <f t="shared" ca="1" si="101"/>
        <v>0.21849999999999997</v>
      </c>
      <c r="F584" s="139">
        <f t="shared" ca="1" si="98"/>
        <v>0.19828219500000016</v>
      </c>
      <c r="G584" s="140">
        <f t="shared" ca="1" si="105"/>
        <v>11.89693170000001</v>
      </c>
      <c r="H584" s="139">
        <f t="shared" ca="1" si="102"/>
        <v>0.1658105631037417</v>
      </c>
      <c r="I584" s="123">
        <f t="shared" ca="1" si="106"/>
        <v>0.36409275810374186</v>
      </c>
      <c r="J584" s="123">
        <f t="shared" ca="1" si="103"/>
        <v>0.72865489962241947</v>
      </c>
      <c r="K584" s="142">
        <f t="shared" ca="1" si="107"/>
        <v>9.2363863837485667</v>
      </c>
      <c r="L584" s="143">
        <f ca="1">MAX(Routing!A$3,J583+K583)</f>
        <v>9.9499270425762543</v>
      </c>
      <c r="M584" s="141">
        <f ca="1">VLOOKUP(L584,Routing!A$3:D$23,4)+(L584-VLOOKUP(L584,Routing!A$3:A$23,1))*VLOOKUP(L584,Routing!A$3:E$23,5)</f>
        <v>0.35677029236329194</v>
      </c>
      <c r="N584" s="141">
        <f ca="1">VLOOKUP($L584,Routing!$A$3:$C$23,3)+($L584-VLOOKUP($L584,Routing!$A$3:$A$23,1))*VLOOKUP($L584,Routing!$A$3:$F$23,6)</f>
        <v>6.6068572659868877E-3</v>
      </c>
      <c r="O584" s="141">
        <f ca="1">VLOOKUP($L584,Routing!$A$3:$B$23,2)+($L584-VLOOKUP($L584,Routing!$A$3:$A$23,1))*VLOOKUP($L584,Routing!$A$3:$G$23,7)</f>
        <v>0.33034286329934437</v>
      </c>
      <c r="P584" s="83" t="str">
        <f t="shared" ca="1" si="104"/>
        <v/>
      </c>
      <c r="Q584" s="83" t="str">
        <f t="shared" ca="1" si="108"/>
        <v/>
      </c>
      <c r="R584" s="83"/>
      <c r="S584" s="83"/>
    </row>
    <row r="585" spans="1:19" x14ac:dyDescent="0.2">
      <c r="A585" s="83">
        <f>+MassCurves!A552</f>
        <v>548</v>
      </c>
      <c r="B585" s="138">
        <f t="shared" si="97"/>
        <v>1.254</v>
      </c>
      <c r="C585" s="123">
        <f t="shared" ca="1" si="99"/>
        <v>0.18000000000000016</v>
      </c>
      <c r="D585" s="139">
        <f t="shared" ca="1" si="100"/>
        <v>0</v>
      </c>
      <c r="E585" s="138">
        <f t="shared" ca="1" si="101"/>
        <v>0.21849999999999997</v>
      </c>
      <c r="F585" s="139">
        <f t="shared" ca="1" si="98"/>
        <v>0.19828219500000016</v>
      </c>
      <c r="G585" s="140">
        <f t="shared" ca="1" si="105"/>
        <v>11.89693170000001</v>
      </c>
      <c r="H585" s="139">
        <f t="shared" ca="1" si="102"/>
        <v>0.166279948751791</v>
      </c>
      <c r="I585" s="123">
        <f t="shared" ca="1" si="106"/>
        <v>0.36456214375179119</v>
      </c>
      <c r="J585" s="123">
        <f t="shared" ca="1" si="103"/>
        <v>0.72959566688100841</v>
      </c>
      <c r="K585" s="142">
        <f t="shared" ca="1" si="107"/>
        <v>9.2504167345616555</v>
      </c>
      <c r="L585" s="143">
        <f ca="1">MAX(Routing!A$3,J584+K584)</f>
        <v>9.9650412833709865</v>
      </c>
      <c r="M585" s="141">
        <f ca="1">VLOOKUP(L585,Routing!A$3:D$23,4)+(L585-VLOOKUP(L585,Routing!A$3:A$23,1))*VLOOKUP(L585,Routing!A$3:E$23,5)</f>
        <v>0.35731223725234607</v>
      </c>
      <c r="N585" s="141">
        <f ca="1">VLOOKUP($L585,Routing!$A$3:$C$23,3)+($L585-VLOOKUP($L585,Routing!$A$3:$A$23,1))*VLOOKUP($L585,Routing!$A$3:$F$23,6)</f>
        <v>6.6168932824508531E-3</v>
      </c>
      <c r="O585" s="141">
        <f ca="1">VLOOKUP($L585,Routing!$A$3:$B$23,2)+($L585-VLOOKUP($L585,Routing!$A$3:$A$23,1))*VLOOKUP($L585,Routing!$A$3:$G$23,7)</f>
        <v>0.33084466412254265</v>
      </c>
      <c r="P585" s="83" t="str">
        <f t="shared" ca="1" si="104"/>
        <v/>
      </c>
      <c r="Q585" s="83" t="str">
        <f t="shared" ca="1" si="108"/>
        <v/>
      </c>
      <c r="R585" s="83"/>
      <c r="S585" s="83"/>
    </row>
    <row r="586" spans="1:19" x14ac:dyDescent="0.2">
      <c r="A586" s="83">
        <f>+MassCurves!A553</f>
        <v>549</v>
      </c>
      <c r="B586" s="138">
        <f t="shared" si="97"/>
        <v>1.2570000000000001</v>
      </c>
      <c r="C586" s="123">
        <f t="shared" ca="1" si="99"/>
        <v>0.18000000000000016</v>
      </c>
      <c r="D586" s="139">
        <f t="shared" ca="1" si="100"/>
        <v>0</v>
      </c>
      <c r="E586" s="138">
        <f t="shared" ca="1" si="101"/>
        <v>0.21849999999999997</v>
      </c>
      <c r="F586" s="139">
        <f t="shared" ca="1" si="98"/>
        <v>0.19828219500000016</v>
      </c>
      <c r="G586" s="140">
        <f t="shared" ca="1" si="105"/>
        <v>11.89693170000001</v>
      </c>
      <c r="H586" s="139">
        <f t="shared" ca="1" si="102"/>
        <v>0.1667513303686611</v>
      </c>
      <c r="I586" s="123">
        <f t="shared" ca="1" si="106"/>
        <v>0.36503352536866129</v>
      </c>
      <c r="J586" s="123">
        <f t="shared" ca="1" si="103"/>
        <v>0.73054043740988561</v>
      </c>
      <c r="K586" s="142">
        <f t="shared" ca="1" si="107"/>
        <v>9.2643142264317007</v>
      </c>
      <c r="L586" s="143">
        <f ca="1">MAX(Routing!A$3,J585+K585)</f>
        <v>9.9800124014426643</v>
      </c>
      <c r="M586" s="141">
        <f ca="1">VLOOKUP(L586,Routing!A$3:D$23,4)+(L586-VLOOKUP(L586,Routing!A$3:A$23,1))*VLOOKUP(L586,Routing!A$3:E$23,5)</f>
        <v>0.35784905025093217</v>
      </c>
      <c r="N586" s="141">
        <f ca="1">VLOOKUP($L586,Routing!$A$3:$C$23,3)+($L586-VLOOKUP($L586,Routing!$A$3:$A$23,1))*VLOOKUP($L586,Routing!$A$3:$F$23,6)</f>
        <v>6.6268342639061503E-3</v>
      </c>
      <c r="O586" s="141">
        <f ca="1">VLOOKUP($L586,Routing!$A$3:$B$23,2)+($L586-VLOOKUP($L586,Routing!$A$3:$A$23,1))*VLOOKUP($L586,Routing!$A$3:$G$23,7)</f>
        <v>0.33134171319530759</v>
      </c>
      <c r="P586" s="83" t="str">
        <f t="shared" ca="1" si="104"/>
        <v/>
      </c>
      <c r="Q586" s="83" t="str">
        <f t="shared" ca="1" si="108"/>
        <v/>
      </c>
      <c r="R586" s="83"/>
      <c r="S586" s="83"/>
    </row>
    <row r="587" spans="1:19" x14ac:dyDescent="0.2">
      <c r="A587" s="83">
        <f>+MassCurves!A554</f>
        <v>550</v>
      </c>
      <c r="B587" s="138">
        <f t="shared" si="97"/>
        <v>1.26</v>
      </c>
      <c r="C587" s="123">
        <f t="shared" ca="1" si="99"/>
        <v>0.18000000000000016</v>
      </c>
      <c r="D587" s="139">
        <f t="shared" ca="1" si="100"/>
        <v>0</v>
      </c>
      <c r="E587" s="138">
        <f t="shared" ca="1" si="101"/>
        <v>0.21849999999999997</v>
      </c>
      <c r="F587" s="139">
        <f t="shared" ca="1" si="98"/>
        <v>0.19828219500000016</v>
      </c>
      <c r="G587" s="140">
        <f t="shared" ca="1" si="105"/>
        <v>11.89693170000001</v>
      </c>
      <c r="H587" s="139">
        <f t="shared" ca="1" si="102"/>
        <v>0.16722471928702579</v>
      </c>
      <c r="I587" s="123">
        <f t="shared" ca="1" si="106"/>
        <v>0.36550691428702597</v>
      </c>
      <c r="J587" s="123">
        <f t="shared" ca="1" si="103"/>
        <v>0.73148923395494259</v>
      </c>
      <c r="K587" s="142">
        <f t="shared" ca="1" si="107"/>
        <v>9.2780921032739219</v>
      </c>
      <c r="L587" s="143">
        <f ca="1">MAX(Routing!A$3,J586+K586)</f>
        <v>9.9948546638415863</v>
      </c>
      <c r="M587" s="141">
        <f ca="1">VLOOKUP(L587,Routing!A$3:D$23,4)+(L587-VLOOKUP(L587,Routing!A$3:A$23,1))*VLOOKUP(L587,Routing!A$3:E$23,5)</f>
        <v>0.35838124292659068</v>
      </c>
      <c r="N587" s="141">
        <f ca="1">VLOOKUP($L587,Routing!$A$3:$C$23,3)+($L587-VLOOKUP($L587,Routing!$A$3:$A$23,1))*VLOOKUP($L587,Routing!$A$3:$F$23,6)</f>
        <v>6.6366896838257541E-3</v>
      </c>
      <c r="O587" s="141">
        <f ca="1">VLOOKUP($L587,Routing!$A$3:$B$23,2)+($L587-VLOOKUP($L587,Routing!$A$3:$A$23,1))*VLOOKUP($L587,Routing!$A$3:$G$23,7)</f>
        <v>0.33183448419128769</v>
      </c>
      <c r="P587" s="83" t="str">
        <f t="shared" ca="1" si="104"/>
        <v/>
      </c>
      <c r="Q587" s="83" t="str">
        <f t="shared" ca="1" si="108"/>
        <v/>
      </c>
      <c r="R587" s="83"/>
      <c r="S587" s="83"/>
    </row>
    <row r="588" spans="1:19" x14ac:dyDescent="0.2">
      <c r="A588" s="83">
        <f>+MassCurves!A555</f>
        <v>551</v>
      </c>
      <c r="B588" s="138">
        <f t="shared" si="97"/>
        <v>1.2629999999999999</v>
      </c>
      <c r="C588" s="123">
        <f t="shared" ca="1" si="99"/>
        <v>0.17999999999999949</v>
      </c>
      <c r="D588" s="139">
        <f t="shared" ca="1" si="100"/>
        <v>0</v>
      </c>
      <c r="E588" s="138">
        <f t="shared" ca="1" si="101"/>
        <v>0.21849999999999997</v>
      </c>
      <c r="F588" s="139">
        <f t="shared" ca="1" si="98"/>
        <v>0.19828219499999944</v>
      </c>
      <c r="G588" s="140">
        <f t="shared" ca="1" si="105"/>
        <v>11.896931699999987</v>
      </c>
      <c r="H588" s="139">
        <f t="shared" ca="1" si="102"/>
        <v>0.16770012692010347</v>
      </c>
      <c r="I588" s="123">
        <f t="shared" ca="1" si="106"/>
        <v>0.36598232192010294</v>
      </c>
      <c r="J588" s="123">
        <f t="shared" ca="1" si="103"/>
        <v>0.73244207942385031</v>
      </c>
      <c r="K588" s="142">
        <f t="shared" ca="1" si="107"/>
        <v>9.2917626803554167</v>
      </c>
      <c r="L588" s="143">
        <f ca="1">MAX(Routing!A$3,J587+K587)</f>
        <v>10.009581337228864</v>
      </c>
      <c r="M588" s="141">
        <f ca="1">VLOOKUP(L588,Routing!A$3:D$23,4)+(L588-VLOOKUP(L588,Routing!A$3:A$23,1))*VLOOKUP(L588,Routing!A$3:E$23,5)</f>
        <v>0.35890929097633373</v>
      </c>
      <c r="N588" s="141">
        <f ca="1">VLOOKUP($L588,Routing!$A$3:$C$23,3)+($L588-VLOOKUP($L588,Routing!$A$3:$A$23,1))*VLOOKUP($L588,Routing!$A$3:$F$23,6)</f>
        <v>6.6464683514135883E-3</v>
      </c>
      <c r="O588" s="141">
        <f ca="1">VLOOKUP($L588,Routing!$A$3:$B$23,2)+($L588-VLOOKUP($L588,Routing!$A$3:$A$23,1))*VLOOKUP($L588,Routing!$A$3:$G$23,7)</f>
        <v>0.3323234175706794</v>
      </c>
      <c r="P588" s="83" t="str">
        <f t="shared" ca="1" si="104"/>
        <v/>
      </c>
      <c r="Q588" s="83" t="str">
        <f t="shared" ca="1" si="108"/>
        <v/>
      </c>
      <c r="R588" s="83"/>
      <c r="S588" s="83"/>
    </row>
    <row r="589" spans="1:19" x14ac:dyDescent="0.2">
      <c r="A589" s="83">
        <f>+MassCurves!A556</f>
        <v>552</v>
      </c>
      <c r="B589" s="138">
        <f t="shared" si="97"/>
        <v>1.266</v>
      </c>
      <c r="C589" s="123">
        <f t="shared" ca="1" si="99"/>
        <v>0.18000000000000016</v>
      </c>
      <c r="D589" s="139">
        <f t="shared" ca="1" si="100"/>
        <v>0</v>
      </c>
      <c r="E589" s="138">
        <f t="shared" ca="1" si="101"/>
        <v>0.21849999999999997</v>
      </c>
      <c r="F589" s="139">
        <f t="shared" ca="1" si="98"/>
        <v>0.19828219500000016</v>
      </c>
      <c r="G589" s="140">
        <f t="shared" ca="1" si="105"/>
        <v>11.896931699999987</v>
      </c>
      <c r="H589" s="139">
        <f t="shared" ca="1" si="102"/>
        <v>0.16817756476234541</v>
      </c>
      <c r="I589" s="123">
        <f t="shared" ca="1" si="106"/>
        <v>0.36645975976234557</v>
      </c>
      <c r="J589" s="123">
        <f t="shared" ca="1" si="103"/>
        <v>0.73339899688743815</v>
      </c>
      <c r="K589" s="142">
        <f t="shared" ca="1" si="107"/>
        <v>9.3053374110415934</v>
      </c>
      <c r="L589" s="143">
        <f ca="1">MAX(Routing!A$3,J588+K588)</f>
        <v>10.024204759779266</v>
      </c>
      <c r="M589" s="141">
        <f ca="1">VLOOKUP(L589,Routing!A$3:D$23,4)+(L589-VLOOKUP(L589,Routing!A$3:A$23,1))*VLOOKUP(L589,Routing!A$3:E$23,5)</f>
        <v>0.3594336368048342</v>
      </c>
      <c r="N589" s="141">
        <f ca="1">VLOOKUP($L589,Routing!$A$3:$C$23,3)+($L589-VLOOKUP($L589,Routing!$A$3:$A$23,1))*VLOOKUP($L589,Routing!$A$3:$F$23,6)</f>
        <v>6.6561784593487817E-3</v>
      </c>
      <c r="O589" s="141">
        <f ca="1">VLOOKUP($L589,Routing!$A$3:$B$23,2)+($L589-VLOOKUP($L589,Routing!$A$3:$A$23,1))*VLOOKUP($L589,Routing!$A$3:$G$23,7)</f>
        <v>0.33280892296743908</v>
      </c>
      <c r="P589" s="83" t="str">
        <f t="shared" ca="1" si="104"/>
        <v/>
      </c>
      <c r="Q589" s="83" t="str">
        <f t="shared" ca="1" si="108"/>
        <v/>
      </c>
      <c r="R589" s="83"/>
      <c r="S589" s="83"/>
    </row>
    <row r="590" spans="1:19" x14ac:dyDescent="0.2">
      <c r="A590" s="83">
        <f>+MassCurves!A557</f>
        <v>553</v>
      </c>
      <c r="B590" s="138">
        <f t="shared" si="97"/>
        <v>1.2689999999999999</v>
      </c>
      <c r="C590" s="123">
        <f t="shared" ca="1" si="99"/>
        <v>0.17999999999999949</v>
      </c>
      <c r="D590" s="139">
        <f t="shared" ca="1" si="100"/>
        <v>0</v>
      </c>
      <c r="E590" s="138">
        <f t="shared" ca="1" si="101"/>
        <v>0.21849999999999997</v>
      </c>
      <c r="F590" s="139">
        <f t="shared" ca="1" si="98"/>
        <v>0.19828219499999944</v>
      </c>
      <c r="G590" s="140">
        <f t="shared" ca="1" si="105"/>
        <v>11.896931699999987</v>
      </c>
      <c r="H590" s="139">
        <f t="shared" ca="1" si="102"/>
        <v>0.16865704439013074</v>
      </c>
      <c r="I590" s="123">
        <f t="shared" ca="1" si="106"/>
        <v>0.36693923939013018</v>
      </c>
      <c r="J590" s="123">
        <f t="shared" ca="1" si="103"/>
        <v>0.73436000958109338</v>
      </c>
      <c r="K590" s="142">
        <f t="shared" ca="1" si="107"/>
        <v>9.318826948757323</v>
      </c>
      <c r="L590" s="143">
        <f ca="1">MAX(Routing!A$3,J589+K589)</f>
        <v>10.038736407929031</v>
      </c>
      <c r="M590" s="141">
        <f ca="1">VLOOKUP(L590,Routing!A$3:D$23,4)+(L590-VLOOKUP(L590,Routing!A$3:A$23,1))*VLOOKUP(L590,Routing!A$3:E$23,5)</f>
        <v>0.35995469191777396</v>
      </c>
      <c r="N590" s="141">
        <f ca="1">VLOOKUP($L590,Routing!$A$3:$C$23,3)+($L590-VLOOKUP($L590,Routing!$A$3:$A$23,1))*VLOOKUP($L590,Routing!$A$3:$F$23,6)</f>
        <v>6.665827628106925E-3</v>
      </c>
      <c r="O590" s="141">
        <f ca="1">VLOOKUP($L590,Routing!$A$3:$B$23,2)+($L590-VLOOKUP($L590,Routing!$A$3:$A$23,1))*VLOOKUP($L590,Routing!$A$3:$G$23,7)</f>
        <v>0.33329138140534631</v>
      </c>
      <c r="P590" s="83" t="str">
        <f t="shared" ca="1" si="104"/>
        <v/>
      </c>
      <c r="Q590" s="83" t="str">
        <f t="shared" ca="1" si="108"/>
        <v/>
      </c>
      <c r="R590" s="83"/>
      <c r="S590" s="83"/>
    </row>
    <row r="591" spans="1:19" x14ac:dyDescent="0.2">
      <c r="A591" s="83">
        <f>+MassCurves!A558</f>
        <v>554</v>
      </c>
      <c r="B591" s="138">
        <f t="shared" si="97"/>
        <v>1.272</v>
      </c>
      <c r="C591" s="123">
        <f t="shared" ca="1" si="99"/>
        <v>0.18000000000000016</v>
      </c>
      <c r="D591" s="139">
        <f t="shared" ca="1" si="100"/>
        <v>0</v>
      </c>
      <c r="E591" s="138">
        <f t="shared" ca="1" si="101"/>
        <v>0.21849999999999997</v>
      </c>
      <c r="F591" s="139">
        <f t="shared" ca="1" si="98"/>
        <v>0.19828219500000016</v>
      </c>
      <c r="G591" s="140">
        <f t="shared" ca="1" si="105"/>
        <v>11.896931699999987</v>
      </c>
      <c r="H591" s="139">
        <f t="shared" ca="1" si="102"/>
        <v>0.16913857746246749</v>
      </c>
      <c r="I591" s="123">
        <f t="shared" ca="1" si="106"/>
        <v>0.36742077246246763</v>
      </c>
      <c r="J591" s="123">
        <f t="shared" ca="1" si="103"/>
        <v>0.73532514090616996</v>
      </c>
      <c r="K591" s="142">
        <f t="shared" ca="1" si="107"/>
        <v>9.3322412045059693</v>
      </c>
      <c r="L591" s="143">
        <f ca="1">MAX(Routing!A$3,J590+K590)</f>
        <v>10.053186958338417</v>
      </c>
      <c r="M591" s="141">
        <f ca="1">VLOOKUP(L591,Routing!A$3:D$23,4)+(L591-VLOOKUP(L591,Routing!A$3:A$23,1))*VLOOKUP(L591,Routing!A$3:E$23,5)</f>
        <v>0.36047283914360856</v>
      </c>
      <c r="N591" s="141">
        <f ca="1">VLOOKUP($L591,Routing!$A$3:$C$23,3)+($L591-VLOOKUP($L591,Routing!$A$3:$A$23,1))*VLOOKUP($L591,Routing!$A$3:$F$23,6)</f>
        <v>6.6754229471038618E-3</v>
      </c>
      <c r="O591" s="141">
        <f ca="1">VLOOKUP($L591,Routing!$A$3:$B$23,2)+($L591-VLOOKUP($L591,Routing!$A$3:$A$23,1))*VLOOKUP($L591,Routing!$A$3:$G$23,7)</f>
        <v>0.33377114735519309</v>
      </c>
      <c r="P591" s="83" t="str">
        <f t="shared" ca="1" si="104"/>
        <v/>
      </c>
      <c r="Q591" s="83" t="str">
        <f t="shared" ca="1" si="108"/>
        <v/>
      </c>
      <c r="R591" s="83"/>
      <c r="S591" s="83"/>
    </row>
    <row r="592" spans="1:19" x14ac:dyDescent="0.2">
      <c r="A592" s="83">
        <f>+MassCurves!A559</f>
        <v>555</v>
      </c>
      <c r="B592" s="138">
        <f t="shared" si="97"/>
        <v>1.2749999999999999</v>
      </c>
      <c r="C592" s="123">
        <f t="shared" ca="1" si="99"/>
        <v>0.17999999999999949</v>
      </c>
      <c r="D592" s="139">
        <f t="shared" ca="1" si="100"/>
        <v>0</v>
      </c>
      <c r="E592" s="138">
        <f t="shared" ca="1" si="101"/>
        <v>0.21849999999999997</v>
      </c>
      <c r="F592" s="139">
        <f t="shared" ca="1" si="98"/>
        <v>0.19828219499999944</v>
      </c>
      <c r="G592" s="140">
        <f t="shared" ca="1" si="105"/>
        <v>11.896931699999987</v>
      </c>
      <c r="H592" s="139">
        <f t="shared" ca="1" si="102"/>
        <v>0.16962217572170199</v>
      </c>
      <c r="I592" s="123">
        <f t="shared" ca="1" si="106"/>
        <v>0.36790437072170146</v>
      </c>
      <c r="J592" s="123">
        <f t="shared" ca="1" si="103"/>
        <v>0.73629441443141441</v>
      </c>
      <c r="K592" s="142">
        <f t="shared" ca="1" si="107"/>
        <v>9.3455894002648012</v>
      </c>
      <c r="L592" s="143">
        <f ca="1">MAX(Routing!A$3,J591+K591)</f>
        <v>10.067566345412139</v>
      </c>
      <c r="M592" s="141">
        <f ca="1">VLOOKUP(L592,Routing!A$3:D$23,4)+(L592-VLOOKUP(L592,Routing!A$3:A$23,1))*VLOOKUP(L592,Routing!A$3:E$23,5)</f>
        <v>0.3609884346960528</v>
      </c>
      <c r="N592" s="141">
        <f ca="1">VLOOKUP($L592,Routing!$A$3:$C$23,3)+($L592-VLOOKUP($L592,Routing!$A$3:$A$23,1))*VLOOKUP($L592,Routing!$A$3:$F$23,6)</f>
        <v>6.6849710128898659E-3</v>
      </c>
      <c r="O592" s="141">
        <f ca="1">VLOOKUP($L592,Routing!$A$3:$B$23,2)+($L592-VLOOKUP($L592,Routing!$A$3:$A$23,1))*VLOOKUP($L592,Routing!$A$3:$G$23,7)</f>
        <v>0.33424855064449333</v>
      </c>
      <c r="P592" s="83" t="str">
        <f t="shared" ca="1" si="104"/>
        <v/>
      </c>
      <c r="Q592" s="83" t="str">
        <f t="shared" ca="1" si="108"/>
        <v/>
      </c>
      <c r="R592" s="83"/>
      <c r="S592" s="83"/>
    </row>
    <row r="593" spans="1:19" x14ac:dyDescent="0.2">
      <c r="A593" s="83">
        <f>+MassCurves!A560</f>
        <v>556</v>
      </c>
      <c r="B593" s="138">
        <f t="shared" si="97"/>
        <v>1.278</v>
      </c>
      <c r="C593" s="123">
        <f t="shared" ca="1" si="99"/>
        <v>0.18000000000000016</v>
      </c>
      <c r="D593" s="139">
        <f t="shared" ca="1" si="100"/>
        <v>0</v>
      </c>
      <c r="E593" s="138">
        <f t="shared" ca="1" si="101"/>
        <v>0.21849999999999997</v>
      </c>
      <c r="F593" s="139">
        <f t="shared" ca="1" si="98"/>
        <v>0.19828219500000016</v>
      </c>
      <c r="G593" s="140">
        <f t="shared" ca="1" si="105"/>
        <v>11.896931699999987</v>
      </c>
      <c r="H593" s="139">
        <f t="shared" ca="1" si="102"/>
        <v>0.17010785099423448</v>
      </c>
      <c r="I593" s="123">
        <f t="shared" ca="1" si="106"/>
        <v>0.36839004599423464</v>
      </c>
      <c r="J593" s="123">
        <f t="shared" ca="1" si="103"/>
        <v>0.73726785389440397</v>
      </c>
      <c r="K593" s="142">
        <f t="shared" ca="1" si="107"/>
        <v>9.3588801185526282</v>
      </c>
      <c r="L593" s="143">
        <f ca="1">MAX(Routing!A$3,J592+K592)</f>
        <v>10.081883814696216</v>
      </c>
      <c r="M593" s="141">
        <f ca="1">VLOOKUP(L593,Routing!A$3:D$23,4)+(L593-VLOOKUP(L593,Routing!A$3:A$23,1))*VLOOKUP(L593,Routing!A$3:E$23,5)</f>
        <v>0.36150181008870891</v>
      </c>
      <c r="N593" s="141">
        <f ca="1">VLOOKUP($L593,Routing!$A$3:$C$23,3)+($L593-VLOOKUP($L593,Routing!$A$3:$A$23,1))*VLOOKUP($L593,Routing!$A$3:$F$23,6)</f>
        <v>6.6944779646057207E-3</v>
      </c>
      <c r="O593" s="141">
        <f ca="1">VLOOKUP($L593,Routing!$A$3:$B$23,2)+($L593-VLOOKUP($L593,Routing!$A$3:$A$23,1))*VLOOKUP($L593,Routing!$A$3:$G$23,7)</f>
        <v>0.33472389823028603</v>
      </c>
      <c r="P593" s="83" t="str">
        <f t="shared" ca="1" si="104"/>
        <v/>
      </c>
      <c r="Q593" s="83" t="str">
        <f t="shared" ca="1" si="108"/>
        <v/>
      </c>
      <c r="R593" s="83"/>
      <c r="S593" s="83"/>
    </row>
    <row r="594" spans="1:19" x14ac:dyDescent="0.2">
      <c r="A594" s="83">
        <f>+MassCurves!A561</f>
        <v>557</v>
      </c>
      <c r="B594" s="138">
        <f t="shared" si="97"/>
        <v>1.2809999999999999</v>
      </c>
      <c r="C594" s="123">
        <f t="shared" ca="1" si="99"/>
        <v>0.17999999999999949</v>
      </c>
      <c r="D594" s="139">
        <f t="shared" ca="1" si="100"/>
        <v>0</v>
      </c>
      <c r="E594" s="138">
        <f t="shared" ca="1" si="101"/>
        <v>0.21849999999999997</v>
      </c>
      <c r="F594" s="139">
        <f t="shared" ca="1" si="98"/>
        <v>0.19828219499999944</v>
      </c>
      <c r="G594" s="140">
        <f t="shared" ca="1" si="105"/>
        <v>11.896931699999987</v>
      </c>
      <c r="H594" s="139">
        <f t="shared" ca="1" si="102"/>
        <v>0.17059561519124219</v>
      </c>
      <c r="I594" s="123">
        <f t="shared" ca="1" si="106"/>
        <v>0.36887781019124166</v>
      </c>
      <c r="J594" s="123">
        <f t="shared" ca="1" si="103"/>
        <v>0.73824548320300032</v>
      </c>
      <c r="K594" s="142">
        <f t="shared" ca="1" si="107"/>
        <v>9.372121348444109</v>
      </c>
      <c r="L594" s="143">
        <f ca="1">MAX(Routing!A$3,J593+K593)</f>
        <v>10.096147972447032</v>
      </c>
      <c r="M594" s="141">
        <f ca="1">VLOOKUP(L594,Routing!A$3:D$23,4)+(L594-VLOOKUP(L594,Routing!A$3:A$23,1))*VLOOKUP(L594,Routing!A$3:E$23,5)</f>
        <v>0.36201327391244331</v>
      </c>
      <c r="N594" s="141">
        <f ca="1">VLOOKUP($L594,Routing!$A$3:$C$23,3)+($L594-VLOOKUP($L594,Routing!$A$3:$A$23,1))*VLOOKUP($L594,Routing!$A$3:$F$23,6)</f>
        <v>6.7039495168970988E-3</v>
      </c>
      <c r="O594" s="141">
        <f ca="1">VLOOKUP($L594,Routing!$A$3:$B$23,2)+($L594-VLOOKUP($L594,Routing!$A$3:$A$23,1))*VLOOKUP($L594,Routing!$A$3:$G$23,7)</f>
        <v>0.33519747584485493</v>
      </c>
      <c r="P594" s="83" t="str">
        <f t="shared" ca="1" si="104"/>
        <v/>
      </c>
      <c r="Q594" s="83" t="str">
        <f t="shared" ca="1" si="108"/>
        <v/>
      </c>
      <c r="R594" s="83"/>
      <c r="S594" s="83"/>
    </row>
    <row r="595" spans="1:19" x14ac:dyDescent="0.2">
      <c r="A595" s="83">
        <f>+MassCurves!A562</f>
        <v>558</v>
      </c>
      <c r="B595" s="138">
        <f t="shared" si="97"/>
        <v>1.284</v>
      </c>
      <c r="C595" s="123">
        <f t="shared" ca="1" si="99"/>
        <v>0.18000000000000016</v>
      </c>
      <c r="D595" s="139">
        <f t="shared" ca="1" si="100"/>
        <v>0</v>
      </c>
      <c r="E595" s="138">
        <f t="shared" ca="1" si="101"/>
        <v>0.21849999999999997</v>
      </c>
      <c r="F595" s="139">
        <f t="shared" ca="1" si="98"/>
        <v>0.19828219500000016</v>
      </c>
      <c r="G595" s="140">
        <f t="shared" ca="1" si="105"/>
        <v>11.896931699999987</v>
      </c>
      <c r="H595" s="139">
        <f t="shared" ca="1" si="102"/>
        <v>0.17108548030940959</v>
      </c>
      <c r="I595" s="123">
        <f t="shared" ca="1" si="106"/>
        <v>0.36936767530940973</v>
      </c>
      <c r="J595" s="123">
        <f t="shared" ca="1" si="103"/>
        <v>0.73922732643681699</v>
      </c>
      <c r="K595" s="142">
        <f t="shared" ca="1" si="107"/>
        <v>9.3853205282855559</v>
      </c>
      <c r="L595" s="143">
        <f ca="1">MAX(Routing!A$3,J594+K594)</f>
        <v>10.110366831647109</v>
      </c>
      <c r="M595" s="141">
        <f ca="1">VLOOKUP(L595,Routing!A$3:D$23,4)+(L595-VLOOKUP(L595,Routing!A$3:A$23,1))*VLOOKUP(L595,Routing!A$3:E$23,5)</f>
        <v>0.36252311348535449</v>
      </c>
      <c r="N595" s="141">
        <f ca="1">VLOOKUP($L595,Routing!$A$3:$C$23,3)+($L595-VLOOKUP($L595,Routing!$A$3:$A$23,1))*VLOOKUP($L595,Routing!$A$3:$F$23,6)</f>
        <v>6.7133909904695272E-3</v>
      </c>
      <c r="O595" s="141">
        <f ca="1">VLOOKUP($L595,Routing!$A$3:$B$23,2)+($L595-VLOOKUP($L595,Routing!$A$3:$A$23,1))*VLOOKUP($L595,Routing!$A$3:$G$23,7)</f>
        <v>0.33566954952347638</v>
      </c>
      <c r="P595" s="83" t="str">
        <f t="shared" ca="1" si="104"/>
        <v/>
      </c>
      <c r="Q595" s="83" t="str">
        <f t="shared" ca="1" si="108"/>
        <v/>
      </c>
      <c r="R595" s="83"/>
      <c r="S595" s="83"/>
    </row>
    <row r="596" spans="1:19" x14ac:dyDescent="0.2">
      <c r="A596" s="83">
        <f>+MassCurves!A563</f>
        <v>559</v>
      </c>
      <c r="B596" s="138">
        <f t="shared" si="97"/>
        <v>1.2869999999999999</v>
      </c>
      <c r="C596" s="123">
        <f t="shared" ca="1" si="99"/>
        <v>0.17999999999999949</v>
      </c>
      <c r="D596" s="139">
        <f t="shared" ca="1" si="100"/>
        <v>0</v>
      </c>
      <c r="E596" s="138">
        <f t="shared" ca="1" si="101"/>
        <v>0.21849999999999997</v>
      </c>
      <c r="F596" s="139">
        <f t="shared" ca="1" si="98"/>
        <v>0.19828219499999944</v>
      </c>
      <c r="G596" s="140">
        <f t="shared" ca="1" si="105"/>
        <v>11.896931699999987</v>
      </c>
      <c r="H596" s="139">
        <f t="shared" ca="1" si="102"/>
        <v>0.17157745843166611</v>
      </c>
      <c r="I596" s="123">
        <f t="shared" ca="1" si="106"/>
        <v>0.36985965343166555</v>
      </c>
      <c r="J596" s="123">
        <f t="shared" ca="1" si="103"/>
        <v>0.74021340784870293</v>
      </c>
      <c r="K596" s="142">
        <f t="shared" ca="1" si="107"/>
        <v>9.3984845853488572</v>
      </c>
      <c r="L596" s="143">
        <f ca="1">MAX(Routing!A$3,J595+K595)</f>
        <v>10.124547854722373</v>
      </c>
      <c r="M596" s="141">
        <f ca="1">VLOOKUP(L596,Routing!A$3:D$23,4)+(L596-VLOOKUP(L596,Routing!A$3:A$23,1))*VLOOKUP(L596,Routing!A$3:E$23,5)</f>
        <v>0.36303159638446753</v>
      </c>
      <c r="N596" s="141">
        <f ca="1">VLOOKUP($L596,Routing!$A$3:$C$23,3)+($L596-VLOOKUP($L596,Routing!$A$3:$A$23,1))*VLOOKUP($L596,Routing!$A$3:$F$23,6)</f>
        <v>6.7228073404531023E-3</v>
      </c>
      <c r="O596" s="141">
        <f ca="1">VLOOKUP($L596,Routing!$A$3:$B$23,2)+($L596-VLOOKUP($L596,Routing!$A$3:$A$23,1))*VLOOKUP($L596,Routing!$A$3:$G$23,7)</f>
        <v>0.3361403670226551</v>
      </c>
      <c r="P596" s="83" t="str">
        <f t="shared" ca="1" si="104"/>
        <v/>
      </c>
      <c r="Q596" s="83" t="str">
        <f t="shared" ca="1" si="108"/>
        <v/>
      </c>
      <c r="R596" s="83"/>
      <c r="S596" s="83"/>
    </row>
    <row r="597" spans="1:19" x14ac:dyDescent="0.2">
      <c r="A597" s="83">
        <f>+MassCurves!A564</f>
        <v>560</v>
      </c>
      <c r="B597" s="138">
        <f t="shared" si="97"/>
        <v>1.29</v>
      </c>
      <c r="C597" s="123">
        <f t="shared" ca="1" si="99"/>
        <v>0.18000000000000016</v>
      </c>
      <c r="D597" s="139">
        <f t="shared" ca="1" si="100"/>
        <v>0</v>
      </c>
      <c r="E597" s="138">
        <f t="shared" ca="1" si="101"/>
        <v>0.21849999999999997</v>
      </c>
      <c r="F597" s="139">
        <f t="shared" ca="1" si="98"/>
        <v>0.19828219500000016</v>
      </c>
      <c r="G597" s="140">
        <f t="shared" ca="1" si="105"/>
        <v>11.896931699999987</v>
      </c>
      <c r="H597" s="139">
        <f t="shared" ca="1" si="102"/>
        <v>0.1720715617279312</v>
      </c>
      <c r="I597" s="123">
        <f t="shared" ca="1" si="106"/>
        <v>0.37035375672793136</v>
      </c>
      <c r="J597" s="123">
        <f t="shared" ca="1" si="103"/>
        <v>0.74120375186623944</v>
      </c>
      <c r="K597" s="142">
        <f t="shared" ca="1" si="107"/>
        <v>9.4116199726430043</v>
      </c>
      <c r="L597" s="143">
        <f ca="1">MAX(Routing!A$3,J596+K596)</f>
        <v>10.13869799319756</v>
      </c>
      <c r="M597" s="141">
        <f ca="1">VLOOKUP(L597,Routing!A$3:D$23,4)+(L597-VLOOKUP(L597,Routing!A$3:A$23,1))*VLOOKUP(L597,Routing!A$3:E$23,5)</f>
        <v>0.36353897186764161</v>
      </c>
      <c r="N597" s="141">
        <f ca="1">VLOOKUP($L597,Routing!$A$3:$C$23,3)+($L597-VLOOKUP($L597,Routing!$A$3:$A$23,1))*VLOOKUP($L597,Routing!$A$3:$F$23,6)</f>
        <v>6.732203182734103E-3</v>
      </c>
      <c r="O597" s="141">
        <f ca="1">VLOOKUP($L597,Routing!$A$3:$B$23,2)+($L597-VLOOKUP($L597,Routing!$A$3:$A$23,1))*VLOOKUP($L597,Routing!$A$3:$G$23,7)</f>
        <v>0.33661015913670517</v>
      </c>
      <c r="P597" s="83" t="str">
        <f t="shared" ca="1" si="104"/>
        <v/>
      </c>
      <c r="Q597" s="83" t="str">
        <f t="shared" ca="1" si="108"/>
        <v/>
      </c>
      <c r="R597" s="83"/>
      <c r="S597" s="83"/>
    </row>
    <row r="598" spans="1:19" x14ac:dyDescent="0.2">
      <c r="A598" s="83">
        <f>+MassCurves!A565</f>
        <v>561</v>
      </c>
      <c r="B598" s="138">
        <f t="shared" si="97"/>
        <v>1.2929999999999999</v>
      </c>
      <c r="C598" s="123">
        <f t="shared" ca="1" si="99"/>
        <v>0.17999999999999949</v>
      </c>
      <c r="D598" s="139">
        <f t="shared" ca="1" si="100"/>
        <v>0</v>
      </c>
      <c r="E598" s="138">
        <f t="shared" ca="1" si="101"/>
        <v>0.21849999999999997</v>
      </c>
      <c r="F598" s="139">
        <f t="shared" ca="1" si="98"/>
        <v>0.19828219499999944</v>
      </c>
      <c r="G598" s="140">
        <f t="shared" ca="1" si="105"/>
        <v>11.896931699999987</v>
      </c>
      <c r="H598" s="139">
        <f t="shared" ca="1" si="102"/>
        <v>0.17256780245586703</v>
      </c>
      <c r="I598" s="123">
        <f t="shared" ca="1" si="106"/>
        <v>0.37084999745586644</v>
      </c>
      <c r="J598" s="123">
        <f t="shared" ca="1" si="103"/>
        <v>0.74219838309325348</v>
      </c>
      <c r="K598" s="142">
        <f t="shared" ca="1" si="107"/>
        <v>9.4247327030872299</v>
      </c>
      <c r="L598" s="143">
        <f ca="1">MAX(Routing!A$3,J597+K597)</f>
        <v>10.152823724509243</v>
      </c>
      <c r="M598" s="141">
        <f ca="1">VLOOKUP(L598,Routing!A$3:D$23,4)+(L598-VLOOKUP(L598,Routing!A$3:A$23,1))*VLOOKUP(L598,Routing!A$3:E$23,5)</f>
        <v>0.36404547219355854</v>
      </c>
      <c r="N598" s="141">
        <f ca="1">VLOOKUP($L598,Routing!$A$3:$C$23,3)+($L598-VLOOKUP($L598,Routing!$A$3:$A$23,1))*VLOOKUP($L598,Routing!$A$3:$F$23,6)</f>
        <v>6.7415828183992315E-3</v>
      </c>
      <c r="O598" s="141">
        <f ca="1">VLOOKUP($L598,Routing!$A$3:$B$23,2)+($L598-VLOOKUP($L598,Routing!$A$3:$A$23,1))*VLOOKUP($L598,Routing!$A$3:$G$23,7)</f>
        <v>0.33707914091996161</v>
      </c>
      <c r="P598" s="83" t="str">
        <f t="shared" ca="1" si="104"/>
        <v/>
      </c>
      <c r="Q598" s="83" t="str">
        <f t="shared" ca="1" si="108"/>
        <v/>
      </c>
      <c r="R598" s="83"/>
      <c r="S598" s="83"/>
    </row>
    <row r="599" spans="1:19" x14ac:dyDescent="0.2">
      <c r="A599" s="83">
        <f>+MassCurves!A566</f>
        <v>562</v>
      </c>
      <c r="B599" s="138">
        <f t="shared" si="97"/>
        <v>1.296</v>
      </c>
      <c r="C599" s="123">
        <f t="shared" ca="1" si="99"/>
        <v>0.18000000000000016</v>
      </c>
      <c r="D599" s="139">
        <f t="shared" ca="1" si="100"/>
        <v>0</v>
      </c>
      <c r="E599" s="138">
        <f t="shared" ca="1" si="101"/>
        <v>0.21849999999999997</v>
      </c>
      <c r="F599" s="139">
        <f t="shared" ca="1" si="98"/>
        <v>0.19828219500000016</v>
      </c>
      <c r="G599" s="140">
        <f t="shared" ca="1" si="105"/>
        <v>11.896931699999987</v>
      </c>
      <c r="H599" s="139">
        <f t="shared" ca="1" si="102"/>
        <v>0.17306619296163864</v>
      </c>
      <c r="I599" s="123">
        <f t="shared" ca="1" si="106"/>
        <v>0.37134838796163883</v>
      </c>
      <c r="J599" s="123">
        <f t="shared" ca="1" si="103"/>
        <v>0.74319732631134594</v>
      </c>
      <c r="K599" s="142">
        <f t="shared" ca="1" si="107"/>
        <v>9.4378283812347838</v>
      </c>
      <c r="L599" s="143">
        <f ca="1">MAX(Routing!A$3,J598+K598)</f>
        <v>10.166931086180483</v>
      </c>
      <c r="M599" s="141">
        <f ca="1">VLOOKUP(L599,Routing!A$3:D$23,4)+(L599-VLOOKUP(L599,Routing!A$3:A$23,1))*VLOOKUP(L599,Routing!A$3:E$23,5)</f>
        <v>0.36455131384710893</v>
      </c>
      <c r="N599" s="141">
        <f ca="1">VLOOKUP($L599,Routing!$A$3:$C$23,3)+($L599-VLOOKUP($L599,Routing!$A$3:$A$23,1))*VLOOKUP($L599,Routing!$A$3:$F$23,6)</f>
        <v>6.7509502564279435E-3</v>
      </c>
      <c r="O599" s="141">
        <f ca="1">VLOOKUP($L599,Routing!$A$3:$B$23,2)+($L599-VLOOKUP($L599,Routing!$A$3:$A$23,1))*VLOOKUP($L599,Routing!$A$3:$G$23,7)</f>
        <v>0.33754751282139717</v>
      </c>
      <c r="P599" s="83" t="str">
        <f t="shared" ca="1" si="104"/>
        <v/>
      </c>
      <c r="Q599" s="83" t="str">
        <f t="shared" ca="1" si="108"/>
        <v/>
      </c>
      <c r="R599" s="83"/>
      <c r="S599" s="83"/>
    </row>
    <row r="600" spans="1:19" x14ac:dyDescent="0.2">
      <c r="A600" s="83">
        <f>+MassCurves!A567</f>
        <v>563</v>
      </c>
      <c r="B600" s="138">
        <f t="shared" si="97"/>
        <v>1.2989999999999999</v>
      </c>
      <c r="C600" s="123">
        <f t="shared" ca="1" si="99"/>
        <v>0.17999999999999949</v>
      </c>
      <c r="D600" s="139">
        <f t="shared" ca="1" si="100"/>
        <v>0</v>
      </c>
      <c r="E600" s="138">
        <f t="shared" ca="1" si="101"/>
        <v>0.21849999999999997</v>
      </c>
      <c r="F600" s="139">
        <f t="shared" ca="1" si="98"/>
        <v>0.19828219499999944</v>
      </c>
      <c r="G600" s="140">
        <f t="shared" ca="1" si="105"/>
        <v>11.896931699999987</v>
      </c>
      <c r="H600" s="139">
        <f t="shared" ca="1" si="102"/>
        <v>0.17356674568068176</v>
      </c>
      <c r="I600" s="123">
        <f t="shared" ca="1" si="106"/>
        <v>0.37184894068068119</v>
      </c>
      <c r="J600" s="123">
        <f t="shared" ca="1" si="103"/>
        <v>0.74420060648143449</v>
      </c>
      <c r="K600" s="142">
        <f t="shared" ca="1" si="107"/>
        <v>9.4509122327232156</v>
      </c>
      <c r="L600" s="143">
        <f ca="1">MAX(Routing!A$3,J599+K599)</f>
        <v>10.18102570754613</v>
      </c>
      <c r="M600" s="141">
        <f ca="1">VLOOKUP(L600,Routing!A$3:D$23,4)+(L600-VLOOKUP(L600,Routing!A$3:A$23,1))*VLOOKUP(L600,Routing!A$3:E$23,5)</f>
        <v>0.36505669867695284</v>
      </c>
      <c r="N600" s="141">
        <f ca="1">VLOOKUP($L600,Routing!$A$3:$C$23,3)+($L600-VLOOKUP($L600,Routing!$A$3:$A$23,1))*VLOOKUP($L600,Routing!$A$3:$F$23,6)</f>
        <v>6.7603092347583854E-3</v>
      </c>
      <c r="O600" s="141">
        <f ca="1">VLOOKUP($L600,Routing!$A$3:$B$23,2)+($L600-VLOOKUP($L600,Routing!$A$3:$A$23,1))*VLOOKUP($L600,Routing!$A$3:$G$23,7)</f>
        <v>0.3380154617379193</v>
      </c>
      <c r="P600" s="83" t="str">
        <f t="shared" ca="1" si="104"/>
        <v/>
      </c>
      <c r="Q600" s="83" t="str">
        <f t="shared" ca="1" si="108"/>
        <v/>
      </c>
      <c r="R600" s="83"/>
      <c r="S600" s="83"/>
    </row>
    <row r="601" spans="1:19" x14ac:dyDescent="0.2">
      <c r="A601" s="83">
        <f>+MassCurves!A568</f>
        <v>564</v>
      </c>
      <c r="B601" s="138">
        <f t="shared" si="97"/>
        <v>1.302</v>
      </c>
      <c r="C601" s="123">
        <f t="shared" ca="1" si="99"/>
        <v>0.18000000000000016</v>
      </c>
      <c r="D601" s="139">
        <f t="shared" ca="1" si="100"/>
        <v>0</v>
      </c>
      <c r="E601" s="138">
        <f t="shared" ca="1" si="101"/>
        <v>0.21849999999999997</v>
      </c>
      <c r="F601" s="139">
        <f t="shared" ca="1" si="98"/>
        <v>0.19828219500000016</v>
      </c>
      <c r="G601" s="140">
        <f t="shared" ca="1" si="105"/>
        <v>11.896931699999987</v>
      </c>
      <c r="H601" s="139">
        <f t="shared" ca="1" si="102"/>
        <v>0.17406947313847876</v>
      </c>
      <c r="I601" s="123">
        <f t="shared" ca="1" si="106"/>
        <v>0.37235166813847892</v>
      </c>
      <c r="J601" s="123">
        <f t="shared" ca="1" si="103"/>
        <v>0.74520824874531399</v>
      </c>
      <c r="K601" s="142">
        <f t="shared" ca="1" si="107"/>
        <v>9.4639891316140368</v>
      </c>
      <c r="L601" s="143">
        <f ca="1">MAX(Routing!A$3,J600+K600)</f>
        <v>10.195112839204651</v>
      </c>
      <c r="M601" s="141">
        <f ca="1">VLOOKUP(L601,Routing!A$3:D$23,4)+(L601-VLOOKUP(L601,Routing!A$3:A$23,1))*VLOOKUP(L601,Routing!A$3:E$23,5)</f>
        <v>0.36556181495156115</v>
      </c>
      <c r="N601" s="141">
        <f ca="1">VLOOKUP($L601,Routing!$A$3:$C$23,3)+($L601-VLOOKUP($L601,Routing!$A$3:$A$23,1))*VLOOKUP($L601,Routing!$A$3:$F$23,6)</f>
        <v>6.7696632398437252E-3</v>
      </c>
      <c r="O601" s="141">
        <f ca="1">VLOOKUP($L601,Routing!$A$3:$B$23,2)+($L601-VLOOKUP($L601,Routing!$A$3:$A$23,1))*VLOOKUP($L601,Routing!$A$3:$G$23,7)</f>
        <v>0.33848316199218625</v>
      </c>
      <c r="P601" s="83" t="str">
        <f t="shared" ca="1" si="104"/>
        <v/>
      </c>
      <c r="Q601" s="83" t="str">
        <f t="shared" ca="1" si="108"/>
        <v/>
      </c>
      <c r="R601" s="83"/>
      <c r="S601" s="83"/>
    </row>
    <row r="602" spans="1:19" x14ac:dyDescent="0.2">
      <c r="A602" s="83">
        <f>+MassCurves!A569</f>
        <v>565</v>
      </c>
      <c r="B602" s="138">
        <f t="shared" si="97"/>
        <v>1.3049999999999999</v>
      </c>
      <c r="C602" s="123">
        <f t="shared" ca="1" si="99"/>
        <v>0.17999999999999949</v>
      </c>
      <c r="D602" s="139">
        <f t="shared" ca="1" si="100"/>
        <v>0</v>
      </c>
      <c r="E602" s="138">
        <f t="shared" ca="1" si="101"/>
        <v>0.21849999999999997</v>
      </c>
      <c r="F602" s="139">
        <f t="shared" ca="1" si="98"/>
        <v>0.19828219499999944</v>
      </c>
      <c r="G602" s="140">
        <f t="shared" ca="1" si="105"/>
        <v>11.896931699999987</v>
      </c>
      <c r="H602" s="139">
        <f t="shared" ca="1" si="102"/>
        <v>0.17457438795134211</v>
      </c>
      <c r="I602" s="123">
        <f t="shared" ca="1" si="106"/>
        <v>0.37285658295134155</v>
      </c>
      <c r="J602" s="123">
        <f t="shared" ca="1" si="103"/>
        <v>0.74622027842723049</v>
      </c>
      <c r="K602" s="142">
        <f t="shared" ca="1" si="107"/>
        <v>9.4770636257732601</v>
      </c>
      <c r="L602" s="143">
        <f ca="1">MAX(Routing!A$3,J601+K601)</f>
        <v>10.209197380359351</v>
      </c>
      <c r="M602" s="141">
        <f ca="1">VLOOKUP(L602,Routing!A$3:D$23,4)+(L602-VLOOKUP(L602,Routing!A$3:A$23,1))*VLOOKUP(L602,Routing!A$3:E$23,5)</f>
        <v>0.36606683833957832</v>
      </c>
      <c r="N602" s="141">
        <f ca="1">VLOOKUP($L602,Routing!$A$3:$C$23,3)+($L602-VLOOKUP($L602,Routing!$A$3:$A$23,1))*VLOOKUP($L602,Routing!$A$3:$F$23,6)</f>
        <v>6.7790155248070045E-3</v>
      </c>
      <c r="O602" s="141">
        <f ca="1">VLOOKUP($L602,Routing!$A$3:$B$23,2)+($L602-VLOOKUP($L602,Routing!$A$3:$A$23,1))*VLOOKUP($L602,Routing!$A$3:$G$23,7)</f>
        <v>0.3389507762403503</v>
      </c>
      <c r="P602" s="83" t="str">
        <f t="shared" ca="1" si="104"/>
        <v/>
      </c>
      <c r="Q602" s="83" t="str">
        <f t="shared" ca="1" si="108"/>
        <v/>
      </c>
      <c r="R602" s="83"/>
      <c r="S602" s="83"/>
    </row>
    <row r="603" spans="1:19" x14ac:dyDescent="0.2">
      <c r="A603" s="83">
        <f>+MassCurves!A570</f>
        <v>566</v>
      </c>
      <c r="B603" s="138">
        <f t="shared" si="97"/>
        <v>1.3080000000000001</v>
      </c>
      <c r="C603" s="123">
        <f t="shared" ca="1" si="99"/>
        <v>0.18000000000000016</v>
      </c>
      <c r="D603" s="139">
        <f t="shared" ca="1" si="100"/>
        <v>0</v>
      </c>
      <c r="E603" s="138">
        <f t="shared" ca="1" si="101"/>
        <v>0.21849999999999997</v>
      </c>
      <c r="F603" s="139">
        <f t="shared" ca="1" si="98"/>
        <v>0.19828219500000016</v>
      </c>
      <c r="G603" s="140">
        <f t="shared" ca="1" si="105"/>
        <v>11.896931699999987</v>
      </c>
      <c r="H603" s="139">
        <f t="shared" ca="1" si="102"/>
        <v>0.17508150282720583</v>
      </c>
      <c r="I603" s="123">
        <f t="shared" ca="1" si="106"/>
        <v>0.37336369782720602</v>
      </c>
      <c r="J603" s="123">
        <f t="shared" ca="1" si="103"/>
        <v>0.74723672103547345</v>
      </c>
      <c r="K603" s="142">
        <f t="shared" ca="1" si="107"/>
        <v>9.4901399604332717</v>
      </c>
      <c r="L603" s="143">
        <f ca="1">MAX(Routing!A$3,J602+K602)</f>
        <v>10.223283904200491</v>
      </c>
      <c r="M603" s="141">
        <f ca="1">VLOOKUP(L603,Routing!A$3:D$23,4)+(L603-VLOOKUP(L603,Routing!A$3:A$23,1))*VLOOKUP(L603,Routing!A$3:E$23,5)</f>
        <v>0.36657193281993788</v>
      </c>
      <c r="N603" s="141">
        <f ca="1">VLOOKUP($L603,Routing!$A$3:$C$23,3)+($L603-VLOOKUP($L603,Routing!$A$3:$A$23,1))*VLOOKUP($L603,Routing!$A$3:$F$23,6)</f>
        <v>6.788369126295146E-3</v>
      </c>
      <c r="O603" s="141">
        <f ca="1">VLOOKUP($L603,Routing!$A$3:$B$23,2)+($L603-VLOOKUP($L603,Routing!$A$3:$A$23,1))*VLOOKUP($L603,Routing!$A$3:$G$23,7)</f>
        <v>0.33941845631475731</v>
      </c>
      <c r="P603" s="83" t="str">
        <f t="shared" ca="1" si="104"/>
        <v/>
      </c>
      <c r="Q603" s="83" t="str">
        <f t="shared" ca="1" si="108"/>
        <v/>
      </c>
      <c r="R603" s="83"/>
      <c r="S603" s="83"/>
    </row>
    <row r="604" spans="1:19" x14ac:dyDescent="0.2">
      <c r="A604" s="83">
        <f>+MassCurves!A571</f>
        <v>567</v>
      </c>
      <c r="B604" s="138">
        <f t="shared" si="97"/>
        <v>1.3109999999999999</v>
      </c>
      <c r="C604" s="123">
        <f t="shared" ca="1" si="99"/>
        <v>0.17999999999999949</v>
      </c>
      <c r="D604" s="139">
        <f t="shared" ca="1" si="100"/>
        <v>0</v>
      </c>
      <c r="E604" s="138">
        <f t="shared" ca="1" si="101"/>
        <v>0.21849999999999997</v>
      </c>
      <c r="F604" s="139">
        <f t="shared" ca="1" si="98"/>
        <v>0.19828219499999944</v>
      </c>
      <c r="G604" s="140">
        <f t="shared" ca="1" si="105"/>
        <v>11.896931699999987</v>
      </c>
      <c r="H604" s="139">
        <f t="shared" ca="1" si="102"/>
        <v>0.17559083056642522</v>
      </c>
      <c r="I604" s="123">
        <f t="shared" ca="1" si="106"/>
        <v>0.37387302556642465</v>
      </c>
      <c r="J604" s="123">
        <f t="shared" ca="1" si="103"/>
        <v>0.74825760226398208</v>
      </c>
      <c r="K604" s="142">
        <f t="shared" ca="1" si="107"/>
        <v>9.5032221000664929</v>
      </c>
      <c r="L604" s="143">
        <f ca="1">MAX(Routing!A$3,J603+K603)</f>
        <v>10.237376681468746</v>
      </c>
      <c r="M604" s="141">
        <f ca="1">VLOOKUP(L604,Routing!A$3:D$23,4)+(L604-VLOOKUP(L604,Routing!A$3:A$23,1))*VLOOKUP(L604,Routing!A$3:E$23,5)</f>
        <v>0.36707725152676773</v>
      </c>
      <c r="N604" s="141">
        <f ca="1">VLOOKUP($L604,Routing!$A$3:$C$23,3)+($L604-VLOOKUP($L604,Routing!$A$3:$A$23,1))*VLOOKUP($L604,Routing!$A$3:$F$23,6)</f>
        <v>6.797726880125329E-3</v>
      </c>
      <c r="O604" s="141">
        <f ca="1">VLOOKUP($L604,Routing!$A$3:$B$23,2)+($L604-VLOOKUP($L604,Routing!$A$3:$A$23,1))*VLOOKUP($L604,Routing!$A$3:$G$23,7)</f>
        <v>0.33988634400626644</v>
      </c>
      <c r="P604" s="83" t="str">
        <f t="shared" ca="1" si="104"/>
        <v/>
      </c>
      <c r="Q604" s="83" t="str">
        <f t="shared" ca="1" si="108"/>
        <v/>
      </c>
      <c r="R604" s="83"/>
      <c r="S604" s="83"/>
    </row>
    <row r="605" spans="1:19" x14ac:dyDescent="0.2">
      <c r="A605" s="83">
        <f>+MassCurves!A572</f>
        <v>568</v>
      </c>
      <c r="B605" s="138">
        <f t="shared" si="97"/>
        <v>1.3140000000000001</v>
      </c>
      <c r="C605" s="123">
        <f t="shared" ca="1" si="99"/>
        <v>0.18000000000000016</v>
      </c>
      <c r="D605" s="139">
        <f t="shared" ca="1" si="100"/>
        <v>0</v>
      </c>
      <c r="E605" s="138">
        <f t="shared" ca="1" si="101"/>
        <v>0.21849999999999997</v>
      </c>
      <c r="F605" s="139">
        <f t="shared" ca="1" si="98"/>
        <v>0.19828219500000016</v>
      </c>
      <c r="G605" s="140">
        <f t="shared" ca="1" si="105"/>
        <v>11.896931699999987</v>
      </c>
      <c r="H605" s="139">
        <f t="shared" ca="1" si="102"/>
        <v>0.17610238406258452</v>
      </c>
      <c r="I605" s="123">
        <f t="shared" ca="1" si="106"/>
        <v>0.37438457906258471</v>
      </c>
      <c r="J605" s="123">
        <f t="shared" ca="1" si="103"/>
        <v>0.74928294799396988</v>
      </c>
      <c r="K605" s="142">
        <f t="shared" ca="1" si="107"/>
        <v>9.5163137486918927</v>
      </c>
      <c r="L605" s="143">
        <f ca="1">MAX(Routing!A$3,J604+K604)</f>
        <v>10.251479702330474</v>
      </c>
      <c r="M605" s="141">
        <f ca="1">VLOOKUP(L605,Routing!A$3:D$23,4)+(L605-VLOOKUP(L605,Routing!A$3:A$23,1))*VLOOKUP(L605,Routing!A$3:E$23,5)</f>
        <v>0.36758293753376203</v>
      </c>
      <c r="N605" s="141">
        <f ca="1">VLOOKUP($L605,Routing!$A$3:$C$23,3)+($L605-VLOOKUP($L605,Routing!$A$3:$A$23,1))*VLOOKUP($L605,Routing!$A$3:$F$23,6)</f>
        <v>6.8070914358104072E-3</v>
      </c>
      <c r="O605" s="141">
        <f ca="1">VLOOKUP($L605,Routing!$A$3:$B$23,2)+($L605-VLOOKUP($L605,Routing!$A$3:$A$23,1))*VLOOKUP($L605,Routing!$A$3:$G$23,7)</f>
        <v>0.34035457179052037</v>
      </c>
      <c r="P605" s="83" t="str">
        <f t="shared" ca="1" si="104"/>
        <v/>
      </c>
      <c r="Q605" s="83" t="str">
        <f t="shared" ca="1" si="108"/>
        <v/>
      </c>
      <c r="R605" s="83"/>
      <c r="S605" s="83"/>
    </row>
    <row r="606" spans="1:19" x14ac:dyDescent="0.2">
      <c r="A606" s="83">
        <f>+MassCurves!A573</f>
        <v>569</v>
      </c>
      <c r="B606" s="138">
        <f t="shared" si="97"/>
        <v>1.3169999999999999</v>
      </c>
      <c r="C606" s="123">
        <f t="shared" ca="1" si="99"/>
        <v>0.17999999999999949</v>
      </c>
      <c r="D606" s="139">
        <f t="shared" ca="1" si="100"/>
        <v>0</v>
      </c>
      <c r="E606" s="138">
        <f t="shared" ca="1" si="101"/>
        <v>0.21849999999999997</v>
      </c>
      <c r="F606" s="139">
        <f t="shared" ca="1" si="98"/>
        <v>0.19828219499999944</v>
      </c>
      <c r="G606" s="140">
        <f t="shared" ca="1" si="105"/>
        <v>11.896931699999987</v>
      </c>
      <c r="H606" s="139">
        <f t="shared" ca="1" si="102"/>
        <v>0.17661617630331314</v>
      </c>
      <c r="I606" s="123">
        <f t="shared" ca="1" si="106"/>
        <v>0.37489837130331261</v>
      </c>
      <c r="J606" s="123">
        <f t="shared" ca="1" si="103"/>
        <v>0.75031278429556469</v>
      </c>
      <c r="K606" s="142">
        <f t="shared" ca="1" si="107"/>
        <v>9.5294183687267626</v>
      </c>
      <c r="L606" s="143">
        <f ca="1">MAX(Routing!A$3,J605+K605)</f>
        <v>10.265596696685863</v>
      </c>
      <c r="M606" s="141">
        <f ca="1">VLOOKUP(L606,Routing!A$3:D$23,4)+(L606-VLOOKUP(L606,Routing!A$3:A$23,1))*VLOOKUP(L606,Routing!A$3:E$23,5)</f>
        <v>0.36808912458236159</v>
      </c>
      <c r="N606" s="141">
        <f ca="1">VLOOKUP($L606,Routing!$A$3:$C$23,3)+($L606-VLOOKUP($L606,Routing!$A$3:$A$23,1))*VLOOKUP($L606,Routing!$A$3:$F$23,6)</f>
        <v>6.8164652700437329E-3</v>
      </c>
      <c r="O606" s="141">
        <f ca="1">VLOOKUP($L606,Routing!$A$3:$B$23,2)+($L606-VLOOKUP($L606,Routing!$A$3:$A$23,1))*VLOOKUP($L606,Routing!$A$3:$G$23,7)</f>
        <v>0.34082326350218667</v>
      </c>
      <c r="P606" s="83" t="str">
        <f t="shared" ca="1" si="104"/>
        <v/>
      </c>
      <c r="Q606" s="83" t="str">
        <f t="shared" ca="1" si="108"/>
        <v/>
      </c>
      <c r="R606" s="83"/>
      <c r="S606" s="83"/>
    </row>
    <row r="607" spans="1:19" x14ac:dyDescent="0.2">
      <c r="A607" s="83">
        <f>+MassCurves!A574</f>
        <v>570</v>
      </c>
      <c r="B607" s="138">
        <f t="shared" si="97"/>
        <v>1.32</v>
      </c>
      <c r="C607" s="123">
        <f t="shared" ca="1" si="99"/>
        <v>0.18000000000000016</v>
      </c>
      <c r="D607" s="139">
        <f t="shared" ca="1" si="100"/>
        <v>0</v>
      </c>
      <c r="E607" s="138">
        <f t="shared" ca="1" si="101"/>
        <v>0.21849999999999997</v>
      </c>
      <c r="F607" s="139">
        <f t="shared" ca="1" si="98"/>
        <v>0.19828219500000016</v>
      </c>
      <c r="G607" s="140">
        <f t="shared" ca="1" si="105"/>
        <v>11.896931699999987</v>
      </c>
      <c r="H607" s="139">
        <f t="shared" ca="1" si="102"/>
        <v>0.17713222037110979</v>
      </c>
      <c r="I607" s="123">
        <f t="shared" ca="1" si="106"/>
        <v>0.37541441537110998</v>
      </c>
      <c r="J607" s="123">
        <f t="shared" ca="1" si="103"/>
        <v>0.75134713742946657</v>
      </c>
      <c r="K607" s="142">
        <f t="shared" ca="1" si="107"/>
        <v>9.5425391984881109</v>
      </c>
      <c r="L607" s="143">
        <f ca="1">MAX(Routing!A$3,J606+K606)</f>
        <v>10.279731153022327</v>
      </c>
      <c r="M607" s="141">
        <f ca="1">VLOOKUP(L607,Routing!A$3:D$23,4)+(L607-VLOOKUP(L607,Routing!A$3:A$23,1))*VLOOKUP(L607,Routing!A$3:E$23,5)</f>
        <v>0.36859593775777266</v>
      </c>
      <c r="N607" s="141">
        <f ca="1">VLOOKUP($L607,Routing!$A$3:$C$23,3)+($L607-VLOOKUP($L607,Routing!$A$3:$A$23,1))*VLOOKUP($L607,Routing!$A$3:$F$23,6)</f>
        <v>6.8258506992180121E-3</v>
      </c>
      <c r="O607" s="141">
        <f ca="1">VLOOKUP($L607,Routing!$A$3:$B$23,2)+($L607-VLOOKUP($L607,Routing!$A$3:$A$23,1))*VLOOKUP($L607,Routing!$A$3:$G$23,7)</f>
        <v>0.34129253496090062</v>
      </c>
      <c r="P607" s="83" t="str">
        <f t="shared" ca="1" si="104"/>
        <v/>
      </c>
      <c r="Q607" s="83" t="str">
        <f t="shared" ca="1" si="108"/>
        <v/>
      </c>
      <c r="R607" s="83"/>
      <c r="S607" s="83"/>
    </row>
    <row r="608" spans="1:19" x14ac:dyDescent="0.2">
      <c r="A608" s="83">
        <f>+MassCurves!A575</f>
        <v>571</v>
      </c>
      <c r="B608" s="138">
        <f t="shared" si="97"/>
        <v>1.323</v>
      </c>
      <c r="C608" s="123">
        <f t="shared" ca="1" si="99"/>
        <v>0.18000000000000016</v>
      </c>
      <c r="D608" s="139">
        <f t="shared" ca="1" si="100"/>
        <v>0</v>
      </c>
      <c r="E608" s="138">
        <f t="shared" ca="1" si="101"/>
        <v>0.21849999999999997</v>
      </c>
      <c r="F608" s="139">
        <f t="shared" ca="1" si="98"/>
        <v>0.19828219500000016</v>
      </c>
      <c r="G608" s="140">
        <f t="shared" ca="1" si="105"/>
        <v>11.89693170000001</v>
      </c>
      <c r="H608" s="139">
        <f t="shared" ca="1" si="102"/>
        <v>0.17765052944417506</v>
      </c>
      <c r="I608" s="123">
        <f t="shared" ca="1" si="106"/>
        <v>0.37593272444417525</v>
      </c>
      <c r="J608" s="123">
        <f t="shared" ca="1" si="103"/>
        <v>0.7523860338486188</v>
      </c>
      <c r="K608" s="142">
        <f t="shared" ca="1" si="107"/>
        <v>9.5556792684404925</v>
      </c>
      <c r="L608" s="143">
        <f ca="1">MAX(Routing!A$3,J607+K607)</f>
        <v>10.293886335917577</v>
      </c>
      <c r="M608" s="141">
        <f ca="1">VLOOKUP(L608,Routing!A$3:D$23,4)+(L608-VLOOKUP(L608,Routing!A$3:A$23,1))*VLOOKUP(L608,Routing!A$3:E$23,5)</f>
        <v>0.36910349411656651</v>
      </c>
      <c r="N608" s="141">
        <f ca="1">VLOOKUP($L608,Routing!$A$3:$C$23,3)+($L608-VLOOKUP($L608,Routing!$A$3:$A$23,1))*VLOOKUP($L608,Routing!$A$3:$F$23,6)</f>
        <v>6.8352498910475273E-3</v>
      </c>
      <c r="O608" s="141">
        <f ca="1">VLOOKUP($L608,Routing!$A$3:$B$23,2)+($L608-VLOOKUP($L608,Routing!$A$3:$A$23,1))*VLOOKUP($L608,Routing!$A$3:$G$23,7)</f>
        <v>0.34176249455237639</v>
      </c>
      <c r="P608" s="83" t="str">
        <f t="shared" ca="1" si="104"/>
        <v/>
      </c>
      <c r="Q608" s="83" t="str">
        <f t="shared" ca="1" si="108"/>
        <v/>
      </c>
      <c r="R608" s="83"/>
      <c r="S608" s="83"/>
    </row>
    <row r="609" spans="1:19" x14ac:dyDescent="0.2">
      <c r="A609" s="83">
        <f>+MassCurves!A576</f>
        <v>572</v>
      </c>
      <c r="B609" s="138">
        <f t="shared" si="97"/>
        <v>1.3260000000000001</v>
      </c>
      <c r="C609" s="123">
        <f t="shared" ca="1" si="99"/>
        <v>0.18000000000000016</v>
      </c>
      <c r="D609" s="139">
        <f t="shared" ca="1" si="100"/>
        <v>0</v>
      </c>
      <c r="E609" s="138">
        <f t="shared" ca="1" si="101"/>
        <v>0.21849999999999997</v>
      </c>
      <c r="F609" s="139">
        <f t="shared" ca="1" si="98"/>
        <v>0.19828219500000016</v>
      </c>
      <c r="G609" s="140">
        <f t="shared" ca="1" si="105"/>
        <v>11.89693170000001</v>
      </c>
      <c r="H609" s="139">
        <f t="shared" ca="1" si="102"/>
        <v>0.17817111679725348</v>
      </c>
      <c r="I609" s="123">
        <f t="shared" ca="1" si="106"/>
        <v>0.37645331179725361</v>
      </c>
      <c r="J609" s="123">
        <f t="shared" ca="1" si="103"/>
        <v>0.75342950019990418</v>
      </c>
      <c r="K609" s="142">
        <f t="shared" ca="1" si="107"/>
        <v>9.5688414162802289</v>
      </c>
      <c r="L609" s="143">
        <f ca="1">MAX(Routing!A$3,J608+K608)</f>
        <v>10.308065302289112</v>
      </c>
      <c r="M609" s="141">
        <f ca="1">VLOOKUP(L609,Routing!A$3:D$23,4)+(L609-VLOOKUP(L609,Routing!A$3:A$23,1))*VLOOKUP(L609,Routing!A$3:E$23,5)</f>
        <v>0.36961190326933069</v>
      </c>
      <c r="N609" s="141">
        <f ca="1">VLOOKUP($L609,Routing!$A$3:$C$23,3)+($L609-VLOOKUP($L609,Routing!$A$3:$A$23,1))*VLOOKUP($L609,Routing!$A$3:$F$23,6)</f>
        <v>6.8446648753579756E-3</v>
      </c>
      <c r="O609" s="141">
        <f ca="1">VLOOKUP($L609,Routing!$A$3:$B$23,2)+($L609-VLOOKUP($L609,Routing!$A$3:$A$23,1))*VLOOKUP($L609,Routing!$A$3:$G$23,7)</f>
        <v>0.34223324376789876</v>
      </c>
      <c r="P609" s="83" t="str">
        <f t="shared" ca="1" si="104"/>
        <v/>
      </c>
      <c r="Q609" s="83" t="str">
        <f t="shared" ca="1" si="108"/>
        <v/>
      </c>
      <c r="R609" s="83"/>
      <c r="S609" s="83"/>
    </row>
    <row r="610" spans="1:19" x14ac:dyDescent="0.2">
      <c r="A610" s="83">
        <f>+MassCurves!A577</f>
        <v>573</v>
      </c>
      <c r="B610" s="138">
        <f t="shared" si="97"/>
        <v>1.329</v>
      </c>
      <c r="C610" s="123">
        <f t="shared" ca="1" si="99"/>
        <v>0.18000000000000016</v>
      </c>
      <c r="D610" s="139">
        <f t="shared" ca="1" si="100"/>
        <v>0</v>
      </c>
      <c r="E610" s="138">
        <f t="shared" ca="1" si="101"/>
        <v>0.21849999999999997</v>
      </c>
      <c r="F610" s="139">
        <f t="shared" ca="1" si="98"/>
        <v>0.19828219500000016</v>
      </c>
      <c r="G610" s="140">
        <f t="shared" ca="1" si="105"/>
        <v>11.89693170000001</v>
      </c>
      <c r="H610" s="139">
        <f t="shared" ca="1" si="102"/>
        <v>0.17869399580248266</v>
      </c>
      <c r="I610" s="123">
        <f t="shared" ca="1" si="106"/>
        <v>0.37697619080248279</v>
      </c>
      <c r="J610" s="123">
        <f t="shared" ca="1" si="103"/>
        <v>0.75447756332585048</v>
      </c>
      <c r="K610" s="142">
        <f t="shared" ca="1" si="107"/>
        <v>9.5820283009394593</v>
      </c>
      <c r="L610" s="143">
        <f ca="1">MAX(Routing!A$3,J609+K609)</f>
        <v>10.322270916480132</v>
      </c>
      <c r="M610" s="141">
        <f ca="1">VLOOKUP(L610,Routing!A$3:D$23,4)+(L610-VLOOKUP(L610,Routing!A$3:A$23,1))*VLOOKUP(L610,Routing!A$3:E$23,5)</f>
        <v>0.37012126792159838</v>
      </c>
      <c r="N610" s="141">
        <f ca="1">VLOOKUP($L610,Routing!$A$3:$C$23,3)+($L610-VLOOKUP($L610,Routing!$A$3:$A$23,1))*VLOOKUP($L610,Routing!$A$3:$F$23,6)</f>
        <v>6.8540975541036726E-3</v>
      </c>
      <c r="O610" s="141">
        <f ca="1">VLOOKUP($L610,Routing!$A$3:$B$23,2)+($L610-VLOOKUP($L610,Routing!$A$3:$A$23,1))*VLOOKUP($L610,Routing!$A$3:$G$23,7)</f>
        <v>0.34270487770518365</v>
      </c>
      <c r="P610" s="83" t="str">
        <f t="shared" ca="1" si="104"/>
        <v/>
      </c>
      <c r="Q610" s="83" t="str">
        <f t="shared" ca="1" si="108"/>
        <v/>
      </c>
      <c r="R610" s="83"/>
      <c r="S610" s="83"/>
    </row>
    <row r="611" spans="1:19" x14ac:dyDescent="0.2">
      <c r="A611" s="83">
        <f>+MassCurves!A578</f>
        <v>574</v>
      </c>
      <c r="B611" s="138">
        <f t="shared" si="97"/>
        <v>1.3320000000000001</v>
      </c>
      <c r="C611" s="123">
        <f t="shared" ca="1" si="99"/>
        <v>0.18000000000000016</v>
      </c>
      <c r="D611" s="139">
        <f t="shared" ca="1" si="100"/>
        <v>0</v>
      </c>
      <c r="E611" s="138">
        <f t="shared" ca="1" si="101"/>
        <v>0.21849999999999997</v>
      </c>
      <c r="F611" s="139">
        <f t="shared" ca="1" si="98"/>
        <v>0.19828219500000016</v>
      </c>
      <c r="G611" s="140">
        <f t="shared" ca="1" si="105"/>
        <v>11.89693170000001</v>
      </c>
      <c r="H611" s="139">
        <f t="shared" ca="1" si="102"/>
        <v>0.17921917993025283</v>
      </c>
      <c r="I611" s="123">
        <f t="shared" ca="1" si="106"/>
        <v>0.37750137493025299</v>
      </c>
      <c r="J611" s="123">
        <f t="shared" ca="1" si="103"/>
        <v>0.75553025026635701</v>
      </c>
      <c r="K611" s="142">
        <f t="shared" ca="1" si="107"/>
        <v>9.595242415587478</v>
      </c>
      <c r="L611" s="143">
        <f ca="1">MAX(Routing!A$3,J610+K610)</f>
        <v>10.336505864265309</v>
      </c>
      <c r="M611" s="141">
        <f ca="1">VLOOKUP(L611,Routing!A$3:D$23,4)+(L611-VLOOKUP(L611,Routing!A$3:A$23,1))*VLOOKUP(L611,Routing!A$3:E$23,5)</f>
        <v>0.37063168437604688</v>
      </c>
      <c r="N611" s="141">
        <f ca="1">VLOOKUP($L611,Routing!$A$3:$C$23,3)+($L611-VLOOKUP($L611,Routing!$A$3:$A$23,1))*VLOOKUP($L611,Routing!$A$3:$F$23,6)</f>
        <v>6.8635497106675353E-3</v>
      </c>
      <c r="O611" s="141">
        <f ca="1">VLOOKUP($L611,Routing!$A$3:$B$23,2)+($L611-VLOOKUP($L611,Routing!$A$3:$A$23,1))*VLOOKUP($L611,Routing!$A$3:$G$23,7)</f>
        <v>0.34317748553337679</v>
      </c>
      <c r="P611" s="83" t="str">
        <f t="shared" ca="1" si="104"/>
        <v/>
      </c>
      <c r="Q611" s="83" t="str">
        <f t="shared" ca="1" si="108"/>
        <v/>
      </c>
      <c r="R611" s="83"/>
      <c r="S611" s="83"/>
    </row>
    <row r="612" spans="1:19" x14ac:dyDescent="0.2">
      <c r="A612" s="83">
        <f>+MassCurves!A579</f>
        <v>575</v>
      </c>
      <c r="B612" s="138">
        <f t="shared" si="97"/>
        <v>1.335</v>
      </c>
      <c r="C612" s="123">
        <f t="shared" ca="1" si="99"/>
        <v>0.18000000000000016</v>
      </c>
      <c r="D612" s="139">
        <f t="shared" ca="1" si="100"/>
        <v>0</v>
      </c>
      <c r="E612" s="138">
        <f t="shared" ca="1" si="101"/>
        <v>0.21849999999999997</v>
      </c>
      <c r="F612" s="139">
        <f t="shared" ca="1" si="98"/>
        <v>0.19828219500000016</v>
      </c>
      <c r="G612" s="140">
        <f t="shared" ca="1" si="105"/>
        <v>11.89693170000001</v>
      </c>
      <c r="H612" s="139">
        <f t="shared" ca="1" si="102"/>
        <v>0.17974668275007349</v>
      </c>
      <c r="I612" s="123">
        <f t="shared" ca="1" si="106"/>
        <v>0.37802887775007366</v>
      </c>
      <c r="J612" s="123">
        <f t="shared" ca="1" si="103"/>
        <v>0.75658758826043859</v>
      </c>
      <c r="K612" s="142">
        <f t="shared" ca="1" si="107"/>
        <v>9.6084860997013593</v>
      </c>
      <c r="L612" s="143">
        <f ca="1">MAX(Routing!A$3,J611+K611)</f>
        <v>10.350772665853835</v>
      </c>
      <c r="M612" s="141">
        <f ca="1">VLOOKUP(L612,Routing!A$3:D$23,4)+(L612-VLOOKUP(L612,Routing!A$3:A$23,1))*VLOOKUP(L612,Routing!A$3:E$23,5)</f>
        <v>0.37114324299874307</v>
      </c>
      <c r="N612" s="141">
        <f ca="1">VLOOKUP($L612,Routing!$A$3:$C$23,3)+($L612-VLOOKUP($L612,Routing!$A$3:$A$23,1))*VLOOKUP($L612,Routing!$A$3:$F$23,6)</f>
        <v>6.8730230184952416E-3</v>
      </c>
      <c r="O612" s="141">
        <f ca="1">VLOOKUP($L612,Routing!$A$3:$B$23,2)+($L612-VLOOKUP($L612,Routing!$A$3:$A$23,1))*VLOOKUP($L612,Routing!$A$3:$G$23,7)</f>
        <v>0.34365115092476206</v>
      </c>
      <c r="P612" s="83" t="str">
        <f t="shared" ca="1" si="104"/>
        <v/>
      </c>
      <c r="Q612" s="83" t="str">
        <f t="shared" ca="1" si="108"/>
        <v/>
      </c>
      <c r="R612" s="83"/>
      <c r="S612" s="83"/>
    </row>
    <row r="613" spans="1:19" x14ac:dyDescent="0.2">
      <c r="A613" s="83">
        <f>+MassCurves!A580</f>
        <v>576</v>
      </c>
      <c r="B613" s="138">
        <f t="shared" ref="B613:B676" si="109">+HLOOKUP($B$9,MassCurve,(A613+2))</f>
        <v>1.3379999999999999</v>
      </c>
      <c r="C613" s="123">
        <f t="shared" ca="1" si="99"/>
        <v>0.17999999999999949</v>
      </c>
      <c r="D613" s="139">
        <f t="shared" ca="1" si="100"/>
        <v>0</v>
      </c>
      <c r="E613" s="138">
        <f t="shared" ca="1" si="101"/>
        <v>0.21849999999999997</v>
      </c>
      <c r="F613" s="139">
        <f t="shared" ref="F613:F676" ca="1" si="110">+E613*C613*MAX(0.05,$B$5)*1.0083</f>
        <v>0.19828219499999944</v>
      </c>
      <c r="G613" s="140">
        <f t="shared" ca="1" si="105"/>
        <v>11.896931699999987</v>
      </c>
      <c r="H613" s="139">
        <f t="shared" ca="1" si="102"/>
        <v>0.18027651793145072</v>
      </c>
      <c r="I613" s="123">
        <f t="shared" ca="1" si="106"/>
        <v>0.37855871293145016</v>
      </c>
      <c r="J613" s="123">
        <f t="shared" ca="1" si="103"/>
        <v>0.75764960474799037</v>
      </c>
      <c r="K613" s="142">
        <f t="shared" ca="1" si="107"/>
        <v>9.6217615502725078</v>
      </c>
      <c r="L613" s="143">
        <f ca="1">MAX(Routing!A$3,J612+K612)</f>
        <v>10.365073687961798</v>
      </c>
      <c r="M613" s="141">
        <f ca="1">VLOOKUP(L613,Routing!A$3:D$23,4)+(L613-VLOOKUP(L613,Routing!A$3:A$23,1))*VLOOKUP(L613,Routing!A$3:E$23,5)</f>
        <v>0.37165602865201663</v>
      </c>
      <c r="N613" s="141">
        <f ca="1">VLOOKUP($L613,Routing!$A$3:$C$23,3)+($L613-VLOOKUP($L613,Routing!$A$3:$A$23,1))*VLOOKUP($L613,Routing!$A$3:$F$23,6)</f>
        <v>6.8825190491114191E-3</v>
      </c>
      <c r="O613" s="141">
        <f ca="1">VLOOKUP($L613,Routing!$A$3:$B$23,2)+($L613-VLOOKUP($L613,Routing!$A$3:$A$23,1))*VLOOKUP($L613,Routing!$A$3:$G$23,7)</f>
        <v>0.34412595245557098</v>
      </c>
      <c r="P613" s="83" t="str">
        <f t="shared" ca="1" si="104"/>
        <v/>
      </c>
      <c r="Q613" s="83" t="str">
        <f t="shared" ca="1" si="108"/>
        <v/>
      </c>
      <c r="R613" s="83"/>
      <c r="S613" s="83"/>
    </row>
    <row r="614" spans="1:19" x14ac:dyDescent="0.2">
      <c r="A614" s="83">
        <f>+MassCurves!A581</f>
        <v>577</v>
      </c>
      <c r="B614" s="138">
        <f t="shared" si="109"/>
        <v>1.341</v>
      </c>
      <c r="C614" s="123">
        <f t="shared" ref="C614:C677" ca="1" si="111">+IF(A614&lt;MAX(5,$B$6),(B614-B613)*60,(B614-OFFSET(B614,-MAX(5,$B$6),0,1,1))/(A614-OFFSET(A614,-MAX(5,$B$6),0,1,1))*60)</f>
        <v>0.18000000000000016</v>
      </c>
      <c r="D614" s="139">
        <f t="shared" ref="D614:D677" ca="1" si="112">VLOOKUP(C614,Cinterp,$B$10+1)</f>
        <v>0</v>
      </c>
      <c r="E614" s="138">
        <f t="shared" ref="E614:E677" ca="1" si="113">0.95*MAX(0,$B$7)/100+D614*(1-MAX(0,$B$7)/100)</f>
        <v>0.21849999999999997</v>
      </c>
      <c r="F614" s="139">
        <f t="shared" ca="1" si="110"/>
        <v>0.19828219500000016</v>
      </c>
      <c r="G614" s="140">
        <f t="shared" ca="1" si="105"/>
        <v>11.896931699999987</v>
      </c>
      <c r="H614" s="139">
        <f t="shared" ref="H614:H677" ca="1" si="114">+S$35*(1-F614/B$20)*(1/(1+ABS(A614-S$37)/100))^2</f>
        <v>0.18080869924477244</v>
      </c>
      <c r="I614" s="123">
        <f t="shared" ca="1" si="106"/>
        <v>0.3790908942447726</v>
      </c>
      <c r="J614" s="123">
        <f t="shared" ref="J614:J677" ca="1" si="115">+I614+I615</f>
        <v>0.75871632737156403</v>
      </c>
      <c r="K614" s="142">
        <f t="shared" ca="1" si="107"/>
        <v>9.6350708322112624</v>
      </c>
      <c r="L614" s="143">
        <f ca="1">MAX(Routing!A$3,J613+K613)</f>
        <v>10.379411155020499</v>
      </c>
      <c r="M614" s="141">
        <f ca="1">VLOOKUP(L614,Routing!A$3:D$23,4)+(L614-VLOOKUP(L614,Routing!A$3:A$23,1))*VLOOKUP(L614,Routing!A$3:E$23,5)</f>
        <v>0.3721701210963525</v>
      </c>
      <c r="N614" s="141">
        <f ca="1">VLOOKUP($L614,Routing!$A$3:$C$23,3)+($L614-VLOOKUP($L614,Routing!$A$3:$A$23,1))*VLOOKUP($L614,Routing!$A$3:$F$23,6)</f>
        <v>6.8920392795620835E-3</v>
      </c>
      <c r="O614" s="141">
        <f ca="1">VLOOKUP($L614,Routing!$A$3:$B$23,2)+($L614-VLOOKUP($L614,Routing!$A$3:$A$23,1))*VLOOKUP($L614,Routing!$A$3:$G$23,7)</f>
        <v>0.34460196397810416</v>
      </c>
      <c r="P614" s="83" t="str">
        <f t="shared" ref="P614:P677" ca="1" si="116">IF(I614&gt;B$23,(I614-B$23),"")</f>
        <v/>
      </c>
      <c r="Q614" s="83" t="str">
        <f t="shared" ca="1" si="108"/>
        <v/>
      </c>
      <c r="R614" s="83"/>
      <c r="S614" s="83"/>
    </row>
    <row r="615" spans="1:19" x14ac:dyDescent="0.2">
      <c r="A615" s="83">
        <f>+MassCurves!A582</f>
        <v>578</v>
      </c>
      <c r="B615" s="138">
        <f t="shared" si="109"/>
        <v>1.3439999999999999</v>
      </c>
      <c r="C615" s="123">
        <f t="shared" ca="1" si="111"/>
        <v>0.17999999999999949</v>
      </c>
      <c r="D615" s="139">
        <f t="shared" ca="1" si="112"/>
        <v>0</v>
      </c>
      <c r="E615" s="138">
        <f t="shared" ca="1" si="113"/>
        <v>0.21849999999999997</v>
      </c>
      <c r="F615" s="139">
        <f t="shared" ca="1" si="110"/>
        <v>0.19828219499999944</v>
      </c>
      <c r="G615" s="140">
        <f t="shared" ref="G615:G678" ca="1" si="117">+AVERAGE(F614:F615)*60</f>
        <v>11.896931699999987</v>
      </c>
      <c r="H615" s="139">
        <f t="shared" ca="1" si="114"/>
        <v>0.18134324056220311</v>
      </c>
      <c r="I615" s="123">
        <f t="shared" ref="I615:I678" ca="1" si="118">+F615+H615</f>
        <v>0.37962543556220252</v>
      </c>
      <c r="J615" s="123">
        <f t="shared" ca="1" si="115"/>
        <v>0.7597877839781686</v>
      </c>
      <c r="K615" s="142">
        <f t="shared" ref="K615:K678" ca="1" si="119">L615-2*M615</f>
        <v>9.6484158880069515</v>
      </c>
      <c r="L615" s="143">
        <f ca="1">MAX(Routing!A$3,J614+K614)</f>
        <v>10.393787159582827</v>
      </c>
      <c r="M615" s="141">
        <f ca="1">VLOOKUP(L615,Routing!A$3:D$23,4)+(L615-VLOOKUP(L615,Routing!A$3:A$23,1))*VLOOKUP(L615,Routing!A$3:E$23,5)</f>
        <v>0.37268559536352763</v>
      </c>
      <c r="N615" s="141">
        <f ca="1">VLOOKUP($L615,Routing!$A$3:$C$23,3)+($L615-VLOOKUP($L615,Routing!$A$3:$A$23,1))*VLOOKUP($L615,Routing!$A$3:$F$23,6)</f>
        <v>6.901585099324585E-3</v>
      </c>
      <c r="O615" s="141">
        <f ca="1">VLOOKUP($L615,Routing!$A$3:$B$23,2)+($L615-VLOOKUP($L615,Routing!$A$3:$A$23,1))*VLOOKUP($L615,Routing!$A$3:$G$23,7)</f>
        <v>0.34507925496622927</v>
      </c>
      <c r="P615" s="83" t="str">
        <f t="shared" ca="1" si="116"/>
        <v/>
      </c>
      <c r="Q615" s="83" t="str">
        <f t="shared" ref="Q615:Q678" ca="1" si="120">IF(P615="","",P615*60)</f>
        <v/>
      </c>
      <c r="R615" s="83"/>
      <c r="S615" s="83"/>
    </row>
    <row r="616" spans="1:19" x14ac:dyDescent="0.2">
      <c r="A616" s="83">
        <f>+MassCurves!A583</f>
        <v>579</v>
      </c>
      <c r="B616" s="138">
        <f t="shared" si="109"/>
        <v>1.347</v>
      </c>
      <c r="C616" s="123">
        <f t="shared" ca="1" si="111"/>
        <v>0.18000000000000016</v>
      </c>
      <c r="D616" s="139">
        <f t="shared" ca="1" si="112"/>
        <v>0</v>
      </c>
      <c r="E616" s="138">
        <f t="shared" ca="1" si="113"/>
        <v>0.21849999999999997</v>
      </c>
      <c r="F616" s="139">
        <f t="shared" ca="1" si="110"/>
        <v>0.19828219500000016</v>
      </c>
      <c r="G616" s="140">
        <f t="shared" ca="1" si="117"/>
        <v>11.896931699999987</v>
      </c>
      <c r="H616" s="139">
        <f t="shared" ca="1" si="114"/>
        <v>0.18188015585858774</v>
      </c>
      <c r="I616" s="123">
        <f t="shared" ca="1" si="118"/>
        <v>0.38016235085858791</v>
      </c>
      <c r="J616" s="123">
        <f t="shared" ca="1" si="115"/>
        <v>0.76086400262108811</v>
      </c>
      <c r="K616" s="142">
        <f t="shared" ca="1" si="119"/>
        <v>9.6617985466968843</v>
      </c>
      <c r="L616" s="143">
        <f ca="1">MAX(Routing!A$3,J615+K615)</f>
        <v>10.40820367198512</v>
      </c>
      <c r="M616" s="141">
        <f ca="1">VLOOKUP(L616,Routing!A$3:D$23,4)+(L616-VLOOKUP(L616,Routing!A$3:A$23,1))*VLOOKUP(L616,Routing!A$3:E$23,5)</f>
        <v>0.3732025221030521</v>
      </c>
      <c r="N616" s="141">
        <f ca="1">VLOOKUP($L616,Routing!$A$3:$C$23,3)+($L616-VLOOKUP($L616,Routing!$A$3:$A$23,1))*VLOOKUP($L616,Routing!$A$3:$F$23,6)</f>
        <v>6.9111578167231867E-3</v>
      </c>
      <c r="O616" s="141">
        <f ca="1">VLOOKUP($L616,Routing!$A$3:$B$23,2)+($L616-VLOOKUP($L616,Routing!$A$3:$A$23,1))*VLOOKUP($L616,Routing!$A$3:$G$23,7)</f>
        <v>0.34555789083615934</v>
      </c>
      <c r="P616" s="83" t="str">
        <f t="shared" ca="1" si="116"/>
        <v/>
      </c>
      <c r="Q616" s="83" t="str">
        <f t="shared" ca="1" si="120"/>
        <v/>
      </c>
      <c r="R616" s="83"/>
      <c r="S616" s="83"/>
    </row>
    <row r="617" spans="1:19" x14ac:dyDescent="0.2">
      <c r="A617" s="83">
        <f>+MassCurves!A584</f>
        <v>580</v>
      </c>
      <c r="B617" s="138">
        <f t="shared" si="109"/>
        <v>1.3499999999999999</v>
      </c>
      <c r="C617" s="123">
        <f t="shared" ca="1" si="111"/>
        <v>0.17999999999999949</v>
      </c>
      <c r="D617" s="139">
        <f t="shared" ca="1" si="112"/>
        <v>0</v>
      </c>
      <c r="E617" s="138">
        <f t="shared" ca="1" si="113"/>
        <v>0.21849999999999997</v>
      </c>
      <c r="F617" s="139">
        <f t="shared" ca="1" si="110"/>
        <v>0.19828219499999944</v>
      </c>
      <c r="G617" s="140">
        <f t="shared" ca="1" si="117"/>
        <v>11.896931699999987</v>
      </c>
      <c r="H617" s="139">
        <f t="shared" ca="1" si="114"/>
        <v>0.18241945921236535</v>
      </c>
      <c r="I617" s="123">
        <f t="shared" ca="1" si="118"/>
        <v>0.38070165421236479</v>
      </c>
      <c r="J617" s="123">
        <f t="shared" ca="1" si="115"/>
        <v>0.76194501156171734</v>
      </c>
      <c r="K617" s="142">
        <f t="shared" ca="1" si="119"/>
        <v>9.6752205321938334</v>
      </c>
      <c r="L617" s="143">
        <f ca="1">MAX(Routing!A$3,J616+K616)</f>
        <v>10.422662549317973</v>
      </c>
      <c r="M617" s="141">
        <f ca="1">VLOOKUP(L617,Routing!A$3:D$23,4)+(L617-VLOOKUP(L617,Routing!A$3:A$23,1))*VLOOKUP(L617,Routing!A$3:E$23,5)</f>
        <v>0.37372096790383169</v>
      </c>
      <c r="N617" s="141">
        <f ca="1">VLOOKUP($L617,Routing!$A$3:$C$23,3)+($L617-VLOOKUP($L617,Routing!$A$3:$A$23,1))*VLOOKUP($L617,Routing!$A$3:$F$23,6)</f>
        <v>6.9207586648857723E-3</v>
      </c>
      <c r="O617" s="141">
        <f ca="1">VLOOKUP($L617,Routing!$A$3:$B$23,2)+($L617-VLOOKUP($L617,Routing!$A$3:$A$23,1))*VLOOKUP($L617,Routing!$A$3:$G$23,7)</f>
        <v>0.34603793324428855</v>
      </c>
      <c r="P617" s="83" t="str">
        <f t="shared" ca="1" si="116"/>
        <v/>
      </c>
      <c r="Q617" s="83" t="str">
        <f t="shared" ca="1" si="120"/>
        <v/>
      </c>
      <c r="R617" s="83"/>
      <c r="S617" s="83"/>
    </row>
    <row r="618" spans="1:19" x14ac:dyDescent="0.2">
      <c r="A618" s="83">
        <f>+MassCurves!A585</f>
        <v>581</v>
      </c>
      <c r="B618" s="138">
        <f t="shared" si="109"/>
        <v>1.353</v>
      </c>
      <c r="C618" s="123">
        <f t="shared" ca="1" si="111"/>
        <v>0.18000000000000016</v>
      </c>
      <c r="D618" s="139">
        <f t="shared" ca="1" si="112"/>
        <v>0</v>
      </c>
      <c r="E618" s="138">
        <f t="shared" ca="1" si="113"/>
        <v>0.21849999999999997</v>
      </c>
      <c r="F618" s="139">
        <f t="shared" ca="1" si="110"/>
        <v>0.19828219500000016</v>
      </c>
      <c r="G618" s="140">
        <f t="shared" ca="1" si="117"/>
        <v>11.896931699999987</v>
      </c>
      <c r="H618" s="139">
        <f t="shared" ca="1" si="114"/>
        <v>0.18296116480649199</v>
      </c>
      <c r="I618" s="123">
        <f t="shared" ca="1" si="118"/>
        <v>0.38124335980649215</v>
      </c>
      <c r="J618" s="123">
        <f t="shared" ca="1" si="115"/>
        <v>0.76303083927141746</v>
      </c>
      <c r="K618" s="142">
        <f t="shared" ca="1" si="119"/>
        <v>9.6886834710180523</v>
      </c>
      <c r="L618" s="143">
        <f ca="1">MAX(Routing!A$3,J617+K617)</f>
        <v>10.437165543755551</v>
      </c>
      <c r="M618" s="141">
        <f ca="1">VLOOKUP(L618,Routing!A$3:D$23,4)+(L618-VLOOKUP(L618,Routing!A$3:A$23,1))*VLOOKUP(L618,Routing!A$3:E$23,5)</f>
        <v>0.37424099559282853</v>
      </c>
      <c r="N618" s="141">
        <f ca="1">VLOOKUP($L618,Routing!$A$3:$C$23,3)+($L618-VLOOKUP($L618,Routing!$A$3:$A$23,1))*VLOOKUP($L618,Routing!$A$3:$F$23,6)</f>
        <v>6.9303888072746022E-3</v>
      </c>
      <c r="O618" s="141">
        <f ca="1">VLOOKUP($L618,Routing!$A$3:$B$23,2)+($L618-VLOOKUP($L618,Routing!$A$3:$A$23,1))*VLOOKUP($L618,Routing!$A$3:$G$23,7)</f>
        <v>0.34651944036373006</v>
      </c>
      <c r="P618" s="83" t="str">
        <f t="shared" ca="1" si="116"/>
        <v/>
      </c>
      <c r="Q618" s="83" t="str">
        <f t="shared" ca="1" si="120"/>
        <v/>
      </c>
      <c r="R618" s="83"/>
      <c r="S618" s="83"/>
    </row>
    <row r="619" spans="1:19" x14ac:dyDescent="0.2">
      <c r="A619" s="83">
        <f>+MassCurves!A586</f>
        <v>582</v>
      </c>
      <c r="B619" s="138">
        <f t="shared" si="109"/>
        <v>1.3559999999999999</v>
      </c>
      <c r="C619" s="123">
        <f t="shared" ca="1" si="111"/>
        <v>0.17999999999999949</v>
      </c>
      <c r="D619" s="139">
        <f t="shared" ca="1" si="112"/>
        <v>0</v>
      </c>
      <c r="E619" s="138">
        <f t="shared" ca="1" si="113"/>
        <v>0.21849999999999997</v>
      </c>
      <c r="F619" s="139">
        <f t="shared" ca="1" si="110"/>
        <v>0.19828219499999944</v>
      </c>
      <c r="G619" s="140">
        <f t="shared" ca="1" si="117"/>
        <v>11.896931699999987</v>
      </c>
      <c r="H619" s="139">
        <f t="shared" ca="1" si="114"/>
        <v>0.18350528692937298</v>
      </c>
      <c r="I619" s="123">
        <f t="shared" ca="1" si="118"/>
        <v>0.3817874819293724</v>
      </c>
      <c r="J619" s="123">
        <f t="shared" ca="1" si="115"/>
        <v>0.76412151443339038</v>
      </c>
      <c r="K619" s="142">
        <f t="shared" ca="1" si="119"/>
        <v>9.7021888994764804</v>
      </c>
      <c r="L619" s="143">
        <f ca="1">MAX(Routing!A$3,J618+K618)</f>
        <v>10.45171431028947</v>
      </c>
      <c r="M619" s="141">
        <f ca="1">VLOOKUP(L619,Routing!A$3:D$23,4)+(L619-VLOOKUP(L619,Routing!A$3:A$23,1))*VLOOKUP(L619,Routing!A$3:E$23,5)</f>
        <v>0.37476266451237139</v>
      </c>
      <c r="N619" s="141">
        <f ca="1">VLOOKUP($L619,Routing!$A$3:$C$23,3)+($L619-VLOOKUP($L619,Routing!$A$3:$A$23,1))*VLOOKUP($L619,Routing!$A$3:$F$23,6)</f>
        <v>6.9400493428216923E-3</v>
      </c>
      <c r="O619" s="141">
        <f ca="1">VLOOKUP($L619,Routing!$A$3:$B$23,2)+($L619-VLOOKUP($L619,Routing!$A$3:$A$23,1))*VLOOKUP($L619,Routing!$A$3:$G$23,7)</f>
        <v>0.34700246714108463</v>
      </c>
      <c r="P619" s="83" t="str">
        <f t="shared" ca="1" si="116"/>
        <v/>
      </c>
      <c r="Q619" s="83" t="str">
        <f t="shared" ca="1" si="120"/>
        <v/>
      </c>
      <c r="R619" s="83"/>
      <c r="S619" s="83"/>
    </row>
    <row r="620" spans="1:19" x14ac:dyDescent="0.2">
      <c r="A620" s="83">
        <f>+MassCurves!A587</f>
        <v>583</v>
      </c>
      <c r="B620" s="138">
        <f t="shared" si="109"/>
        <v>1.359</v>
      </c>
      <c r="C620" s="123">
        <f t="shared" ca="1" si="111"/>
        <v>0.18000000000000016</v>
      </c>
      <c r="D620" s="139">
        <f t="shared" ca="1" si="112"/>
        <v>0</v>
      </c>
      <c r="E620" s="138">
        <f t="shared" ca="1" si="113"/>
        <v>0.21849999999999997</v>
      </c>
      <c r="F620" s="139">
        <f t="shared" ca="1" si="110"/>
        <v>0.19828219500000016</v>
      </c>
      <c r="G620" s="140">
        <f t="shared" ca="1" si="117"/>
        <v>11.896931699999987</v>
      </c>
      <c r="H620" s="139">
        <f t="shared" ca="1" si="114"/>
        <v>0.1840518399758051</v>
      </c>
      <c r="I620" s="123">
        <f t="shared" ca="1" si="118"/>
        <v>0.38233403497580526</v>
      </c>
      <c r="J620" s="123">
        <f t="shared" ca="1" si="115"/>
        <v>0.76521706594457339</v>
      </c>
      <c r="K620" s="142">
        <f t="shared" ca="1" si="119"/>
        <v>9.7157382703288828</v>
      </c>
      <c r="L620" s="143">
        <f ca="1">MAX(Routing!A$3,J619+K619)</f>
        <v>10.46631041390987</v>
      </c>
      <c r="M620" s="141">
        <f ca="1">VLOOKUP(L620,Routing!A$3:D$23,4)+(L620-VLOOKUP(L620,Routing!A$3:A$23,1))*VLOOKUP(L620,Routing!A$3:E$23,5)</f>
        <v>0.37528603077764472</v>
      </c>
      <c r="N620" s="141">
        <f ca="1">VLOOKUP($L620,Routing!$A$3:$C$23,3)+($L620-VLOOKUP($L620,Routing!$A$3:$A$23,1))*VLOOKUP($L620,Routing!$A$3:$F$23,6)</f>
        <v>6.949741310697124E-3</v>
      </c>
      <c r="O620" s="141">
        <f ca="1">VLOOKUP($L620,Routing!$A$3:$B$23,2)+($L620-VLOOKUP($L620,Routing!$A$3:$A$23,1))*VLOOKUP($L620,Routing!$A$3:$G$23,7)</f>
        <v>0.3474870655348562</v>
      </c>
      <c r="P620" s="83" t="str">
        <f t="shared" ca="1" si="116"/>
        <v/>
      </c>
      <c r="Q620" s="83" t="str">
        <f t="shared" ca="1" si="120"/>
        <v/>
      </c>
      <c r="R620" s="83"/>
      <c r="S620" s="83"/>
    </row>
    <row r="621" spans="1:19" x14ac:dyDescent="0.2">
      <c r="A621" s="83">
        <f>+MassCurves!A588</f>
        <v>584</v>
      </c>
      <c r="B621" s="138">
        <f t="shared" si="109"/>
        <v>1.3619999999999999</v>
      </c>
      <c r="C621" s="123">
        <f t="shared" ca="1" si="111"/>
        <v>0.17999999999999949</v>
      </c>
      <c r="D621" s="139">
        <f t="shared" ca="1" si="112"/>
        <v>0</v>
      </c>
      <c r="E621" s="138">
        <f t="shared" ca="1" si="113"/>
        <v>0.21849999999999997</v>
      </c>
      <c r="F621" s="139">
        <f t="shared" ca="1" si="110"/>
        <v>0.19828219499999944</v>
      </c>
      <c r="G621" s="140">
        <f t="shared" ca="1" si="117"/>
        <v>11.896931699999987</v>
      </c>
      <c r="H621" s="139">
        <f t="shared" ca="1" si="114"/>
        <v>0.18460083844792893</v>
      </c>
      <c r="I621" s="123">
        <f t="shared" ca="1" si="118"/>
        <v>0.3828830334479284</v>
      </c>
      <c r="J621" s="123">
        <f t="shared" ca="1" si="115"/>
        <v>0.76631752291755295</v>
      </c>
      <c r="K621" s="142">
        <f t="shared" ca="1" si="119"/>
        <v>9.729332958977702</v>
      </c>
      <c r="L621" s="143">
        <f ca="1">MAX(Routing!A$3,J620+K620)</f>
        <v>10.480955336273457</v>
      </c>
      <c r="M621" s="141">
        <f ca="1">VLOOKUP(L621,Routing!A$3:D$23,4)+(L621-VLOOKUP(L621,Routing!A$3:A$23,1))*VLOOKUP(L621,Routing!A$3:E$23,5)</f>
        <v>0.37581114751578126</v>
      </c>
      <c r="N621" s="141">
        <f ca="1">VLOOKUP($L621,Routing!$A$3:$C$23,3)+($L621-VLOOKUP($L621,Routing!$A$3:$A$23,1))*VLOOKUP($L621,Routing!$A$3:$F$23,6)</f>
        <v>6.9594656947366898E-3</v>
      </c>
      <c r="O621" s="141">
        <f ca="1">VLOOKUP($L621,Routing!$A$3:$B$23,2)+($L621-VLOOKUP($L621,Routing!$A$3:$A$23,1))*VLOOKUP($L621,Routing!$A$3:$G$23,7)</f>
        <v>0.34797328473683453</v>
      </c>
      <c r="P621" s="83" t="str">
        <f t="shared" ca="1" si="116"/>
        <v/>
      </c>
      <c r="Q621" s="83" t="str">
        <f t="shared" ca="1" si="120"/>
        <v/>
      </c>
      <c r="R621" s="83"/>
      <c r="S621" s="83"/>
    </row>
    <row r="622" spans="1:19" x14ac:dyDescent="0.2">
      <c r="A622" s="83">
        <f>+MassCurves!A589</f>
        <v>585</v>
      </c>
      <c r="B622" s="138">
        <f t="shared" si="109"/>
        <v>1.365</v>
      </c>
      <c r="C622" s="123">
        <f t="shared" ca="1" si="111"/>
        <v>0.18000000000000016</v>
      </c>
      <c r="D622" s="139">
        <f t="shared" ca="1" si="112"/>
        <v>0</v>
      </c>
      <c r="E622" s="138">
        <f t="shared" ca="1" si="113"/>
        <v>0.21849999999999997</v>
      </c>
      <c r="F622" s="139">
        <f t="shared" ca="1" si="110"/>
        <v>0.19828219500000016</v>
      </c>
      <c r="G622" s="140">
        <f t="shared" ca="1" si="117"/>
        <v>11.896931699999987</v>
      </c>
      <c r="H622" s="139">
        <f t="shared" ca="1" si="114"/>
        <v>0.18515229695619062</v>
      </c>
      <c r="I622" s="123">
        <f t="shared" ca="1" si="118"/>
        <v>0.38343449195619078</v>
      </c>
      <c r="J622" s="123">
        <f t="shared" ca="1" si="115"/>
        <v>0.76742291468249879</v>
      </c>
      <c r="K622" s="142">
        <f t="shared" ca="1" si="119"/>
        <v>9.7429742692157557</v>
      </c>
      <c r="L622" s="143">
        <f ca="1">MAX(Routing!A$3,J621+K621)</f>
        <v>10.495650481895256</v>
      </c>
      <c r="M622" s="141">
        <f ca="1">VLOOKUP(L622,Routing!A$3:D$23,4)+(L622-VLOOKUP(L622,Routing!A$3:A$23,1))*VLOOKUP(L622,Routing!A$3:E$23,5)</f>
        <v>0.3763380650878777</v>
      </c>
      <c r="N622" s="141">
        <f ca="1">VLOOKUP($L622,Routing!$A$3:$C$23,3)+($L622-VLOOKUP($L622,Routing!$A$3:$A$23,1))*VLOOKUP($L622,Routing!$A$3:$F$23,6)</f>
        <v>6.9692234275532897E-3</v>
      </c>
      <c r="O622" s="141">
        <f ca="1">VLOOKUP($L622,Routing!$A$3:$B$23,2)+($L622-VLOOKUP($L622,Routing!$A$3:$A$23,1))*VLOOKUP($L622,Routing!$A$3:$G$23,7)</f>
        <v>0.34846117137766452</v>
      </c>
      <c r="P622" s="83" t="str">
        <f t="shared" ca="1" si="116"/>
        <v/>
      </c>
      <c r="Q622" s="83" t="str">
        <f t="shared" ca="1" si="120"/>
        <v/>
      </c>
      <c r="R622" s="83"/>
      <c r="S622" s="83"/>
    </row>
    <row r="623" spans="1:19" x14ac:dyDescent="0.2">
      <c r="A623" s="83">
        <f>+MassCurves!A590</f>
        <v>586</v>
      </c>
      <c r="B623" s="138">
        <f t="shared" si="109"/>
        <v>1.3679999999999999</v>
      </c>
      <c r="C623" s="123">
        <f t="shared" ca="1" si="111"/>
        <v>0.17999999999999949</v>
      </c>
      <c r="D623" s="139">
        <f t="shared" ca="1" si="112"/>
        <v>0</v>
      </c>
      <c r="E623" s="138">
        <f t="shared" ca="1" si="113"/>
        <v>0.21849999999999997</v>
      </c>
      <c r="F623" s="139">
        <f t="shared" ca="1" si="110"/>
        <v>0.19828219499999944</v>
      </c>
      <c r="G623" s="140">
        <f t="shared" ca="1" si="117"/>
        <v>11.896931699999987</v>
      </c>
      <c r="H623" s="139">
        <f t="shared" ca="1" si="114"/>
        <v>0.18570623022031399</v>
      </c>
      <c r="I623" s="123">
        <f t="shared" ca="1" si="118"/>
        <v>0.3839884252203134</v>
      </c>
      <c r="J623" s="123">
        <f t="shared" ca="1" si="115"/>
        <v>0.76853327078911859</v>
      </c>
      <c r="K623" s="142">
        <f t="shared" ca="1" si="119"/>
        <v>9.7566634385635922</v>
      </c>
      <c r="L623" s="143">
        <f ca="1">MAX(Routing!A$3,J622+K622)</f>
        <v>10.510397183898254</v>
      </c>
      <c r="M623" s="141">
        <f ca="1">VLOOKUP(L623,Routing!A$3:D$23,4)+(L623-VLOOKUP(L623,Routing!A$3:A$23,1))*VLOOKUP(L623,Routing!A$3:E$23,5)</f>
        <v>0.37686683129515652</v>
      </c>
      <c r="N623" s="141">
        <f ca="1">VLOOKUP($L623,Routing!$A$3:$C$23,3)+($L623-VLOOKUP($L623,Routing!$A$3:$A$23,1))*VLOOKUP($L623,Routing!$A$3:$F$23,6)</f>
        <v>6.9790153943547501E-3</v>
      </c>
      <c r="O623" s="141">
        <f ca="1">VLOOKUP($L623,Routing!$A$3:$B$23,2)+($L623-VLOOKUP($L623,Routing!$A$3:$A$23,1))*VLOOKUP($L623,Routing!$A$3:$G$23,7)</f>
        <v>0.34895076971773753</v>
      </c>
      <c r="P623" s="83" t="str">
        <f t="shared" ca="1" si="116"/>
        <v/>
      </c>
      <c r="Q623" s="83" t="str">
        <f t="shared" ca="1" si="120"/>
        <v/>
      </c>
      <c r="R623" s="83"/>
      <c r="S623" s="83"/>
    </row>
    <row r="624" spans="1:19" x14ac:dyDescent="0.2">
      <c r="A624" s="83">
        <f>+MassCurves!A591</f>
        <v>587</v>
      </c>
      <c r="B624" s="138">
        <f t="shared" si="109"/>
        <v>1.371</v>
      </c>
      <c r="C624" s="123">
        <f t="shared" ca="1" si="111"/>
        <v>0.18000000000000016</v>
      </c>
      <c r="D624" s="139">
        <f t="shared" ca="1" si="112"/>
        <v>0</v>
      </c>
      <c r="E624" s="138">
        <f t="shared" ca="1" si="113"/>
        <v>0.21849999999999997</v>
      </c>
      <c r="F624" s="139">
        <f t="shared" ca="1" si="110"/>
        <v>0.19828219500000016</v>
      </c>
      <c r="G624" s="140">
        <f t="shared" ca="1" si="117"/>
        <v>11.896931699999987</v>
      </c>
      <c r="H624" s="139">
        <f t="shared" ca="1" si="114"/>
        <v>0.18626265307028306</v>
      </c>
      <c r="I624" s="123">
        <f t="shared" ca="1" si="118"/>
        <v>0.38454484807028322</v>
      </c>
      <c r="J624" s="123">
        <f t="shared" ca="1" si="115"/>
        <v>0.76964862100863229</v>
      </c>
      <c r="K624" s="142">
        <f t="shared" ca="1" si="119"/>
        <v>9.7704016432258527</v>
      </c>
      <c r="L624" s="143">
        <f ca="1">MAX(Routing!A$3,J623+K623)</f>
        <v>10.525196709352711</v>
      </c>
      <c r="M624" s="141">
        <f ca="1">VLOOKUP(L624,Routing!A$3:D$23,4)+(L624-VLOOKUP(L624,Routing!A$3:A$23,1))*VLOOKUP(L624,Routing!A$3:E$23,5)</f>
        <v>0.37739749157041591</v>
      </c>
      <c r="N624" s="141">
        <f ca="1">VLOOKUP($L624,Routing!$A$3:$C$23,3)+($L624-VLOOKUP($L624,Routing!$A$3:$A$23,1))*VLOOKUP($L624,Routing!$A$3:$F$23,6)</f>
        <v>6.9888424364891837E-3</v>
      </c>
      <c r="O624" s="141">
        <f ca="1">VLOOKUP($L624,Routing!$A$3:$B$23,2)+($L624-VLOOKUP($L624,Routing!$A$3:$A$23,1))*VLOOKUP($L624,Routing!$A$3:$G$23,7)</f>
        <v>0.34944212182445916</v>
      </c>
      <c r="P624" s="83" t="str">
        <f t="shared" ca="1" si="116"/>
        <v/>
      </c>
      <c r="Q624" s="83" t="str">
        <f t="shared" ca="1" si="120"/>
        <v/>
      </c>
      <c r="R624" s="83"/>
      <c r="S624" s="83"/>
    </row>
    <row r="625" spans="1:19" x14ac:dyDescent="0.2">
      <c r="A625" s="83">
        <f>+MassCurves!A592</f>
        <v>588</v>
      </c>
      <c r="B625" s="138">
        <f t="shared" si="109"/>
        <v>1.3739999999999999</v>
      </c>
      <c r="C625" s="123">
        <f t="shared" ca="1" si="111"/>
        <v>0.17999999999999949</v>
      </c>
      <c r="D625" s="139">
        <f t="shared" ca="1" si="112"/>
        <v>0</v>
      </c>
      <c r="E625" s="138">
        <f t="shared" ca="1" si="113"/>
        <v>0.21849999999999997</v>
      </c>
      <c r="F625" s="139">
        <f t="shared" ca="1" si="110"/>
        <v>0.19828219499999944</v>
      </c>
      <c r="G625" s="140">
        <f t="shared" ca="1" si="117"/>
        <v>11.896931699999987</v>
      </c>
      <c r="H625" s="139">
        <f t="shared" ca="1" si="114"/>
        <v>0.18682158044733402</v>
      </c>
      <c r="I625" s="123">
        <f t="shared" ca="1" si="118"/>
        <v>0.38510377544733343</v>
      </c>
      <c r="J625" s="123">
        <f t="shared" ca="1" si="115"/>
        <v>0.77076899533576804</v>
      </c>
      <c r="K625" s="142">
        <f t="shared" ca="1" si="119"/>
        <v>9.784190002694082</v>
      </c>
      <c r="L625" s="143">
        <f ca="1">MAX(Routing!A$3,J624+K624)</f>
        <v>10.540050264234486</v>
      </c>
      <c r="M625" s="141">
        <f ca="1">VLOOKUP(L625,Routing!A$3:D$23,4)+(L625-VLOOKUP(L625,Routing!A$3:A$23,1))*VLOOKUP(L625,Routing!A$3:E$23,5)</f>
        <v>0.37793008915581816</v>
      </c>
      <c r="N625" s="141">
        <f ca="1">VLOOKUP($L625,Routing!$A$3:$C$23,3)+($L625-VLOOKUP($L625,Routing!$A$3:$A$23,1))*VLOOKUP($L625,Routing!$A$3:$F$23,6)</f>
        <v>6.9987053547373741E-3</v>
      </c>
      <c r="O625" s="141">
        <f ca="1">VLOOKUP($L625,Routing!$A$3:$B$23,2)+($L625-VLOOKUP($L625,Routing!$A$3:$A$23,1))*VLOOKUP($L625,Routing!$A$3:$G$23,7)</f>
        <v>0.34993526773686867</v>
      </c>
      <c r="P625" s="83" t="str">
        <f t="shared" ca="1" si="116"/>
        <v/>
      </c>
      <c r="Q625" s="83" t="str">
        <f t="shared" ca="1" si="120"/>
        <v/>
      </c>
      <c r="R625" s="83"/>
      <c r="S625" s="83"/>
    </row>
    <row r="626" spans="1:19" x14ac:dyDescent="0.2">
      <c r="A626" s="83">
        <f>+MassCurves!A593</f>
        <v>589</v>
      </c>
      <c r="B626" s="138">
        <f t="shared" si="109"/>
        <v>1.377</v>
      </c>
      <c r="C626" s="123">
        <f t="shared" ca="1" si="111"/>
        <v>0.18000000000000016</v>
      </c>
      <c r="D626" s="139">
        <f t="shared" ca="1" si="112"/>
        <v>0</v>
      </c>
      <c r="E626" s="138">
        <f t="shared" ca="1" si="113"/>
        <v>0.21849999999999997</v>
      </c>
      <c r="F626" s="139">
        <f t="shared" ca="1" si="110"/>
        <v>0.19828219500000016</v>
      </c>
      <c r="G626" s="140">
        <f t="shared" ca="1" si="117"/>
        <v>11.896931699999987</v>
      </c>
      <c r="H626" s="139">
        <f t="shared" ca="1" si="114"/>
        <v>0.18738302740495896</v>
      </c>
      <c r="I626" s="123">
        <f t="shared" ca="1" si="118"/>
        <v>0.38566522240495915</v>
      </c>
      <c r="J626" s="123">
        <f t="shared" ca="1" si="115"/>
        <v>0.77189442399077901</v>
      </c>
      <c r="K626" s="142">
        <f t="shared" ca="1" si="119"/>
        <v>9.7980295840212577</v>
      </c>
      <c r="L626" s="143">
        <f ca="1">MAX(Routing!A$3,J625+K625)</f>
        <v>10.55495899802985</v>
      </c>
      <c r="M626" s="141">
        <f ca="1">VLOOKUP(L626,Routing!A$3:D$23,4)+(L626-VLOOKUP(L626,Routing!A$3:A$23,1))*VLOOKUP(L626,Routing!A$3:E$23,5)</f>
        <v>0.3784646652680026</v>
      </c>
      <c r="N626" s="141">
        <f ca="1">VLOOKUP($L626,Routing!$A$3:$C$23,3)+($L626-VLOOKUP($L626,Routing!$A$3:$A$23,1))*VLOOKUP($L626,Routing!$A$3:$F$23,6)</f>
        <v>7.0086049123704169E-3</v>
      </c>
      <c r="O626" s="141">
        <f ca="1">VLOOKUP($L626,Routing!$A$3:$B$23,2)+($L626-VLOOKUP($L626,Routing!$A$3:$A$23,1))*VLOOKUP($L626,Routing!$A$3:$G$23,7)</f>
        <v>0.35043024561852087</v>
      </c>
      <c r="P626" s="83" t="str">
        <f t="shared" ca="1" si="116"/>
        <v/>
      </c>
      <c r="Q626" s="83" t="str">
        <f t="shared" ca="1" si="120"/>
        <v/>
      </c>
      <c r="R626" s="83"/>
      <c r="S626" s="83"/>
    </row>
    <row r="627" spans="1:19" x14ac:dyDescent="0.2">
      <c r="A627" s="83">
        <f>+MassCurves!A594</f>
        <v>590</v>
      </c>
      <c r="B627" s="138">
        <f t="shared" si="109"/>
        <v>1.38</v>
      </c>
      <c r="C627" s="123">
        <f t="shared" ca="1" si="111"/>
        <v>0.17999999999999949</v>
      </c>
      <c r="D627" s="139">
        <f t="shared" ca="1" si="112"/>
        <v>0</v>
      </c>
      <c r="E627" s="138">
        <f t="shared" ca="1" si="113"/>
        <v>0.21849999999999997</v>
      </c>
      <c r="F627" s="139">
        <f t="shared" ca="1" si="110"/>
        <v>0.19828219499999944</v>
      </c>
      <c r="G627" s="140">
        <f t="shared" ca="1" si="117"/>
        <v>11.896931699999987</v>
      </c>
      <c r="H627" s="139">
        <f t="shared" ca="1" si="114"/>
        <v>0.18794700910991907</v>
      </c>
      <c r="I627" s="123">
        <f t="shared" ca="1" si="118"/>
        <v>0.38622920410991851</v>
      </c>
      <c r="J627" s="123">
        <f t="shared" ca="1" si="115"/>
        <v>0.7730249374214806</v>
      </c>
      <c r="K627" s="142">
        <f t="shared" ca="1" si="119"/>
        <v>9.8119214057916952</v>
      </c>
      <c r="L627" s="143">
        <f ca="1">MAX(Routing!A$3,J626+K626)</f>
        <v>10.569924008012038</v>
      </c>
      <c r="M627" s="141">
        <f ca="1">VLOOKUP(L627,Routing!A$3:D$23,4)+(L627-VLOOKUP(L627,Routing!A$3:A$23,1))*VLOOKUP(L627,Routing!A$3:E$23,5)</f>
        <v>0.37900125925142758</v>
      </c>
      <c r="N627" s="141">
        <f ca="1">VLOOKUP($L627,Routing!$A$3:$C$23,3)+($L627-VLOOKUP($L627,Routing!$A$3:$A$23,1))*VLOOKUP($L627,Routing!$A$3:$F$23,6)</f>
        <v>7.0185418379893998E-3</v>
      </c>
      <c r="O627" s="141">
        <f ca="1">VLOOKUP($L627,Routing!$A$3:$B$23,2)+($L627-VLOOKUP($L627,Routing!$A$3:$A$23,1))*VLOOKUP($L627,Routing!$A$3:$G$23,7)</f>
        <v>0.35092709189947002</v>
      </c>
      <c r="P627" s="83" t="str">
        <f t="shared" ca="1" si="116"/>
        <v/>
      </c>
      <c r="Q627" s="83" t="str">
        <f t="shared" ca="1" si="120"/>
        <v/>
      </c>
      <c r="R627" s="83"/>
      <c r="S627" s="83"/>
    </row>
    <row r="628" spans="1:19" x14ac:dyDescent="0.2">
      <c r="A628" s="83">
        <f>+MassCurves!A595</f>
        <v>591</v>
      </c>
      <c r="B628" s="138">
        <f t="shared" si="109"/>
        <v>1.383</v>
      </c>
      <c r="C628" s="123">
        <f t="shared" ca="1" si="111"/>
        <v>0.18000000000000016</v>
      </c>
      <c r="D628" s="139">
        <f t="shared" ca="1" si="112"/>
        <v>0</v>
      </c>
      <c r="E628" s="138">
        <f t="shared" ca="1" si="113"/>
        <v>0.21849999999999997</v>
      </c>
      <c r="F628" s="139">
        <f t="shared" ca="1" si="110"/>
        <v>0.19828219500000016</v>
      </c>
      <c r="G628" s="140">
        <f t="shared" ca="1" si="117"/>
        <v>11.896931699999987</v>
      </c>
      <c r="H628" s="139">
        <f t="shared" ca="1" si="114"/>
        <v>0.18851354084326916</v>
      </c>
      <c r="I628" s="123">
        <f t="shared" ca="1" si="118"/>
        <v>0.38679573584326932</v>
      </c>
      <c r="J628" s="123">
        <f t="shared" ca="1" si="115"/>
        <v>0.77416056630531094</v>
      </c>
      <c r="K628" s="142">
        <f t="shared" ca="1" si="119"/>
        <v>9.825866441808115</v>
      </c>
      <c r="L628" s="143">
        <f ca="1">MAX(Routing!A$3,J627+K627)</f>
        <v>10.584946343213176</v>
      </c>
      <c r="M628" s="141">
        <f ca="1">VLOOKUP(L628,Routing!A$3:D$23,4)+(L628-VLOOKUP(L628,Routing!A$3:A$23,1))*VLOOKUP(L628,Routing!A$3:E$23,5)</f>
        <v>0.37953990872079113</v>
      </c>
      <c r="N628" s="141">
        <f ca="1">VLOOKUP($L628,Routing!$A$3:$C$23,3)+($L628-VLOOKUP($L628,Routing!$A$3:$A$23,1))*VLOOKUP($L628,Routing!$A$3:$F$23,6)</f>
        <v>7.028516828162799E-3</v>
      </c>
      <c r="O628" s="141">
        <f ca="1">VLOOKUP($L628,Routing!$A$3:$B$23,2)+($L628-VLOOKUP($L628,Routing!$A$3:$A$23,1))*VLOOKUP($L628,Routing!$A$3:$G$23,7)</f>
        <v>0.35142584140813993</v>
      </c>
      <c r="P628" s="83" t="str">
        <f t="shared" ca="1" si="116"/>
        <v/>
      </c>
      <c r="Q628" s="83" t="str">
        <f t="shared" ca="1" si="120"/>
        <v/>
      </c>
      <c r="R628" s="83"/>
      <c r="S628" s="83"/>
    </row>
    <row r="629" spans="1:19" x14ac:dyDescent="0.2">
      <c r="A629" s="83">
        <f>+MassCurves!A596</f>
        <v>592</v>
      </c>
      <c r="B629" s="138">
        <f t="shared" si="109"/>
        <v>1.3859999999999999</v>
      </c>
      <c r="C629" s="123">
        <f t="shared" ca="1" si="111"/>
        <v>0.17999999999999949</v>
      </c>
      <c r="D629" s="139">
        <f t="shared" ca="1" si="112"/>
        <v>0</v>
      </c>
      <c r="E629" s="138">
        <f t="shared" ca="1" si="113"/>
        <v>0.21849999999999997</v>
      </c>
      <c r="F629" s="139">
        <f t="shared" ca="1" si="110"/>
        <v>0.19828219499999944</v>
      </c>
      <c r="G629" s="140">
        <f t="shared" ca="1" si="117"/>
        <v>11.896931699999987</v>
      </c>
      <c r="H629" s="139">
        <f t="shared" ca="1" si="114"/>
        <v>0.18908263800139219</v>
      </c>
      <c r="I629" s="123">
        <f t="shared" ca="1" si="118"/>
        <v>0.38736483300139163</v>
      </c>
      <c r="J629" s="123">
        <f t="shared" ca="1" si="115"/>
        <v>0.77530134155141051</v>
      </c>
      <c r="K629" s="142">
        <f t="shared" ca="1" si="119"/>
        <v>9.8398656245162464</v>
      </c>
      <c r="L629" s="143">
        <f ca="1">MAX(Routing!A$3,J628+K628)</f>
        <v>10.600027008113425</v>
      </c>
      <c r="M629" s="141">
        <f ca="1">VLOOKUP(L629,Routing!A$3:D$23,4)+(L629-VLOOKUP(L629,Routing!A$3:A$23,1))*VLOOKUP(L629,Routing!A$3:E$23,5)</f>
        <v>0.38008064969331001</v>
      </c>
      <c r="N629" s="141">
        <f ca="1">VLOOKUP($L629,Routing!$A$3:$C$23,3)+($L629-VLOOKUP($L629,Routing!$A$3:$A$23,1))*VLOOKUP($L629,Routing!$A$3:$F$23,6)</f>
        <v>7.0385305498761111E-3</v>
      </c>
      <c r="O629" s="141">
        <f ca="1">VLOOKUP($L629,Routing!$A$3:$B$23,2)+($L629-VLOOKUP($L629,Routing!$A$3:$A$23,1))*VLOOKUP($L629,Routing!$A$3:$G$23,7)</f>
        <v>0.3519265274938056</v>
      </c>
      <c r="P629" s="83" t="str">
        <f t="shared" ca="1" si="116"/>
        <v/>
      </c>
      <c r="Q629" s="83" t="str">
        <f t="shared" ca="1" si="120"/>
        <v/>
      </c>
      <c r="R629" s="83"/>
      <c r="S629" s="83"/>
    </row>
    <row r="630" spans="1:19" x14ac:dyDescent="0.2">
      <c r="A630" s="83">
        <f>+MassCurves!A597</f>
        <v>593</v>
      </c>
      <c r="B630" s="138">
        <f t="shared" si="109"/>
        <v>1.389</v>
      </c>
      <c r="C630" s="123">
        <f t="shared" ca="1" si="111"/>
        <v>0.18000000000000016</v>
      </c>
      <c r="D630" s="139">
        <f t="shared" ca="1" si="112"/>
        <v>0</v>
      </c>
      <c r="E630" s="138">
        <f t="shared" ca="1" si="113"/>
        <v>0.21849999999999997</v>
      </c>
      <c r="F630" s="139">
        <f t="shared" ca="1" si="110"/>
        <v>0.19828219500000016</v>
      </c>
      <c r="G630" s="140">
        <f t="shared" ca="1" si="117"/>
        <v>11.896931699999987</v>
      </c>
      <c r="H630" s="139">
        <f t="shared" ca="1" si="114"/>
        <v>0.18965431609704633</v>
      </c>
      <c r="I630" s="123">
        <f t="shared" ca="1" si="118"/>
        <v>0.38793651109704652</v>
      </c>
      <c r="J630" s="123">
        <f t="shared" ca="1" si="115"/>
        <v>0.77644729430272708</v>
      </c>
      <c r="K630" s="142">
        <f t="shared" ca="1" si="119"/>
        <v>9.8539198481857397</v>
      </c>
      <c r="L630" s="143">
        <f ca="1">MAX(Routing!A$3,J629+K629)</f>
        <v>10.615166966067656</v>
      </c>
      <c r="M630" s="141">
        <f ca="1">VLOOKUP(L630,Routing!A$3:D$23,4)+(L630-VLOOKUP(L630,Routing!A$3:A$23,1))*VLOOKUP(L630,Routing!A$3:E$23,5)</f>
        <v>0.38062351671158923</v>
      </c>
      <c r="N630" s="141">
        <f ca="1">VLOOKUP($L630,Routing!$A$3:$C$23,3)+($L630-VLOOKUP($L630,Routing!$A$3:$A$23,1))*VLOOKUP($L630,Routing!$A$3:$F$23,6)</f>
        <v>7.0485836428072074E-3</v>
      </c>
      <c r="O630" s="141">
        <f ca="1">VLOOKUP($L630,Routing!$A$3:$B$23,2)+($L630-VLOOKUP($L630,Routing!$A$3:$A$23,1))*VLOOKUP($L630,Routing!$A$3:$G$23,7)</f>
        <v>0.35242918214036045</v>
      </c>
      <c r="P630" s="83" t="str">
        <f t="shared" ca="1" si="116"/>
        <v/>
      </c>
      <c r="Q630" s="83" t="str">
        <f t="shared" ca="1" si="120"/>
        <v/>
      </c>
      <c r="R630" s="83"/>
      <c r="S630" s="83"/>
    </row>
    <row r="631" spans="1:19" x14ac:dyDescent="0.2">
      <c r="A631" s="83">
        <f>+MassCurves!A598</f>
        <v>594</v>
      </c>
      <c r="B631" s="138">
        <f t="shared" si="109"/>
        <v>1.3919999999999999</v>
      </c>
      <c r="C631" s="123">
        <f t="shared" ca="1" si="111"/>
        <v>0.17999999999999949</v>
      </c>
      <c r="D631" s="139">
        <f t="shared" ca="1" si="112"/>
        <v>0</v>
      </c>
      <c r="E631" s="138">
        <f t="shared" ca="1" si="113"/>
        <v>0.21849999999999997</v>
      </c>
      <c r="F631" s="139">
        <f t="shared" ca="1" si="110"/>
        <v>0.19828219499999944</v>
      </c>
      <c r="G631" s="140">
        <f t="shared" ca="1" si="117"/>
        <v>11.896931699999987</v>
      </c>
      <c r="H631" s="139">
        <f t="shared" ca="1" si="114"/>
        <v>0.19022859076042109</v>
      </c>
      <c r="I631" s="123">
        <f t="shared" ca="1" si="118"/>
        <v>0.38851078576042053</v>
      </c>
      <c r="J631" s="123">
        <f t="shared" ca="1" si="115"/>
        <v>0.7775984559381397</v>
      </c>
      <c r="K631" s="142">
        <f t="shared" ca="1" si="119"/>
        <v>9.8680299718649334</v>
      </c>
      <c r="L631" s="143">
        <f ca="1">MAX(Routing!A$3,J630+K630)</f>
        <v>10.630367142488467</v>
      </c>
      <c r="M631" s="141">
        <f ca="1">VLOOKUP(L631,Routing!A$3:D$23,4)+(L631-VLOOKUP(L631,Routing!A$3:A$23,1))*VLOOKUP(L631,Routing!A$3:E$23,5)</f>
        <v>0.38116854295775376</v>
      </c>
      <c r="N631" s="141">
        <f ca="1">VLOOKUP($L631,Routing!$A$3:$C$23,3)+($L631-VLOOKUP($L631,Routing!$A$3:$A$23,1))*VLOOKUP($L631,Routing!$A$3:$F$23,6)</f>
        <v>7.0586767214398842E-3</v>
      </c>
      <c r="O631" s="141">
        <f ca="1">VLOOKUP($L631,Routing!$A$3:$B$23,2)+($L631-VLOOKUP($L631,Routing!$A$3:$A$23,1))*VLOOKUP($L631,Routing!$A$3:$G$23,7)</f>
        <v>0.35293383607199424</v>
      </c>
      <c r="P631" s="83" t="str">
        <f t="shared" ca="1" si="116"/>
        <v/>
      </c>
      <c r="Q631" s="83" t="str">
        <f t="shared" ca="1" si="120"/>
        <v/>
      </c>
      <c r="R631" s="83"/>
      <c r="S631" s="83"/>
    </row>
    <row r="632" spans="1:19" x14ac:dyDescent="0.2">
      <c r="A632" s="83">
        <f>+MassCurves!A599</f>
        <v>595</v>
      </c>
      <c r="B632" s="138">
        <f t="shared" si="109"/>
        <v>1.395</v>
      </c>
      <c r="C632" s="123">
        <f t="shared" ca="1" si="111"/>
        <v>0.18000000000000016</v>
      </c>
      <c r="D632" s="139">
        <f t="shared" ca="1" si="112"/>
        <v>0</v>
      </c>
      <c r="E632" s="138">
        <f t="shared" ca="1" si="113"/>
        <v>0.21849999999999997</v>
      </c>
      <c r="F632" s="139">
        <f t="shared" ca="1" si="110"/>
        <v>0.19828219500000016</v>
      </c>
      <c r="G632" s="140">
        <f t="shared" ca="1" si="117"/>
        <v>11.896931699999987</v>
      </c>
      <c r="H632" s="139">
        <f t="shared" ca="1" si="114"/>
        <v>0.19080547774020656</v>
      </c>
      <c r="I632" s="123">
        <f t="shared" ca="1" si="118"/>
        <v>0.38908767274020672</v>
      </c>
      <c r="J632" s="123">
        <f t="shared" ca="1" si="115"/>
        <v>0.77875485807460887</v>
      </c>
      <c r="K632" s="142">
        <f t="shared" ca="1" si="119"/>
        <v>9.8821968221256942</v>
      </c>
      <c r="L632" s="143">
        <f ca="1">MAX(Routing!A$3,J631+K631)</f>
        <v>10.645628427803073</v>
      </c>
      <c r="M632" s="141">
        <f ca="1">VLOOKUP(L632,Routing!A$3:D$23,4)+(L632-VLOOKUP(L632,Routing!A$3:A$23,1))*VLOOKUP(L632,Routing!A$3:E$23,5)</f>
        <v>0.38171576035947274</v>
      </c>
      <c r="N632" s="141">
        <f ca="1">VLOOKUP($L632,Routing!$A$3:$C$23,3)+($L632-VLOOKUP($L632,Routing!$A$3:$A$23,1))*VLOOKUP($L632,Routing!$A$3:$F$23,6)</f>
        <v>7.0688103770272723E-3</v>
      </c>
      <c r="O632" s="141">
        <f ca="1">VLOOKUP($L632,Routing!$A$3:$B$23,2)+($L632-VLOOKUP($L632,Routing!$A$3:$A$23,1))*VLOOKUP($L632,Routing!$A$3:$G$23,7)</f>
        <v>0.35344051885136363</v>
      </c>
      <c r="P632" s="83" t="str">
        <f t="shared" ca="1" si="116"/>
        <v/>
      </c>
      <c r="Q632" s="83" t="str">
        <f t="shared" ca="1" si="120"/>
        <v/>
      </c>
      <c r="R632" s="83"/>
      <c r="S632" s="83"/>
    </row>
    <row r="633" spans="1:19" x14ac:dyDescent="0.2">
      <c r="A633" s="83">
        <f>+MassCurves!A600</f>
        <v>596</v>
      </c>
      <c r="B633" s="138">
        <f t="shared" si="109"/>
        <v>1.3979999999999999</v>
      </c>
      <c r="C633" s="123">
        <f t="shared" ca="1" si="111"/>
        <v>0.18000000000000016</v>
      </c>
      <c r="D633" s="139">
        <f t="shared" ca="1" si="112"/>
        <v>0</v>
      </c>
      <c r="E633" s="138">
        <f t="shared" ca="1" si="113"/>
        <v>0.21849999999999997</v>
      </c>
      <c r="F633" s="139">
        <f t="shared" ca="1" si="110"/>
        <v>0.19828219500000016</v>
      </c>
      <c r="G633" s="140">
        <f t="shared" ca="1" si="117"/>
        <v>11.89693170000001</v>
      </c>
      <c r="H633" s="139">
        <f t="shared" ca="1" si="114"/>
        <v>0.19138499290467226</v>
      </c>
      <c r="I633" s="123">
        <f t="shared" ca="1" si="118"/>
        <v>0.38966718790467242</v>
      </c>
      <c r="J633" s="123">
        <f t="shared" ca="1" si="115"/>
        <v>0.77991653256934312</v>
      </c>
      <c r="K633" s="142">
        <f t="shared" ca="1" si="119"/>
        <v>9.8964211956134402</v>
      </c>
      <c r="L633" s="143">
        <f ca="1">MAX(Routing!A$3,J632+K632)</f>
        <v>10.660951680200302</v>
      </c>
      <c r="M633" s="141">
        <f ca="1">VLOOKUP(L633,Routing!A$3:D$23,4)+(L633-VLOOKUP(L633,Routing!A$3:A$23,1))*VLOOKUP(L633,Routing!A$3:E$23,5)</f>
        <v>0.38226519968845701</v>
      </c>
      <c r="N633" s="141">
        <f ca="1">VLOOKUP($L633,Routing!$A$3:$C$23,3)+($L633-VLOOKUP($L633,Routing!$A$3:$A$23,1))*VLOOKUP($L633,Routing!$A$3:$F$23,6)</f>
        <v>7.0789851794158705E-3</v>
      </c>
      <c r="O633" s="141">
        <f ca="1">VLOOKUP($L633,Routing!$A$3:$B$23,2)+($L633-VLOOKUP($L633,Routing!$A$3:$A$23,1))*VLOOKUP($L633,Routing!$A$3:$G$23,7)</f>
        <v>0.35394925897079355</v>
      </c>
      <c r="P633" s="83" t="str">
        <f t="shared" ca="1" si="116"/>
        <v/>
      </c>
      <c r="Q633" s="83" t="str">
        <f t="shared" ca="1" si="120"/>
        <v/>
      </c>
      <c r="R633" s="83"/>
      <c r="S633" s="83"/>
    </row>
    <row r="634" spans="1:19" x14ac:dyDescent="0.2">
      <c r="A634" s="83">
        <f>+MassCurves!A601</f>
        <v>597</v>
      </c>
      <c r="B634" s="138">
        <f t="shared" si="109"/>
        <v>1.401</v>
      </c>
      <c r="C634" s="123">
        <f t="shared" ca="1" si="111"/>
        <v>0.18000000000000016</v>
      </c>
      <c r="D634" s="139">
        <f t="shared" ca="1" si="112"/>
        <v>0</v>
      </c>
      <c r="E634" s="138">
        <f t="shared" ca="1" si="113"/>
        <v>0.21849999999999997</v>
      </c>
      <c r="F634" s="139">
        <f t="shared" ca="1" si="110"/>
        <v>0.19828219500000016</v>
      </c>
      <c r="G634" s="140">
        <f t="shared" ca="1" si="117"/>
        <v>11.89693170000001</v>
      </c>
      <c r="H634" s="139">
        <f t="shared" ca="1" si="114"/>
        <v>0.19196715224275915</v>
      </c>
      <c r="I634" s="123">
        <f t="shared" ca="1" si="118"/>
        <v>0.39024934724275928</v>
      </c>
      <c r="J634" s="123">
        <f t="shared" ca="1" si="115"/>
        <v>0.78108351152199884</v>
      </c>
      <c r="K634" s="142">
        <f t="shared" ca="1" si="119"/>
        <v>9.9107038614162448</v>
      </c>
      <c r="L634" s="143">
        <f ca="1">MAX(Routing!A$3,J633+K633)</f>
        <v>10.676337728182784</v>
      </c>
      <c r="M634" s="141">
        <f ca="1">VLOOKUP(L634,Routing!A$3:D$23,4)+(L634-VLOOKUP(L634,Routing!A$3:A$23,1))*VLOOKUP(L634,Routing!A$3:E$23,5)</f>
        <v>0.38281689065197233</v>
      </c>
      <c r="N634" s="141">
        <f ca="1">VLOOKUP($L634,Routing!$A$3:$C$23,3)+($L634-VLOOKUP($L634,Routing!$A$3:$A$23,1))*VLOOKUP($L634,Routing!$A$3:$F$23,6)</f>
        <v>7.0892016787402271E-3</v>
      </c>
      <c r="O634" s="141">
        <f ca="1">VLOOKUP($L634,Routing!$A$3:$B$23,2)+($L634-VLOOKUP($L634,Routing!$A$3:$A$23,1))*VLOOKUP($L634,Routing!$A$3:$G$23,7)</f>
        <v>0.35446008393701134</v>
      </c>
      <c r="P634" s="83" t="str">
        <f t="shared" ca="1" si="116"/>
        <v/>
      </c>
      <c r="Q634" s="83" t="str">
        <f t="shared" ca="1" si="120"/>
        <v/>
      </c>
      <c r="R634" s="83"/>
      <c r="S634" s="83"/>
    </row>
    <row r="635" spans="1:19" x14ac:dyDescent="0.2">
      <c r="A635" s="83">
        <f>+MassCurves!A602</f>
        <v>598</v>
      </c>
      <c r="B635" s="138">
        <f t="shared" si="109"/>
        <v>1.4039999999999999</v>
      </c>
      <c r="C635" s="123">
        <f t="shared" ca="1" si="111"/>
        <v>0.18000000000000016</v>
      </c>
      <c r="D635" s="139">
        <f t="shared" ca="1" si="112"/>
        <v>0</v>
      </c>
      <c r="E635" s="138">
        <f t="shared" ca="1" si="113"/>
        <v>0.21849999999999997</v>
      </c>
      <c r="F635" s="139">
        <f t="shared" ca="1" si="110"/>
        <v>0.19828219500000016</v>
      </c>
      <c r="G635" s="140">
        <f t="shared" ca="1" si="117"/>
        <v>11.89693170000001</v>
      </c>
      <c r="H635" s="139">
        <f t="shared" ca="1" si="114"/>
        <v>0.19255197186518203</v>
      </c>
      <c r="I635" s="123">
        <f t="shared" ca="1" si="118"/>
        <v>0.39083416686518219</v>
      </c>
      <c r="J635" s="123">
        <f t="shared" ca="1" si="115"/>
        <v>0.78225582727689424</v>
      </c>
      <c r="K635" s="142">
        <f t="shared" ca="1" si="119"/>
        <v>9.9250455632661456</v>
      </c>
      <c r="L635" s="143">
        <f ca="1">MAX(Routing!A$3,J634+K634)</f>
        <v>10.691787372938244</v>
      </c>
      <c r="M635" s="141">
        <f ca="1">VLOOKUP(L635,Routing!A$3:D$23,4)+(L635-VLOOKUP(L635,Routing!A$3:A$23,1))*VLOOKUP(L635,Routing!A$3:E$23,5)</f>
        <v>0.3833708619778653</v>
      </c>
      <c r="N635" s="141">
        <f ca="1">VLOOKUP($L635,Routing!$A$3:$C$23,3)+($L635-VLOOKUP($L635,Routing!$A$3:$A$23,1))*VLOOKUP($L635,Routing!$A$3:$F$23,6)</f>
        <v>7.0994604069975053E-3</v>
      </c>
      <c r="O635" s="141">
        <f ca="1">VLOOKUP($L635,Routing!$A$3:$B$23,2)+($L635-VLOOKUP($L635,Routing!$A$3:$A$23,1))*VLOOKUP($L635,Routing!$A$3:$G$23,7)</f>
        <v>0.35497302034987527</v>
      </c>
      <c r="P635" s="83" t="str">
        <f t="shared" ca="1" si="116"/>
        <v/>
      </c>
      <c r="Q635" s="83" t="str">
        <f t="shared" ca="1" si="120"/>
        <v/>
      </c>
      <c r="R635" s="83"/>
      <c r="S635" s="83"/>
    </row>
    <row r="636" spans="1:19" x14ac:dyDescent="0.2">
      <c r="A636" s="83">
        <f>+MassCurves!A603</f>
        <v>599</v>
      </c>
      <c r="B636" s="138">
        <f t="shared" si="109"/>
        <v>1.407</v>
      </c>
      <c r="C636" s="123">
        <f t="shared" ca="1" si="111"/>
        <v>0.18000000000000016</v>
      </c>
      <c r="D636" s="139">
        <f t="shared" ca="1" si="112"/>
        <v>0</v>
      </c>
      <c r="E636" s="138">
        <f t="shared" ca="1" si="113"/>
        <v>0.21849999999999997</v>
      </c>
      <c r="F636" s="139">
        <f t="shared" ca="1" si="110"/>
        <v>0.19828219500000016</v>
      </c>
      <c r="G636" s="140">
        <f t="shared" ca="1" si="117"/>
        <v>11.89693170000001</v>
      </c>
      <c r="H636" s="139">
        <f t="shared" ca="1" si="114"/>
        <v>0.19313946800554446</v>
      </c>
      <c r="I636" s="123">
        <f t="shared" ca="1" si="118"/>
        <v>0.3914216630055446</v>
      </c>
      <c r="J636" s="123">
        <f t="shared" ca="1" si="115"/>
        <v>0.78343351242525094</v>
      </c>
      <c r="K636" s="142">
        <f t="shared" ca="1" si="119"/>
        <v>9.9394470215846056</v>
      </c>
      <c r="L636" s="143">
        <f ca="1">MAX(Routing!A$3,J635+K635)</f>
        <v>10.707301390543041</v>
      </c>
      <c r="M636" s="141">
        <f ca="1">VLOOKUP(L636,Routing!A$3:D$23,4)+(L636-VLOOKUP(L636,Routing!A$3:A$23,1))*VLOOKUP(L636,Routing!A$3:E$23,5)</f>
        <v>0.38392714149357515</v>
      </c>
      <c r="N636" s="141">
        <f ca="1">VLOOKUP($L636,Routing!$A$3:$C$23,3)+($L636-VLOOKUP($L636,Routing!$A$3:$A$23,1))*VLOOKUP($L636,Routing!$A$3:$F$23,6)</f>
        <v>7.109761879510651E-3</v>
      </c>
      <c r="O636" s="141">
        <f ca="1">VLOOKUP($L636,Routing!$A$3:$B$23,2)+($L636-VLOOKUP($L636,Routing!$A$3:$A$23,1))*VLOOKUP($L636,Routing!$A$3:$G$23,7)</f>
        <v>0.35548809397553249</v>
      </c>
      <c r="P636" s="83" t="str">
        <f t="shared" ca="1" si="116"/>
        <v/>
      </c>
      <c r="Q636" s="83" t="str">
        <f t="shared" ca="1" si="120"/>
        <v/>
      </c>
      <c r="R636" s="83"/>
      <c r="S636" s="83"/>
    </row>
    <row r="637" spans="1:19" x14ac:dyDescent="0.2">
      <c r="A637" s="83">
        <f>+MassCurves!A604</f>
        <v>600</v>
      </c>
      <c r="B637" s="138">
        <f t="shared" si="109"/>
        <v>1.41</v>
      </c>
      <c r="C637" s="123">
        <f t="shared" ca="1" si="111"/>
        <v>0.18000000000000016</v>
      </c>
      <c r="D637" s="139">
        <f t="shared" ca="1" si="112"/>
        <v>0</v>
      </c>
      <c r="E637" s="138">
        <f t="shared" ca="1" si="113"/>
        <v>0.21849999999999997</v>
      </c>
      <c r="F637" s="139">
        <f t="shared" ca="1" si="110"/>
        <v>0.19828219500000016</v>
      </c>
      <c r="G637" s="140">
        <f t="shared" ca="1" si="117"/>
        <v>11.89693170000001</v>
      </c>
      <c r="H637" s="139">
        <f t="shared" ca="1" si="114"/>
        <v>0.19372965702146491</v>
      </c>
      <c r="I637" s="123">
        <f t="shared" ca="1" si="118"/>
        <v>0.39201185202146505</v>
      </c>
      <c r="J637" s="123">
        <f t="shared" ca="1" si="115"/>
        <v>0.78596985387290674</v>
      </c>
      <c r="K637" s="142">
        <f t="shared" ca="1" si="119"/>
        <v>9.9539089353834029</v>
      </c>
      <c r="L637" s="143">
        <f ca="1">MAX(Routing!A$3,J636+K636)</f>
        <v>10.722880534009857</v>
      </c>
      <c r="M637" s="141">
        <f ca="1">VLOOKUP(L637,Routing!A$3:D$23,4)+(L637-VLOOKUP(L637,Routing!A$3:A$23,1))*VLOOKUP(L637,Routing!A$3:E$23,5)</f>
        <v>0.38448575619955661</v>
      </c>
      <c r="N637" s="141">
        <f ca="1">VLOOKUP($L637,Routing!$A$3:$C$23,3)+($L637-VLOOKUP($L637,Routing!$A$3:$A$23,1))*VLOOKUP($L637,Routing!$A$3:$F$23,6)</f>
        <v>7.1201065962880842E-3</v>
      </c>
      <c r="O637" s="141">
        <f ca="1">VLOOKUP($L637,Routing!$A$3:$B$23,2)+($L637-VLOOKUP($L637,Routing!$A$3:$A$23,1))*VLOOKUP($L637,Routing!$A$3:$G$23,7)</f>
        <v>0.35600532981440425</v>
      </c>
      <c r="P637" s="83" t="str">
        <f t="shared" ca="1" si="116"/>
        <v/>
      </c>
      <c r="Q637" s="83" t="str">
        <f t="shared" ca="1" si="120"/>
        <v/>
      </c>
      <c r="R637" s="83"/>
      <c r="S637" s="83"/>
    </row>
    <row r="638" spans="1:19" x14ac:dyDescent="0.2">
      <c r="A638" s="83">
        <f>+MassCurves!A605</f>
        <v>601</v>
      </c>
      <c r="B638" s="138">
        <f t="shared" si="109"/>
        <v>1.4134199999999999</v>
      </c>
      <c r="C638" s="123">
        <f t="shared" ca="1" si="111"/>
        <v>0.18125999999999975</v>
      </c>
      <c r="D638" s="139">
        <f t="shared" ca="1" si="112"/>
        <v>0</v>
      </c>
      <c r="E638" s="138">
        <f t="shared" ca="1" si="113"/>
        <v>0.21849999999999997</v>
      </c>
      <c r="F638" s="139">
        <f t="shared" ca="1" si="110"/>
        <v>0.19967017036499971</v>
      </c>
      <c r="G638" s="140">
        <f t="shared" ca="1" si="117"/>
        <v>11.938570960949997</v>
      </c>
      <c r="H638" s="139">
        <f t="shared" ca="1" si="114"/>
        <v>0.19428783409569697</v>
      </c>
      <c r="I638" s="123">
        <f t="shared" ca="1" si="118"/>
        <v>0.39395800446069668</v>
      </c>
      <c r="J638" s="123">
        <f t="shared" ca="1" si="115"/>
        <v>0.78986467186049159</v>
      </c>
      <c r="K638" s="142">
        <f t="shared" ca="1" si="119"/>
        <v>9.9696881919888796</v>
      </c>
      <c r="L638" s="143">
        <f ca="1">MAX(Routing!A$3,J637+K637)</f>
        <v>10.739878789256309</v>
      </c>
      <c r="M638" s="141">
        <f ca="1">VLOOKUP(L638,Routing!A$3:D$23,4)+(L638-VLOOKUP(L638,Routing!A$3:A$23,1))*VLOOKUP(L638,Routing!A$3:E$23,5)</f>
        <v>0.38509525539166045</v>
      </c>
      <c r="N638" s="141">
        <f ca="1">VLOOKUP($L638,Routing!$A$3:$C$23,3)+($L638-VLOOKUP($L638,Routing!$A$3:$A$23,1))*VLOOKUP($L638,Routing!$A$3:$F$23,6)</f>
        <v>7.1313936183640819E-3</v>
      </c>
      <c r="O638" s="141">
        <f ca="1">VLOOKUP($L638,Routing!$A$3:$B$23,2)+($L638-VLOOKUP($L638,Routing!$A$3:$A$23,1))*VLOOKUP($L638,Routing!$A$3:$G$23,7)</f>
        <v>0.35656968091820412</v>
      </c>
      <c r="P638" s="83" t="str">
        <f t="shared" ca="1" si="116"/>
        <v/>
      </c>
      <c r="Q638" s="83" t="str">
        <f t="shared" ca="1" si="120"/>
        <v/>
      </c>
      <c r="R638" s="83"/>
      <c r="S638" s="83"/>
    </row>
    <row r="639" spans="1:19" x14ac:dyDescent="0.2">
      <c r="A639" s="83">
        <f>+MassCurves!A606</f>
        <v>602</v>
      </c>
      <c r="B639" s="138">
        <f t="shared" si="109"/>
        <v>1.4168399999999999</v>
      </c>
      <c r="C639" s="123">
        <f t="shared" ca="1" si="111"/>
        <v>0.18252000000000002</v>
      </c>
      <c r="D639" s="139">
        <f t="shared" ca="1" si="112"/>
        <v>0</v>
      </c>
      <c r="E639" s="138">
        <f t="shared" ca="1" si="113"/>
        <v>0.21849999999999997</v>
      </c>
      <c r="F639" s="139">
        <f t="shared" ca="1" si="110"/>
        <v>0.20105814573</v>
      </c>
      <c r="G639" s="140">
        <f t="shared" ca="1" si="117"/>
        <v>12.021849482849991</v>
      </c>
      <c r="H639" s="139">
        <f t="shared" ca="1" si="114"/>
        <v>0.19484852428657995</v>
      </c>
      <c r="I639" s="123">
        <f t="shared" ca="1" si="118"/>
        <v>0.39590667001657998</v>
      </c>
      <c r="J639" s="123">
        <f t="shared" ca="1" si="115"/>
        <v>0.79376453134770109</v>
      </c>
      <c r="K639" s="142">
        <f t="shared" ca="1" si="119"/>
        <v>9.9879513765134131</v>
      </c>
      <c r="L639" s="143">
        <f ca="1">MAX(Routing!A$3,J638+K638)</f>
        <v>10.759552863849372</v>
      </c>
      <c r="M639" s="141">
        <f ca="1">VLOOKUP(L639,Routing!A$3:D$23,4)+(L639-VLOOKUP(L639,Routing!A$3:A$23,1))*VLOOKUP(L639,Routing!A$3:E$23,5)</f>
        <v>0.38580070029738778</v>
      </c>
      <c r="N639" s="141">
        <f ca="1">VLOOKUP($L639,Routing!$A$3:$C$23,3)+($L639-VLOOKUP($L639,Routing!$A$3:$A$23,1))*VLOOKUP($L639,Routing!$A$3:$F$23,6)</f>
        <v>7.1444574129145887E-3</v>
      </c>
      <c r="O639" s="141">
        <f ca="1">VLOOKUP($L639,Routing!$A$3:$B$23,2)+($L639-VLOOKUP($L639,Routing!$A$3:$A$23,1))*VLOOKUP($L639,Routing!$A$3:$G$23,7)</f>
        <v>0.35722287064572944</v>
      </c>
      <c r="P639" s="83" t="str">
        <f t="shared" ca="1" si="116"/>
        <v/>
      </c>
      <c r="Q639" s="83" t="str">
        <f t="shared" ca="1" si="120"/>
        <v/>
      </c>
      <c r="R639" s="83"/>
      <c r="S639" s="83"/>
    </row>
    <row r="640" spans="1:19" x14ac:dyDescent="0.2">
      <c r="A640" s="83">
        <f>+MassCurves!A607</f>
        <v>603</v>
      </c>
      <c r="B640" s="138">
        <f t="shared" si="109"/>
        <v>1.4202599999999999</v>
      </c>
      <c r="C640" s="123">
        <f t="shared" ca="1" si="111"/>
        <v>0.18377999999999961</v>
      </c>
      <c r="D640" s="139">
        <f t="shared" ca="1" si="112"/>
        <v>0</v>
      </c>
      <c r="E640" s="138">
        <f t="shared" ca="1" si="113"/>
        <v>0.21849999999999997</v>
      </c>
      <c r="F640" s="139">
        <f t="shared" ca="1" si="110"/>
        <v>0.20244612109499951</v>
      </c>
      <c r="G640" s="140">
        <f t="shared" ca="1" si="117"/>
        <v>12.105128004749986</v>
      </c>
      <c r="H640" s="139">
        <f t="shared" ca="1" si="114"/>
        <v>0.19541174286047047</v>
      </c>
      <c r="I640" s="123">
        <f t="shared" ca="1" si="118"/>
        <v>0.39785786395546996</v>
      </c>
      <c r="J640" s="123">
        <f t="shared" ca="1" si="115"/>
        <v>0.79766946298383745</v>
      </c>
      <c r="K640" s="142">
        <f t="shared" ca="1" si="119"/>
        <v>10.008525038625461</v>
      </c>
      <c r="L640" s="143">
        <f ca="1">MAX(Routing!A$3,J639+K639)</f>
        <v>10.781715907861114</v>
      </c>
      <c r="M640" s="141">
        <f ca="1">VLOOKUP(L640,Routing!A$3:D$23,4)+(L640-VLOOKUP(L640,Routing!A$3:A$23,1))*VLOOKUP(L640,Routing!A$3:E$23,5)</f>
        <v>0.38659539111852598</v>
      </c>
      <c r="N640" s="141">
        <f ca="1">VLOOKUP($L640,Routing!$A$3:$C$23,3)+($L640-VLOOKUP($L640,Routing!$A$3:$A$23,1))*VLOOKUP($L640,Routing!$A$3:$F$23,6)</f>
        <v>7.1591739096023323E-3</v>
      </c>
      <c r="O640" s="141">
        <f ca="1">VLOOKUP($L640,Routing!$A$3:$B$23,2)+($L640-VLOOKUP($L640,Routing!$A$3:$A$23,1))*VLOOKUP($L640,Routing!$A$3:$G$23,7)</f>
        <v>0.35795869548011666</v>
      </c>
      <c r="P640" s="83" t="str">
        <f t="shared" ca="1" si="116"/>
        <v/>
      </c>
      <c r="Q640" s="83" t="str">
        <f t="shared" ca="1" si="120"/>
        <v/>
      </c>
      <c r="R640" s="83"/>
      <c r="S640" s="83"/>
    </row>
    <row r="641" spans="1:19" x14ac:dyDescent="0.2">
      <c r="A641" s="83">
        <f>+MassCurves!A608</f>
        <v>604</v>
      </c>
      <c r="B641" s="138">
        <f t="shared" si="109"/>
        <v>1.4236799999999998</v>
      </c>
      <c r="C641" s="123">
        <f t="shared" ca="1" si="111"/>
        <v>0.18503999999999987</v>
      </c>
      <c r="D641" s="139">
        <f t="shared" ca="1" si="112"/>
        <v>0</v>
      </c>
      <c r="E641" s="138">
        <f t="shared" ca="1" si="113"/>
        <v>0.21849999999999997</v>
      </c>
      <c r="F641" s="139">
        <f t="shared" ca="1" si="110"/>
        <v>0.20383409645999984</v>
      </c>
      <c r="G641" s="140">
        <f t="shared" ca="1" si="117"/>
        <v>12.188406526649979</v>
      </c>
      <c r="H641" s="139">
        <f t="shared" ca="1" si="114"/>
        <v>0.19597750520031476</v>
      </c>
      <c r="I641" s="123">
        <f t="shared" ca="1" si="118"/>
        <v>0.3998116016603146</v>
      </c>
      <c r="J641" s="123">
        <f t="shared" ca="1" si="115"/>
        <v>0.80157949765245573</v>
      </c>
      <c r="K641" s="142">
        <f t="shared" ca="1" si="119"/>
        <v>10.031248195113962</v>
      </c>
      <c r="L641" s="143">
        <f ca="1">MAX(Routing!A$3,J640+K640)</f>
        <v>10.806194501609298</v>
      </c>
      <c r="M641" s="141">
        <f ca="1">VLOOKUP(L641,Routing!A$3:D$23,4)+(L641-VLOOKUP(L641,Routing!A$3:A$23,1))*VLOOKUP(L641,Routing!A$3:E$23,5)</f>
        <v>0.38747310961945686</v>
      </c>
      <c r="N641" s="141">
        <f ca="1">VLOOKUP($L641,Routing!$A$3:$C$23,3)+($L641-VLOOKUP($L641,Routing!$A$3:$A$23,1))*VLOOKUP($L641,Routing!$A$3:$F$23,6)</f>
        <v>7.1754279559158671E-3</v>
      </c>
      <c r="O641" s="141">
        <f ca="1">VLOOKUP($L641,Routing!$A$3:$B$23,2)+($L641-VLOOKUP($L641,Routing!$A$3:$A$23,1))*VLOOKUP($L641,Routing!$A$3:$G$23,7)</f>
        <v>0.35877139779579337</v>
      </c>
      <c r="P641" s="83" t="str">
        <f t="shared" ca="1" si="116"/>
        <v/>
      </c>
      <c r="Q641" s="83" t="str">
        <f t="shared" ca="1" si="120"/>
        <v/>
      </c>
      <c r="R641" s="83"/>
      <c r="S641" s="83"/>
    </row>
    <row r="642" spans="1:19" x14ac:dyDescent="0.2">
      <c r="A642" s="83">
        <f>+MassCurves!A609</f>
        <v>605</v>
      </c>
      <c r="B642" s="138">
        <f t="shared" si="109"/>
        <v>1.4270999999999998</v>
      </c>
      <c r="C642" s="123">
        <f t="shared" ca="1" si="111"/>
        <v>0.18629999999999947</v>
      </c>
      <c r="D642" s="139">
        <f t="shared" ca="1" si="112"/>
        <v>0</v>
      </c>
      <c r="E642" s="138">
        <f t="shared" ca="1" si="113"/>
        <v>0.21849999999999997</v>
      </c>
      <c r="F642" s="139">
        <f t="shared" ca="1" si="110"/>
        <v>0.20522207182499935</v>
      </c>
      <c r="G642" s="140">
        <f t="shared" ca="1" si="117"/>
        <v>12.271685048549976</v>
      </c>
      <c r="H642" s="139">
        <f t="shared" ca="1" si="114"/>
        <v>0.19654582680672128</v>
      </c>
      <c r="I642" s="123">
        <f t="shared" ca="1" si="118"/>
        <v>0.40176789863172063</v>
      </c>
      <c r="J642" s="123">
        <f t="shared" ca="1" si="115"/>
        <v>0.80549466647351897</v>
      </c>
      <c r="K642" s="142">
        <f t="shared" ca="1" si="119"/>
        <v>10.055971436049363</v>
      </c>
      <c r="L642" s="143">
        <f ca="1">MAX(Routing!A$3,J641+K641)</f>
        <v>10.832827692766418</v>
      </c>
      <c r="M642" s="141">
        <f ca="1">VLOOKUP(L642,Routing!A$3:D$23,4)+(L642-VLOOKUP(L642,Routing!A$3:A$23,1))*VLOOKUP(L642,Routing!A$3:E$23,5)</f>
        <v>0.38842808460118627</v>
      </c>
      <c r="N642" s="141">
        <f ca="1">VLOOKUP($L642,Routing!$A$3:$C$23,3)+($L642-VLOOKUP($L642,Routing!$A$3:$A$23,1))*VLOOKUP($L642,Routing!$A$3:$F$23,6)</f>
        <v>7.1931126777997458E-3</v>
      </c>
      <c r="O642" s="141">
        <f ca="1">VLOOKUP($L642,Routing!$A$3:$B$23,2)+($L642-VLOOKUP($L642,Routing!$A$3:$A$23,1))*VLOOKUP($L642,Routing!$A$3:$G$23,7)</f>
        <v>0.35965563388998734</v>
      </c>
      <c r="P642" s="83" t="str">
        <f t="shared" ca="1" si="116"/>
        <v/>
      </c>
      <c r="Q642" s="83" t="str">
        <f t="shared" ca="1" si="120"/>
        <v/>
      </c>
      <c r="R642" s="83"/>
      <c r="S642" s="83"/>
    </row>
    <row r="643" spans="1:19" x14ac:dyDescent="0.2">
      <c r="A643" s="83">
        <f>+MassCurves!A610</f>
        <v>606</v>
      </c>
      <c r="B643" s="138">
        <f t="shared" si="109"/>
        <v>1.43052</v>
      </c>
      <c r="C643" s="123">
        <f t="shared" ca="1" si="111"/>
        <v>0.18756000000000039</v>
      </c>
      <c r="D643" s="139">
        <f t="shared" ca="1" si="112"/>
        <v>0</v>
      </c>
      <c r="E643" s="138">
        <f t="shared" ca="1" si="113"/>
        <v>0.21849999999999997</v>
      </c>
      <c r="F643" s="139">
        <f t="shared" ca="1" si="110"/>
        <v>0.2066100471900004</v>
      </c>
      <c r="G643" s="140">
        <f t="shared" ca="1" si="117"/>
        <v>12.354963570449991</v>
      </c>
      <c r="H643" s="139">
        <f t="shared" ca="1" si="114"/>
        <v>0.19711672329904459</v>
      </c>
      <c r="I643" s="123">
        <f t="shared" ca="1" si="118"/>
        <v>0.40372677048904498</v>
      </c>
      <c r="J643" s="123">
        <f t="shared" ca="1" si="115"/>
        <v>0.8094150008055776</v>
      </c>
      <c r="K643" s="142">
        <f t="shared" ca="1" si="119"/>
        <v>10.082556095046629</v>
      </c>
      <c r="L643" s="143">
        <f ca="1">MAX(Routing!A$3,J642+K642)</f>
        <v>10.861466102522883</v>
      </c>
      <c r="M643" s="141">
        <f ca="1">VLOOKUP(L643,Routing!A$3:D$23,4)+(L643-VLOOKUP(L643,Routing!A$3:A$23,1))*VLOOKUP(L643,Routing!A$3:E$23,5)</f>
        <v>0.38945495985141809</v>
      </c>
      <c r="N643" s="141">
        <f ca="1">VLOOKUP($L643,Routing!$A$3:$C$23,3)+($L643-VLOOKUP($L643,Routing!$A$3:$A$23,1))*VLOOKUP($L643,Routing!$A$3:$F$23,6)</f>
        <v>7.2121288861373718E-3</v>
      </c>
      <c r="O643" s="141">
        <f ca="1">VLOOKUP($L643,Routing!$A$3:$B$23,2)+($L643-VLOOKUP($L643,Routing!$A$3:$A$23,1))*VLOOKUP($L643,Routing!$A$3:$G$23,7)</f>
        <v>0.36060644430686861</v>
      </c>
      <c r="P643" s="83" t="str">
        <f t="shared" ca="1" si="116"/>
        <v/>
      </c>
      <c r="Q643" s="83" t="str">
        <f t="shared" ca="1" si="120"/>
        <v/>
      </c>
      <c r="R643" s="83"/>
      <c r="S643" s="83"/>
    </row>
    <row r="644" spans="1:19" x14ac:dyDescent="0.2">
      <c r="A644" s="83">
        <f>+MassCurves!A611</f>
        <v>607</v>
      </c>
      <c r="B644" s="138">
        <f t="shared" si="109"/>
        <v>1.43394</v>
      </c>
      <c r="C644" s="123">
        <f t="shared" ca="1" si="111"/>
        <v>0.18881999999999999</v>
      </c>
      <c r="D644" s="139">
        <f t="shared" ca="1" si="112"/>
        <v>0</v>
      </c>
      <c r="E644" s="138">
        <f t="shared" ca="1" si="113"/>
        <v>0.21849999999999997</v>
      </c>
      <c r="F644" s="139">
        <f t="shared" ca="1" si="110"/>
        <v>0.20799802255499994</v>
      </c>
      <c r="G644" s="140">
        <f t="shared" ca="1" si="117"/>
        <v>12.438242092350009</v>
      </c>
      <c r="H644" s="139">
        <f t="shared" ca="1" si="114"/>
        <v>0.19769021041648097</v>
      </c>
      <c r="I644" s="123">
        <f t="shared" ca="1" si="118"/>
        <v>0.40568823297148093</v>
      </c>
      <c r="J644" s="123">
        <f t="shared" ca="1" si="115"/>
        <v>0.81334053224797187</v>
      </c>
      <c r="K644" s="142">
        <f t="shared" ca="1" si="119"/>
        <v>10.110873479033312</v>
      </c>
      <c r="L644" s="143">
        <f ca="1">MAX(Routing!A$3,J643+K643)</f>
        <v>10.891971095852206</v>
      </c>
      <c r="M644" s="141">
        <f ca="1">VLOOKUP(L644,Routing!A$3:D$23,4)+(L644-VLOOKUP(L644,Routing!A$3:A$23,1))*VLOOKUP(L644,Routing!A$3:E$23,5)</f>
        <v>0.39054876439310693</v>
      </c>
      <c r="N644" s="141">
        <f ca="1">VLOOKUP($L644,Routing!$A$3:$C$23,3)+($L644-VLOOKUP($L644,Routing!$A$3:$A$23,1))*VLOOKUP($L644,Routing!$A$3:$F$23,6)</f>
        <v>7.232384525798277E-3</v>
      </c>
      <c r="O644" s="141">
        <f ca="1">VLOOKUP($L644,Routing!$A$3:$B$23,2)+($L644-VLOOKUP($L644,Routing!$A$3:$A$23,1))*VLOOKUP($L644,Routing!$A$3:$G$23,7)</f>
        <v>0.36161922628991383</v>
      </c>
      <c r="P644" s="83" t="str">
        <f t="shared" ca="1" si="116"/>
        <v/>
      </c>
      <c r="Q644" s="83" t="str">
        <f t="shared" ca="1" si="120"/>
        <v/>
      </c>
      <c r="R644" s="83"/>
      <c r="S644" s="83"/>
    </row>
    <row r="645" spans="1:19" x14ac:dyDescent="0.2">
      <c r="A645" s="83">
        <f>+MassCurves!A612</f>
        <v>608</v>
      </c>
      <c r="B645" s="138">
        <f t="shared" si="109"/>
        <v>1.43736</v>
      </c>
      <c r="C645" s="123">
        <f t="shared" ca="1" si="111"/>
        <v>0.19008000000000025</v>
      </c>
      <c r="D645" s="139">
        <f t="shared" ca="1" si="112"/>
        <v>0</v>
      </c>
      <c r="E645" s="138">
        <f t="shared" ca="1" si="113"/>
        <v>0.21849999999999997</v>
      </c>
      <c r="F645" s="139">
        <f t="shared" ca="1" si="110"/>
        <v>0.20938599792000023</v>
      </c>
      <c r="G645" s="140">
        <f t="shared" ca="1" si="117"/>
        <v>12.521520614250004</v>
      </c>
      <c r="H645" s="139">
        <f t="shared" ca="1" si="114"/>
        <v>0.19826630401917586</v>
      </c>
      <c r="I645" s="123">
        <f t="shared" ca="1" si="118"/>
        <v>0.40765230193917612</v>
      </c>
      <c r="J645" s="123">
        <f t="shared" ca="1" si="115"/>
        <v>0.81727129264306186</v>
      </c>
      <c r="K645" s="142">
        <f t="shared" ca="1" si="119"/>
        <v>10.140804153255464</v>
      </c>
      <c r="L645" s="143">
        <f ca="1">MAX(Routing!A$3,J644+K644)</f>
        <v>10.924214011281284</v>
      </c>
      <c r="M645" s="141">
        <f ca="1">VLOOKUP(L645,Routing!A$3:D$23,4)+(L645-VLOOKUP(L645,Routing!A$3:A$23,1))*VLOOKUP(L645,Routing!A$3:E$23,5)</f>
        <v>0.39170488486665955</v>
      </c>
      <c r="N645" s="141">
        <f ca="1">VLOOKUP($L645,Routing!$A$3:$C$23,3)+($L645-VLOOKUP($L645,Routing!$A$3:$A$23,1))*VLOOKUP($L645,Routing!$A$3:$F$23,6)</f>
        <v>7.2537941641973996E-3</v>
      </c>
      <c r="O645" s="141">
        <f ca="1">VLOOKUP($L645,Routing!$A$3:$B$23,2)+($L645-VLOOKUP($L645,Routing!$A$3:$A$23,1))*VLOOKUP($L645,Routing!$A$3:$G$23,7)</f>
        <v>0.36268970820987001</v>
      </c>
      <c r="P645" s="83" t="str">
        <f t="shared" ca="1" si="116"/>
        <v/>
      </c>
      <c r="Q645" s="83" t="str">
        <f t="shared" ca="1" si="120"/>
        <v/>
      </c>
      <c r="R645" s="83"/>
      <c r="S645" s="83"/>
    </row>
    <row r="646" spans="1:19" x14ac:dyDescent="0.2">
      <c r="A646" s="83">
        <f>+MassCurves!A613</f>
        <v>609</v>
      </c>
      <c r="B646" s="138">
        <f t="shared" si="109"/>
        <v>1.4407799999999999</v>
      </c>
      <c r="C646" s="123">
        <f t="shared" ca="1" si="111"/>
        <v>0.19133999999999984</v>
      </c>
      <c r="D646" s="139">
        <f t="shared" ca="1" si="112"/>
        <v>0</v>
      </c>
      <c r="E646" s="138">
        <f t="shared" ca="1" si="113"/>
        <v>0.21849999999999997</v>
      </c>
      <c r="F646" s="139">
        <f t="shared" ca="1" si="110"/>
        <v>0.2107739732849998</v>
      </c>
      <c r="G646" s="140">
        <f t="shared" ca="1" si="117"/>
        <v>12.604799136150001</v>
      </c>
      <c r="H646" s="139">
        <f t="shared" ca="1" si="114"/>
        <v>0.19884502008934324</v>
      </c>
      <c r="I646" s="123">
        <f t="shared" ca="1" si="118"/>
        <v>0.40961899337434304</v>
      </c>
      <c r="J646" s="123">
        <f t="shared" ca="1" si="115"/>
        <v>0.82120731407847547</v>
      </c>
      <c r="K646" s="142">
        <f t="shared" ca="1" si="119"/>
        <v>10.172237277560072</v>
      </c>
      <c r="L646" s="143">
        <f ca="1">MAX(Routing!A$3,J645+K645)</f>
        <v>10.958075445898526</v>
      </c>
      <c r="M646" s="141">
        <f ca="1">VLOOKUP(L646,Routing!A$3:D$23,4)+(L646-VLOOKUP(L646,Routing!A$3:A$23,1))*VLOOKUP(L646,Routing!A$3:E$23,5)</f>
        <v>0.39291903989277577</v>
      </c>
      <c r="N646" s="141">
        <f ca="1">VLOOKUP($L646,Routing!$A$3:$C$23,3)+($L646-VLOOKUP($L646,Routing!$A$3:$A$23,1))*VLOOKUP($L646,Routing!$A$3:$F$23,6)</f>
        <v>7.2762785165328848E-3</v>
      </c>
      <c r="O646" s="141">
        <f ca="1">VLOOKUP($L646,Routing!$A$3:$B$23,2)+($L646-VLOOKUP($L646,Routing!$A$3:$A$23,1))*VLOOKUP($L646,Routing!$A$3:$G$23,7)</f>
        <v>0.36381392582664429</v>
      </c>
      <c r="P646" s="83" t="str">
        <f t="shared" ca="1" si="116"/>
        <v/>
      </c>
      <c r="Q646" s="83" t="str">
        <f t="shared" ca="1" si="120"/>
        <v/>
      </c>
      <c r="R646" s="83"/>
      <c r="S646" s="83"/>
    </row>
    <row r="647" spans="1:19" x14ac:dyDescent="0.2">
      <c r="A647" s="83">
        <f>+MassCurves!A614</f>
        <v>610</v>
      </c>
      <c r="B647" s="138">
        <f t="shared" si="109"/>
        <v>1.4441999999999999</v>
      </c>
      <c r="C647" s="123">
        <f t="shared" ca="1" si="111"/>
        <v>0.1926000000000001</v>
      </c>
      <c r="D647" s="139">
        <f t="shared" ca="1" si="112"/>
        <v>0</v>
      </c>
      <c r="E647" s="138">
        <f t="shared" ca="1" si="113"/>
        <v>0.21849999999999997</v>
      </c>
      <c r="F647" s="139">
        <f t="shared" ca="1" si="110"/>
        <v>0.21216194865000007</v>
      </c>
      <c r="G647" s="140">
        <f t="shared" ca="1" si="117"/>
        <v>12.688077658049995</v>
      </c>
      <c r="H647" s="139">
        <f t="shared" ca="1" si="114"/>
        <v>0.19942637473239708</v>
      </c>
      <c r="I647" s="123">
        <f t="shared" ca="1" si="118"/>
        <v>0.41158832338239715</v>
      </c>
      <c r="J647" s="123">
        <f t="shared" ca="1" si="115"/>
        <v>0.82514862888938445</v>
      </c>
      <c r="K647" s="142">
        <f t="shared" ca="1" si="119"/>
        <v>10.205069990276819</v>
      </c>
      <c r="L647" s="143">
        <f ca="1">MAX(Routing!A$3,J646+K646)</f>
        <v>10.993444591638546</v>
      </c>
      <c r="M647" s="141">
        <f ca="1">VLOOKUP(L647,Routing!A$3:D$23,4)+(L647-VLOOKUP(L647,Routing!A$3:A$23,1))*VLOOKUP(L647,Routing!A$3:E$23,5)</f>
        <v>0.39418725627389206</v>
      </c>
      <c r="N647" s="141">
        <f ca="1">VLOOKUP($L647,Routing!$A$3:$C$23,3)+($L647-VLOOKUP($L647,Routing!$A$3:$A$23,1))*VLOOKUP($L647,Routing!$A$3:$F$23,6)</f>
        <v>7.299764005072075E-3</v>
      </c>
      <c r="O647" s="141">
        <f ca="1">VLOOKUP($L647,Routing!$A$3:$B$23,2)+($L647-VLOOKUP($L647,Routing!$A$3:$A$23,1))*VLOOKUP($L647,Routing!$A$3:$G$23,7)</f>
        <v>0.36498820025360379</v>
      </c>
      <c r="P647" s="83" t="str">
        <f t="shared" ca="1" si="116"/>
        <v/>
      </c>
      <c r="Q647" s="83" t="str">
        <f t="shared" ca="1" si="120"/>
        <v/>
      </c>
      <c r="R647" s="83"/>
      <c r="S647" s="83"/>
    </row>
    <row r="648" spans="1:19" x14ac:dyDescent="0.2">
      <c r="A648" s="83">
        <f>+MassCurves!A615</f>
        <v>611</v>
      </c>
      <c r="B648" s="138">
        <f t="shared" si="109"/>
        <v>1.4476199999999999</v>
      </c>
      <c r="C648" s="123">
        <f t="shared" ca="1" si="111"/>
        <v>0.1938599999999997</v>
      </c>
      <c r="D648" s="139">
        <f t="shared" ca="1" si="112"/>
        <v>0</v>
      </c>
      <c r="E648" s="138">
        <f t="shared" ca="1" si="113"/>
        <v>0.21849999999999997</v>
      </c>
      <c r="F648" s="139">
        <f t="shared" ca="1" si="110"/>
        <v>0.21354992401499964</v>
      </c>
      <c r="G648" s="140">
        <f t="shared" ca="1" si="117"/>
        <v>12.771356179949992</v>
      </c>
      <c r="H648" s="139">
        <f t="shared" ca="1" si="114"/>
        <v>0.20001038417809555</v>
      </c>
      <c r="I648" s="123">
        <f t="shared" ca="1" si="118"/>
        <v>0.41356030819309519</v>
      </c>
      <c r="J648" s="123">
        <f t="shared" ca="1" si="115"/>
        <v>0.82909526966080505</v>
      </c>
      <c r="K648" s="142">
        <f t="shared" ca="1" si="119"/>
        <v>10.239206836285813</v>
      </c>
      <c r="L648" s="143">
        <f ca="1">MAX(Routing!A$3,J647+K647)</f>
        <v>11.030218619166202</v>
      </c>
      <c r="M648" s="141">
        <f ca="1">VLOOKUP(L648,Routing!A$3:D$23,4)+(L648-VLOOKUP(L648,Routing!A$3:A$23,1))*VLOOKUP(L648,Routing!A$3:E$23,5)</f>
        <v>0.39550584690237378</v>
      </c>
      <c r="N648" s="141">
        <f ca="1">VLOOKUP($L648,Routing!$A$3:$C$23,3)+($L648-VLOOKUP($L648,Routing!$A$3:$A$23,1))*VLOOKUP($L648,Routing!$A$3:$F$23,6)</f>
        <v>7.3241823500439585E-3</v>
      </c>
      <c r="O648" s="141">
        <f ca="1">VLOOKUP($L648,Routing!$A$3:$B$23,2)+($L648-VLOOKUP($L648,Routing!$A$3:$A$23,1))*VLOOKUP($L648,Routing!$A$3:$G$23,7)</f>
        <v>0.36620911750219792</v>
      </c>
      <c r="P648" s="83" t="str">
        <f t="shared" ca="1" si="116"/>
        <v/>
      </c>
      <c r="Q648" s="83" t="str">
        <f t="shared" ca="1" si="120"/>
        <v/>
      </c>
      <c r="R648" s="83"/>
      <c r="S648" s="83"/>
    </row>
    <row r="649" spans="1:19" x14ac:dyDescent="0.2">
      <c r="A649" s="83">
        <f>+MassCurves!A616</f>
        <v>612</v>
      </c>
      <c r="B649" s="138">
        <f t="shared" si="109"/>
        <v>1.4510399999999999</v>
      </c>
      <c r="C649" s="123">
        <f t="shared" ca="1" si="111"/>
        <v>0.19511999999999996</v>
      </c>
      <c r="D649" s="139">
        <f t="shared" ca="1" si="112"/>
        <v>0</v>
      </c>
      <c r="E649" s="138">
        <f t="shared" ca="1" si="113"/>
        <v>0.21849999999999997</v>
      </c>
      <c r="F649" s="139">
        <f t="shared" ca="1" si="110"/>
        <v>0.21493789937999994</v>
      </c>
      <c r="G649" s="140">
        <f t="shared" ca="1" si="117"/>
        <v>12.854634701849987</v>
      </c>
      <c r="H649" s="139">
        <f t="shared" ca="1" si="114"/>
        <v>0.20059706478169692</v>
      </c>
      <c r="I649" s="123">
        <f t="shared" ca="1" si="118"/>
        <v>0.41553496416169688</v>
      </c>
      <c r="J649" s="123">
        <f t="shared" ca="1" si="115"/>
        <v>0.83304726922992256</v>
      </c>
      <c r="K649" s="142">
        <f t="shared" ca="1" si="119"/>
        <v>10.274559236102455</v>
      </c>
      <c r="L649" s="143">
        <f ca="1">MAX(Routing!A$3,J648+K648)</f>
        <v>11.068302105946618</v>
      </c>
      <c r="M649" s="141">
        <f ca="1">VLOOKUP(L649,Routing!A$3:D$23,4)+(L649-VLOOKUP(L649,Routing!A$3:A$23,1))*VLOOKUP(L649,Routing!A$3:E$23,5)</f>
        <v>0.39687139025306595</v>
      </c>
      <c r="N649" s="141">
        <f ca="1">VLOOKUP($L649,Routing!$A$3:$C$23,3)+($L649-VLOOKUP($L649,Routing!$A$3:$A$23,1))*VLOOKUP($L649,Routing!$A$3:$F$23,6)</f>
        <v>7.349470189871591E-3</v>
      </c>
      <c r="O649" s="141">
        <f ca="1">VLOOKUP($L649,Routing!$A$3:$B$23,2)+($L649-VLOOKUP($L649,Routing!$A$3:$A$23,1))*VLOOKUP($L649,Routing!$A$3:$G$23,7)</f>
        <v>0.3674735094935796</v>
      </c>
      <c r="P649" s="83" t="str">
        <f t="shared" ca="1" si="116"/>
        <v/>
      </c>
      <c r="Q649" s="83" t="str">
        <f t="shared" ca="1" si="120"/>
        <v/>
      </c>
      <c r="R649" s="83"/>
      <c r="S649" s="83"/>
    </row>
    <row r="650" spans="1:19" x14ac:dyDescent="0.2">
      <c r="A650" s="83">
        <f>+MassCurves!A617</f>
        <v>613</v>
      </c>
      <c r="B650" s="138">
        <f t="shared" si="109"/>
        <v>1.4544599999999999</v>
      </c>
      <c r="C650" s="123">
        <f t="shared" ca="1" si="111"/>
        <v>0.19637999999999955</v>
      </c>
      <c r="D650" s="139">
        <f t="shared" ca="1" si="112"/>
        <v>0</v>
      </c>
      <c r="E650" s="138">
        <f t="shared" ca="1" si="113"/>
        <v>0.21849999999999997</v>
      </c>
      <c r="F650" s="139">
        <f t="shared" ca="1" si="110"/>
        <v>0.21632587474499948</v>
      </c>
      <c r="G650" s="140">
        <f t="shared" ca="1" si="117"/>
        <v>12.937913223749982</v>
      </c>
      <c r="H650" s="139">
        <f t="shared" ca="1" si="114"/>
        <v>0.20118643302512826</v>
      </c>
      <c r="I650" s="123">
        <f t="shared" ca="1" si="118"/>
        <v>0.41751230777012771</v>
      </c>
      <c r="J650" s="123">
        <f t="shared" ca="1" si="115"/>
        <v>0.83700466068844137</v>
      </c>
      <c r="K650" s="142">
        <f t="shared" ca="1" si="119"/>
        <v>10.311044993038076</v>
      </c>
      <c r="L650" s="143">
        <f ca="1">MAX(Routing!A$3,J649+K649)</f>
        <v>11.107606505332377</v>
      </c>
      <c r="M650" s="141">
        <f ca="1">VLOOKUP(L650,Routing!A$3:D$23,4)+(L650-VLOOKUP(L650,Routing!A$3:A$23,1))*VLOOKUP(L650,Routing!A$3:E$23,5)</f>
        <v>0.39828071134657927</v>
      </c>
      <c r="N650" s="141">
        <f ca="1">VLOOKUP($L650,Routing!$A$3:$C$23,3)+($L650-VLOOKUP($L650,Routing!$A$3:$A$23,1))*VLOOKUP($L650,Routing!$A$3:$F$23,6)</f>
        <v>7.3755687286403563E-3</v>
      </c>
      <c r="O650" s="141">
        <f ca="1">VLOOKUP($L650,Routing!$A$3:$B$23,2)+($L650-VLOOKUP($L650,Routing!$A$3:$A$23,1))*VLOOKUP($L650,Routing!$A$3:$G$23,7)</f>
        <v>0.3687784364320178</v>
      </c>
      <c r="P650" s="83" t="str">
        <f t="shared" ca="1" si="116"/>
        <v/>
      </c>
      <c r="Q650" s="83" t="str">
        <f t="shared" ca="1" si="120"/>
        <v/>
      </c>
      <c r="R650" s="83"/>
      <c r="S650" s="83"/>
    </row>
    <row r="651" spans="1:19" x14ac:dyDescent="0.2">
      <c r="A651" s="83">
        <f>+MassCurves!A618</f>
        <v>614</v>
      </c>
      <c r="B651" s="138">
        <f t="shared" si="109"/>
        <v>1.4578799999999998</v>
      </c>
      <c r="C651" s="123">
        <f t="shared" ca="1" si="111"/>
        <v>0.19763999999999982</v>
      </c>
      <c r="D651" s="139">
        <f t="shared" ca="1" si="112"/>
        <v>0</v>
      </c>
      <c r="E651" s="138">
        <f t="shared" ca="1" si="113"/>
        <v>0.21849999999999997</v>
      </c>
      <c r="F651" s="139">
        <f t="shared" ca="1" si="110"/>
        <v>0.21771385010999977</v>
      </c>
      <c r="G651" s="140">
        <f t="shared" ca="1" si="117"/>
        <v>13.021191745649977</v>
      </c>
      <c r="H651" s="139">
        <f t="shared" ca="1" si="114"/>
        <v>0.20177850551816734</v>
      </c>
      <c r="I651" s="123">
        <f t="shared" ca="1" si="118"/>
        <v>0.41949235562816711</v>
      </c>
      <c r="J651" s="123">
        <f t="shared" ca="1" si="115"/>
        <v>0.84096747738496247</v>
      </c>
      <c r="K651" s="142">
        <f t="shared" ca="1" si="119"/>
        <v>10.348587835705823</v>
      </c>
      <c r="L651" s="143">
        <f ca="1">MAX(Routing!A$3,J650+K650)</f>
        <v>11.148049653726517</v>
      </c>
      <c r="M651" s="141">
        <f ca="1">VLOOKUP(L651,Routing!A$3:D$23,4)+(L651-VLOOKUP(L651,Routing!A$3:A$23,1))*VLOOKUP(L651,Routing!A$3:E$23,5)</f>
        <v>0.3997308640778432</v>
      </c>
      <c r="N651" s="141">
        <f ca="1">VLOOKUP($L651,Routing!$A$3:$C$23,3)+($L651-VLOOKUP($L651,Routing!$A$3:$A$23,1))*VLOOKUP($L651,Routing!$A$3:$F$23,6)</f>
        <v>7.4024234088489477E-3</v>
      </c>
      <c r="O651" s="141">
        <f ca="1">VLOOKUP($L651,Routing!$A$3:$B$23,2)+($L651-VLOOKUP($L651,Routing!$A$3:$A$23,1))*VLOOKUP($L651,Routing!$A$3:$G$23,7)</f>
        <v>0.37012117044244741</v>
      </c>
      <c r="P651" s="83" t="str">
        <f t="shared" ca="1" si="116"/>
        <v/>
      </c>
      <c r="Q651" s="83" t="str">
        <f t="shared" ca="1" si="120"/>
        <v/>
      </c>
      <c r="R651" s="83"/>
      <c r="S651" s="83"/>
    </row>
    <row r="652" spans="1:19" x14ac:dyDescent="0.2">
      <c r="A652" s="83">
        <f>+MassCurves!A619</f>
        <v>615</v>
      </c>
      <c r="B652" s="138">
        <f t="shared" si="109"/>
        <v>1.4613</v>
      </c>
      <c r="C652" s="123">
        <f t="shared" ca="1" si="111"/>
        <v>0.19890000000000008</v>
      </c>
      <c r="D652" s="139">
        <f t="shared" ca="1" si="112"/>
        <v>0</v>
      </c>
      <c r="E652" s="138">
        <f t="shared" ca="1" si="113"/>
        <v>0.21849999999999997</v>
      </c>
      <c r="F652" s="139">
        <f t="shared" ca="1" si="110"/>
        <v>0.21910182547500004</v>
      </c>
      <c r="G652" s="140">
        <f t="shared" ca="1" si="117"/>
        <v>13.104470267549994</v>
      </c>
      <c r="H652" s="139">
        <f t="shared" ca="1" si="114"/>
        <v>0.20237329899963691</v>
      </c>
      <c r="I652" s="123">
        <f t="shared" ca="1" si="118"/>
        <v>0.42147512447463698</v>
      </c>
      <c r="J652" s="123">
        <f t="shared" ca="1" si="115"/>
        <v>0.8449357529273831</v>
      </c>
      <c r="K652" s="142">
        <f t="shared" ca="1" si="119"/>
        <v>10.387116993337095</v>
      </c>
      <c r="L652" s="143">
        <f ca="1">MAX(Routing!A$3,J651+K651)</f>
        <v>11.189555313090786</v>
      </c>
      <c r="M652" s="141">
        <f ca="1">VLOOKUP(L652,Routing!A$3:D$23,4)+(L652-VLOOKUP(L652,Routing!A$3:A$23,1))*VLOOKUP(L652,Routing!A$3:E$23,5)</f>
        <v>0.40121911481202016</v>
      </c>
      <c r="N652" s="141">
        <f ca="1">VLOOKUP($L652,Routing!$A$3:$C$23,3)+($L652-VLOOKUP($L652,Routing!$A$3:$A$23,1))*VLOOKUP($L652,Routing!$A$3:$F$23,6)</f>
        <v>7.429983607630003E-3</v>
      </c>
      <c r="O652" s="141">
        <f ca="1">VLOOKUP($L652,Routing!$A$3:$B$23,2)+($L652-VLOOKUP($L652,Routing!$A$3:$A$23,1))*VLOOKUP($L652,Routing!$A$3:$G$23,7)</f>
        <v>0.37149918038150015</v>
      </c>
      <c r="P652" s="83" t="str">
        <f t="shared" ca="1" si="116"/>
        <v/>
      </c>
      <c r="Q652" s="83" t="str">
        <f t="shared" ca="1" si="120"/>
        <v/>
      </c>
      <c r="R652" s="83"/>
      <c r="S652" s="83"/>
    </row>
    <row r="653" spans="1:19" x14ac:dyDescent="0.2">
      <c r="A653" s="83">
        <f>+MassCurves!A620</f>
        <v>616</v>
      </c>
      <c r="B653" s="138">
        <f t="shared" si="109"/>
        <v>1.46472</v>
      </c>
      <c r="C653" s="123">
        <f t="shared" ca="1" si="111"/>
        <v>0.20016000000000034</v>
      </c>
      <c r="D653" s="139">
        <f t="shared" ca="1" si="112"/>
        <v>0</v>
      </c>
      <c r="E653" s="138">
        <f t="shared" ca="1" si="113"/>
        <v>0.21849999999999997</v>
      </c>
      <c r="F653" s="139">
        <f t="shared" ca="1" si="110"/>
        <v>0.22048980084000033</v>
      </c>
      <c r="G653" s="140">
        <f t="shared" ca="1" si="117"/>
        <v>13.187748789450012</v>
      </c>
      <c r="H653" s="139">
        <f t="shared" ca="1" si="114"/>
        <v>0.20297083033861207</v>
      </c>
      <c r="I653" s="123">
        <f t="shared" ca="1" si="118"/>
        <v>0.42346063117861243</v>
      </c>
      <c r="J653" s="123">
        <f t="shared" ca="1" si="115"/>
        <v>0.84890952118532559</v>
      </c>
      <c r="K653" s="142">
        <f t="shared" ca="1" si="119"/>
        <v>10.426566801555586</v>
      </c>
      <c r="L653" s="143">
        <f ca="1">MAX(Routing!A$3,J652+K652)</f>
        <v>11.232052746264479</v>
      </c>
      <c r="M653" s="141">
        <f ca="1">VLOOKUP(L653,Routing!A$3:D$23,4)+(L653-VLOOKUP(L653,Routing!A$3:A$23,1))*VLOOKUP(L653,Routing!A$3:E$23,5)</f>
        <v>0.40274292715689364</v>
      </c>
      <c r="N653" s="141">
        <f ca="1">VLOOKUP($L653,Routing!$A$3:$C$23,3)+($L653-VLOOKUP($L653,Routing!$A$3:$A$23,1))*VLOOKUP($L653,Routing!$A$3:$F$23,6)</f>
        <v>7.4582023547572892E-3</v>
      </c>
      <c r="O653" s="141">
        <f ca="1">VLOOKUP($L653,Routing!$A$3:$B$23,2)+($L653-VLOOKUP($L653,Routing!$A$3:$A$23,1))*VLOOKUP($L653,Routing!$A$3:$G$23,7)</f>
        <v>0.37291011773786448</v>
      </c>
      <c r="P653" s="83" t="str">
        <f t="shared" ca="1" si="116"/>
        <v/>
      </c>
      <c r="Q653" s="83" t="str">
        <f t="shared" ca="1" si="120"/>
        <v/>
      </c>
      <c r="R653" s="83"/>
      <c r="S653" s="83"/>
    </row>
    <row r="654" spans="1:19" x14ac:dyDescent="0.2">
      <c r="A654" s="83">
        <f>+MassCurves!A621</f>
        <v>617</v>
      </c>
      <c r="B654" s="138">
        <f t="shared" si="109"/>
        <v>1.46814</v>
      </c>
      <c r="C654" s="123">
        <f t="shared" ca="1" si="111"/>
        <v>0.20141999999999993</v>
      </c>
      <c r="D654" s="139">
        <f t="shared" ca="1" si="112"/>
        <v>0</v>
      </c>
      <c r="E654" s="138">
        <f t="shared" ca="1" si="113"/>
        <v>0.21849999999999997</v>
      </c>
      <c r="F654" s="139">
        <f t="shared" ca="1" si="110"/>
        <v>0.22187777620499985</v>
      </c>
      <c r="G654" s="140">
        <f t="shared" ca="1" si="117"/>
        <v>13.271027311350005</v>
      </c>
      <c r="H654" s="139">
        <f t="shared" ca="1" si="114"/>
        <v>0.20357111653564136</v>
      </c>
      <c r="I654" s="123">
        <f t="shared" ca="1" si="118"/>
        <v>0.42544889274064124</v>
      </c>
      <c r="J654" s="123">
        <f t="shared" ca="1" si="115"/>
        <v>0.85288881629259461</v>
      </c>
      <c r="K654" s="142">
        <f t="shared" ca="1" si="119"/>
        <v>10.466876336424805</v>
      </c>
      <c r="L654" s="143">
        <f ca="1">MAX(Routing!A$3,J653+K653)</f>
        <v>11.275476322740911</v>
      </c>
      <c r="M654" s="141">
        <f ca="1">VLOOKUP(L654,Routing!A$3:D$23,4)+(L654-VLOOKUP(L654,Routing!A$3:A$23,1))*VLOOKUP(L654,Routing!A$3:E$23,5)</f>
        <v>0.40429994782736334</v>
      </c>
      <c r="N654" s="141">
        <f ca="1">VLOOKUP($L654,Routing!$A$3:$C$23,3)+($L654-VLOOKUP($L654,Routing!$A$3:$A$23,1))*VLOOKUP($L654,Routing!$A$3:$F$23,6)</f>
        <v>7.4870360708770983E-3</v>
      </c>
      <c r="O654" s="141">
        <f ca="1">VLOOKUP($L654,Routing!$A$3:$B$23,2)+($L654-VLOOKUP($L654,Routing!$A$3:$A$23,1))*VLOOKUP($L654,Routing!$A$3:$G$23,7)</f>
        <v>0.37435180354385489</v>
      </c>
      <c r="P654" s="83" t="str">
        <f t="shared" ca="1" si="116"/>
        <v/>
      </c>
      <c r="Q654" s="83" t="str">
        <f t="shared" ca="1" si="120"/>
        <v/>
      </c>
      <c r="R654" s="83"/>
      <c r="S654" s="83"/>
    </row>
    <row r="655" spans="1:19" x14ac:dyDescent="0.2">
      <c r="A655" s="83">
        <f>+MassCurves!A622</f>
        <v>618</v>
      </c>
      <c r="B655" s="138">
        <f t="shared" si="109"/>
        <v>1.47156</v>
      </c>
      <c r="C655" s="123">
        <f t="shared" ca="1" si="111"/>
        <v>0.20268000000000019</v>
      </c>
      <c r="D655" s="139">
        <f t="shared" ca="1" si="112"/>
        <v>0</v>
      </c>
      <c r="E655" s="138">
        <f t="shared" ca="1" si="113"/>
        <v>0.21849999999999997</v>
      </c>
      <c r="F655" s="139">
        <f t="shared" ca="1" si="110"/>
        <v>0.2232657515700002</v>
      </c>
      <c r="G655" s="140">
        <f t="shared" ca="1" si="117"/>
        <v>13.354305833250001</v>
      </c>
      <c r="H655" s="139">
        <f t="shared" ca="1" si="114"/>
        <v>0.20417417472398022</v>
      </c>
      <c r="I655" s="123">
        <f t="shared" ca="1" si="118"/>
        <v>0.42743992629398042</v>
      </c>
      <c r="J655" s="123">
        <f t="shared" ca="1" si="115"/>
        <v>0.85687367264965619</v>
      </c>
      <c r="K655" s="142">
        <f t="shared" ca="1" si="119"/>
        <v>10.507989074741412</v>
      </c>
      <c r="L655" s="143">
        <f ca="1">MAX(Routing!A$3,J654+K654)</f>
        <v>11.3197651527174</v>
      </c>
      <c r="M655" s="141">
        <f ca="1">VLOOKUP(L655,Routing!A$3:D$23,4)+(L655-VLOOKUP(L655,Routing!A$3:A$23,1))*VLOOKUP(L655,Routing!A$3:E$23,5)</f>
        <v>0.40588799352373145</v>
      </c>
      <c r="N655" s="141">
        <f ca="1">VLOOKUP($L655,Routing!$A$3:$C$23,3)+($L655-VLOOKUP($L655,Routing!$A$3:$A$23,1))*VLOOKUP($L655,Routing!$A$3:$F$23,6)</f>
        <v>7.5164443245135451E-3</v>
      </c>
      <c r="O655" s="141">
        <f ca="1">VLOOKUP($L655,Routing!$A$3:$B$23,2)+($L655-VLOOKUP($L655,Routing!$A$3:$A$23,1))*VLOOKUP($L655,Routing!$A$3:$G$23,7)</f>
        <v>0.37582221622567724</v>
      </c>
      <c r="P655" s="83" t="str">
        <f t="shared" ca="1" si="116"/>
        <v/>
      </c>
      <c r="Q655" s="83" t="str">
        <f t="shared" ca="1" si="120"/>
        <v/>
      </c>
      <c r="R655" s="83"/>
      <c r="S655" s="83"/>
    </row>
    <row r="656" spans="1:19" x14ac:dyDescent="0.2">
      <c r="A656" s="83">
        <f>+MassCurves!A623</f>
        <v>619</v>
      </c>
      <c r="B656" s="138">
        <f t="shared" si="109"/>
        <v>1.47498</v>
      </c>
      <c r="C656" s="123">
        <f t="shared" ca="1" si="111"/>
        <v>0.20393999999999979</v>
      </c>
      <c r="D656" s="139">
        <f t="shared" ca="1" si="112"/>
        <v>0</v>
      </c>
      <c r="E656" s="138">
        <f t="shared" ca="1" si="113"/>
        <v>0.21849999999999997</v>
      </c>
      <c r="F656" s="139">
        <f t="shared" ca="1" si="110"/>
        <v>0.22465372693499977</v>
      </c>
      <c r="G656" s="140">
        <f t="shared" ca="1" si="117"/>
        <v>13.437584355149999</v>
      </c>
      <c r="H656" s="139">
        <f t="shared" ca="1" si="114"/>
        <v>0.20478002217083943</v>
      </c>
      <c r="I656" s="123">
        <f t="shared" ca="1" si="118"/>
        <v>0.4294337491058392</v>
      </c>
      <c r="J656" s="123">
        <f t="shared" ca="1" si="115"/>
        <v>0.86086412492614772</v>
      </c>
      <c r="K656" s="142">
        <f t="shared" ca="1" si="119"/>
        <v>10.549852578692379</v>
      </c>
      <c r="L656" s="143">
        <f ca="1">MAX(Routing!A$3,J655+K655)</f>
        <v>11.364862747391069</v>
      </c>
      <c r="M656" s="141">
        <f ca="1">VLOOKUP(L656,Routing!A$3:D$23,4)+(L656-VLOOKUP(L656,Routing!A$3:A$23,1))*VLOOKUP(L656,Routing!A$3:E$23,5)</f>
        <v>0.40750503875107413</v>
      </c>
      <c r="N656" s="141">
        <f ca="1">VLOOKUP($L656,Routing!$A$3:$C$23,3)+($L656-VLOOKUP($L656,Routing!$A$3:$A$23,1))*VLOOKUP($L656,Routing!$A$3:$F$23,6)</f>
        <v>7.5463896065013723E-3</v>
      </c>
      <c r="O656" s="141">
        <f ca="1">VLOOKUP($L656,Routing!$A$3:$B$23,2)+($L656-VLOOKUP($L656,Routing!$A$3:$A$23,1))*VLOOKUP($L656,Routing!$A$3:$G$23,7)</f>
        <v>0.37731948032506868</v>
      </c>
      <c r="P656" s="83" t="str">
        <f t="shared" ca="1" si="116"/>
        <v/>
      </c>
      <c r="Q656" s="83" t="str">
        <f t="shared" ca="1" si="120"/>
        <v/>
      </c>
      <c r="R656" s="83"/>
      <c r="S656" s="83"/>
    </row>
    <row r="657" spans="1:19" x14ac:dyDescent="0.2">
      <c r="A657" s="83">
        <f>+MassCurves!A624</f>
        <v>620</v>
      </c>
      <c r="B657" s="138">
        <f t="shared" si="109"/>
        <v>1.4783999999999999</v>
      </c>
      <c r="C657" s="123">
        <f t="shared" ca="1" si="111"/>
        <v>0.20520000000000005</v>
      </c>
      <c r="D657" s="139">
        <f t="shared" ca="1" si="112"/>
        <v>0</v>
      </c>
      <c r="E657" s="138">
        <f t="shared" ca="1" si="113"/>
        <v>0.21849999999999997</v>
      </c>
      <c r="F657" s="139">
        <f t="shared" ca="1" si="110"/>
        <v>0.22604170230000001</v>
      </c>
      <c r="G657" s="140">
        <f t="shared" ca="1" si="117"/>
        <v>13.520862877049993</v>
      </c>
      <c r="H657" s="139">
        <f t="shared" ca="1" si="114"/>
        <v>0.20538867627864602</v>
      </c>
      <c r="I657" s="123">
        <f t="shared" ca="1" si="118"/>
        <v>0.43143037857864602</v>
      </c>
      <c r="J657" s="123">
        <f t="shared" ca="1" si="115"/>
        <v>0.86350917916857428</v>
      </c>
      <c r="K657" s="142">
        <f t="shared" ca="1" si="119"/>
        <v>10.592418203128624</v>
      </c>
      <c r="L657" s="143">
        <f ca="1">MAX(Routing!A$3,J656+K656)</f>
        <v>11.410716703618526</v>
      </c>
      <c r="M657" s="141">
        <f ca="1">VLOOKUP(L657,Routing!A$3:D$23,4)+(L657-VLOOKUP(L657,Routing!A$3:A$23,1))*VLOOKUP(L657,Routing!A$3:E$23,5)</f>
        <v>0.40914920451221803</v>
      </c>
      <c r="N657" s="141">
        <f ca="1">VLOOKUP($L657,Routing!$A$3:$C$23,3)+($L657-VLOOKUP($L657,Routing!$A$3:$A$23,1))*VLOOKUP($L657,Routing!$A$3:$F$23,6)</f>
        <v>7.5768371205966294E-3</v>
      </c>
      <c r="O657" s="141">
        <f ca="1">VLOOKUP($L657,Routing!$A$3:$B$23,2)+($L657-VLOOKUP($L657,Routing!$A$3:$A$23,1))*VLOOKUP($L657,Routing!$A$3:$G$23,7)</f>
        <v>0.3788418560298315</v>
      </c>
      <c r="P657" s="83" t="str">
        <f t="shared" ca="1" si="116"/>
        <v/>
      </c>
      <c r="Q657" s="83" t="str">
        <f t="shared" ca="1" si="120"/>
        <v/>
      </c>
      <c r="R657" s="83"/>
      <c r="S657" s="83"/>
    </row>
    <row r="658" spans="1:19" x14ac:dyDescent="0.2">
      <c r="A658" s="83">
        <f>+MassCurves!A625</f>
        <v>621</v>
      </c>
      <c r="B658" s="138">
        <f t="shared" si="109"/>
        <v>1.4818199999999999</v>
      </c>
      <c r="C658" s="123">
        <f t="shared" ca="1" si="111"/>
        <v>0.20520000000000005</v>
      </c>
      <c r="D658" s="139">
        <f t="shared" ca="1" si="112"/>
        <v>0</v>
      </c>
      <c r="E658" s="138">
        <f t="shared" ca="1" si="113"/>
        <v>0.21849999999999997</v>
      </c>
      <c r="F658" s="139">
        <f t="shared" ca="1" si="110"/>
        <v>0.22604170230000001</v>
      </c>
      <c r="G658" s="140">
        <f t="shared" ca="1" si="117"/>
        <v>13.562502138000001</v>
      </c>
      <c r="H658" s="139">
        <f t="shared" ca="1" si="114"/>
        <v>0.20603710105697398</v>
      </c>
      <c r="I658" s="123">
        <f t="shared" ca="1" si="118"/>
        <v>0.43207880335697402</v>
      </c>
      <c r="J658" s="123">
        <f t="shared" ca="1" si="115"/>
        <v>0.86480910424646962</v>
      </c>
      <c r="K658" s="142">
        <f t="shared" ca="1" si="119"/>
        <v>10.634386681472369</v>
      </c>
      <c r="L658" s="143">
        <f ca="1">MAX(Routing!A$3,J657+K657)</f>
        <v>11.455927382297197</v>
      </c>
      <c r="M658" s="141">
        <f ca="1">VLOOKUP(L658,Routing!A$3:D$23,4)+(L658-VLOOKUP(L658,Routing!A$3:A$23,1))*VLOOKUP(L658,Routing!A$3:E$23,5)</f>
        <v>0.41077030454452101</v>
      </c>
      <c r="N658" s="141">
        <f ca="1">VLOOKUP($L658,Routing!$A$3:$C$23,3)+($L658-VLOOKUP($L658,Routing!$A$3:$A$23,1))*VLOOKUP($L658,Routing!$A$3:$F$23,6)</f>
        <v>7.6068574915652033E-3</v>
      </c>
      <c r="O658" s="141">
        <f ca="1">VLOOKUP($L658,Routing!$A$3:$B$23,2)+($L658-VLOOKUP($L658,Routing!$A$3:$A$23,1))*VLOOKUP($L658,Routing!$A$3:$G$23,7)</f>
        <v>0.38034287457826021</v>
      </c>
      <c r="P658" s="83" t="str">
        <f t="shared" ca="1" si="116"/>
        <v/>
      </c>
      <c r="Q658" s="83" t="str">
        <f t="shared" ca="1" si="120"/>
        <v/>
      </c>
      <c r="R658" s="83"/>
      <c r="S658" s="83"/>
    </row>
    <row r="659" spans="1:19" x14ac:dyDescent="0.2">
      <c r="A659" s="83">
        <f>+MassCurves!A626</f>
        <v>622</v>
      </c>
      <c r="B659" s="138">
        <f t="shared" si="109"/>
        <v>1.4852399999999999</v>
      </c>
      <c r="C659" s="123">
        <f t="shared" ca="1" si="111"/>
        <v>0.20520000000000005</v>
      </c>
      <c r="D659" s="139">
        <f t="shared" ca="1" si="112"/>
        <v>0</v>
      </c>
      <c r="E659" s="138">
        <f t="shared" ca="1" si="113"/>
        <v>0.21849999999999997</v>
      </c>
      <c r="F659" s="139">
        <f t="shared" ca="1" si="110"/>
        <v>0.22604170230000001</v>
      </c>
      <c r="G659" s="140">
        <f t="shared" ca="1" si="117"/>
        <v>13.562502138000001</v>
      </c>
      <c r="H659" s="139">
        <f t="shared" ca="1" si="114"/>
        <v>0.20668860136529088</v>
      </c>
      <c r="I659" s="123">
        <f t="shared" ca="1" si="118"/>
        <v>0.43273030366529086</v>
      </c>
      <c r="J659" s="123">
        <f t="shared" ca="1" si="115"/>
        <v>0.86611519986507246</v>
      </c>
      <c r="K659" s="142">
        <f t="shared" ca="1" si="119"/>
        <v>10.674552171229045</v>
      </c>
      <c r="L659" s="143">
        <f ca="1">MAX(Routing!A$3,J658+K658)</f>
        <v>11.49919578571884</v>
      </c>
      <c r="M659" s="141">
        <f ca="1">VLOOKUP(L659,Routing!A$3:D$23,4)+(L659-VLOOKUP(L659,Routing!A$3:A$23,1))*VLOOKUP(L659,Routing!A$3:E$23,5)</f>
        <v>0.41232176124091457</v>
      </c>
      <c r="N659" s="141">
        <f ca="1">VLOOKUP($L659,Routing!$A$3:$C$23,3)+($L659-VLOOKUP($L659,Routing!$A$3:$A$23,1))*VLOOKUP($L659,Routing!$A$3:$F$23,6)</f>
        <v>7.6355881711280462E-3</v>
      </c>
      <c r="O659" s="141">
        <f ca="1">VLOOKUP($L659,Routing!$A$3:$B$23,2)+($L659-VLOOKUP($L659,Routing!$A$3:$A$23,1))*VLOOKUP($L659,Routing!$A$3:$G$23,7)</f>
        <v>0.38177940855640236</v>
      </c>
      <c r="P659" s="83" t="str">
        <f t="shared" ca="1" si="116"/>
        <v/>
      </c>
      <c r="Q659" s="83" t="str">
        <f t="shared" ca="1" si="120"/>
        <v/>
      </c>
      <c r="R659" s="83"/>
      <c r="S659" s="83"/>
    </row>
    <row r="660" spans="1:19" x14ac:dyDescent="0.2">
      <c r="A660" s="83">
        <f>+MassCurves!A627</f>
        <v>623</v>
      </c>
      <c r="B660" s="138">
        <f t="shared" si="109"/>
        <v>1.4886599999999999</v>
      </c>
      <c r="C660" s="123">
        <f t="shared" ca="1" si="111"/>
        <v>0.20520000000000005</v>
      </c>
      <c r="D660" s="139">
        <f t="shared" ca="1" si="112"/>
        <v>0</v>
      </c>
      <c r="E660" s="138">
        <f t="shared" ca="1" si="113"/>
        <v>0.21849999999999997</v>
      </c>
      <c r="F660" s="139">
        <f t="shared" ca="1" si="110"/>
        <v>0.22604170230000001</v>
      </c>
      <c r="G660" s="140">
        <f t="shared" ca="1" si="117"/>
        <v>13.562502138000001</v>
      </c>
      <c r="H660" s="139">
        <f t="shared" ca="1" si="114"/>
        <v>0.20734319668436804</v>
      </c>
      <c r="I660" s="123">
        <f t="shared" ca="1" si="118"/>
        <v>0.43338489898436805</v>
      </c>
      <c r="J660" s="123">
        <f t="shared" ca="1" si="115"/>
        <v>0.86742750514041222</v>
      </c>
      <c r="K660" s="142">
        <f t="shared" ca="1" si="119"/>
        <v>10.713049698414949</v>
      </c>
      <c r="L660" s="143">
        <f ca="1">MAX(Routing!A$3,J659+K659)</f>
        <v>11.540667371094118</v>
      </c>
      <c r="M660" s="141">
        <f ca="1">VLOOKUP(L660,Routing!A$3:D$23,4)+(L660-VLOOKUP(L660,Routing!A$3:A$23,1))*VLOOKUP(L660,Routing!A$3:E$23,5)</f>
        <v>0.41380879019859385</v>
      </c>
      <c r="N660" s="141">
        <f ca="1">VLOOKUP($L660,Routing!$A$3:$C$23,3)+($L660-VLOOKUP($L660,Routing!$A$3:$A$23,1))*VLOOKUP($L660,Routing!$A$3:$F$23,6)</f>
        <v>7.6631257444184043E-3</v>
      </c>
      <c r="O660" s="141">
        <f ca="1">VLOOKUP($L660,Routing!$A$3:$B$23,2)+($L660-VLOOKUP($L660,Routing!$A$3:$A$23,1))*VLOOKUP($L660,Routing!$A$3:$G$23,7)</f>
        <v>0.38315628722092021</v>
      </c>
      <c r="P660" s="83" t="str">
        <f t="shared" ca="1" si="116"/>
        <v/>
      </c>
      <c r="Q660" s="83" t="str">
        <f t="shared" ca="1" si="120"/>
        <v/>
      </c>
      <c r="R660" s="83"/>
      <c r="S660" s="83"/>
    </row>
    <row r="661" spans="1:19" x14ac:dyDescent="0.2">
      <c r="A661" s="83">
        <f>+MassCurves!A628</f>
        <v>624</v>
      </c>
      <c r="B661" s="138">
        <f t="shared" si="109"/>
        <v>1.4920799999999999</v>
      </c>
      <c r="C661" s="123">
        <f t="shared" ca="1" si="111"/>
        <v>0.20520000000000005</v>
      </c>
      <c r="D661" s="139">
        <f t="shared" ca="1" si="112"/>
        <v>0</v>
      </c>
      <c r="E661" s="138">
        <f t="shared" ca="1" si="113"/>
        <v>0.21849999999999997</v>
      </c>
      <c r="F661" s="139">
        <f t="shared" ca="1" si="110"/>
        <v>0.22604170230000001</v>
      </c>
      <c r="G661" s="140">
        <f t="shared" ca="1" si="117"/>
        <v>13.562502138000001</v>
      </c>
      <c r="H661" s="139">
        <f t="shared" ca="1" si="114"/>
        <v>0.20800090664946355</v>
      </c>
      <c r="I661" s="123">
        <f t="shared" ca="1" si="118"/>
        <v>0.43404260894946356</v>
      </c>
      <c r="J661" s="123">
        <f t="shared" ca="1" si="115"/>
        <v>0.86874605949896311</v>
      </c>
      <c r="K661" s="142">
        <f t="shared" ca="1" si="119"/>
        <v>10.750004642216696</v>
      </c>
      <c r="L661" s="143">
        <f ca="1">MAX(Routing!A$3,J660+K660)</f>
        <v>11.580477203555361</v>
      </c>
      <c r="M661" s="141">
        <f ca="1">VLOOKUP(L661,Routing!A$3:D$23,4)+(L661-VLOOKUP(L661,Routing!A$3:A$23,1))*VLOOKUP(L661,Routing!A$3:E$23,5)</f>
        <v>0.41523623439043122</v>
      </c>
      <c r="N661" s="141">
        <f ca="1">VLOOKUP($L661,Routing!$A$3:$C$23,3)+($L661-VLOOKUP($L661,Routing!$A$3:$A$23,1))*VLOOKUP($L661,Routing!$A$3:$F$23,6)</f>
        <v>7.6895598961190968E-3</v>
      </c>
      <c r="O661" s="141">
        <f ca="1">VLOOKUP($L661,Routing!$A$3:$B$23,2)+($L661-VLOOKUP($L661,Routing!$A$3:$A$23,1))*VLOOKUP($L661,Routing!$A$3:$G$23,7)</f>
        <v>0.38447799480595485</v>
      </c>
      <c r="P661" s="83" t="str">
        <f t="shared" ca="1" si="116"/>
        <v/>
      </c>
      <c r="Q661" s="83" t="str">
        <f t="shared" ca="1" si="120"/>
        <v/>
      </c>
      <c r="R661" s="83"/>
      <c r="S661" s="83"/>
    </row>
    <row r="662" spans="1:19" x14ac:dyDescent="0.2">
      <c r="A662" s="83">
        <f>+MassCurves!A629</f>
        <v>625</v>
      </c>
      <c r="B662" s="138">
        <f t="shared" si="109"/>
        <v>1.4954999999999998</v>
      </c>
      <c r="C662" s="123">
        <f t="shared" ca="1" si="111"/>
        <v>0.20520000000000005</v>
      </c>
      <c r="D662" s="139">
        <f t="shared" ca="1" si="112"/>
        <v>0</v>
      </c>
      <c r="E662" s="138">
        <f t="shared" ca="1" si="113"/>
        <v>0.21849999999999997</v>
      </c>
      <c r="F662" s="139">
        <f t="shared" ca="1" si="110"/>
        <v>0.22604170230000001</v>
      </c>
      <c r="G662" s="140">
        <f t="shared" ca="1" si="117"/>
        <v>13.562502138000001</v>
      </c>
      <c r="H662" s="139">
        <f t="shared" ca="1" si="114"/>
        <v>0.20866175105179396</v>
      </c>
      <c r="I662" s="123">
        <f t="shared" ca="1" si="118"/>
        <v>0.43470345335179394</v>
      </c>
      <c r="J662" s="123">
        <f t="shared" ca="1" si="115"/>
        <v>0.87007090268060638</v>
      </c>
      <c r="K662" s="142">
        <f t="shared" ca="1" si="119"/>
        <v>10.785533427083896</v>
      </c>
      <c r="L662" s="143">
        <f ca="1">MAX(Routing!A$3,J661+K661)</f>
        <v>11.61875070171566</v>
      </c>
      <c r="M662" s="141">
        <f ca="1">VLOOKUP(L662,Routing!A$3:D$23,4)+(L662-VLOOKUP(L662,Routing!A$3:A$23,1))*VLOOKUP(L662,Routing!A$3:E$23,5)</f>
        <v>0.41660859089817104</v>
      </c>
      <c r="N662" s="141">
        <f ca="1">VLOOKUP($L662,Routing!$A$3:$C$23,3)+($L662-VLOOKUP($L662,Routing!$A$3:$A$23,1))*VLOOKUP($L662,Routing!$A$3:$F$23,6)</f>
        <v>7.7149739055216854E-3</v>
      </c>
      <c r="O662" s="141">
        <f ca="1">VLOOKUP($L662,Routing!$A$3:$B$23,2)+($L662-VLOOKUP($L662,Routing!$A$3:$A$23,1))*VLOOKUP($L662,Routing!$A$3:$G$23,7)</f>
        <v>0.3857486952760843</v>
      </c>
      <c r="P662" s="83" t="str">
        <f t="shared" ca="1" si="116"/>
        <v/>
      </c>
      <c r="Q662" s="83" t="str">
        <f t="shared" ca="1" si="120"/>
        <v/>
      </c>
      <c r="R662" s="83"/>
      <c r="S662" s="83"/>
    </row>
    <row r="663" spans="1:19" x14ac:dyDescent="0.2">
      <c r="A663" s="83">
        <f>+MassCurves!A630</f>
        <v>626</v>
      </c>
      <c r="B663" s="138">
        <f t="shared" si="109"/>
        <v>1.49892</v>
      </c>
      <c r="C663" s="123">
        <f t="shared" ca="1" si="111"/>
        <v>0.20520000000000005</v>
      </c>
      <c r="D663" s="139">
        <f t="shared" ca="1" si="112"/>
        <v>0</v>
      </c>
      <c r="E663" s="138">
        <f t="shared" ca="1" si="113"/>
        <v>0.21849999999999997</v>
      </c>
      <c r="F663" s="139">
        <f t="shared" ca="1" si="110"/>
        <v>0.22604170230000001</v>
      </c>
      <c r="G663" s="140">
        <f t="shared" ca="1" si="117"/>
        <v>13.562502138000001</v>
      </c>
      <c r="H663" s="139">
        <f t="shared" ca="1" si="114"/>
        <v>0.20932574984002425</v>
      </c>
      <c r="I663" s="123">
        <f t="shared" ca="1" si="118"/>
        <v>0.43536745214002426</v>
      </c>
      <c r="J663" s="123">
        <f t="shared" ca="1" si="115"/>
        <v>0.87140207474162468</v>
      </c>
      <c r="K663" s="142">
        <f t="shared" ca="1" si="119"/>
        <v>10.81974416519247</v>
      </c>
      <c r="L663" s="143">
        <f ca="1">MAX(Routing!A$3,J662+K662)</f>
        <v>11.655604329764502</v>
      </c>
      <c r="M663" s="141">
        <f ca="1">VLOOKUP(L663,Routing!A$3:D$23,4)+(L663-VLOOKUP(L663,Routing!A$3:A$23,1))*VLOOKUP(L663,Routing!A$3:E$23,5)</f>
        <v>0.41793003572860765</v>
      </c>
      <c r="N663" s="141">
        <f ca="1">VLOOKUP($L663,Routing!$A$3:$C$23,3)+($L663-VLOOKUP($L663,Routing!$A$3:$A$23,1))*VLOOKUP($L663,Routing!$A$3:$F$23,6)</f>
        <v>7.7394451060853256E-3</v>
      </c>
      <c r="O663" s="141">
        <f ca="1">VLOOKUP($L663,Routing!$A$3:$B$23,2)+($L663-VLOOKUP($L663,Routing!$A$3:$A$23,1))*VLOOKUP($L663,Routing!$A$3:$G$23,7)</f>
        <v>0.38697225530426632</v>
      </c>
      <c r="P663" s="83" t="str">
        <f t="shared" ca="1" si="116"/>
        <v/>
      </c>
      <c r="Q663" s="83" t="str">
        <f t="shared" ca="1" si="120"/>
        <v/>
      </c>
      <c r="R663" s="83"/>
      <c r="S663" s="83"/>
    </row>
    <row r="664" spans="1:19" x14ac:dyDescent="0.2">
      <c r="A664" s="83">
        <f>+MassCurves!A631</f>
        <v>627</v>
      </c>
      <c r="B664" s="138">
        <f t="shared" si="109"/>
        <v>1.50234</v>
      </c>
      <c r="C664" s="123">
        <f t="shared" ca="1" si="111"/>
        <v>0.20520000000000005</v>
      </c>
      <c r="D664" s="139">
        <f t="shared" ca="1" si="112"/>
        <v>0</v>
      </c>
      <c r="E664" s="138">
        <f t="shared" ca="1" si="113"/>
        <v>0.21849999999999997</v>
      </c>
      <c r="F664" s="139">
        <f t="shared" ca="1" si="110"/>
        <v>0.22604170230000001</v>
      </c>
      <c r="G664" s="140">
        <f t="shared" ca="1" si="117"/>
        <v>13.562502138000001</v>
      </c>
      <c r="H664" s="139">
        <f t="shared" ca="1" si="114"/>
        <v>0.20999292312177223</v>
      </c>
      <c r="I664" s="123">
        <f t="shared" ca="1" si="118"/>
        <v>0.43603462542177224</v>
      </c>
      <c r="J664" s="123">
        <f t="shared" ca="1" si="115"/>
        <v>0.87273961605772921</v>
      </c>
      <c r="K664" s="142">
        <f t="shared" ca="1" si="119"/>
        <v>10.85273725283766</v>
      </c>
      <c r="L664" s="143">
        <f ca="1">MAX(Routing!A$3,J663+K663)</f>
        <v>11.691146239934094</v>
      </c>
      <c r="M664" s="141">
        <f ca="1">VLOOKUP(L664,Routing!A$3:D$23,4)+(L664-VLOOKUP(L664,Routing!A$3:A$23,1))*VLOOKUP(L664,Routing!A$3:E$23,5)</f>
        <v>0.4192044468502264</v>
      </c>
      <c r="N664" s="141">
        <f ca="1">VLOOKUP($L664,Routing!$A$3:$C$23,3)+($L664-VLOOKUP($L664,Routing!$A$3:$A$23,1))*VLOOKUP($L664,Routing!$A$3:$F$23,6)</f>
        <v>7.7630453120412302E-3</v>
      </c>
      <c r="O664" s="141">
        <f ca="1">VLOOKUP($L664,Routing!$A$3:$B$23,2)+($L664-VLOOKUP($L664,Routing!$A$3:$A$23,1))*VLOOKUP($L664,Routing!$A$3:$G$23,7)</f>
        <v>0.38815226560206151</v>
      </c>
      <c r="P664" s="83" t="str">
        <f t="shared" ca="1" si="116"/>
        <v/>
      </c>
      <c r="Q664" s="83" t="str">
        <f t="shared" ca="1" si="120"/>
        <v/>
      </c>
      <c r="R664" s="83"/>
      <c r="S664" s="83"/>
    </row>
    <row r="665" spans="1:19" x14ac:dyDescent="0.2">
      <c r="A665" s="83">
        <f>+MassCurves!A632</f>
        <v>628</v>
      </c>
      <c r="B665" s="138">
        <f t="shared" si="109"/>
        <v>1.50576</v>
      </c>
      <c r="C665" s="123">
        <f t="shared" ca="1" si="111"/>
        <v>0.20520000000000005</v>
      </c>
      <c r="D665" s="139">
        <f t="shared" ca="1" si="112"/>
        <v>0</v>
      </c>
      <c r="E665" s="138">
        <f t="shared" ca="1" si="113"/>
        <v>0.21849999999999997</v>
      </c>
      <c r="F665" s="139">
        <f t="shared" ca="1" si="110"/>
        <v>0.22604170230000001</v>
      </c>
      <c r="G665" s="140">
        <f t="shared" ca="1" si="117"/>
        <v>13.562502138000001</v>
      </c>
      <c r="H665" s="139">
        <f t="shared" ca="1" si="114"/>
        <v>0.21066329116513169</v>
      </c>
      <c r="I665" s="123">
        <f t="shared" ca="1" si="118"/>
        <v>0.4367049934651317</v>
      </c>
      <c r="J665" s="123">
        <f t="shared" ca="1" si="115"/>
        <v>0.87408356732712167</v>
      </c>
      <c r="K665" s="142">
        <f t="shared" ca="1" si="119"/>
        <v>10.884605924060651</v>
      </c>
      <c r="L665" s="143">
        <f ca="1">MAX(Routing!A$3,J664+K664)</f>
        <v>11.725476868895388</v>
      </c>
      <c r="M665" s="141">
        <f ca="1">VLOOKUP(L665,Routing!A$3:D$23,4)+(L665-VLOOKUP(L665,Routing!A$3:A$23,1))*VLOOKUP(L665,Routing!A$3:E$23,5)</f>
        <v>0.42043542557792224</v>
      </c>
      <c r="N665" s="141">
        <f ca="1">VLOOKUP($L665,Routing!$A$3:$C$23,3)+($L665-VLOOKUP($L665,Routing!$A$3:$A$23,1))*VLOOKUP($L665,Routing!$A$3:$F$23,6)</f>
        <v>7.7858412144059669E-3</v>
      </c>
      <c r="O665" s="141">
        <f ca="1">VLOOKUP($L665,Routing!$A$3:$B$23,2)+($L665-VLOOKUP($L665,Routing!$A$3:$A$23,1))*VLOOKUP($L665,Routing!$A$3:$G$23,7)</f>
        <v>0.38929206072029837</v>
      </c>
      <c r="P665" s="83" t="str">
        <f t="shared" ca="1" si="116"/>
        <v/>
      </c>
      <c r="Q665" s="83" t="str">
        <f t="shared" ca="1" si="120"/>
        <v/>
      </c>
      <c r="R665" s="83"/>
      <c r="S665" s="83"/>
    </row>
    <row r="666" spans="1:19" x14ac:dyDescent="0.2">
      <c r="A666" s="83">
        <f>+MassCurves!A633</f>
        <v>629</v>
      </c>
      <c r="B666" s="138">
        <f t="shared" si="109"/>
        <v>1.50918</v>
      </c>
      <c r="C666" s="123">
        <f t="shared" ca="1" si="111"/>
        <v>0.20520000000000005</v>
      </c>
      <c r="D666" s="139">
        <f t="shared" ca="1" si="112"/>
        <v>0</v>
      </c>
      <c r="E666" s="138">
        <f t="shared" ca="1" si="113"/>
        <v>0.21849999999999997</v>
      </c>
      <c r="F666" s="139">
        <f t="shared" ca="1" si="110"/>
        <v>0.22604170230000001</v>
      </c>
      <c r="G666" s="140">
        <f t="shared" ca="1" si="117"/>
        <v>13.562502138000001</v>
      </c>
      <c r="H666" s="139">
        <f t="shared" ca="1" si="114"/>
        <v>0.21133687440021084</v>
      </c>
      <c r="I666" s="123">
        <f t="shared" ca="1" si="118"/>
        <v>0.43737857670021085</v>
      </c>
      <c r="J666" s="123">
        <f t="shared" ca="1" si="115"/>
        <v>0.87543396957359043</v>
      </c>
      <c r="K666" s="142">
        <f t="shared" ca="1" si="119"/>
        <v>10.915436764575709</v>
      </c>
      <c r="L666" s="143">
        <f ca="1">MAX(Routing!A$3,J665+K665)</f>
        <v>11.758689491387772</v>
      </c>
      <c r="M666" s="141">
        <f ca="1">VLOOKUP(L666,Routing!A$3:D$23,4)+(L666-VLOOKUP(L666,Routing!A$3:A$23,1))*VLOOKUP(L666,Routing!A$3:E$23,5)</f>
        <v>0.42162631642426274</v>
      </c>
      <c r="N666" s="141">
        <f ca="1">VLOOKUP($L666,Routing!$A$3:$C$23,3)+($L666-VLOOKUP($L666,Routing!$A$3:$A$23,1))*VLOOKUP($L666,Routing!$A$3:$F$23,6)</f>
        <v>7.8078947485974576E-3</v>
      </c>
      <c r="O666" s="141">
        <f ca="1">VLOOKUP($L666,Routing!$A$3:$B$23,2)+($L666-VLOOKUP($L666,Routing!$A$3:$A$23,1))*VLOOKUP($L666,Routing!$A$3:$G$23,7)</f>
        <v>0.39039473742987285</v>
      </c>
      <c r="P666" s="83" t="str">
        <f t="shared" ca="1" si="116"/>
        <v/>
      </c>
      <c r="Q666" s="83" t="str">
        <f t="shared" ca="1" si="120"/>
        <v/>
      </c>
      <c r="R666" s="83"/>
      <c r="S666" s="83"/>
    </row>
    <row r="667" spans="1:19" x14ac:dyDescent="0.2">
      <c r="A667" s="83">
        <f>+MassCurves!A634</f>
        <v>630</v>
      </c>
      <c r="B667" s="138">
        <f t="shared" si="109"/>
        <v>1.5125999999999999</v>
      </c>
      <c r="C667" s="123">
        <f t="shared" ca="1" si="111"/>
        <v>0.20520000000000005</v>
      </c>
      <c r="D667" s="139">
        <f t="shared" ca="1" si="112"/>
        <v>0</v>
      </c>
      <c r="E667" s="138">
        <f t="shared" ca="1" si="113"/>
        <v>0.21849999999999997</v>
      </c>
      <c r="F667" s="139">
        <f t="shared" ca="1" si="110"/>
        <v>0.22604170230000001</v>
      </c>
      <c r="G667" s="140">
        <f t="shared" ca="1" si="117"/>
        <v>13.562502138000001</v>
      </c>
      <c r="H667" s="139">
        <f t="shared" ca="1" si="114"/>
        <v>0.21201369342069001</v>
      </c>
      <c r="I667" s="123">
        <f t="shared" ca="1" si="118"/>
        <v>0.43805539572069002</v>
      </c>
      <c r="J667" s="123">
        <f t="shared" ca="1" si="115"/>
        <v>0.87679086414964091</v>
      </c>
      <c r="K667" s="142">
        <f t="shared" ca="1" si="119"/>
        <v>10.945310188844868</v>
      </c>
      <c r="L667" s="143">
        <f ca="1">MAX(Routing!A$3,J666+K666)</f>
        <v>11.7908707341493</v>
      </c>
      <c r="M667" s="141">
        <f ca="1">VLOOKUP(L667,Routing!A$3:D$23,4)+(L667-VLOOKUP(L667,Routing!A$3:A$23,1))*VLOOKUP(L667,Routing!A$3:E$23,5)</f>
        <v>0.42278022552726569</v>
      </c>
      <c r="N667" s="141">
        <f ca="1">VLOOKUP($L667,Routing!$A$3:$C$23,3)+($L667-VLOOKUP($L667,Routing!$A$3:$A$23,1))*VLOOKUP($L667,Routing!$A$3:$F$23,6)</f>
        <v>7.829263435690105E-3</v>
      </c>
      <c r="O667" s="141">
        <f ca="1">VLOOKUP($L667,Routing!$A$3:$B$23,2)+($L667-VLOOKUP($L667,Routing!$A$3:$A$23,1))*VLOOKUP($L667,Routing!$A$3:$G$23,7)</f>
        <v>0.39146317178450529</v>
      </c>
      <c r="P667" s="83" t="str">
        <f t="shared" ca="1" si="116"/>
        <v/>
      </c>
      <c r="Q667" s="83" t="str">
        <f t="shared" ca="1" si="120"/>
        <v/>
      </c>
      <c r="R667" s="83"/>
      <c r="S667" s="83"/>
    </row>
    <row r="668" spans="1:19" x14ac:dyDescent="0.2">
      <c r="A668" s="83">
        <f>+MassCurves!A635</f>
        <v>631</v>
      </c>
      <c r="B668" s="138">
        <f t="shared" si="109"/>
        <v>1.5160199999999999</v>
      </c>
      <c r="C668" s="123">
        <f t="shared" ca="1" si="111"/>
        <v>0.20520000000000005</v>
      </c>
      <c r="D668" s="139">
        <f t="shared" ca="1" si="112"/>
        <v>0</v>
      </c>
      <c r="E668" s="138">
        <f t="shared" ca="1" si="113"/>
        <v>0.21849999999999997</v>
      </c>
      <c r="F668" s="139">
        <f t="shared" ca="1" si="110"/>
        <v>0.22604170230000001</v>
      </c>
      <c r="G668" s="140">
        <f t="shared" ca="1" si="117"/>
        <v>13.562502138000001</v>
      </c>
      <c r="H668" s="139">
        <f t="shared" ca="1" si="114"/>
        <v>0.21269376898539463</v>
      </c>
      <c r="I668" s="123">
        <f t="shared" ca="1" si="118"/>
        <v>0.43873547128539464</v>
      </c>
      <c r="J668" s="123">
        <f t="shared" ca="1" si="115"/>
        <v>0.87815429273966128</v>
      </c>
      <c r="K668" s="142">
        <f t="shared" ca="1" si="119"/>
        <v>10.974300882942975</v>
      </c>
      <c r="L668" s="143">
        <f ca="1">MAX(Routing!A$3,J667+K667)</f>
        <v>11.822101052994508</v>
      </c>
      <c r="M668" s="141">
        <f ca="1">VLOOKUP(L668,Routing!A$3:D$23,4)+(L668-VLOOKUP(L668,Routing!A$3:A$23,1))*VLOOKUP(L668,Routing!A$3:E$23,5)</f>
        <v>0.42390003775677521</v>
      </c>
      <c r="N668" s="141">
        <f ca="1">VLOOKUP($L668,Routing!$A$3:$C$23,3)+($L668-VLOOKUP($L668,Routing!$A$3:$A$23,1))*VLOOKUP($L668,Routing!$A$3:$F$23,6)</f>
        <v>7.8500006991995396E-3</v>
      </c>
      <c r="O668" s="141">
        <f ca="1">VLOOKUP($L668,Routing!$A$3:$B$23,2)+($L668-VLOOKUP($L668,Routing!$A$3:$A$23,1))*VLOOKUP($L668,Routing!$A$3:$G$23,7)</f>
        <v>0.39250003495997698</v>
      </c>
      <c r="P668" s="83" t="str">
        <f t="shared" ca="1" si="116"/>
        <v/>
      </c>
      <c r="Q668" s="83" t="str">
        <f t="shared" ca="1" si="120"/>
        <v/>
      </c>
      <c r="R668" s="83"/>
      <c r="S668" s="83"/>
    </row>
    <row r="669" spans="1:19" x14ac:dyDescent="0.2">
      <c r="A669" s="83">
        <f>+MassCurves!A636</f>
        <v>632</v>
      </c>
      <c r="B669" s="138">
        <f t="shared" si="109"/>
        <v>1.5194399999999999</v>
      </c>
      <c r="C669" s="123">
        <f t="shared" ca="1" si="111"/>
        <v>0.20520000000000005</v>
      </c>
      <c r="D669" s="139">
        <f t="shared" ca="1" si="112"/>
        <v>0</v>
      </c>
      <c r="E669" s="138">
        <f t="shared" ca="1" si="113"/>
        <v>0.21849999999999997</v>
      </c>
      <c r="F669" s="139">
        <f t="shared" ca="1" si="110"/>
        <v>0.22604170230000001</v>
      </c>
      <c r="G669" s="140">
        <f t="shared" ca="1" si="117"/>
        <v>13.562502138000001</v>
      </c>
      <c r="H669" s="139">
        <f t="shared" ca="1" si="114"/>
        <v>0.21337712201988782</v>
      </c>
      <c r="I669" s="123">
        <f t="shared" ca="1" si="118"/>
        <v>0.43941882431988782</v>
      </c>
      <c r="J669" s="123">
        <f t="shared" ca="1" si="115"/>
        <v>0.87952429736312454</v>
      </c>
      <c r="K669" s="142">
        <f t="shared" ca="1" si="119"/>
        <v>11.002478215666478</v>
      </c>
      <c r="L669" s="143">
        <f ca="1">MAX(Routing!A$3,J668+K668)</f>
        <v>11.852455175682636</v>
      </c>
      <c r="M669" s="141">
        <f ca="1">VLOOKUP(L669,Routing!A$3:D$23,4)+(L669-VLOOKUP(L669,Routing!A$3:A$23,1))*VLOOKUP(L669,Routing!A$3:E$23,5)</f>
        <v>0.42498843259419805</v>
      </c>
      <c r="N669" s="141">
        <f ca="1">VLOOKUP($L669,Routing!$A$3:$C$23,3)+($L669-VLOOKUP($L669,Routing!$A$3:$A$23,1))*VLOOKUP($L669,Routing!$A$3:$F$23,6)</f>
        <v>7.8701561591518164E-3</v>
      </c>
      <c r="O669" s="141">
        <f ca="1">VLOOKUP($L669,Routing!$A$3:$B$23,2)+($L669-VLOOKUP($L669,Routing!$A$3:$A$23,1))*VLOOKUP($L669,Routing!$A$3:$G$23,7)</f>
        <v>0.39350780795759077</v>
      </c>
      <c r="P669" s="83" t="str">
        <f t="shared" ca="1" si="116"/>
        <v/>
      </c>
      <c r="Q669" s="83" t="str">
        <f t="shared" ca="1" si="120"/>
        <v/>
      </c>
      <c r="R669" s="83"/>
      <c r="S669" s="83"/>
    </row>
    <row r="670" spans="1:19" x14ac:dyDescent="0.2">
      <c r="A670" s="83">
        <f>+MassCurves!A637</f>
        <v>633</v>
      </c>
      <c r="B670" s="138">
        <f t="shared" si="109"/>
        <v>1.5228599999999999</v>
      </c>
      <c r="C670" s="123">
        <f t="shared" ca="1" si="111"/>
        <v>0.20520000000000005</v>
      </c>
      <c r="D670" s="139">
        <f t="shared" ca="1" si="112"/>
        <v>0</v>
      </c>
      <c r="E670" s="138">
        <f t="shared" ca="1" si="113"/>
        <v>0.21849999999999997</v>
      </c>
      <c r="F670" s="139">
        <f t="shared" ca="1" si="110"/>
        <v>0.22604170230000001</v>
      </c>
      <c r="G670" s="140">
        <f t="shared" ca="1" si="117"/>
        <v>13.562502138000001</v>
      </c>
      <c r="H670" s="139">
        <f t="shared" ca="1" si="114"/>
        <v>0.21406377361807941</v>
      </c>
      <c r="I670" s="123">
        <f t="shared" ca="1" si="118"/>
        <v>0.44010547591807941</v>
      </c>
      <c r="J670" s="123">
        <f t="shared" ca="1" si="115"/>
        <v>0.88090092037782486</v>
      </c>
      <c r="K670" s="142">
        <f t="shared" ca="1" si="119"/>
        <v>11.029906620163221</v>
      </c>
      <c r="L670" s="143">
        <f ca="1">MAX(Routing!A$3,J669+K669)</f>
        <v>11.882002513029603</v>
      </c>
      <c r="M670" s="141">
        <f ca="1">VLOOKUP(L670,Routing!A$3:D$23,4)+(L670-VLOOKUP(L670,Routing!A$3:A$23,1))*VLOOKUP(L670,Routing!A$3:E$23,5)</f>
        <v>0.42604789887357142</v>
      </c>
      <c r="N670" s="141">
        <f ca="1">VLOOKUP($L670,Routing!$A$3:$C$23,3)+($L670-VLOOKUP($L670,Routing!$A$3:$A$23,1))*VLOOKUP($L670,Routing!$A$3:$F$23,6)</f>
        <v>7.8897759050661365E-3</v>
      </c>
      <c r="O670" s="141">
        <f ca="1">VLOOKUP($L670,Routing!$A$3:$B$23,2)+($L670-VLOOKUP($L670,Routing!$A$3:$A$23,1))*VLOOKUP($L670,Routing!$A$3:$G$23,7)</f>
        <v>0.39448879525330682</v>
      </c>
      <c r="P670" s="83" t="str">
        <f t="shared" ca="1" si="116"/>
        <v/>
      </c>
      <c r="Q670" s="83" t="str">
        <f t="shared" ca="1" si="120"/>
        <v/>
      </c>
      <c r="R670" s="83"/>
      <c r="S670" s="83"/>
    </row>
    <row r="671" spans="1:19" x14ac:dyDescent="0.2">
      <c r="A671" s="83">
        <f>+MassCurves!A638</f>
        <v>634</v>
      </c>
      <c r="B671" s="138">
        <f t="shared" si="109"/>
        <v>1.5262799999999999</v>
      </c>
      <c r="C671" s="123">
        <f t="shared" ca="1" si="111"/>
        <v>0.20520000000000005</v>
      </c>
      <c r="D671" s="139">
        <f t="shared" ca="1" si="112"/>
        <v>0</v>
      </c>
      <c r="E671" s="138">
        <f t="shared" ca="1" si="113"/>
        <v>0.21849999999999997</v>
      </c>
      <c r="F671" s="139">
        <f t="shared" ca="1" si="110"/>
        <v>0.22604170230000001</v>
      </c>
      <c r="G671" s="140">
        <f t="shared" ca="1" si="117"/>
        <v>13.562502138000001</v>
      </c>
      <c r="H671" s="139">
        <f t="shared" ca="1" si="114"/>
        <v>0.21475374504385433</v>
      </c>
      <c r="I671" s="123">
        <f t="shared" ca="1" si="118"/>
        <v>0.44079544734385434</v>
      </c>
      <c r="J671" s="123">
        <f t="shared" ca="1" si="115"/>
        <v>0.88228420448315292</v>
      </c>
      <c r="K671" s="142">
        <f t="shared" ca="1" si="119"/>
        <v>11.056645948197417</v>
      </c>
      <c r="L671" s="143">
        <f ca="1">MAX(Routing!A$3,J670+K670)</f>
        <v>11.910807540541045</v>
      </c>
      <c r="M671" s="141">
        <f ca="1">VLOOKUP(L671,Routing!A$3:D$23,4)+(L671-VLOOKUP(L671,Routing!A$3:A$23,1))*VLOOKUP(L671,Routing!A$3:E$23,5)</f>
        <v>0.42708074846561517</v>
      </c>
      <c r="N671" s="141">
        <f ca="1">VLOOKUP($L671,Routing!$A$3:$C$23,3)+($L671-VLOOKUP($L671,Routing!$A$3:$A$23,1))*VLOOKUP($L671,Routing!$A$3:$F$23,6)</f>
        <v>7.908902749363244E-3</v>
      </c>
      <c r="O671" s="141">
        <f ca="1">VLOOKUP($L671,Routing!$A$3:$B$23,2)+($L671-VLOOKUP($L671,Routing!$A$3:$A$23,1))*VLOOKUP($L671,Routing!$A$3:$G$23,7)</f>
        <v>0.39544513746816212</v>
      </c>
      <c r="P671" s="83" t="str">
        <f t="shared" ca="1" si="116"/>
        <v/>
      </c>
      <c r="Q671" s="83" t="str">
        <f t="shared" ca="1" si="120"/>
        <v/>
      </c>
      <c r="R671" s="83"/>
      <c r="S671" s="83"/>
    </row>
    <row r="672" spans="1:19" x14ac:dyDescent="0.2">
      <c r="A672" s="83">
        <f>+MassCurves!A639</f>
        <v>635</v>
      </c>
      <c r="B672" s="138">
        <f t="shared" si="109"/>
        <v>1.5297000000000001</v>
      </c>
      <c r="C672" s="123">
        <f t="shared" ca="1" si="111"/>
        <v>0.20520000000000005</v>
      </c>
      <c r="D672" s="139">
        <f t="shared" ca="1" si="112"/>
        <v>0</v>
      </c>
      <c r="E672" s="138">
        <f t="shared" ca="1" si="113"/>
        <v>0.21849999999999997</v>
      </c>
      <c r="F672" s="139">
        <f t="shared" ca="1" si="110"/>
        <v>0.22604170230000001</v>
      </c>
      <c r="G672" s="140">
        <f t="shared" ca="1" si="117"/>
        <v>13.562502138000001</v>
      </c>
      <c r="H672" s="139">
        <f t="shared" ca="1" si="114"/>
        <v>0.21544705773271861</v>
      </c>
      <c r="I672" s="123">
        <f t="shared" ca="1" si="118"/>
        <v>0.44148876003271864</v>
      </c>
      <c r="J672" s="123">
        <f t="shared" ca="1" si="115"/>
        <v>0.88367419272340664</v>
      </c>
      <c r="K672" s="142">
        <f t="shared" ca="1" si="119"/>
        <v>11.082751799012167</v>
      </c>
      <c r="L672" s="143">
        <f ca="1">MAX(Routing!A$3,J671+K671)</f>
        <v>11.93893015268057</v>
      </c>
      <c r="M672" s="141">
        <f ca="1">VLOOKUP(L672,Routing!A$3:D$23,4)+(L672-VLOOKUP(L672,Routing!A$3:A$23,1))*VLOOKUP(L672,Routing!A$3:E$23,5)</f>
        <v>0.42808912898057816</v>
      </c>
      <c r="N672" s="141">
        <f ca="1">VLOOKUP($L672,Routing!$A$3:$C$23,3)+($L672-VLOOKUP($L672,Routing!$A$3:$A$23,1))*VLOOKUP($L672,Routing!$A$3:$F$23,6)</f>
        <v>7.9275764626032981E-3</v>
      </c>
      <c r="O672" s="141">
        <f ca="1">VLOOKUP($L672,Routing!$A$3:$B$23,2)+($L672-VLOOKUP($L672,Routing!$A$3:$A$23,1))*VLOOKUP($L672,Routing!$A$3:$G$23,7)</f>
        <v>0.39637882313016493</v>
      </c>
      <c r="P672" s="83" t="str">
        <f t="shared" ca="1" si="116"/>
        <v/>
      </c>
      <c r="Q672" s="83" t="str">
        <f t="shared" ca="1" si="120"/>
        <v/>
      </c>
      <c r="R672" s="83"/>
      <c r="S672" s="83"/>
    </row>
    <row r="673" spans="1:19" x14ac:dyDescent="0.2">
      <c r="A673" s="83">
        <f>+MassCurves!A640</f>
        <v>636</v>
      </c>
      <c r="B673" s="138">
        <f t="shared" si="109"/>
        <v>1.53312</v>
      </c>
      <c r="C673" s="123">
        <f t="shared" ca="1" si="111"/>
        <v>0.20520000000000005</v>
      </c>
      <c r="D673" s="139">
        <f t="shared" ca="1" si="112"/>
        <v>0</v>
      </c>
      <c r="E673" s="138">
        <f t="shared" ca="1" si="113"/>
        <v>0.21849999999999997</v>
      </c>
      <c r="F673" s="139">
        <f t="shared" ca="1" si="110"/>
        <v>0.22604170230000001</v>
      </c>
      <c r="G673" s="140">
        <f t="shared" ca="1" si="117"/>
        <v>13.562502138000001</v>
      </c>
      <c r="H673" s="139">
        <f t="shared" ca="1" si="114"/>
        <v>0.21614373329346423</v>
      </c>
      <c r="I673" s="123">
        <f t="shared" ca="1" si="118"/>
        <v>0.44218543559346424</v>
      </c>
      <c r="J673" s="123">
        <f t="shared" ca="1" si="115"/>
        <v>0.88507092849113911</v>
      </c>
      <c r="K673" s="142">
        <f t="shared" ca="1" si="119"/>
        <v>11.108275824611338</v>
      </c>
      <c r="L673" s="143">
        <f ca="1">MAX(Routing!A$3,J672+K672)</f>
        <v>11.966425991735573</v>
      </c>
      <c r="M673" s="141">
        <f ca="1">VLOOKUP(L673,Routing!A$3:D$23,4)+(L673-VLOOKUP(L673,Routing!A$3:A$23,1))*VLOOKUP(L673,Routing!A$3:E$23,5)</f>
        <v>0.42907503556023963</v>
      </c>
      <c r="N673" s="141">
        <f ca="1">VLOOKUP($L673,Routing!$A$3:$C$23,3)+($L673-VLOOKUP($L673,Routing!$A$3:$A$23,1))*VLOOKUP($L673,Routing!$A$3:$F$23,6)</f>
        <v>7.9458339918562892E-3</v>
      </c>
      <c r="O673" s="141">
        <f ca="1">VLOOKUP($L673,Routing!$A$3:$B$23,2)+($L673-VLOOKUP($L673,Routing!$A$3:$A$23,1))*VLOOKUP($L673,Routing!$A$3:$G$23,7)</f>
        <v>0.39729169959281446</v>
      </c>
      <c r="P673" s="83" t="str">
        <f t="shared" ca="1" si="116"/>
        <v/>
      </c>
      <c r="Q673" s="83" t="str">
        <f t="shared" ca="1" si="120"/>
        <v/>
      </c>
      <c r="R673" s="83"/>
      <c r="S673" s="83"/>
    </row>
    <row r="674" spans="1:19" x14ac:dyDescent="0.2">
      <c r="A674" s="83">
        <f>+MassCurves!A641</f>
        <v>637</v>
      </c>
      <c r="B674" s="138">
        <f t="shared" si="109"/>
        <v>1.53654</v>
      </c>
      <c r="C674" s="123">
        <f t="shared" ca="1" si="111"/>
        <v>0.20520000000000005</v>
      </c>
      <c r="D674" s="139">
        <f t="shared" ca="1" si="112"/>
        <v>0</v>
      </c>
      <c r="E674" s="138">
        <f t="shared" ca="1" si="113"/>
        <v>0.21849999999999997</v>
      </c>
      <c r="F674" s="139">
        <f t="shared" ca="1" si="110"/>
        <v>0.22604170230000001</v>
      </c>
      <c r="G674" s="140">
        <f t="shared" ca="1" si="117"/>
        <v>13.562502138000001</v>
      </c>
      <c r="H674" s="139">
        <f t="shared" ca="1" si="114"/>
        <v>0.21684379350985289</v>
      </c>
      <c r="I674" s="123">
        <f t="shared" ca="1" si="118"/>
        <v>0.44288549580985292</v>
      </c>
      <c r="J674" s="123">
        <f t="shared" ca="1" si="115"/>
        <v>0.88647445553054638</v>
      </c>
      <c r="K674" s="142">
        <f t="shared" ca="1" si="119"/>
        <v>11.133266013151754</v>
      </c>
      <c r="L674" s="143">
        <f ca="1">MAX(Routing!A$3,J673+K673)</f>
        <v>11.993346753102477</v>
      </c>
      <c r="M674" s="141">
        <f ca="1">VLOOKUP(L674,Routing!A$3:D$23,4)+(L674-VLOOKUP(L674,Routing!A$3:A$23,1))*VLOOKUP(L674,Routing!A$3:E$23,5)</f>
        <v>0.43004032182439156</v>
      </c>
      <c r="N674" s="141">
        <f ca="1">VLOOKUP($L674,Routing!$A$3:$C$23,3)+($L674-VLOOKUP($L674,Routing!$A$3:$A$23,1))*VLOOKUP($L674,Routing!$A$3:$F$23,6)</f>
        <v>7.9637096634146594E-3</v>
      </c>
      <c r="O674" s="141">
        <f ca="1">VLOOKUP($L674,Routing!$A$3:$B$23,2)+($L674-VLOOKUP($L674,Routing!$A$3:$A$23,1))*VLOOKUP($L674,Routing!$A$3:$G$23,7)</f>
        <v>0.39818548317073293</v>
      </c>
      <c r="P674" s="83" t="str">
        <f t="shared" ca="1" si="116"/>
        <v/>
      </c>
      <c r="Q674" s="83" t="str">
        <f t="shared" ca="1" si="120"/>
        <v/>
      </c>
      <c r="R674" s="83"/>
      <c r="S674" s="83"/>
    </row>
    <row r="675" spans="1:19" x14ac:dyDescent="0.2">
      <c r="A675" s="83">
        <f>+MassCurves!A642</f>
        <v>638</v>
      </c>
      <c r="B675" s="138">
        <f t="shared" si="109"/>
        <v>1.53996</v>
      </c>
      <c r="C675" s="123">
        <f t="shared" ca="1" si="111"/>
        <v>0.20520000000000005</v>
      </c>
      <c r="D675" s="139">
        <f t="shared" ca="1" si="112"/>
        <v>0</v>
      </c>
      <c r="E675" s="138">
        <f t="shared" ca="1" si="113"/>
        <v>0.21849999999999997</v>
      </c>
      <c r="F675" s="139">
        <f t="shared" ca="1" si="110"/>
        <v>0.22604170230000001</v>
      </c>
      <c r="G675" s="140">
        <f t="shared" ca="1" si="117"/>
        <v>13.562502138000001</v>
      </c>
      <c r="H675" s="139">
        <f t="shared" ca="1" si="114"/>
        <v>0.21754726034231889</v>
      </c>
      <c r="I675" s="123">
        <f t="shared" ca="1" si="118"/>
        <v>0.4435889626423189</v>
      </c>
      <c r="J675" s="123">
        <f t="shared" ca="1" si="115"/>
        <v>0.88788481794089158</v>
      </c>
      <c r="K675" s="142">
        <f t="shared" ca="1" si="119"/>
        <v>11.157766952015642</v>
      </c>
      <c r="L675" s="143">
        <f ca="1">MAX(Routing!A$3,J674+K674)</f>
        <v>12.019740468682301</v>
      </c>
      <c r="M675" s="141">
        <f ca="1">VLOOKUP(L675,Routing!A$3:D$23,4)+(L675-VLOOKUP(L675,Routing!A$3:A$23,1))*VLOOKUP(L675,Routing!A$3:E$23,5)</f>
        <v>0.43098671003243305</v>
      </c>
      <c r="N675" s="141">
        <f ca="1">VLOOKUP($L675,Routing!$A$3:$C$23,3)+($L675-VLOOKUP($L675,Routing!$A$3:$A$23,1))*VLOOKUP($L675,Routing!$A$3:$F$23,6)</f>
        <v>7.9812353709709828E-3</v>
      </c>
      <c r="O675" s="141">
        <f ca="1">VLOOKUP($L675,Routing!$A$3:$B$23,2)+($L675-VLOOKUP($L675,Routing!$A$3:$A$23,1))*VLOOKUP($L675,Routing!$A$3:$G$23,7)</f>
        <v>0.39906176854854913</v>
      </c>
      <c r="P675" s="83" t="str">
        <f t="shared" ca="1" si="116"/>
        <v/>
      </c>
      <c r="Q675" s="83" t="str">
        <f t="shared" ca="1" si="120"/>
        <v/>
      </c>
      <c r="R675" s="83"/>
      <c r="S675" s="83"/>
    </row>
    <row r="676" spans="1:19" x14ac:dyDescent="0.2">
      <c r="A676" s="83">
        <f>+MassCurves!A643</f>
        <v>639</v>
      </c>
      <c r="B676" s="138">
        <f t="shared" si="109"/>
        <v>1.54338</v>
      </c>
      <c r="C676" s="123">
        <f t="shared" ca="1" si="111"/>
        <v>0.20520000000000005</v>
      </c>
      <c r="D676" s="139">
        <f t="shared" ca="1" si="112"/>
        <v>0</v>
      </c>
      <c r="E676" s="138">
        <f t="shared" ca="1" si="113"/>
        <v>0.21849999999999997</v>
      </c>
      <c r="F676" s="139">
        <f t="shared" ca="1" si="110"/>
        <v>0.22604170230000001</v>
      </c>
      <c r="G676" s="140">
        <f t="shared" ca="1" si="117"/>
        <v>13.562502138000001</v>
      </c>
      <c r="H676" s="139">
        <f t="shared" ca="1" si="114"/>
        <v>0.21825415592969155</v>
      </c>
      <c r="I676" s="123">
        <f t="shared" ca="1" si="118"/>
        <v>0.44429585822969153</v>
      </c>
      <c r="J676" s="123">
        <f t="shared" ca="1" si="115"/>
        <v>0.88930206017996949</v>
      </c>
      <c r="K676" s="142">
        <f t="shared" ca="1" si="119"/>
        <v>11.181820072020489</v>
      </c>
      <c r="L676" s="143">
        <f ca="1">MAX(Routing!A$3,J675+K675)</f>
        <v>12.045651769956534</v>
      </c>
      <c r="M676" s="141">
        <f ca="1">VLOOKUP(L676,Routing!A$3:D$23,4)+(L676-VLOOKUP(L676,Routing!A$3:A$23,1))*VLOOKUP(L676,Routing!A$3:E$23,5)</f>
        <v>0.43191580051636969</v>
      </c>
      <c r="N676" s="141">
        <f ca="1">VLOOKUP($L676,Routing!$A$3:$C$23,3)+($L676-VLOOKUP($L676,Routing!$A$3:$A$23,1))*VLOOKUP($L676,Routing!$A$3:$F$23,6)</f>
        <v>7.9984407503031416E-3</v>
      </c>
      <c r="O676" s="141">
        <f ca="1">VLOOKUP($L676,Routing!$A$3:$B$23,2)+($L676-VLOOKUP($L676,Routing!$A$3:$A$23,1))*VLOOKUP($L676,Routing!$A$3:$G$23,7)</f>
        <v>0.39992203751515709</v>
      </c>
      <c r="P676" s="83" t="str">
        <f t="shared" ca="1" si="116"/>
        <v/>
      </c>
      <c r="Q676" s="83" t="str">
        <f t="shared" ca="1" si="120"/>
        <v/>
      </c>
      <c r="R676" s="83"/>
      <c r="S676" s="83"/>
    </row>
    <row r="677" spans="1:19" x14ac:dyDescent="0.2">
      <c r="A677" s="83">
        <f>+MassCurves!A644</f>
        <v>640</v>
      </c>
      <c r="B677" s="138">
        <f t="shared" ref="B677:B740" si="121">+HLOOKUP($B$9,MassCurve,(A677+2))</f>
        <v>1.5468</v>
      </c>
      <c r="C677" s="123">
        <f t="shared" ca="1" si="111"/>
        <v>0.20520000000000005</v>
      </c>
      <c r="D677" s="139">
        <f t="shared" ca="1" si="112"/>
        <v>0</v>
      </c>
      <c r="E677" s="138">
        <f t="shared" ca="1" si="113"/>
        <v>0.21849999999999997</v>
      </c>
      <c r="F677" s="139">
        <f t="shared" ref="F677:F740" ca="1" si="122">+E677*C677*MAX(0.05,$B$5)*1.0083</f>
        <v>0.22604170230000001</v>
      </c>
      <c r="G677" s="140">
        <f t="shared" ca="1" si="117"/>
        <v>13.562502138000001</v>
      </c>
      <c r="H677" s="139">
        <f t="shared" ca="1" si="114"/>
        <v>0.21896450259093669</v>
      </c>
      <c r="I677" s="123">
        <f t="shared" ca="1" si="118"/>
        <v>0.44500620489093667</v>
      </c>
      <c r="J677" s="123">
        <f t="shared" ca="1" si="115"/>
        <v>0.89072622706761018</v>
      </c>
      <c r="K677" s="142">
        <f t="shared" ca="1" si="119"/>
        <v>11.205125990844959</v>
      </c>
      <c r="L677" s="143">
        <f ca="1">MAX(Routing!A$3,J676+K676)</f>
        <v>12.071122132200459</v>
      </c>
      <c r="M677" s="141">
        <f ca="1">VLOOKUP(L677,Routing!A$3:D$23,4)+(L677-VLOOKUP(L677,Routing!A$3:A$23,1))*VLOOKUP(L677,Routing!A$3:E$23,5)</f>
        <v>0.43299802283962441</v>
      </c>
      <c r="N677" s="141">
        <f ca="1">VLOOKUP($L677,Routing!$A$3:$C$23,3)+($L677-VLOOKUP($L677,Routing!$A$3:$A$23,1))*VLOOKUP($L677,Routing!$A$3:$F$23,6)</f>
        <v>8.0152369899179291E-3</v>
      </c>
      <c r="O677" s="141">
        <f ca="1">VLOOKUP($L677,Routing!$A$3:$B$23,2)+($L677-VLOOKUP($L677,Routing!$A$3:$A$23,1))*VLOOKUP($L677,Routing!$A$3:$G$23,7)</f>
        <v>0.40076184949589649</v>
      </c>
      <c r="P677" s="83" t="str">
        <f t="shared" ca="1" si="116"/>
        <v/>
      </c>
      <c r="Q677" s="83" t="str">
        <f t="shared" ca="1" si="120"/>
        <v/>
      </c>
      <c r="R677" s="83"/>
      <c r="S677" s="83"/>
    </row>
    <row r="678" spans="1:19" x14ac:dyDescent="0.2">
      <c r="A678" s="83">
        <f>+MassCurves!A645</f>
        <v>641</v>
      </c>
      <c r="B678" s="138">
        <f t="shared" si="121"/>
        <v>1.5502199999999999</v>
      </c>
      <c r="C678" s="123">
        <f t="shared" ref="C678:C741" ca="1" si="123">+IF(A678&lt;MAX(5,$B$6),(B678-B677)*60,(B678-OFFSET(B678,-MAX(5,$B$6),0,1,1))/(A678-OFFSET(A678,-MAX(5,$B$6),0,1,1))*60)</f>
        <v>0.20520000000000005</v>
      </c>
      <c r="D678" s="139">
        <f t="shared" ref="D678:D741" ca="1" si="124">VLOOKUP(C678,Cinterp,$B$10+1)</f>
        <v>0</v>
      </c>
      <c r="E678" s="138">
        <f t="shared" ref="E678:E741" ca="1" si="125">0.95*MAX(0,$B$7)/100+D678*(1-MAX(0,$B$7)/100)</f>
        <v>0.21849999999999997</v>
      </c>
      <c r="F678" s="139">
        <f t="shared" ca="1" si="122"/>
        <v>0.22604170230000001</v>
      </c>
      <c r="G678" s="140">
        <f t="shared" ca="1" si="117"/>
        <v>13.562502138000001</v>
      </c>
      <c r="H678" s="139">
        <f t="shared" ref="H678:H741" ca="1" si="126">+S$35*(1-F678/B$20)*(1/(1+ABS(A678-S$37)/100))^2</f>
        <v>0.21967832282691874</v>
      </c>
      <c r="I678" s="123">
        <f t="shared" ca="1" si="118"/>
        <v>0.44572002512691877</v>
      </c>
      <c r="J678" s="123">
        <f t="shared" ref="J678:J741" ca="1" si="127">+I678+I679</f>
        <v>0.89215736378922217</v>
      </c>
      <c r="K678" s="142">
        <f t="shared" ca="1" si="119"/>
        <v>11.227721223495658</v>
      </c>
      <c r="L678" s="143">
        <f ca="1">MAX(Routing!A$3,J677+K677)</f>
        <v>12.095852217912569</v>
      </c>
      <c r="M678" s="141">
        <f ca="1">VLOOKUP(L678,Routing!A$3:D$23,4)+(L678-VLOOKUP(L678,Routing!A$3:A$23,1))*VLOOKUP(L678,Routing!A$3:E$23,5)</f>
        <v>0.4340654499329642</v>
      </c>
      <c r="N678" s="141">
        <f ca="1">VLOOKUP($L678,Routing!$A$3:$C$23,3)+($L678-VLOOKUP($L678,Routing!$A$3:$A$23,1))*VLOOKUP($L678,Routing!$A$3:$F$23,6)</f>
        <v>8.0315335867628124E-3</v>
      </c>
      <c r="O678" s="141">
        <f ca="1">VLOOKUP($L678,Routing!$A$3:$B$23,2)+($L678-VLOOKUP($L678,Routing!$A$3:$A$23,1))*VLOOKUP($L678,Routing!$A$3:$G$23,7)</f>
        <v>0.40157667933814062</v>
      </c>
      <c r="P678" s="83" t="str">
        <f t="shared" ref="P678:P741" ca="1" si="128">IF(I678&gt;B$23,(I678-B$23),"")</f>
        <v/>
      </c>
      <c r="Q678" s="83" t="str">
        <f t="shared" ca="1" si="120"/>
        <v/>
      </c>
      <c r="R678" s="83"/>
      <c r="S678" s="83"/>
    </row>
    <row r="679" spans="1:19" x14ac:dyDescent="0.2">
      <c r="A679" s="83">
        <f>+MassCurves!A646</f>
        <v>642</v>
      </c>
      <c r="B679" s="138">
        <f t="shared" si="121"/>
        <v>1.5536399999999999</v>
      </c>
      <c r="C679" s="123">
        <f t="shared" ca="1" si="123"/>
        <v>0.20520000000000005</v>
      </c>
      <c r="D679" s="139">
        <f t="shared" ca="1" si="124"/>
        <v>0</v>
      </c>
      <c r="E679" s="138">
        <f t="shared" ca="1" si="125"/>
        <v>0.21849999999999997</v>
      </c>
      <c r="F679" s="139">
        <f t="shared" ca="1" si="122"/>
        <v>0.22604170230000001</v>
      </c>
      <c r="G679" s="140">
        <f t="shared" ref="G679:G742" ca="1" si="129">+AVERAGE(F678:F679)*60</f>
        <v>13.562502138000001</v>
      </c>
      <c r="H679" s="139">
        <f t="shared" ca="1" si="126"/>
        <v>0.22039563932218209</v>
      </c>
      <c r="I679" s="123">
        <f t="shared" ref="I679:I742" ca="1" si="130">+F679+H679</f>
        <v>0.44643734162218207</v>
      </c>
      <c r="J679" s="123">
        <f t="shared" ca="1" si="127"/>
        <v>0.89359551589937669</v>
      </c>
      <c r="K679" s="142">
        <f t="shared" ref="K679:K742" ca="1" si="131">L679-2*M679</f>
        <v>11.249673488865227</v>
      </c>
      <c r="L679" s="143">
        <f ca="1">MAX(Routing!A$3,J678+K678)</f>
        <v>12.11987858728488</v>
      </c>
      <c r="M679" s="141">
        <f ca="1">VLOOKUP(L679,Routing!A$3:D$23,4)+(L679-VLOOKUP(L679,Routing!A$3:A$23,1))*VLOOKUP(L679,Routing!A$3:E$23,5)</f>
        <v>0.43510250244952858</v>
      </c>
      <c r="N679" s="141">
        <f ca="1">VLOOKUP($L679,Routing!$A$3:$C$23,3)+($L679-VLOOKUP($L679,Routing!$A$3:$A$23,1))*VLOOKUP($L679,Routing!$A$3:$F$23,6)</f>
        <v>8.0473664496111229E-3</v>
      </c>
      <c r="O679" s="141">
        <f ca="1">VLOOKUP($L679,Routing!$A$3:$B$23,2)+($L679-VLOOKUP($L679,Routing!$A$3:$A$23,1))*VLOOKUP($L679,Routing!$A$3:$G$23,7)</f>
        <v>0.40236832248055615</v>
      </c>
      <c r="P679" s="83" t="str">
        <f t="shared" ca="1" si="128"/>
        <v/>
      </c>
      <c r="Q679" s="83" t="str">
        <f t="shared" ref="Q679:Q742" ca="1" si="132">IF(P679="","",P679*60)</f>
        <v/>
      </c>
      <c r="R679" s="83"/>
      <c r="S679" s="83"/>
    </row>
    <row r="680" spans="1:19" x14ac:dyDescent="0.2">
      <c r="A680" s="83">
        <f>+MassCurves!A647</f>
        <v>643</v>
      </c>
      <c r="B680" s="138">
        <f t="shared" si="121"/>
        <v>1.5570599999999999</v>
      </c>
      <c r="C680" s="123">
        <f t="shared" ca="1" si="123"/>
        <v>0.20520000000000005</v>
      </c>
      <c r="D680" s="139">
        <f t="shared" ca="1" si="124"/>
        <v>0</v>
      </c>
      <c r="E680" s="138">
        <f t="shared" ca="1" si="125"/>
        <v>0.21849999999999997</v>
      </c>
      <c r="F680" s="139">
        <f t="shared" ca="1" si="122"/>
        <v>0.22604170230000001</v>
      </c>
      <c r="G680" s="140">
        <f t="shared" ca="1" si="129"/>
        <v>13.562502138000001</v>
      </c>
      <c r="H680" s="139">
        <f t="shared" ca="1" si="126"/>
        <v>0.22111647494675402</v>
      </c>
      <c r="I680" s="123">
        <f t="shared" ca="1" si="130"/>
        <v>0.447158177246754</v>
      </c>
      <c r="J680" s="123">
        <f t="shared" ca="1" si="127"/>
        <v>0.89504072932543333</v>
      </c>
      <c r="K680" s="142">
        <f t="shared" ca="1" si="131"/>
        <v>11.271044701560445</v>
      </c>
      <c r="L680" s="143">
        <f ca="1">MAX(Routing!A$3,J679+K679)</f>
        <v>12.143269004764603</v>
      </c>
      <c r="M680" s="141">
        <f ca="1">VLOOKUP(L680,Routing!A$3:D$23,4)+(L680-VLOOKUP(L680,Routing!A$3:A$23,1))*VLOOKUP(L680,Routing!A$3:E$23,5)</f>
        <v>0.43611210531273903</v>
      </c>
      <c r="N680" s="141">
        <f ca="1">VLOOKUP($L680,Routing!$A$3:$C$23,3)+($L680-VLOOKUP($L680,Routing!$A$3:$A$23,1))*VLOOKUP($L680,Routing!$A$3:$F$23,6)</f>
        <v>8.0627802337822751E-3</v>
      </c>
      <c r="O680" s="141">
        <f ca="1">VLOOKUP($L680,Routing!$A$3:$B$23,2)+($L680-VLOOKUP($L680,Routing!$A$3:$A$23,1))*VLOOKUP($L680,Routing!$A$3:$G$23,7)</f>
        <v>0.40313901168911376</v>
      </c>
      <c r="P680" s="83" t="str">
        <f t="shared" ca="1" si="128"/>
        <v/>
      </c>
      <c r="Q680" s="83" t="str">
        <f t="shared" ca="1" si="132"/>
        <v/>
      </c>
      <c r="R680" s="83"/>
      <c r="S680" s="83"/>
    </row>
    <row r="681" spans="1:19" x14ac:dyDescent="0.2">
      <c r="A681" s="83">
        <f>+MassCurves!A648</f>
        <v>644</v>
      </c>
      <c r="B681" s="138">
        <f t="shared" si="121"/>
        <v>1.5604799999999999</v>
      </c>
      <c r="C681" s="123">
        <f t="shared" ca="1" si="123"/>
        <v>0.20520000000000005</v>
      </c>
      <c r="D681" s="139">
        <f t="shared" ca="1" si="124"/>
        <v>0</v>
      </c>
      <c r="E681" s="138">
        <f t="shared" ca="1" si="125"/>
        <v>0.21849999999999997</v>
      </c>
      <c r="F681" s="139">
        <f t="shared" ca="1" si="122"/>
        <v>0.22604170230000001</v>
      </c>
      <c r="G681" s="140">
        <f t="shared" ca="1" si="129"/>
        <v>13.562502138000001</v>
      </c>
      <c r="H681" s="139">
        <f t="shared" ca="1" si="126"/>
        <v>0.22184085275796706</v>
      </c>
      <c r="I681" s="123">
        <f t="shared" ca="1" si="130"/>
        <v>0.44788255505796704</v>
      </c>
      <c r="J681" s="123">
        <f t="shared" ca="1" si="127"/>
        <v>0.89649305037120652</v>
      </c>
      <c r="K681" s="142">
        <f t="shared" ca="1" si="131"/>
        <v>11.291891473304323</v>
      </c>
      <c r="L681" s="143">
        <f ca="1">MAX(Routing!A$3,J680+K680)</f>
        <v>12.166085430885879</v>
      </c>
      <c r="M681" s="141">
        <f ca="1">VLOOKUP(L681,Routing!A$3:D$23,4)+(L681-VLOOKUP(L681,Routing!A$3:A$23,1))*VLOOKUP(L681,Routing!A$3:E$23,5)</f>
        <v>0.4370969329311532</v>
      </c>
      <c r="N681" s="141">
        <f ca="1">VLOOKUP($L681,Routing!$A$3:$C$23,3)+($L681-VLOOKUP($L681,Routing!$A$3:$A$23,1))*VLOOKUP($L681,Routing!$A$3:$F$23,6)</f>
        <v>8.0778157699412708E-3</v>
      </c>
      <c r="O681" s="141">
        <f ca="1">VLOOKUP($L681,Routing!$A$3:$B$23,2)+($L681-VLOOKUP($L681,Routing!$A$3:$A$23,1))*VLOOKUP($L681,Routing!$A$3:$G$23,7)</f>
        <v>0.4038907884970635</v>
      </c>
      <c r="P681" s="83" t="str">
        <f t="shared" ca="1" si="128"/>
        <v/>
      </c>
      <c r="Q681" s="83" t="str">
        <f t="shared" ca="1" si="132"/>
        <v/>
      </c>
      <c r="R681" s="83"/>
      <c r="S681" s="83"/>
    </row>
    <row r="682" spans="1:19" x14ac:dyDescent="0.2">
      <c r="A682" s="83">
        <f>+MassCurves!A649</f>
        <v>645</v>
      </c>
      <c r="B682" s="138">
        <f t="shared" si="121"/>
        <v>1.5638999999999998</v>
      </c>
      <c r="C682" s="123">
        <f t="shared" ca="1" si="123"/>
        <v>0.20520000000000005</v>
      </c>
      <c r="D682" s="139">
        <f t="shared" ca="1" si="124"/>
        <v>0</v>
      </c>
      <c r="E682" s="138">
        <f t="shared" ca="1" si="125"/>
        <v>0.21849999999999997</v>
      </c>
      <c r="F682" s="139">
        <f t="shared" ca="1" si="122"/>
        <v>0.22604170230000001</v>
      </c>
      <c r="G682" s="140">
        <f t="shared" ca="1" si="129"/>
        <v>13.562502138000001</v>
      </c>
      <c r="H682" s="139">
        <f t="shared" ca="1" si="126"/>
        <v>0.22256879600230328</v>
      </c>
      <c r="I682" s="123">
        <f t="shared" ca="1" si="130"/>
        <v>0.44861049830230326</v>
      </c>
      <c r="J682" s="123">
        <f t="shared" ca="1" si="127"/>
        <v>0.89795252572067374</v>
      </c>
      <c r="K682" s="142">
        <f t="shared" ca="1" si="131"/>
        <v>11.312265571057408</v>
      </c>
      <c r="L682" s="143">
        <f ca="1">MAX(Routing!A$3,J681+K681)</f>
        <v>12.188384523675531</v>
      </c>
      <c r="M682" s="141">
        <f ca="1">VLOOKUP(L682,Routing!A$3:D$23,4)+(L682-VLOOKUP(L682,Routing!A$3:A$23,1))*VLOOKUP(L682,Routing!A$3:E$23,5)</f>
        <v>0.4380594308406901</v>
      </c>
      <c r="N682" s="141">
        <f ca="1">VLOOKUP($L682,Routing!$A$3:$C$23,3)+($L682-VLOOKUP($L682,Routing!$A$3:$A$23,1))*VLOOKUP($L682,Routing!$A$3:$F$23,6)</f>
        <v>8.0925103945143524E-3</v>
      </c>
      <c r="O682" s="141">
        <f ca="1">VLOOKUP($L682,Routing!$A$3:$B$23,2)+($L682-VLOOKUP($L682,Routing!$A$3:$A$23,1))*VLOOKUP($L682,Routing!$A$3:$G$23,7)</f>
        <v>0.40462551972571759</v>
      </c>
      <c r="P682" s="83" t="str">
        <f t="shared" ca="1" si="128"/>
        <v/>
      </c>
      <c r="Q682" s="83" t="str">
        <f t="shared" ca="1" si="132"/>
        <v/>
      </c>
      <c r="R682" s="83"/>
      <c r="S682" s="83"/>
    </row>
    <row r="683" spans="1:19" x14ac:dyDescent="0.2">
      <c r="A683" s="83">
        <f>+MassCurves!A650</f>
        <v>646</v>
      </c>
      <c r="B683" s="138">
        <f t="shared" si="121"/>
        <v>1.56732</v>
      </c>
      <c r="C683" s="123">
        <f t="shared" ca="1" si="123"/>
        <v>0.20520000000000005</v>
      </c>
      <c r="D683" s="139">
        <f t="shared" ca="1" si="124"/>
        <v>0</v>
      </c>
      <c r="E683" s="138">
        <f t="shared" ca="1" si="125"/>
        <v>0.21849999999999997</v>
      </c>
      <c r="F683" s="139">
        <f t="shared" ca="1" si="122"/>
        <v>0.22604170230000001</v>
      </c>
      <c r="G683" s="140">
        <f t="shared" ca="1" si="129"/>
        <v>13.562502138000001</v>
      </c>
      <c r="H683" s="139">
        <f t="shared" ca="1" si="126"/>
        <v>0.22330032811725872</v>
      </c>
      <c r="I683" s="123">
        <f t="shared" ca="1" si="130"/>
        <v>0.44934203041725873</v>
      </c>
      <c r="J683" s="123">
        <f t="shared" ca="1" si="127"/>
        <v>0.89941920244172846</v>
      </c>
      <c r="K683" s="142">
        <f t="shared" ca="1" si="131"/>
        <v>11.33221433559466</v>
      </c>
      <c r="L683" s="143">
        <f ca="1">MAX(Routing!A$3,J682+K682)</f>
        <v>12.210218096778082</v>
      </c>
      <c r="M683" s="141">
        <f ca="1">VLOOKUP(L683,Routing!A$3:D$23,4)+(L683-VLOOKUP(L683,Routing!A$3:A$23,1))*VLOOKUP(L683,Routing!A$3:E$23,5)</f>
        <v>0.4390018354787244</v>
      </c>
      <c r="N683" s="141">
        <f ca="1">VLOOKUP($L683,Routing!$A$3:$C$23,3)+($L683-VLOOKUP($L683,Routing!$A$3:$A$23,1))*VLOOKUP($L683,Routing!$A$3:$F$23,6)</f>
        <v>8.1068982515835782E-3</v>
      </c>
      <c r="O683" s="141">
        <f ca="1">VLOOKUP($L683,Routing!$A$3:$B$23,2)+($L683-VLOOKUP($L683,Routing!$A$3:$A$23,1))*VLOOKUP($L683,Routing!$A$3:$G$23,7)</f>
        <v>0.40534491257917893</v>
      </c>
      <c r="P683" s="83" t="str">
        <f t="shared" ca="1" si="128"/>
        <v/>
      </c>
      <c r="Q683" s="83" t="str">
        <f t="shared" ca="1" si="132"/>
        <v/>
      </c>
      <c r="R683" s="83"/>
      <c r="S683" s="83"/>
    </row>
    <row r="684" spans="1:19" x14ac:dyDescent="0.2">
      <c r="A684" s="83">
        <f>+MassCurves!A651</f>
        <v>647</v>
      </c>
      <c r="B684" s="138">
        <f t="shared" si="121"/>
        <v>1.57074</v>
      </c>
      <c r="C684" s="123">
        <f t="shared" ca="1" si="123"/>
        <v>0.20520000000000005</v>
      </c>
      <c r="D684" s="139">
        <f t="shared" ca="1" si="124"/>
        <v>0</v>
      </c>
      <c r="E684" s="138">
        <f t="shared" ca="1" si="125"/>
        <v>0.21849999999999997</v>
      </c>
      <c r="F684" s="139">
        <f t="shared" ca="1" si="122"/>
        <v>0.22604170230000001</v>
      </c>
      <c r="G684" s="140">
        <f t="shared" ca="1" si="129"/>
        <v>13.562502138000001</v>
      </c>
      <c r="H684" s="139">
        <f t="shared" ca="1" si="126"/>
        <v>0.22403547273323085</v>
      </c>
      <c r="I684" s="123">
        <f t="shared" ca="1" si="130"/>
        <v>0.45007717503323086</v>
      </c>
      <c r="J684" s="123">
        <f t="shared" ca="1" si="127"/>
        <v>0.90089312798997401</v>
      </c>
      <c r="K684" s="142">
        <f t="shared" ca="1" si="131"/>
        <v>11.351781063951643</v>
      </c>
      <c r="L684" s="143">
        <f ca="1">MAX(Routing!A$3,J683+K683)</f>
        <v>12.231633538036389</v>
      </c>
      <c r="M684" s="141">
        <f ca="1">VLOOKUP(L684,Routing!A$3:D$23,4)+(L684-VLOOKUP(L684,Routing!A$3:A$23,1))*VLOOKUP(L684,Routing!A$3:E$23,5)</f>
        <v>0.43992619225132351</v>
      </c>
      <c r="N684" s="141">
        <f ca="1">VLOOKUP($L684,Routing!$A$3:$C$23,3)+($L684-VLOOKUP($L684,Routing!$A$3:$A$23,1))*VLOOKUP($L684,Routing!$A$3:$F$23,6)</f>
        <v>8.1210105687224959E-3</v>
      </c>
      <c r="O684" s="141">
        <f ca="1">VLOOKUP($L684,Routing!$A$3:$B$23,2)+($L684-VLOOKUP($L684,Routing!$A$3:$A$23,1))*VLOOKUP($L684,Routing!$A$3:$G$23,7)</f>
        <v>0.40605052843612482</v>
      </c>
      <c r="P684" s="83" t="str">
        <f t="shared" ca="1" si="128"/>
        <v/>
      </c>
      <c r="Q684" s="83" t="str">
        <f t="shared" ca="1" si="132"/>
        <v/>
      </c>
      <c r="R684" s="83"/>
      <c r="S684" s="83"/>
    </row>
    <row r="685" spans="1:19" x14ac:dyDescent="0.2">
      <c r="A685" s="83">
        <f>+MassCurves!A652</f>
        <v>648</v>
      </c>
      <c r="B685" s="138">
        <f t="shared" si="121"/>
        <v>1.57416</v>
      </c>
      <c r="C685" s="123">
        <f t="shared" ca="1" si="123"/>
        <v>0.20520000000000005</v>
      </c>
      <c r="D685" s="139">
        <f t="shared" ca="1" si="124"/>
        <v>0</v>
      </c>
      <c r="E685" s="138">
        <f t="shared" ca="1" si="125"/>
        <v>0.21849999999999997</v>
      </c>
      <c r="F685" s="139">
        <f t="shared" ca="1" si="122"/>
        <v>0.22604170230000001</v>
      </c>
      <c r="G685" s="140">
        <f t="shared" ca="1" si="129"/>
        <v>13.562502138000001</v>
      </c>
      <c r="H685" s="139">
        <f t="shared" ca="1" si="126"/>
        <v>0.22477425367542594</v>
      </c>
      <c r="I685" s="123">
        <f t="shared" ca="1" si="130"/>
        <v>0.45081595597542595</v>
      </c>
      <c r="J685" s="123">
        <f t="shared" ca="1" si="127"/>
        <v>0.90237435021256274</v>
      </c>
      <c r="K685" s="142">
        <f t="shared" ca="1" si="131"/>
        <v>11.371005358859028</v>
      </c>
      <c r="L685" s="143">
        <f ca="1">MAX(Routing!A$3,J684+K684)</f>
        <v>12.252674191941617</v>
      </c>
      <c r="M685" s="141">
        <f ca="1">VLOOKUP(L685,Routing!A$3:D$23,4)+(L685-VLOOKUP(L685,Routing!A$3:A$23,1))*VLOOKUP(L685,Routing!A$3:E$23,5)</f>
        <v>0.44083437204097259</v>
      </c>
      <c r="N685" s="141">
        <f ca="1">VLOOKUP($L685,Routing!$A$3:$C$23,3)+($L685-VLOOKUP($L685,Routing!$A$3:$A$23,1))*VLOOKUP($L685,Routing!$A$3:$F$23,6)</f>
        <v>8.134875909022482E-3</v>
      </c>
      <c r="O685" s="141">
        <f ca="1">VLOOKUP($L685,Routing!$A$3:$B$23,2)+($L685-VLOOKUP($L685,Routing!$A$3:$A$23,1))*VLOOKUP($L685,Routing!$A$3:$G$23,7)</f>
        <v>0.4067437954511241</v>
      </c>
      <c r="P685" s="83" t="str">
        <f t="shared" ca="1" si="128"/>
        <v/>
      </c>
      <c r="Q685" s="83" t="str">
        <f t="shared" ca="1" si="132"/>
        <v/>
      </c>
      <c r="R685" s="83"/>
      <c r="S685" s="83"/>
    </row>
    <row r="686" spans="1:19" x14ac:dyDescent="0.2">
      <c r="A686" s="83">
        <f>+MassCurves!A653</f>
        <v>649</v>
      </c>
      <c r="B686" s="138">
        <f t="shared" si="121"/>
        <v>1.57758</v>
      </c>
      <c r="C686" s="123">
        <f t="shared" ca="1" si="123"/>
        <v>0.20520000000000005</v>
      </c>
      <c r="D686" s="139">
        <f t="shared" ca="1" si="124"/>
        <v>0</v>
      </c>
      <c r="E686" s="138">
        <f t="shared" ca="1" si="125"/>
        <v>0.21849999999999997</v>
      </c>
      <c r="F686" s="139">
        <f t="shared" ca="1" si="122"/>
        <v>0.22604170230000001</v>
      </c>
      <c r="G686" s="140">
        <f t="shared" ca="1" si="129"/>
        <v>13.562502138000001</v>
      </c>
      <c r="H686" s="139">
        <f t="shared" ca="1" si="126"/>
        <v>0.22551669496579049</v>
      </c>
      <c r="I686" s="123">
        <f t="shared" ca="1" si="130"/>
        <v>0.4515583972657905</v>
      </c>
      <c r="J686" s="123">
        <f t="shared" ca="1" si="127"/>
        <v>0.90386291735207935</v>
      </c>
      <c r="K686" s="142">
        <f t="shared" ca="1" si="131"/>
        <v>11.389923448015349</v>
      </c>
      <c r="L686" s="143">
        <f ca="1">MAX(Routing!A$3,J685+K685)</f>
        <v>12.273379709071591</v>
      </c>
      <c r="M686" s="141">
        <f ca="1">VLOOKUP(L686,Routing!A$3:D$23,4)+(L686-VLOOKUP(L686,Routing!A$3:A$23,1))*VLOOKUP(L686,Routing!A$3:E$23,5)</f>
        <v>0.44172808628941629</v>
      </c>
      <c r="N686" s="141">
        <f ca="1">VLOOKUP($L686,Routing!$A$3:$C$23,3)+($L686-VLOOKUP($L686,Routing!$A$3:$A$23,1))*VLOOKUP($L686,Routing!$A$3:$F$23,6)</f>
        <v>8.1485204013651332E-3</v>
      </c>
      <c r="O686" s="141">
        <f ca="1">VLOOKUP($L686,Routing!$A$3:$B$23,2)+($L686-VLOOKUP($L686,Routing!$A$3:$A$23,1))*VLOOKUP($L686,Routing!$A$3:$G$23,7)</f>
        <v>0.40742602006825668</v>
      </c>
      <c r="P686" s="83" t="str">
        <f t="shared" ca="1" si="128"/>
        <v/>
      </c>
      <c r="Q686" s="83" t="str">
        <f t="shared" ca="1" si="132"/>
        <v/>
      </c>
      <c r="R686" s="83"/>
      <c r="S686" s="83"/>
    </row>
    <row r="687" spans="1:19" x14ac:dyDescent="0.2">
      <c r="A687" s="83">
        <f>+MassCurves!A654</f>
        <v>650</v>
      </c>
      <c r="B687" s="138">
        <f t="shared" si="121"/>
        <v>1.581</v>
      </c>
      <c r="C687" s="123">
        <f t="shared" ca="1" si="123"/>
        <v>0.20520000000000005</v>
      </c>
      <c r="D687" s="139">
        <f t="shared" ca="1" si="124"/>
        <v>0</v>
      </c>
      <c r="E687" s="138">
        <f t="shared" ca="1" si="125"/>
        <v>0.21849999999999997</v>
      </c>
      <c r="F687" s="139">
        <f t="shared" ca="1" si="122"/>
        <v>0.22604170230000001</v>
      </c>
      <c r="G687" s="140">
        <f t="shared" ca="1" si="129"/>
        <v>13.562502138000001</v>
      </c>
      <c r="H687" s="139">
        <f t="shared" ca="1" si="126"/>
        <v>0.22626282082496291</v>
      </c>
      <c r="I687" s="123">
        <f t="shared" ca="1" si="130"/>
        <v>0.45230452312496294</v>
      </c>
      <c r="J687" s="123">
        <f t="shared" ca="1" si="127"/>
        <v>0.90535887805046833</v>
      </c>
      <c r="K687" s="142">
        <f t="shared" ca="1" si="131"/>
        <v>11.408568475801687</v>
      </c>
      <c r="L687" s="143">
        <f ca="1">MAX(Routing!A$3,J686+K686)</f>
        <v>12.293786365367428</v>
      </c>
      <c r="M687" s="141">
        <f ca="1">VLOOKUP(L687,Routing!A$3:D$23,4)+(L687-VLOOKUP(L687,Routing!A$3:A$23,1))*VLOOKUP(L687,Routing!A$3:E$23,5)</f>
        <v>0.44260890077862702</v>
      </c>
      <c r="N687" s="141">
        <f ca="1">VLOOKUP($L687,Routing!$A$3:$C$23,3)+($L687-VLOOKUP($L687,Routing!$A$3:$A$23,1))*VLOOKUP($L687,Routing!$A$3:$F$23,6)</f>
        <v>8.1619679508187319E-3</v>
      </c>
      <c r="O687" s="141">
        <f ca="1">VLOOKUP($L687,Routing!$A$3:$B$23,2)+($L687-VLOOKUP($L687,Routing!$A$3:$A$23,1))*VLOOKUP($L687,Routing!$A$3:$G$23,7)</f>
        <v>0.40809839754093663</v>
      </c>
      <c r="P687" s="83" t="str">
        <f t="shared" ca="1" si="128"/>
        <v/>
      </c>
      <c r="Q687" s="83" t="str">
        <f t="shared" ca="1" si="132"/>
        <v/>
      </c>
      <c r="R687" s="83"/>
      <c r="S687" s="83"/>
    </row>
    <row r="688" spans="1:19" x14ac:dyDescent="0.2">
      <c r="A688" s="83">
        <f>+MassCurves!A655</f>
        <v>651</v>
      </c>
      <c r="B688" s="138">
        <f t="shared" si="121"/>
        <v>1.5844199999999999</v>
      </c>
      <c r="C688" s="123">
        <f t="shared" ca="1" si="123"/>
        <v>0.20520000000000005</v>
      </c>
      <c r="D688" s="139">
        <f t="shared" ca="1" si="124"/>
        <v>0</v>
      </c>
      <c r="E688" s="138">
        <f t="shared" ca="1" si="125"/>
        <v>0.21849999999999997</v>
      </c>
      <c r="F688" s="139">
        <f t="shared" ca="1" si="122"/>
        <v>0.22604170230000001</v>
      </c>
      <c r="G688" s="140">
        <f t="shared" ca="1" si="129"/>
        <v>13.562502138000001</v>
      </c>
      <c r="H688" s="139">
        <f t="shared" ca="1" si="126"/>
        <v>0.22701265567424961</v>
      </c>
      <c r="I688" s="123">
        <f t="shared" ca="1" si="130"/>
        <v>0.45305435797424964</v>
      </c>
      <c r="J688" s="123">
        <f t="shared" ca="1" si="127"/>
        <v>0.90686228135300828</v>
      </c>
      <c r="K688" s="142">
        <f t="shared" ca="1" si="131"/>
        <v>11.426970769817332</v>
      </c>
      <c r="L688" s="143">
        <f ca="1">MAX(Routing!A$3,J687+K687)</f>
        <v>12.313927353852154</v>
      </c>
      <c r="M688" s="141">
        <f ca="1">VLOOKUP(L688,Routing!A$3:D$23,4)+(L688-VLOOKUP(L688,Routing!A$3:A$23,1))*VLOOKUP(L688,Routing!A$3:E$23,5)</f>
        <v>0.44347824822228404</v>
      </c>
      <c r="N688" s="141">
        <f ca="1">VLOOKUP($L688,Routing!$A$3:$C$23,3)+($L688-VLOOKUP($L688,Routing!$A$3:$A$23,1))*VLOOKUP($L688,Routing!$A$3:$F$23,6)</f>
        <v>8.1752404308745655E-3</v>
      </c>
      <c r="O688" s="141">
        <f ca="1">VLOOKUP($L688,Routing!$A$3:$B$23,2)+($L688-VLOOKUP($L688,Routing!$A$3:$A$23,1))*VLOOKUP($L688,Routing!$A$3:$G$23,7)</f>
        <v>0.40876202154372826</v>
      </c>
      <c r="P688" s="83" t="str">
        <f t="shared" ca="1" si="128"/>
        <v/>
      </c>
      <c r="Q688" s="83" t="str">
        <f t="shared" ca="1" si="132"/>
        <v/>
      </c>
      <c r="R688" s="83"/>
      <c r="S688" s="83"/>
    </row>
    <row r="689" spans="1:19" x14ac:dyDescent="0.2">
      <c r="A689" s="83">
        <f>+MassCurves!A656</f>
        <v>652</v>
      </c>
      <c r="B689" s="138">
        <f t="shared" si="121"/>
        <v>1.5878399999999999</v>
      </c>
      <c r="C689" s="123">
        <f t="shared" ca="1" si="123"/>
        <v>0.20520000000000005</v>
      </c>
      <c r="D689" s="139">
        <f t="shared" ca="1" si="124"/>
        <v>0</v>
      </c>
      <c r="E689" s="138">
        <f t="shared" ca="1" si="125"/>
        <v>0.21849999999999997</v>
      </c>
      <c r="F689" s="139">
        <f t="shared" ca="1" si="122"/>
        <v>0.22604170230000001</v>
      </c>
      <c r="G689" s="140">
        <f t="shared" ca="1" si="129"/>
        <v>13.562502138000001</v>
      </c>
      <c r="H689" s="139">
        <f t="shared" ca="1" si="126"/>
        <v>0.22776622413762318</v>
      </c>
      <c r="I689" s="123">
        <f t="shared" ca="1" si="130"/>
        <v>0.45380792643762319</v>
      </c>
      <c r="J689" s="123">
        <f t="shared" ca="1" si="127"/>
        <v>0.90837317671233198</v>
      </c>
      <c r="K689" s="142">
        <f t="shared" ca="1" si="131"/>
        <v>11.44515808441011</v>
      </c>
      <c r="L689" s="143">
        <f ca="1">MAX(Routing!A$3,J688+K688)</f>
        <v>12.333833051170341</v>
      </c>
      <c r="M689" s="141">
        <f ca="1">VLOOKUP(L689,Routing!A$3:D$23,4)+(L689-VLOOKUP(L689,Routing!A$3:A$23,1))*VLOOKUP(L689,Routing!A$3:E$23,5)</f>
        <v>0.44433743977044965</v>
      </c>
      <c r="N689" s="141">
        <f ca="1">VLOOKUP($L689,Routing!$A$3:$C$23,3)+($L689-VLOOKUP($L689,Routing!$A$3:$A$23,1))*VLOOKUP($L689,Routing!$A$3:$F$23,6)</f>
        <v>8.1883578590908335E-3</v>
      </c>
      <c r="O689" s="141">
        <f ca="1">VLOOKUP($L689,Routing!$A$3:$B$23,2)+($L689-VLOOKUP($L689,Routing!$A$3:$A$23,1))*VLOOKUP($L689,Routing!$A$3:$G$23,7)</f>
        <v>0.40941789295454167</v>
      </c>
      <c r="P689" s="83" t="str">
        <f t="shared" ca="1" si="128"/>
        <v/>
      </c>
      <c r="Q689" s="83" t="str">
        <f t="shared" ca="1" si="132"/>
        <v/>
      </c>
      <c r="R689" s="83"/>
      <c r="S689" s="83"/>
    </row>
    <row r="690" spans="1:19" x14ac:dyDescent="0.2">
      <c r="A690" s="83">
        <f>+MassCurves!A657</f>
        <v>653</v>
      </c>
      <c r="B690" s="138">
        <f t="shared" si="121"/>
        <v>1.5912599999999999</v>
      </c>
      <c r="C690" s="123">
        <f t="shared" ca="1" si="123"/>
        <v>0.20520000000000005</v>
      </c>
      <c r="D690" s="139">
        <f t="shared" ca="1" si="124"/>
        <v>0</v>
      </c>
      <c r="E690" s="138">
        <f t="shared" ca="1" si="125"/>
        <v>0.21849999999999997</v>
      </c>
      <c r="F690" s="139">
        <f t="shared" ca="1" si="122"/>
        <v>0.22604170230000001</v>
      </c>
      <c r="G690" s="140">
        <f t="shared" ca="1" si="129"/>
        <v>13.562502138000001</v>
      </c>
      <c r="H690" s="139">
        <f t="shared" ca="1" si="126"/>
        <v>0.22852355104374411</v>
      </c>
      <c r="I690" s="123">
        <f t="shared" ca="1" si="130"/>
        <v>0.45456525334374409</v>
      </c>
      <c r="J690" s="123">
        <f t="shared" ca="1" si="127"/>
        <v>0.90989161399249285</v>
      </c>
      <c r="K690" s="142">
        <f t="shared" ca="1" si="131"/>
        <v>11.46315582318736</v>
      </c>
      <c r="L690" s="143">
        <f ca="1">MAX(Routing!A$3,J689+K689)</f>
        <v>12.353531261122441</v>
      </c>
      <c r="M690" s="141">
        <f ca="1">VLOOKUP(L690,Routing!A$3:D$23,4)+(L690-VLOOKUP(L690,Routing!A$3:A$23,1))*VLOOKUP(L690,Routing!A$3:E$23,5)</f>
        <v>0.44518767552126515</v>
      </c>
      <c r="N690" s="141">
        <f ca="1">VLOOKUP($L690,Routing!$A$3:$C$23,3)+($L690-VLOOKUP($L690,Routing!$A$3:$A$23,1))*VLOOKUP($L690,Routing!$A$3:$F$23,6)</f>
        <v>8.2013385575765672E-3</v>
      </c>
      <c r="O690" s="141">
        <f ca="1">VLOOKUP($L690,Routing!$A$3:$B$23,2)+($L690-VLOOKUP($L690,Routing!$A$3:$A$23,1))*VLOOKUP($L690,Routing!$A$3:$G$23,7)</f>
        <v>0.41006692787882837</v>
      </c>
      <c r="P690" s="83" t="str">
        <f t="shared" ca="1" si="128"/>
        <v/>
      </c>
      <c r="Q690" s="83" t="str">
        <f t="shared" ca="1" si="132"/>
        <v/>
      </c>
      <c r="R690" s="83"/>
      <c r="S690" s="83"/>
    </row>
    <row r="691" spans="1:19" x14ac:dyDescent="0.2">
      <c r="A691" s="83">
        <f>+MassCurves!A658</f>
        <v>654</v>
      </c>
      <c r="B691" s="138">
        <f t="shared" si="121"/>
        <v>1.5946799999999999</v>
      </c>
      <c r="C691" s="123">
        <f t="shared" ca="1" si="123"/>
        <v>0.20520000000000005</v>
      </c>
      <c r="D691" s="139">
        <f t="shared" ca="1" si="124"/>
        <v>0</v>
      </c>
      <c r="E691" s="138">
        <f t="shared" ca="1" si="125"/>
        <v>0.21849999999999997</v>
      </c>
      <c r="F691" s="139">
        <f t="shared" ca="1" si="122"/>
        <v>0.22604170230000001</v>
      </c>
      <c r="G691" s="140">
        <f t="shared" ca="1" si="129"/>
        <v>13.562502138000001</v>
      </c>
      <c r="H691" s="139">
        <f t="shared" ca="1" si="126"/>
        <v>0.22928466142800563</v>
      </c>
      <c r="I691" s="123">
        <f t="shared" ca="1" si="130"/>
        <v>0.45532636372800561</v>
      </c>
      <c r="J691" s="123">
        <f t="shared" ca="1" si="127"/>
        <v>0.91141764347307885</v>
      </c>
      <c r="K691" s="142">
        <f t="shared" ca="1" si="131"/>
        <v>11.480987242322076</v>
      </c>
      <c r="L691" s="143">
        <f ca="1">MAX(Routing!A$3,J690+K690)</f>
        <v>12.373047437179853</v>
      </c>
      <c r="M691" s="141">
        <f ca="1">VLOOKUP(L691,Routing!A$3:D$23,4)+(L691-VLOOKUP(L691,Routing!A$3:A$23,1))*VLOOKUP(L691,Routing!A$3:E$23,5)</f>
        <v>0.44603005412539065</v>
      </c>
      <c r="N691" s="141">
        <f ca="1">VLOOKUP($L691,Routing!$A$3:$C$23,3)+($L691-VLOOKUP($L691,Routing!$A$3:$A$23,1))*VLOOKUP($L691,Routing!$A$3:$F$23,6)</f>
        <v>8.2141992996242839E-3</v>
      </c>
      <c r="O691" s="141">
        <f ca="1">VLOOKUP($L691,Routing!$A$3:$B$23,2)+($L691-VLOOKUP($L691,Routing!$A$3:$A$23,1))*VLOOKUP($L691,Routing!$A$3:$G$23,7)</f>
        <v>0.4107099649812142</v>
      </c>
      <c r="P691" s="83" t="str">
        <f t="shared" ca="1" si="128"/>
        <v/>
      </c>
      <c r="Q691" s="83" t="str">
        <f t="shared" ca="1" si="132"/>
        <v/>
      </c>
      <c r="R691" s="83"/>
      <c r="S691" s="83"/>
    </row>
    <row r="692" spans="1:19" x14ac:dyDescent="0.2">
      <c r="A692" s="83">
        <f>+MassCurves!A659</f>
        <v>655</v>
      </c>
      <c r="B692" s="138">
        <f t="shared" si="121"/>
        <v>1.5981000000000001</v>
      </c>
      <c r="C692" s="123">
        <f t="shared" ca="1" si="123"/>
        <v>0.20520000000000005</v>
      </c>
      <c r="D692" s="139">
        <f t="shared" ca="1" si="124"/>
        <v>0</v>
      </c>
      <c r="E692" s="138">
        <f t="shared" ca="1" si="125"/>
        <v>0.21849999999999997</v>
      </c>
      <c r="F692" s="139">
        <f t="shared" ca="1" si="122"/>
        <v>0.22604170230000001</v>
      </c>
      <c r="G692" s="140">
        <f t="shared" ca="1" si="129"/>
        <v>13.562502138000001</v>
      </c>
      <c r="H692" s="139">
        <f t="shared" ca="1" si="126"/>
        <v>0.23004958053460287</v>
      </c>
      <c r="I692" s="123">
        <f t="shared" ca="1" si="130"/>
        <v>0.45609128283460287</v>
      </c>
      <c r="J692" s="123">
        <f t="shared" ca="1" si="127"/>
        <v>0.91295131585337563</v>
      </c>
      <c r="K692" s="142">
        <f t="shared" ca="1" si="131"/>
        <v>11.498673636312223</v>
      </c>
      <c r="L692" s="143">
        <f ca="1">MAX(Routing!A$3,J691+K691)</f>
        <v>12.392404885795155</v>
      </c>
      <c r="M692" s="141">
        <f ca="1">VLOOKUP(L692,Routing!A$3:D$23,4)+(L692-VLOOKUP(L692,Routing!A$3:A$23,1))*VLOOKUP(L692,Routing!A$3:E$23,5)</f>
        <v>0.44686558156150424</v>
      </c>
      <c r="N692" s="141">
        <f ca="1">VLOOKUP($L692,Routing!$A$3:$C$23,3)+($L692-VLOOKUP($L692,Routing!$A$3:$A$23,1))*VLOOKUP($L692,Routing!$A$3:$F$23,6)</f>
        <v>8.2269554436870864E-3</v>
      </c>
      <c r="O692" s="141">
        <f ca="1">VLOOKUP($L692,Routing!$A$3:$B$23,2)+($L692-VLOOKUP($L692,Routing!$A$3:$A$23,1))*VLOOKUP($L692,Routing!$A$3:$G$23,7)</f>
        <v>0.41134777218435437</v>
      </c>
      <c r="P692" s="83" t="str">
        <f t="shared" ca="1" si="128"/>
        <v/>
      </c>
      <c r="Q692" s="83" t="str">
        <f t="shared" ca="1" si="132"/>
        <v/>
      </c>
      <c r="R692" s="83"/>
      <c r="S692" s="83"/>
    </row>
    <row r="693" spans="1:19" x14ac:dyDescent="0.2">
      <c r="A693" s="83">
        <f>+MassCurves!A660</f>
        <v>656</v>
      </c>
      <c r="B693" s="138">
        <f t="shared" si="121"/>
        <v>1.6015200000000001</v>
      </c>
      <c r="C693" s="123">
        <f t="shared" ca="1" si="123"/>
        <v>0.20520000000000005</v>
      </c>
      <c r="D693" s="139">
        <f t="shared" ca="1" si="124"/>
        <v>0</v>
      </c>
      <c r="E693" s="138">
        <f t="shared" ca="1" si="125"/>
        <v>0.21849999999999997</v>
      </c>
      <c r="F693" s="139">
        <f t="shared" ca="1" si="122"/>
        <v>0.22604170230000001</v>
      </c>
      <c r="G693" s="140">
        <f t="shared" ca="1" si="129"/>
        <v>13.562502138000001</v>
      </c>
      <c r="H693" s="139">
        <f t="shared" ca="1" si="126"/>
        <v>0.23081833381862657</v>
      </c>
      <c r="I693" s="123">
        <f t="shared" ca="1" si="130"/>
        <v>0.45686003611862658</v>
      </c>
      <c r="J693" s="123">
        <f t="shared" ca="1" si="127"/>
        <v>0.91449268225657687</v>
      </c>
      <c r="K693" s="142">
        <f t="shared" ca="1" si="131"/>
        <v>11.516234507707944</v>
      </c>
      <c r="L693" s="143">
        <f ca="1">MAX(Routing!A$3,J692+K692)</f>
        <v>12.411624952165598</v>
      </c>
      <c r="M693" s="141">
        <f ca="1">VLOOKUP(L693,Routing!A$3:D$23,4)+(L693-VLOOKUP(L693,Routing!A$3:A$23,1))*VLOOKUP(L693,Routing!A$3:E$23,5)</f>
        <v>0.44769517915442941</v>
      </c>
      <c r="N693" s="141">
        <f ca="1">VLOOKUP($L693,Routing!$A$3:$C$23,3)+($L693-VLOOKUP($L693,Routing!$A$3:$A$23,1))*VLOOKUP($L693,Routing!$A$3:$F$23,6)</f>
        <v>8.2396210557928139E-3</v>
      </c>
      <c r="O693" s="141">
        <f ca="1">VLOOKUP($L693,Routing!$A$3:$B$23,2)+($L693-VLOOKUP($L693,Routing!$A$3:$A$23,1))*VLOOKUP($L693,Routing!$A$3:$G$23,7)</f>
        <v>0.41198105278964076</v>
      </c>
      <c r="P693" s="83" t="str">
        <f t="shared" ca="1" si="128"/>
        <v/>
      </c>
      <c r="Q693" s="83" t="str">
        <f t="shared" ca="1" si="132"/>
        <v/>
      </c>
      <c r="R693" s="83"/>
      <c r="S693" s="83"/>
    </row>
    <row r="694" spans="1:19" x14ac:dyDescent="0.2">
      <c r="A694" s="83">
        <f>+MassCurves!A661</f>
        <v>657</v>
      </c>
      <c r="B694" s="138">
        <f t="shared" si="121"/>
        <v>1.60494</v>
      </c>
      <c r="C694" s="123">
        <f t="shared" ca="1" si="123"/>
        <v>0.20520000000000005</v>
      </c>
      <c r="D694" s="139">
        <f t="shared" ca="1" si="124"/>
        <v>0</v>
      </c>
      <c r="E694" s="138">
        <f t="shared" ca="1" si="125"/>
        <v>0.21849999999999997</v>
      </c>
      <c r="F694" s="139">
        <f t="shared" ca="1" si="122"/>
        <v>0.22604170230000001</v>
      </c>
      <c r="G694" s="140">
        <f t="shared" ca="1" si="129"/>
        <v>13.562502138000001</v>
      </c>
      <c r="H694" s="139">
        <f t="shared" ca="1" si="126"/>
        <v>0.23159094694818022</v>
      </c>
      <c r="I694" s="123">
        <f t="shared" ca="1" si="130"/>
        <v>0.45763264924818026</v>
      </c>
      <c r="J694" s="123">
        <f t="shared" ca="1" si="127"/>
        <v>0.91604179423404508</v>
      </c>
      <c r="K694" s="142">
        <f t="shared" ca="1" si="131"/>
        <v>11.533687722190741</v>
      </c>
      <c r="L694" s="143">
        <f ca="1">MAX(Routing!A$3,J693+K693)</f>
        <v>12.430727189964522</v>
      </c>
      <c r="M694" s="141">
        <f ca="1">VLOOKUP(L694,Routing!A$3:D$23,4)+(L694-VLOOKUP(L694,Routing!A$3:A$23,1))*VLOOKUP(L694,Routing!A$3:E$23,5)</f>
        <v>0.44851969090126925</v>
      </c>
      <c r="N694" s="141">
        <f ca="1">VLOOKUP($L694,Routing!$A$3:$C$23,3)+($L694-VLOOKUP($L694,Routing!$A$3:$A$23,1))*VLOOKUP($L694,Routing!$A$3:$F$23,6)</f>
        <v>8.2522090213934234E-3</v>
      </c>
      <c r="O694" s="141">
        <f ca="1">VLOOKUP($L694,Routing!$A$3:$B$23,2)+($L694-VLOOKUP($L694,Routing!$A$3:$A$23,1))*VLOOKUP($L694,Routing!$A$3:$G$23,7)</f>
        <v>0.4126104510696712</v>
      </c>
      <c r="P694" s="83" t="str">
        <f t="shared" ca="1" si="128"/>
        <v/>
      </c>
      <c r="Q694" s="83" t="str">
        <f t="shared" ca="1" si="132"/>
        <v/>
      </c>
      <c r="R694" s="83"/>
      <c r="S694" s="83"/>
    </row>
    <row r="695" spans="1:19" x14ac:dyDescent="0.2">
      <c r="A695" s="83">
        <f>+MassCurves!A662</f>
        <v>658</v>
      </c>
      <c r="B695" s="138">
        <f t="shared" si="121"/>
        <v>1.60836</v>
      </c>
      <c r="C695" s="123">
        <f t="shared" ca="1" si="123"/>
        <v>0.20520000000000005</v>
      </c>
      <c r="D695" s="139">
        <f t="shared" ca="1" si="124"/>
        <v>0</v>
      </c>
      <c r="E695" s="138">
        <f t="shared" ca="1" si="125"/>
        <v>0.21849999999999997</v>
      </c>
      <c r="F695" s="139">
        <f t="shared" ca="1" si="122"/>
        <v>0.22604170230000001</v>
      </c>
      <c r="G695" s="140">
        <f t="shared" ca="1" si="129"/>
        <v>13.562502138000001</v>
      </c>
      <c r="H695" s="139">
        <f t="shared" ca="1" si="126"/>
        <v>0.23236744580652299</v>
      </c>
      <c r="I695" s="123">
        <f t="shared" ca="1" si="130"/>
        <v>0.458409148106523</v>
      </c>
      <c r="J695" s="123">
        <f t="shared" ca="1" si="127"/>
        <v>0.91759870376962149</v>
      </c>
      <c r="K695" s="142">
        <f t="shared" ca="1" si="131"/>
        <v>11.551049650269151</v>
      </c>
      <c r="L695" s="143">
        <f ca="1">MAX(Routing!A$3,J694+K694)</f>
        <v>12.449729516424787</v>
      </c>
      <c r="M695" s="141">
        <f ca="1">VLOOKUP(L695,Routing!A$3:D$23,4)+(L695-VLOOKUP(L695,Routing!A$3:A$23,1))*VLOOKUP(L695,Routing!A$3:E$23,5)</f>
        <v>0.4493398901652873</v>
      </c>
      <c r="N695" s="141">
        <f ca="1">VLOOKUP($L695,Routing!$A$3:$C$23,3)+($L695-VLOOKUP($L695,Routing!$A$3:$A$23,1))*VLOOKUP($L695,Routing!$A$3:$F$23,6)</f>
        <v>8.2647311475616374E-3</v>
      </c>
      <c r="O695" s="141">
        <f ca="1">VLOOKUP($L695,Routing!$A$3:$B$23,2)+($L695-VLOOKUP($L695,Routing!$A$3:$A$23,1))*VLOOKUP($L695,Routing!$A$3:$G$23,7)</f>
        <v>0.4132365573780819</v>
      </c>
      <c r="P695" s="83" t="str">
        <f t="shared" ca="1" si="128"/>
        <v/>
      </c>
      <c r="Q695" s="83" t="str">
        <f t="shared" ca="1" si="132"/>
        <v/>
      </c>
      <c r="R695" s="83"/>
      <c r="S695" s="83"/>
    </row>
    <row r="696" spans="1:19" x14ac:dyDescent="0.2">
      <c r="A696" s="83">
        <f>+MassCurves!A663</f>
        <v>659</v>
      </c>
      <c r="B696" s="138">
        <f t="shared" si="121"/>
        <v>1.61178</v>
      </c>
      <c r="C696" s="123">
        <f t="shared" ca="1" si="123"/>
        <v>0.20520000000000005</v>
      </c>
      <c r="D696" s="139">
        <f t="shared" ca="1" si="124"/>
        <v>0</v>
      </c>
      <c r="E696" s="138">
        <f t="shared" ca="1" si="125"/>
        <v>0.21849999999999997</v>
      </c>
      <c r="F696" s="139">
        <f t="shared" ca="1" si="122"/>
        <v>0.22604170230000001</v>
      </c>
      <c r="G696" s="140">
        <f t="shared" ca="1" si="129"/>
        <v>13.562502138000001</v>
      </c>
      <c r="H696" s="139">
        <f t="shared" ca="1" si="126"/>
        <v>0.23314785649423744</v>
      </c>
      <c r="I696" s="123">
        <f t="shared" ca="1" si="130"/>
        <v>0.45918955879423745</v>
      </c>
      <c r="J696" s="123">
        <f t="shared" ca="1" si="127"/>
        <v>0.91916346328398779</v>
      </c>
      <c r="K696" s="142">
        <f t="shared" ca="1" si="131"/>
        <v>11.568335296746353</v>
      </c>
      <c r="L696" s="143">
        <f ca="1">MAX(Routing!A$3,J695+K695)</f>
        <v>12.468648354038773</v>
      </c>
      <c r="M696" s="141">
        <f ca="1">VLOOKUP(L696,Routing!A$3:D$23,4)+(L696-VLOOKUP(L696,Routing!A$3:A$23,1))*VLOOKUP(L696,Routing!A$3:E$23,5)</f>
        <v>0.45015648579211837</v>
      </c>
      <c r="N696" s="141">
        <f ca="1">VLOOKUP($L696,Routing!$A$3:$C$23,3)+($L696-VLOOKUP($L696,Routing!$A$3:$A$23,1))*VLOOKUP($L696,Routing!$A$3:$F$23,6)</f>
        <v>8.2771982563682196E-3</v>
      </c>
      <c r="O696" s="141">
        <f ca="1">VLOOKUP($L696,Routing!$A$3:$B$23,2)+($L696-VLOOKUP($L696,Routing!$A$3:$A$23,1))*VLOOKUP($L696,Routing!$A$3:$G$23,7)</f>
        <v>0.41385991281841095</v>
      </c>
      <c r="P696" s="83" t="str">
        <f t="shared" ca="1" si="128"/>
        <v/>
      </c>
      <c r="Q696" s="83" t="str">
        <f t="shared" ca="1" si="132"/>
        <v/>
      </c>
      <c r="R696" s="83"/>
      <c r="S696" s="83"/>
    </row>
    <row r="697" spans="1:19" x14ac:dyDescent="0.2">
      <c r="A697" s="83">
        <f>+MassCurves!A664</f>
        <v>660</v>
      </c>
      <c r="B697" s="138">
        <f t="shared" si="121"/>
        <v>1.6152</v>
      </c>
      <c r="C697" s="123">
        <f t="shared" ca="1" si="123"/>
        <v>0.20520000000000005</v>
      </c>
      <c r="D697" s="139">
        <f t="shared" ca="1" si="124"/>
        <v>0</v>
      </c>
      <c r="E697" s="138">
        <f t="shared" ca="1" si="125"/>
        <v>0.21849999999999997</v>
      </c>
      <c r="F697" s="139">
        <f t="shared" ca="1" si="122"/>
        <v>0.22604170230000001</v>
      </c>
      <c r="G697" s="140">
        <f t="shared" ca="1" si="129"/>
        <v>13.562502138000001</v>
      </c>
      <c r="H697" s="139">
        <f t="shared" ca="1" si="126"/>
        <v>0.233932205331423</v>
      </c>
      <c r="I697" s="123">
        <f t="shared" ca="1" si="130"/>
        <v>0.45997390763142298</v>
      </c>
      <c r="J697" s="123">
        <f t="shared" ca="1" si="127"/>
        <v>0.92073612563907858</v>
      </c>
      <c r="K697" s="142">
        <f t="shared" ca="1" si="131"/>
        <v>11.585558419015271</v>
      </c>
      <c r="L697" s="143">
        <f ca="1">MAX(Routing!A$3,J696+K696)</f>
        <v>12.487498760030341</v>
      </c>
      <c r="M697" s="141">
        <f ca="1">VLOOKUP(L697,Routing!A$3:D$23,4)+(L697-VLOOKUP(L697,Routing!A$3:A$23,1))*VLOOKUP(L697,Routing!A$3:E$23,5)</f>
        <v>0.45097012769817946</v>
      </c>
      <c r="N697" s="141">
        <f ca="1">VLOOKUP($L697,Routing!$A$3:$C$23,3)+($L697-VLOOKUP($L697,Routing!$A$3:$A$23,1))*VLOOKUP($L697,Routing!$A$3:$F$23,6)</f>
        <v>8.2896202702012131E-3</v>
      </c>
      <c r="O697" s="141">
        <f ca="1">VLOOKUP($L697,Routing!$A$3:$B$23,2)+($L697-VLOOKUP($L697,Routing!$A$3:$A$23,1))*VLOOKUP($L697,Routing!$A$3:$G$23,7)</f>
        <v>0.41448101351006061</v>
      </c>
      <c r="P697" s="83" t="str">
        <f t="shared" ca="1" si="128"/>
        <v/>
      </c>
      <c r="Q697" s="83" t="str">
        <f t="shared" ca="1" si="132"/>
        <v/>
      </c>
      <c r="R697" s="83"/>
      <c r="S697" s="83"/>
    </row>
    <row r="698" spans="1:19" x14ac:dyDescent="0.2">
      <c r="A698" s="83">
        <f>+MassCurves!A665</f>
        <v>661</v>
      </c>
      <c r="B698" s="138">
        <f t="shared" si="121"/>
        <v>1.6186199999999999</v>
      </c>
      <c r="C698" s="123">
        <f t="shared" ca="1" si="123"/>
        <v>0.20520000000000005</v>
      </c>
      <c r="D698" s="139">
        <f t="shared" ca="1" si="124"/>
        <v>0</v>
      </c>
      <c r="E698" s="138">
        <f t="shared" ca="1" si="125"/>
        <v>0.21849999999999997</v>
      </c>
      <c r="F698" s="139">
        <f t="shared" ca="1" si="122"/>
        <v>0.22604170230000001</v>
      </c>
      <c r="G698" s="140">
        <f t="shared" ca="1" si="129"/>
        <v>13.562502138000001</v>
      </c>
      <c r="H698" s="139">
        <f t="shared" ca="1" si="126"/>
        <v>0.23472051885991513</v>
      </c>
      <c r="I698" s="123">
        <f t="shared" ca="1" si="130"/>
        <v>0.46076222115991516</v>
      </c>
      <c r="J698" s="123">
        <f t="shared" ca="1" si="127"/>
        <v>0.92231674414254583</v>
      </c>
      <c r="K698" s="142">
        <f t="shared" ca="1" si="131"/>
        <v>11.602731635145801</v>
      </c>
      <c r="L698" s="143">
        <f ca="1">MAX(Routing!A$3,J697+K697)</f>
        <v>12.506294544654351</v>
      </c>
      <c r="M698" s="141">
        <f ca="1">VLOOKUP(L698,Routing!A$3:D$23,4)+(L698-VLOOKUP(L698,Routing!A$3:A$23,1))*VLOOKUP(L698,Routing!A$3:E$23,5)</f>
        <v>0.45178141197684346</v>
      </c>
      <c r="N698" s="141">
        <f ca="1">VLOOKUP($L698,Routing!$A$3:$C$23,3)+($L698-VLOOKUP($L698,Routing!$A$3:$A$23,1))*VLOOKUP($L698,Routing!$A$3:$F$23,6)</f>
        <v>8.3020062897228002E-3</v>
      </c>
      <c r="O698" s="141">
        <f ca="1">VLOOKUP($L698,Routing!$A$3:$B$23,2)+($L698-VLOOKUP($L698,Routing!$A$3:$A$23,1))*VLOOKUP($L698,Routing!$A$3:$G$23,7)</f>
        <v>0.41510031448614004</v>
      </c>
      <c r="P698" s="83" t="str">
        <f t="shared" ca="1" si="128"/>
        <v/>
      </c>
      <c r="Q698" s="83" t="str">
        <f t="shared" ca="1" si="132"/>
        <v/>
      </c>
      <c r="R698" s="83"/>
      <c r="S698" s="83"/>
    </row>
    <row r="699" spans="1:19" x14ac:dyDescent="0.2">
      <c r="A699" s="83">
        <f>+MassCurves!A666</f>
        <v>662</v>
      </c>
      <c r="B699" s="138">
        <f t="shared" si="121"/>
        <v>1.6220399999999999</v>
      </c>
      <c r="C699" s="123">
        <f t="shared" ca="1" si="123"/>
        <v>0.20520000000000005</v>
      </c>
      <c r="D699" s="139">
        <f t="shared" ca="1" si="124"/>
        <v>0</v>
      </c>
      <c r="E699" s="138">
        <f t="shared" ca="1" si="125"/>
        <v>0.21849999999999997</v>
      </c>
      <c r="F699" s="139">
        <f t="shared" ca="1" si="122"/>
        <v>0.22604170230000001</v>
      </c>
      <c r="G699" s="140">
        <f t="shared" ca="1" si="129"/>
        <v>13.562502138000001</v>
      </c>
      <c r="H699" s="139">
        <f t="shared" ca="1" si="126"/>
        <v>0.23551282384553077</v>
      </c>
      <c r="I699" s="123">
        <f t="shared" ca="1" si="130"/>
        <v>0.46155452614553077</v>
      </c>
      <c r="J699" s="123">
        <f t="shared" ca="1" si="127"/>
        <v>0.92390537255227612</v>
      </c>
      <c r="K699" s="142">
        <f t="shared" ca="1" si="131"/>
        <v>11.619866522645358</v>
      </c>
      <c r="L699" s="143">
        <f ca="1">MAX(Routing!A$3,J698+K698)</f>
        <v>12.525048379288346</v>
      </c>
      <c r="M699" s="141">
        <f ca="1">VLOOKUP(L699,Routing!A$3:D$23,4)+(L699-VLOOKUP(L699,Routing!A$3:A$23,1))*VLOOKUP(L699,Routing!A$3:E$23,5)</f>
        <v>0.452590885564011</v>
      </c>
      <c r="N699" s="141">
        <f ca="1">VLOOKUP($L699,Routing!$A$3:$C$23,3)+($L699-VLOOKUP($L699,Routing!$A$3:$A$23,1))*VLOOKUP($L699,Routing!$A$3:$F$23,6)</f>
        <v>8.3143646650994038E-3</v>
      </c>
      <c r="O699" s="141">
        <f ca="1">VLOOKUP($L699,Routing!$A$3:$B$23,2)+($L699-VLOOKUP($L699,Routing!$A$3:$A$23,1))*VLOOKUP($L699,Routing!$A$3:$G$23,7)</f>
        <v>0.4157182332549702</v>
      </c>
      <c r="P699" s="83" t="str">
        <f t="shared" ca="1" si="128"/>
        <v/>
      </c>
      <c r="Q699" s="83" t="str">
        <f t="shared" ca="1" si="132"/>
        <v/>
      </c>
      <c r="R699" s="83"/>
      <c r="S699" s="83"/>
    </row>
    <row r="700" spans="1:19" x14ac:dyDescent="0.2">
      <c r="A700" s="83">
        <f>+MassCurves!A667</f>
        <v>663</v>
      </c>
      <c r="B700" s="138">
        <f t="shared" si="121"/>
        <v>1.6254599999999999</v>
      </c>
      <c r="C700" s="123">
        <f t="shared" ca="1" si="123"/>
        <v>0.20520000000000005</v>
      </c>
      <c r="D700" s="139">
        <f t="shared" ca="1" si="124"/>
        <v>0</v>
      </c>
      <c r="E700" s="138">
        <f t="shared" ca="1" si="125"/>
        <v>0.21849999999999997</v>
      </c>
      <c r="F700" s="139">
        <f t="shared" ca="1" si="122"/>
        <v>0.22604170230000001</v>
      </c>
      <c r="G700" s="140">
        <f t="shared" ca="1" si="129"/>
        <v>13.562502138000001</v>
      </c>
      <c r="H700" s="139">
        <f t="shared" ca="1" si="126"/>
        <v>0.23630914728033986</v>
      </c>
      <c r="I700" s="123">
        <f t="shared" ca="1" si="130"/>
        <v>0.4623508495803399</v>
      </c>
      <c r="J700" s="123">
        <f t="shared" ca="1" si="127"/>
        <v>0.92550206508096167</v>
      </c>
      <c r="K700" s="142">
        <f t="shared" ca="1" si="131"/>
        <v>11.636973708697905</v>
      </c>
      <c r="L700" s="143">
        <f ca="1">MAX(Routing!A$3,J699+K699)</f>
        <v>12.543771895197635</v>
      </c>
      <c r="M700" s="141">
        <f ca="1">VLOOKUP(L700,Routing!A$3:D$23,4)+(L700-VLOOKUP(L700,Routing!A$3:A$23,1))*VLOOKUP(L700,Routing!A$3:E$23,5)</f>
        <v>0.45339905050111701</v>
      </c>
      <c r="N700" s="141">
        <f ca="1">VLOOKUP($L700,Routing!$A$3:$C$23,3)+($L700-VLOOKUP($L700,Routing!$A$3:$A$23,1))*VLOOKUP($L700,Routing!$A$3:$F$23,6)</f>
        <v>8.3267030610857558E-3</v>
      </c>
      <c r="O700" s="141">
        <f ca="1">VLOOKUP($L700,Routing!$A$3:$B$23,2)+($L700-VLOOKUP($L700,Routing!$A$3:$A$23,1))*VLOOKUP($L700,Routing!$A$3:$G$23,7)</f>
        <v>0.41633515305428775</v>
      </c>
      <c r="P700" s="83" t="str">
        <f t="shared" ca="1" si="128"/>
        <v/>
      </c>
      <c r="Q700" s="83" t="str">
        <f t="shared" ca="1" si="132"/>
        <v/>
      </c>
      <c r="R700" s="83"/>
      <c r="S700" s="83"/>
    </row>
    <row r="701" spans="1:19" x14ac:dyDescent="0.2">
      <c r="A701" s="83">
        <f>+MassCurves!A668</f>
        <v>664</v>
      </c>
      <c r="B701" s="138">
        <f t="shared" si="121"/>
        <v>1.6288799999999999</v>
      </c>
      <c r="C701" s="123">
        <f t="shared" ca="1" si="123"/>
        <v>0.20520000000000005</v>
      </c>
      <c r="D701" s="139">
        <f t="shared" ca="1" si="124"/>
        <v>0</v>
      </c>
      <c r="E701" s="138">
        <f t="shared" ca="1" si="125"/>
        <v>0.21849999999999997</v>
      </c>
      <c r="F701" s="139">
        <f t="shared" ca="1" si="122"/>
        <v>0.22604170230000001</v>
      </c>
      <c r="G701" s="140">
        <f t="shared" ca="1" si="129"/>
        <v>13.562502138000001</v>
      </c>
      <c r="H701" s="139">
        <f t="shared" ca="1" si="126"/>
        <v>0.23710951638496522</v>
      </c>
      <c r="I701" s="123">
        <f t="shared" ca="1" si="130"/>
        <v>0.46315121868496523</v>
      </c>
      <c r="J701" s="123">
        <f t="shared" ca="1" si="127"/>
        <v>0.9271068764007262</v>
      </c>
      <c r="K701" s="142">
        <f t="shared" ca="1" si="131"/>
        <v>11.654062952617211</v>
      </c>
      <c r="L701" s="143">
        <f ca="1">MAX(Routing!A$3,J700+K700)</f>
        <v>12.562475773778866</v>
      </c>
      <c r="M701" s="141">
        <f ca="1">VLOOKUP(L701,Routing!A$3:D$23,4)+(L701-VLOOKUP(L701,Routing!A$3:A$23,1))*VLOOKUP(L701,Routing!A$3:E$23,5)</f>
        <v>0.45420636783032337</v>
      </c>
      <c r="N701" s="141">
        <f ca="1">VLOOKUP($L701,Routing!$A$3:$C$23,3)+($L701-VLOOKUP($L701,Routing!$A$3:$A$23,1))*VLOOKUP($L701,Routing!$A$3:$F$23,6)</f>
        <v>8.3390285164934852E-3</v>
      </c>
      <c r="O701" s="141">
        <f ca="1">VLOOKUP($L701,Routing!$A$3:$B$23,2)+($L701-VLOOKUP($L701,Routing!$A$3:$A$23,1))*VLOOKUP($L701,Routing!$A$3:$G$23,7)</f>
        <v>0.41695142582467432</v>
      </c>
      <c r="P701" s="83" t="str">
        <f t="shared" ca="1" si="128"/>
        <v/>
      </c>
      <c r="Q701" s="83" t="str">
        <f t="shared" ca="1" si="132"/>
        <v/>
      </c>
      <c r="R701" s="83"/>
      <c r="S701" s="83"/>
    </row>
    <row r="702" spans="1:19" x14ac:dyDescent="0.2">
      <c r="A702" s="83">
        <f>+MassCurves!A669</f>
        <v>665</v>
      </c>
      <c r="B702" s="138">
        <f t="shared" si="121"/>
        <v>1.6322999999999999</v>
      </c>
      <c r="C702" s="123">
        <f t="shared" ca="1" si="123"/>
        <v>0.20520000000000005</v>
      </c>
      <c r="D702" s="139">
        <f t="shared" ca="1" si="124"/>
        <v>0</v>
      </c>
      <c r="E702" s="138">
        <f t="shared" ca="1" si="125"/>
        <v>0.21849999999999997</v>
      </c>
      <c r="F702" s="139">
        <f t="shared" ca="1" si="122"/>
        <v>0.22604170230000001</v>
      </c>
      <c r="G702" s="140">
        <f t="shared" ca="1" si="129"/>
        <v>13.562502138000001</v>
      </c>
      <c r="H702" s="139">
        <f t="shared" ca="1" si="126"/>
        <v>0.23791395861090789</v>
      </c>
      <c r="I702" s="123">
        <f t="shared" ca="1" si="130"/>
        <v>0.4639556609109079</v>
      </c>
      <c r="J702" s="123">
        <f t="shared" ca="1" si="127"/>
        <v>0.92871986164780385</v>
      </c>
      <c r="K702" s="142">
        <f t="shared" ca="1" si="131"/>
        <v>11.671143221186465</v>
      </c>
      <c r="L702" s="143">
        <f ca="1">MAX(Routing!A$3,J701+K701)</f>
        <v>12.581169829017938</v>
      </c>
      <c r="M702" s="141">
        <f ca="1">VLOOKUP(L702,Routing!A$3:D$23,4)+(L702-VLOOKUP(L702,Routing!A$3:A$23,1))*VLOOKUP(L702,Routing!A$3:E$23,5)</f>
        <v>0.45501326115365726</v>
      </c>
      <c r="N702" s="141">
        <f ca="1">VLOOKUP($L702,Routing!$A$3:$C$23,3)+($L702-VLOOKUP($L702,Routing!$A$3:$A$23,1))*VLOOKUP($L702,Routing!$A$3:$F$23,6)</f>
        <v>8.3513474985291176E-3</v>
      </c>
      <c r="O702" s="141">
        <f ca="1">VLOOKUP($L702,Routing!$A$3:$B$23,2)+($L702-VLOOKUP($L702,Routing!$A$3:$A$23,1))*VLOOKUP($L702,Routing!$A$3:$G$23,7)</f>
        <v>0.4175673749264559</v>
      </c>
      <c r="P702" s="83" t="str">
        <f t="shared" ca="1" si="128"/>
        <v/>
      </c>
      <c r="Q702" s="83" t="str">
        <f t="shared" ca="1" si="132"/>
        <v/>
      </c>
      <c r="R702" s="83"/>
      <c r="S702" s="83"/>
    </row>
    <row r="703" spans="1:19" x14ac:dyDescent="0.2">
      <c r="A703" s="83">
        <f>+MassCurves!A670</f>
        <v>666</v>
      </c>
      <c r="B703" s="138">
        <f t="shared" si="121"/>
        <v>1.6357200000000001</v>
      </c>
      <c r="C703" s="123">
        <f t="shared" ca="1" si="123"/>
        <v>0.20520000000000005</v>
      </c>
      <c r="D703" s="139">
        <f t="shared" ca="1" si="124"/>
        <v>0</v>
      </c>
      <c r="E703" s="138">
        <f t="shared" ca="1" si="125"/>
        <v>0.21849999999999997</v>
      </c>
      <c r="F703" s="139">
        <f t="shared" ca="1" si="122"/>
        <v>0.22604170230000001</v>
      </c>
      <c r="G703" s="140">
        <f t="shared" ca="1" si="129"/>
        <v>13.562502138000001</v>
      </c>
      <c r="H703" s="139">
        <f t="shared" ca="1" si="126"/>
        <v>0.23872250164290157</v>
      </c>
      <c r="I703" s="123">
        <f t="shared" ca="1" si="130"/>
        <v>0.46476420394290158</v>
      </c>
      <c r="J703" s="123">
        <f t="shared" ca="1" si="127"/>
        <v>0.93034107642727615</v>
      </c>
      <c r="K703" s="142">
        <f t="shared" ca="1" si="131"/>
        <v>11.688222757498353</v>
      </c>
      <c r="L703" s="143">
        <f ca="1">MAX(Routing!A$3,J702+K702)</f>
        <v>12.599863082834268</v>
      </c>
      <c r="M703" s="141">
        <f ca="1">VLOOKUP(L703,Routing!A$3:D$23,4)+(L703-VLOOKUP(L703,Routing!A$3:A$23,1))*VLOOKUP(L703,Routing!A$3:E$23,5)</f>
        <v>0.45582011988510351</v>
      </c>
      <c r="N703" s="141">
        <f ca="1">VLOOKUP($L703,Routing!$A$3:$C$23,3)+($L703-VLOOKUP($L703,Routing!$A$3:$A$23,1))*VLOOKUP($L703,Routing!$A$3:$F$23,6)</f>
        <v>8.3636659524443276E-3</v>
      </c>
      <c r="O703" s="141">
        <f ca="1">VLOOKUP($L703,Routing!$A$3:$B$23,2)+($L703-VLOOKUP($L703,Routing!$A$3:$A$23,1))*VLOOKUP($L703,Routing!$A$3:$G$23,7)</f>
        <v>0.4181832976222164</v>
      </c>
      <c r="P703" s="83" t="str">
        <f t="shared" ca="1" si="128"/>
        <v/>
      </c>
      <c r="Q703" s="83" t="str">
        <f t="shared" ca="1" si="132"/>
        <v/>
      </c>
      <c r="R703" s="83"/>
      <c r="S703" s="83"/>
    </row>
    <row r="704" spans="1:19" x14ac:dyDescent="0.2">
      <c r="A704" s="83">
        <f>+MassCurves!A671</f>
        <v>667</v>
      </c>
      <c r="B704" s="138">
        <f t="shared" si="121"/>
        <v>1.63914</v>
      </c>
      <c r="C704" s="123">
        <f t="shared" ca="1" si="123"/>
        <v>0.20520000000000005</v>
      </c>
      <c r="D704" s="139">
        <f t="shared" ca="1" si="124"/>
        <v>0</v>
      </c>
      <c r="E704" s="138">
        <f t="shared" ca="1" si="125"/>
        <v>0.21849999999999997</v>
      </c>
      <c r="F704" s="139">
        <f t="shared" ca="1" si="122"/>
        <v>0.22604170230000001</v>
      </c>
      <c r="G704" s="140">
        <f t="shared" ca="1" si="129"/>
        <v>13.562502138000001</v>
      </c>
      <c r="H704" s="139">
        <f t="shared" ca="1" si="126"/>
        <v>0.23953517340129413</v>
      </c>
      <c r="I704" s="123">
        <f t="shared" ca="1" si="130"/>
        <v>0.46557687570129414</v>
      </c>
      <c r="J704" s="123">
        <f t="shared" ca="1" si="127"/>
        <v>0.93197057681786322</v>
      </c>
      <c r="K704" s="142">
        <f t="shared" ca="1" si="131"/>
        <v>11.705309143856814</v>
      </c>
      <c r="L704" s="143">
        <f ca="1">MAX(Routing!A$3,J703+K703)</f>
        <v>12.618563833925629</v>
      </c>
      <c r="M704" s="141">
        <f ca="1">VLOOKUP(L704,Routing!A$3:D$23,4)+(L704-VLOOKUP(L704,Routing!A$3:A$23,1))*VLOOKUP(L704,Routing!A$3:E$23,5)</f>
        <v>0.45662730222216058</v>
      </c>
      <c r="N704" s="141">
        <f ca="1">VLOOKUP($L704,Routing!$A$3:$C$23,3)+($L704-VLOOKUP($L704,Routing!$A$3:$A$23,1))*VLOOKUP($L704,Routing!$A$3:$F$23,6)</f>
        <v>8.3759893469032148E-3</v>
      </c>
      <c r="O704" s="141">
        <f ca="1">VLOOKUP($L704,Routing!$A$3:$B$23,2)+($L704-VLOOKUP($L704,Routing!$A$3:$A$23,1))*VLOOKUP($L704,Routing!$A$3:$G$23,7)</f>
        <v>0.41879946734516071</v>
      </c>
      <c r="P704" s="83" t="str">
        <f t="shared" ca="1" si="128"/>
        <v/>
      </c>
      <c r="Q704" s="83" t="str">
        <f t="shared" ca="1" si="132"/>
        <v/>
      </c>
      <c r="R704" s="83"/>
      <c r="S704" s="83"/>
    </row>
    <row r="705" spans="1:19" x14ac:dyDescent="0.2">
      <c r="A705" s="83">
        <f>+MassCurves!A672</f>
        <v>668</v>
      </c>
      <c r="B705" s="138">
        <f t="shared" si="121"/>
        <v>1.64256</v>
      </c>
      <c r="C705" s="123">
        <f t="shared" ca="1" si="123"/>
        <v>0.20520000000000005</v>
      </c>
      <c r="D705" s="139">
        <f t="shared" ca="1" si="124"/>
        <v>0</v>
      </c>
      <c r="E705" s="138">
        <f t="shared" ca="1" si="125"/>
        <v>0.21849999999999997</v>
      </c>
      <c r="F705" s="139">
        <f t="shared" ca="1" si="122"/>
        <v>0.22604170230000001</v>
      </c>
      <c r="G705" s="140">
        <f t="shared" ca="1" si="129"/>
        <v>13.562502138000001</v>
      </c>
      <c r="H705" s="139">
        <f t="shared" ca="1" si="126"/>
        <v>0.24035200204445853</v>
      </c>
      <c r="I705" s="123">
        <f t="shared" ca="1" si="130"/>
        <v>0.46639370434445854</v>
      </c>
      <c r="J705" s="123">
        <f t="shared" ca="1" si="127"/>
        <v>0.93360841937677441</v>
      </c>
      <c r="K705" s="142">
        <f t="shared" ca="1" si="131"/>
        <v>11.722409359253071</v>
      </c>
      <c r="L705" s="143">
        <f ca="1">MAX(Routing!A$3,J704+K704)</f>
        <v>12.637279720674677</v>
      </c>
      <c r="M705" s="141">
        <f ca="1">VLOOKUP(L705,Routing!A$3:D$23,4)+(L705-VLOOKUP(L705,Routing!A$3:A$23,1))*VLOOKUP(L705,Routing!A$3:E$23,5)</f>
        <v>0.45743513786108159</v>
      </c>
      <c r="N705" s="141">
        <f ca="1">VLOOKUP($L705,Routing!$A$3:$C$23,3)+($L705-VLOOKUP($L705,Routing!$A$3:$A$23,1))*VLOOKUP($L705,Routing!$A$3:$F$23,6)</f>
        <v>8.3883227154363596E-3</v>
      </c>
      <c r="O705" s="141">
        <f ca="1">VLOOKUP($L705,Routing!$A$3:$B$23,2)+($L705-VLOOKUP($L705,Routing!$A$3:$A$23,1))*VLOOKUP($L705,Routing!$A$3:$G$23,7)</f>
        <v>0.41941613577181797</v>
      </c>
      <c r="P705" s="83" t="str">
        <f t="shared" ca="1" si="128"/>
        <v/>
      </c>
      <c r="Q705" s="83" t="str">
        <f t="shared" ca="1" si="132"/>
        <v/>
      </c>
      <c r="R705" s="83"/>
      <c r="S705" s="83"/>
    </row>
    <row r="706" spans="1:19" x14ac:dyDescent="0.2">
      <c r="A706" s="83">
        <f>+MassCurves!A673</f>
        <v>669</v>
      </c>
      <c r="B706" s="138">
        <f t="shared" si="121"/>
        <v>1.64598</v>
      </c>
      <c r="C706" s="123">
        <f t="shared" ca="1" si="123"/>
        <v>0.20520000000000005</v>
      </c>
      <c r="D706" s="139">
        <f t="shared" ca="1" si="124"/>
        <v>0</v>
      </c>
      <c r="E706" s="138">
        <f t="shared" ca="1" si="125"/>
        <v>0.21849999999999997</v>
      </c>
      <c r="F706" s="139">
        <f t="shared" ca="1" si="122"/>
        <v>0.22604170230000001</v>
      </c>
      <c r="G706" s="140">
        <f t="shared" ca="1" si="129"/>
        <v>13.562502138000001</v>
      </c>
      <c r="H706" s="139">
        <f t="shared" ca="1" si="126"/>
        <v>0.24117301597123153</v>
      </c>
      <c r="I706" s="123">
        <f t="shared" ca="1" si="130"/>
        <v>0.46721471827123151</v>
      </c>
      <c r="J706" s="123">
        <f t="shared" ca="1" si="127"/>
        <v>0.93525466114461564</v>
      </c>
      <c r="K706" s="142">
        <f t="shared" ca="1" si="131"/>
        <v>11.739529831884443</v>
      </c>
      <c r="L706" s="143">
        <f ca="1">MAX(Routing!A$3,J705+K705)</f>
        <v>12.656017778629845</v>
      </c>
      <c r="M706" s="141">
        <f ca="1">VLOOKUP(L706,Routing!A$3:D$23,4)+(L706-VLOOKUP(L706,Routing!A$3:A$23,1))*VLOOKUP(L706,Routing!A$3:E$23,5)</f>
        <v>0.45824393047792739</v>
      </c>
      <c r="N706" s="141">
        <f ca="1">VLOOKUP($L706,Routing!$A$3:$C$23,3)+($L706-VLOOKUP($L706,Routing!$A$3:$A$23,1))*VLOOKUP($L706,Routing!$A$3:$F$23,6)</f>
        <v>8.4006706943195019E-3</v>
      </c>
      <c r="O706" s="141">
        <f ca="1">VLOOKUP($L706,Routing!$A$3:$B$23,2)+($L706-VLOOKUP($L706,Routing!$A$3:$A$23,1))*VLOOKUP($L706,Routing!$A$3:$G$23,7)</f>
        <v>0.4200335347159751</v>
      </c>
      <c r="P706" s="83" t="str">
        <f t="shared" ca="1" si="128"/>
        <v/>
      </c>
      <c r="Q706" s="83" t="str">
        <f t="shared" ca="1" si="132"/>
        <v/>
      </c>
      <c r="R706" s="83"/>
      <c r="S706" s="83"/>
    </row>
    <row r="707" spans="1:19" x14ac:dyDescent="0.2">
      <c r="A707" s="83">
        <f>+MassCurves!A674</f>
        <v>670</v>
      </c>
      <c r="B707" s="138">
        <f t="shared" si="121"/>
        <v>1.6494</v>
      </c>
      <c r="C707" s="123">
        <f t="shared" ca="1" si="123"/>
        <v>0.20520000000000005</v>
      </c>
      <c r="D707" s="139">
        <f t="shared" ca="1" si="124"/>
        <v>0</v>
      </c>
      <c r="E707" s="138">
        <f t="shared" ca="1" si="125"/>
        <v>0.21849999999999997</v>
      </c>
      <c r="F707" s="139">
        <f t="shared" ca="1" si="122"/>
        <v>0.22604170230000001</v>
      </c>
      <c r="G707" s="140">
        <f t="shared" ca="1" si="129"/>
        <v>13.562502138000001</v>
      </c>
      <c r="H707" s="139">
        <f t="shared" ca="1" si="126"/>
        <v>0.24199824382338239</v>
      </c>
      <c r="I707" s="123">
        <f t="shared" ca="1" si="130"/>
        <v>0.4680399461233824</v>
      </c>
      <c r="J707" s="123">
        <f t="shared" ca="1" si="127"/>
        <v>0.93690935965035504</v>
      </c>
      <c r="K707" s="142">
        <f t="shared" ca="1" si="131"/>
        <v>11.75667648714389</v>
      </c>
      <c r="L707" s="143">
        <f ca="1">MAX(Routing!A$3,J706+K706)</f>
        <v>12.674784493029058</v>
      </c>
      <c r="M707" s="141">
        <f ca="1">VLOOKUP(L707,Routing!A$3:D$23,4)+(L707-VLOOKUP(L707,Routing!A$3:A$23,1))*VLOOKUP(L707,Routing!A$3:E$23,5)</f>
        <v>0.4590539599956529</v>
      </c>
      <c r="N707" s="141">
        <f ca="1">VLOOKUP($L707,Routing!$A$3:$C$23,3)+($L707-VLOOKUP($L707,Routing!$A$3:$A$23,1))*VLOOKUP($L707,Routing!$A$3:$F$23,6)</f>
        <v>8.4130375571855407E-3</v>
      </c>
      <c r="O707" s="141">
        <f ca="1">VLOOKUP($L707,Routing!$A$3:$B$23,2)+($L707-VLOOKUP($L707,Routing!$A$3:$A$23,1))*VLOOKUP($L707,Routing!$A$3:$G$23,7)</f>
        <v>0.42065187785927699</v>
      </c>
      <c r="P707" s="83" t="str">
        <f t="shared" ca="1" si="128"/>
        <v/>
      </c>
      <c r="Q707" s="83" t="str">
        <f t="shared" ca="1" si="132"/>
        <v/>
      </c>
      <c r="R707" s="83"/>
      <c r="S707" s="83"/>
    </row>
    <row r="708" spans="1:19" x14ac:dyDescent="0.2">
      <c r="A708" s="83">
        <f>+MassCurves!A675</f>
        <v>671</v>
      </c>
      <c r="B708" s="138">
        <f t="shared" si="121"/>
        <v>1.65282</v>
      </c>
      <c r="C708" s="123">
        <f t="shared" ca="1" si="123"/>
        <v>0.20520000000000005</v>
      </c>
      <c r="D708" s="139">
        <f t="shared" ca="1" si="124"/>
        <v>0</v>
      </c>
      <c r="E708" s="138">
        <f t="shared" ca="1" si="125"/>
        <v>0.21849999999999997</v>
      </c>
      <c r="F708" s="139">
        <f t="shared" ca="1" si="122"/>
        <v>0.22604170230000001</v>
      </c>
      <c r="G708" s="140">
        <f t="shared" ca="1" si="129"/>
        <v>13.562502138000001</v>
      </c>
      <c r="H708" s="139">
        <f t="shared" ca="1" si="126"/>
        <v>0.24282771448811055</v>
      </c>
      <c r="I708" s="123">
        <f t="shared" ca="1" si="130"/>
        <v>0.46886941678811056</v>
      </c>
      <c r="J708" s="123">
        <f t="shared" ca="1" si="127"/>
        <v>0.93857257291634966</v>
      </c>
      <c r="K708" s="142">
        <f t="shared" ca="1" si="131"/>
        <v>11.773854791471313</v>
      </c>
      <c r="L708" s="143">
        <f ca="1">MAX(Routing!A$3,J707+K707)</f>
        <v>12.693585846794246</v>
      </c>
      <c r="M708" s="141">
        <f ca="1">VLOOKUP(L708,Routing!A$3:D$23,4)+(L708-VLOOKUP(L708,Routing!A$3:A$23,1))*VLOOKUP(L708,Routing!A$3:E$23,5)</f>
        <v>0.45986548465569888</v>
      </c>
      <c r="N708" s="141">
        <f ca="1">VLOOKUP($L708,Routing!$A$3:$C$23,3)+($L708-VLOOKUP($L708,Routing!$A$3:$A$23,1))*VLOOKUP($L708,Routing!$A$3:$F$23,6)</f>
        <v>8.4254272466518908E-3</v>
      </c>
      <c r="O708" s="141">
        <f ca="1">VLOOKUP($L708,Routing!$A$3:$B$23,2)+($L708-VLOOKUP($L708,Routing!$A$3:$A$23,1))*VLOOKUP($L708,Routing!$A$3:$G$23,7)</f>
        <v>0.42127136233259455</v>
      </c>
      <c r="P708" s="83" t="str">
        <f t="shared" ca="1" si="128"/>
        <v/>
      </c>
      <c r="Q708" s="83" t="str">
        <f t="shared" ca="1" si="132"/>
        <v/>
      </c>
      <c r="R708" s="83"/>
      <c r="S708" s="83"/>
    </row>
    <row r="709" spans="1:19" x14ac:dyDescent="0.2">
      <c r="A709" s="83">
        <f>+MassCurves!A676</f>
        <v>672</v>
      </c>
      <c r="B709" s="138">
        <f t="shared" si="121"/>
        <v>1.6562399999999999</v>
      </c>
      <c r="C709" s="123">
        <f t="shared" ca="1" si="123"/>
        <v>0.20520000000000005</v>
      </c>
      <c r="D709" s="139">
        <f t="shared" ca="1" si="124"/>
        <v>0</v>
      </c>
      <c r="E709" s="138">
        <f t="shared" ca="1" si="125"/>
        <v>0.21849999999999997</v>
      </c>
      <c r="F709" s="139">
        <f t="shared" ca="1" si="122"/>
        <v>0.22604170230000001</v>
      </c>
      <c r="G709" s="140">
        <f t="shared" ca="1" si="129"/>
        <v>13.562502138000001</v>
      </c>
      <c r="H709" s="139">
        <f t="shared" ca="1" si="126"/>
        <v>0.24366145710057407</v>
      </c>
      <c r="I709" s="123">
        <f t="shared" ca="1" si="130"/>
        <v>0.46970315940057406</v>
      </c>
      <c r="J709" s="123">
        <f t="shared" ca="1" si="127"/>
        <v>0.94024435946343221</v>
      </c>
      <c r="K709" s="142">
        <f t="shared" ca="1" si="131"/>
        <v>11.791069792423984</v>
      </c>
      <c r="L709" s="143">
        <f ca="1">MAX(Routing!A$3,J708+K708)</f>
        <v>12.712427364387663</v>
      </c>
      <c r="M709" s="141">
        <f ca="1">VLOOKUP(L709,Routing!A$3:D$23,4)+(L709-VLOOKUP(L709,Routing!A$3:A$23,1))*VLOOKUP(L709,Routing!A$3:E$23,5)</f>
        <v>0.46067874291096667</v>
      </c>
      <c r="N709" s="141">
        <f ca="1">VLOOKUP($L709,Routing!$A$3:$C$23,3)+($L709-VLOOKUP($L709,Routing!$A$3:$A$23,1))*VLOOKUP($L709,Routing!$A$3:$F$23,6)</f>
        <v>8.4378434032208651E-3</v>
      </c>
      <c r="O709" s="141">
        <f ca="1">VLOOKUP($L709,Routing!$A$3:$B$23,2)+($L709-VLOOKUP($L709,Routing!$A$3:$A$23,1))*VLOOKUP($L709,Routing!$A$3:$G$23,7)</f>
        <v>0.42189217016104325</v>
      </c>
      <c r="P709" s="83" t="str">
        <f t="shared" ca="1" si="128"/>
        <v/>
      </c>
      <c r="Q709" s="83" t="str">
        <f t="shared" ca="1" si="132"/>
        <v/>
      </c>
      <c r="R709" s="83"/>
      <c r="S709" s="83"/>
    </row>
    <row r="710" spans="1:19" x14ac:dyDescent="0.2">
      <c r="A710" s="83">
        <f>+MassCurves!A677</f>
        <v>673</v>
      </c>
      <c r="B710" s="138">
        <f t="shared" si="121"/>
        <v>1.6596599999999999</v>
      </c>
      <c r="C710" s="123">
        <f t="shared" ca="1" si="123"/>
        <v>0.20520000000000005</v>
      </c>
      <c r="D710" s="139">
        <f t="shared" ca="1" si="124"/>
        <v>0</v>
      </c>
      <c r="E710" s="138">
        <f t="shared" ca="1" si="125"/>
        <v>0.21849999999999997</v>
      </c>
      <c r="F710" s="139">
        <f t="shared" ca="1" si="122"/>
        <v>0.22604170230000001</v>
      </c>
      <c r="G710" s="140">
        <f t="shared" ca="1" si="129"/>
        <v>13.562502138000001</v>
      </c>
      <c r="H710" s="139">
        <f t="shared" ca="1" si="126"/>
        <v>0.24449950104644794</v>
      </c>
      <c r="I710" s="123">
        <f t="shared" ca="1" si="130"/>
        <v>0.47054120334644794</v>
      </c>
      <c r="J710" s="123">
        <f t="shared" ca="1" si="127"/>
        <v>0.94192477831605848</v>
      </c>
      <c r="K710" s="142">
        <f t="shared" ca="1" si="131"/>
        <v>11.808326155292475</v>
      </c>
      <c r="L710" s="143">
        <f ca="1">MAX(Routing!A$3,J709+K709)</f>
        <v>12.731314151887418</v>
      </c>
      <c r="M710" s="141">
        <f ca="1">VLOOKUP(L710,Routing!A$3:D$23,4)+(L710-VLOOKUP(L710,Routing!A$3:A$23,1))*VLOOKUP(L710,Routing!A$3:E$23,5)</f>
        <v>0.46149395515560188</v>
      </c>
      <c r="N710" s="141">
        <f ca="1">VLOOKUP($L710,Routing!$A$3:$C$23,3)+($L710-VLOOKUP($L710,Routing!$A$3:$A$23,1))*VLOOKUP($L710,Routing!$A$3:$F$23,6)</f>
        <v>8.4502893916885771E-3</v>
      </c>
      <c r="O710" s="141">
        <f ca="1">VLOOKUP($L710,Routing!$A$3:$B$23,2)+($L710-VLOOKUP($L710,Routing!$A$3:$A$23,1))*VLOOKUP($L710,Routing!$A$3:$G$23,7)</f>
        <v>0.4225144695844289</v>
      </c>
      <c r="P710" s="83" t="str">
        <f t="shared" ca="1" si="128"/>
        <v/>
      </c>
      <c r="Q710" s="83" t="str">
        <f t="shared" ca="1" si="132"/>
        <v/>
      </c>
      <c r="R710" s="83"/>
      <c r="S710" s="83"/>
    </row>
    <row r="711" spans="1:19" x14ac:dyDescent="0.2">
      <c r="A711" s="83">
        <f>+MassCurves!A678</f>
        <v>674</v>
      </c>
      <c r="B711" s="138">
        <f t="shared" si="121"/>
        <v>1.6630799999999999</v>
      </c>
      <c r="C711" s="123">
        <f t="shared" ca="1" si="123"/>
        <v>0.20520000000000005</v>
      </c>
      <c r="D711" s="139">
        <f t="shared" ca="1" si="124"/>
        <v>0</v>
      </c>
      <c r="E711" s="138">
        <f t="shared" ca="1" si="125"/>
        <v>0.21849999999999997</v>
      </c>
      <c r="F711" s="139">
        <f t="shared" ca="1" si="122"/>
        <v>0.22604170230000001</v>
      </c>
      <c r="G711" s="140">
        <f t="shared" ca="1" si="129"/>
        <v>13.562502138000001</v>
      </c>
      <c r="H711" s="139">
        <f t="shared" ca="1" si="126"/>
        <v>0.24534187596451326</v>
      </c>
      <c r="I711" s="123">
        <f t="shared" ca="1" si="130"/>
        <v>0.47138357826451327</v>
      </c>
      <c r="J711" s="123">
        <f t="shared" ca="1" si="127"/>
        <v>0.94361388900751675</v>
      </c>
      <c r="K711" s="142">
        <f t="shared" ca="1" si="131"/>
        <v>11.825628196560372</v>
      </c>
      <c r="L711" s="143">
        <f ca="1">MAX(Routing!A$3,J710+K710)</f>
        <v>12.750250933608534</v>
      </c>
      <c r="M711" s="141">
        <f ca="1">VLOOKUP(L711,Routing!A$3:D$23,4)+(L711-VLOOKUP(L711,Routing!A$3:A$23,1))*VLOOKUP(L711,Routing!A$3:E$23,5)</f>
        <v>0.46231132530567309</v>
      </c>
      <c r="N711" s="141">
        <f ca="1">VLOOKUP($L711,Routing!$A$3:$C$23,3)+($L711-VLOOKUP($L711,Routing!$A$3:$A$23,1))*VLOOKUP($L711,Routing!$A$3:$F$23,6)</f>
        <v>8.4627683252774515E-3</v>
      </c>
      <c r="O711" s="141">
        <f ca="1">VLOOKUP($L711,Routing!$A$3:$B$23,2)+($L711-VLOOKUP($L711,Routing!$A$3:$A$23,1))*VLOOKUP($L711,Routing!$A$3:$G$23,7)</f>
        <v>0.42313841626387261</v>
      </c>
      <c r="P711" s="83" t="str">
        <f t="shared" ca="1" si="128"/>
        <v/>
      </c>
      <c r="Q711" s="83" t="str">
        <f t="shared" ca="1" si="132"/>
        <v/>
      </c>
      <c r="R711" s="83"/>
      <c r="S711" s="83"/>
    </row>
    <row r="712" spans="1:19" x14ac:dyDescent="0.2">
      <c r="A712" s="83">
        <f>+MassCurves!A679</f>
        <v>675</v>
      </c>
      <c r="B712" s="138">
        <f t="shared" si="121"/>
        <v>1.6665000000000001</v>
      </c>
      <c r="C712" s="123">
        <f t="shared" ca="1" si="123"/>
        <v>0.20520000000000005</v>
      </c>
      <c r="D712" s="139">
        <f t="shared" ca="1" si="124"/>
        <v>0</v>
      </c>
      <c r="E712" s="138">
        <f t="shared" ca="1" si="125"/>
        <v>0.21849999999999997</v>
      </c>
      <c r="F712" s="139">
        <f t="shared" ca="1" si="122"/>
        <v>0.22604170230000001</v>
      </c>
      <c r="G712" s="140">
        <f t="shared" ca="1" si="129"/>
        <v>13.562502138000001</v>
      </c>
      <c r="H712" s="139">
        <f t="shared" ca="1" si="126"/>
        <v>0.24618861174927778</v>
      </c>
      <c r="I712" s="123">
        <f t="shared" ca="1" si="130"/>
        <v>0.47223031404927779</v>
      </c>
      <c r="J712" s="123">
        <f t="shared" ca="1" si="127"/>
        <v>0.94531175158520164</v>
      </c>
      <c r="K712" s="142">
        <f t="shared" ca="1" si="131"/>
        <v>11.842979914480315</v>
      </c>
      <c r="L712" s="143">
        <f ca="1">MAX(Routing!A$3,J711+K711)</f>
        <v>12.769242085567889</v>
      </c>
      <c r="M712" s="141">
        <f ca="1">VLOOKUP(L712,Routing!A$3:D$23,4)+(L712-VLOOKUP(L712,Routing!A$3:A$23,1))*VLOOKUP(L712,Routing!A$3:E$23,5)</f>
        <v>0.46313104224362223</v>
      </c>
      <c r="N712" s="141">
        <f ca="1">VLOOKUP($L712,Routing!$A$3:$C$23,3)+($L712-VLOOKUP($L712,Routing!$A$3:$A$23,1))*VLOOKUP($L712,Routing!$A$3:$F$23,6)</f>
        <v>8.4752830876888875E-3</v>
      </c>
      <c r="O712" s="141">
        <f ca="1">VLOOKUP($L712,Routing!$A$3:$B$23,2)+($L712-VLOOKUP($L712,Routing!$A$3:$A$23,1))*VLOOKUP($L712,Routing!$A$3:$G$23,7)</f>
        <v>0.42376415438444442</v>
      </c>
      <c r="P712" s="83" t="str">
        <f t="shared" ca="1" si="128"/>
        <v/>
      </c>
      <c r="Q712" s="83" t="str">
        <f t="shared" ca="1" si="132"/>
        <v/>
      </c>
      <c r="R712" s="83"/>
      <c r="S712" s="83"/>
    </row>
    <row r="713" spans="1:19" x14ac:dyDescent="0.2">
      <c r="A713" s="83">
        <f>+MassCurves!A680</f>
        <v>676</v>
      </c>
      <c r="B713" s="138">
        <f t="shared" si="121"/>
        <v>1.6699200000000001</v>
      </c>
      <c r="C713" s="123">
        <f t="shared" ca="1" si="123"/>
        <v>0.20520000000000005</v>
      </c>
      <c r="D713" s="139">
        <f t="shared" ca="1" si="124"/>
        <v>0</v>
      </c>
      <c r="E713" s="138">
        <f t="shared" ca="1" si="125"/>
        <v>0.21849999999999997</v>
      </c>
      <c r="F713" s="139">
        <f t="shared" ca="1" si="122"/>
        <v>0.22604170230000001</v>
      </c>
      <c r="G713" s="140">
        <f t="shared" ca="1" si="129"/>
        <v>13.562502138000001</v>
      </c>
      <c r="H713" s="139">
        <f t="shared" ca="1" si="126"/>
        <v>0.24703973855362868</v>
      </c>
      <c r="I713" s="123">
        <f t="shared" ca="1" si="130"/>
        <v>0.47308144085362869</v>
      </c>
      <c r="J713" s="123">
        <f t="shared" ca="1" si="127"/>
        <v>0.94701842661595059</v>
      </c>
      <c r="K713" s="142">
        <f t="shared" ca="1" si="131"/>
        <v>11.860385017015359</v>
      </c>
      <c r="L713" s="143">
        <f ca="1">MAX(Routing!A$3,J712+K712)</f>
        <v>12.788291666065517</v>
      </c>
      <c r="M713" s="141">
        <f ca="1">VLOOKUP(L713,Routing!A$3:D$23,4)+(L713-VLOOKUP(L713,Routing!A$3:A$23,1))*VLOOKUP(L713,Routing!A$3:E$23,5)</f>
        <v>0.46395328113824796</v>
      </c>
      <c r="N713" s="141">
        <f ca="1">VLOOKUP($L713,Routing!$A$3:$C$23,3)+($L713-VLOOKUP($L713,Routing!$A$3:$A$23,1))*VLOOKUP($L713,Routing!$A$3:$F$23,6)</f>
        <v>8.4878363532556941E-3</v>
      </c>
      <c r="O713" s="141">
        <f ca="1">VLOOKUP($L713,Routing!$A$3:$B$23,2)+($L713-VLOOKUP($L713,Routing!$A$3:$A$23,1))*VLOOKUP($L713,Routing!$A$3:$G$23,7)</f>
        <v>0.42439181766278472</v>
      </c>
      <c r="P713" s="83" t="str">
        <f t="shared" ca="1" si="128"/>
        <v/>
      </c>
      <c r="Q713" s="83" t="str">
        <f t="shared" ca="1" si="132"/>
        <v/>
      </c>
      <c r="R713" s="83"/>
      <c r="S713" s="83"/>
    </row>
    <row r="714" spans="1:19" x14ac:dyDescent="0.2">
      <c r="A714" s="83">
        <f>+MassCurves!A681</f>
        <v>677</v>
      </c>
      <c r="B714" s="138">
        <f t="shared" si="121"/>
        <v>1.67334</v>
      </c>
      <c r="C714" s="123">
        <f t="shared" ca="1" si="123"/>
        <v>0.20520000000000005</v>
      </c>
      <c r="D714" s="139">
        <f t="shared" ca="1" si="124"/>
        <v>0</v>
      </c>
      <c r="E714" s="138">
        <f t="shared" ca="1" si="125"/>
        <v>0.21849999999999997</v>
      </c>
      <c r="F714" s="139">
        <f t="shared" ca="1" si="122"/>
        <v>0.22604170230000001</v>
      </c>
      <c r="G714" s="140">
        <f t="shared" ca="1" si="129"/>
        <v>13.562502138000001</v>
      </c>
      <c r="H714" s="139">
        <f t="shared" ca="1" si="126"/>
        <v>0.24789528679151657</v>
      </c>
      <c r="I714" s="123">
        <f t="shared" ca="1" si="130"/>
        <v>0.4739369890915166</v>
      </c>
      <c r="J714" s="123">
        <f t="shared" ca="1" si="127"/>
        <v>0.94873397519144509</v>
      </c>
      <c r="K714" s="142">
        <f t="shared" ca="1" si="131"/>
        <v>11.877846947373101</v>
      </c>
      <c r="L714" s="143">
        <f ca="1">MAX(Routing!A$3,J713+K713)</f>
        <v>12.80740344363131</v>
      </c>
      <c r="M714" s="141">
        <f ca="1">VLOOKUP(L714,Routing!A$3:D$23,4)+(L714-VLOOKUP(L714,Routing!A$3:A$23,1))*VLOOKUP(L714,Routing!A$3:E$23,5)</f>
        <v>0.46477820465097253</v>
      </c>
      <c r="N714" s="141">
        <f ca="1">VLOOKUP($L714,Routing!$A$3:$C$23,3)+($L714-VLOOKUP($L714,Routing!$A$3:$A$23,1))*VLOOKUP($L714,Routing!$A$3:$F$23,6)</f>
        <v>8.5004306053583587E-3</v>
      </c>
      <c r="O714" s="141">
        <f ca="1">VLOOKUP($L714,Routing!$A$3:$B$23,2)+($L714-VLOOKUP($L714,Routing!$A$3:$A$23,1))*VLOOKUP($L714,Routing!$A$3:$G$23,7)</f>
        <v>0.42502153026791795</v>
      </c>
      <c r="P714" s="83" t="str">
        <f t="shared" ca="1" si="128"/>
        <v/>
      </c>
      <c r="Q714" s="83" t="str">
        <f t="shared" ca="1" si="132"/>
        <v/>
      </c>
      <c r="R714" s="83"/>
      <c r="S714" s="83"/>
    </row>
    <row r="715" spans="1:19" x14ac:dyDescent="0.2">
      <c r="A715" s="83">
        <f>+MassCurves!A682</f>
        <v>678</v>
      </c>
      <c r="B715" s="138">
        <f t="shared" si="121"/>
        <v>1.67676</v>
      </c>
      <c r="C715" s="123">
        <f t="shared" ca="1" si="123"/>
        <v>0.20520000000000005</v>
      </c>
      <c r="D715" s="139">
        <f t="shared" ca="1" si="124"/>
        <v>0</v>
      </c>
      <c r="E715" s="138">
        <f t="shared" ca="1" si="125"/>
        <v>0.21849999999999997</v>
      </c>
      <c r="F715" s="139">
        <f t="shared" ca="1" si="122"/>
        <v>0.22604170230000001</v>
      </c>
      <c r="G715" s="140">
        <f t="shared" ca="1" si="129"/>
        <v>13.562502138000001</v>
      </c>
      <c r="H715" s="139">
        <f t="shared" ca="1" si="126"/>
        <v>0.24875528714067277</v>
      </c>
      <c r="I715" s="123">
        <f t="shared" ca="1" si="130"/>
        <v>0.47479698944067278</v>
      </c>
      <c r="J715" s="123">
        <f t="shared" ca="1" si="127"/>
        <v>0.95045845893367753</v>
      </c>
      <c r="K715" s="142">
        <f t="shared" ca="1" si="131"/>
        <v>11.895368907340536</v>
      </c>
      <c r="L715" s="143">
        <f ca="1">MAX(Routing!A$3,J714+K714)</f>
        <v>12.826580922564546</v>
      </c>
      <c r="M715" s="141">
        <f ca="1">VLOOKUP(L715,Routing!A$3:D$23,4)+(L715-VLOOKUP(L715,Routing!A$3:A$23,1))*VLOOKUP(L715,Routing!A$3:E$23,5)</f>
        <v>0.46560596403820609</v>
      </c>
      <c r="N715" s="141">
        <f ca="1">VLOOKUP($L715,Routing!$A$3:$C$23,3)+($L715-VLOOKUP($L715,Routing!$A$3:$A$23,1))*VLOOKUP($L715,Routing!$A$3:$F$23,6)</f>
        <v>8.5130681532550531E-3</v>
      </c>
      <c r="O715" s="141">
        <f ca="1">VLOOKUP($L715,Routing!$A$3:$B$23,2)+($L715-VLOOKUP($L715,Routing!$A$3:$A$23,1))*VLOOKUP($L715,Routing!$A$3:$G$23,7)</f>
        <v>0.42565340766275273</v>
      </c>
      <c r="P715" s="83" t="str">
        <f t="shared" ca="1" si="128"/>
        <v/>
      </c>
      <c r="Q715" s="83" t="str">
        <f t="shared" ca="1" si="132"/>
        <v/>
      </c>
      <c r="R715" s="83"/>
      <c r="S715" s="83"/>
    </row>
    <row r="716" spans="1:19" x14ac:dyDescent="0.2">
      <c r="A716" s="83">
        <f>+MassCurves!A683</f>
        <v>679</v>
      </c>
      <c r="B716" s="138">
        <f t="shared" si="121"/>
        <v>1.68018</v>
      </c>
      <c r="C716" s="123">
        <f t="shared" ca="1" si="123"/>
        <v>0.20520000000000005</v>
      </c>
      <c r="D716" s="139">
        <f t="shared" ca="1" si="124"/>
        <v>0</v>
      </c>
      <c r="E716" s="138">
        <f t="shared" ca="1" si="125"/>
        <v>0.21849999999999997</v>
      </c>
      <c r="F716" s="139">
        <f t="shared" ca="1" si="122"/>
        <v>0.22604170230000001</v>
      </c>
      <c r="G716" s="140">
        <f t="shared" ca="1" si="129"/>
        <v>13.562502138000001</v>
      </c>
      <c r="H716" s="139">
        <f t="shared" ca="1" si="126"/>
        <v>0.24961977054535903</v>
      </c>
      <c r="I716" s="123">
        <f t="shared" ca="1" si="130"/>
        <v>0.47566147284535903</v>
      </c>
      <c r="J716" s="123">
        <f t="shared" ca="1" si="127"/>
        <v>0.95219194000048613</v>
      </c>
      <c r="K716" s="142">
        <f t="shared" ca="1" si="131"/>
        <v>11.912953878609457</v>
      </c>
      <c r="L716" s="143">
        <f ca="1">MAX(Routing!A$3,J715+K715)</f>
        <v>12.845827366274214</v>
      </c>
      <c r="M716" s="141">
        <f ca="1">VLOOKUP(L716,Routing!A$3:D$23,4)+(L716-VLOOKUP(L716,Routing!A$3:A$23,1))*VLOOKUP(L716,Routing!A$3:E$23,5)</f>
        <v>0.46643670015878813</v>
      </c>
      <c r="N716" s="141">
        <f ca="1">VLOOKUP($L716,Routing!$A$3:$C$23,3)+($L716-VLOOKUP($L716,Routing!$A$3:$A$23,1))*VLOOKUP($L716,Routing!$A$3:$F$23,6)</f>
        <v>8.5257511474624136E-3</v>
      </c>
      <c r="O716" s="141">
        <f ca="1">VLOOKUP($L716,Routing!$A$3:$B$23,2)+($L716-VLOOKUP($L716,Routing!$A$3:$A$23,1))*VLOOKUP($L716,Routing!$A$3:$G$23,7)</f>
        <v>0.42628755737312068</v>
      </c>
      <c r="P716" s="83" t="str">
        <f t="shared" ca="1" si="128"/>
        <v/>
      </c>
      <c r="Q716" s="83" t="str">
        <f t="shared" ca="1" si="132"/>
        <v/>
      </c>
      <c r="R716" s="83"/>
      <c r="S716" s="83"/>
    </row>
    <row r="717" spans="1:19" x14ac:dyDescent="0.2">
      <c r="A717" s="83">
        <f>+MassCurves!A684</f>
        <v>680</v>
      </c>
      <c r="B717" s="138">
        <f t="shared" si="121"/>
        <v>1.6836</v>
      </c>
      <c r="C717" s="123">
        <f t="shared" ca="1" si="123"/>
        <v>0.20520000000000005</v>
      </c>
      <c r="D717" s="139">
        <f t="shared" ca="1" si="124"/>
        <v>0</v>
      </c>
      <c r="E717" s="138">
        <f t="shared" ca="1" si="125"/>
        <v>0.21849999999999997</v>
      </c>
      <c r="F717" s="139">
        <f t="shared" ca="1" si="122"/>
        <v>0.22604170230000001</v>
      </c>
      <c r="G717" s="140">
        <f t="shared" ca="1" si="129"/>
        <v>13.562502138000001</v>
      </c>
      <c r="H717" s="139">
        <f t="shared" ca="1" si="126"/>
        <v>0.25048876821915167</v>
      </c>
      <c r="I717" s="123">
        <f t="shared" ca="1" si="130"/>
        <v>0.47653047051915165</v>
      </c>
      <c r="J717" s="123">
        <f t="shared" ca="1" si="127"/>
        <v>0.95393448109115431</v>
      </c>
      <c r="K717" s="142">
        <f t="shared" ca="1" si="131"/>
        <v>11.930604642265999</v>
      </c>
      <c r="L717" s="143">
        <f ca="1">MAX(Routing!A$3,J716+K716)</f>
        <v>12.865145818609943</v>
      </c>
      <c r="M717" s="141">
        <f ca="1">VLOOKUP(L717,Routing!A$3:D$23,4)+(L717-VLOOKUP(L717,Routing!A$3:A$23,1))*VLOOKUP(L717,Routing!A$3:E$23,5)</f>
        <v>0.46727054439469601</v>
      </c>
      <c r="N717" s="141">
        <f ca="1">VLOOKUP($L717,Routing!$A$3:$C$23,3)+($L717-VLOOKUP($L717,Routing!$A$3:$A$23,1))*VLOOKUP($L717,Routing!$A$3:$F$23,6)</f>
        <v>8.5384815938121528E-3</v>
      </c>
      <c r="O717" s="141">
        <f ca="1">VLOOKUP($L717,Routing!$A$3:$B$23,2)+($L717-VLOOKUP($L717,Routing!$A$3:$A$23,1))*VLOOKUP($L717,Routing!$A$3:$G$23,7)</f>
        <v>0.42692407969060764</v>
      </c>
      <c r="P717" s="83" t="str">
        <f t="shared" ca="1" si="128"/>
        <v/>
      </c>
      <c r="Q717" s="83" t="str">
        <f t="shared" ca="1" si="132"/>
        <v/>
      </c>
      <c r="R717" s="83"/>
      <c r="S717" s="83"/>
    </row>
    <row r="718" spans="1:19" x14ac:dyDescent="0.2">
      <c r="A718" s="83">
        <f>+MassCurves!A685</f>
        <v>681</v>
      </c>
      <c r="B718" s="138">
        <f t="shared" si="121"/>
        <v>1.68702</v>
      </c>
      <c r="C718" s="123">
        <f t="shared" ca="1" si="123"/>
        <v>0.20520000000000005</v>
      </c>
      <c r="D718" s="139">
        <f t="shared" ca="1" si="124"/>
        <v>0</v>
      </c>
      <c r="E718" s="138">
        <f t="shared" ca="1" si="125"/>
        <v>0.21849999999999997</v>
      </c>
      <c r="F718" s="139">
        <f t="shared" ca="1" si="122"/>
        <v>0.22604170230000001</v>
      </c>
      <c r="G718" s="140">
        <f t="shared" ca="1" si="129"/>
        <v>13.562502138000001</v>
      </c>
      <c r="H718" s="139">
        <f t="shared" ca="1" si="126"/>
        <v>0.25136231164775891</v>
      </c>
      <c r="I718" s="123">
        <f t="shared" ca="1" si="130"/>
        <v>0.47740401394775889</v>
      </c>
      <c r="J718" s="123">
        <f t="shared" ca="1" si="127"/>
        <v>0.95568614545208252</v>
      </c>
      <c r="K718" s="142">
        <f t="shared" ca="1" si="131"/>
        <v>11.94832379660282</v>
      </c>
      <c r="L718" s="143">
        <f ca="1">MAX(Routing!A$3,J717+K717)</f>
        <v>12.884539123357154</v>
      </c>
      <c r="M718" s="141">
        <f ca="1">VLOOKUP(L718,Routing!A$3:D$23,4)+(L718-VLOOKUP(L718,Routing!A$3:A$23,1))*VLOOKUP(L718,Routing!A$3:E$23,5)</f>
        <v>0.46810761949251634</v>
      </c>
      <c r="N718" s="141">
        <f ca="1">VLOOKUP($L718,Routing!$A$3:$C$23,3)+($L718-VLOOKUP($L718,Routing!$A$3:$A$23,1))*VLOOKUP($L718,Routing!$A$3:$F$23,6)</f>
        <v>8.5512613662979582E-3</v>
      </c>
      <c r="O718" s="141">
        <f ca="1">VLOOKUP($L718,Routing!$A$3:$B$23,2)+($L718-VLOOKUP($L718,Routing!$A$3:$A$23,1))*VLOOKUP($L718,Routing!$A$3:$G$23,7)</f>
        <v>0.42756306831489799</v>
      </c>
      <c r="P718" s="83" t="str">
        <f t="shared" ca="1" si="128"/>
        <v/>
      </c>
      <c r="Q718" s="83" t="str">
        <f t="shared" ca="1" si="132"/>
        <v/>
      </c>
      <c r="R718" s="83"/>
      <c r="S718" s="83"/>
    </row>
    <row r="719" spans="1:19" x14ac:dyDescent="0.2">
      <c r="A719" s="83">
        <f>+MassCurves!A686</f>
        <v>682</v>
      </c>
      <c r="B719" s="138">
        <f t="shared" si="121"/>
        <v>1.6904399999999999</v>
      </c>
      <c r="C719" s="123">
        <f t="shared" ca="1" si="123"/>
        <v>0.20520000000000005</v>
      </c>
      <c r="D719" s="139">
        <f t="shared" ca="1" si="124"/>
        <v>0</v>
      </c>
      <c r="E719" s="138">
        <f t="shared" ca="1" si="125"/>
        <v>0.21849999999999997</v>
      </c>
      <c r="F719" s="139">
        <f t="shared" ca="1" si="122"/>
        <v>0.22604170230000001</v>
      </c>
      <c r="G719" s="140">
        <f t="shared" ca="1" si="129"/>
        <v>13.562502138000001</v>
      </c>
      <c r="H719" s="139">
        <f t="shared" ca="1" si="126"/>
        <v>0.2522404325918729</v>
      </c>
      <c r="I719" s="123">
        <f t="shared" ca="1" si="130"/>
        <v>0.47828213489187288</v>
      </c>
      <c r="J719" s="123">
        <f t="shared" ca="1" si="127"/>
        <v>0.95744699688252521</v>
      </c>
      <c r="K719" s="142">
        <f t="shared" ca="1" si="131"/>
        <v>11.96611377339884</v>
      </c>
      <c r="L719" s="143">
        <f ca="1">MAX(Routing!A$3,J718+K718)</f>
        <v>12.904009942054902</v>
      </c>
      <c r="M719" s="141">
        <f ca="1">VLOOKUP(L719,Routing!A$3:D$23,4)+(L719-VLOOKUP(L719,Routing!A$3:A$23,1))*VLOOKUP(L719,Routing!A$3:E$23,5)</f>
        <v>0.46894804033251802</v>
      </c>
      <c r="N719" s="141">
        <f ca="1">VLOOKUP($L719,Routing!$A$3:$C$23,3)+($L719-VLOOKUP($L719,Routing!$A$3:$A$23,1))*VLOOKUP($L719,Routing!$A$3:$F$23,6)</f>
        <v>8.5640922188170675E-3</v>
      </c>
      <c r="O719" s="141">
        <f ca="1">VLOOKUP($L719,Routing!$A$3:$B$23,2)+($L719-VLOOKUP($L719,Routing!$A$3:$A$23,1))*VLOOKUP($L719,Routing!$A$3:$G$23,7)</f>
        <v>0.42820461094085344</v>
      </c>
      <c r="P719" s="83" t="str">
        <f t="shared" ca="1" si="128"/>
        <v/>
      </c>
      <c r="Q719" s="83" t="str">
        <f t="shared" ca="1" si="132"/>
        <v/>
      </c>
      <c r="R719" s="83"/>
      <c r="S719" s="83"/>
    </row>
    <row r="720" spans="1:19" x14ac:dyDescent="0.2">
      <c r="A720" s="83">
        <f>+MassCurves!A687</f>
        <v>683</v>
      </c>
      <c r="B720" s="138">
        <f t="shared" si="121"/>
        <v>1.6938599999999999</v>
      </c>
      <c r="C720" s="123">
        <f t="shared" ca="1" si="123"/>
        <v>0.20520000000000005</v>
      </c>
      <c r="D720" s="139">
        <f t="shared" ca="1" si="124"/>
        <v>0</v>
      </c>
      <c r="E720" s="138">
        <f t="shared" ca="1" si="125"/>
        <v>0.21849999999999997</v>
      </c>
      <c r="F720" s="139">
        <f t="shared" ca="1" si="122"/>
        <v>0.22604170230000001</v>
      </c>
      <c r="G720" s="140">
        <f t="shared" ca="1" si="129"/>
        <v>13.562502138000001</v>
      </c>
      <c r="H720" s="139">
        <f t="shared" ca="1" si="126"/>
        <v>0.2531231630900565</v>
      </c>
      <c r="I720" s="123">
        <f t="shared" ca="1" si="130"/>
        <v>0.47916486539005654</v>
      </c>
      <c r="J720" s="123">
        <f t="shared" ca="1" si="127"/>
        <v>0.95921709974040104</v>
      </c>
      <c r="K720" s="142">
        <f t="shared" ca="1" si="131"/>
        <v>11.983976852798827</v>
      </c>
      <c r="L720" s="143">
        <f ca="1">MAX(Routing!A$3,J719+K719)</f>
        <v>12.923560770281366</v>
      </c>
      <c r="M720" s="141">
        <f ca="1">VLOOKUP(L720,Routing!A$3:D$23,4)+(L720-VLOOKUP(L720,Routing!A$3:A$23,1))*VLOOKUP(L720,Routing!A$3:E$23,5)</f>
        <v>0.46979191463158448</v>
      </c>
      <c r="N720" s="141">
        <f ca="1">VLOOKUP($L720,Routing!$A$3:$C$23,3)+($L720-VLOOKUP($L720,Routing!$A$3:$A$23,1))*VLOOKUP($L720,Routing!$A$3:$F$23,6)</f>
        <v>8.5769757959020532E-3</v>
      </c>
      <c r="O720" s="141">
        <f ca="1">VLOOKUP($L720,Routing!$A$3:$B$23,2)+($L720-VLOOKUP($L720,Routing!$A$3:$A$23,1))*VLOOKUP($L720,Routing!$A$3:$G$23,7)</f>
        <v>0.42884878979510266</v>
      </c>
      <c r="P720" s="83" t="str">
        <f t="shared" ca="1" si="128"/>
        <v/>
      </c>
      <c r="Q720" s="83" t="str">
        <f t="shared" ca="1" si="132"/>
        <v/>
      </c>
      <c r="R720" s="83"/>
      <c r="S720" s="83"/>
    </row>
    <row r="721" spans="1:19" x14ac:dyDescent="0.2">
      <c r="A721" s="83">
        <f>+MassCurves!A688</f>
        <v>684</v>
      </c>
      <c r="B721" s="138">
        <f t="shared" si="121"/>
        <v>1.6972799999999999</v>
      </c>
      <c r="C721" s="123">
        <f t="shared" ca="1" si="123"/>
        <v>0.20520000000000005</v>
      </c>
      <c r="D721" s="139">
        <f t="shared" ca="1" si="124"/>
        <v>0</v>
      </c>
      <c r="E721" s="138">
        <f t="shared" ca="1" si="125"/>
        <v>0.21849999999999997</v>
      </c>
      <c r="F721" s="139">
        <f t="shared" ca="1" si="122"/>
        <v>0.22604170230000001</v>
      </c>
      <c r="G721" s="140">
        <f t="shared" ca="1" si="129"/>
        <v>13.562502138000001</v>
      </c>
      <c r="H721" s="139">
        <f t="shared" ca="1" si="126"/>
        <v>0.25401053546166596</v>
      </c>
      <c r="I721" s="123">
        <f t="shared" ca="1" si="130"/>
        <v>0.48005223776166595</v>
      </c>
      <c r="J721" s="123">
        <f t="shared" ca="1" si="127"/>
        <v>0.96099651894817373</v>
      </c>
      <c r="K721" s="142">
        <f t="shared" ca="1" si="131"/>
        <v>12.001915176913823</v>
      </c>
      <c r="L721" s="143">
        <f ca="1">MAX(Routing!A$3,J720+K720)</f>
        <v>12.943193952539229</v>
      </c>
      <c r="M721" s="141">
        <f ca="1">VLOOKUP(L721,Routing!A$3:D$23,4)+(L721-VLOOKUP(L721,Routing!A$3:A$23,1))*VLOOKUP(L721,Routing!A$3:E$23,5)</f>
        <v>0.47063934358571302</v>
      </c>
      <c r="N721" s="141">
        <f ca="1">VLOOKUP($L721,Routing!$A$3:$C$23,3)+($L721-VLOOKUP($L721,Routing!$A$3:$A$23,1))*VLOOKUP($L721,Routing!$A$3:$F$23,6)</f>
        <v>8.5899136425299696E-3</v>
      </c>
      <c r="O721" s="141">
        <f ca="1">VLOOKUP($L721,Routing!$A$3:$B$23,2)+($L721-VLOOKUP($L721,Routing!$A$3:$A$23,1))*VLOOKUP($L721,Routing!$A$3:$G$23,7)</f>
        <v>0.42949568212649847</v>
      </c>
      <c r="P721" s="83" t="str">
        <f t="shared" ca="1" si="128"/>
        <v/>
      </c>
      <c r="Q721" s="83" t="str">
        <f t="shared" ca="1" si="132"/>
        <v/>
      </c>
      <c r="R721" s="83"/>
      <c r="S721" s="83"/>
    </row>
    <row r="722" spans="1:19" x14ac:dyDescent="0.2">
      <c r="A722" s="83">
        <f>+MassCurves!A689</f>
        <v>685</v>
      </c>
      <c r="B722" s="138">
        <f t="shared" si="121"/>
        <v>1.7006999999999999</v>
      </c>
      <c r="C722" s="123">
        <f t="shared" ca="1" si="123"/>
        <v>0.20520000000000005</v>
      </c>
      <c r="D722" s="139">
        <f t="shared" ca="1" si="124"/>
        <v>0</v>
      </c>
      <c r="E722" s="138">
        <f t="shared" ca="1" si="125"/>
        <v>0.21849999999999997</v>
      </c>
      <c r="F722" s="139">
        <f t="shared" ca="1" si="122"/>
        <v>0.22604170230000001</v>
      </c>
      <c r="G722" s="140">
        <f t="shared" ca="1" si="129"/>
        <v>13.562502138000001</v>
      </c>
      <c r="H722" s="139">
        <f t="shared" ca="1" si="126"/>
        <v>0.25490258230980928</v>
      </c>
      <c r="I722" s="123">
        <f t="shared" ca="1" si="130"/>
        <v>0.48094428460980931</v>
      </c>
      <c r="J722" s="123">
        <f t="shared" ca="1" si="127"/>
        <v>0.96278531999880512</v>
      </c>
      <c r="K722" s="142">
        <f t="shared" ca="1" si="131"/>
        <v>12.019930762252825</v>
      </c>
      <c r="L722" s="143">
        <f ca="1">MAX(Routing!A$3,J721+K721)</f>
        <v>12.962911695861996</v>
      </c>
      <c r="M722" s="141">
        <f ca="1">VLOOKUP(L722,Routing!A$3:D$23,4)+(L722-VLOOKUP(L722,Routing!A$3:A$23,1))*VLOOKUP(L722,Routing!A$3:E$23,5)</f>
        <v>0.47149042245730521</v>
      </c>
      <c r="N722" s="141">
        <f ca="1">VLOOKUP($L722,Routing!$A$3:$C$23,3)+($L722-VLOOKUP($L722,Routing!$A$3:$A$23,1))*VLOOKUP($L722,Routing!$A$3:$F$23,6)</f>
        <v>8.6029072130886283E-3</v>
      </c>
      <c r="O722" s="141">
        <f ca="1">VLOOKUP($L722,Routing!$A$3:$B$23,2)+($L722-VLOOKUP($L722,Routing!$A$3:$A$23,1))*VLOOKUP($L722,Routing!$A$3:$G$23,7)</f>
        <v>0.43014536065443149</v>
      </c>
      <c r="P722" s="83" t="str">
        <f t="shared" ca="1" si="128"/>
        <v/>
      </c>
      <c r="Q722" s="83" t="str">
        <f t="shared" ca="1" si="132"/>
        <v/>
      </c>
      <c r="R722" s="83"/>
      <c r="S722" s="83"/>
    </row>
    <row r="723" spans="1:19" x14ac:dyDescent="0.2">
      <c r="A723" s="83">
        <f>+MassCurves!A690</f>
        <v>686</v>
      </c>
      <c r="B723" s="138">
        <f t="shared" si="121"/>
        <v>1.7041200000000001</v>
      </c>
      <c r="C723" s="123">
        <f t="shared" ca="1" si="123"/>
        <v>0.20520000000000005</v>
      </c>
      <c r="D723" s="139">
        <f t="shared" ca="1" si="124"/>
        <v>0</v>
      </c>
      <c r="E723" s="138">
        <f t="shared" ca="1" si="125"/>
        <v>0.21849999999999997</v>
      </c>
      <c r="F723" s="139">
        <f t="shared" ca="1" si="122"/>
        <v>0.22604170230000001</v>
      </c>
      <c r="G723" s="140">
        <f t="shared" ca="1" si="129"/>
        <v>13.562502138000001</v>
      </c>
      <c r="H723" s="139">
        <f t="shared" ca="1" si="126"/>
        <v>0.25579933652434056</v>
      </c>
      <c r="I723" s="123">
        <f t="shared" ca="1" si="130"/>
        <v>0.4818410388243406</v>
      </c>
      <c r="J723" s="123">
        <f t="shared" ca="1" si="127"/>
        <v>0.9645835689617811</v>
      </c>
      <c r="K723" s="142">
        <f t="shared" ca="1" si="131"/>
        <v>12.038025511086799</v>
      </c>
      <c r="L723" s="143">
        <f ca="1">MAX(Routing!A$3,J722+K722)</f>
        <v>12.982716082251629</v>
      </c>
      <c r="M723" s="141">
        <f ca="1">VLOOKUP(L723,Routing!A$3:D$23,4)+(L723-VLOOKUP(L723,Routing!A$3:A$23,1))*VLOOKUP(L723,Routing!A$3:E$23,5)</f>
        <v>0.47234524111201431</v>
      </c>
      <c r="N723" s="141">
        <f ca="1">VLOOKUP($L723,Routing!$A$3:$C$23,3)+($L723-VLOOKUP($L723,Routing!$A$3:$A$23,1))*VLOOKUP($L723,Routing!$A$3:$F$23,6)</f>
        <v>8.6159578795727363E-3</v>
      </c>
      <c r="O723" s="141">
        <f ca="1">VLOOKUP($L723,Routing!$A$3:$B$23,2)+($L723-VLOOKUP($L723,Routing!$A$3:$A$23,1))*VLOOKUP($L723,Routing!$A$3:$G$23,7)</f>
        <v>0.43079789397863688</v>
      </c>
      <c r="P723" s="83" t="str">
        <f t="shared" ca="1" si="128"/>
        <v/>
      </c>
      <c r="Q723" s="83" t="str">
        <f t="shared" ca="1" si="132"/>
        <v/>
      </c>
      <c r="R723" s="83"/>
      <c r="S723" s="83"/>
    </row>
    <row r="724" spans="1:19" x14ac:dyDescent="0.2">
      <c r="A724" s="83">
        <f>+MassCurves!A691</f>
        <v>687</v>
      </c>
      <c r="B724" s="138">
        <f t="shared" si="121"/>
        <v>1.7075400000000001</v>
      </c>
      <c r="C724" s="123">
        <f t="shared" ca="1" si="123"/>
        <v>0.20520000000000005</v>
      </c>
      <c r="D724" s="139">
        <f t="shared" ca="1" si="124"/>
        <v>0</v>
      </c>
      <c r="E724" s="138">
        <f t="shared" ca="1" si="125"/>
        <v>0.21849999999999997</v>
      </c>
      <c r="F724" s="139">
        <f t="shared" ca="1" si="122"/>
        <v>0.22604170230000001</v>
      </c>
      <c r="G724" s="140">
        <f t="shared" ca="1" si="129"/>
        <v>13.562502138000001</v>
      </c>
      <c r="H724" s="139">
        <f t="shared" ca="1" si="126"/>
        <v>0.25670083128489218</v>
      </c>
      <c r="I724" s="123">
        <f t="shared" ca="1" si="130"/>
        <v>0.48274253358489216</v>
      </c>
      <c r="J724" s="123">
        <f t="shared" ca="1" si="127"/>
        <v>0.96639133248921261</v>
      </c>
      <c r="K724" s="142">
        <f t="shared" ca="1" si="131"/>
        <v>12.056201221837112</v>
      </c>
      <c r="L724" s="143">
        <f ca="1">MAX(Routing!A$3,J723+K723)</f>
        <v>13.002609080048581</v>
      </c>
      <c r="M724" s="141">
        <f ca="1">VLOOKUP(L724,Routing!A$3:D$23,4)+(L724-VLOOKUP(L724,Routing!A$3:A$23,1))*VLOOKUP(L724,Routing!A$3:E$23,5)</f>
        <v>0.4732038845095104</v>
      </c>
      <c r="N724" s="141">
        <f ca="1">VLOOKUP($L724,Routing!$A$3:$C$23,3)+($L724-VLOOKUP($L724,Routing!$A$3:$A$23,1))*VLOOKUP($L724,Routing!$A$3:$F$23,6)</f>
        <v>8.6290669390764949E-3</v>
      </c>
      <c r="O724" s="141">
        <f ca="1">VLOOKUP($L724,Routing!$A$3:$B$23,2)+($L724-VLOOKUP($L724,Routing!$A$3:$A$23,1))*VLOOKUP($L724,Routing!$A$3:$G$23,7)</f>
        <v>0.4314533469538247</v>
      </c>
      <c r="P724" s="83" t="str">
        <f t="shared" ca="1" si="128"/>
        <v/>
      </c>
      <c r="Q724" s="83" t="str">
        <f t="shared" ca="1" si="132"/>
        <v/>
      </c>
      <c r="R724" s="83"/>
      <c r="S724" s="83"/>
    </row>
    <row r="725" spans="1:19" x14ac:dyDescent="0.2">
      <c r="A725" s="83">
        <f>+MassCurves!A692</f>
        <v>688</v>
      </c>
      <c r="B725" s="138">
        <f t="shared" si="121"/>
        <v>1.71096</v>
      </c>
      <c r="C725" s="123">
        <f t="shared" ca="1" si="123"/>
        <v>0.20520000000000005</v>
      </c>
      <c r="D725" s="139">
        <f t="shared" ca="1" si="124"/>
        <v>0</v>
      </c>
      <c r="E725" s="138">
        <f t="shared" ca="1" si="125"/>
        <v>0.21849999999999997</v>
      </c>
      <c r="F725" s="139">
        <f t="shared" ca="1" si="122"/>
        <v>0.22604170230000001</v>
      </c>
      <c r="G725" s="140">
        <f t="shared" ca="1" si="129"/>
        <v>13.562502138000001</v>
      </c>
      <c r="H725" s="139">
        <f t="shared" ca="1" si="126"/>
        <v>0.25760710006394316</v>
      </c>
      <c r="I725" s="123">
        <f t="shared" ca="1" si="130"/>
        <v>0.48364880236394314</v>
      </c>
      <c r="J725" s="123">
        <f t="shared" ca="1" si="127"/>
        <v>0.96820867782201225</v>
      </c>
      <c r="K725" s="142">
        <f t="shared" ca="1" si="131"/>
        <v>12.074459598572812</v>
      </c>
      <c r="L725" s="143">
        <f ca="1">MAX(Routing!A$3,J724+K724)</f>
        <v>13.022592554326325</v>
      </c>
      <c r="M725" s="141">
        <f ca="1">VLOOKUP(L725,Routing!A$3:D$23,4)+(L725-VLOOKUP(L725,Routing!A$3:A$23,1))*VLOOKUP(L725,Routing!A$3:E$23,5)</f>
        <v>0.4740664331521412</v>
      </c>
      <c r="N725" s="141">
        <f ca="1">VLOOKUP($L725,Routing!$A$3:$C$23,3)+($L725-VLOOKUP($L725,Routing!$A$3:$A$23,1))*VLOOKUP($L725,Routing!$A$3:$F$23,6)</f>
        <v>8.6422356206433768E-3</v>
      </c>
      <c r="O725" s="141">
        <f ca="1">VLOOKUP($L725,Routing!$A$3:$B$23,2)+($L725-VLOOKUP($L725,Routing!$A$3:$A$23,1))*VLOOKUP($L725,Routing!$A$3:$G$23,7)</f>
        <v>0.43211178103216885</v>
      </c>
      <c r="P725" s="83" t="str">
        <f t="shared" ca="1" si="128"/>
        <v/>
      </c>
      <c r="Q725" s="83" t="str">
        <f t="shared" ca="1" si="132"/>
        <v/>
      </c>
      <c r="R725" s="83"/>
      <c r="S725" s="83"/>
    </row>
    <row r="726" spans="1:19" x14ac:dyDescent="0.2">
      <c r="A726" s="83">
        <f>+MassCurves!A693</f>
        <v>689</v>
      </c>
      <c r="B726" s="138">
        <f t="shared" si="121"/>
        <v>1.71438</v>
      </c>
      <c r="C726" s="123">
        <f t="shared" ca="1" si="123"/>
        <v>0.20520000000000005</v>
      </c>
      <c r="D726" s="139">
        <f t="shared" ca="1" si="124"/>
        <v>0</v>
      </c>
      <c r="E726" s="138">
        <f t="shared" ca="1" si="125"/>
        <v>0.21849999999999997</v>
      </c>
      <c r="F726" s="139">
        <f t="shared" ca="1" si="122"/>
        <v>0.22604170230000001</v>
      </c>
      <c r="G726" s="140">
        <f t="shared" ca="1" si="129"/>
        <v>13.562502138000001</v>
      </c>
      <c r="H726" s="139">
        <f t="shared" ca="1" si="126"/>
        <v>0.25851817662992749</v>
      </c>
      <c r="I726" s="123">
        <f t="shared" ca="1" si="130"/>
        <v>0.48455987892992747</v>
      </c>
      <c r="J726" s="123">
        <f t="shared" ca="1" si="127"/>
        <v>0.97003567279614689</v>
      </c>
      <c r="K726" s="142">
        <f t="shared" ca="1" si="131"/>
        <v>12.092802259693629</v>
      </c>
      <c r="L726" s="143">
        <f ca="1">MAX(Routing!A$3,J725+K725)</f>
        <v>13.042668276394824</v>
      </c>
      <c r="M726" s="141">
        <f ca="1">VLOOKUP(L726,Routing!A$3:D$23,4)+(L726-VLOOKUP(L726,Routing!A$3:A$23,1))*VLOOKUP(L726,Routing!A$3:E$23,5)</f>
        <v>0.47493296349513081</v>
      </c>
      <c r="N726" s="141">
        <f ca="1">VLOOKUP($L726,Routing!$A$3:$C$23,3)+($L726-VLOOKUP($L726,Routing!$A$3:$A$23,1))*VLOOKUP($L726,Routing!$A$3:$F$23,6)</f>
        <v>8.6554650915287145E-3</v>
      </c>
      <c r="O726" s="141">
        <f ca="1">VLOOKUP($L726,Routing!$A$3:$B$23,2)+($L726-VLOOKUP($L726,Routing!$A$3:$A$23,1))*VLOOKUP($L726,Routing!$A$3:$G$23,7)</f>
        <v>0.43277325457643567</v>
      </c>
      <c r="P726" s="83" t="str">
        <f t="shared" ca="1" si="128"/>
        <v/>
      </c>
      <c r="Q726" s="83" t="str">
        <f t="shared" ca="1" si="132"/>
        <v/>
      </c>
      <c r="R726" s="83"/>
      <c r="S726" s="83"/>
    </row>
    <row r="727" spans="1:19" x14ac:dyDescent="0.2">
      <c r="A727" s="83">
        <f>+MassCurves!A694</f>
        <v>690</v>
      </c>
      <c r="B727" s="138">
        <f t="shared" si="121"/>
        <v>1.7178</v>
      </c>
      <c r="C727" s="123">
        <f t="shared" ca="1" si="123"/>
        <v>0.20520000000000005</v>
      </c>
      <c r="D727" s="139">
        <f t="shared" ca="1" si="124"/>
        <v>0</v>
      </c>
      <c r="E727" s="138">
        <f t="shared" ca="1" si="125"/>
        <v>0.21849999999999997</v>
      </c>
      <c r="F727" s="139">
        <f t="shared" ca="1" si="122"/>
        <v>0.22604170230000001</v>
      </c>
      <c r="G727" s="140">
        <f t="shared" ca="1" si="129"/>
        <v>13.562502138000001</v>
      </c>
      <c r="H727" s="139">
        <f t="shared" ca="1" si="126"/>
        <v>0.2594340950503784</v>
      </c>
      <c r="I727" s="123">
        <f t="shared" ca="1" si="130"/>
        <v>0.48547579735037838</v>
      </c>
      <c r="J727" s="123">
        <f t="shared" ca="1" si="127"/>
        <v>0.9718723858489674</v>
      </c>
      <c r="K727" s="142">
        <f t="shared" ca="1" si="131"/>
        <v>12.111230745869189</v>
      </c>
      <c r="L727" s="143">
        <f ca="1">MAX(Routing!A$3,J726+K726)</f>
        <v>13.062837932489776</v>
      </c>
      <c r="M727" s="141">
        <f ca="1">VLOOKUP(L727,Routing!A$3:D$23,4)+(L727-VLOOKUP(L727,Routing!A$3:A$23,1))*VLOOKUP(L727,Routing!A$3:E$23,5)</f>
        <v>0.47580354832163446</v>
      </c>
      <c r="N727" s="141">
        <f ca="1">VLOOKUP($L727,Routing!$A$3:$C$23,3)+($L727-VLOOKUP($L727,Routing!$A$3:$A$23,1))*VLOOKUP($L727,Routing!$A$3:$F$23,6)</f>
        <v>8.6687564629257165E-3</v>
      </c>
      <c r="O727" s="141">
        <f ca="1">VLOOKUP($L727,Routing!$A$3:$B$23,2)+($L727-VLOOKUP($L727,Routing!$A$3:$A$23,1))*VLOOKUP($L727,Routing!$A$3:$G$23,7)</f>
        <v>0.43343782314628587</v>
      </c>
      <c r="P727" s="83" t="str">
        <f t="shared" ca="1" si="128"/>
        <v/>
      </c>
      <c r="Q727" s="83" t="str">
        <f t="shared" ca="1" si="132"/>
        <v/>
      </c>
      <c r="R727" s="83"/>
      <c r="S727" s="83"/>
    </row>
    <row r="728" spans="1:19" x14ac:dyDescent="0.2">
      <c r="A728" s="83">
        <f>+MassCurves!A695</f>
        <v>691</v>
      </c>
      <c r="B728" s="138">
        <f t="shared" si="121"/>
        <v>1.72122</v>
      </c>
      <c r="C728" s="123">
        <f t="shared" ca="1" si="123"/>
        <v>0.20520000000000005</v>
      </c>
      <c r="D728" s="139">
        <f t="shared" ca="1" si="124"/>
        <v>0</v>
      </c>
      <c r="E728" s="138">
        <f t="shared" ca="1" si="125"/>
        <v>0.21849999999999997</v>
      </c>
      <c r="F728" s="139">
        <f t="shared" ca="1" si="122"/>
        <v>0.22604170230000001</v>
      </c>
      <c r="G728" s="140">
        <f t="shared" ca="1" si="129"/>
        <v>13.562502138000001</v>
      </c>
      <c r="H728" s="139">
        <f t="shared" ca="1" si="126"/>
        <v>0.26035488969511417</v>
      </c>
      <c r="I728" s="123">
        <f t="shared" ca="1" si="130"/>
        <v>0.4863965919951142</v>
      </c>
      <c r="J728" s="123">
        <f t="shared" ca="1" si="127"/>
        <v>0.97371888602561896</v>
      </c>
      <c r="K728" s="142">
        <f t="shared" ca="1" si="131"/>
        <v>12.12974652729857</v>
      </c>
      <c r="L728" s="143">
        <f ca="1">MAX(Routing!A$3,J727+K727)</f>
        <v>13.083103131718158</v>
      </c>
      <c r="M728" s="141">
        <f ca="1">VLOOKUP(L728,Routing!A$3:D$23,4)+(L728-VLOOKUP(L728,Routing!A$3:A$23,1))*VLOOKUP(L728,Routing!A$3:E$23,5)</f>
        <v>0.47667825708569311</v>
      </c>
      <c r="N728" s="141">
        <f ca="1">VLOOKUP($L728,Routing!$A$3:$C$23,3)+($L728-VLOOKUP($L728,Routing!$A$3:$A$23,1))*VLOOKUP($L728,Routing!$A$3:$F$23,6)</f>
        <v>8.6821107952014219E-3</v>
      </c>
      <c r="O728" s="141">
        <f ca="1">VLOOKUP($L728,Routing!$A$3:$B$23,2)+($L728-VLOOKUP($L728,Routing!$A$3:$A$23,1))*VLOOKUP($L728,Routing!$A$3:$G$23,7)</f>
        <v>0.43410553976007105</v>
      </c>
      <c r="P728" s="83" t="str">
        <f t="shared" ca="1" si="128"/>
        <v/>
      </c>
      <c r="Q728" s="83" t="str">
        <f t="shared" ca="1" si="132"/>
        <v/>
      </c>
      <c r="R728" s="83"/>
      <c r="S728" s="83"/>
    </row>
    <row r="729" spans="1:19" x14ac:dyDescent="0.2">
      <c r="A729" s="83">
        <f>+MassCurves!A696</f>
        <v>692</v>
      </c>
      <c r="B729" s="138">
        <f t="shared" si="121"/>
        <v>1.72464</v>
      </c>
      <c r="C729" s="123">
        <f t="shared" ca="1" si="123"/>
        <v>0.20520000000000005</v>
      </c>
      <c r="D729" s="139">
        <f t="shared" ca="1" si="124"/>
        <v>0</v>
      </c>
      <c r="E729" s="138">
        <f t="shared" ca="1" si="125"/>
        <v>0.21849999999999997</v>
      </c>
      <c r="F729" s="139">
        <f t="shared" ca="1" si="122"/>
        <v>0.22604170230000001</v>
      </c>
      <c r="G729" s="140">
        <f t="shared" ca="1" si="129"/>
        <v>13.562502138000001</v>
      </c>
      <c r="H729" s="139">
        <f t="shared" ca="1" si="126"/>
        <v>0.26128059523946201</v>
      </c>
      <c r="I729" s="123">
        <f t="shared" ca="1" si="130"/>
        <v>0.48732229753946199</v>
      </c>
      <c r="J729" s="123">
        <f t="shared" ca="1" si="127"/>
        <v>0.975575242985529</v>
      </c>
      <c r="K729" s="142">
        <f t="shared" ca="1" si="131"/>
        <v>12.14835101034909</v>
      </c>
      <c r="L729" s="143">
        <f ca="1">MAX(Routing!A$3,J728+K728)</f>
        <v>13.103465413324189</v>
      </c>
      <c r="M729" s="141">
        <f ca="1">VLOOKUP(L729,Routing!A$3:D$23,4)+(L729-VLOOKUP(L729,Routing!A$3:A$23,1))*VLOOKUP(L729,Routing!A$3:E$23,5)</f>
        <v>0.4775571562258546</v>
      </c>
      <c r="N729" s="141">
        <f ca="1">VLOOKUP($L729,Routing!$A$3:$C$23,3)+($L729-VLOOKUP($L729,Routing!$A$3:$A$23,1))*VLOOKUP($L729,Routing!$A$3:$F$23,6)</f>
        <v>8.6955291026848021E-3</v>
      </c>
      <c r="O729" s="141">
        <f ca="1">VLOOKUP($L729,Routing!$A$3:$B$23,2)+($L729-VLOOKUP($L729,Routing!$A$3:$A$23,1))*VLOOKUP($L729,Routing!$A$3:$G$23,7)</f>
        <v>0.43477645513424013</v>
      </c>
      <c r="P729" s="83" t="str">
        <f t="shared" ca="1" si="128"/>
        <v/>
      </c>
      <c r="Q729" s="83" t="str">
        <f t="shared" ca="1" si="132"/>
        <v/>
      </c>
      <c r="R729" s="83"/>
      <c r="S729" s="83"/>
    </row>
    <row r="730" spans="1:19" x14ac:dyDescent="0.2">
      <c r="A730" s="83">
        <f>+MassCurves!A697</f>
        <v>693</v>
      </c>
      <c r="B730" s="138">
        <f t="shared" si="121"/>
        <v>1.7280599999999999</v>
      </c>
      <c r="C730" s="123">
        <f t="shared" ca="1" si="123"/>
        <v>0.20520000000000005</v>
      </c>
      <c r="D730" s="139">
        <f t="shared" ca="1" si="124"/>
        <v>0</v>
      </c>
      <c r="E730" s="138">
        <f t="shared" ca="1" si="125"/>
        <v>0.21849999999999997</v>
      </c>
      <c r="F730" s="139">
        <f t="shared" ca="1" si="122"/>
        <v>0.22604170230000001</v>
      </c>
      <c r="G730" s="140">
        <f t="shared" ca="1" si="129"/>
        <v>13.562502138000001</v>
      </c>
      <c r="H730" s="139">
        <f t="shared" ca="1" si="126"/>
        <v>0.26221124666752271</v>
      </c>
      <c r="I730" s="123">
        <f t="shared" ca="1" si="130"/>
        <v>0.48825294896752269</v>
      </c>
      <c r="J730" s="123">
        <f t="shared" ca="1" si="127"/>
        <v>0.97744152700897746</v>
      </c>
      <c r="K730" s="142">
        <f t="shared" ca="1" si="131"/>
        <v>12.1670455436279</v>
      </c>
      <c r="L730" s="143">
        <f ca="1">MAX(Routing!A$3,J729+K729)</f>
        <v>13.12392625333462</v>
      </c>
      <c r="M730" s="141">
        <f ca="1">VLOOKUP(L730,Routing!A$3:D$23,4)+(L730-VLOOKUP(L730,Routing!A$3:A$23,1))*VLOOKUP(L730,Routing!A$3:E$23,5)</f>
        <v>0.478440309452005</v>
      </c>
      <c r="N730" s="141">
        <f ca="1">VLOOKUP($L730,Routing!$A$3:$C$23,3)+($L730-VLOOKUP($L730,Routing!$A$3:$A$23,1))*VLOOKUP($L730,Routing!$A$3:$F$23,6)</f>
        <v>8.709012358045878E-3</v>
      </c>
      <c r="O730" s="141">
        <f ca="1">VLOOKUP($L730,Routing!$A$3:$B$23,2)+($L730-VLOOKUP($L730,Routing!$A$3:$A$23,1))*VLOOKUP($L730,Routing!$A$3:$G$23,7)</f>
        <v>0.43545061790229389</v>
      </c>
      <c r="P730" s="83" t="str">
        <f t="shared" ca="1" si="128"/>
        <v/>
      </c>
      <c r="Q730" s="83" t="str">
        <f t="shared" ca="1" si="132"/>
        <v/>
      </c>
      <c r="R730" s="83"/>
      <c r="S730" s="83"/>
    </row>
    <row r="731" spans="1:19" x14ac:dyDescent="0.2">
      <c r="A731" s="83">
        <f>+MassCurves!A698</f>
        <v>694</v>
      </c>
      <c r="B731" s="138">
        <f t="shared" si="121"/>
        <v>1.7314799999999999</v>
      </c>
      <c r="C731" s="123">
        <f t="shared" ca="1" si="123"/>
        <v>0.20520000000000005</v>
      </c>
      <c r="D731" s="139">
        <f t="shared" ca="1" si="124"/>
        <v>0</v>
      </c>
      <c r="E731" s="138">
        <f t="shared" ca="1" si="125"/>
        <v>0.21849999999999997</v>
      </c>
      <c r="F731" s="139">
        <f t="shared" ca="1" si="122"/>
        <v>0.22604170230000001</v>
      </c>
      <c r="G731" s="140">
        <f t="shared" ca="1" si="129"/>
        <v>13.562502138000001</v>
      </c>
      <c r="H731" s="139">
        <f t="shared" ca="1" si="126"/>
        <v>0.26314687927547586</v>
      </c>
      <c r="I731" s="123">
        <f t="shared" ca="1" si="130"/>
        <v>0.48918858157547584</v>
      </c>
      <c r="J731" s="123">
        <f t="shared" ca="1" si="127"/>
        <v>0.97931780900374876</v>
      </c>
      <c r="K731" s="142">
        <f t="shared" ca="1" si="131"/>
        <v>12.185831423535438</v>
      </c>
      <c r="L731" s="143">
        <f ca="1">MAX(Routing!A$3,J730+K730)</f>
        <v>13.144487070636877</v>
      </c>
      <c r="M731" s="141">
        <f ca="1">VLOOKUP(L731,Routing!A$3:D$23,4)+(L731-VLOOKUP(L731,Routing!A$3:A$23,1))*VLOOKUP(L731,Routing!A$3:E$23,5)</f>
        <v>0.47932777800772025</v>
      </c>
      <c r="N731" s="141">
        <f ca="1">VLOOKUP($L731,Routing!$A$3:$C$23,3)+($L731-VLOOKUP($L731,Routing!$A$3:$A$23,1))*VLOOKUP($L731,Routing!$A$3:$F$23,6)</f>
        <v>8.7225614963010716E-3</v>
      </c>
      <c r="O731" s="141">
        <f ca="1">VLOOKUP($L731,Routing!$A$3:$B$23,2)+($L731-VLOOKUP($L731,Routing!$A$3:$A$23,1))*VLOOKUP($L731,Routing!$A$3:$G$23,7)</f>
        <v>0.43612807481505361</v>
      </c>
      <c r="P731" s="83" t="str">
        <f t="shared" ca="1" si="128"/>
        <v/>
      </c>
      <c r="Q731" s="83" t="str">
        <f t="shared" ca="1" si="132"/>
        <v/>
      </c>
      <c r="R731" s="83"/>
      <c r="S731" s="83"/>
    </row>
    <row r="732" spans="1:19" x14ac:dyDescent="0.2">
      <c r="A732" s="83">
        <f>+MassCurves!A699</f>
        <v>695</v>
      </c>
      <c r="B732" s="138">
        <f t="shared" si="121"/>
        <v>1.7349000000000001</v>
      </c>
      <c r="C732" s="123">
        <f t="shared" ca="1" si="123"/>
        <v>0.20520000000000005</v>
      </c>
      <c r="D732" s="139">
        <f t="shared" ca="1" si="124"/>
        <v>0</v>
      </c>
      <c r="E732" s="138">
        <f t="shared" ca="1" si="125"/>
        <v>0.21849999999999997</v>
      </c>
      <c r="F732" s="139">
        <f t="shared" ca="1" si="122"/>
        <v>0.22604170230000001</v>
      </c>
      <c r="G732" s="140">
        <f t="shared" ca="1" si="129"/>
        <v>13.562502138000001</v>
      </c>
      <c r="H732" s="139">
        <f t="shared" ca="1" si="126"/>
        <v>0.2640875286749268</v>
      </c>
      <c r="I732" s="123">
        <f t="shared" ca="1" si="130"/>
        <v>0.49012923097492678</v>
      </c>
      <c r="J732" s="123">
        <f t="shared" ca="1" si="127"/>
        <v>0.98120416051186721</v>
      </c>
      <c r="K732" s="142">
        <f t="shared" ca="1" si="131"/>
        <v>12.204709899345557</v>
      </c>
      <c r="L732" s="143">
        <f ca="1">MAX(Routing!A$3,J731+K731)</f>
        <v>13.165149232539187</v>
      </c>
      <c r="M732" s="141">
        <f ca="1">VLOOKUP(L732,Routing!A$3:D$23,4)+(L732-VLOOKUP(L732,Routing!A$3:A$23,1))*VLOOKUP(L732,Routing!A$3:E$23,5)</f>
        <v>0.48021962091025816</v>
      </c>
      <c r="N732" s="141">
        <f ca="1">VLOOKUP($L732,Routing!$A$3:$C$23,3)+($L732-VLOOKUP($L732,Routing!$A$3:$A$23,1))*VLOOKUP($L732,Routing!$A$3:$F$23,6)</f>
        <v>8.7361774184772228E-3</v>
      </c>
      <c r="O732" s="141">
        <f ca="1">VLOOKUP($L732,Routing!$A$3:$B$23,2)+($L732-VLOOKUP($L732,Routing!$A$3:$A$23,1))*VLOOKUP($L732,Routing!$A$3:$G$23,7)</f>
        <v>0.43680887092386117</v>
      </c>
      <c r="P732" s="83" t="str">
        <f t="shared" ca="1" si="128"/>
        <v/>
      </c>
      <c r="Q732" s="83" t="str">
        <f t="shared" ca="1" si="132"/>
        <v/>
      </c>
      <c r="R732" s="83"/>
      <c r="S732" s="83"/>
    </row>
    <row r="733" spans="1:19" x14ac:dyDescent="0.2">
      <c r="A733" s="83">
        <f>+MassCurves!A700</f>
        <v>696</v>
      </c>
      <c r="B733" s="138">
        <f t="shared" si="121"/>
        <v>1.7383200000000001</v>
      </c>
      <c r="C733" s="123">
        <f t="shared" ca="1" si="123"/>
        <v>0.20520000000000005</v>
      </c>
      <c r="D733" s="139">
        <f t="shared" ca="1" si="124"/>
        <v>0</v>
      </c>
      <c r="E733" s="138">
        <f t="shared" ca="1" si="125"/>
        <v>0.21849999999999997</v>
      </c>
      <c r="F733" s="139">
        <f t="shared" ca="1" si="122"/>
        <v>0.22604170230000001</v>
      </c>
      <c r="G733" s="140">
        <f t="shared" ca="1" si="129"/>
        <v>13.562502138000001</v>
      </c>
      <c r="H733" s="139">
        <f t="shared" ca="1" si="126"/>
        <v>0.26503323079629493</v>
      </c>
      <c r="I733" s="123">
        <f t="shared" ca="1" si="130"/>
        <v>0.49107493309629491</v>
      </c>
      <c r="J733" s="123">
        <f t="shared" ca="1" si="127"/>
        <v>0.98310065371641664</v>
      </c>
      <c r="K733" s="142">
        <f t="shared" ca="1" si="131"/>
        <v>12.223682177853265</v>
      </c>
      <c r="L733" s="143">
        <f ca="1">MAX(Routing!A$3,J732+K732)</f>
        <v>13.185914059857424</v>
      </c>
      <c r="M733" s="141">
        <f ca="1">VLOOKUP(L733,Routing!A$3:D$23,4)+(L733-VLOOKUP(L733,Routing!A$3:A$23,1))*VLOOKUP(L733,Routing!A$3:E$23,5)</f>
        <v>0.48111589517012276</v>
      </c>
      <c r="N733" s="141">
        <f ca="1">VLOOKUP($L733,Routing!$A$3:$C$23,3)+($L733-VLOOKUP($L733,Routing!$A$3:$A$23,1))*VLOOKUP($L733,Routing!$A$3:$F$23,6)</f>
        <v>8.7498609949637051E-3</v>
      </c>
      <c r="O733" s="141">
        <f ca="1">VLOOKUP($L733,Routing!$A$3:$B$23,2)+($L733-VLOOKUP($L733,Routing!$A$3:$A$23,1))*VLOOKUP($L733,Routing!$A$3:$G$23,7)</f>
        <v>0.43749304974818531</v>
      </c>
      <c r="P733" s="83" t="str">
        <f t="shared" ca="1" si="128"/>
        <v/>
      </c>
      <c r="Q733" s="83" t="str">
        <f t="shared" ca="1" si="132"/>
        <v/>
      </c>
      <c r="R733" s="83"/>
      <c r="S733" s="83"/>
    </row>
    <row r="734" spans="1:19" x14ac:dyDescent="0.2">
      <c r="A734" s="83">
        <f>+MassCurves!A701</f>
        <v>697</v>
      </c>
      <c r="B734" s="138">
        <f t="shared" si="121"/>
        <v>1.7417400000000001</v>
      </c>
      <c r="C734" s="123">
        <f t="shared" ca="1" si="123"/>
        <v>0.20520000000000005</v>
      </c>
      <c r="D734" s="139">
        <f t="shared" ca="1" si="124"/>
        <v>0</v>
      </c>
      <c r="E734" s="138">
        <f t="shared" ca="1" si="125"/>
        <v>0.21849999999999997</v>
      </c>
      <c r="F734" s="139">
        <f t="shared" ca="1" si="122"/>
        <v>0.22604170230000001</v>
      </c>
      <c r="G734" s="140">
        <f t="shared" ca="1" si="129"/>
        <v>13.562502138000001</v>
      </c>
      <c r="H734" s="139">
        <f t="shared" ca="1" si="126"/>
        <v>0.26598402189224518</v>
      </c>
      <c r="I734" s="123">
        <f t="shared" ca="1" si="130"/>
        <v>0.49202572419224522</v>
      </c>
      <c r="J734" s="123">
        <f t="shared" ca="1" si="127"/>
        <v>0.98500736144844614</v>
      </c>
      <c r="K734" s="142">
        <f t="shared" ca="1" si="131"/>
        <v>12.242749427627469</v>
      </c>
      <c r="L734" s="143">
        <f ca="1">MAX(Routing!A$3,J733+K733)</f>
        <v>13.206782831569681</v>
      </c>
      <c r="M734" s="141">
        <f ca="1">VLOOKUP(L734,Routing!A$3:D$23,4)+(L734-VLOOKUP(L734,Routing!A$3:A$23,1))*VLOOKUP(L734,Routing!A$3:E$23,5)</f>
        <v>0.48201665599196974</v>
      </c>
      <c r="N734" s="141">
        <f ca="1">VLOOKUP($L734,Routing!$A$3:$C$23,3)+($L734-VLOOKUP($L734,Routing!$A$3:$A$23,1))*VLOOKUP($L734,Routing!$A$3:$F$23,6)</f>
        <v>8.7636130685796905E-3</v>
      </c>
      <c r="O734" s="141">
        <f ca="1">VLOOKUP($L734,Routing!$A$3:$B$23,2)+($L734-VLOOKUP($L734,Routing!$A$3:$A$23,1))*VLOOKUP($L734,Routing!$A$3:$G$23,7)</f>
        <v>0.43818065342898455</v>
      </c>
      <c r="P734" s="83" t="str">
        <f t="shared" ca="1" si="128"/>
        <v/>
      </c>
      <c r="Q734" s="83" t="str">
        <f t="shared" ca="1" si="132"/>
        <v/>
      </c>
      <c r="R734" s="83"/>
      <c r="S734" s="83"/>
    </row>
    <row r="735" spans="1:19" x14ac:dyDescent="0.2">
      <c r="A735" s="83">
        <f>+MassCurves!A702</f>
        <v>698</v>
      </c>
      <c r="B735" s="138">
        <f t="shared" si="121"/>
        <v>1.74516</v>
      </c>
      <c r="C735" s="123">
        <f t="shared" ca="1" si="123"/>
        <v>0.20520000000000005</v>
      </c>
      <c r="D735" s="139">
        <f t="shared" ca="1" si="124"/>
        <v>0</v>
      </c>
      <c r="E735" s="138">
        <f t="shared" ca="1" si="125"/>
        <v>0.21849999999999997</v>
      </c>
      <c r="F735" s="139">
        <f t="shared" ca="1" si="122"/>
        <v>0.22604170230000001</v>
      </c>
      <c r="G735" s="140">
        <f t="shared" ca="1" si="129"/>
        <v>13.562502138000001</v>
      </c>
      <c r="H735" s="139">
        <f t="shared" ca="1" si="126"/>
        <v>0.26693993854116221</v>
      </c>
      <c r="I735" s="123">
        <f t="shared" ca="1" si="130"/>
        <v>0.49298164084116225</v>
      </c>
      <c r="J735" s="123">
        <f t="shared" ca="1" si="127"/>
        <v>0.98692435719396232</v>
      </c>
      <c r="K735" s="142">
        <f t="shared" ca="1" si="131"/>
        <v>12.261912782902906</v>
      </c>
      <c r="L735" s="143">
        <f ca="1">MAX(Routing!A$3,J734+K734)</f>
        <v>13.227756789075915</v>
      </c>
      <c r="M735" s="141">
        <f ca="1">VLOOKUP(L735,Routing!A$3:D$23,4)+(L735-VLOOKUP(L735,Routing!A$3:A$23,1))*VLOOKUP(L735,Routing!A$3:E$23,5)</f>
        <v>0.48292195695846618</v>
      </c>
      <c r="N735" s="141">
        <f ca="1">VLOOKUP($L735,Routing!$A$3:$C$23,3)+($L735-VLOOKUP($L735,Routing!$A$3:$A$23,1))*VLOOKUP($L735,Routing!$A$3:$F$23,6)</f>
        <v>8.7774344573811631E-3</v>
      </c>
      <c r="O735" s="141">
        <f ca="1">VLOOKUP($L735,Routing!$A$3:$B$23,2)+($L735-VLOOKUP($L735,Routing!$A$3:$A$23,1))*VLOOKUP($L735,Routing!$A$3:$G$23,7)</f>
        <v>0.43887172286905812</v>
      </c>
      <c r="P735" s="83" t="str">
        <f t="shared" ca="1" si="128"/>
        <v/>
      </c>
      <c r="Q735" s="83" t="str">
        <f t="shared" ca="1" si="132"/>
        <v/>
      </c>
      <c r="R735" s="83"/>
      <c r="S735" s="83"/>
    </row>
    <row r="736" spans="1:19" x14ac:dyDescent="0.2">
      <c r="A736" s="83">
        <f>+MassCurves!A703</f>
        <v>699</v>
      </c>
      <c r="B736" s="138">
        <f t="shared" si="121"/>
        <v>1.74858</v>
      </c>
      <c r="C736" s="123">
        <f t="shared" ca="1" si="123"/>
        <v>0.20520000000000005</v>
      </c>
      <c r="D736" s="139">
        <f t="shared" ca="1" si="124"/>
        <v>0</v>
      </c>
      <c r="E736" s="138">
        <f t="shared" ca="1" si="125"/>
        <v>0.21849999999999997</v>
      </c>
      <c r="F736" s="139">
        <f t="shared" ca="1" si="122"/>
        <v>0.22604170230000001</v>
      </c>
      <c r="G736" s="140">
        <f t="shared" ca="1" si="129"/>
        <v>13.562502138000001</v>
      </c>
      <c r="H736" s="139">
        <f t="shared" ca="1" si="126"/>
        <v>0.26790101765066848</v>
      </c>
      <c r="I736" s="123">
        <f t="shared" ca="1" si="130"/>
        <v>0.49394271995066852</v>
      </c>
      <c r="J736" s="123">
        <f t="shared" ca="1" si="127"/>
        <v>0.98885171510100989</v>
      </c>
      <c r="K736" s="142">
        <f t="shared" ca="1" si="131"/>
        <v>12.281173347142495</v>
      </c>
      <c r="L736" s="143">
        <f ca="1">MAX(Routing!A$3,J735+K735)</f>
        <v>13.248837140096867</v>
      </c>
      <c r="M736" s="141">
        <f ca="1">VLOOKUP(L736,Routing!A$3:D$23,4)+(L736-VLOOKUP(L736,Routing!A$3:A$23,1))*VLOOKUP(L736,Routing!A$3:E$23,5)</f>
        <v>0.48383185019857977</v>
      </c>
      <c r="N736" s="141">
        <f ca="1">VLOOKUP($L736,Routing!$A$3:$C$23,3)+($L736-VLOOKUP($L736,Routing!$A$3:$A$23,1))*VLOOKUP($L736,Routing!$A$3:$F$23,6)</f>
        <v>8.7913259572302248E-3</v>
      </c>
      <c r="O736" s="141">
        <f ca="1">VLOOKUP($L736,Routing!$A$3:$B$23,2)+($L736-VLOOKUP($L736,Routing!$A$3:$A$23,1))*VLOOKUP($L736,Routing!$A$3:$G$23,7)</f>
        <v>0.43956629786151125</v>
      </c>
      <c r="P736" s="83" t="str">
        <f t="shared" ca="1" si="128"/>
        <v/>
      </c>
      <c r="Q736" s="83" t="str">
        <f t="shared" ca="1" si="132"/>
        <v/>
      </c>
      <c r="R736" s="83"/>
      <c r="S736" s="83"/>
    </row>
    <row r="737" spans="1:19" x14ac:dyDescent="0.2">
      <c r="A737" s="83">
        <f>+MassCurves!A704</f>
        <v>700</v>
      </c>
      <c r="B737" s="138">
        <f t="shared" si="121"/>
        <v>1.752</v>
      </c>
      <c r="C737" s="123">
        <f t="shared" ca="1" si="123"/>
        <v>0.20520000000000005</v>
      </c>
      <c r="D737" s="139">
        <f t="shared" ca="1" si="124"/>
        <v>0</v>
      </c>
      <c r="E737" s="138">
        <f t="shared" ca="1" si="125"/>
        <v>0.21849999999999997</v>
      </c>
      <c r="F737" s="139">
        <f t="shared" ca="1" si="122"/>
        <v>0.22604170230000001</v>
      </c>
      <c r="G737" s="140">
        <f t="shared" ca="1" si="129"/>
        <v>13.562502138000001</v>
      </c>
      <c r="H737" s="139">
        <f t="shared" ca="1" si="126"/>
        <v>0.26886729646118679</v>
      </c>
      <c r="I737" s="123">
        <f t="shared" ca="1" si="130"/>
        <v>0.49490899876118677</v>
      </c>
      <c r="J737" s="123">
        <f t="shared" ca="1" si="127"/>
        <v>0.99385142542402971</v>
      </c>
      <c r="K737" s="142">
        <f t="shared" ca="1" si="131"/>
        <v>12.300532196298635</v>
      </c>
      <c r="L737" s="143">
        <f ca="1">MAX(Routing!A$3,J736+K736)</f>
        <v>13.270025062243505</v>
      </c>
      <c r="M737" s="141">
        <f ca="1">VLOOKUP(L737,Routing!A$3:D$23,4)+(L737-VLOOKUP(L737,Routing!A$3:A$23,1))*VLOOKUP(L737,Routing!A$3:E$23,5)</f>
        <v>0.48474638654164715</v>
      </c>
      <c r="N737" s="141">
        <f ca="1">VLOOKUP($L737,Routing!$A$3:$C$23,3)+($L737-VLOOKUP($L737,Routing!$A$3:$A$23,1))*VLOOKUP($L737,Routing!$A$3:$F$23,6)</f>
        <v>8.805288344147285E-3</v>
      </c>
      <c r="O737" s="141">
        <f ca="1">VLOOKUP($L737,Routing!$A$3:$B$23,2)+($L737-VLOOKUP($L737,Routing!$A$3:$A$23,1))*VLOOKUP($L737,Routing!$A$3:$G$23,7)</f>
        <v>0.4402644172073642</v>
      </c>
      <c r="P737" s="83" t="str">
        <f t="shared" ca="1" si="128"/>
        <v/>
      </c>
      <c r="Q737" s="83" t="str">
        <f t="shared" ca="1" si="132"/>
        <v/>
      </c>
      <c r="R737" s="83"/>
      <c r="S737" s="83"/>
    </row>
    <row r="738" spans="1:19" x14ac:dyDescent="0.2">
      <c r="A738" s="83">
        <f>+MassCurves!A705</f>
        <v>701</v>
      </c>
      <c r="B738" s="138">
        <f t="shared" si="121"/>
        <v>1.7563800000000001</v>
      </c>
      <c r="C738" s="123">
        <f t="shared" ca="1" si="123"/>
        <v>0.20808000000000026</v>
      </c>
      <c r="D738" s="139">
        <f t="shared" ca="1" si="124"/>
        <v>0</v>
      </c>
      <c r="E738" s="138">
        <f t="shared" ca="1" si="125"/>
        <v>0.21849999999999997</v>
      </c>
      <c r="F738" s="139">
        <f t="shared" ca="1" si="122"/>
        <v>0.22921421742000025</v>
      </c>
      <c r="G738" s="140">
        <f t="shared" ca="1" si="129"/>
        <v>13.657677591600008</v>
      </c>
      <c r="H738" s="139">
        <f t="shared" ca="1" si="126"/>
        <v>0.26972821286525012</v>
      </c>
      <c r="I738" s="123">
        <f t="shared" ca="1" si="130"/>
        <v>0.49894243028525037</v>
      </c>
      <c r="J738" s="123">
        <f t="shared" ca="1" si="127"/>
        <v>1.0019227629342282</v>
      </c>
      <c r="K738" s="142">
        <f t="shared" ca="1" si="131"/>
        <v>12.322787973730797</v>
      </c>
      <c r="L738" s="143">
        <f ca="1">MAX(Routing!A$3,J737+K737)</f>
        <v>13.294383621722664</v>
      </c>
      <c r="M738" s="141">
        <f ca="1">VLOOKUP(L738,Routing!A$3:D$23,4)+(L738-VLOOKUP(L738,Routing!A$3:A$23,1))*VLOOKUP(L738,Routing!A$3:E$23,5)</f>
        <v>0.48579777741208208</v>
      </c>
      <c r="N738" s="141">
        <f ca="1">VLOOKUP($L738,Routing!$A$3:$C$23,3)+($L738-VLOOKUP($L738,Routing!$A$3:$A$23,1))*VLOOKUP($L738,Routing!$A$3:$F$23,6)</f>
        <v>8.8213401131615569E-3</v>
      </c>
      <c r="O738" s="141">
        <f ca="1">VLOOKUP($L738,Routing!$A$3:$B$23,2)+($L738-VLOOKUP($L738,Routing!$A$3:$A$23,1))*VLOOKUP($L738,Routing!$A$3:$G$23,7)</f>
        <v>0.44106700565807788</v>
      </c>
      <c r="P738" s="83" t="str">
        <f t="shared" ca="1" si="128"/>
        <v/>
      </c>
      <c r="Q738" s="83" t="str">
        <f t="shared" ca="1" si="132"/>
        <v/>
      </c>
      <c r="R738" s="83"/>
      <c r="S738" s="83"/>
    </row>
    <row r="739" spans="1:19" x14ac:dyDescent="0.2">
      <c r="A739" s="83">
        <f>+MassCurves!A706</f>
        <v>702</v>
      </c>
      <c r="B739" s="138">
        <f t="shared" si="121"/>
        <v>1.7607600000000001</v>
      </c>
      <c r="C739" s="123">
        <f t="shared" ca="1" si="123"/>
        <v>0.21096000000000048</v>
      </c>
      <c r="D739" s="139">
        <f t="shared" ca="1" si="124"/>
        <v>0</v>
      </c>
      <c r="E739" s="138">
        <f t="shared" ca="1" si="125"/>
        <v>0.21849999999999997</v>
      </c>
      <c r="F739" s="139">
        <f t="shared" ca="1" si="122"/>
        <v>0.23238673254000047</v>
      </c>
      <c r="G739" s="140">
        <f t="shared" ca="1" si="129"/>
        <v>13.848028498800021</v>
      </c>
      <c r="H739" s="139">
        <f t="shared" ca="1" si="126"/>
        <v>0.27059360374300678</v>
      </c>
      <c r="I739" s="123">
        <f t="shared" ca="1" si="130"/>
        <v>0.5029803362830072</v>
      </c>
      <c r="J739" s="123">
        <f t="shared" ca="1" si="127"/>
        <v>1.0100030811188769</v>
      </c>
      <c r="K739" s="142">
        <f t="shared" ca="1" si="131"/>
        <v>12.350497063946571</v>
      </c>
      <c r="L739" s="143">
        <f ca="1">MAX(Routing!A$3,J738+K738)</f>
        <v>13.324710736665025</v>
      </c>
      <c r="M739" s="141">
        <f ca="1">VLOOKUP(L739,Routing!A$3:D$23,4)+(L739-VLOOKUP(L739,Routing!A$3:A$23,1))*VLOOKUP(L739,Routing!A$3:E$23,5)</f>
        <v>0.48710678962211479</v>
      </c>
      <c r="N739" s="141">
        <f ca="1">VLOOKUP($L739,Routing!$A$3:$C$23,3)+($L739-VLOOKUP($L739,Routing!$A$3:$A$23,1))*VLOOKUP($L739,Routing!$A$3:$F$23,6)</f>
        <v>8.8413250323986989E-3</v>
      </c>
      <c r="O739" s="141">
        <f ca="1">VLOOKUP($L739,Routing!$A$3:$B$23,2)+($L739-VLOOKUP($L739,Routing!$A$3:$A$23,1))*VLOOKUP($L739,Routing!$A$3:$G$23,7)</f>
        <v>0.4420662516199349</v>
      </c>
      <c r="P739" s="83" t="str">
        <f t="shared" ca="1" si="128"/>
        <v/>
      </c>
      <c r="Q739" s="83" t="str">
        <f t="shared" ca="1" si="132"/>
        <v/>
      </c>
      <c r="R739" s="83"/>
      <c r="S739" s="83"/>
    </row>
    <row r="740" spans="1:19" x14ac:dyDescent="0.2">
      <c r="A740" s="83">
        <f>+MassCurves!A707</f>
        <v>703</v>
      </c>
      <c r="B740" s="138">
        <f t="shared" si="121"/>
        <v>1.7651399999999999</v>
      </c>
      <c r="C740" s="123">
        <f t="shared" ca="1" si="123"/>
        <v>0.21384000000000003</v>
      </c>
      <c r="D740" s="139">
        <f t="shared" ca="1" si="124"/>
        <v>0</v>
      </c>
      <c r="E740" s="138">
        <f t="shared" ca="1" si="125"/>
        <v>0.21849999999999997</v>
      </c>
      <c r="F740" s="139">
        <f t="shared" ca="1" si="122"/>
        <v>0.23555924766</v>
      </c>
      <c r="G740" s="140">
        <f t="shared" ca="1" si="129"/>
        <v>14.038379406000013</v>
      </c>
      <c r="H740" s="139">
        <f t="shared" ca="1" si="126"/>
        <v>0.27146350082158177</v>
      </c>
      <c r="I740" s="123">
        <f t="shared" ca="1" si="130"/>
        <v>0.5070227484815818</v>
      </c>
      <c r="J740" s="123">
        <f t="shared" ca="1" si="127"/>
        <v>1.018092443716436</v>
      </c>
      <c r="K740" s="142">
        <f t="shared" ca="1" si="131"/>
        <v>12.383196908612998</v>
      </c>
      <c r="L740" s="143">
        <f ca="1">MAX(Routing!A$3,J739+K739)</f>
        <v>13.360500145065448</v>
      </c>
      <c r="M740" s="141">
        <f ca="1">VLOOKUP(L740,Routing!A$3:D$23,4)+(L740-VLOOKUP(L740,Routing!A$3:A$23,1))*VLOOKUP(L740,Routing!A$3:E$23,5)</f>
        <v>0.4886515713356091</v>
      </c>
      <c r="N740" s="141">
        <f ca="1">VLOOKUP($L740,Routing!$A$3:$C$23,3)+($L740-VLOOKUP($L740,Routing!$A$3:$A$23,1))*VLOOKUP($L740,Routing!$A$3:$F$23,6)</f>
        <v>8.8649094860398323E-3</v>
      </c>
      <c r="O740" s="141">
        <f ca="1">VLOOKUP($L740,Routing!$A$3:$B$23,2)+($L740-VLOOKUP($L740,Routing!$A$3:$A$23,1))*VLOOKUP($L740,Routing!$A$3:$G$23,7)</f>
        <v>0.44324547430199168</v>
      </c>
      <c r="P740" s="83" t="str">
        <f t="shared" ca="1" si="128"/>
        <v/>
      </c>
      <c r="Q740" s="83" t="str">
        <f t="shared" ca="1" si="132"/>
        <v/>
      </c>
      <c r="R740" s="83"/>
      <c r="S740" s="83"/>
    </row>
    <row r="741" spans="1:19" x14ac:dyDescent="0.2">
      <c r="A741" s="83">
        <f>+MassCurves!A708</f>
        <v>704</v>
      </c>
      <c r="B741" s="138">
        <f t="shared" ref="B741:B804" si="133">+HLOOKUP($B$9,MassCurve,(A741+2))</f>
        <v>1.76952</v>
      </c>
      <c r="C741" s="123">
        <f t="shared" ca="1" si="123"/>
        <v>0.21672000000000025</v>
      </c>
      <c r="D741" s="139">
        <f t="shared" ca="1" si="124"/>
        <v>0</v>
      </c>
      <c r="E741" s="138">
        <f t="shared" ca="1" si="125"/>
        <v>0.21849999999999997</v>
      </c>
      <c r="F741" s="139">
        <f t="shared" ref="F741:F804" ca="1" si="134">+E741*C741*MAX(0.05,$B$5)*1.0083</f>
        <v>0.23873176278000022</v>
      </c>
      <c r="G741" s="140">
        <f t="shared" ca="1" si="129"/>
        <v>14.228730313200007</v>
      </c>
      <c r="H741" s="139">
        <f t="shared" ca="1" si="126"/>
        <v>0.27233793611230961</v>
      </c>
      <c r="I741" s="123">
        <f t="shared" ca="1" si="130"/>
        <v>0.5110696988923098</v>
      </c>
      <c r="J741" s="123">
        <f t="shared" ca="1" si="127"/>
        <v>1.0261909150368593</v>
      </c>
      <c r="K741" s="142">
        <f t="shared" ca="1" si="131"/>
        <v>12.420464938533771</v>
      </c>
      <c r="L741" s="143">
        <f ca="1">MAX(Routing!A$3,J740+K740)</f>
        <v>13.401289352329433</v>
      </c>
      <c r="M741" s="141">
        <f ca="1">VLOOKUP(L741,Routing!A$3:D$23,4)+(L741-VLOOKUP(L741,Routing!A$3:A$23,1))*VLOOKUP(L741,Routing!A$3:E$23,5)</f>
        <v>0.49041215985342856</v>
      </c>
      <c r="N741" s="141">
        <f ca="1">VLOOKUP($L741,Routing!$A$3:$C$23,3)+($L741-VLOOKUP($L741,Routing!$A$3:$A$23,1))*VLOOKUP($L741,Routing!$A$3:$F$23,6)</f>
        <v>8.8917887000523436E-3</v>
      </c>
      <c r="O741" s="141">
        <f ca="1">VLOOKUP($L741,Routing!$A$3:$B$23,2)+($L741-VLOOKUP($L741,Routing!$A$3:$A$23,1))*VLOOKUP($L741,Routing!$A$3:$G$23,7)</f>
        <v>0.44458943500261722</v>
      </c>
      <c r="P741" s="83" t="str">
        <f t="shared" ca="1" si="128"/>
        <v/>
      </c>
      <c r="Q741" s="83" t="str">
        <f t="shared" ca="1" si="132"/>
        <v/>
      </c>
      <c r="R741" s="83"/>
      <c r="S741" s="83"/>
    </row>
    <row r="742" spans="1:19" x14ac:dyDescent="0.2">
      <c r="A742" s="83">
        <f>+MassCurves!A709</f>
        <v>705</v>
      </c>
      <c r="B742" s="138">
        <f t="shared" si="133"/>
        <v>1.7739</v>
      </c>
      <c r="C742" s="123">
        <f t="shared" ref="C742:C805" ca="1" si="135">+IF(A742&lt;MAX(5,$B$6),(B742-B741)*60,(B742-OFFSET(B742,-MAX(5,$B$6),0,1,1))/(A742-OFFSET(A742,-MAX(5,$B$6),0,1,1))*60)</f>
        <v>0.21960000000000046</v>
      </c>
      <c r="D742" s="139">
        <f t="shared" ref="D742:D805" ca="1" si="136">VLOOKUP(C742,Cinterp,$B$10+1)</f>
        <v>0</v>
      </c>
      <c r="E742" s="138">
        <f t="shared" ref="E742:E805" ca="1" si="137">0.95*MAX(0,$B$7)/100+D742*(1-MAX(0,$B$7)/100)</f>
        <v>0.21849999999999997</v>
      </c>
      <c r="F742" s="139">
        <f t="shared" ca="1" si="134"/>
        <v>0.24190427790000049</v>
      </c>
      <c r="G742" s="140">
        <f t="shared" ca="1" si="129"/>
        <v>14.419081220400022</v>
      </c>
      <c r="H742" s="139">
        <f t="shared" ref="H742:H805" ca="1" si="138">+S$35*(1-F742/B$20)*(1/(1+ABS(A742-S$37)/100))^2</f>
        <v>0.27321694191380946</v>
      </c>
      <c r="I742" s="123">
        <f t="shared" ca="1" si="130"/>
        <v>0.51512121981380998</v>
      </c>
      <c r="J742" s="123">
        <f t="shared" ref="J742:J805" ca="1" si="139">+I742+I743</f>
        <v>1.034298559967781</v>
      </c>
      <c r="K742" s="142">
        <f t="shared" ca="1" si="131"/>
        <v>12.461915122061427</v>
      </c>
      <c r="L742" s="143">
        <f ca="1">MAX(Routing!A$3,J741+K741)</f>
        <v>13.446655853570629</v>
      </c>
      <c r="M742" s="141">
        <f ca="1">VLOOKUP(L742,Routing!A$3:D$23,4)+(L742-VLOOKUP(L742,Routing!A$3:A$23,1))*VLOOKUP(L742,Routing!A$3:E$23,5)</f>
        <v>0.49237031855609636</v>
      </c>
      <c r="N742" s="141">
        <f ca="1">VLOOKUP($L742,Routing!$A$3:$C$23,3)+($L742-VLOOKUP($L742,Routing!$A$3:$A$23,1))*VLOOKUP($L742,Routing!$A$3:$F$23,6)</f>
        <v>8.9216842527648291E-3</v>
      </c>
      <c r="O742" s="141">
        <f ca="1">VLOOKUP($L742,Routing!$A$3:$B$23,2)+($L742-VLOOKUP($L742,Routing!$A$3:$A$23,1))*VLOOKUP($L742,Routing!$A$3:$G$23,7)</f>
        <v>0.4460842126382415</v>
      </c>
      <c r="P742" s="83" t="str">
        <f t="shared" ref="P742:P805" ca="1" si="140">IF(I742&gt;B$23,(I742-B$23),"")</f>
        <v/>
      </c>
      <c r="Q742" s="83" t="str">
        <f t="shared" ca="1" si="132"/>
        <v/>
      </c>
      <c r="R742" s="83"/>
      <c r="S742" s="83"/>
    </row>
    <row r="743" spans="1:19" x14ac:dyDescent="0.2">
      <c r="A743" s="83">
        <f>+MassCurves!A710</f>
        <v>706</v>
      </c>
      <c r="B743" s="138">
        <f t="shared" si="133"/>
        <v>1.7782800000000001</v>
      </c>
      <c r="C743" s="123">
        <f t="shared" ca="1" si="135"/>
        <v>0.22248000000000001</v>
      </c>
      <c r="D743" s="139">
        <f t="shared" ca="1" si="136"/>
        <v>0</v>
      </c>
      <c r="E743" s="138">
        <f t="shared" ca="1" si="137"/>
        <v>0.21849999999999997</v>
      </c>
      <c r="F743" s="139">
        <f t="shared" ca="1" si="134"/>
        <v>0.24507679301999996</v>
      </c>
      <c r="G743" s="140">
        <f t="shared" ref="G743:G806" ca="1" si="141">+AVERAGE(F742:F743)*60</f>
        <v>14.609432127600012</v>
      </c>
      <c r="H743" s="139">
        <f t="shared" ca="1" si="138"/>
        <v>0.27410055081509821</v>
      </c>
      <c r="I743" s="123">
        <f t="shared" ref="I743:I806" ca="1" si="142">+F743+H743</f>
        <v>0.51917734383509817</v>
      </c>
      <c r="J743" s="123">
        <f t="shared" ca="1" si="139"/>
        <v>1.0424154439807851</v>
      </c>
      <c r="K743" s="142">
        <f t="shared" ref="K743:K806" ca="1" si="143">L743-2*M743</f>
        <v>12.507194811477602</v>
      </c>
      <c r="L743" s="143">
        <f ca="1">MAX(Routing!A$3,J742+K742)</f>
        <v>13.496213682029207</v>
      </c>
      <c r="M743" s="141">
        <f ca="1">VLOOKUP(L743,Routing!A$3:D$23,4)+(L743-VLOOKUP(L743,Routing!A$3:A$23,1))*VLOOKUP(L743,Routing!A$3:E$23,5)</f>
        <v>0.49450938792284221</v>
      </c>
      <c r="N743" s="141">
        <f ca="1">VLOOKUP($L743,Routing!$A$3:$C$23,3)+($L743-VLOOKUP($L743,Routing!$A$3:$A$23,1))*VLOOKUP($L743,Routing!$A$3:$F$23,6)</f>
        <v>8.9543418003487363E-3</v>
      </c>
      <c r="O743" s="141">
        <f ca="1">VLOOKUP($L743,Routing!$A$3:$B$23,2)+($L743-VLOOKUP($L743,Routing!$A$3:$A$23,1))*VLOOKUP($L743,Routing!$A$3:$G$23,7)</f>
        <v>0.44771709001743681</v>
      </c>
      <c r="P743" s="83" t="str">
        <f t="shared" ca="1" si="140"/>
        <v/>
      </c>
      <c r="Q743" s="83" t="str">
        <f t="shared" ref="Q743:Q806" ca="1" si="144">IF(P743="","",P743*60)</f>
        <v/>
      </c>
      <c r="R743" s="83"/>
      <c r="S743" s="83"/>
    </row>
    <row r="744" spans="1:19" x14ac:dyDescent="0.2">
      <c r="A744" s="83">
        <f>+MassCurves!A711</f>
        <v>707</v>
      </c>
      <c r="B744" s="138">
        <f t="shared" si="133"/>
        <v>1.7826599999999999</v>
      </c>
      <c r="C744" s="123">
        <f t="shared" ca="1" si="135"/>
        <v>0.22535999999999956</v>
      </c>
      <c r="D744" s="139">
        <f t="shared" ca="1" si="136"/>
        <v>0</v>
      </c>
      <c r="E744" s="138">
        <f t="shared" ca="1" si="137"/>
        <v>0.21849999999999997</v>
      </c>
      <c r="F744" s="139">
        <f t="shared" ca="1" si="134"/>
        <v>0.24824930813999946</v>
      </c>
      <c r="G744" s="140">
        <f t="shared" ca="1" si="141"/>
        <v>14.799783034799983</v>
      </c>
      <c r="H744" s="139">
        <f t="shared" ca="1" si="138"/>
        <v>0.27498879569874357</v>
      </c>
      <c r="I744" s="123">
        <f t="shared" ca="1" si="142"/>
        <v>0.52323810383874303</v>
      </c>
      <c r="J744" s="123">
        <f t="shared" ca="1" si="139"/>
        <v>1.050541633137752</v>
      </c>
      <c r="K744" s="142">
        <f t="shared" ca="1" si="143"/>
        <v>12.555981861619022</v>
      </c>
      <c r="L744" s="143">
        <f ca="1">MAX(Routing!A$3,J743+K743)</f>
        <v>13.549610255458386</v>
      </c>
      <c r="M744" s="141">
        <f ca="1">VLOOKUP(L744,Routing!A$3:D$23,4)+(L744-VLOOKUP(L744,Routing!A$3:A$23,1))*VLOOKUP(L744,Routing!A$3:E$23,5)</f>
        <v>0.49681414941187763</v>
      </c>
      <c r="N744" s="141">
        <f ca="1">VLOOKUP($L744,Routing!$A$3:$C$23,3)+($L744-VLOOKUP($L744,Routing!$A$3:$A$23,1))*VLOOKUP($L744,Routing!$A$3:$F$23,6)</f>
        <v>8.9895289986546192E-3</v>
      </c>
      <c r="O744" s="141">
        <f ca="1">VLOOKUP($L744,Routing!$A$3:$B$23,2)+($L744-VLOOKUP($L744,Routing!$A$3:$A$23,1))*VLOOKUP($L744,Routing!$A$3:$G$23,7)</f>
        <v>0.449476449932731</v>
      </c>
      <c r="P744" s="83" t="str">
        <f t="shared" ca="1" si="140"/>
        <v/>
      </c>
      <c r="Q744" s="83" t="str">
        <f t="shared" ca="1" si="144"/>
        <v/>
      </c>
      <c r="R744" s="83"/>
      <c r="S744" s="83"/>
    </row>
    <row r="745" spans="1:19" x14ac:dyDescent="0.2">
      <c r="A745" s="83">
        <f>+MassCurves!A712</f>
        <v>708</v>
      </c>
      <c r="B745" s="138">
        <f t="shared" si="133"/>
        <v>1.78704</v>
      </c>
      <c r="C745" s="123">
        <f t="shared" ca="1" si="135"/>
        <v>0.22823999999999978</v>
      </c>
      <c r="D745" s="139">
        <f t="shared" ca="1" si="136"/>
        <v>0</v>
      </c>
      <c r="E745" s="138">
        <f t="shared" ca="1" si="137"/>
        <v>0.21849999999999997</v>
      </c>
      <c r="F745" s="139">
        <f t="shared" ca="1" si="134"/>
        <v>0.25142182325999973</v>
      </c>
      <c r="G745" s="140">
        <f t="shared" ca="1" si="141"/>
        <v>14.990133941999975</v>
      </c>
      <c r="H745" s="139">
        <f t="shared" ca="1" si="138"/>
        <v>0.27588170974405701</v>
      </c>
      <c r="I745" s="123">
        <f t="shared" ca="1" si="142"/>
        <v>0.52730353300405675</v>
      </c>
      <c r="J745" s="123">
        <f t="shared" ca="1" si="139"/>
        <v>1.0586771940972817</v>
      </c>
      <c r="K745" s="142">
        <f t="shared" ca="1" si="143"/>
        <v>12.607981997247355</v>
      </c>
      <c r="L745" s="143">
        <f ca="1">MAX(Routing!A$3,J744+K744)</f>
        <v>13.606523494756775</v>
      </c>
      <c r="M745" s="141">
        <f ca="1">VLOOKUP(L745,Routing!A$3:D$23,4)+(L745-VLOOKUP(L745,Routing!A$3:A$23,1))*VLOOKUP(L745,Routing!A$3:E$23,5)</f>
        <v>0.49927070109164334</v>
      </c>
      <c r="N745" s="141">
        <f ca="1">VLOOKUP($L745,Routing!$A$3:$C$23,3)+($L745-VLOOKUP($L745,Routing!$A$3:$A$23,1))*VLOOKUP($L745,Routing!$A$3:$F$23,6)</f>
        <v>9.0270336044525699E-3</v>
      </c>
      <c r="O745" s="141">
        <f ca="1">VLOOKUP($L745,Routing!$A$3:$B$23,2)+($L745-VLOOKUP($L745,Routing!$A$3:$A$23,1))*VLOOKUP($L745,Routing!$A$3:$G$23,7)</f>
        <v>0.4513516802226285</v>
      </c>
      <c r="P745" s="83" t="str">
        <f t="shared" ca="1" si="140"/>
        <v/>
      </c>
      <c r="Q745" s="83" t="str">
        <f t="shared" ca="1" si="144"/>
        <v/>
      </c>
      <c r="R745" s="83"/>
      <c r="S745" s="83"/>
    </row>
    <row r="746" spans="1:19" x14ac:dyDescent="0.2">
      <c r="A746" s="83">
        <f>+MassCurves!A713</f>
        <v>709</v>
      </c>
      <c r="B746" s="138">
        <f t="shared" si="133"/>
        <v>1.79142</v>
      </c>
      <c r="C746" s="123">
        <f t="shared" ca="1" si="135"/>
        <v>0.23111999999999999</v>
      </c>
      <c r="D746" s="139">
        <f t="shared" ca="1" si="136"/>
        <v>0</v>
      </c>
      <c r="E746" s="138">
        <f t="shared" ca="1" si="137"/>
        <v>0.21849999999999997</v>
      </c>
      <c r="F746" s="139">
        <f t="shared" ca="1" si="134"/>
        <v>0.25459433837999995</v>
      </c>
      <c r="G746" s="140">
        <f t="shared" ca="1" si="141"/>
        <v>15.180484849199988</v>
      </c>
      <c r="H746" s="139">
        <f t="shared" ca="1" si="138"/>
        <v>0.27677932643032782</v>
      </c>
      <c r="I746" s="123">
        <f t="shared" ca="1" si="142"/>
        <v>0.53137366481032777</v>
      </c>
      <c r="J746" s="123">
        <f t="shared" ca="1" si="139"/>
        <v>1.066822194121205</v>
      </c>
      <c r="K746" s="142">
        <f t="shared" ca="1" si="143"/>
        <v>12.662926407689861</v>
      </c>
      <c r="L746" s="143">
        <f ca="1">MAX(Routing!A$3,J745+K745)</f>
        <v>13.666659191344637</v>
      </c>
      <c r="M746" s="141">
        <f ca="1">VLOOKUP(L746,Routing!A$3:D$23,4)+(L746-VLOOKUP(L746,Routing!A$3:A$23,1))*VLOOKUP(L746,Routing!A$3:E$23,5)</f>
        <v>0.50186634400861529</v>
      </c>
      <c r="N746" s="141">
        <f ca="1">VLOOKUP($L746,Routing!$A$3:$C$23,3)+($L746-VLOOKUP($L746,Routing!$A$3:$A$23,1))*VLOOKUP($L746,Routing!$A$3:$F$23,6)</f>
        <v>9.0666617405895465E-3</v>
      </c>
      <c r="O746" s="141">
        <f ca="1">VLOOKUP($L746,Routing!$A$3:$B$23,2)+($L746-VLOOKUP($L746,Routing!$A$3:$A$23,1))*VLOOKUP($L746,Routing!$A$3:$G$23,7)</f>
        <v>0.45333308702947733</v>
      </c>
      <c r="P746" s="83" t="str">
        <f t="shared" ca="1" si="140"/>
        <v/>
      </c>
      <c r="Q746" s="83" t="str">
        <f t="shared" ca="1" si="144"/>
        <v/>
      </c>
      <c r="R746" s="83"/>
      <c r="S746" s="83"/>
    </row>
    <row r="747" spans="1:19" x14ac:dyDescent="0.2">
      <c r="A747" s="83">
        <f>+MassCurves!A714</f>
        <v>710</v>
      </c>
      <c r="B747" s="138">
        <f t="shared" si="133"/>
        <v>1.7958000000000001</v>
      </c>
      <c r="C747" s="123">
        <f t="shared" ca="1" si="135"/>
        <v>0.23400000000000021</v>
      </c>
      <c r="D747" s="139">
        <f t="shared" ca="1" si="136"/>
        <v>0</v>
      </c>
      <c r="E747" s="138">
        <f t="shared" ca="1" si="137"/>
        <v>0.21849999999999997</v>
      </c>
      <c r="F747" s="139">
        <f t="shared" ca="1" si="134"/>
        <v>0.25776685350000017</v>
      </c>
      <c r="G747" s="140">
        <f t="shared" ca="1" si="141"/>
        <v>15.370835756400005</v>
      </c>
      <c r="H747" s="139">
        <f t="shared" ca="1" si="138"/>
        <v>0.2776816795400982</v>
      </c>
      <c r="I747" s="123">
        <f t="shared" ca="1" si="142"/>
        <v>0.53544853304009843</v>
      </c>
      <c r="J747" s="123">
        <f t="shared" ca="1" si="139"/>
        <v>1.0749767010811746</v>
      </c>
      <c r="K747" s="142">
        <f t="shared" ca="1" si="143"/>
        <v>12.720569549131501</v>
      </c>
      <c r="L747" s="143">
        <f ca="1">MAX(Routing!A$3,J746+K746)</f>
        <v>13.729748601811066</v>
      </c>
      <c r="M747" s="141">
        <f ca="1">VLOOKUP(L747,Routing!A$3:D$23,4)+(L747-VLOOKUP(L747,Routing!A$3:A$23,1))*VLOOKUP(L747,Routing!A$3:E$23,5)</f>
        <v>0.50458947836482693</v>
      </c>
      <c r="N747" s="141">
        <f ca="1">VLOOKUP($L747,Routing!$A$3:$C$23,3)+($L747-VLOOKUP($L747,Routing!$A$3:$A$23,1))*VLOOKUP($L747,Routing!$A$3:$F$23,6)</f>
        <v>9.1082363109133875E-3</v>
      </c>
      <c r="O747" s="141">
        <f ca="1">VLOOKUP($L747,Routing!$A$3:$B$23,2)+($L747-VLOOKUP($L747,Routing!$A$3:$A$23,1))*VLOOKUP($L747,Routing!$A$3:$G$23,7)</f>
        <v>0.45541181554566934</v>
      </c>
      <c r="P747" s="83" t="str">
        <f t="shared" ca="1" si="140"/>
        <v/>
      </c>
      <c r="Q747" s="83" t="str">
        <f t="shared" ca="1" si="144"/>
        <v/>
      </c>
      <c r="R747" s="83"/>
      <c r="S747" s="83"/>
    </row>
    <row r="748" spans="1:19" x14ac:dyDescent="0.2">
      <c r="A748" s="83">
        <f>+MassCurves!A715</f>
        <v>711</v>
      </c>
      <c r="B748" s="138">
        <f t="shared" si="133"/>
        <v>1.8001799999999999</v>
      </c>
      <c r="C748" s="123">
        <f t="shared" ca="1" si="135"/>
        <v>0.23687999999999976</v>
      </c>
      <c r="D748" s="139">
        <f t="shared" ca="1" si="136"/>
        <v>0</v>
      </c>
      <c r="E748" s="138">
        <f t="shared" ca="1" si="137"/>
        <v>0.21849999999999997</v>
      </c>
      <c r="F748" s="139">
        <f t="shared" ca="1" si="134"/>
        <v>0.26093936861999972</v>
      </c>
      <c r="G748" s="140">
        <f t="shared" ca="1" si="141"/>
        <v>15.561186663599996</v>
      </c>
      <c r="H748" s="139">
        <f t="shared" ca="1" si="138"/>
        <v>0.27858880316248019</v>
      </c>
      <c r="I748" s="123">
        <f t="shared" ca="1" si="142"/>
        <v>0.53952817178247992</v>
      </c>
      <c r="J748" s="123">
        <f t="shared" ca="1" si="139"/>
        <v>1.0831407834653444</v>
      </c>
      <c r="K748" s="142">
        <f t="shared" ca="1" si="143"/>
        <v>12.780687136632849</v>
      </c>
      <c r="L748" s="143">
        <f ca="1">MAX(Routing!A$3,J747+K747)</f>
        <v>13.795546250212675</v>
      </c>
      <c r="M748" s="141">
        <f ca="1">VLOOKUP(L748,Routing!A$3:D$23,4)+(L748-VLOOKUP(L748,Routing!A$3:A$23,1))*VLOOKUP(L748,Routing!A$3:E$23,5)</f>
        <v>0.50742950865827363</v>
      </c>
      <c r="N748" s="141">
        <f ca="1">VLOOKUP($L748,Routing!$A$3:$C$23,3)+($L748-VLOOKUP($L748,Routing!$A$3:$A$23,1))*VLOOKUP($L748,Routing!$A$3:$F$23,6)</f>
        <v>9.1515955520347116E-3</v>
      </c>
      <c r="O748" s="141">
        <f ca="1">VLOOKUP($L748,Routing!$A$3:$B$23,2)+($L748-VLOOKUP($L748,Routing!$A$3:$A$23,1))*VLOOKUP($L748,Routing!$A$3:$G$23,7)</f>
        <v>0.45757977760173557</v>
      </c>
      <c r="P748" s="83" t="str">
        <f t="shared" ca="1" si="140"/>
        <v/>
      </c>
      <c r="Q748" s="83" t="str">
        <f t="shared" ca="1" si="144"/>
        <v/>
      </c>
      <c r="R748" s="83"/>
      <c r="S748" s="83"/>
    </row>
    <row r="749" spans="1:19" x14ac:dyDescent="0.2">
      <c r="A749" s="83">
        <f>+MassCurves!A716</f>
        <v>712</v>
      </c>
      <c r="B749" s="138">
        <f t="shared" si="133"/>
        <v>1.8045599999999999</v>
      </c>
      <c r="C749" s="123">
        <f t="shared" ca="1" si="135"/>
        <v>0.23975999999999997</v>
      </c>
      <c r="D749" s="139">
        <f t="shared" ca="1" si="136"/>
        <v>0</v>
      </c>
      <c r="E749" s="138">
        <f t="shared" ca="1" si="137"/>
        <v>0.21849999999999997</v>
      </c>
      <c r="F749" s="139">
        <f t="shared" ca="1" si="134"/>
        <v>0.26411188373999994</v>
      </c>
      <c r="G749" s="140">
        <f t="shared" ca="1" si="141"/>
        <v>15.751537570799991</v>
      </c>
      <c r="H749" s="139">
        <f t="shared" ca="1" si="138"/>
        <v>0.27950073169651524</v>
      </c>
      <c r="I749" s="123">
        <f t="shared" ca="1" si="142"/>
        <v>0.54361261543651518</v>
      </c>
      <c r="J749" s="123">
        <f t="shared" ca="1" si="139"/>
        <v>1.0913145103851294</v>
      </c>
      <c r="K749" s="142">
        <f t="shared" ca="1" si="143"/>
        <v>12.843074309495545</v>
      </c>
      <c r="L749" s="143">
        <f ca="1">MAX(Routing!A$3,J748+K748)</f>
        <v>13.863827920098194</v>
      </c>
      <c r="M749" s="141">
        <f ca="1">VLOOKUP(L749,Routing!A$3:D$23,4)+(L749-VLOOKUP(L749,Routing!A$3:A$23,1))*VLOOKUP(L749,Routing!A$3:E$23,5)</f>
        <v>0.51037675701247553</v>
      </c>
      <c r="N749" s="141">
        <f ca="1">VLOOKUP($L749,Routing!$A$3:$C$23,3)+($L749-VLOOKUP($L749,Routing!$A$3:$A$23,1))*VLOOKUP($L749,Routing!$A$3:$F$23,6)</f>
        <v>9.1965917101141312E-3</v>
      </c>
      <c r="O749" s="141">
        <f ca="1">VLOOKUP($L749,Routing!$A$3:$B$23,2)+($L749-VLOOKUP($L749,Routing!$A$3:$A$23,1))*VLOOKUP($L749,Routing!$A$3:$G$23,7)</f>
        <v>0.45982958550570652</v>
      </c>
      <c r="P749" s="83" t="str">
        <f t="shared" ca="1" si="140"/>
        <v/>
      </c>
      <c r="Q749" s="83" t="str">
        <f t="shared" ca="1" si="144"/>
        <v/>
      </c>
      <c r="R749" s="83"/>
      <c r="S749" s="83"/>
    </row>
    <row r="750" spans="1:19" x14ac:dyDescent="0.2">
      <c r="A750" s="83">
        <f>+MassCurves!A717</f>
        <v>713</v>
      </c>
      <c r="B750" s="138">
        <f t="shared" si="133"/>
        <v>1.80894</v>
      </c>
      <c r="C750" s="123">
        <f t="shared" ca="1" si="135"/>
        <v>0.24264000000000019</v>
      </c>
      <c r="D750" s="139">
        <f t="shared" ca="1" si="136"/>
        <v>0</v>
      </c>
      <c r="E750" s="138">
        <f t="shared" ca="1" si="137"/>
        <v>0.21849999999999997</v>
      </c>
      <c r="F750" s="139">
        <f t="shared" ca="1" si="134"/>
        <v>0.26728439886000022</v>
      </c>
      <c r="G750" s="140">
        <f t="shared" ca="1" si="141"/>
        <v>15.941888478000005</v>
      </c>
      <c r="H750" s="139">
        <f t="shared" ca="1" si="138"/>
        <v>0.28041749985457681</v>
      </c>
      <c r="I750" s="123">
        <f t="shared" ca="1" si="142"/>
        <v>0.54770189871457697</v>
      </c>
      <c r="J750" s="123">
        <f t="shared" ca="1" si="139"/>
        <v>1.099497951582054</v>
      </c>
      <c r="K750" s="142">
        <f t="shared" ca="1" si="143"/>
        <v>12.907543955010937</v>
      </c>
      <c r="L750" s="143">
        <f ca="1">MAX(Routing!A$3,J749+K749)</f>
        <v>13.934388819880674</v>
      </c>
      <c r="M750" s="141">
        <f ca="1">VLOOKUP(L750,Routing!A$3:D$23,4)+(L750-VLOOKUP(L750,Routing!A$3:A$23,1))*VLOOKUP(L750,Routing!A$3:E$23,5)</f>
        <v>0.51342238398825968</v>
      </c>
      <c r="N750" s="141">
        <f ca="1">VLOOKUP($L750,Routing!$A$3:$C$23,3)+($L750-VLOOKUP($L750,Routing!$A$3:$A$23,1))*VLOOKUP($L750,Routing!$A$3:$F$23,6)</f>
        <v>9.2430898318818268E-3</v>
      </c>
      <c r="O750" s="141">
        <f ca="1">VLOOKUP($L750,Routing!$A$3:$B$23,2)+($L750-VLOOKUP($L750,Routing!$A$3:$A$23,1))*VLOOKUP($L750,Routing!$A$3:$G$23,7)</f>
        <v>0.46215449159409139</v>
      </c>
      <c r="P750" s="83" t="str">
        <f t="shared" ca="1" si="140"/>
        <v/>
      </c>
      <c r="Q750" s="83" t="str">
        <f t="shared" ca="1" si="144"/>
        <v/>
      </c>
      <c r="R750" s="83"/>
      <c r="S750" s="83"/>
    </row>
    <row r="751" spans="1:19" x14ac:dyDescent="0.2">
      <c r="A751" s="83">
        <f>+MassCurves!A718</f>
        <v>714</v>
      </c>
      <c r="B751" s="138">
        <f t="shared" si="133"/>
        <v>1.81332</v>
      </c>
      <c r="C751" s="123">
        <f t="shared" ca="1" si="135"/>
        <v>0.24552000000000043</v>
      </c>
      <c r="D751" s="139">
        <f t="shared" ca="1" si="136"/>
        <v>0</v>
      </c>
      <c r="E751" s="138">
        <f t="shared" ca="1" si="137"/>
        <v>0.21849999999999997</v>
      </c>
      <c r="F751" s="139">
        <f t="shared" ca="1" si="134"/>
        <v>0.27045691398000044</v>
      </c>
      <c r="G751" s="140">
        <f t="shared" ca="1" si="141"/>
        <v>16.132239385200016</v>
      </c>
      <c r="H751" s="139">
        <f t="shared" ca="1" si="138"/>
        <v>0.28133914266581689</v>
      </c>
      <c r="I751" s="123">
        <f t="shared" ca="1" si="142"/>
        <v>0.55179605664581732</v>
      </c>
      <c r="J751" s="123">
        <f t="shared" ca="1" si="139"/>
        <v>1.1076911774346905</v>
      </c>
      <c r="K751" s="142">
        <f t="shared" ca="1" si="143"/>
        <v>12.973925176919401</v>
      </c>
      <c r="L751" s="143">
        <f ca="1">MAX(Routing!A$3,J750+K750)</f>
        <v>14.00704190659299</v>
      </c>
      <c r="M751" s="141">
        <f ca="1">VLOOKUP(L751,Routing!A$3:D$23,4)+(L751-VLOOKUP(L751,Routing!A$3:A$23,1))*VLOOKUP(L751,Routing!A$3:E$23,5)</f>
        <v>0.51655831623185555</v>
      </c>
      <c r="N751" s="141">
        <f ca="1">VLOOKUP($L751,Routing!$A$3:$C$23,3)+($L751-VLOOKUP($L751,Routing!$A$3:$A$23,1))*VLOOKUP($L751,Routing!$A$3:$F$23,6)</f>
        <v>9.2909666600283283E-3</v>
      </c>
      <c r="O751" s="141">
        <f ca="1">VLOOKUP($L751,Routing!$A$3:$B$23,2)+($L751-VLOOKUP($L751,Routing!$A$3:$A$23,1))*VLOOKUP($L751,Routing!$A$3:$G$23,7)</f>
        <v>0.46454833300141646</v>
      </c>
      <c r="P751" s="83" t="str">
        <f t="shared" ca="1" si="140"/>
        <v/>
      </c>
      <c r="Q751" s="83" t="str">
        <f t="shared" ca="1" si="144"/>
        <v/>
      </c>
      <c r="R751" s="83"/>
      <c r="S751" s="83"/>
    </row>
    <row r="752" spans="1:19" x14ac:dyDescent="0.2">
      <c r="A752" s="83">
        <f>+MassCurves!A719</f>
        <v>715</v>
      </c>
      <c r="B752" s="138">
        <f t="shared" si="133"/>
        <v>1.8177000000000001</v>
      </c>
      <c r="C752" s="123">
        <f t="shared" ca="1" si="135"/>
        <v>0.24839999999999998</v>
      </c>
      <c r="D752" s="139">
        <f t="shared" ca="1" si="136"/>
        <v>0</v>
      </c>
      <c r="E752" s="138">
        <f t="shared" ca="1" si="137"/>
        <v>0.21849999999999997</v>
      </c>
      <c r="F752" s="139">
        <f t="shared" ca="1" si="134"/>
        <v>0.27362942909999993</v>
      </c>
      <c r="G752" s="140">
        <f t="shared" ca="1" si="141"/>
        <v>16.322590292400012</v>
      </c>
      <c r="H752" s="139">
        <f t="shared" ca="1" si="138"/>
        <v>0.28226569547965707</v>
      </c>
      <c r="I752" s="123">
        <f t="shared" ca="1" si="142"/>
        <v>0.55589512457965706</v>
      </c>
      <c r="J752" s="123">
        <f t="shared" ca="1" si="139"/>
        <v>1.1158942589656873</v>
      </c>
      <c r="K752" s="142">
        <f t="shared" ca="1" si="143"/>
        <v>13.042061896088054</v>
      </c>
      <c r="L752" s="143">
        <f ca="1">MAX(Routing!A$3,J751+K751)</f>
        <v>14.081616354354091</v>
      </c>
      <c r="M752" s="141">
        <f ca="1">VLOOKUP(L752,Routing!A$3:D$23,4)+(L752-VLOOKUP(L752,Routing!A$3:A$23,1))*VLOOKUP(L752,Routing!A$3:E$23,5)</f>
        <v>0.51977718036915521</v>
      </c>
      <c r="N752" s="141">
        <f ca="1">VLOOKUP($L752,Routing!$A$3:$C$23,3)+($L752-VLOOKUP($L752,Routing!$A$3:$A$23,1))*VLOOKUP($L752,Routing!$A$3:$F$23,6)</f>
        <v>9.3401096239565662E-3</v>
      </c>
      <c r="O752" s="141">
        <f ca="1">VLOOKUP($L752,Routing!$A$3:$B$23,2)+($L752-VLOOKUP($L752,Routing!$A$3:$A$23,1))*VLOOKUP($L752,Routing!$A$3:$G$23,7)</f>
        <v>0.46700548119782836</v>
      </c>
      <c r="P752" s="83" t="str">
        <f t="shared" ca="1" si="140"/>
        <v/>
      </c>
      <c r="Q752" s="83" t="str">
        <f t="shared" ca="1" si="144"/>
        <v/>
      </c>
      <c r="R752" s="83"/>
      <c r="S752" s="83"/>
    </row>
    <row r="753" spans="1:19" x14ac:dyDescent="0.2">
      <c r="A753" s="83">
        <f>+MassCurves!A720</f>
        <v>716</v>
      </c>
      <c r="B753" s="138">
        <f t="shared" si="133"/>
        <v>1.8220799999999999</v>
      </c>
      <c r="C753" s="123">
        <f t="shared" ca="1" si="135"/>
        <v>0.2512799999999995</v>
      </c>
      <c r="D753" s="139">
        <f t="shared" ca="1" si="136"/>
        <v>0</v>
      </c>
      <c r="E753" s="138">
        <f t="shared" ca="1" si="137"/>
        <v>0.21849999999999997</v>
      </c>
      <c r="F753" s="139">
        <f t="shared" ca="1" si="134"/>
        <v>0.27680194421999943</v>
      </c>
      <c r="G753" s="140">
        <f t="shared" ca="1" si="141"/>
        <v>16.512941199599982</v>
      </c>
      <c r="H753" s="139">
        <f t="shared" ca="1" si="138"/>
        <v>0.28319719396932447</v>
      </c>
      <c r="I753" s="123">
        <f t="shared" ca="1" si="142"/>
        <v>0.5599991381893239</v>
      </c>
      <c r="J753" s="123">
        <f t="shared" ca="1" si="139"/>
        <v>1.1241072678488857</v>
      </c>
      <c r="K753" s="142">
        <f t="shared" ca="1" si="143"/>
        <v>13.111811571993064</v>
      </c>
      <c r="L753" s="143">
        <f ca="1">MAX(Routing!A$3,J752+K752)</f>
        <v>14.157956155053741</v>
      </c>
      <c r="M753" s="141">
        <f ca="1">VLOOKUP(L753,Routing!A$3:D$23,4)+(L753-VLOOKUP(L753,Routing!A$3:A$23,1))*VLOOKUP(L753,Routing!A$3:E$23,5)</f>
        <v>0.52307224260693252</v>
      </c>
      <c r="N753" s="141">
        <f ca="1">VLOOKUP($L753,Routing!$A$3:$C$23,3)+($L753-VLOOKUP($L753,Routing!$A$3:$A$23,1))*VLOOKUP($L753,Routing!$A$3:$F$23,6)</f>
        <v>9.3904159176630905E-3</v>
      </c>
      <c r="O753" s="141">
        <f ca="1">VLOOKUP($L753,Routing!$A$3:$B$23,2)+($L753-VLOOKUP($L753,Routing!$A$3:$A$23,1))*VLOOKUP($L753,Routing!$A$3:$G$23,7)</f>
        <v>0.46952079588315454</v>
      </c>
      <c r="P753" s="83" t="str">
        <f t="shared" ca="1" si="140"/>
        <v/>
      </c>
      <c r="Q753" s="83" t="str">
        <f t="shared" ca="1" si="144"/>
        <v/>
      </c>
      <c r="R753" s="83"/>
      <c r="S753" s="83"/>
    </row>
    <row r="754" spans="1:19" x14ac:dyDescent="0.2">
      <c r="A754" s="83">
        <f>+MassCurves!A721</f>
        <v>717</v>
      </c>
      <c r="B754" s="138">
        <f t="shared" si="133"/>
        <v>1.82646</v>
      </c>
      <c r="C754" s="123">
        <f t="shared" ca="1" si="135"/>
        <v>0.25415999999999972</v>
      </c>
      <c r="D754" s="139">
        <f t="shared" ca="1" si="136"/>
        <v>0</v>
      </c>
      <c r="E754" s="138">
        <f t="shared" ca="1" si="137"/>
        <v>0.21849999999999997</v>
      </c>
      <c r="F754" s="139">
        <f t="shared" ca="1" si="134"/>
        <v>0.27997445933999965</v>
      </c>
      <c r="G754" s="140">
        <f t="shared" ca="1" si="141"/>
        <v>16.703292106799974</v>
      </c>
      <c r="H754" s="139">
        <f t="shared" ca="1" si="138"/>
        <v>0.28413367413543261</v>
      </c>
      <c r="I754" s="123">
        <f t="shared" ca="1" si="142"/>
        <v>0.56410813347543232</v>
      </c>
      <c r="J754" s="123">
        <f t="shared" ca="1" si="139"/>
        <v>1.1323302764165286</v>
      </c>
      <c r="K754" s="142">
        <f t="shared" ca="1" si="143"/>
        <v>13.183044034578064</v>
      </c>
      <c r="L754" s="143">
        <f ca="1">MAX(Routing!A$3,J753+K753)</f>
        <v>14.235918839841951</v>
      </c>
      <c r="M754" s="141">
        <f ca="1">VLOOKUP(L754,Routing!A$3:D$23,4)+(L754-VLOOKUP(L754,Routing!A$3:A$23,1))*VLOOKUP(L754,Routing!A$3:E$23,5)</f>
        <v>0.52643735354836751</v>
      </c>
      <c r="N754" s="141">
        <f ca="1">VLOOKUP($L754,Routing!$A$3:$C$23,3)+($L754-VLOOKUP($L754,Routing!$A$3:$A$23,1))*VLOOKUP($L754,Routing!$A$3:$F$23,6)</f>
        <v>9.4417916572269844E-3</v>
      </c>
      <c r="O754" s="141">
        <f ca="1">VLOOKUP($L754,Routing!$A$3:$B$23,2)+($L754-VLOOKUP($L754,Routing!$A$3:$A$23,1))*VLOOKUP($L754,Routing!$A$3:$G$23,7)</f>
        <v>0.47208958286134928</v>
      </c>
      <c r="P754" s="83" t="str">
        <f t="shared" ca="1" si="140"/>
        <v/>
      </c>
      <c r="Q754" s="83" t="str">
        <f t="shared" ca="1" si="144"/>
        <v/>
      </c>
      <c r="R754" s="83"/>
      <c r="S754" s="83"/>
    </row>
    <row r="755" spans="1:19" x14ac:dyDescent="0.2">
      <c r="A755" s="83">
        <f>+MassCurves!A722</f>
        <v>718</v>
      </c>
      <c r="B755" s="138">
        <f t="shared" si="133"/>
        <v>1.83084</v>
      </c>
      <c r="C755" s="123">
        <f t="shared" ca="1" si="135"/>
        <v>0.25703999999999994</v>
      </c>
      <c r="D755" s="139">
        <f t="shared" ca="1" si="136"/>
        <v>0</v>
      </c>
      <c r="E755" s="138">
        <f t="shared" ca="1" si="137"/>
        <v>0.21849999999999997</v>
      </c>
      <c r="F755" s="139">
        <f t="shared" ca="1" si="134"/>
        <v>0.28314697445999987</v>
      </c>
      <c r="G755" s="140">
        <f t="shared" ca="1" si="141"/>
        <v>16.893643013999984</v>
      </c>
      <c r="H755" s="139">
        <f t="shared" ca="1" si="138"/>
        <v>0.28507517230961099</v>
      </c>
      <c r="I755" s="123">
        <f t="shared" ca="1" si="142"/>
        <v>0.56822214676961091</v>
      </c>
      <c r="J755" s="123">
        <f t="shared" ca="1" si="139"/>
        <v>1.1405633576665637</v>
      </c>
      <c r="K755" s="142">
        <f t="shared" ca="1" si="143"/>
        <v>13.255640416960293</v>
      </c>
      <c r="L755" s="143">
        <f ca="1">MAX(Routing!A$3,J754+K754)</f>
        <v>14.315374310994592</v>
      </c>
      <c r="M755" s="141">
        <f ca="1">VLOOKUP(L755,Routing!A$3:D$23,4)+(L755-VLOOKUP(L755,Routing!A$3:A$23,1))*VLOOKUP(L755,Routing!A$3:E$23,5)</f>
        <v>0.52986689777274854</v>
      </c>
      <c r="N755" s="141">
        <f ca="1">VLOOKUP($L755,Routing!$A$3:$C$23,3)+($L755-VLOOKUP($L755,Routing!$A$3:$A$23,1))*VLOOKUP($L755,Routing!$A$3:$F$23,6)</f>
        <v>9.4941511110343269E-3</v>
      </c>
      <c r="O755" s="141">
        <f ca="1">VLOOKUP($L755,Routing!$A$3:$B$23,2)+($L755-VLOOKUP($L755,Routing!$A$3:$A$23,1))*VLOOKUP($L755,Routing!$A$3:$G$23,7)</f>
        <v>0.4747075555517164</v>
      </c>
      <c r="P755" s="83" t="str">
        <f t="shared" ca="1" si="140"/>
        <v/>
      </c>
      <c r="Q755" s="83" t="str">
        <f t="shared" ca="1" si="144"/>
        <v/>
      </c>
      <c r="R755" s="83"/>
      <c r="S755" s="83"/>
    </row>
    <row r="756" spans="1:19" x14ac:dyDescent="0.2">
      <c r="A756" s="83">
        <f>+MassCurves!A723</f>
        <v>719</v>
      </c>
      <c r="B756" s="138">
        <f t="shared" si="133"/>
        <v>1.8352200000000001</v>
      </c>
      <c r="C756" s="123">
        <f t="shared" ca="1" si="135"/>
        <v>0.25992000000000015</v>
      </c>
      <c r="D756" s="139">
        <f t="shared" ca="1" si="136"/>
        <v>0</v>
      </c>
      <c r="E756" s="138">
        <f t="shared" ca="1" si="137"/>
        <v>0.21849999999999997</v>
      </c>
      <c r="F756" s="139">
        <f t="shared" ca="1" si="134"/>
        <v>0.28631948958000014</v>
      </c>
      <c r="G756" s="140">
        <f t="shared" ca="1" si="141"/>
        <v>17.083993921200001</v>
      </c>
      <c r="H756" s="139">
        <f t="shared" ca="1" si="138"/>
        <v>0.28602172515817925</v>
      </c>
      <c r="I756" s="123">
        <f t="shared" ca="1" si="142"/>
        <v>0.57234121473817945</v>
      </c>
      <c r="J756" s="123">
        <f t="shared" ca="1" si="139"/>
        <v>1.1488065852700426</v>
      </c>
      <c r="K756" s="142">
        <f t="shared" ca="1" si="143"/>
        <v>13.329492180278905</v>
      </c>
      <c r="L756" s="143">
        <f ca="1">MAX(Routing!A$3,J755+K755)</f>
        <v>14.396203774626857</v>
      </c>
      <c r="M756" s="141">
        <f ca="1">VLOOKUP(L756,Routing!A$3:D$23,4)+(L756-VLOOKUP(L756,Routing!A$3:A$23,1))*VLOOKUP(L756,Routing!A$3:E$23,5)</f>
        <v>0.53335574776807848</v>
      </c>
      <c r="N756" s="141">
        <f ca="1">VLOOKUP($L756,Routing!$A$3:$C$23,3)+($L756-VLOOKUP($L756,Routing!$A$3:$A$23,1))*VLOOKUP($L756,Routing!$A$3:$F$23,6)</f>
        <v>9.5474159964592138E-3</v>
      </c>
      <c r="O756" s="141">
        <f ca="1">VLOOKUP($L756,Routing!$A$3:$B$23,2)+($L756-VLOOKUP($L756,Routing!$A$3:$A$23,1))*VLOOKUP($L756,Routing!$A$3:$G$23,7)</f>
        <v>0.47737079982296066</v>
      </c>
      <c r="P756" s="83" t="str">
        <f t="shared" ca="1" si="140"/>
        <v/>
      </c>
      <c r="Q756" s="83" t="str">
        <f t="shared" ca="1" si="144"/>
        <v/>
      </c>
      <c r="R756" s="83"/>
      <c r="S756" s="83"/>
    </row>
    <row r="757" spans="1:19" x14ac:dyDescent="0.2">
      <c r="A757" s="83">
        <f>+MassCurves!A724</f>
        <v>720</v>
      </c>
      <c r="B757" s="138">
        <f t="shared" si="133"/>
        <v>1.8395999999999999</v>
      </c>
      <c r="C757" s="123">
        <f t="shared" ca="1" si="135"/>
        <v>0.2627999999999997</v>
      </c>
      <c r="D757" s="139">
        <f t="shared" ca="1" si="136"/>
        <v>0</v>
      </c>
      <c r="E757" s="138">
        <f t="shared" ca="1" si="137"/>
        <v>0.21849999999999997</v>
      </c>
      <c r="F757" s="139">
        <f t="shared" ca="1" si="134"/>
        <v>0.28949200469999958</v>
      </c>
      <c r="G757" s="140">
        <f t="shared" ca="1" si="141"/>
        <v>17.27434482839999</v>
      </c>
      <c r="H757" s="139">
        <f t="shared" ca="1" si="138"/>
        <v>0.28697336968587078</v>
      </c>
      <c r="I757" s="123">
        <f t="shared" ca="1" si="142"/>
        <v>0.57646537438587031</v>
      </c>
      <c r="J757" s="123">
        <f t="shared" ca="1" si="139"/>
        <v>1.1540065579045697</v>
      </c>
      <c r="K757" s="142">
        <f t="shared" ca="1" si="143"/>
        <v>13.404500222731137</v>
      </c>
      <c r="L757" s="143">
        <f ca="1">MAX(Routing!A$3,J756+K756)</f>
        <v>14.478298765548947</v>
      </c>
      <c r="M757" s="141">
        <f ca="1">VLOOKUP(L757,Routing!A$3:D$23,4)+(L757-VLOOKUP(L757,Routing!A$3:A$23,1))*VLOOKUP(L757,Routing!A$3:E$23,5)</f>
        <v>0.53689922184082772</v>
      </c>
      <c r="N757" s="141">
        <f ca="1">VLOOKUP($L757,Routing!$A$3:$C$23,3)+($L757-VLOOKUP($L757,Routing!$A$3:$A$23,1))*VLOOKUP($L757,Routing!$A$3:$F$23,6)</f>
        <v>9.6015148372645444E-3</v>
      </c>
      <c r="O757" s="141">
        <f ca="1">VLOOKUP($L757,Routing!$A$3:$B$23,2)+($L757-VLOOKUP($L757,Routing!$A$3:$A$23,1))*VLOOKUP($L757,Routing!$A$3:$G$23,7)</f>
        <v>0.48007574186322727</v>
      </c>
      <c r="P757" s="83" t="str">
        <f t="shared" ca="1" si="140"/>
        <v/>
      </c>
      <c r="Q757" s="83" t="str">
        <f t="shared" ca="1" si="144"/>
        <v/>
      </c>
      <c r="R757" s="83"/>
      <c r="S757" s="83"/>
    </row>
    <row r="758" spans="1:19" x14ac:dyDescent="0.2">
      <c r="A758" s="83">
        <f>+MassCurves!A725</f>
        <v>721</v>
      </c>
      <c r="B758" s="138">
        <f t="shared" si="133"/>
        <v>1.84398</v>
      </c>
      <c r="C758" s="123">
        <f t="shared" ca="1" si="135"/>
        <v>0.2627999999999997</v>
      </c>
      <c r="D758" s="139">
        <f t="shared" ca="1" si="136"/>
        <v>0</v>
      </c>
      <c r="E758" s="138">
        <f t="shared" ca="1" si="137"/>
        <v>0.21849999999999997</v>
      </c>
      <c r="F758" s="139">
        <f t="shared" ca="1" si="134"/>
        <v>0.28949200469999958</v>
      </c>
      <c r="G758" s="140">
        <f t="shared" ca="1" si="141"/>
        <v>17.369520281999975</v>
      </c>
      <c r="H758" s="139">
        <f t="shared" ca="1" si="138"/>
        <v>0.2880491826871549</v>
      </c>
      <c r="I758" s="123">
        <f t="shared" ca="1" si="142"/>
        <v>0.57754118738715454</v>
      </c>
      <c r="J758" s="123">
        <f t="shared" ca="1" si="139"/>
        <v>1.156164244803821</v>
      </c>
      <c r="K758" s="142">
        <f t="shared" ca="1" si="143"/>
        <v>13.477784184787929</v>
      </c>
      <c r="L758" s="143">
        <f ca="1">MAX(Routing!A$3,J757+K757)</f>
        <v>14.558506780635707</v>
      </c>
      <c r="M758" s="141">
        <f ca="1">VLOOKUP(L758,Routing!A$3:D$23,4)+(L758-VLOOKUP(L758,Routing!A$3:A$23,1))*VLOOKUP(L758,Routing!A$3:E$23,5)</f>
        <v>0.54036124819218379</v>
      </c>
      <c r="N758" s="141">
        <f ca="1">VLOOKUP($L758,Routing!$A$3:$C$23,3)+($L758-VLOOKUP($L758,Routing!$A$3:$A$23,1))*VLOOKUP($L758,Routing!$A$3:$F$23,6)</f>
        <v>9.6543702014073845E-3</v>
      </c>
      <c r="O758" s="141">
        <f ca="1">VLOOKUP($L758,Routing!$A$3:$B$23,2)+($L758-VLOOKUP($L758,Routing!$A$3:$A$23,1))*VLOOKUP($L758,Routing!$A$3:$G$23,7)</f>
        <v>0.48271851007036926</v>
      </c>
      <c r="P758" s="83" t="str">
        <f t="shared" ca="1" si="140"/>
        <v/>
      </c>
      <c r="Q758" s="83" t="str">
        <f t="shared" ca="1" si="144"/>
        <v/>
      </c>
      <c r="R758" s="83"/>
      <c r="S758" s="83"/>
    </row>
    <row r="759" spans="1:19" x14ac:dyDescent="0.2">
      <c r="A759" s="83">
        <f>+MassCurves!A726</f>
        <v>722</v>
      </c>
      <c r="B759" s="138">
        <f t="shared" si="133"/>
        <v>1.84836</v>
      </c>
      <c r="C759" s="123">
        <f t="shared" ca="1" si="135"/>
        <v>0.2627999999999997</v>
      </c>
      <c r="D759" s="139">
        <f t="shared" ca="1" si="136"/>
        <v>0</v>
      </c>
      <c r="E759" s="138">
        <f t="shared" ca="1" si="137"/>
        <v>0.21849999999999997</v>
      </c>
      <c r="F759" s="139">
        <f t="shared" ca="1" si="134"/>
        <v>0.28949200469999958</v>
      </c>
      <c r="G759" s="140">
        <f t="shared" ca="1" si="141"/>
        <v>17.369520281999975</v>
      </c>
      <c r="H759" s="139">
        <f t="shared" ca="1" si="138"/>
        <v>0.28913105659965133</v>
      </c>
      <c r="I759" s="123">
        <f t="shared" ca="1" si="142"/>
        <v>0.57862306129965091</v>
      </c>
      <c r="J759" s="123">
        <f t="shared" ca="1" si="139"/>
        <v>1.1583340991389792</v>
      </c>
      <c r="K759" s="142">
        <f t="shared" ca="1" si="143"/>
        <v>13.546713242958885</v>
      </c>
      <c r="L759" s="143">
        <f ca="1">MAX(Routing!A$3,J758+K758)</f>
        <v>14.633948429591749</v>
      </c>
      <c r="M759" s="141">
        <f ca="1">VLOOKUP(L759,Routing!A$3:D$23,4)+(L759-VLOOKUP(L759,Routing!A$3:A$23,1))*VLOOKUP(L759,Routing!A$3:E$23,5)</f>
        <v>0.54361754341895197</v>
      </c>
      <c r="N759" s="141">
        <f ca="1">VLOOKUP($L759,Routing!$A$3:$C$23,3)+($L759-VLOOKUP($L759,Routing!$A$3:$A$23,1))*VLOOKUP($L759,Routing!$A$3:$F$23,6)</f>
        <v>9.7040846323504116E-3</v>
      </c>
      <c r="O759" s="141">
        <f ca="1">VLOOKUP($L759,Routing!$A$3:$B$23,2)+($L759-VLOOKUP($L759,Routing!$A$3:$A$23,1))*VLOOKUP($L759,Routing!$A$3:$G$23,7)</f>
        <v>0.48520423161752058</v>
      </c>
      <c r="P759" s="83" t="str">
        <f t="shared" ca="1" si="140"/>
        <v/>
      </c>
      <c r="Q759" s="83" t="str">
        <f t="shared" ca="1" si="144"/>
        <v/>
      </c>
      <c r="R759" s="83"/>
      <c r="S759" s="83"/>
    </row>
    <row r="760" spans="1:19" x14ac:dyDescent="0.2">
      <c r="A760" s="83">
        <f>+MassCurves!A727</f>
        <v>723</v>
      </c>
      <c r="B760" s="138">
        <f t="shared" si="133"/>
        <v>1.8527400000000001</v>
      </c>
      <c r="C760" s="123">
        <f t="shared" ca="1" si="135"/>
        <v>0.26280000000000037</v>
      </c>
      <c r="D760" s="139">
        <f t="shared" ca="1" si="136"/>
        <v>0</v>
      </c>
      <c r="E760" s="138">
        <f t="shared" ca="1" si="137"/>
        <v>0.21849999999999997</v>
      </c>
      <c r="F760" s="139">
        <f t="shared" ca="1" si="134"/>
        <v>0.2894920047000003</v>
      </c>
      <c r="G760" s="140">
        <f t="shared" ca="1" si="141"/>
        <v>17.369520281999996</v>
      </c>
      <c r="H760" s="139">
        <f t="shared" ca="1" si="138"/>
        <v>0.29021903703692381</v>
      </c>
      <c r="I760" s="123">
        <f t="shared" ca="1" si="142"/>
        <v>0.57971104173692412</v>
      </c>
      <c r="J760" s="123">
        <f t="shared" ca="1" si="139"/>
        <v>1.1605162125670807</v>
      </c>
      <c r="K760" s="142">
        <f t="shared" ca="1" si="143"/>
        <v>13.611674456586755</v>
      </c>
      <c r="L760" s="143">
        <f ca="1">MAX(Routing!A$3,J759+K759)</f>
        <v>14.705047342097865</v>
      </c>
      <c r="M760" s="141">
        <f ca="1">VLOOKUP(L760,Routing!A$3:D$23,4)+(L760-VLOOKUP(L760,Routing!A$3:A$23,1))*VLOOKUP(L760,Routing!A$3:E$23,5)</f>
        <v>0.5466863926902209</v>
      </c>
      <c r="N760" s="141">
        <f ca="1">VLOOKUP($L760,Routing!$A$3:$C$23,3)+($L760-VLOOKUP($L760,Routing!$A$3:$A$23,1))*VLOOKUP($L760,Routing!$A$3:$F$23,6)</f>
        <v>9.7509372929804709E-3</v>
      </c>
      <c r="O760" s="141">
        <f ca="1">VLOOKUP($L760,Routing!$A$3:$B$23,2)+($L760-VLOOKUP($L760,Routing!$A$3:$A$23,1))*VLOOKUP($L760,Routing!$A$3:$G$23,7)</f>
        <v>0.48754686464902353</v>
      </c>
      <c r="P760" s="83" t="str">
        <f t="shared" ca="1" si="140"/>
        <v/>
      </c>
      <c r="Q760" s="83" t="str">
        <f t="shared" ca="1" si="144"/>
        <v/>
      </c>
      <c r="R760" s="83"/>
      <c r="S760" s="83"/>
    </row>
    <row r="761" spans="1:19" x14ac:dyDescent="0.2">
      <c r="A761" s="83">
        <f>+MassCurves!A728</f>
        <v>724</v>
      </c>
      <c r="B761" s="138">
        <f t="shared" si="133"/>
        <v>1.8571199999999999</v>
      </c>
      <c r="C761" s="123">
        <f t="shared" ca="1" si="135"/>
        <v>0.2627999999999997</v>
      </c>
      <c r="D761" s="139">
        <f t="shared" ca="1" si="136"/>
        <v>0</v>
      </c>
      <c r="E761" s="138">
        <f t="shared" ca="1" si="137"/>
        <v>0.21849999999999997</v>
      </c>
      <c r="F761" s="139">
        <f t="shared" ca="1" si="134"/>
        <v>0.28949200469999958</v>
      </c>
      <c r="G761" s="140">
        <f t="shared" ca="1" si="141"/>
        <v>17.369520281999996</v>
      </c>
      <c r="H761" s="139">
        <f t="shared" ca="1" si="138"/>
        <v>0.29131317004244689</v>
      </c>
      <c r="I761" s="123">
        <f t="shared" ca="1" si="142"/>
        <v>0.58080517474244653</v>
      </c>
      <c r="J761" s="123">
        <f t="shared" ca="1" si="139"/>
        <v>1.162710677609855</v>
      </c>
      <c r="K761" s="142">
        <f t="shared" ca="1" si="143"/>
        <v>13.673021555399</v>
      </c>
      <c r="L761" s="143">
        <f ca="1">MAX(Routing!A$3,J760+K760)</f>
        <v>14.772190669153836</v>
      </c>
      <c r="M761" s="141">
        <f ca="1">VLOOKUP(L761,Routing!A$3:D$23,4)+(L761-VLOOKUP(L761,Routing!A$3:A$23,1))*VLOOKUP(L761,Routing!A$3:E$23,5)</f>
        <v>0.54958450664222491</v>
      </c>
      <c r="N761" s="141">
        <f ca="1">VLOOKUP($L761,Routing!$A$3:$C$23,3)+($L761-VLOOKUP($L761,Routing!$A$3:$A$23,1))*VLOOKUP($L761,Routing!$A$3:$F$23,6)</f>
        <v>9.7951833075148841E-3</v>
      </c>
      <c r="O761" s="141">
        <f ca="1">VLOOKUP($L761,Routing!$A$3:$B$23,2)+($L761-VLOOKUP($L761,Routing!$A$3:$A$23,1))*VLOOKUP($L761,Routing!$A$3:$G$23,7)</f>
        <v>0.48975916537574421</v>
      </c>
      <c r="P761" s="83" t="str">
        <f t="shared" ca="1" si="140"/>
        <v/>
      </c>
      <c r="Q761" s="83" t="str">
        <f t="shared" ca="1" si="144"/>
        <v/>
      </c>
      <c r="R761" s="83"/>
      <c r="S761" s="83"/>
    </row>
    <row r="762" spans="1:19" x14ac:dyDescent="0.2">
      <c r="A762" s="83">
        <f>+MassCurves!A729</f>
        <v>725</v>
      </c>
      <c r="B762" s="138">
        <f t="shared" si="133"/>
        <v>1.8614999999999999</v>
      </c>
      <c r="C762" s="123">
        <f t="shared" ca="1" si="135"/>
        <v>0.2627999999999997</v>
      </c>
      <c r="D762" s="139">
        <f t="shared" ca="1" si="136"/>
        <v>0</v>
      </c>
      <c r="E762" s="138">
        <f t="shared" ca="1" si="137"/>
        <v>0.21849999999999997</v>
      </c>
      <c r="F762" s="139">
        <f t="shared" ca="1" si="134"/>
        <v>0.28949200469999958</v>
      </c>
      <c r="G762" s="140">
        <f t="shared" ca="1" si="141"/>
        <v>17.369520281999975</v>
      </c>
      <c r="H762" s="139">
        <f t="shared" ca="1" si="138"/>
        <v>0.29241350209447614</v>
      </c>
      <c r="I762" s="123">
        <f t="shared" ca="1" si="142"/>
        <v>0.58190550679447572</v>
      </c>
      <c r="J762" s="123">
        <f t="shared" ca="1" si="139"/>
        <v>1.1649175876635325</v>
      </c>
      <c r="K762" s="142">
        <f t="shared" ca="1" si="143"/>
        <v>13.731077817516653</v>
      </c>
      <c r="L762" s="143">
        <f ca="1">MAX(Routing!A$3,J761+K761)</f>
        <v>14.835732233008855</v>
      </c>
      <c r="M762" s="141">
        <f ca="1">VLOOKUP(L762,Routing!A$3:D$23,4)+(L762-VLOOKUP(L762,Routing!A$3:A$23,1))*VLOOKUP(L762,Routing!A$3:E$23,5)</f>
        <v>0.55232715733909721</v>
      </c>
      <c r="N762" s="141">
        <f ca="1">VLOOKUP($L762,Routing!$A$3:$C$23,3)+($L762-VLOOKUP($L762,Routing!$A$3:$A$23,1))*VLOOKUP($L762,Routing!$A$3:$F$23,6)</f>
        <v>9.8370558372381251E-3</v>
      </c>
      <c r="O762" s="141">
        <f ca="1">VLOOKUP($L762,Routing!$A$3:$B$23,2)+($L762-VLOOKUP($L762,Routing!$A$3:$A$23,1))*VLOOKUP($L762,Routing!$A$3:$G$23,7)</f>
        <v>0.49185279186190622</v>
      </c>
      <c r="P762" s="83" t="str">
        <f t="shared" ca="1" si="140"/>
        <v/>
      </c>
      <c r="Q762" s="83" t="str">
        <f t="shared" ca="1" si="144"/>
        <v/>
      </c>
      <c r="R762" s="83"/>
      <c r="S762" s="83"/>
    </row>
    <row r="763" spans="1:19" x14ac:dyDescent="0.2">
      <c r="A763" s="83">
        <f>+MassCurves!A730</f>
        <v>726</v>
      </c>
      <c r="B763" s="138">
        <f t="shared" si="133"/>
        <v>1.86588</v>
      </c>
      <c r="C763" s="123">
        <f t="shared" ca="1" si="135"/>
        <v>0.2627999999999997</v>
      </c>
      <c r="D763" s="139">
        <f t="shared" ca="1" si="136"/>
        <v>0</v>
      </c>
      <c r="E763" s="138">
        <f t="shared" ca="1" si="137"/>
        <v>0.21849999999999997</v>
      </c>
      <c r="F763" s="139">
        <f t="shared" ca="1" si="134"/>
        <v>0.28949200469999958</v>
      </c>
      <c r="G763" s="140">
        <f t="shared" ca="1" si="141"/>
        <v>17.369520281999975</v>
      </c>
      <c r="H763" s="139">
        <f t="shared" ca="1" si="138"/>
        <v>0.29352008011098568</v>
      </c>
      <c r="I763" s="123">
        <f t="shared" ca="1" si="142"/>
        <v>0.58301208481098521</v>
      </c>
      <c r="J763" s="123">
        <f t="shared" ca="1" si="139"/>
        <v>1.1671370370087799</v>
      </c>
      <c r="K763" s="142">
        <f t="shared" ca="1" si="143"/>
        <v>13.786138699024633</v>
      </c>
      <c r="L763" s="143">
        <f ca="1">MAX(Routing!A$3,J762+K762)</f>
        <v>14.895995405180186</v>
      </c>
      <c r="M763" s="141">
        <f ca="1">VLOOKUP(L763,Routing!A$3:D$23,4)+(L763-VLOOKUP(L763,Routing!A$3:A$23,1))*VLOOKUP(L763,Routing!A$3:E$23,5)</f>
        <v>0.55492830249706904</v>
      </c>
      <c r="N763" s="141">
        <f ca="1">VLOOKUP($L763,Routing!$A$3:$C$23,3)+($L763-VLOOKUP($L763,Routing!$A$3:$A$23,1))*VLOOKUP($L763,Routing!$A$3:$F$23,6)</f>
        <v>9.8767679770544875E-3</v>
      </c>
      <c r="O763" s="141">
        <f ca="1">VLOOKUP($L763,Routing!$A$3:$B$23,2)+($L763-VLOOKUP($L763,Routing!$A$3:$A$23,1))*VLOOKUP($L763,Routing!$A$3:$G$23,7)</f>
        <v>0.4938383988527244</v>
      </c>
      <c r="P763" s="83" t="str">
        <f t="shared" ca="1" si="140"/>
        <v/>
      </c>
      <c r="Q763" s="83" t="str">
        <f t="shared" ca="1" si="144"/>
        <v/>
      </c>
      <c r="R763" s="83"/>
      <c r="S763" s="83"/>
    </row>
    <row r="764" spans="1:19" x14ac:dyDescent="0.2">
      <c r="A764" s="83">
        <f>+MassCurves!A731</f>
        <v>727</v>
      </c>
      <c r="B764" s="138">
        <f t="shared" si="133"/>
        <v>1.87026</v>
      </c>
      <c r="C764" s="123">
        <f t="shared" ca="1" si="135"/>
        <v>0.26280000000000037</v>
      </c>
      <c r="D764" s="139">
        <f t="shared" ca="1" si="136"/>
        <v>0</v>
      </c>
      <c r="E764" s="138">
        <f t="shared" ca="1" si="137"/>
        <v>0.21849999999999997</v>
      </c>
      <c r="F764" s="139">
        <f t="shared" ca="1" si="134"/>
        <v>0.2894920047000003</v>
      </c>
      <c r="G764" s="140">
        <f t="shared" ca="1" si="141"/>
        <v>17.369520281999996</v>
      </c>
      <c r="H764" s="139">
        <f t="shared" ca="1" si="138"/>
        <v>0.29463295145466856</v>
      </c>
      <c r="I764" s="123">
        <f t="shared" ca="1" si="142"/>
        <v>0.58412495615466886</v>
      </c>
      <c r="J764" s="123">
        <f t="shared" ca="1" si="139"/>
        <v>1.1693691208207697</v>
      </c>
      <c r="K764" s="142">
        <f t="shared" ca="1" si="143"/>
        <v>13.838474236550326</v>
      </c>
      <c r="L764" s="143">
        <f ca="1">MAX(Routing!A$3,J763+K763)</f>
        <v>14.953275736033413</v>
      </c>
      <c r="M764" s="141">
        <f ca="1">VLOOKUP(L764,Routing!A$3:D$23,4)+(L764-VLOOKUP(L764,Routing!A$3:A$23,1))*VLOOKUP(L764,Routing!A$3:E$23,5)</f>
        <v>0.55740069898529732</v>
      </c>
      <c r="N764" s="141">
        <f ca="1">VLOOKUP($L764,Routing!$A$3:$C$23,3)+($L764-VLOOKUP($L764,Routing!$A$3:$A$23,1))*VLOOKUP($L764,Routing!$A$3:$F$23,6)</f>
        <v>9.9145144883251487E-3</v>
      </c>
      <c r="O764" s="141">
        <f ca="1">VLOOKUP($L764,Routing!$A$3:$B$23,2)+($L764-VLOOKUP($L764,Routing!$A$3:$A$23,1))*VLOOKUP($L764,Routing!$A$3:$G$23,7)</f>
        <v>0.49572572441625745</v>
      </c>
      <c r="P764" s="83" t="str">
        <f t="shared" ca="1" si="140"/>
        <v/>
      </c>
      <c r="Q764" s="83" t="str">
        <f t="shared" ca="1" si="144"/>
        <v/>
      </c>
      <c r="R764" s="83"/>
      <c r="S764" s="83"/>
    </row>
    <row r="765" spans="1:19" x14ac:dyDescent="0.2">
      <c r="A765" s="83">
        <f>+MassCurves!A732</f>
        <v>728</v>
      </c>
      <c r="B765" s="138">
        <f t="shared" si="133"/>
        <v>1.8746400000000001</v>
      </c>
      <c r="C765" s="123">
        <f t="shared" ca="1" si="135"/>
        <v>0.26280000000000037</v>
      </c>
      <c r="D765" s="139">
        <f t="shared" ca="1" si="136"/>
        <v>0</v>
      </c>
      <c r="E765" s="138">
        <f t="shared" ca="1" si="137"/>
        <v>0.21849999999999997</v>
      </c>
      <c r="F765" s="139">
        <f t="shared" ca="1" si="134"/>
        <v>0.2894920047000003</v>
      </c>
      <c r="G765" s="140">
        <f t="shared" ca="1" si="141"/>
        <v>17.369520282000018</v>
      </c>
      <c r="H765" s="139">
        <f t="shared" ca="1" si="138"/>
        <v>0.29575216393800552</v>
      </c>
      <c r="I765" s="123">
        <f t="shared" ca="1" si="142"/>
        <v>0.58524416863800588</v>
      </c>
      <c r="J765" s="123">
        <f t="shared" ca="1" si="139"/>
        <v>1.1716139351793837</v>
      </c>
      <c r="K765" s="142">
        <f t="shared" ca="1" si="143"/>
        <v>13.88833124244587</v>
      </c>
      <c r="L765" s="143">
        <f ca="1">MAX(Routing!A$3,J764+K764)</f>
        <v>15.007843357371096</v>
      </c>
      <c r="M765" s="141">
        <f ca="1">VLOOKUP(L765,Routing!A$3:D$23,4)+(L765-VLOOKUP(L765,Routing!A$3:A$23,1))*VLOOKUP(L765,Routing!A$3:E$23,5)</f>
        <v>0.55975600652903246</v>
      </c>
      <c r="N765" s="141">
        <f ca="1">VLOOKUP($L765,Routing!$A$3:$C$23,3)+($L765-VLOOKUP($L765,Routing!$A$3:$A$23,1))*VLOOKUP($L765,Routing!$A$3:$F$23,6)</f>
        <v>9.9504733821226335E-3</v>
      </c>
      <c r="O765" s="141">
        <f ca="1">VLOOKUP($L765,Routing!$A$3:$B$23,2)+($L765-VLOOKUP($L765,Routing!$A$3:$A$23,1))*VLOOKUP($L765,Routing!$A$3:$G$23,7)</f>
        <v>0.49752366910613166</v>
      </c>
      <c r="P765" s="83" t="str">
        <f t="shared" ca="1" si="140"/>
        <v/>
      </c>
      <c r="Q765" s="83" t="str">
        <f t="shared" ca="1" si="144"/>
        <v/>
      </c>
      <c r="R765" s="83"/>
      <c r="S765" s="83"/>
    </row>
    <row r="766" spans="1:19" x14ac:dyDescent="0.2">
      <c r="A766" s="83">
        <f>+MassCurves!A733</f>
        <v>729</v>
      </c>
      <c r="B766" s="138">
        <f t="shared" si="133"/>
        <v>1.8790199999999999</v>
      </c>
      <c r="C766" s="123">
        <f t="shared" ca="1" si="135"/>
        <v>0.2627999999999997</v>
      </c>
      <c r="D766" s="139">
        <f t="shared" ca="1" si="136"/>
        <v>0</v>
      </c>
      <c r="E766" s="138">
        <f t="shared" ca="1" si="137"/>
        <v>0.21849999999999997</v>
      </c>
      <c r="F766" s="139">
        <f t="shared" ca="1" si="134"/>
        <v>0.28949200469999958</v>
      </c>
      <c r="G766" s="140">
        <f t="shared" ca="1" si="141"/>
        <v>17.369520281999996</v>
      </c>
      <c r="H766" s="139">
        <f t="shared" ca="1" si="138"/>
        <v>0.29687776582839986</v>
      </c>
      <c r="I766" s="123">
        <f t="shared" ca="1" si="142"/>
        <v>0.58636977052839945</v>
      </c>
      <c r="J766" s="123">
        <f t="shared" ca="1" si="139"/>
        <v>1.173871577079556</v>
      </c>
      <c r="K766" s="142">
        <f t="shared" ca="1" si="143"/>
        <v>13.935935310478076</v>
      </c>
      <c r="L766" s="143">
        <f ca="1">MAX(Routing!A$3,J765+K765)</f>
        <v>15.059945177625254</v>
      </c>
      <c r="M766" s="141">
        <f ca="1">VLOOKUP(L766,Routing!A$3:D$23,4)+(L766-VLOOKUP(L766,Routing!A$3:A$23,1))*VLOOKUP(L766,Routing!A$3:E$23,5)</f>
        <v>0.56200488246092539</v>
      </c>
      <c r="N766" s="141">
        <f ca="1">VLOOKUP($L766,Routing!$A$3:$C$23,3)+($L766-VLOOKUP($L766,Routing!$A$3:$A$23,1))*VLOOKUP($L766,Routing!$A$3:$F$23,6)</f>
        <v>9.9848073658156539E-3</v>
      </c>
      <c r="O766" s="141">
        <f ca="1">VLOOKUP($L766,Routing!$A$3:$B$23,2)+($L766-VLOOKUP($L766,Routing!$A$3:$A$23,1))*VLOOKUP($L766,Routing!$A$3:$G$23,7)</f>
        <v>0.49924036829078267</v>
      </c>
      <c r="P766" s="83" t="str">
        <f t="shared" ca="1" si="140"/>
        <v/>
      </c>
      <c r="Q766" s="83" t="str">
        <f t="shared" ca="1" si="144"/>
        <v/>
      </c>
      <c r="R766" s="83"/>
      <c r="S766" s="83"/>
    </row>
    <row r="767" spans="1:19" x14ac:dyDescent="0.2">
      <c r="A767" s="83">
        <f>+MassCurves!A734</f>
        <v>730</v>
      </c>
      <c r="B767" s="138">
        <f t="shared" si="133"/>
        <v>1.8834</v>
      </c>
      <c r="C767" s="123">
        <f t="shared" ca="1" si="135"/>
        <v>0.2627999999999997</v>
      </c>
      <c r="D767" s="139">
        <f t="shared" ca="1" si="136"/>
        <v>0</v>
      </c>
      <c r="E767" s="138">
        <f t="shared" ca="1" si="137"/>
        <v>0.21849999999999997</v>
      </c>
      <c r="F767" s="139">
        <f t="shared" ca="1" si="134"/>
        <v>0.28949200469999958</v>
      </c>
      <c r="G767" s="140">
        <f t="shared" ca="1" si="141"/>
        <v>17.369520281999975</v>
      </c>
      <c r="H767" s="139">
        <f t="shared" ca="1" si="138"/>
        <v>0.29800980585338172</v>
      </c>
      <c r="I767" s="123">
        <f t="shared" ca="1" si="142"/>
        <v>0.58750181055338135</v>
      </c>
      <c r="J767" s="123">
        <f t="shared" ca="1" si="139"/>
        <v>1.1761421444417488</v>
      </c>
      <c r="K767" s="142">
        <f t="shared" ca="1" si="143"/>
        <v>13.981492648384208</v>
      </c>
      <c r="L767" s="143">
        <f ca="1">MAX(Routing!A$3,J766+K766)</f>
        <v>15.109806887557632</v>
      </c>
      <c r="M767" s="141">
        <f ca="1">VLOOKUP(L767,Routing!A$3:D$23,4)+(L767-VLOOKUP(L767,Routing!A$3:A$23,1))*VLOOKUP(L767,Routing!A$3:E$23,5)</f>
        <v>0.56415706829326195</v>
      </c>
      <c r="N767" s="141">
        <f ca="1">VLOOKUP($L767,Routing!$A$3:$C$23,3)+($L767-VLOOKUP($L767,Routing!$A$3:$A$23,1))*VLOOKUP($L767,Routing!$A$3:$F$23,6)</f>
        <v>1.0017665164782624E-2</v>
      </c>
      <c r="O767" s="141">
        <f ca="1">VLOOKUP($L767,Routing!$A$3:$B$23,2)+($L767-VLOOKUP($L767,Routing!$A$3:$A$23,1))*VLOOKUP($L767,Routing!$A$3:$G$23,7)</f>
        <v>0.50088325823913116</v>
      </c>
      <c r="P767" s="83" t="str">
        <f t="shared" ca="1" si="140"/>
        <v/>
      </c>
      <c r="Q767" s="83" t="str">
        <f t="shared" ca="1" si="144"/>
        <v/>
      </c>
      <c r="R767" s="83"/>
      <c r="S767" s="83"/>
    </row>
    <row r="768" spans="1:19" x14ac:dyDescent="0.2">
      <c r="A768" s="83">
        <f>+MassCurves!A735</f>
        <v>731</v>
      </c>
      <c r="B768" s="138">
        <f t="shared" si="133"/>
        <v>1.88778</v>
      </c>
      <c r="C768" s="123">
        <f t="shared" ca="1" si="135"/>
        <v>0.26280000000000037</v>
      </c>
      <c r="D768" s="139">
        <f t="shared" ca="1" si="136"/>
        <v>0</v>
      </c>
      <c r="E768" s="138">
        <f t="shared" ca="1" si="137"/>
        <v>0.21849999999999997</v>
      </c>
      <c r="F768" s="139">
        <f t="shared" ca="1" si="134"/>
        <v>0.2894920047000003</v>
      </c>
      <c r="G768" s="140">
        <f t="shared" ca="1" si="141"/>
        <v>17.369520281999996</v>
      </c>
      <c r="H768" s="139">
        <f t="shared" ca="1" si="138"/>
        <v>0.29914833320588219</v>
      </c>
      <c r="I768" s="123">
        <f t="shared" ca="1" si="142"/>
        <v>0.58864033790588244</v>
      </c>
      <c r="J768" s="123">
        <f t="shared" ca="1" si="139"/>
        <v>1.178425736122567</v>
      </c>
      <c r="K768" s="142">
        <f t="shared" ca="1" si="143"/>
        <v>14.025191752239746</v>
      </c>
      <c r="L768" s="143">
        <f ca="1">MAX(Routing!A$3,J767+K767)</f>
        <v>15.157634792825956</v>
      </c>
      <c r="M768" s="141">
        <f ca="1">VLOOKUP(L768,Routing!A$3:D$23,4)+(L768-VLOOKUP(L768,Routing!A$3:A$23,1))*VLOOKUP(L768,Routing!A$3:E$23,5)</f>
        <v>0.56622146881719948</v>
      </c>
      <c r="N768" s="141">
        <f ca="1">VLOOKUP($L768,Routing!$A$3:$C$23,3)+($L768-VLOOKUP($L768,Routing!$A$3:$A$23,1))*VLOOKUP($L768,Routing!$A$3:$F$23,6)</f>
        <v>1.0049182730033579E-2</v>
      </c>
      <c r="O768" s="141">
        <f ca="1">VLOOKUP($L768,Routing!$A$3:$B$23,2)+($L768-VLOOKUP($L768,Routing!$A$3:$A$23,1))*VLOOKUP($L768,Routing!$A$3:$G$23,7)</f>
        <v>0.50245913650167895</v>
      </c>
      <c r="P768" s="83" t="str">
        <f t="shared" ca="1" si="140"/>
        <v/>
      </c>
      <c r="Q768" s="83" t="str">
        <f t="shared" ca="1" si="144"/>
        <v/>
      </c>
      <c r="R768" s="83"/>
      <c r="S768" s="83"/>
    </row>
    <row r="769" spans="1:19" x14ac:dyDescent="0.2">
      <c r="A769" s="83">
        <f>+MassCurves!A736</f>
        <v>732</v>
      </c>
      <c r="B769" s="138">
        <f t="shared" si="133"/>
        <v>1.8921600000000001</v>
      </c>
      <c r="C769" s="123">
        <f t="shared" ca="1" si="135"/>
        <v>0.26280000000000037</v>
      </c>
      <c r="D769" s="139">
        <f t="shared" ca="1" si="136"/>
        <v>0</v>
      </c>
      <c r="E769" s="138">
        <f t="shared" ca="1" si="137"/>
        <v>0.21849999999999997</v>
      </c>
      <c r="F769" s="139">
        <f t="shared" ca="1" si="134"/>
        <v>0.2894920047000003</v>
      </c>
      <c r="G769" s="140">
        <f t="shared" ca="1" si="141"/>
        <v>17.369520282000018</v>
      </c>
      <c r="H769" s="139">
        <f t="shared" ca="1" si="138"/>
        <v>0.30029339754957729</v>
      </c>
      <c r="I769" s="123">
        <f t="shared" ca="1" si="142"/>
        <v>0.58978540224957765</v>
      </c>
      <c r="J769" s="123">
        <f t="shared" ca="1" si="139"/>
        <v>1.1807224519255213</v>
      </c>
      <c r="K769" s="142">
        <f t="shared" ca="1" si="143"/>
        <v>14.067204936294058</v>
      </c>
      <c r="L769" s="143">
        <f ca="1">MAX(Routing!A$3,J768+K768)</f>
        <v>15.203617488362312</v>
      </c>
      <c r="M769" s="141">
        <f ca="1">VLOOKUP(L769,Routing!A$3:D$23,4)+(L769-VLOOKUP(L769,Routing!A$3:A$23,1))*VLOOKUP(L769,Routing!A$3:E$23,5)</f>
        <v>0.56820622437412283</v>
      </c>
      <c r="N769" s="141">
        <f ca="1">VLOOKUP($L769,Routing!$A$3:$C$23,3)+($L769-VLOOKUP($L769,Routing!$A$3:$A$23,1))*VLOOKUP($L769,Routing!$A$3:$F$23,6)</f>
        <v>1.0079484341589662E-2</v>
      </c>
      <c r="O769" s="141">
        <f ca="1">VLOOKUP($L769,Routing!$A$3:$B$23,2)+($L769-VLOOKUP($L769,Routing!$A$3:$A$23,1))*VLOOKUP($L769,Routing!$A$3:$G$23,7)</f>
        <v>0.50397421707948309</v>
      </c>
      <c r="P769" s="83" t="str">
        <f t="shared" ca="1" si="140"/>
        <v/>
      </c>
      <c r="Q769" s="83" t="str">
        <f t="shared" ca="1" si="144"/>
        <v/>
      </c>
      <c r="R769" s="83"/>
      <c r="S769" s="83"/>
    </row>
    <row r="770" spans="1:19" x14ac:dyDescent="0.2">
      <c r="A770" s="83">
        <f>+MassCurves!A737</f>
        <v>733</v>
      </c>
      <c r="B770" s="138">
        <f t="shared" si="133"/>
        <v>1.8965399999999999</v>
      </c>
      <c r="C770" s="123">
        <f t="shared" ca="1" si="135"/>
        <v>0.2627999999999997</v>
      </c>
      <c r="D770" s="139">
        <f t="shared" ca="1" si="136"/>
        <v>0</v>
      </c>
      <c r="E770" s="138">
        <f t="shared" ca="1" si="137"/>
        <v>0.21849999999999997</v>
      </c>
      <c r="F770" s="139">
        <f t="shared" ca="1" si="134"/>
        <v>0.28949200469999958</v>
      </c>
      <c r="G770" s="140">
        <f t="shared" ca="1" si="141"/>
        <v>17.369520281999996</v>
      </c>
      <c r="H770" s="139">
        <f t="shared" ca="1" si="138"/>
        <v>0.30144504902430364</v>
      </c>
      <c r="I770" s="123">
        <f t="shared" ca="1" si="142"/>
        <v>0.59093705372430327</v>
      </c>
      <c r="J770" s="123">
        <f t="shared" ca="1" si="139"/>
        <v>1.1830323926119353</v>
      </c>
      <c r="K770" s="142">
        <f t="shared" ca="1" si="143"/>
        <v>14.107689730751053</v>
      </c>
      <c r="L770" s="143">
        <f ca="1">MAX(Routing!A$3,J769+K769)</f>
        <v>15.24792738821958</v>
      </c>
      <c r="M770" s="141">
        <f ca="1">VLOOKUP(L770,Routing!A$3:D$23,4)+(L770-VLOOKUP(L770,Routing!A$3:A$23,1))*VLOOKUP(L770,Routing!A$3:E$23,5)</f>
        <v>0.57011877688855517</v>
      </c>
      <c r="N770" s="141">
        <f ca="1">VLOOKUP($L770,Routing!$A$3:$C$23,3)+($L770-VLOOKUP($L770,Routing!$A$3:$A$23,1))*VLOOKUP($L770,Routing!$A$3:$F$23,6)</f>
        <v>1.0108683616619162E-2</v>
      </c>
      <c r="O770" s="141">
        <f ca="1">VLOOKUP($L770,Routing!$A$3:$B$23,2)+($L770-VLOOKUP($L770,Routing!$A$3:$A$23,1))*VLOOKUP($L770,Routing!$A$3:$G$23,7)</f>
        <v>0.50543418083095815</v>
      </c>
      <c r="P770" s="83" t="str">
        <f t="shared" ca="1" si="140"/>
        <v/>
      </c>
      <c r="Q770" s="83" t="str">
        <f t="shared" ca="1" si="144"/>
        <v/>
      </c>
      <c r="R770" s="83"/>
      <c r="S770" s="83"/>
    </row>
    <row r="771" spans="1:19" x14ac:dyDescent="0.2">
      <c r="A771" s="83">
        <f>+MassCurves!A738</f>
        <v>734</v>
      </c>
      <c r="B771" s="138">
        <f t="shared" si="133"/>
        <v>1.9009199999999999</v>
      </c>
      <c r="C771" s="123">
        <f t="shared" ca="1" si="135"/>
        <v>0.2627999999999997</v>
      </c>
      <c r="D771" s="139">
        <f t="shared" ca="1" si="136"/>
        <v>0</v>
      </c>
      <c r="E771" s="138">
        <f t="shared" ca="1" si="137"/>
        <v>0.21849999999999997</v>
      </c>
      <c r="F771" s="139">
        <f t="shared" ca="1" si="134"/>
        <v>0.28949200469999958</v>
      </c>
      <c r="G771" s="140">
        <f t="shared" ca="1" si="141"/>
        <v>17.369520281999975</v>
      </c>
      <c r="H771" s="139">
        <f t="shared" ca="1" si="138"/>
        <v>0.30260333825154762</v>
      </c>
      <c r="I771" s="123">
        <f t="shared" ca="1" si="142"/>
        <v>0.5920953429515472</v>
      </c>
      <c r="J771" s="123">
        <f t="shared" ca="1" si="139"/>
        <v>1.1853556599119948</v>
      </c>
      <c r="K771" s="142">
        <f t="shared" ca="1" si="143"/>
        <v>14.14679015889468</v>
      </c>
      <c r="L771" s="143">
        <f ca="1">MAX(Routing!A$3,J770+K770)</f>
        <v>15.290722123362988</v>
      </c>
      <c r="M771" s="141">
        <f ca="1">VLOOKUP(L771,Routing!A$3:D$23,4)+(L771-VLOOKUP(L771,Routing!A$3:A$23,1))*VLOOKUP(L771,Routing!A$3:E$23,5)</f>
        <v>0.57196593020117015</v>
      </c>
      <c r="N771" s="141">
        <f ca="1">VLOOKUP($L771,Routing!$A$3:$C$23,3)+($L771-VLOOKUP($L771,Routing!$A$3:$A$23,1))*VLOOKUP($L771,Routing!$A$3:$F$23,6)</f>
        <v>1.0136884430552216E-2</v>
      </c>
      <c r="O771" s="141">
        <f ca="1">VLOOKUP($L771,Routing!$A$3:$B$23,2)+($L771-VLOOKUP($L771,Routing!$A$3:$A$23,1))*VLOOKUP($L771,Routing!$A$3:$G$23,7)</f>
        <v>0.50684422152761077</v>
      </c>
      <c r="P771" s="83" t="str">
        <f t="shared" ca="1" si="140"/>
        <v/>
      </c>
      <c r="Q771" s="83" t="str">
        <f t="shared" ca="1" si="144"/>
        <v/>
      </c>
      <c r="R771" s="83"/>
      <c r="S771" s="83"/>
    </row>
    <row r="772" spans="1:19" x14ac:dyDescent="0.2">
      <c r="A772" s="83">
        <f>+MassCurves!A739</f>
        <v>735</v>
      </c>
      <c r="B772" s="138">
        <f t="shared" si="133"/>
        <v>1.9053</v>
      </c>
      <c r="C772" s="123">
        <f t="shared" ca="1" si="135"/>
        <v>0.2627999999999997</v>
      </c>
      <c r="D772" s="139">
        <f t="shared" ca="1" si="136"/>
        <v>0</v>
      </c>
      <c r="E772" s="138">
        <f t="shared" ca="1" si="137"/>
        <v>0.21849999999999997</v>
      </c>
      <c r="F772" s="139">
        <f t="shared" ca="1" si="134"/>
        <v>0.28949200469999958</v>
      </c>
      <c r="G772" s="140">
        <f t="shared" ca="1" si="141"/>
        <v>17.369520281999975</v>
      </c>
      <c r="H772" s="139">
        <f t="shared" ca="1" si="138"/>
        <v>0.30376831634000862</v>
      </c>
      <c r="I772" s="123">
        <f t="shared" ca="1" si="142"/>
        <v>0.59326032104000825</v>
      </c>
      <c r="J772" s="123">
        <f t="shared" ca="1" si="139"/>
        <v>1.1876923565359483</v>
      </c>
      <c r="K772" s="142">
        <f t="shared" ca="1" si="143"/>
        <v>14.184637903975114</v>
      </c>
      <c r="L772" s="143">
        <f ca="1">MAX(Routing!A$3,J771+K771)</f>
        <v>15.332145818806675</v>
      </c>
      <c r="M772" s="141">
        <f ca="1">VLOOKUP(L772,Routing!A$3:D$23,4)+(L772-VLOOKUP(L772,Routing!A$3:A$23,1))*VLOOKUP(L772,Routing!A$3:E$23,5)</f>
        <v>0.57375390519396197</v>
      </c>
      <c r="N772" s="141">
        <f ca="1">VLOOKUP($L772,Routing!$A$3:$C$23,3)+($L772-VLOOKUP($L772,Routing!$A$3:$A$23,1))*VLOOKUP($L772,Routing!$A$3:$F$23,6)</f>
        <v>1.0164181758686441E-2</v>
      </c>
      <c r="O772" s="141">
        <f ca="1">VLOOKUP($L772,Routing!$A$3:$B$23,2)+($L772-VLOOKUP($L772,Routing!$A$3:$A$23,1))*VLOOKUP($L772,Routing!$A$3:$G$23,7)</f>
        <v>0.50820908793432207</v>
      </c>
      <c r="P772" s="83" t="str">
        <f t="shared" ca="1" si="140"/>
        <v/>
      </c>
      <c r="Q772" s="83" t="str">
        <f t="shared" ca="1" si="144"/>
        <v/>
      </c>
      <c r="R772" s="83"/>
      <c r="S772" s="83"/>
    </row>
    <row r="773" spans="1:19" x14ac:dyDescent="0.2">
      <c r="A773" s="83">
        <f>+MassCurves!A740</f>
        <v>736</v>
      </c>
      <c r="B773" s="138">
        <f t="shared" si="133"/>
        <v>1.90968</v>
      </c>
      <c r="C773" s="123">
        <f t="shared" ca="1" si="135"/>
        <v>0.26280000000000037</v>
      </c>
      <c r="D773" s="139">
        <f t="shared" ca="1" si="136"/>
        <v>0</v>
      </c>
      <c r="E773" s="138">
        <f t="shared" ca="1" si="137"/>
        <v>0.21849999999999997</v>
      </c>
      <c r="F773" s="139">
        <f t="shared" ca="1" si="134"/>
        <v>0.2894920047000003</v>
      </c>
      <c r="G773" s="140">
        <f t="shared" ca="1" si="141"/>
        <v>17.369520281999996</v>
      </c>
      <c r="H773" s="139">
        <f t="shared" ca="1" si="138"/>
        <v>0.30494003489123633</v>
      </c>
      <c r="I773" s="123">
        <f t="shared" ca="1" si="142"/>
        <v>0.59443203959123658</v>
      </c>
      <c r="J773" s="123">
        <f t="shared" ca="1" si="139"/>
        <v>1.190042586185458</v>
      </c>
      <c r="K773" s="142">
        <f t="shared" ca="1" si="143"/>
        <v>14.221353375372409</v>
      </c>
      <c r="L773" s="143">
        <f ca="1">MAX(Routing!A$3,J772+K772)</f>
        <v>15.372330260511061</v>
      </c>
      <c r="M773" s="141">
        <f ca="1">VLOOKUP(L773,Routing!A$3:D$23,4)+(L773-VLOOKUP(L773,Routing!A$3:A$23,1))*VLOOKUP(L773,Routing!A$3:E$23,5)</f>
        <v>0.5754883901571497</v>
      </c>
      <c r="N773" s="141">
        <f ca="1">VLOOKUP($L773,Routing!$A$3:$C$23,3)+($L773-VLOOKUP($L773,Routing!$A$3:$A$23,1))*VLOOKUP($L773,Routing!$A$3:$F$23,6)</f>
        <v>1.0190662445147321E-2</v>
      </c>
      <c r="O773" s="141">
        <f ca="1">VLOOKUP($L773,Routing!$A$3:$B$23,2)+($L773-VLOOKUP($L773,Routing!$A$3:$A$23,1))*VLOOKUP($L773,Routing!$A$3:$G$23,7)</f>
        <v>0.50953312225736613</v>
      </c>
      <c r="P773" s="83" t="str">
        <f t="shared" ca="1" si="140"/>
        <v/>
      </c>
      <c r="Q773" s="83" t="str">
        <f t="shared" ca="1" si="144"/>
        <v/>
      </c>
      <c r="R773" s="83"/>
      <c r="S773" s="83"/>
    </row>
    <row r="774" spans="1:19" x14ac:dyDescent="0.2">
      <c r="A774" s="83">
        <f>+MassCurves!A741</f>
        <v>737</v>
      </c>
      <c r="B774" s="138">
        <f t="shared" si="133"/>
        <v>1.9140599999999999</v>
      </c>
      <c r="C774" s="123">
        <f t="shared" ca="1" si="135"/>
        <v>0.2627999999999997</v>
      </c>
      <c r="D774" s="139">
        <f t="shared" ca="1" si="136"/>
        <v>0</v>
      </c>
      <c r="E774" s="138">
        <f t="shared" ca="1" si="137"/>
        <v>0.21849999999999997</v>
      </c>
      <c r="F774" s="139">
        <f t="shared" ca="1" si="134"/>
        <v>0.28949200469999958</v>
      </c>
      <c r="G774" s="140">
        <f t="shared" ca="1" si="141"/>
        <v>17.369520281999996</v>
      </c>
      <c r="H774" s="139">
        <f t="shared" ca="1" si="138"/>
        <v>0.3061185460053456</v>
      </c>
      <c r="I774" s="123">
        <f t="shared" ca="1" si="142"/>
        <v>0.59561055070534519</v>
      </c>
      <c r="J774" s="123">
        <f t="shared" ca="1" si="139"/>
        <v>1.1924064535651087</v>
      </c>
      <c r="K774" s="142">
        <f t="shared" ca="1" si="143"/>
        <v>14.257046682732593</v>
      </c>
      <c r="L774" s="143">
        <f ca="1">MAX(Routing!A$3,J773+K773)</f>
        <v>15.411395961557867</v>
      </c>
      <c r="M774" s="141">
        <f ca="1">VLOOKUP(L774,Routing!A$3:D$23,4)+(L774-VLOOKUP(L774,Routing!A$3:A$23,1))*VLOOKUP(L774,Routing!A$3:E$23,5)</f>
        <v>0.57717458680859335</v>
      </c>
      <c r="N774" s="141">
        <f ca="1">VLOOKUP($L774,Routing!$A$3:$C$23,3)+($L774-VLOOKUP($L774,Routing!$A$3:$A$23,1))*VLOOKUP($L774,Routing!$A$3:$F$23,6)</f>
        <v>1.0216405905474707E-2</v>
      </c>
      <c r="O774" s="141">
        <f ca="1">VLOOKUP($L774,Routing!$A$3:$B$23,2)+($L774-VLOOKUP($L774,Routing!$A$3:$A$23,1))*VLOOKUP($L774,Routing!$A$3:$G$23,7)</f>
        <v>0.51082029527373529</v>
      </c>
      <c r="P774" s="83" t="str">
        <f t="shared" ca="1" si="140"/>
        <v/>
      </c>
      <c r="Q774" s="83" t="str">
        <f t="shared" ca="1" si="144"/>
        <v/>
      </c>
      <c r="R774" s="83"/>
      <c r="S774" s="83"/>
    </row>
    <row r="775" spans="1:19" x14ac:dyDescent="0.2">
      <c r="A775" s="83">
        <f>+MassCurves!A742</f>
        <v>738</v>
      </c>
      <c r="B775" s="138">
        <f t="shared" si="133"/>
        <v>1.9184399999999999</v>
      </c>
      <c r="C775" s="123">
        <f t="shared" ca="1" si="135"/>
        <v>0.2627999999999997</v>
      </c>
      <c r="D775" s="139">
        <f t="shared" ca="1" si="136"/>
        <v>0</v>
      </c>
      <c r="E775" s="138">
        <f t="shared" ca="1" si="137"/>
        <v>0.21849999999999997</v>
      </c>
      <c r="F775" s="139">
        <f t="shared" ca="1" si="134"/>
        <v>0.28949200469999958</v>
      </c>
      <c r="G775" s="140">
        <f t="shared" ca="1" si="141"/>
        <v>17.369520281999975</v>
      </c>
      <c r="H775" s="139">
        <f t="shared" ca="1" si="138"/>
        <v>0.30730390228680698</v>
      </c>
      <c r="I775" s="123">
        <f t="shared" ca="1" si="142"/>
        <v>0.59679590698680651</v>
      </c>
      <c r="J775" s="123">
        <f t="shared" ca="1" si="139"/>
        <v>1.1947840643940695</v>
      </c>
      <c r="K775" s="142">
        <f t="shared" ca="1" si="143"/>
        <v>14.291818526020856</v>
      </c>
      <c r="L775" s="143">
        <f ca="1">MAX(Routing!A$3,J774+K774)</f>
        <v>15.449453136297702</v>
      </c>
      <c r="M775" s="141">
        <f ca="1">VLOOKUP(L775,Routing!A$3:D$23,4)+(L775-VLOOKUP(L775,Routing!A$3:A$23,1))*VLOOKUP(L775,Routing!A$3:E$23,5)</f>
        <v>0.5788172523410211</v>
      </c>
      <c r="N775" s="141">
        <f ca="1">VLOOKUP($L775,Routing!$A$3:$C$23,3)+($L775-VLOOKUP($L775,Routing!$A$3:$A$23,1))*VLOOKUP($L775,Routing!$A$3:$F$23,6)</f>
        <v>1.0241484768565207E-2</v>
      </c>
      <c r="O775" s="141">
        <f ca="1">VLOOKUP($L775,Routing!$A$3:$B$23,2)+($L775-VLOOKUP($L775,Routing!$A$3:$A$23,1))*VLOOKUP($L775,Routing!$A$3:$G$23,7)</f>
        <v>0.51207423842826039</v>
      </c>
      <c r="P775" s="83" t="str">
        <f t="shared" ca="1" si="140"/>
        <v/>
      </c>
      <c r="Q775" s="83" t="str">
        <f t="shared" ca="1" si="144"/>
        <v/>
      </c>
      <c r="R775" s="83"/>
      <c r="S775" s="83"/>
    </row>
    <row r="776" spans="1:19" x14ac:dyDescent="0.2">
      <c r="A776" s="83">
        <f>+MassCurves!A743</f>
        <v>739</v>
      </c>
      <c r="B776" s="138">
        <f t="shared" si="133"/>
        <v>1.92282</v>
      </c>
      <c r="C776" s="123">
        <f t="shared" ca="1" si="135"/>
        <v>0.2627999999999997</v>
      </c>
      <c r="D776" s="139">
        <f t="shared" ca="1" si="136"/>
        <v>0</v>
      </c>
      <c r="E776" s="138">
        <f t="shared" ca="1" si="137"/>
        <v>0.21849999999999997</v>
      </c>
      <c r="F776" s="139">
        <f t="shared" ca="1" si="134"/>
        <v>0.28949200469999958</v>
      </c>
      <c r="G776" s="140">
        <f t="shared" ca="1" si="141"/>
        <v>17.369520281999975</v>
      </c>
      <c r="H776" s="139">
        <f t="shared" ca="1" si="138"/>
        <v>0.30849615685031828</v>
      </c>
      <c r="I776" s="123">
        <f t="shared" ca="1" si="142"/>
        <v>0.59798816155031786</v>
      </c>
      <c r="J776" s="123">
        <f t="shared" ca="1" si="139"/>
        <v>1.1971755254179124</v>
      </c>
      <c r="K776" s="142">
        <f t="shared" ca="1" si="143"/>
        <v>14.325761008750497</v>
      </c>
      <c r="L776" s="143">
        <f ca="1">MAX(Routing!A$3,J775+K775)</f>
        <v>15.486602590414925</v>
      </c>
      <c r="M776" s="141">
        <f ca="1">VLOOKUP(L776,Routing!A$3:D$23,4)+(L776-VLOOKUP(L776,Routing!A$3:A$23,1))*VLOOKUP(L776,Routing!A$3:E$23,5)</f>
        <v>0.58042073783998527</v>
      </c>
      <c r="N776" s="141">
        <f ca="1">VLOOKUP($L776,Routing!$A$3:$C$23,3)+($L776-VLOOKUP($L776,Routing!$A$3:$A$23,1))*VLOOKUP($L776,Routing!$A$3:$F$23,6)</f>
        <v>1.0265965463205882E-2</v>
      </c>
      <c r="O776" s="141">
        <f ca="1">VLOOKUP($L776,Routing!$A$3:$B$23,2)+($L776-VLOOKUP($L776,Routing!$A$3:$A$23,1))*VLOOKUP($L776,Routing!$A$3:$G$23,7)</f>
        <v>0.51329827316029408</v>
      </c>
      <c r="P776" s="83" t="str">
        <f t="shared" ca="1" si="140"/>
        <v/>
      </c>
      <c r="Q776" s="83" t="str">
        <f t="shared" ca="1" si="144"/>
        <v/>
      </c>
      <c r="R776" s="83"/>
      <c r="S776" s="83"/>
    </row>
    <row r="777" spans="1:19" x14ac:dyDescent="0.2">
      <c r="A777" s="83">
        <f>+MassCurves!A744</f>
        <v>740</v>
      </c>
      <c r="B777" s="138">
        <f t="shared" si="133"/>
        <v>1.9272</v>
      </c>
      <c r="C777" s="123">
        <f t="shared" ca="1" si="135"/>
        <v>0.26280000000000037</v>
      </c>
      <c r="D777" s="139">
        <f t="shared" ca="1" si="136"/>
        <v>0</v>
      </c>
      <c r="E777" s="138">
        <f t="shared" ca="1" si="137"/>
        <v>0.21849999999999997</v>
      </c>
      <c r="F777" s="139">
        <f t="shared" ca="1" si="134"/>
        <v>0.2894920047000003</v>
      </c>
      <c r="G777" s="140">
        <f t="shared" ca="1" si="141"/>
        <v>17.369520281999996</v>
      </c>
      <c r="H777" s="139">
        <f t="shared" ca="1" si="138"/>
        <v>0.30969536332675396</v>
      </c>
      <c r="I777" s="123">
        <f t="shared" ca="1" si="142"/>
        <v>0.59918736802675432</v>
      </c>
      <c r="J777" s="123">
        <f t="shared" ca="1" si="139"/>
        <v>1.1995809444205923</v>
      </c>
      <c r="K777" s="142">
        <f t="shared" ca="1" si="143"/>
        <v>14.358958381019677</v>
      </c>
      <c r="L777" s="143">
        <f ca="1">MAX(Routing!A$3,J776+K776)</f>
        <v>15.522936534168409</v>
      </c>
      <c r="M777" s="141">
        <f ca="1">VLOOKUP(L777,Routing!A$3:D$23,4)+(L777-VLOOKUP(L777,Routing!A$3:A$23,1))*VLOOKUP(L777,Routing!A$3:E$23,5)</f>
        <v>0.58198902338585223</v>
      </c>
      <c r="N777" s="141">
        <f ca="1">VLOOKUP($L777,Routing!$A$3:$C$23,3)+($L777-VLOOKUP($L777,Routing!$A$3:$A$23,1))*VLOOKUP($L777,Routing!$A$3:$F$23,6)</f>
        <v>1.0289908753982478E-2</v>
      </c>
      <c r="O777" s="141">
        <f ca="1">VLOOKUP($L777,Routing!$A$3:$B$23,2)+($L777-VLOOKUP($L777,Routing!$A$3:$A$23,1))*VLOOKUP($L777,Routing!$A$3:$G$23,7)</f>
        <v>0.51449543769912387</v>
      </c>
      <c r="P777" s="83" t="str">
        <f t="shared" ca="1" si="140"/>
        <v/>
      </c>
      <c r="Q777" s="83" t="str">
        <f t="shared" ca="1" si="144"/>
        <v/>
      </c>
      <c r="R777" s="83"/>
      <c r="S777" s="83"/>
    </row>
    <row r="778" spans="1:19" x14ac:dyDescent="0.2">
      <c r="A778" s="83">
        <f>+MassCurves!A745</f>
        <v>741</v>
      </c>
      <c r="B778" s="138">
        <f t="shared" si="133"/>
        <v>1.9315800000000001</v>
      </c>
      <c r="C778" s="123">
        <f t="shared" ca="1" si="135"/>
        <v>0.26280000000000037</v>
      </c>
      <c r="D778" s="139">
        <f t="shared" ca="1" si="136"/>
        <v>0</v>
      </c>
      <c r="E778" s="138">
        <f t="shared" ca="1" si="137"/>
        <v>0.21849999999999997</v>
      </c>
      <c r="F778" s="139">
        <f t="shared" ca="1" si="134"/>
        <v>0.2894920047000003</v>
      </c>
      <c r="G778" s="140">
        <f t="shared" ca="1" si="141"/>
        <v>17.369520282000018</v>
      </c>
      <c r="H778" s="139">
        <f t="shared" ca="1" si="138"/>
        <v>0.31090157586919681</v>
      </c>
      <c r="I778" s="123">
        <f t="shared" ca="1" si="142"/>
        <v>0.60039358056919712</v>
      </c>
      <c r="J778" s="123">
        <f t="shared" ca="1" si="139"/>
        <v>1.2020004302365948</v>
      </c>
      <c r="K778" s="142">
        <f t="shared" ca="1" si="143"/>
        <v>14.391487718415608</v>
      </c>
      <c r="L778" s="143">
        <f ca="1">MAX(Routing!A$3,J777+K777)</f>
        <v>15.55853932544027</v>
      </c>
      <c r="M778" s="141">
        <f ca="1">VLOOKUP(L778,Routing!A$3:D$23,4)+(L778-VLOOKUP(L778,Routing!A$3:A$23,1))*VLOOKUP(L778,Routing!A$3:E$23,5)</f>
        <v>0.58352575012608754</v>
      </c>
      <c r="N778" s="141">
        <f ca="1">VLOOKUP($L778,Routing!$A$3:$C$23,3)+($L778-VLOOKUP($L778,Routing!$A$3:$A$23,1))*VLOOKUP($L778,Routing!$A$3:$F$23,6)</f>
        <v>1.0313370230932633E-2</v>
      </c>
      <c r="O778" s="141">
        <f ca="1">VLOOKUP($L778,Routing!$A$3:$B$23,2)+($L778-VLOOKUP($L778,Routing!$A$3:$A$23,1))*VLOOKUP($L778,Routing!$A$3:$G$23,7)</f>
        <v>0.51566851154663162</v>
      </c>
      <c r="P778" s="83" t="str">
        <f t="shared" ca="1" si="140"/>
        <v/>
      </c>
      <c r="Q778" s="83" t="str">
        <f t="shared" ca="1" si="144"/>
        <v/>
      </c>
      <c r="R778" s="83"/>
      <c r="S778" s="83"/>
    </row>
    <row r="779" spans="1:19" x14ac:dyDescent="0.2">
      <c r="A779" s="83">
        <f>+MassCurves!A746</f>
        <v>742</v>
      </c>
      <c r="B779" s="138">
        <f t="shared" si="133"/>
        <v>1.9359599999999999</v>
      </c>
      <c r="C779" s="123">
        <f t="shared" ca="1" si="135"/>
        <v>0.2627999999999997</v>
      </c>
      <c r="D779" s="139">
        <f t="shared" ca="1" si="136"/>
        <v>0</v>
      </c>
      <c r="E779" s="138">
        <f t="shared" ca="1" si="137"/>
        <v>0.21849999999999997</v>
      </c>
      <c r="F779" s="139">
        <f t="shared" ca="1" si="134"/>
        <v>0.28949200469999958</v>
      </c>
      <c r="G779" s="140">
        <f t="shared" ca="1" si="141"/>
        <v>17.369520281999996</v>
      </c>
      <c r="H779" s="139">
        <f t="shared" ca="1" si="138"/>
        <v>0.3121148491590513</v>
      </c>
      <c r="I779" s="123">
        <f t="shared" ca="1" si="142"/>
        <v>0.60160685385905088</v>
      </c>
      <c r="J779" s="123">
        <f t="shared" ca="1" si="139"/>
        <v>1.204434092763248</v>
      </c>
      <c r="K779" s="142">
        <f t="shared" ca="1" si="143"/>
        <v>14.423419542322623</v>
      </c>
      <c r="L779" s="143">
        <f ca="1">MAX(Routing!A$3,J778+K778)</f>
        <v>15.593488148652202</v>
      </c>
      <c r="M779" s="141">
        <f ca="1">VLOOKUP(L779,Routing!A$3:D$23,4)+(L779-VLOOKUP(L779,Routing!A$3:A$23,1))*VLOOKUP(L779,Routing!A$3:E$23,5)</f>
        <v>0.58503424957938677</v>
      </c>
      <c r="N779" s="141">
        <f ca="1">VLOOKUP($L779,Routing!$A$3:$C$23,3)+($L779-VLOOKUP($L779,Routing!$A$3:$A$23,1))*VLOOKUP($L779,Routing!$A$3:$F$23,6)</f>
        <v>1.0336400756937201E-2</v>
      </c>
      <c r="O779" s="141">
        <f ca="1">VLOOKUP($L779,Routing!$A$3:$B$23,2)+($L779-VLOOKUP($L779,Routing!$A$3:$A$23,1))*VLOOKUP($L779,Routing!$A$3:$G$23,7)</f>
        <v>0.51682003784686004</v>
      </c>
      <c r="P779" s="83" t="str">
        <f t="shared" ca="1" si="140"/>
        <v/>
      </c>
      <c r="Q779" s="83" t="str">
        <f t="shared" ca="1" si="144"/>
        <v/>
      </c>
      <c r="R779" s="83"/>
      <c r="S779" s="83"/>
    </row>
    <row r="780" spans="1:19" x14ac:dyDescent="0.2">
      <c r="A780" s="83">
        <f>+MassCurves!A747</f>
        <v>743</v>
      </c>
      <c r="B780" s="138">
        <f t="shared" si="133"/>
        <v>1.94034</v>
      </c>
      <c r="C780" s="123">
        <f t="shared" ca="1" si="135"/>
        <v>0.2627999999999997</v>
      </c>
      <c r="D780" s="139">
        <f t="shared" ca="1" si="136"/>
        <v>0</v>
      </c>
      <c r="E780" s="138">
        <f t="shared" ca="1" si="137"/>
        <v>0.21849999999999997</v>
      </c>
      <c r="F780" s="139">
        <f t="shared" ca="1" si="134"/>
        <v>0.28949200469999958</v>
      </c>
      <c r="G780" s="140">
        <f t="shared" ca="1" si="141"/>
        <v>17.369520281999975</v>
      </c>
      <c r="H780" s="139">
        <f t="shared" ca="1" si="138"/>
        <v>0.31333523841224042</v>
      </c>
      <c r="I780" s="123">
        <f t="shared" ca="1" si="142"/>
        <v>0.60282724311224001</v>
      </c>
      <c r="J780" s="123">
        <f t="shared" ca="1" si="139"/>
        <v>1.2068820429732008</v>
      </c>
      <c r="K780" s="142">
        <f t="shared" ca="1" si="143"/>
        <v>14.454818386692649</v>
      </c>
      <c r="L780" s="143">
        <f ca="1">MAX(Routing!A$3,J779+K779)</f>
        <v>15.627853635085872</v>
      </c>
      <c r="M780" s="141">
        <f ca="1">VLOOKUP(L780,Routing!A$3:D$23,4)+(L780-VLOOKUP(L780,Routing!A$3:A$23,1))*VLOOKUP(L780,Routing!A$3:E$23,5)</f>
        <v>0.5865175704106258</v>
      </c>
      <c r="N780" s="141">
        <f ca="1">VLOOKUP($L780,Routing!$A$3:$C$23,3)+($L780-VLOOKUP($L780,Routing!$A$3:$A$23,1))*VLOOKUP($L780,Routing!$A$3:$F$23,6)</f>
        <v>1.0359046876498103E-2</v>
      </c>
      <c r="O780" s="141">
        <f ca="1">VLOOKUP($L780,Routing!$A$3:$B$23,2)+($L780-VLOOKUP($L780,Routing!$A$3:$A$23,1))*VLOOKUP($L780,Routing!$A$3:$G$23,7)</f>
        <v>0.51795234382490518</v>
      </c>
      <c r="P780" s="83" t="str">
        <f t="shared" ca="1" si="140"/>
        <v/>
      </c>
      <c r="Q780" s="83" t="str">
        <f t="shared" ca="1" si="144"/>
        <v/>
      </c>
      <c r="R780" s="83"/>
      <c r="S780" s="83"/>
    </row>
    <row r="781" spans="1:19" x14ac:dyDescent="0.2">
      <c r="A781" s="83">
        <f>+MassCurves!A748</f>
        <v>744</v>
      </c>
      <c r="B781" s="138">
        <f t="shared" si="133"/>
        <v>1.94472</v>
      </c>
      <c r="C781" s="123">
        <f t="shared" ca="1" si="135"/>
        <v>0.26280000000000037</v>
      </c>
      <c r="D781" s="139">
        <f t="shared" ca="1" si="136"/>
        <v>0</v>
      </c>
      <c r="E781" s="138">
        <f t="shared" ca="1" si="137"/>
        <v>0.21849999999999997</v>
      </c>
      <c r="F781" s="139">
        <f t="shared" ca="1" si="134"/>
        <v>0.2894920047000003</v>
      </c>
      <c r="G781" s="140">
        <f t="shared" ca="1" si="141"/>
        <v>17.369520281999996</v>
      </c>
      <c r="H781" s="139">
        <f t="shared" ca="1" si="138"/>
        <v>0.3145627993854892</v>
      </c>
      <c r="I781" s="123">
        <f t="shared" ca="1" si="142"/>
        <v>0.60405480408548951</v>
      </c>
      <c r="J781" s="123">
        <f t="shared" ca="1" si="139"/>
        <v>1.2093443929270706</v>
      </c>
      <c r="K781" s="142">
        <f t="shared" ca="1" si="143"/>
        <v>14.485743315899954</v>
      </c>
      <c r="L781" s="143">
        <f ca="1">MAX(Routing!A$3,J780+K780)</f>
        <v>15.661700429665849</v>
      </c>
      <c r="M781" s="141">
        <f ca="1">VLOOKUP(L781,Routing!A$3:D$23,4)+(L781-VLOOKUP(L781,Routing!A$3:A$23,1))*VLOOKUP(L781,Routing!A$3:E$23,5)</f>
        <v>0.58797850289496756</v>
      </c>
      <c r="N781" s="141">
        <f ca="1">VLOOKUP($L781,Routing!$A$3:$C$23,3)+($L781-VLOOKUP($L781,Routing!$A$3:$A$23,1))*VLOOKUP($L781,Routing!$A$3:$F$23,6)</f>
        <v>1.0381351189236145E-2</v>
      </c>
      <c r="O781" s="141">
        <f ca="1">VLOOKUP($L781,Routing!$A$3:$B$23,2)+($L781-VLOOKUP($L781,Routing!$A$3:$A$23,1))*VLOOKUP($L781,Routing!$A$3:$G$23,7)</f>
        <v>0.51906755946180727</v>
      </c>
      <c r="P781" s="83" t="str">
        <f t="shared" ca="1" si="140"/>
        <v/>
      </c>
      <c r="Q781" s="83" t="str">
        <f t="shared" ca="1" si="144"/>
        <v/>
      </c>
      <c r="R781" s="83"/>
      <c r="S781" s="83"/>
    </row>
    <row r="782" spans="1:19" x14ac:dyDescent="0.2">
      <c r="A782" s="83">
        <f>+MassCurves!A749</f>
        <v>745</v>
      </c>
      <c r="B782" s="138">
        <f t="shared" si="133"/>
        <v>1.9491000000000001</v>
      </c>
      <c r="C782" s="123">
        <f t="shared" ca="1" si="135"/>
        <v>0.26280000000000037</v>
      </c>
      <c r="D782" s="139">
        <f t="shared" ca="1" si="136"/>
        <v>0</v>
      </c>
      <c r="E782" s="138">
        <f t="shared" ca="1" si="137"/>
        <v>0.21849999999999997</v>
      </c>
      <c r="F782" s="139">
        <f t="shared" ca="1" si="134"/>
        <v>0.2894920047000003</v>
      </c>
      <c r="G782" s="140">
        <f t="shared" ca="1" si="141"/>
        <v>17.369520282000018</v>
      </c>
      <c r="H782" s="139">
        <f t="shared" ca="1" si="138"/>
        <v>0.31579758838269262</v>
      </c>
      <c r="I782" s="123">
        <f t="shared" ca="1" si="142"/>
        <v>0.60528959308269292</v>
      </c>
      <c r="J782" s="123">
        <f t="shared" ca="1" si="139"/>
        <v>1.2118212557862713</v>
      </c>
      <c r="K782" s="142">
        <f t="shared" ca="1" si="143"/>
        <v>14.516248397903022</v>
      </c>
      <c r="L782" s="143">
        <f ca="1">MAX(Routing!A$3,J781+K781)</f>
        <v>15.695087708827025</v>
      </c>
      <c r="M782" s="141">
        <f ca="1">VLOOKUP(L782,Routing!A$3:D$23,4)+(L782-VLOOKUP(L782,Routing!A$3:A$23,1))*VLOOKUP(L782,Routing!A$3:E$23,5)</f>
        <v>0.58941960127062287</v>
      </c>
      <c r="N782" s="141">
        <f ca="1">VLOOKUP($L782,Routing!$A$3:$C$23,3)+($L782-VLOOKUP($L782,Routing!$A$3:$A$23,1))*VLOOKUP($L782,Routing!$A$3:$F$23,6)</f>
        <v>1.0403352691154546E-2</v>
      </c>
      <c r="O782" s="141">
        <f ca="1">VLOOKUP($L782,Routing!$A$3:$B$23,2)+($L782-VLOOKUP($L782,Routing!$A$3:$A$23,1))*VLOOKUP($L782,Routing!$A$3:$G$23,7)</f>
        <v>0.5201676345577273</v>
      </c>
      <c r="P782" s="83" t="str">
        <f t="shared" ca="1" si="140"/>
        <v/>
      </c>
      <c r="Q782" s="83" t="str">
        <f t="shared" ca="1" si="144"/>
        <v/>
      </c>
      <c r="R782" s="83"/>
      <c r="S782" s="83"/>
    </row>
    <row r="783" spans="1:19" x14ac:dyDescent="0.2">
      <c r="A783" s="83">
        <f>+MassCurves!A750</f>
        <v>746</v>
      </c>
      <c r="B783" s="138">
        <f t="shared" si="133"/>
        <v>1.9534799999999999</v>
      </c>
      <c r="C783" s="123">
        <f t="shared" ca="1" si="135"/>
        <v>0.2627999999999997</v>
      </c>
      <c r="D783" s="139">
        <f t="shared" ca="1" si="136"/>
        <v>0</v>
      </c>
      <c r="E783" s="138">
        <f t="shared" ca="1" si="137"/>
        <v>0.21849999999999997</v>
      </c>
      <c r="F783" s="139">
        <f t="shared" ca="1" si="134"/>
        <v>0.28949200469999958</v>
      </c>
      <c r="G783" s="140">
        <f t="shared" ca="1" si="141"/>
        <v>17.369520281999996</v>
      </c>
      <c r="H783" s="139">
        <f t="shared" ca="1" si="138"/>
        <v>0.31703966226137137</v>
      </c>
      <c r="I783" s="123">
        <f t="shared" ca="1" si="142"/>
        <v>0.60653166696137095</v>
      </c>
      <c r="J783" s="123">
        <f t="shared" ca="1" si="139"/>
        <v>1.2143127458260163</v>
      </c>
      <c r="K783" s="142">
        <f t="shared" ca="1" si="143"/>
        <v>14.546383136571871</v>
      </c>
      <c r="L783" s="143">
        <f ca="1">MAX(Routing!A$3,J782+K782)</f>
        <v>15.728069653689293</v>
      </c>
      <c r="M783" s="141">
        <f ca="1">VLOOKUP(L783,Routing!A$3:D$23,4)+(L783-VLOOKUP(L783,Routing!A$3:A$23,1))*VLOOKUP(L783,Routing!A$3:E$23,5)</f>
        <v>0.59084320416253622</v>
      </c>
      <c r="N783" s="141">
        <f ca="1">VLOOKUP($L783,Routing!$A$3:$C$23,3)+($L783-VLOOKUP($L783,Routing!$A$3:$A$23,1))*VLOOKUP($L783,Routing!$A$3:$F$23,6)</f>
        <v>1.0425087086450935E-2</v>
      </c>
      <c r="O783" s="141">
        <f ca="1">VLOOKUP($L783,Routing!$A$3:$B$23,2)+($L783-VLOOKUP($L783,Routing!$A$3:$A$23,1))*VLOOKUP($L783,Routing!$A$3:$G$23,7)</f>
        <v>0.52125435432254674</v>
      </c>
      <c r="P783" s="83" t="str">
        <f t="shared" ca="1" si="140"/>
        <v/>
      </c>
      <c r="Q783" s="83" t="str">
        <f t="shared" ca="1" si="144"/>
        <v/>
      </c>
      <c r="R783" s="83"/>
      <c r="S783" s="83"/>
    </row>
    <row r="784" spans="1:19" x14ac:dyDescent="0.2">
      <c r="A784" s="83">
        <f>+MassCurves!A751</f>
        <v>747</v>
      </c>
      <c r="B784" s="138">
        <f t="shared" si="133"/>
        <v>1.9578599999999999</v>
      </c>
      <c r="C784" s="123">
        <f t="shared" ca="1" si="135"/>
        <v>0.2627999999999997</v>
      </c>
      <c r="D784" s="139">
        <f t="shared" ca="1" si="136"/>
        <v>0</v>
      </c>
      <c r="E784" s="138">
        <f t="shared" ca="1" si="137"/>
        <v>0.21849999999999997</v>
      </c>
      <c r="F784" s="139">
        <f t="shared" ca="1" si="134"/>
        <v>0.28949200469999958</v>
      </c>
      <c r="G784" s="140">
        <f t="shared" ca="1" si="141"/>
        <v>17.369520281999975</v>
      </c>
      <c r="H784" s="139">
        <f t="shared" ca="1" si="138"/>
        <v>0.31828907843921794</v>
      </c>
      <c r="I784" s="123">
        <f t="shared" ca="1" si="142"/>
        <v>0.60778108313921753</v>
      </c>
      <c r="J784" s="123">
        <f t="shared" ca="1" si="139"/>
        <v>1.2168189784484984</v>
      </c>
      <c r="K784" s="142">
        <f t="shared" ca="1" si="143"/>
        <v>14.576192866706096</v>
      </c>
      <c r="L784" s="143">
        <f ca="1">MAX(Routing!A$3,J783+K783)</f>
        <v>15.760695882397886</v>
      </c>
      <c r="M784" s="141">
        <f ca="1">VLOOKUP(L784,Routing!A$3:D$23,4)+(L784-VLOOKUP(L784,Routing!A$3:A$23,1))*VLOOKUP(L784,Routing!A$3:E$23,5)</f>
        <v>0.59225145324353323</v>
      </c>
      <c r="N784" s="141">
        <f ca="1">VLOOKUP($L784,Routing!$A$3:$C$23,3)+($L784-VLOOKUP($L784,Routing!$A$3:$A$23,1))*VLOOKUP($L784,Routing!$A$3:$F$23,6)</f>
        <v>1.0446587072420353E-2</v>
      </c>
      <c r="O784" s="141">
        <f ca="1">VLOOKUP($L784,Routing!$A$3:$B$23,2)+($L784-VLOOKUP($L784,Routing!$A$3:$A$23,1))*VLOOKUP($L784,Routing!$A$3:$G$23,7)</f>
        <v>0.52232935362101762</v>
      </c>
      <c r="P784" s="83" t="str">
        <f t="shared" ca="1" si="140"/>
        <v/>
      </c>
      <c r="Q784" s="83" t="str">
        <f t="shared" ca="1" si="144"/>
        <v/>
      </c>
      <c r="R784" s="83"/>
      <c r="S784" s="83"/>
    </row>
    <row r="785" spans="1:19" x14ac:dyDescent="0.2">
      <c r="A785" s="83">
        <f>+MassCurves!A752</f>
        <v>748</v>
      </c>
      <c r="B785" s="138">
        <f t="shared" si="133"/>
        <v>1.96224</v>
      </c>
      <c r="C785" s="123">
        <f t="shared" ca="1" si="135"/>
        <v>0.2627999999999997</v>
      </c>
      <c r="D785" s="139">
        <f t="shared" ca="1" si="136"/>
        <v>0</v>
      </c>
      <c r="E785" s="138">
        <f t="shared" ca="1" si="137"/>
        <v>0.21849999999999997</v>
      </c>
      <c r="F785" s="139">
        <f t="shared" ca="1" si="134"/>
        <v>0.28949200469999958</v>
      </c>
      <c r="G785" s="140">
        <f t="shared" ca="1" si="141"/>
        <v>17.369520281999975</v>
      </c>
      <c r="H785" s="139">
        <f t="shared" ca="1" si="138"/>
        <v>0.31954589490073232</v>
      </c>
      <c r="I785" s="123">
        <f t="shared" ca="1" si="142"/>
        <v>0.60903789960073196</v>
      </c>
      <c r="J785" s="123">
        <f t="shared" ca="1" si="139"/>
        <v>1.2193400701962513</v>
      </c>
      <c r="K785" s="142">
        <f t="shared" ca="1" si="143"/>
        <v>14.605719114964524</v>
      </c>
      <c r="L785" s="143">
        <f ca="1">MAX(Routing!A$3,J784+K784)</f>
        <v>15.793011845154595</v>
      </c>
      <c r="M785" s="141">
        <f ca="1">VLOOKUP(L785,Routing!A$3:D$23,4)+(L785-VLOOKUP(L785,Routing!A$3:A$23,1))*VLOOKUP(L785,Routing!A$3:E$23,5)</f>
        <v>0.59364631028509129</v>
      </c>
      <c r="N785" s="141">
        <f ca="1">VLOOKUP($L785,Routing!$A$3:$C$23,3)+($L785-VLOOKUP($L785,Routing!$A$3:$A$23,1))*VLOOKUP($L785,Routing!$A$3:$F$23,6)</f>
        <v>1.0467882599772386E-2</v>
      </c>
      <c r="O785" s="141">
        <f ca="1">VLOOKUP($L785,Routing!$A$3:$B$23,2)+($L785-VLOOKUP($L785,Routing!$A$3:$A$23,1))*VLOOKUP($L785,Routing!$A$3:$G$23,7)</f>
        <v>0.52339412998861934</v>
      </c>
      <c r="P785" s="83" t="str">
        <f t="shared" ca="1" si="140"/>
        <v/>
      </c>
      <c r="Q785" s="83" t="str">
        <f t="shared" ca="1" si="144"/>
        <v/>
      </c>
      <c r="R785" s="83"/>
      <c r="S785" s="83"/>
    </row>
    <row r="786" spans="1:19" x14ac:dyDescent="0.2">
      <c r="A786" s="83">
        <f>+MassCurves!A753</f>
        <v>749</v>
      </c>
      <c r="B786" s="138">
        <f t="shared" si="133"/>
        <v>1.96662</v>
      </c>
      <c r="C786" s="123">
        <f t="shared" ca="1" si="135"/>
        <v>0.26280000000000037</v>
      </c>
      <c r="D786" s="139">
        <f t="shared" ca="1" si="136"/>
        <v>0</v>
      </c>
      <c r="E786" s="138">
        <f t="shared" ca="1" si="137"/>
        <v>0.21849999999999997</v>
      </c>
      <c r="F786" s="139">
        <f t="shared" ca="1" si="134"/>
        <v>0.2894920047000003</v>
      </c>
      <c r="G786" s="140">
        <f t="shared" ca="1" si="141"/>
        <v>17.369520281999996</v>
      </c>
      <c r="H786" s="139">
        <f t="shared" ca="1" si="138"/>
        <v>0.32081017020394925</v>
      </c>
      <c r="I786" s="123">
        <f t="shared" ca="1" si="142"/>
        <v>0.61030217490394956</v>
      </c>
      <c r="J786" s="123">
        <f t="shared" ca="1" si="139"/>
        <v>1.2218761387656993</v>
      </c>
      <c r="K786" s="142">
        <f t="shared" ca="1" si="143"/>
        <v>14.634999929649442</v>
      </c>
      <c r="L786" s="143">
        <f ca="1">MAX(Routing!A$3,J785+K785)</f>
        <v>15.825059185160775</v>
      </c>
      <c r="M786" s="141">
        <f ca="1">VLOOKUP(L786,Routing!A$3:D$23,4)+(L786-VLOOKUP(L786,Routing!A$3:A$23,1))*VLOOKUP(L786,Routing!A$3:E$23,5)</f>
        <v>0.59502957273675838</v>
      </c>
      <c r="N786" s="141">
        <f ca="1">VLOOKUP($L786,Routing!$A$3:$C$23,3)+($L786-VLOOKUP($L786,Routing!$A$3:$A$23,1))*VLOOKUP($L786,Routing!$A$3:$F$23,6)</f>
        <v>1.048900111048486E-2</v>
      </c>
      <c r="O786" s="141">
        <f ca="1">VLOOKUP($L786,Routing!$A$3:$B$23,2)+($L786-VLOOKUP($L786,Routing!$A$3:$A$23,1))*VLOOKUP($L786,Routing!$A$3:$G$23,7)</f>
        <v>0.52445005552424306</v>
      </c>
      <c r="P786" s="83" t="str">
        <f t="shared" ca="1" si="140"/>
        <v/>
      </c>
      <c r="Q786" s="83" t="str">
        <f t="shared" ca="1" si="144"/>
        <v/>
      </c>
      <c r="R786" s="83"/>
      <c r="S786" s="83"/>
    </row>
    <row r="787" spans="1:19" x14ac:dyDescent="0.2">
      <c r="A787" s="83">
        <f>+MassCurves!A754</f>
        <v>750</v>
      </c>
      <c r="B787" s="138">
        <f t="shared" si="133"/>
        <v>1.9710000000000001</v>
      </c>
      <c r="C787" s="123">
        <f t="shared" ca="1" si="135"/>
        <v>0.26280000000000037</v>
      </c>
      <c r="D787" s="139">
        <f t="shared" ca="1" si="136"/>
        <v>0</v>
      </c>
      <c r="E787" s="138">
        <f t="shared" ca="1" si="137"/>
        <v>0.21849999999999997</v>
      </c>
      <c r="F787" s="139">
        <f t="shared" ca="1" si="134"/>
        <v>0.2894920047000003</v>
      </c>
      <c r="G787" s="140">
        <f t="shared" ca="1" si="141"/>
        <v>17.369520282000018</v>
      </c>
      <c r="H787" s="139">
        <f t="shared" ca="1" si="138"/>
        <v>0.32208196348725943</v>
      </c>
      <c r="I787" s="123">
        <f t="shared" ca="1" si="142"/>
        <v>0.61157396818725973</v>
      </c>
      <c r="J787" s="123">
        <f t="shared" ca="1" si="139"/>
        <v>1.2244273030208932</v>
      </c>
      <c r="K787" s="142">
        <f t="shared" ca="1" si="143"/>
        <v>14.664070182034132</v>
      </c>
      <c r="L787" s="143">
        <f ca="1">MAX(Routing!A$3,J786+K786)</f>
        <v>15.856876068415142</v>
      </c>
      <c r="M787" s="141">
        <f ca="1">VLOOKUP(L787,Routing!A$3:D$23,4)+(L787-VLOOKUP(L787,Routing!A$3:A$23,1))*VLOOKUP(L787,Routing!A$3:E$23,5)</f>
        <v>0.59640288796124663</v>
      </c>
      <c r="N787" s="141">
        <f ca="1">VLOOKUP($L787,Routing!$A$3:$C$23,3)+($L787-VLOOKUP($L787,Routing!$A$3:$A$23,1))*VLOOKUP($L787,Routing!$A$3:$F$23,6)</f>
        <v>1.0509967755133538E-2</v>
      </c>
      <c r="O787" s="141">
        <f ca="1">VLOOKUP($L787,Routing!$A$3:$B$23,2)+($L787-VLOOKUP($L787,Routing!$A$3:$A$23,1))*VLOOKUP($L787,Routing!$A$3:$G$23,7)</f>
        <v>0.52549838775667679</v>
      </c>
      <c r="P787" s="83" t="str">
        <f t="shared" ca="1" si="140"/>
        <v/>
      </c>
      <c r="Q787" s="83" t="str">
        <f t="shared" ca="1" si="144"/>
        <v/>
      </c>
      <c r="R787" s="83"/>
      <c r="S787" s="83"/>
    </row>
    <row r="788" spans="1:19" x14ac:dyDescent="0.2">
      <c r="A788" s="83">
        <f>+MassCurves!A755</f>
        <v>751</v>
      </c>
      <c r="B788" s="138">
        <f t="shared" si="133"/>
        <v>1.9753799999999999</v>
      </c>
      <c r="C788" s="123">
        <f t="shared" ca="1" si="135"/>
        <v>0.2627999999999997</v>
      </c>
      <c r="D788" s="139">
        <f t="shared" ca="1" si="136"/>
        <v>0</v>
      </c>
      <c r="E788" s="138">
        <f t="shared" ca="1" si="137"/>
        <v>0.21849999999999997</v>
      </c>
      <c r="F788" s="139">
        <f t="shared" ca="1" si="134"/>
        <v>0.28949200469999958</v>
      </c>
      <c r="G788" s="140">
        <f t="shared" ca="1" si="141"/>
        <v>17.369520281999996</v>
      </c>
      <c r="H788" s="139">
        <f t="shared" ca="1" si="138"/>
        <v>0.32336133447632565</v>
      </c>
      <c r="I788" s="123">
        <f t="shared" ca="1" si="142"/>
        <v>0.61285333917632523</v>
      </c>
      <c r="J788" s="123">
        <f t="shared" ca="1" si="139"/>
        <v>1.2269936830074433</v>
      </c>
      <c r="K788" s="142">
        <f t="shared" ca="1" si="143"/>
        <v>14.692961841690551</v>
      </c>
      <c r="L788" s="143">
        <f ca="1">MAX(Routing!A$3,J787+K787)</f>
        <v>15.888497485055026</v>
      </c>
      <c r="M788" s="141">
        <f ca="1">VLOOKUP(L788,Routing!A$3:D$23,4)+(L788-VLOOKUP(L788,Routing!A$3:A$23,1))*VLOOKUP(L788,Routing!A$3:E$23,5)</f>
        <v>0.59776776624125483</v>
      </c>
      <c r="N788" s="141">
        <f ca="1">VLOOKUP($L788,Routing!$A$3:$C$23,3)+($L788-VLOOKUP($L788,Routing!$A$3:$A$23,1))*VLOOKUP($L788,Routing!$A$3:$F$23,6)</f>
        <v>1.0530805591469541E-2</v>
      </c>
      <c r="O788" s="141">
        <f ca="1">VLOOKUP($L788,Routing!$A$3:$B$23,2)+($L788-VLOOKUP($L788,Routing!$A$3:$A$23,1))*VLOOKUP($L788,Routing!$A$3:$G$23,7)</f>
        <v>0.52654027957347704</v>
      </c>
      <c r="P788" s="83" t="str">
        <f t="shared" ca="1" si="140"/>
        <v/>
      </c>
      <c r="Q788" s="83" t="str">
        <f t="shared" ca="1" si="144"/>
        <v/>
      </c>
      <c r="R788" s="83"/>
      <c r="S788" s="83"/>
    </row>
    <row r="789" spans="1:19" x14ac:dyDescent="0.2">
      <c r="A789" s="83">
        <f>+MassCurves!A756</f>
        <v>752</v>
      </c>
      <c r="B789" s="138">
        <f t="shared" si="133"/>
        <v>1.97976</v>
      </c>
      <c r="C789" s="123">
        <f t="shared" ca="1" si="135"/>
        <v>0.2627999999999997</v>
      </c>
      <c r="D789" s="139">
        <f t="shared" ca="1" si="136"/>
        <v>0</v>
      </c>
      <c r="E789" s="138">
        <f t="shared" ca="1" si="137"/>
        <v>0.21849999999999997</v>
      </c>
      <c r="F789" s="139">
        <f t="shared" ca="1" si="134"/>
        <v>0.28949200469999958</v>
      </c>
      <c r="G789" s="140">
        <f t="shared" ca="1" si="141"/>
        <v>17.369520281999975</v>
      </c>
      <c r="H789" s="139">
        <f t="shared" ca="1" si="138"/>
        <v>0.3246483434910945</v>
      </c>
      <c r="I789" s="123">
        <f t="shared" ca="1" si="142"/>
        <v>0.61414034819109409</v>
      </c>
      <c r="J789" s="123">
        <f t="shared" ca="1" si="139"/>
        <v>1.2295753999666375</v>
      </c>
      <c r="K789" s="142">
        <f t="shared" ca="1" si="143"/>
        <v>14.721704228061666</v>
      </c>
      <c r="L789" s="143">
        <f ca="1">MAX(Routing!A$3,J788+K788)</f>
        <v>15.919955524697993</v>
      </c>
      <c r="M789" s="141">
        <f ca="1">VLOOKUP(L789,Routing!A$3:D$23,4)+(L789-VLOOKUP(L789,Routing!A$3:A$23,1))*VLOOKUP(L789,Routing!A$3:E$23,5)</f>
        <v>0.59912559266406507</v>
      </c>
      <c r="N789" s="141">
        <f ca="1">VLOOKUP($L789,Routing!$A$3:$C$23,3)+($L789-VLOOKUP($L789,Routing!$A$3:$A$23,1))*VLOOKUP($L789,Routing!$A$3:$F$23,6)</f>
        <v>1.0551535765863587E-2</v>
      </c>
      <c r="O789" s="141">
        <f ca="1">VLOOKUP($L789,Routing!$A$3:$B$23,2)+($L789-VLOOKUP($L789,Routing!$A$3:$A$23,1))*VLOOKUP($L789,Routing!$A$3:$G$23,7)</f>
        <v>0.52757678829317933</v>
      </c>
      <c r="P789" s="83" t="str">
        <f t="shared" ca="1" si="140"/>
        <v/>
      </c>
      <c r="Q789" s="83" t="str">
        <f t="shared" ca="1" si="144"/>
        <v/>
      </c>
      <c r="R789" s="83"/>
      <c r="S789" s="83"/>
    </row>
    <row r="790" spans="1:19" x14ac:dyDescent="0.2">
      <c r="A790" s="83">
        <f>+MassCurves!A757</f>
        <v>753</v>
      </c>
      <c r="B790" s="138">
        <f t="shared" si="133"/>
        <v>1.98414</v>
      </c>
      <c r="C790" s="123">
        <f t="shared" ca="1" si="135"/>
        <v>0.26280000000000037</v>
      </c>
      <c r="D790" s="139">
        <f t="shared" ca="1" si="136"/>
        <v>0</v>
      </c>
      <c r="E790" s="138">
        <f t="shared" ca="1" si="137"/>
        <v>0.21849999999999997</v>
      </c>
      <c r="F790" s="139">
        <f t="shared" ca="1" si="134"/>
        <v>0.2894920047000003</v>
      </c>
      <c r="G790" s="140">
        <f t="shared" ca="1" si="141"/>
        <v>17.369520281999996</v>
      </c>
      <c r="H790" s="139">
        <f t="shared" ca="1" si="138"/>
        <v>0.32594305145290686</v>
      </c>
      <c r="I790" s="123">
        <f t="shared" ca="1" si="142"/>
        <v>0.61543505615290717</v>
      </c>
      <c r="J790" s="123">
        <f t="shared" ca="1" si="139"/>
        <v>1.2321725763497586</v>
      </c>
      <c r="K790" s="142">
        <f t="shared" ca="1" si="143"/>
        <v>14.750324240329533</v>
      </c>
      <c r="L790" s="143">
        <f ca="1">MAX(Routing!A$3,J789+K789)</f>
        <v>15.951279628028304</v>
      </c>
      <c r="M790" s="141">
        <f ca="1">VLOOKUP(L790,Routing!A$3:D$23,4)+(L790-VLOOKUP(L790,Routing!A$3:A$23,1))*VLOOKUP(L790,Routing!A$3:E$23,5)</f>
        <v>0.60047763798079345</v>
      </c>
      <c r="N790" s="141">
        <f ca="1">VLOOKUP($L790,Routing!$A$3:$C$23,3)+($L790-VLOOKUP($L790,Routing!$A$3:$A$23,1))*VLOOKUP($L790,Routing!$A$3:$F$23,6)</f>
        <v>1.0572177679096082E-2</v>
      </c>
      <c r="O790" s="141">
        <f ca="1">VLOOKUP($L790,Routing!$A$3:$B$23,2)+($L790-VLOOKUP($L790,Routing!$A$3:$A$23,1))*VLOOKUP($L790,Routing!$A$3:$G$23,7)</f>
        <v>0.5286088839548041</v>
      </c>
      <c r="P790" s="83" t="str">
        <f t="shared" ca="1" si="140"/>
        <v/>
      </c>
      <c r="Q790" s="83" t="str">
        <f t="shared" ca="1" si="144"/>
        <v/>
      </c>
      <c r="R790" s="83"/>
      <c r="S790" s="83"/>
    </row>
    <row r="791" spans="1:19" x14ac:dyDescent="0.2">
      <c r="A791" s="83">
        <f>+MassCurves!A758</f>
        <v>754</v>
      </c>
      <c r="B791" s="138">
        <f t="shared" si="133"/>
        <v>1.9885200000000001</v>
      </c>
      <c r="C791" s="123">
        <f t="shared" ca="1" si="135"/>
        <v>0.26280000000000037</v>
      </c>
      <c r="D791" s="139">
        <f t="shared" ca="1" si="136"/>
        <v>0</v>
      </c>
      <c r="E791" s="138">
        <f t="shared" ca="1" si="137"/>
        <v>0.21849999999999997</v>
      </c>
      <c r="F791" s="139">
        <f t="shared" ca="1" si="134"/>
        <v>0.2894920047000003</v>
      </c>
      <c r="G791" s="140">
        <f t="shared" ca="1" si="141"/>
        <v>17.369520282000018</v>
      </c>
      <c r="H791" s="139">
        <f t="shared" ca="1" si="138"/>
        <v>0.32724551989170692</v>
      </c>
      <c r="I791" s="123">
        <f t="shared" ca="1" si="142"/>
        <v>0.61673752459170728</v>
      </c>
      <c r="J791" s="123">
        <f t="shared" ca="1" si="139"/>
        <v>1.2347853358326075</v>
      </c>
      <c r="K791" s="142">
        <f t="shared" ca="1" si="143"/>
        <v>14.778846567452703</v>
      </c>
      <c r="L791" s="143">
        <f ca="1">MAX(Routing!A$3,J790+K790)</f>
        <v>15.982496816679292</v>
      </c>
      <c r="M791" s="141">
        <f ca="1">VLOOKUP(L791,Routing!A$3:D$23,4)+(L791-VLOOKUP(L791,Routing!A$3:A$23,1))*VLOOKUP(L791,Routing!A$3:E$23,5)</f>
        <v>0.60182506852882622</v>
      </c>
      <c r="N791" s="141">
        <f ca="1">VLOOKUP($L791,Routing!$A$3:$C$23,3)+($L791-VLOOKUP($L791,Routing!$A$3:$A$23,1))*VLOOKUP($L791,Routing!$A$3:$F$23,6)</f>
        <v>1.0592749137844673E-2</v>
      </c>
      <c r="O791" s="141">
        <f ca="1">VLOOKUP($L791,Routing!$A$3:$B$23,2)+($L791-VLOOKUP($L791,Routing!$A$3:$A$23,1))*VLOOKUP($L791,Routing!$A$3:$G$23,7)</f>
        <v>0.52963745689223374</v>
      </c>
      <c r="P791" s="83" t="str">
        <f t="shared" ca="1" si="140"/>
        <v/>
      </c>
      <c r="Q791" s="83" t="str">
        <f t="shared" ca="1" si="144"/>
        <v/>
      </c>
      <c r="R791" s="83"/>
      <c r="S791" s="83"/>
    </row>
    <row r="792" spans="1:19" x14ac:dyDescent="0.2">
      <c r="A792" s="83">
        <f>+MassCurves!A759</f>
        <v>755</v>
      </c>
      <c r="B792" s="138">
        <f t="shared" si="133"/>
        <v>1.9928999999999999</v>
      </c>
      <c r="C792" s="123">
        <f t="shared" ca="1" si="135"/>
        <v>0.2627999999999997</v>
      </c>
      <c r="D792" s="139">
        <f t="shared" ca="1" si="136"/>
        <v>0</v>
      </c>
      <c r="E792" s="138">
        <f t="shared" ca="1" si="137"/>
        <v>0.21849999999999997</v>
      </c>
      <c r="F792" s="139">
        <f t="shared" ca="1" si="134"/>
        <v>0.28949200469999958</v>
      </c>
      <c r="G792" s="140">
        <f t="shared" ca="1" si="141"/>
        <v>17.369520281999996</v>
      </c>
      <c r="H792" s="139">
        <f t="shared" ca="1" si="138"/>
        <v>0.32855581095335346</v>
      </c>
      <c r="I792" s="123">
        <f t="shared" ca="1" si="142"/>
        <v>0.61804781565335309</v>
      </c>
      <c r="J792" s="123">
        <f t="shared" ca="1" si="139"/>
        <v>1.2374138033302289</v>
      </c>
      <c r="K792" s="142">
        <f t="shared" ca="1" si="143"/>
        <v>14.807293880085231</v>
      </c>
      <c r="L792" s="143">
        <f ca="1">MAX(Routing!A$3,J791+K791)</f>
        <v>16.013631903285312</v>
      </c>
      <c r="M792" s="141">
        <f ca="1">VLOOKUP(L792,Routing!A$3:D$23,4)+(L792-VLOOKUP(L792,Routing!A$3:A$23,1))*VLOOKUP(L792,Routing!A$3:E$23,5)</f>
        <v>0.60316895529831172</v>
      </c>
      <c r="N792" s="141">
        <f ca="1">VLOOKUP($L792,Routing!$A$3:$C$23,3)+($L792-VLOOKUP($L792,Routing!$A$3:$A$23,1))*VLOOKUP($L792,Routing!$A$3:$F$23,6)</f>
        <v>1.0613266493103995E-2</v>
      </c>
      <c r="O792" s="141">
        <f ca="1">VLOOKUP($L792,Routing!$A$3:$B$23,2)+($L792-VLOOKUP($L792,Routing!$A$3:$A$23,1))*VLOOKUP($L792,Routing!$A$3:$G$23,7)</f>
        <v>0.53066332465519972</v>
      </c>
      <c r="P792" s="83" t="str">
        <f t="shared" ca="1" si="140"/>
        <v/>
      </c>
      <c r="Q792" s="83" t="str">
        <f t="shared" ca="1" si="144"/>
        <v/>
      </c>
      <c r="R792" s="83"/>
      <c r="S792" s="83"/>
    </row>
    <row r="793" spans="1:19" x14ac:dyDescent="0.2">
      <c r="A793" s="83">
        <f>+MassCurves!A760</f>
        <v>756</v>
      </c>
      <c r="B793" s="138">
        <f t="shared" si="133"/>
        <v>1.9972799999999999</v>
      </c>
      <c r="C793" s="123">
        <f t="shared" ca="1" si="135"/>
        <v>0.2627999999999997</v>
      </c>
      <c r="D793" s="139">
        <f t="shared" ca="1" si="136"/>
        <v>0</v>
      </c>
      <c r="E793" s="138">
        <f t="shared" ca="1" si="137"/>
        <v>0.21849999999999997</v>
      </c>
      <c r="F793" s="139">
        <f t="shared" ca="1" si="134"/>
        <v>0.28949200469999958</v>
      </c>
      <c r="G793" s="140">
        <f t="shared" ca="1" si="141"/>
        <v>17.369520281999975</v>
      </c>
      <c r="H793" s="139">
        <f t="shared" ca="1" si="138"/>
        <v>0.32987398740703183</v>
      </c>
      <c r="I793" s="123">
        <f t="shared" ca="1" si="142"/>
        <v>0.61936599210703136</v>
      </c>
      <c r="J793" s="123">
        <f t="shared" ca="1" si="139"/>
        <v>1.2400581050118387</v>
      </c>
      <c r="K793" s="142">
        <f t="shared" ca="1" si="143"/>
        <v>14.835687005941477</v>
      </c>
      <c r="L793" s="143">
        <f ca="1">MAX(Routing!A$3,J792+K792)</f>
        <v>16.04470768341546</v>
      </c>
      <c r="M793" s="141">
        <f ca="1">VLOOKUP(L793,Routing!A$3:D$23,4)+(L793-VLOOKUP(L793,Routing!A$3:A$23,1))*VLOOKUP(L793,Routing!A$3:E$23,5)</f>
        <v>0.60451028221661463</v>
      </c>
      <c r="N793" s="141">
        <f ca="1">VLOOKUP($L793,Routing!$A$3:$C$23,3)+($L793-VLOOKUP($L793,Routing!$A$3:$A$23,1))*VLOOKUP($L793,Routing!$A$3:$F$23,6)</f>
        <v>1.0633744766665872E-2</v>
      </c>
      <c r="O793" s="141">
        <f ca="1">VLOOKUP($L793,Routing!$A$3:$B$23,2)+($L793-VLOOKUP($L793,Routing!$A$3:$A$23,1))*VLOOKUP($L793,Routing!$A$3:$G$23,7)</f>
        <v>0.53168723833329357</v>
      </c>
      <c r="P793" s="83" t="str">
        <f t="shared" ca="1" si="140"/>
        <v/>
      </c>
      <c r="Q793" s="83" t="str">
        <f t="shared" ca="1" si="144"/>
        <v/>
      </c>
      <c r="R793" s="83"/>
      <c r="S793" s="83"/>
    </row>
    <row r="794" spans="1:19" x14ac:dyDescent="0.2">
      <c r="A794" s="83">
        <f>+MassCurves!A761</f>
        <v>757</v>
      </c>
      <c r="B794" s="138">
        <f t="shared" si="133"/>
        <v>2.0016599999999998</v>
      </c>
      <c r="C794" s="123">
        <f t="shared" ca="1" si="135"/>
        <v>0.2627999999999997</v>
      </c>
      <c r="D794" s="139">
        <f t="shared" ca="1" si="136"/>
        <v>0</v>
      </c>
      <c r="E794" s="138">
        <f t="shared" ca="1" si="137"/>
        <v>0.21849999999999997</v>
      </c>
      <c r="F794" s="139">
        <f t="shared" ca="1" si="134"/>
        <v>0.28949200469999958</v>
      </c>
      <c r="G794" s="140">
        <f t="shared" ca="1" si="141"/>
        <v>17.369520281999975</v>
      </c>
      <c r="H794" s="139">
        <f t="shared" ca="1" si="138"/>
        <v>0.33120011265277305</v>
      </c>
      <c r="I794" s="123">
        <f t="shared" ca="1" si="142"/>
        <v>0.62069211735277263</v>
      </c>
      <c r="J794" s="123">
        <f t="shared" ca="1" si="139"/>
        <v>1.2427183683159662</v>
      </c>
      <c r="K794" s="142">
        <f t="shared" ca="1" si="143"/>
        <v>14.864045090035988</v>
      </c>
      <c r="L794" s="143">
        <f ca="1">MAX(Routing!A$3,J793+K793)</f>
        <v>16.075745110953314</v>
      </c>
      <c r="M794" s="141">
        <f ca="1">VLOOKUP(L794,Routing!A$3:D$23,4)+(L794-VLOOKUP(L794,Routing!A$3:A$23,1))*VLOOKUP(L794,Routing!A$3:E$23,5)</f>
        <v>0.60584995371824846</v>
      </c>
      <c r="N794" s="141">
        <f ca="1">VLOOKUP($L794,Routing!$A$3:$C$23,3)+($L794-VLOOKUP($L794,Routing!$A$3:$A$23,1))*VLOOKUP($L794,Routing!$A$3:$F$23,6)</f>
        <v>1.0654197766690816E-2</v>
      </c>
      <c r="O794" s="141">
        <f ca="1">VLOOKUP($L794,Routing!$A$3:$B$23,2)+($L794-VLOOKUP($L794,Routing!$A$3:$A$23,1))*VLOOKUP($L794,Routing!$A$3:$G$23,7)</f>
        <v>0.5327098883345408</v>
      </c>
      <c r="P794" s="83" t="str">
        <f t="shared" ca="1" si="140"/>
        <v/>
      </c>
      <c r="Q794" s="83" t="str">
        <f t="shared" ca="1" si="144"/>
        <v/>
      </c>
      <c r="R794" s="83"/>
      <c r="S794" s="83"/>
    </row>
    <row r="795" spans="1:19" x14ac:dyDescent="0.2">
      <c r="A795" s="83">
        <f>+MassCurves!A762</f>
        <v>758</v>
      </c>
      <c r="B795" s="138">
        <f t="shared" si="133"/>
        <v>2.00604</v>
      </c>
      <c r="C795" s="123">
        <f t="shared" ca="1" si="135"/>
        <v>0.26280000000000037</v>
      </c>
      <c r="D795" s="139">
        <f t="shared" ca="1" si="136"/>
        <v>0</v>
      </c>
      <c r="E795" s="138">
        <f t="shared" ca="1" si="137"/>
        <v>0.21849999999999997</v>
      </c>
      <c r="F795" s="139">
        <f t="shared" ca="1" si="134"/>
        <v>0.2894920047000003</v>
      </c>
      <c r="G795" s="140">
        <f t="shared" ca="1" si="141"/>
        <v>17.369520281999996</v>
      </c>
      <c r="H795" s="139">
        <f t="shared" ca="1" si="138"/>
        <v>0.33253425072907589</v>
      </c>
      <c r="I795" s="123">
        <f t="shared" ca="1" si="142"/>
        <v>0.62202625542907619</v>
      </c>
      <c r="J795" s="123">
        <f t="shared" ca="1" si="139"/>
        <v>1.2453947219658066</v>
      </c>
      <c r="K795" s="142">
        <f t="shared" ca="1" si="143"/>
        <v>14.892385741104302</v>
      </c>
      <c r="L795" s="143">
        <f ca="1">MAX(Routing!A$3,J794+K794)</f>
        <v>16.106763458351956</v>
      </c>
      <c r="M795" s="141">
        <f ca="1">VLOOKUP(L795,Routing!A$3:D$23,4)+(L795-VLOOKUP(L795,Routing!A$3:A$23,1))*VLOOKUP(L795,Routing!A$3:E$23,5)</f>
        <v>0.60718880166197908</v>
      </c>
      <c r="N795" s="141">
        <f ca="1">VLOOKUP($L795,Routing!$A$3:$C$23,3)+($L795-VLOOKUP($L795,Routing!$A$3:$A$23,1))*VLOOKUP($L795,Routing!$A$3:$F$23,6)</f>
        <v>1.0674638193312658E-2</v>
      </c>
      <c r="O795" s="141">
        <f ca="1">VLOOKUP($L795,Routing!$A$3:$B$23,2)+($L795-VLOOKUP($L795,Routing!$A$3:$A$23,1))*VLOOKUP($L795,Routing!$A$3:$G$23,7)</f>
        <v>0.53373190966563278</v>
      </c>
      <c r="P795" s="83" t="str">
        <f t="shared" ca="1" si="140"/>
        <v/>
      </c>
      <c r="Q795" s="83" t="str">
        <f t="shared" ca="1" si="144"/>
        <v/>
      </c>
      <c r="R795" s="83"/>
      <c r="S795" s="83"/>
    </row>
    <row r="796" spans="1:19" x14ac:dyDescent="0.2">
      <c r="A796" s="83">
        <f>+MassCurves!A763</f>
        <v>759</v>
      </c>
      <c r="B796" s="138">
        <f t="shared" si="133"/>
        <v>2.0104199999999999</v>
      </c>
      <c r="C796" s="123">
        <f t="shared" ca="1" si="135"/>
        <v>0.2627999999999997</v>
      </c>
      <c r="D796" s="139">
        <f t="shared" ca="1" si="136"/>
        <v>0</v>
      </c>
      <c r="E796" s="138">
        <f t="shared" ca="1" si="137"/>
        <v>0.21849999999999997</v>
      </c>
      <c r="F796" s="139">
        <f t="shared" ca="1" si="134"/>
        <v>0.28949200469999958</v>
      </c>
      <c r="G796" s="140">
        <f t="shared" ca="1" si="141"/>
        <v>17.369520281999996</v>
      </c>
      <c r="H796" s="139">
        <f t="shared" ca="1" si="138"/>
        <v>0.33387646632063916</v>
      </c>
      <c r="I796" s="123">
        <f t="shared" ca="1" si="142"/>
        <v>0.62336847102063875</v>
      </c>
      <c r="J796" s="123">
        <f t="shared" ca="1" si="139"/>
        <v>1.2480872959847962</v>
      </c>
      <c r="K796" s="142">
        <f t="shared" ca="1" si="143"/>
        <v>14.920725165397833</v>
      </c>
      <c r="L796" s="143">
        <f ca="1">MAX(Routing!A$3,J795+K795)</f>
        <v>16.137780463070108</v>
      </c>
      <c r="M796" s="141">
        <f ca="1">VLOOKUP(L796,Routing!A$3:D$23,4)+(L796-VLOOKUP(L796,Routing!A$3:A$23,1))*VLOOKUP(L796,Routing!A$3:E$23,5)</f>
        <v>0.60852759165146109</v>
      </c>
      <c r="N796" s="141">
        <f ca="1">VLOOKUP($L796,Routing!$A$3:$C$23,3)+($L796-VLOOKUP($L796,Routing!$A$3:$A$23,1))*VLOOKUP($L796,Routing!$A$3:$F$23,6)</f>
        <v>1.069507773513681E-2</v>
      </c>
      <c r="O796" s="141">
        <f ca="1">VLOOKUP($L796,Routing!$A$3:$B$23,2)+($L796-VLOOKUP($L796,Routing!$A$3:$A$23,1))*VLOOKUP($L796,Routing!$A$3:$G$23,7)</f>
        <v>0.53475388675684044</v>
      </c>
      <c r="P796" s="83" t="str">
        <f t="shared" ca="1" si="140"/>
        <v/>
      </c>
      <c r="Q796" s="83" t="str">
        <f t="shared" ca="1" si="144"/>
        <v/>
      </c>
      <c r="R796" s="83"/>
      <c r="S796" s="83"/>
    </row>
    <row r="797" spans="1:19" x14ac:dyDescent="0.2">
      <c r="A797" s="83">
        <f>+MassCurves!A764</f>
        <v>760</v>
      </c>
      <c r="B797" s="138">
        <f t="shared" si="133"/>
        <v>2.0148000000000001</v>
      </c>
      <c r="C797" s="123">
        <f t="shared" ca="1" si="135"/>
        <v>0.26280000000000037</v>
      </c>
      <c r="D797" s="139">
        <f t="shared" ca="1" si="136"/>
        <v>0</v>
      </c>
      <c r="E797" s="138">
        <f t="shared" ca="1" si="137"/>
        <v>0.21849999999999997</v>
      </c>
      <c r="F797" s="139">
        <f t="shared" ca="1" si="134"/>
        <v>0.2894920047000003</v>
      </c>
      <c r="G797" s="140">
        <f t="shared" ca="1" si="141"/>
        <v>17.369520281999996</v>
      </c>
      <c r="H797" s="139">
        <f t="shared" ca="1" si="138"/>
        <v>0.33522682476620069</v>
      </c>
      <c r="I797" s="123">
        <f t="shared" ca="1" si="142"/>
        <v>0.62471882946620094</v>
      </c>
      <c r="J797" s="123">
        <f t="shared" ca="1" si="139"/>
        <v>1.2507962217124033</v>
      </c>
      <c r="K797" s="142">
        <f t="shared" ca="1" si="143"/>
        <v>14.949078288942989</v>
      </c>
      <c r="L797" s="143">
        <f ca="1">MAX(Routing!A$3,J796+K796)</f>
        <v>16.168812461382629</v>
      </c>
      <c r="M797" s="141">
        <f ca="1">VLOOKUP(L797,Routing!A$3:D$23,4)+(L797-VLOOKUP(L797,Routing!A$3:A$23,1))*VLOOKUP(L797,Routing!A$3:E$23,5)</f>
        <v>0.60986702881091415</v>
      </c>
      <c r="N797" s="141">
        <f ca="1">VLOOKUP($L797,Routing!$A$3:$C$23,3)+($L797-VLOOKUP($L797,Routing!$A$3:$A$23,1))*VLOOKUP($L797,Routing!$A$3:$F$23,6)</f>
        <v>1.0715527157418536E-2</v>
      </c>
      <c r="O797" s="141">
        <f ca="1">VLOOKUP($L797,Routing!$A$3:$B$23,2)+($L797-VLOOKUP($L797,Routing!$A$3:$A$23,1))*VLOOKUP($L797,Routing!$A$3:$G$23,7)</f>
        <v>0.53577635787092681</v>
      </c>
      <c r="P797" s="83" t="str">
        <f t="shared" ca="1" si="140"/>
        <v/>
      </c>
      <c r="Q797" s="83" t="str">
        <f t="shared" ca="1" si="144"/>
        <v/>
      </c>
      <c r="R797" s="83"/>
      <c r="S797" s="83"/>
    </row>
    <row r="798" spans="1:19" x14ac:dyDescent="0.2">
      <c r="A798" s="83">
        <f>+MassCurves!A765</f>
        <v>761</v>
      </c>
      <c r="B798" s="138">
        <f t="shared" si="133"/>
        <v>2.01918</v>
      </c>
      <c r="C798" s="123">
        <f t="shared" ca="1" si="135"/>
        <v>0.2627999999999997</v>
      </c>
      <c r="D798" s="139">
        <f t="shared" ca="1" si="136"/>
        <v>0</v>
      </c>
      <c r="E798" s="138">
        <f t="shared" ca="1" si="137"/>
        <v>0.21849999999999997</v>
      </c>
      <c r="F798" s="139">
        <f t="shared" ca="1" si="134"/>
        <v>0.28949200469999958</v>
      </c>
      <c r="G798" s="140">
        <f t="shared" ca="1" si="141"/>
        <v>17.369520281999996</v>
      </c>
      <c r="H798" s="139">
        <f t="shared" ca="1" si="138"/>
        <v>0.33658539206649168</v>
      </c>
      <c r="I798" s="123">
        <f t="shared" ca="1" si="142"/>
        <v>0.62607739676649121</v>
      </c>
      <c r="J798" s="123">
        <f t="shared" ca="1" si="139"/>
        <v>1.2535216318201445</v>
      </c>
      <c r="K798" s="142">
        <f t="shared" ca="1" si="143"/>
        <v>14.977458869260527</v>
      </c>
      <c r="L798" s="143">
        <f ca="1">MAX(Routing!A$3,J797+K797)</f>
        <v>16.199874510655391</v>
      </c>
      <c r="M798" s="141">
        <f ca="1">VLOOKUP(L798,Routing!A$3:D$23,4)+(L798-VLOOKUP(L798,Routing!A$3:A$23,1))*VLOOKUP(L798,Routing!A$3:E$23,5)</f>
        <v>0.61120776306288516</v>
      </c>
      <c r="N798" s="141">
        <f ca="1">VLOOKUP($L798,Routing!$A$3:$C$23,3)+($L798-VLOOKUP($L798,Routing!$A$3:$A$23,1))*VLOOKUP($L798,Routing!$A$3:$F$23,6)</f>
        <v>1.0735996382639466E-2</v>
      </c>
      <c r="O798" s="141">
        <f ca="1">VLOOKUP($L798,Routing!$A$3:$B$23,2)+($L798-VLOOKUP($L798,Routing!$A$3:$A$23,1))*VLOOKUP($L798,Routing!$A$3:$G$23,7)</f>
        <v>0.53679981913197339</v>
      </c>
      <c r="P798" s="83" t="str">
        <f t="shared" ca="1" si="140"/>
        <v/>
      </c>
      <c r="Q798" s="83" t="str">
        <f t="shared" ca="1" si="144"/>
        <v/>
      </c>
      <c r="R798" s="83"/>
      <c r="S798" s="83"/>
    </row>
    <row r="799" spans="1:19" x14ac:dyDescent="0.2">
      <c r="A799" s="83">
        <f>+MassCurves!A766</f>
        <v>762</v>
      </c>
      <c r="B799" s="138">
        <f t="shared" si="133"/>
        <v>2.0235599999999998</v>
      </c>
      <c r="C799" s="123">
        <f t="shared" ca="1" si="135"/>
        <v>0.2627999999999997</v>
      </c>
      <c r="D799" s="139">
        <f t="shared" ca="1" si="136"/>
        <v>0</v>
      </c>
      <c r="E799" s="138">
        <f t="shared" ca="1" si="137"/>
        <v>0.21849999999999997</v>
      </c>
      <c r="F799" s="139">
        <f t="shared" ca="1" si="134"/>
        <v>0.28949200469999958</v>
      </c>
      <c r="G799" s="140">
        <f t="shared" ca="1" si="141"/>
        <v>17.369520281999975</v>
      </c>
      <c r="H799" s="139">
        <f t="shared" ca="1" si="138"/>
        <v>0.33795223489229892</v>
      </c>
      <c r="I799" s="123">
        <f t="shared" ca="1" si="142"/>
        <v>0.62744423959229856</v>
      </c>
      <c r="J799" s="123">
        <f t="shared" ca="1" si="139"/>
        <v>1.2562636603278312</v>
      </c>
      <c r="K799" s="142">
        <f t="shared" ca="1" si="143"/>
        <v>15.005879597455284</v>
      </c>
      <c r="L799" s="143">
        <f ca="1">MAX(Routing!A$3,J798+K798)</f>
        <v>16.230980501080673</v>
      </c>
      <c r="M799" s="141">
        <f ca="1">VLOOKUP(L799,Routing!A$3:D$23,4)+(L799-VLOOKUP(L799,Routing!A$3:A$23,1))*VLOOKUP(L799,Routing!A$3:E$23,5)</f>
        <v>0.61255039395109334</v>
      </c>
      <c r="N799" s="141">
        <f ca="1">VLOOKUP($L799,Routing!$A$3:$C$23,3)+($L799-VLOOKUP($L799,Routing!$A$3:$A$23,1))*VLOOKUP($L799,Routing!$A$3:$F$23,6)</f>
        <v>1.075649456413883E-2</v>
      </c>
      <c r="O799" s="141">
        <f ca="1">VLOOKUP($L799,Routing!$A$3:$B$23,2)+($L799-VLOOKUP($L799,Routing!$A$3:$A$23,1))*VLOOKUP($L799,Routing!$A$3:$G$23,7)</f>
        <v>0.53782472820694149</v>
      </c>
      <c r="P799" s="83" t="str">
        <f t="shared" ca="1" si="140"/>
        <v/>
      </c>
      <c r="Q799" s="83" t="str">
        <f t="shared" ca="1" si="144"/>
        <v/>
      </c>
      <c r="R799" s="83"/>
      <c r="S799" s="83"/>
    </row>
    <row r="800" spans="1:19" x14ac:dyDescent="0.2">
      <c r="A800" s="83">
        <f>+MassCurves!A767</f>
        <v>763</v>
      </c>
      <c r="B800" s="138">
        <f t="shared" si="133"/>
        <v>2.0279400000000001</v>
      </c>
      <c r="C800" s="123">
        <f t="shared" ca="1" si="135"/>
        <v>0.26280000000000037</v>
      </c>
      <c r="D800" s="139">
        <f t="shared" ca="1" si="136"/>
        <v>0</v>
      </c>
      <c r="E800" s="138">
        <f t="shared" ca="1" si="137"/>
        <v>0.21849999999999997</v>
      </c>
      <c r="F800" s="139">
        <f t="shared" ca="1" si="134"/>
        <v>0.2894920047000003</v>
      </c>
      <c r="G800" s="140">
        <f t="shared" ca="1" si="141"/>
        <v>17.369520281999996</v>
      </c>
      <c r="H800" s="139">
        <f t="shared" ca="1" si="138"/>
        <v>0.33932742059264626</v>
      </c>
      <c r="I800" s="123">
        <f t="shared" ca="1" si="142"/>
        <v>0.62881942529264656</v>
      </c>
      <c r="J800" s="123">
        <f t="shared" ca="1" si="139"/>
        <v>1.2590224426200418</v>
      </c>
      <c r="K800" s="142">
        <f t="shared" ca="1" si="143"/>
        <v>15.03435219150769</v>
      </c>
      <c r="L800" s="143">
        <f ca="1">MAX(Routing!A$3,J799+K799)</f>
        <v>16.262143257783116</v>
      </c>
      <c r="M800" s="141">
        <f ca="1">VLOOKUP(L800,Routing!A$3:D$23,4)+(L800-VLOOKUP(L800,Routing!A$3:A$23,1))*VLOOKUP(L800,Routing!A$3:E$23,5)</f>
        <v>0.6138954750476403</v>
      </c>
      <c r="N800" s="141">
        <f ca="1">VLOOKUP($L800,Routing!$A$3:$C$23,3)+($L800-VLOOKUP($L800,Routing!$A$3:$A$23,1))*VLOOKUP($L800,Routing!$A$3:$F$23,6)</f>
        <v>1.0777030153399089E-2</v>
      </c>
      <c r="O800" s="141">
        <f ca="1">VLOOKUP($L800,Routing!$A$3:$B$23,2)+($L800-VLOOKUP($L800,Routing!$A$3:$A$23,1))*VLOOKUP($L800,Routing!$A$3:$G$23,7)</f>
        <v>0.53885150766995438</v>
      </c>
      <c r="P800" s="83" t="str">
        <f t="shared" ca="1" si="140"/>
        <v/>
      </c>
      <c r="Q800" s="83" t="str">
        <f t="shared" ca="1" si="144"/>
        <v/>
      </c>
      <c r="R800" s="83"/>
      <c r="S800" s="83"/>
    </row>
    <row r="801" spans="1:19" x14ac:dyDescent="0.2">
      <c r="A801" s="83">
        <f>+MassCurves!A768</f>
        <v>764</v>
      </c>
      <c r="B801" s="138">
        <f t="shared" si="133"/>
        <v>2.0323199999999999</v>
      </c>
      <c r="C801" s="123">
        <f t="shared" ca="1" si="135"/>
        <v>0.2627999999999997</v>
      </c>
      <c r="D801" s="139">
        <f t="shared" ca="1" si="136"/>
        <v>0</v>
      </c>
      <c r="E801" s="138">
        <f t="shared" ca="1" si="137"/>
        <v>0.21849999999999997</v>
      </c>
      <c r="F801" s="139">
        <f t="shared" ca="1" si="134"/>
        <v>0.28949200469999958</v>
      </c>
      <c r="G801" s="140">
        <f t="shared" ca="1" si="141"/>
        <v>17.369520281999996</v>
      </c>
      <c r="H801" s="139">
        <f t="shared" ca="1" si="138"/>
        <v>0.34071101720309077</v>
      </c>
      <c r="I801" s="123">
        <f t="shared" ca="1" si="142"/>
        <v>0.6302030219030903</v>
      </c>
      <c r="J801" s="123">
        <f t="shared" ca="1" si="139"/>
        <v>1.261798115462837</v>
      </c>
      <c r="K801" s="142">
        <f t="shared" ca="1" si="143"/>
        <v>15.062887481526852</v>
      </c>
      <c r="L801" s="143">
        <f ca="1">MAX(Routing!A$3,J800+K800)</f>
        <v>16.29337463412773</v>
      </c>
      <c r="M801" s="141">
        <f ca="1">VLOOKUP(L801,Routing!A$3:D$23,4)+(L801-VLOOKUP(L801,Routing!A$3:A$23,1))*VLOOKUP(L801,Routing!A$3:E$23,5)</f>
        <v>0.61524351798047205</v>
      </c>
      <c r="N801" s="141">
        <f ca="1">VLOOKUP($L801,Routing!$A$3:$C$23,3)+($L801-VLOOKUP($L801,Routing!$A$3:$A$23,1))*VLOOKUP($L801,Routing!$A$3:$F$23,6)</f>
        <v>1.0797610961533925E-2</v>
      </c>
      <c r="O801" s="141">
        <f ca="1">VLOOKUP($L801,Routing!$A$3:$B$23,2)+($L801-VLOOKUP($L801,Routing!$A$3:$A$23,1))*VLOOKUP($L801,Routing!$A$3:$G$23,7)</f>
        <v>0.53988054807669617</v>
      </c>
      <c r="P801" s="83" t="str">
        <f t="shared" ca="1" si="140"/>
        <v/>
      </c>
      <c r="Q801" s="83" t="str">
        <f t="shared" ca="1" si="144"/>
        <v/>
      </c>
      <c r="R801" s="83"/>
      <c r="S801" s="83"/>
    </row>
    <row r="802" spans="1:19" x14ac:dyDescent="0.2">
      <c r="A802" s="83">
        <f>+MassCurves!A769</f>
        <v>765</v>
      </c>
      <c r="B802" s="138">
        <f t="shared" si="133"/>
        <v>2.0367000000000002</v>
      </c>
      <c r="C802" s="123">
        <f t="shared" ca="1" si="135"/>
        <v>0.26280000000000037</v>
      </c>
      <c r="D802" s="139">
        <f t="shared" ca="1" si="136"/>
        <v>0</v>
      </c>
      <c r="E802" s="138">
        <f t="shared" ca="1" si="137"/>
        <v>0.21849999999999997</v>
      </c>
      <c r="F802" s="139">
        <f t="shared" ca="1" si="134"/>
        <v>0.2894920047000003</v>
      </c>
      <c r="G802" s="140">
        <f t="shared" ca="1" si="141"/>
        <v>17.369520281999996</v>
      </c>
      <c r="H802" s="139">
        <f t="shared" ca="1" si="138"/>
        <v>0.34210309345413709</v>
      </c>
      <c r="I802" s="123">
        <f t="shared" ca="1" si="142"/>
        <v>0.63159509815413739</v>
      </c>
      <c r="J802" s="123">
        <f t="shared" ca="1" si="139"/>
        <v>1.2645908170207107</v>
      </c>
      <c r="K802" s="142">
        <f t="shared" ca="1" si="143"/>
        <v>15.091495487659314</v>
      </c>
      <c r="L802" s="143">
        <f ca="1">MAX(Routing!A$3,J801+K801)</f>
        <v>16.324685596989688</v>
      </c>
      <c r="M802" s="141">
        <f ca="1">VLOOKUP(L802,Routing!A$3:D$23,4)+(L802-VLOOKUP(L802,Routing!A$3:A$23,1))*VLOOKUP(L802,Routing!A$3:E$23,5)</f>
        <v>0.61659499611388779</v>
      </c>
      <c r="N802" s="141">
        <f ca="1">VLOOKUP($L802,Routing!$A$3:$C$23,3)+($L802-VLOOKUP($L802,Routing!$A$3:$A$23,1))*VLOOKUP($L802,Routing!$A$3:$F$23,6)</f>
        <v>1.0818244215479202E-2</v>
      </c>
      <c r="O802" s="141">
        <f ca="1">VLOOKUP($L802,Routing!$A$3:$B$23,2)+($L802-VLOOKUP($L802,Routing!$A$3:$A$23,1))*VLOOKUP($L802,Routing!$A$3:$G$23,7)</f>
        <v>0.54091221077396012</v>
      </c>
      <c r="P802" s="83" t="str">
        <f t="shared" ca="1" si="140"/>
        <v/>
      </c>
      <c r="Q802" s="83" t="str">
        <f t="shared" ca="1" si="144"/>
        <v/>
      </c>
      <c r="R802" s="83"/>
      <c r="S802" s="83"/>
    </row>
    <row r="803" spans="1:19" x14ac:dyDescent="0.2">
      <c r="A803" s="83">
        <f>+MassCurves!A770</f>
        <v>766</v>
      </c>
      <c r="B803" s="138">
        <f t="shared" si="133"/>
        <v>2.04108</v>
      </c>
      <c r="C803" s="123">
        <f t="shared" ca="1" si="135"/>
        <v>0.26280000000000037</v>
      </c>
      <c r="D803" s="139">
        <f t="shared" ca="1" si="136"/>
        <v>0</v>
      </c>
      <c r="E803" s="138">
        <f t="shared" ca="1" si="137"/>
        <v>0.21849999999999997</v>
      </c>
      <c r="F803" s="139">
        <f t="shared" ca="1" si="134"/>
        <v>0.2894920047000003</v>
      </c>
      <c r="G803" s="140">
        <f t="shared" ca="1" si="141"/>
        <v>17.369520282000018</v>
      </c>
      <c r="H803" s="139">
        <f t="shared" ca="1" si="138"/>
        <v>0.34350371877977387</v>
      </c>
      <c r="I803" s="123">
        <f t="shared" ca="1" si="142"/>
        <v>0.63299572347977417</v>
      </c>
      <c r="J803" s="123">
        <f t="shared" ca="1" si="139"/>
        <v>1.267400686873779</v>
      </c>
      <c r="K803" s="142">
        <f t="shared" ca="1" si="143"/>
        <v>15.120185491287778</v>
      </c>
      <c r="L803" s="143">
        <f ca="1">MAX(Routing!A$3,J802+K802)</f>
        <v>16.356086304680026</v>
      </c>
      <c r="M803" s="141">
        <f ca="1">VLOOKUP(L803,Routing!A$3:D$23,4)+(L803-VLOOKUP(L803,Routing!A$3:A$23,1))*VLOOKUP(L803,Routing!A$3:E$23,5)</f>
        <v>0.61795034791205394</v>
      </c>
      <c r="N803" s="141">
        <f ca="1">VLOOKUP($L803,Routing!$A$3:$C$23,3)+($L803-VLOOKUP($L803,Routing!$A$3:$A$23,1))*VLOOKUP($L803,Routing!$A$3:$F$23,6)</f>
        <v>1.0838936609344334E-2</v>
      </c>
      <c r="O803" s="141">
        <f ca="1">VLOOKUP($L803,Routing!$A$3:$B$23,2)+($L803-VLOOKUP($L803,Routing!$A$3:$A$23,1))*VLOOKUP($L803,Routing!$A$3:$G$23,7)</f>
        <v>0.5419468304672167</v>
      </c>
      <c r="P803" s="83" t="str">
        <f t="shared" ca="1" si="140"/>
        <v/>
      </c>
      <c r="Q803" s="83" t="str">
        <f t="shared" ca="1" si="144"/>
        <v/>
      </c>
      <c r="R803" s="83"/>
      <c r="S803" s="83"/>
    </row>
    <row r="804" spans="1:19" x14ac:dyDescent="0.2">
      <c r="A804" s="83">
        <f>+MassCurves!A771</f>
        <v>767</v>
      </c>
      <c r="B804" s="138">
        <f t="shared" si="133"/>
        <v>2.0454599999999998</v>
      </c>
      <c r="C804" s="123">
        <f t="shared" ca="1" si="135"/>
        <v>0.2627999999999997</v>
      </c>
      <c r="D804" s="139">
        <f t="shared" ca="1" si="136"/>
        <v>0</v>
      </c>
      <c r="E804" s="138">
        <f t="shared" ca="1" si="137"/>
        <v>0.21849999999999997</v>
      </c>
      <c r="F804" s="139">
        <f t="shared" ca="1" si="134"/>
        <v>0.28949200469999958</v>
      </c>
      <c r="G804" s="140">
        <f t="shared" ca="1" si="141"/>
        <v>17.369520281999996</v>
      </c>
      <c r="H804" s="139">
        <f t="shared" ca="1" si="138"/>
        <v>0.34491296332613186</v>
      </c>
      <c r="I804" s="123">
        <f t="shared" ca="1" si="142"/>
        <v>0.63440496802613144</v>
      </c>
      <c r="J804" s="123">
        <f t="shared" ca="1" si="139"/>
        <v>1.2702278660352282</v>
      </c>
      <c r="K804" s="142">
        <f t="shared" ca="1" si="143"/>
        <v>15.14896610009918</v>
      </c>
      <c r="L804" s="143">
        <f ca="1">MAX(Routing!A$3,J803+K803)</f>
        <v>16.387586178161555</v>
      </c>
      <c r="M804" s="141">
        <f ca="1">VLOOKUP(L804,Routing!A$3:D$23,4)+(L804-VLOOKUP(L804,Routing!A$3:A$23,1))*VLOOKUP(L804,Routing!A$3:E$23,5)</f>
        <v>0.61930998001290405</v>
      </c>
      <c r="N804" s="141">
        <f ca="1">VLOOKUP($L804,Routing!$A$3:$C$23,3)+($L804-VLOOKUP($L804,Routing!$A$3:$A$23,1))*VLOOKUP($L804,Routing!$A$3:$F$23,6)</f>
        <v>1.0859694351342047E-2</v>
      </c>
      <c r="O804" s="141">
        <f ca="1">VLOOKUP($L804,Routing!$A$3:$B$23,2)+($L804-VLOOKUP($L804,Routing!$A$3:$A$23,1))*VLOOKUP($L804,Routing!$A$3:$G$23,7)</f>
        <v>0.54298471756710232</v>
      </c>
      <c r="P804" s="83" t="str">
        <f t="shared" ca="1" si="140"/>
        <v/>
      </c>
      <c r="Q804" s="83" t="str">
        <f t="shared" ca="1" si="144"/>
        <v/>
      </c>
      <c r="R804" s="83"/>
      <c r="S804" s="83"/>
    </row>
    <row r="805" spans="1:19" x14ac:dyDescent="0.2">
      <c r="A805" s="83">
        <f>+MassCurves!A772</f>
        <v>768</v>
      </c>
      <c r="B805" s="138">
        <f t="shared" ref="B805:B868" si="145">+HLOOKUP($B$9,MassCurve,(A805+2))</f>
        <v>2.0498400000000001</v>
      </c>
      <c r="C805" s="123">
        <f t="shared" ca="1" si="135"/>
        <v>0.26280000000000037</v>
      </c>
      <c r="D805" s="139">
        <f t="shared" ca="1" si="136"/>
        <v>0</v>
      </c>
      <c r="E805" s="138">
        <f t="shared" ca="1" si="137"/>
        <v>0.21849999999999997</v>
      </c>
      <c r="F805" s="139">
        <f t="shared" ref="F805:F868" ca="1" si="146">+E805*C805*MAX(0.05,$B$5)*1.0083</f>
        <v>0.2894920047000003</v>
      </c>
      <c r="G805" s="140">
        <f t="shared" ca="1" si="141"/>
        <v>17.369520281999996</v>
      </c>
      <c r="H805" s="139">
        <f t="shared" ca="1" si="138"/>
        <v>0.34633089796026595</v>
      </c>
      <c r="I805" s="123">
        <f t="shared" ca="1" si="142"/>
        <v>0.6358229026602662</v>
      </c>
      <c r="J805" s="123">
        <f t="shared" ca="1" si="139"/>
        <v>1.2730724969690026</v>
      </c>
      <c r="K805" s="142">
        <f t="shared" ca="1" si="143"/>
        <v>15.177845307551628</v>
      </c>
      <c r="L805" s="143">
        <f ca="1">MAX(Routing!A$3,J804+K804)</f>
        <v>16.419193966134408</v>
      </c>
      <c r="M805" s="141">
        <f ca="1">VLOOKUP(L805,Routing!A$3:D$23,4)+(L805-VLOOKUP(L805,Routing!A$3:A$23,1))*VLOOKUP(L805,Routing!A$3:E$23,5)</f>
        <v>0.62067427003743247</v>
      </c>
      <c r="N805" s="141">
        <f ca="1">VLOOKUP($L805,Routing!$A$3:$C$23,3)+($L805-VLOOKUP($L805,Routing!$A$3:$A$23,1))*VLOOKUP($L805,Routing!$A$3:$F$23,6)</f>
        <v>1.0880523206678358E-2</v>
      </c>
      <c r="O805" s="141">
        <f ca="1">VLOOKUP($L805,Routing!$A$3:$B$23,2)+($L805-VLOOKUP($L805,Routing!$A$3:$A$23,1))*VLOOKUP($L805,Routing!$A$3:$G$23,7)</f>
        <v>0.54402616033391793</v>
      </c>
      <c r="P805" s="83" t="str">
        <f t="shared" ca="1" si="140"/>
        <v/>
      </c>
      <c r="Q805" s="83" t="str">
        <f t="shared" ca="1" si="144"/>
        <v/>
      </c>
      <c r="R805" s="83"/>
      <c r="S805" s="83"/>
    </row>
    <row r="806" spans="1:19" x14ac:dyDescent="0.2">
      <c r="A806" s="83">
        <f>+MassCurves!A773</f>
        <v>769</v>
      </c>
      <c r="B806" s="138">
        <f t="shared" si="145"/>
        <v>2.0542199999999999</v>
      </c>
      <c r="C806" s="123">
        <f t="shared" ref="C806:C869" ca="1" si="147">+IF(A806&lt;MAX(5,$B$6),(B806-B805)*60,(B806-OFFSET(B806,-MAX(5,$B$6),0,1,1))/(A806-OFFSET(A806,-MAX(5,$B$6),0,1,1))*60)</f>
        <v>0.2627999999999997</v>
      </c>
      <c r="D806" s="139">
        <f t="shared" ref="D806:D869" ca="1" si="148">VLOOKUP(C806,Cinterp,$B$10+1)</f>
        <v>0</v>
      </c>
      <c r="E806" s="138">
        <f t="shared" ref="E806:E869" ca="1" si="149">0.95*MAX(0,$B$7)/100+D806*(1-MAX(0,$B$7)/100)</f>
        <v>0.21849999999999997</v>
      </c>
      <c r="F806" s="139">
        <f t="shared" ca="1" si="146"/>
        <v>0.28949200469999958</v>
      </c>
      <c r="G806" s="140">
        <f t="shared" ca="1" si="141"/>
        <v>17.369520281999996</v>
      </c>
      <c r="H806" s="139">
        <f t="shared" ref="H806:H869" ca="1" si="150">+S$35*(1-F806/B$20)*(1/(1+ABS(A806-S$37)/100))^2</f>
        <v>0.34775759427906644</v>
      </c>
      <c r="I806" s="123">
        <f t="shared" ca="1" si="142"/>
        <v>0.63724959897906608</v>
      </c>
      <c r="J806" s="123">
        <f t="shared" ref="J806:J869" ca="1" si="151">+I806+I807</f>
        <v>1.275934723607751</v>
      </c>
      <c r="K806" s="142">
        <f t="shared" ca="1" si="143"/>
        <v>15.206830547223971</v>
      </c>
      <c r="L806" s="143">
        <f ca="1">MAX(Routing!A$3,J805+K805)</f>
        <v>16.450917804520632</v>
      </c>
      <c r="M806" s="141">
        <f ca="1">VLOOKUP(L806,Routing!A$3:D$23,4)+(L806-VLOOKUP(L806,Routing!A$3:A$23,1))*VLOOKUP(L806,Routing!A$3:E$23,5)</f>
        <v>0.62204356915723324</v>
      </c>
      <c r="N806" s="141">
        <f ca="1">VLOOKUP($L806,Routing!$A$3:$C$23,3)+($L806-VLOOKUP($L806,Routing!$A$3:$A$23,1))*VLOOKUP($L806,Routing!$A$3:$F$23,6)</f>
        <v>1.0901428536751651E-2</v>
      </c>
      <c r="O806" s="141">
        <f ca="1">VLOOKUP($L806,Routing!$A$3:$B$23,2)+($L806-VLOOKUP($L806,Routing!$A$3:$A$23,1))*VLOOKUP($L806,Routing!$A$3:$G$23,7)</f>
        <v>0.54507142683758258</v>
      </c>
      <c r="P806" s="83" t="str">
        <f t="shared" ref="P806:P869" ca="1" si="152">IF(I806&gt;B$23,(I806-B$23),"")</f>
        <v/>
      </c>
      <c r="Q806" s="83" t="str">
        <f t="shared" ca="1" si="144"/>
        <v/>
      </c>
      <c r="R806" s="83"/>
      <c r="S806" s="83"/>
    </row>
    <row r="807" spans="1:19" x14ac:dyDescent="0.2">
      <c r="A807" s="83">
        <f>+MassCurves!A774</f>
        <v>770</v>
      </c>
      <c r="B807" s="138">
        <f t="shared" si="145"/>
        <v>2.0585999999999998</v>
      </c>
      <c r="C807" s="123">
        <f t="shared" ca="1" si="147"/>
        <v>0.26279999999999903</v>
      </c>
      <c r="D807" s="139">
        <f t="shared" ca="1" si="148"/>
        <v>0</v>
      </c>
      <c r="E807" s="138">
        <f t="shared" ca="1" si="149"/>
        <v>0.21849999999999997</v>
      </c>
      <c r="F807" s="139">
        <f t="shared" ca="1" si="146"/>
        <v>0.28949200469999886</v>
      </c>
      <c r="G807" s="140">
        <f t="shared" ref="G807:G870" ca="1" si="153">+AVERAGE(F806:F807)*60</f>
        <v>17.369520281999954</v>
      </c>
      <c r="H807" s="139">
        <f t="shared" ca="1" si="150"/>
        <v>0.34919312461829471</v>
      </c>
      <c r="I807" s="123">
        <f t="shared" ref="I807:I870" ca="1" si="154">+F807+H807</f>
        <v>0.63868512931829358</v>
      </c>
      <c r="J807" s="123">
        <f t="shared" ca="1" si="151"/>
        <v>1.278814691371041</v>
      </c>
      <c r="K807" s="142">
        <f t="shared" ref="K807:K870" ca="1" si="155">L807-2*M807</f>
        <v>15.235928742489968</v>
      </c>
      <c r="L807" s="143">
        <f ca="1">MAX(Routing!A$3,J806+K806)</f>
        <v>16.48276527083172</v>
      </c>
      <c r="M807" s="141">
        <f ca="1">VLOOKUP(L807,Routing!A$3:D$23,4)+(L807-VLOOKUP(L807,Routing!A$3:A$23,1))*VLOOKUP(L807,Routing!A$3:E$23,5)</f>
        <v>0.62341820444117158</v>
      </c>
      <c r="N807" s="141">
        <f ca="1">VLOOKUP($L807,Routing!$A$3:$C$23,3)+($L807-VLOOKUP($L807,Routing!$A$3:$A$23,1))*VLOOKUP($L807,Routing!$A$3:$F$23,6)</f>
        <v>1.0922415334979717E-2</v>
      </c>
      <c r="O807" s="141">
        <f ca="1">VLOOKUP($L807,Routing!$A$3:$B$23,2)+($L807-VLOOKUP($L807,Routing!$A$3:$A$23,1))*VLOOKUP($L807,Routing!$A$3:$G$23,7)</f>
        <v>0.5461207667489858</v>
      </c>
      <c r="P807" s="83" t="str">
        <f t="shared" ca="1" si="152"/>
        <v/>
      </c>
      <c r="Q807" s="83" t="str">
        <f t="shared" ref="Q807:Q870" ca="1" si="156">IF(P807="","",P807*60)</f>
        <v/>
      </c>
      <c r="R807" s="83"/>
      <c r="S807" s="83"/>
    </row>
    <row r="808" spans="1:19" x14ac:dyDescent="0.2">
      <c r="A808" s="83">
        <f>+MassCurves!A775</f>
        <v>771</v>
      </c>
      <c r="B808" s="138">
        <f t="shared" si="145"/>
        <v>2.06298</v>
      </c>
      <c r="C808" s="123">
        <f t="shared" ca="1" si="147"/>
        <v>0.26280000000000037</v>
      </c>
      <c r="D808" s="139">
        <f t="shared" ca="1" si="148"/>
        <v>0</v>
      </c>
      <c r="E808" s="138">
        <f t="shared" ca="1" si="149"/>
        <v>0.21849999999999997</v>
      </c>
      <c r="F808" s="139">
        <f t="shared" ca="1" si="146"/>
        <v>0.2894920047000003</v>
      </c>
      <c r="G808" s="140">
        <f t="shared" ca="1" si="153"/>
        <v>17.369520281999975</v>
      </c>
      <c r="H808" s="139">
        <f t="shared" ca="1" si="150"/>
        <v>0.35063756206175439</v>
      </c>
      <c r="I808" s="123">
        <f t="shared" ca="1" si="154"/>
        <v>0.6401295667617547</v>
      </c>
      <c r="J808" s="123">
        <f t="shared" ca="1" si="151"/>
        <v>1.2817125471838207</v>
      </c>
      <c r="K808" s="142">
        <f t="shared" ca="1" si="155"/>
        <v>15.265146351920903</v>
      </c>
      <c r="L808" s="143">
        <f ca="1">MAX(Routing!A$3,J807+K807)</f>
        <v>16.514743433861007</v>
      </c>
      <c r="M808" s="141">
        <f ca="1">VLOOKUP(L808,Routing!A$3:D$23,4)+(L808-VLOOKUP(L808,Routing!A$3:A$23,1))*VLOOKUP(L808,Routing!A$3:E$23,5)</f>
        <v>0.62479848100026092</v>
      </c>
      <c r="N808" s="141">
        <f ca="1">VLOOKUP($L808,Routing!$A$3:$C$23,3)+($L808-VLOOKUP($L808,Routing!$A$3:$A$23,1))*VLOOKUP($L808,Routing!$A$3:$F$23,6)</f>
        <v>1.0943488259545969E-2</v>
      </c>
      <c r="O808" s="141">
        <f ca="1">VLOOKUP($L808,Routing!$A$3:$B$23,2)+($L808-VLOOKUP($L808,Routing!$A$3:$A$23,1))*VLOOKUP($L808,Routing!$A$3:$G$23,7)</f>
        <v>0.54717441297729841</v>
      </c>
      <c r="P808" s="83" t="str">
        <f t="shared" ca="1" si="152"/>
        <v/>
      </c>
      <c r="Q808" s="83" t="str">
        <f t="shared" ca="1" si="156"/>
        <v/>
      </c>
      <c r="R808" s="83"/>
      <c r="S808" s="83"/>
    </row>
    <row r="809" spans="1:19" x14ac:dyDescent="0.2">
      <c r="A809" s="83">
        <f>+MassCurves!A776</f>
        <v>772</v>
      </c>
      <c r="B809" s="138">
        <f t="shared" si="145"/>
        <v>2.0673599999999999</v>
      </c>
      <c r="C809" s="123">
        <f t="shared" ca="1" si="147"/>
        <v>0.2627999999999997</v>
      </c>
      <c r="D809" s="139">
        <f t="shared" ca="1" si="148"/>
        <v>0</v>
      </c>
      <c r="E809" s="138">
        <f t="shared" ca="1" si="149"/>
        <v>0.21849999999999997</v>
      </c>
      <c r="F809" s="139">
        <f t="shared" ca="1" si="146"/>
        <v>0.28949200469999958</v>
      </c>
      <c r="G809" s="140">
        <f t="shared" ca="1" si="153"/>
        <v>17.369520281999996</v>
      </c>
      <c r="H809" s="139">
        <f t="shared" ca="1" si="150"/>
        <v>0.35209098045059273</v>
      </c>
      <c r="I809" s="123">
        <f t="shared" ca="1" si="154"/>
        <v>0.64158298515059231</v>
      </c>
      <c r="J809" s="123">
        <f t="shared" ca="1" si="151"/>
        <v>1.2846284394951628</v>
      </c>
      <c r="K809" s="142">
        <f t="shared" ca="1" si="155"/>
        <v>15.294489410785612</v>
      </c>
      <c r="L809" s="143">
        <f ca="1">MAX(Routing!A$3,J808+K808)</f>
        <v>16.546858899104723</v>
      </c>
      <c r="M809" s="141">
        <f ca="1">VLOOKUP(L809,Routing!A$3:D$23,4)+(L809-VLOOKUP(L809,Routing!A$3:A$23,1))*VLOOKUP(L809,Routing!A$3:E$23,5)</f>
        <v>0.62618468394817761</v>
      </c>
      <c r="N809" s="141">
        <f ca="1">VLOOKUP($L809,Routing!$A$3:$C$23,3)+($L809-VLOOKUP($L809,Routing!$A$3:$A$23,1))*VLOOKUP($L809,Routing!$A$3:$F$23,6)</f>
        <v>1.0964651663330955E-2</v>
      </c>
      <c r="O809" s="141">
        <f ca="1">VLOOKUP($L809,Routing!$A$3:$B$23,2)+($L809-VLOOKUP($L809,Routing!$A$3:$A$23,1))*VLOOKUP($L809,Routing!$A$3:$G$23,7)</f>
        <v>0.54823258316654777</v>
      </c>
      <c r="P809" s="83" t="str">
        <f t="shared" ca="1" si="152"/>
        <v/>
      </c>
      <c r="Q809" s="83" t="str">
        <f t="shared" ca="1" si="156"/>
        <v/>
      </c>
      <c r="R809" s="83"/>
      <c r="S809" s="83"/>
    </row>
    <row r="810" spans="1:19" x14ac:dyDescent="0.2">
      <c r="A810" s="83">
        <f>+MassCurves!A777</f>
        <v>773</v>
      </c>
      <c r="B810" s="138">
        <f t="shared" si="145"/>
        <v>2.0717400000000001</v>
      </c>
      <c r="C810" s="123">
        <f t="shared" ca="1" si="147"/>
        <v>0.26280000000000037</v>
      </c>
      <c r="D810" s="139">
        <f t="shared" ca="1" si="148"/>
        <v>0</v>
      </c>
      <c r="E810" s="138">
        <f t="shared" ca="1" si="149"/>
        <v>0.21849999999999997</v>
      </c>
      <c r="F810" s="139">
        <f t="shared" ca="1" si="146"/>
        <v>0.2894920047000003</v>
      </c>
      <c r="G810" s="140">
        <f t="shared" ca="1" si="153"/>
        <v>17.369520281999996</v>
      </c>
      <c r="H810" s="139">
        <f t="shared" ca="1" si="150"/>
        <v>0.35355345439273733</v>
      </c>
      <c r="I810" s="123">
        <f t="shared" ca="1" si="154"/>
        <v>0.64304545909273769</v>
      </c>
      <c r="J810" s="123">
        <f t="shared" ca="1" si="151"/>
        <v>1.2875625182972783</v>
      </c>
      <c r="K810" s="142">
        <f t="shared" ca="1" si="155"/>
        <v>15.323963568985187</v>
      </c>
      <c r="L810" s="143">
        <f ca="1">MAX(Routing!A$3,J809+K809)</f>
        <v>16.579117850280774</v>
      </c>
      <c r="M810" s="141">
        <f ca="1">VLOOKUP(L810,Routing!A$3:D$23,4)+(L810-VLOOKUP(L810,Routing!A$3:A$23,1))*VLOOKUP(L810,Routing!A$3:E$23,5)</f>
        <v>0.62757708019333824</v>
      </c>
      <c r="N810" s="141">
        <f ca="1">VLOOKUP($L810,Routing!$A$3:$C$23,3)+($L810-VLOOKUP($L810,Routing!$A$3:$A$23,1))*VLOOKUP($L810,Routing!$A$3:$F$23,6)</f>
        <v>1.0985909621272339E-2</v>
      </c>
      <c r="O810" s="141">
        <f ca="1">VLOOKUP($L810,Routing!$A$3:$B$23,2)+($L810-VLOOKUP($L810,Routing!$A$3:$A$23,1))*VLOOKUP($L810,Routing!$A$3:$G$23,7)</f>
        <v>0.54929548106361692</v>
      </c>
      <c r="P810" s="83" t="str">
        <f t="shared" ca="1" si="152"/>
        <v/>
      </c>
      <c r="Q810" s="83" t="str">
        <f t="shared" ca="1" si="156"/>
        <v/>
      </c>
      <c r="R810" s="83"/>
      <c r="S810" s="83"/>
    </row>
    <row r="811" spans="1:19" x14ac:dyDescent="0.2">
      <c r="A811" s="83">
        <f>+MassCurves!A778</f>
        <v>774</v>
      </c>
      <c r="B811" s="138">
        <f t="shared" si="145"/>
        <v>2.07612</v>
      </c>
      <c r="C811" s="123">
        <f t="shared" ca="1" si="147"/>
        <v>0.2627999999999997</v>
      </c>
      <c r="D811" s="139">
        <f t="shared" ca="1" si="148"/>
        <v>0</v>
      </c>
      <c r="E811" s="138">
        <f t="shared" ca="1" si="149"/>
        <v>0.21849999999999997</v>
      </c>
      <c r="F811" s="139">
        <f t="shared" ca="1" si="146"/>
        <v>0.28949200469999958</v>
      </c>
      <c r="G811" s="140">
        <f t="shared" ca="1" si="153"/>
        <v>17.369520281999996</v>
      </c>
      <c r="H811" s="139">
        <f t="shared" ca="1" si="150"/>
        <v>0.35502505927247174</v>
      </c>
      <c r="I811" s="123">
        <f t="shared" ca="1" si="154"/>
        <v>0.64451706397247133</v>
      </c>
      <c r="J811" s="123">
        <f t="shared" ca="1" si="151"/>
        <v>1.2905149351448024</v>
      </c>
      <c r="K811" s="142">
        <f t="shared" ca="1" si="155"/>
        <v>15.353574125730175</v>
      </c>
      <c r="L811" s="143">
        <f ca="1">MAX(Routing!A$3,J810+K810)</f>
        <v>16.611526087282463</v>
      </c>
      <c r="M811" s="141">
        <f ca="1">VLOOKUP(L811,Routing!A$3:D$23,4)+(L811-VLOOKUP(L811,Routing!A$3:A$23,1))*VLOOKUP(L811,Routing!A$3:E$23,5)</f>
        <v>0.62897592007710146</v>
      </c>
      <c r="N811" s="141">
        <f ca="1">VLOOKUP($L811,Routing!$A$3:$C$23,3)+($L811-VLOOKUP($L811,Routing!$A$3:$A$23,1))*VLOOKUP($L811,Routing!$A$3:$F$23,6)</f>
        <v>1.1007265955375593E-2</v>
      </c>
      <c r="O811" s="141">
        <f ca="1">VLOOKUP($L811,Routing!$A$3:$B$23,2)+($L811-VLOOKUP($L811,Routing!$A$3:$A$23,1))*VLOOKUP($L811,Routing!$A$3:$G$23,7)</f>
        <v>0.55036329776877968</v>
      </c>
      <c r="P811" s="83" t="str">
        <f t="shared" ca="1" si="152"/>
        <v/>
      </c>
      <c r="Q811" s="83" t="str">
        <f t="shared" ca="1" si="156"/>
        <v/>
      </c>
      <c r="R811" s="83"/>
      <c r="S811" s="83"/>
    </row>
    <row r="812" spans="1:19" x14ac:dyDescent="0.2">
      <c r="A812" s="83">
        <f>+MassCurves!A779</f>
        <v>775</v>
      </c>
      <c r="B812" s="138">
        <f t="shared" si="145"/>
        <v>2.0804999999999998</v>
      </c>
      <c r="C812" s="123">
        <f t="shared" ca="1" si="147"/>
        <v>0.2627999999999997</v>
      </c>
      <c r="D812" s="139">
        <f t="shared" ca="1" si="148"/>
        <v>0</v>
      </c>
      <c r="E812" s="138">
        <f t="shared" ca="1" si="149"/>
        <v>0.21849999999999997</v>
      </c>
      <c r="F812" s="139">
        <f t="shared" ca="1" si="146"/>
        <v>0.28949200469999958</v>
      </c>
      <c r="G812" s="140">
        <f t="shared" ca="1" si="153"/>
        <v>17.369520281999975</v>
      </c>
      <c r="H812" s="139">
        <f t="shared" ca="1" si="150"/>
        <v>0.3565058712601491</v>
      </c>
      <c r="I812" s="123">
        <f t="shared" ca="1" si="154"/>
        <v>0.64599787596014868</v>
      </c>
      <c r="J812" s="123">
        <f t="shared" ca="1" si="151"/>
        <v>1.293485843174369</v>
      </c>
      <c r="K812" s="142">
        <f t="shared" ca="1" si="155"/>
        <v>15.383326061241908</v>
      </c>
      <c r="L812" s="143">
        <f ca="1">MAX(Routing!A$3,J811+K811)</f>
        <v>16.644089060874975</v>
      </c>
      <c r="M812" s="141">
        <f ca="1">VLOOKUP(L812,Routing!A$3:D$23,4)+(L812-VLOOKUP(L812,Routing!A$3:A$23,1))*VLOOKUP(L812,Routing!A$3:E$23,5)</f>
        <v>0.63038143887137466</v>
      </c>
      <c r="N812" s="141">
        <f ca="1">VLOOKUP($L812,Routing!$A$3:$C$23,3)+($L812-VLOOKUP($L812,Routing!$A$3:$A$23,1))*VLOOKUP($L812,Routing!$A$3:$F$23,6)</f>
        <v>1.1028724257578238E-2</v>
      </c>
      <c r="O812" s="141">
        <f ca="1">VLOOKUP($L812,Routing!$A$3:$B$23,2)+($L812-VLOOKUP($L812,Routing!$A$3:$A$23,1))*VLOOKUP($L812,Routing!$A$3:$G$23,7)</f>
        <v>0.55143621287891187</v>
      </c>
      <c r="P812" s="83" t="str">
        <f t="shared" ca="1" si="152"/>
        <v/>
      </c>
      <c r="Q812" s="83" t="str">
        <f t="shared" ca="1" si="156"/>
        <v/>
      </c>
      <c r="R812" s="83"/>
      <c r="S812" s="83"/>
    </row>
    <row r="813" spans="1:19" x14ac:dyDescent="0.2">
      <c r="A813" s="83">
        <f>+MassCurves!A780</f>
        <v>776</v>
      </c>
      <c r="B813" s="138">
        <f t="shared" si="145"/>
        <v>2.0848800000000001</v>
      </c>
      <c r="C813" s="123">
        <f t="shared" ca="1" si="147"/>
        <v>0.26280000000000037</v>
      </c>
      <c r="D813" s="139">
        <f t="shared" ca="1" si="148"/>
        <v>0</v>
      </c>
      <c r="E813" s="138">
        <f t="shared" ca="1" si="149"/>
        <v>0.21849999999999997</v>
      </c>
      <c r="F813" s="139">
        <f t="shared" ca="1" si="146"/>
        <v>0.2894920047000003</v>
      </c>
      <c r="G813" s="140">
        <f t="shared" ca="1" si="153"/>
        <v>17.369520281999996</v>
      </c>
      <c r="H813" s="139">
        <f t="shared" ca="1" si="150"/>
        <v>0.35799596732204936</v>
      </c>
      <c r="I813" s="123">
        <f t="shared" ca="1" si="154"/>
        <v>0.64748797202204966</v>
      </c>
      <c r="J813" s="123">
        <f t="shared" ca="1" si="151"/>
        <v>1.296475397124464</v>
      </c>
      <c r="K813" s="142">
        <f t="shared" ca="1" si="155"/>
        <v>15.413224065735101</v>
      </c>
      <c r="L813" s="143">
        <f ca="1">MAX(Routing!A$3,J812+K812)</f>
        <v>16.676811904416276</v>
      </c>
      <c r="M813" s="141">
        <f ca="1">VLOOKUP(L813,Routing!A$3:D$23,4)+(L813-VLOOKUP(L813,Routing!A$3:A$23,1))*VLOOKUP(L813,Routing!A$3:E$23,5)</f>
        <v>0.63179385814778666</v>
      </c>
      <c r="N813" s="141">
        <f ca="1">VLOOKUP($L813,Routing!$A$3:$C$23,3)+($L813-VLOOKUP($L813,Routing!$A$3:$A$23,1))*VLOOKUP($L813,Routing!$A$3:$F$23,6)</f>
        <v>1.1050287910653231E-2</v>
      </c>
      <c r="O813" s="141">
        <f ca="1">VLOOKUP($L813,Routing!$A$3:$B$23,2)+($L813-VLOOKUP($L813,Routing!$A$3:$A$23,1))*VLOOKUP($L813,Routing!$A$3:$G$23,7)</f>
        <v>0.55251439553266146</v>
      </c>
      <c r="P813" s="83" t="str">
        <f t="shared" ca="1" si="152"/>
        <v/>
      </c>
      <c r="Q813" s="83" t="str">
        <f t="shared" ca="1" si="156"/>
        <v/>
      </c>
      <c r="R813" s="83"/>
      <c r="S813" s="83"/>
    </row>
    <row r="814" spans="1:19" x14ac:dyDescent="0.2">
      <c r="A814" s="83">
        <f>+MassCurves!A781</f>
        <v>777</v>
      </c>
      <c r="B814" s="138">
        <f t="shared" si="145"/>
        <v>2.0892599999999999</v>
      </c>
      <c r="C814" s="123">
        <f t="shared" ca="1" si="147"/>
        <v>0.26280000000000037</v>
      </c>
      <c r="D814" s="139">
        <f t="shared" ca="1" si="148"/>
        <v>0</v>
      </c>
      <c r="E814" s="138">
        <f t="shared" ca="1" si="149"/>
        <v>0.21849999999999997</v>
      </c>
      <c r="F814" s="139">
        <f t="shared" ca="1" si="146"/>
        <v>0.2894920047000003</v>
      </c>
      <c r="G814" s="140">
        <f t="shared" ca="1" si="153"/>
        <v>17.369520282000018</v>
      </c>
      <c r="H814" s="139">
        <f t="shared" ca="1" si="150"/>
        <v>0.35949542523038086</v>
      </c>
      <c r="I814" s="123">
        <f t="shared" ca="1" si="154"/>
        <v>0.64898742993038117</v>
      </c>
      <c r="J814" s="123">
        <f t="shared" ca="1" si="151"/>
        <v>1.2994837533555774</v>
      </c>
      <c r="K814" s="142">
        <f t="shared" ca="1" si="155"/>
        <v>15.443272565916557</v>
      </c>
      <c r="L814" s="143">
        <f ca="1">MAX(Routing!A$3,J813+K813)</f>
        <v>16.709699462859565</v>
      </c>
      <c r="M814" s="141">
        <f ca="1">VLOOKUP(L814,Routing!A$3:D$23,4)+(L814-VLOOKUP(L814,Routing!A$3:A$23,1))*VLOOKUP(L814,Routing!A$3:E$23,5)</f>
        <v>0.63321338702952334</v>
      </c>
      <c r="N814" s="141">
        <f ca="1">VLOOKUP($L814,Routing!$A$3:$C$23,3)+($L814-VLOOKUP($L814,Routing!$A$3:$A$23,1))*VLOOKUP($L814,Routing!$A$3:$F$23,6)</f>
        <v>1.1071960107320965E-2</v>
      </c>
      <c r="O814" s="141">
        <f ca="1">VLOOKUP($L814,Routing!$A$3:$B$23,2)+($L814-VLOOKUP($L814,Routing!$A$3:$A$23,1))*VLOOKUP($L814,Routing!$A$3:$G$23,7)</f>
        <v>0.55359800536604831</v>
      </c>
      <c r="P814" s="83" t="str">
        <f t="shared" ca="1" si="152"/>
        <v/>
      </c>
      <c r="Q814" s="83" t="str">
        <f t="shared" ca="1" si="156"/>
        <v/>
      </c>
      <c r="R814" s="83"/>
      <c r="S814" s="83"/>
    </row>
    <row r="815" spans="1:19" x14ac:dyDescent="0.2">
      <c r="A815" s="83">
        <f>+MassCurves!A782</f>
        <v>778</v>
      </c>
      <c r="B815" s="138">
        <f t="shared" si="145"/>
        <v>2.0936400000000002</v>
      </c>
      <c r="C815" s="123">
        <f t="shared" ca="1" si="147"/>
        <v>0.26280000000000037</v>
      </c>
      <c r="D815" s="139">
        <f t="shared" ca="1" si="148"/>
        <v>0</v>
      </c>
      <c r="E815" s="138">
        <f t="shared" ca="1" si="149"/>
        <v>0.21849999999999997</v>
      </c>
      <c r="F815" s="139">
        <f t="shared" ca="1" si="146"/>
        <v>0.2894920047000003</v>
      </c>
      <c r="G815" s="140">
        <f t="shared" ca="1" si="153"/>
        <v>17.369520282000018</v>
      </c>
      <c r="H815" s="139">
        <f t="shared" ca="1" si="150"/>
        <v>0.36100432357342732</v>
      </c>
      <c r="I815" s="123">
        <f t="shared" ca="1" si="154"/>
        <v>0.65049632827342763</v>
      </c>
      <c r="J815" s="123">
        <f t="shared" ca="1" si="151"/>
        <v>1.3025110698706506</v>
      </c>
      <c r="K815" s="142">
        <f t="shared" ca="1" si="155"/>
        <v>15.473475749214773</v>
      </c>
      <c r="L815" s="143">
        <f ca="1">MAX(Routing!A$3,J814+K814)</f>
        <v>16.742756319272132</v>
      </c>
      <c r="M815" s="141">
        <f ca="1">VLOOKUP(L815,Routing!A$3:D$23,4)+(L815-VLOOKUP(L815,Routing!A$3:A$23,1))*VLOOKUP(L815,Routing!A$3:E$23,5)</f>
        <v>0.63464022333596359</v>
      </c>
      <c r="N815" s="141">
        <f ca="1">VLOOKUP($L815,Routing!$A$3:$C$23,3)+($L815-VLOOKUP($L815,Routing!$A$3:$A$23,1))*VLOOKUP($L815,Routing!$A$3:$F$23,6)</f>
        <v>1.1093743867724635E-2</v>
      </c>
      <c r="O815" s="141">
        <f ca="1">VLOOKUP($L815,Routing!$A$3:$B$23,2)+($L815-VLOOKUP($L815,Routing!$A$3:$A$23,1))*VLOOKUP($L815,Routing!$A$3:$G$23,7)</f>
        <v>0.55468719338623174</v>
      </c>
      <c r="P815" s="83" t="str">
        <f t="shared" ca="1" si="152"/>
        <v/>
      </c>
      <c r="Q815" s="83" t="str">
        <f t="shared" ca="1" si="156"/>
        <v/>
      </c>
      <c r="R815" s="83"/>
      <c r="S815" s="83"/>
    </row>
    <row r="816" spans="1:19" x14ac:dyDescent="0.2">
      <c r="A816" s="83">
        <f>+MassCurves!A783</f>
        <v>779</v>
      </c>
      <c r="B816" s="138">
        <f t="shared" si="145"/>
        <v>2.09802</v>
      </c>
      <c r="C816" s="123">
        <f t="shared" ca="1" si="147"/>
        <v>0.26280000000000037</v>
      </c>
      <c r="D816" s="139">
        <f t="shared" ca="1" si="148"/>
        <v>0</v>
      </c>
      <c r="E816" s="138">
        <f t="shared" ca="1" si="149"/>
        <v>0.21849999999999997</v>
      </c>
      <c r="F816" s="139">
        <f t="shared" ca="1" si="146"/>
        <v>0.2894920047000003</v>
      </c>
      <c r="G816" s="140">
        <f t="shared" ca="1" si="153"/>
        <v>17.369520282000018</v>
      </c>
      <c r="H816" s="139">
        <f t="shared" ca="1" si="150"/>
        <v>0.36252274176584603</v>
      </c>
      <c r="I816" s="123">
        <f t="shared" ca="1" si="154"/>
        <v>0.65201474646584634</v>
      </c>
      <c r="J816" s="123">
        <f t="shared" ca="1" si="151"/>
        <v>1.305557506335818</v>
      </c>
      <c r="K816" s="142">
        <f t="shared" ca="1" si="155"/>
        <v>15.503837585936621</v>
      </c>
      <c r="L816" s="143">
        <f ca="1">MAX(Routing!A$3,J815+K815)</f>
        <v>16.775986819085425</v>
      </c>
      <c r="M816" s="141">
        <f ca="1">VLOOKUP(L816,Routing!A$3:D$23,4)+(L816-VLOOKUP(L816,Routing!A$3:A$23,1))*VLOOKUP(L816,Routing!A$3:E$23,5)</f>
        <v>0.63607455462938745</v>
      </c>
      <c r="N816" s="141">
        <f ca="1">VLOOKUP($L816,Routing!$A$3:$C$23,3)+($L816-VLOOKUP($L816,Routing!$A$3:$A$23,1))*VLOOKUP($L816,Routing!$A$3:$F$23,6)</f>
        <v>1.1115642055410494E-2</v>
      </c>
      <c r="O816" s="141">
        <f ca="1">VLOOKUP($L816,Routing!$A$3:$B$23,2)+($L816-VLOOKUP($L816,Routing!$A$3:$A$23,1))*VLOOKUP($L816,Routing!$A$3:$G$23,7)</f>
        <v>0.55578210277052476</v>
      </c>
      <c r="P816" s="83" t="str">
        <f t="shared" ca="1" si="152"/>
        <v/>
      </c>
      <c r="Q816" s="83" t="str">
        <f t="shared" ca="1" si="156"/>
        <v/>
      </c>
      <c r="R816" s="83"/>
      <c r="S816" s="83"/>
    </row>
    <row r="817" spans="1:19" x14ac:dyDescent="0.2">
      <c r="A817" s="83">
        <f>+MassCurves!A784</f>
        <v>780</v>
      </c>
      <c r="B817" s="138">
        <f t="shared" si="145"/>
        <v>2.1023999999999998</v>
      </c>
      <c r="C817" s="123">
        <f t="shared" ca="1" si="147"/>
        <v>0.26279999999999903</v>
      </c>
      <c r="D817" s="139">
        <f t="shared" ca="1" si="148"/>
        <v>0</v>
      </c>
      <c r="E817" s="138">
        <f t="shared" ca="1" si="149"/>
        <v>0.21849999999999997</v>
      </c>
      <c r="F817" s="139">
        <f t="shared" ca="1" si="146"/>
        <v>0.28949200469999886</v>
      </c>
      <c r="G817" s="140">
        <f t="shared" ca="1" si="153"/>
        <v>17.369520281999975</v>
      </c>
      <c r="H817" s="139">
        <f t="shared" ca="1" si="150"/>
        <v>0.36405076005911735</v>
      </c>
      <c r="I817" s="123">
        <f t="shared" ca="1" si="154"/>
        <v>0.65354276475911621</v>
      </c>
      <c r="J817" s="123">
        <f t="shared" ca="1" si="151"/>
        <v>1.3086232241014688</v>
      </c>
      <c r="K817" s="142">
        <f t="shared" ca="1" si="155"/>
        <v>15.534361849530228</v>
      </c>
      <c r="L817" s="143">
        <f ca="1">MAX(Routing!A$3,J816+K816)</f>
        <v>16.809395092272439</v>
      </c>
      <c r="M817" s="141">
        <f ca="1">VLOOKUP(L817,Routing!A$3:D$23,4)+(L817-VLOOKUP(L817,Routing!A$3:A$23,1))*VLOOKUP(L817,Routing!A$3:E$23,5)</f>
        <v>0.63751655917222072</v>
      </c>
      <c r="N817" s="141">
        <f ca="1">VLOOKUP($L817,Routing!$A$3:$C$23,3)+($L817-VLOOKUP($L817,Routing!$A$3:$A$23,1))*VLOOKUP($L817,Routing!$A$3:$F$23,6)</f>
        <v>1.11376573919423E-2</v>
      </c>
      <c r="O817" s="141">
        <f ca="1">VLOOKUP($L817,Routing!$A$3:$B$23,2)+($L817-VLOOKUP($L817,Routing!$A$3:$A$23,1))*VLOOKUP($L817,Routing!$A$3:$G$23,7)</f>
        <v>0.55688286959711497</v>
      </c>
      <c r="P817" s="83" t="str">
        <f t="shared" ca="1" si="152"/>
        <v/>
      </c>
      <c r="Q817" s="83" t="str">
        <f t="shared" ca="1" si="156"/>
        <v/>
      </c>
      <c r="R817" s="83"/>
      <c r="S817" s="83"/>
    </row>
    <row r="818" spans="1:19" x14ac:dyDescent="0.2">
      <c r="A818" s="83">
        <f>+MassCurves!A785</f>
        <v>781</v>
      </c>
      <c r="B818" s="138">
        <f t="shared" si="145"/>
        <v>2.1067800000000001</v>
      </c>
      <c r="C818" s="123">
        <f t="shared" ca="1" si="147"/>
        <v>0.26280000000000037</v>
      </c>
      <c r="D818" s="139">
        <f t="shared" ca="1" si="148"/>
        <v>0</v>
      </c>
      <c r="E818" s="138">
        <f t="shared" ca="1" si="149"/>
        <v>0.21849999999999997</v>
      </c>
      <c r="F818" s="139">
        <f t="shared" ca="1" si="146"/>
        <v>0.2894920047000003</v>
      </c>
      <c r="G818" s="140">
        <f t="shared" ca="1" si="153"/>
        <v>17.369520281999975</v>
      </c>
      <c r="H818" s="139">
        <f t="shared" ca="1" si="150"/>
        <v>0.36558845955214758</v>
      </c>
      <c r="I818" s="123">
        <f t="shared" ca="1" si="154"/>
        <v>0.65508046425214794</v>
      </c>
      <c r="J818" s="123">
        <f t="shared" ca="1" si="151"/>
        <v>1.3117083862236023</v>
      </c>
      <c r="K818" s="142">
        <f t="shared" ca="1" si="155"/>
        <v>15.565052135117901</v>
      </c>
      <c r="L818" s="143">
        <f ca="1">MAX(Routing!A$3,J817+K817)</f>
        <v>16.842985073631695</v>
      </c>
      <c r="M818" s="141">
        <f ca="1">VLOOKUP(L818,Routing!A$3:D$23,4)+(L818-VLOOKUP(L818,Routing!A$3:A$23,1))*VLOOKUP(L818,Routing!A$3:E$23,5)</f>
        <v>0.63896640680255423</v>
      </c>
      <c r="N818" s="141">
        <f ca="1">VLOOKUP($L818,Routing!$A$3:$C$23,3)+($L818-VLOOKUP($L818,Routing!$A$3:$A$23,1))*VLOOKUP($L818,Routing!$A$3:$F$23,6)</f>
        <v>1.1159792470268003E-2</v>
      </c>
      <c r="O818" s="141">
        <f ca="1">VLOOKUP($L818,Routing!$A$3:$B$23,2)+($L818-VLOOKUP($L818,Routing!$A$3:$A$23,1))*VLOOKUP($L818,Routing!$A$3:$G$23,7)</f>
        <v>0.5579896235134002</v>
      </c>
      <c r="P818" s="83" t="str">
        <f t="shared" ca="1" si="152"/>
        <v/>
      </c>
      <c r="Q818" s="83" t="str">
        <f t="shared" ca="1" si="156"/>
        <v/>
      </c>
      <c r="R818" s="83"/>
      <c r="S818" s="83"/>
    </row>
    <row r="819" spans="1:19" x14ac:dyDescent="0.2">
      <c r="A819" s="83">
        <f>+MassCurves!A786</f>
        <v>782</v>
      </c>
      <c r="B819" s="138">
        <f t="shared" si="145"/>
        <v>2.1111599999999999</v>
      </c>
      <c r="C819" s="123">
        <f t="shared" ca="1" si="147"/>
        <v>0.26280000000000037</v>
      </c>
      <c r="D819" s="139">
        <f t="shared" ca="1" si="148"/>
        <v>0</v>
      </c>
      <c r="E819" s="138">
        <f t="shared" ca="1" si="149"/>
        <v>0.21849999999999997</v>
      </c>
      <c r="F819" s="139">
        <f t="shared" ca="1" si="146"/>
        <v>0.2894920047000003</v>
      </c>
      <c r="G819" s="140">
        <f t="shared" ca="1" si="153"/>
        <v>17.369520282000018</v>
      </c>
      <c r="H819" s="139">
        <f t="shared" ca="1" si="150"/>
        <v>0.36713592220203156</v>
      </c>
      <c r="I819" s="123">
        <f t="shared" ca="1" si="154"/>
        <v>0.65662792690203187</v>
      </c>
      <c r="J819" s="123">
        <f t="shared" ca="1" si="151"/>
        <v>1.3148131574855104</v>
      </c>
      <c r="K819" s="142">
        <f t="shared" ca="1" si="155"/>
        <v>15.595911876448703</v>
      </c>
      <c r="L819" s="143">
        <f ca="1">MAX(Routing!A$3,J818+K818)</f>
        <v>16.876760521341502</v>
      </c>
      <c r="M819" s="141">
        <f ca="1">VLOOKUP(L819,Routing!A$3:D$23,4)+(L819-VLOOKUP(L819,Routing!A$3:A$23,1))*VLOOKUP(L819,Routing!A$3:E$23,5)</f>
        <v>0.64042425973500394</v>
      </c>
      <c r="N819" s="141">
        <f ca="1">VLOOKUP($L819,Routing!$A$3:$C$23,3)+($L819-VLOOKUP($L819,Routing!$A$3:$A$23,1))*VLOOKUP($L819,Routing!$A$3:$F$23,6)</f>
        <v>1.1182049766946624E-2</v>
      </c>
      <c r="O819" s="141">
        <f ca="1">VLOOKUP($L819,Routing!$A$3:$B$23,2)+($L819-VLOOKUP($L819,Routing!$A$3:$A$23,1))*VLOOKUP($L819,Routing!$A$3:$G$23,7)</f>
        <v>0.55910248834733123</v>
      </c>
      <c r="P819" s="83" t="str">
        <f t="shared" ca="1" si="152"/>
        <v/>
      </c>
      <c r="Q819" s="83" t="str">
        <f t="shared" ca="1" si="156"/>
        <v/>
      </c>
      <c r="R819" s="83"/>
      <c r="S819" s="83"/>
    </row>
    <row r="820" spans="1:19" x14ac:dyDescent="0.2">
      <c r="A820" s="83">
        <f>+MassCurves!A787</f>
        <v>783</v>
      </c>
      <c r="B820" s="138">
        <f t="shared" si="145"/>
        <v>2.1155399999999998</v>
      </c>
      <c r="C820" s="123">
        <f t="shared" ca="1" si="147"/>
        <v>0.26279999999999903</v>
      </c>
      <c r="D820" s="139">
        <f t="shared" ca="1" si="148"/>
        <v>0</v>
      </c>
      <c r="E820" s="138">
        <f t="shared" ca="1" si="149"/>
        <v>0.21849999999999997</v>
      </c>
      <c r="F820" s="139">
        <f t="shared" ca="1" si="146"/>
        <v>0.28949200469999886</v>
      </c>
      <c r="G820" s="140">
        <f t="shared" ca="1" si="153"/>
        <v>17.369520281999975</v>
      </c>
      <c r="H820" s="139">
        <f t="shared" ca="1" si="150"/>
        <v>0.36869323083497169</v>
      </c>
      <c r="I820" s="123">
        <f t="shared" ca="1" si="154"/>
        <v>0.65818523553497055</v>
      </c>
      <c r="J820" s="123">
        <f t="shared" ca="1" si="151"/>
        <v>1.3179377044197931</v>
      </c>
      <c r="K820" s="142">
        <f t="shared" ca="1" si="155"/>
        <v>15.626944361407347</v>
      </c>
      <c r="L820" s="143">
        <f ca="1">MAX(Routing!A$3,J819+K819)</f>
        <v>16.910725033934213</v>
      </c>
      <c r="M820" s="141">
        <f ca="1">VLOOKUP(L820,Routing!A$3:D$23,4)+(L820-VLOOKUP(L820,Routing!A$3:A$23,1))*VLOOKUP(L820,Routing!A$3:E$23,5)</f>
        <v>0.64189027329337134</v>
      </c>
      <c r="N820" s="141">
        <f ca="1">VLOOKUP($L820,Routing!$A$3:$C$23,3)+($L820-VLOOKUP($L820,Routing!$A$3:$A$23,1))*VLOOKUP($L820,Routing!$A$3:$F$23,6)</f>
        <v>1.1204431653333914E-2</v>
      </c>
      <c r="O820" s="141">
        <f ca="1">VLOOKUP($L820,Routing!$A$3:$B$23,2)+($L820-VLOOKUP($L820,Routing!$A$3:$A$23,1))*VLOOKUP($L820,Routing!$A$3:$G$23,7)</f>
        <v>0.56022158266669564</v>
      </c>
      <c r="P820" s="83" t="str">
        <f t="shared" ca="1" si="152"/>
        <v/>
      </c>
      <c r="Q820" s="83" t="str">
        <f t="shared" ca="1" si="156"/>
        <v/>
      </c>
      <c r="R820" s="83"/>
      <c r="S820" s="83"/>
    </row>
    <row r="821" spans="1:19" x14ac:dyDescent="0.2">
      <c r="A821" s="83">
        <f>+MassCurves!A788</f>
        <v>784</v>
      </c>
      <c r="B821" s="138">
        <f t="shared" si="145"/>
        <v>2.11992</v>
      </c>
      <c r="C821" s="123">
        <f t="shared" ca="1" si="147"/>
        <v>0.26280000000000037</v>
      </c>
      <c r="D821" s="139">
        <f t="shared" ca="1" si="148"/>
        <v>0</v>
      </c>
      <c r="E821" s="138">
        <f t="shared" ca="1" si="149"/>
        <v>0.21849999999999997</v>
      </c>
      <c r="F821" s="139">
        <f t="shared" ca="1" si="146"/>
        <v>0.2894920047000003</v>
      </c>
      <c r="G821" s="140">
        <f t="shared" ca="1" si="153"/>
        <v>17.369520281999975</v>
      </c>
      <c r="H821" s="139">
        <f t="shared" ca="1" si="150"/>
        <v>0.37026046915736199</v>
      </c>
      <c r="I821" s="123">
        <f t="shared" ca="1" si="154"/>
        <v>0.65975247385736235</v>
      </c>
      <c r="J821" s="123">
        <f t="shared" ca="1" si="151"/>
        <v>1.3210821953306757</v>
      </c>
      <c r="K821" s="142">
        <f t="shared" ca="1" si="155"/>
        <v>15.658152746204436</v>
      </c>
      <c r="L821" s="143">
        <f ca="1">MAX(Routing!A$3,J820+K820)</f>
        <v>16.944882065827141</v>
      </c>
      <c r="M821" s="141">
        <f ca="1">VLOOKUP(L821,Routing!A$3:D$23,4)+(L821-VLOOKUP(L821,Routing!A$3:A$23,1))*VLOOKUP(L821,Routing!A$3:E$23,5)</f>
        <v>0.64336459658100686</v>
      </c>
      <c r="N821" s="141">
        <f ca="1">VLOOKUP($L821,Routing!$A$3:$C$23,3)+($L821-VLOOKUP($L821,Routing!$A$3:$A$23,1))*VLOOKUP($L821,Routing!$A$3:$F$23,6)</f>
        <v>1.1226940405816897E-2</v>
      </c>
      <c r="O821" s="141">
        <f ca="1">VLOOKUP($L821,Routing!$A$3:$B$23,2)+($L821-VLOOKUP($L821,Routing!$A$3:$A$23,1))*VLOOKUP($L821,Routing!$A$3:$G$23,7)</f>
        <v>0.56134702029084482</v>
      </c>
      <c r="P821" s="83" t="str">
        <f t="shared" ca="1" si="152"/>
        <v/>
      </c>
      <c r="Q821" s="83" t="str">
        <f t="shared" ca="1" si="156"/>
        <v/>
      </c>
      <c r="R821" s="83"/>
      <c r="S821" s="83"/>
    </row>
    <row r="822" spans="1:19" x14ac:dyDescent="0.2">
      <c r="A822" s="83">
        <f>+MassCurves!A789</f>
        <v>785</v>
      </c>
      <c r="B822" s="138">
        <f t="shared" si="145"/>
        <v>2.1242999999999999</v>
      </c>
      <c r="C822" s="123">
        <f t="shared" ca="1" si="147"/>
        <v>0.26279999999999903</v>
      </c>
      <c r="D822" s="139">
        <f t="shared" ca="1" si="148"/>
        <v>0</v>
      </c>
      <c r="E822" s="138">
        <f t="shared" ca="1" si="149"/>
        <v>0.21849999999999997</v>
      </c>
      <c r="F822" s="139">
        <f t="shared" ca="1" si="146"/>
        <v>0.28949200469999886</v>
      </c>
      <c r="G822" s="140">
        <f t="shared" ca="1" si="153"/>
        <v>17.369520281999975</v>
      </c>
      <c r="H822" s="139">
        <f t="shared" ca="1" si="150"/>
        <v>0.3718377217670365</v>
      </c>
      <c r="I822" s="123">
        <f t="shared" ca="1" si="154"/>
        <v>0.66132972646703536</v>
      </c>
      <c r="J822" s="123">
        <f t="shared" ca="1" si="151"/>
        <v>1.324246800316681</v>
      </c>
      <c r="K822" s="142">
        <f t="shared" ca="1" si="155"/>
        <v>15.689540068362051</v>
      </c>
      <c r="L822" s="143">
        <f ca="1">MAX(Routing!A$3,J821+K821)</f>
        <v>16.979234941535111</v>
      </c>
      <c r="M822" s="141">
        <f ca="1">VLOOKUP(L822,Routing!A$3:D$23,4)+(L822-VLOOKUP(L822,Routing!A$3:A$23,1))*VLOOKUP(L822,Routing!A$3:E$23,5)</f>
        <v>0.64484737309426676</v>
      </c>
      <c r="N822" s="141">
        <f ca="1">VLOOKUP($L822,Routing!$A$3:$C$23,3)+($L822-VLOOKUP($L822,Routing!$A$3:$A$23,1))*VLOOKUP($L822,Routing!$A$3:$F$23,6)</f>
        <v>1.1249578215179645E-2</v>
      </c>
      <c r="O822" s="141">
        <f ca="1">VLOOKUP($L822,Routing!$A$3:$B$23,2)+($L822-VLOOKUP($L822,Routing!$A$3:$A$23,1))*VLOOKUP($L822,Routing!$A$3:$G$23,7)</f>
        <v>0.56247891075898226</v>
      </c>
      <c r="P822" s="83" t="str">
        <f t="shared" ca="1" si="152"/>
        <v/>
      </c>
      <c r="Q822" s="83" t="str">
        <f t="shared" ca="1" si="156"/>
        <v/>
      </c>
      <c r="R822" s="83"/>
      <c r="S822" s="83"/>
    </row>
    <row r="823" spans="1:19" x14ac:dyDescent="0.2">
      <c r="A823" s="83">
        <f>+MassCurves!A790</f>
        <v>786</v>
      </c>
      <c r="B823" s="138">
        <f t="shared" si="145"/>
        <v>2.1286800000000001</v>
      </c>
      <c r="C823" s="123">
        <f t="shared" ca="1" si="147"/>
        <v>0.26280000000000037</v>
      </c>
      <c r="D823" s="139">
        <f t="shared" ca="1" si="148"/>
        <v>0</v>
      </c>
      <c r="E823" s="138">
        <f t="shared" ca="1" si="149"/>
        <v>0.21849999999999997</v>
      </c>
      <c r="F823" s="139">
        <f t="shared" ca="1" si="146"/>
        <v>0.2894920047000003</v>
      </c>
      <c r="G823" s="140">
        <f t="shared" ca="1" si="153"/>
        <v>17.369520281999975</v>
      </c>
      <c r="H823" s="139">
        <f t="shared" ca="1" si="150"/>
        <v>0.37342507416468529</v>
      </c>
      <c r="I823" s="123">
        <f t="shared" ca="1" si="154"/>
        <v>0.66291707886468565</v>
      </c>
      <c r="J823" s="123">
        <f t="shared" ca="1" si="151"/>
        <v>1.3274316912936341</v>
      </c>
      <c r="K823" s="142">
        <f t="shared" ca="1" si="155"/>
        <v>15.721109258599087</v>
      </c>
      <c r="L823" s="143">
        <f ca="1">MAX(Routing!A$3,J822+K822)</f>
        <v>17.013786868678732</v>
      </c>
      <c r="M823" s="141">
        <f ca="1">VLOOKUP(L823,Routing!A$3:D$23,4)+(L823-VLOOKUP(L823,Routing!A$3:A$23,1))*VLOOKUP(L823,Routing!A$3:E$23,5)</f>
        <v>0.64633874128399149</v>
      </c>
      <c r="N823" s="141">
        <f ca="1">VLOOKUP($L823,Routing!$A$3:$C$23,3)+($L823-VLOOKUP($L823,Routing!$A$3:$A$23,1))*VLOOKUP($L823,Routing!$A$3:$F$23,6)</f>
        <v>1.1272347195175442E-2</v>
      </c>
      <c r="O823" s="141">
        <f ca="1">VLOOKUP($L823,Routing!$A$3:$B$23,2)+($L823-VLOOKUP($L823,Routing!$A$3:$A$23,1))*VLOOKUP($L823,Routing!$A$3:$G$23,7)</f>
        <v>0.56361735975877214</v>
      </c>
      <c r="P823" s="83" t="str">
        <f t="shared" ca="1" si="152"/>
        <v/>
      </c>
      <c r="Q823" s="83" t="str">
        <f t="shared" ca="1" si="156"/>
        <v/>
      </c>
      <c r="R823" s="83"/>
      <c r="S823" s="83"/>
    </row>
    <row r="824" spans="1:19" x14ac:dyDescent="0.2">
      <c r="A824" s="83">
        <f>+MassCurves!A791</f>
        <v>787</v>
      </c>
      <c r="B824" s="138">
        <f t="shared" si="145"/>
        <v>2.13306</v>
      </c>
      <c r="C824" s="123">
        <f t="shared" ca="1" si="147"/>
        <v>0.26280000000000037</v>
      </c>
      <c r="D824" s="139">
        <f t="shared" ca="1" si="148"/>
        <v>0</v>
      </c>
      <c r="E824" s="138">
        <f t="shared" ca="1" si="149"/>
        <v>0.21849999999999997</v>
      </c>
      <c r="F824" s="139">
        <f t="shared" ca="1" si="146"/>
        <v>0.2894920047000003</v>
      </c>
      <c r="G824" s="140">
        <f t="shared" ca="1" si="153"/>
        <v>17.369520282000018</v>
      </c>
      <c r="H824" s="139">
        <f t="shared" ca="1" si="150"/>
        <v>0.37502261276544274</v>
      </c>
      <c r="I824" s="123">
        <f t="shared" ca="1" si="154"/>
        <v>0.66451461746544305</v>
      </c>
      <c r="J824" s="123">
        <f t="shared" ca="1" si="151"/>
        <v>1.3306370420180027</v>
      </c>
      <c r="K824" s="142">
        <f t="shared" ca="1" si="155"/>
        <v>15.752863151711603</v>
      </c>
      <c r="L824" s="143">
        <f ca="1">MAX(Routing!A$3,J823+K823)</f>
        <v>17.048540949892722</v>
      </c>
      <c r="M824" s="141">
        <f ca="1">VLOOKUP(L824,Routing!A$3:D$23,4)+(L824-VLOOKUP(L824,Routing!A$3:A$23,1))*VLOOKUP(L824,Routing!A$3:E$23,5)</f>
        <v>0.64783883506950468</v>
      </c>
      <c r="N824" s="141">
        <f ca="1">VLOOKUP($L824,Routing!$A$3:$C$23,3)+($L824-VLOOKUP($L824,Routing!$A$3:$A$23,1))*VLOOKUP($L824,Routing!$A$3:$F$23,6)</f>
        <v>1.1295249390374117E-2</v>
      </c>
      <c r="O824" s="141">
        <f ca="1">VLOOKUP($L824,Routing!$A$3:$B$23,2)+($L824-VLOOKUP($L824,Routing!$A$3:$A$23,1))*VLOOKUP($L824,Routing!$A$3:$G$23,7)</f>
        <v>0.5647624695187059</v>
      </c>
      <c r="P824" s="83" t="str">
        <f t="shared" ca="1" si="152"/>
        <v/>
      </c>
      <c r="Q824" s="83" t="str">
        <f t="shared" ca="1" si="156"/>
        <v/>
      </c>
      <c r="R824" s="83"/>
      <c r="S824" s="83"/>
    </row>
    <row r="825" spans="1:19" x14ac:dyDescent="0.2">
      <c r="A825" s="83">
        <f>+MassCurves!A792</f>
        <v>788</v>
      </c>
      <c r="B825" s="138">
        <f t="shared" si="145"/>
        <v>2.1374399999999998</v>
      </c>
      <c r="C825" s="123">
        <f t="shared" ca="1" si="147"/>
        <v>0.26279999999999903</v>
      </c>
      <c r="D825" s="139">
        <f t="shared" ca="1" si="148"/>
        <v>0</v>
      </c>
      <c r="E825" s="138">
        <f t="shared" ca="1" si="149"/>
        <v>0.21849999999999997</v>
      </c>
      <c r="F825" s="139">
        <f t="shared" ca="1" si="146"/>
        <v>0.28949200469999886</v>
      </c>
      <c r="G825" s="140">
        <f t="shared" ca="1" si="153"/>
        <v>17.369520281999975</v>
      </c>
      <c r="H825" s="139">
        <f t="shared" ca="1" si="150"/>
        <v>0.37663042491064824</v>
      </c>
      <c r="I825" s="123">
        <f t="shared" ca="1" si="154"/>
        <v>0.66612242961064716</v>
      </c>
      <c r="J825" s="123">
        <f t="shared" ca="1" si="151"/>
        <v>1.3338630281106121</v>
      </c>
      <c r="K825" s="142">
        <f t="shared" ca="1" si="155"/>
        <v>15.784804496535195</v>
      </c>
      <c r="L825" s="143">
        <f ca="1">MAX(Routing!A$3,J824+K824)</f>
        <v>17.083500193729606</v>
      </c>
      <c r="M825" s="141">
        <f ca="1">VLOOKUP(L825,Routing!A$3:D$23,4)+(L825-VLOOKUP(L825,Routing!A$3:A$23,1))*VLOOKUP(L825,Routing!A$3:E$23,5)</f>
        <v>0.64934778430925155</v>
      </c>
      <c r="N825" s="141">
        <f ca="1">VLOOKUP($L825,Routing!$A$3:$C$23,3)+($L825-VLOOKUP($L825,Routing!$A$3:$A$23,1))*VLOOKUP($L825,Routing!$A$3:$F$23,6)</f>
        <v>1.1318286783347353E-2</v>
      </c>
      <c r="O825" s="141">
        <f ca="1">VLOOKUP($L825,Routing!$A$3:$B$23,2)+($L825-VLOOKUP($L825,Routing!$A$3:$A$23,1))*VLOOKUP($L825,Routing!$A$3:$G$23,7)</f>
        <v>0.56591433916736755</v>
      </c>
      <c r="P825" s="83" t="str">
        <f t="shared" ca="1" si="152"/>
        <v/>
      </c>
      <c r="Q825" s="83" t="str">
        <f t="shared" ca="1" si="156"/>
        <v/>
      </c>
      <c r="R825" s="83"/>
      <c r="S825" s="83"/>
    </row>
    <row r="826" spans="1:19" x14ac:dyDescent="0.2">
      <c r="A826" s="83">
        <f>+MassCurves!A793</f>
        <v>789</v>
      </c>
      <c r="B826" s="138">
        <f t="shared" si="145"/>
        <v>2.1418200000000001</v>
      </c>
      <c r="C826" s="123">
        <f t="shared" ca="1" si="147"/>
        <v>0.26280000000000037</v>
      </c>
      <c r="D826" s="139">
        <f t="shared" ca="1" si="148"/>
        <v>0</v>
      </c>
      <c r="E826" s="138">
        <f t="shared" ca="1" si="149"/>
        <v>0.21849999999999997</v>
      </c>
      <c r="F826" s="139">
        <f t="shared" ca="1" si="146"/>
        <v>0.2894920047000003</v>
      </c>
      <c r="G826" s="140">
        <f t="shared" ca="1" si="153"/>
        <v>17.369520281999975</v>
      </c>
      <c r="H826" s="139">
        <f t="shared" ca="1" si="150"/>
        <v>0.37824859887978379</v>
      </c>
      <c r="I826" s="123">
        <f t="shared" ca="1" si="154"/>
        <v>0.66774060357978415</v>
      </c>
      <c r="J826" s="123">
        <f t="shared" ca="1" si="151"/>
        <v>1.3371098270806869</v>
      </c>
      <c r="K826" s="142">
        <f t="shared" ca="1" si="155"/>
        <v>15.816935965069083</v>
      </c>
      <c r="L826" s="143">
        <f ca="1">MAX(Routing!A$3,J825+K825)</f>
        <v>17.118667524645808</v>
      </c>
      <c r="M826" s="141">
        <f ca="1">VLOOKUP(L826,Routing!A$3:D$23,4)+(L826-VLOOKUP(L826,Routing!A$3:A$23,1))*VLOOKUP(L826,Routing!A$3:E$23,5)</f>
        <v>0.65086571523182901</v>
      </c>
      <c r="N826" s="141">
        <f ca="1">VLOOKUP($L826,Routing!$A$3:$C$23,3)+($L826-VLOOKUP($L826,Routing!$A$3:$A$23,1))*VLOOKUP($L826,Routing!$A$3:$F$23,6)</f>
        <v>1.1341461301249297E-2</v>
      </c>
      <c r="O826" s="141">
        <f ca="1">VLOOKUP($L826,Routing!$A$3:$B$23,2)+($L826-VLOOKUP($L826,Routing!$A$3:$A$23,1))*VLOOKUP($L826,Routing!$A$3:$G$23,7)</f>
        <v>0.56707306506246491</v>
      </c>
      <c r="P826" s="83" t="str">
        <f t="shared" ca="1" si="152"/>
        <v/>
      </c>
      <c r="Q826" s="83" t="str">
        <f t="shared" ca="1" si="156"/>
        <v/>
      </c>
      <c r="R826" s="83"/>
      <c r="S826" s="83"/>
    </row>
    <row r="827" spans="1:19" x14ac:dyDescent="0.2">
      <c r="A827" s="83">
        <f>+MassCurves!A794</f>
        <v>790</v>
      </c>
      <c r="B827" s="138">
        <f t="shared" si="145"/>
        <v>2.1461999999999999</v>
      </c>
      <c r="C827" s="123">
        <f t="shared" ca="1" si="147"/>
        <v>0.26280000000000037</v>
      </c>
      <c r="D827" s="139">
        <f t="shared" ca="1" si="148"/>
        <v>0</v>
      </c>
      <c r="E827" s="138">
        <f t="shared" ca="1" si="149"/>
        <v>0.21849999999999997</v>
      </c>
      <c r="F827" s="139">
        <f t="shared" ca="1" si="146"/>
        <v>0.2894920047000003</v>
      </c>
      <c r="G827" s="140">
        <f t="shared" ca="1" si="153"/>
        <v>17.369520282000018</v>
      </c>
      <c r="H827" s="139">
        <f t="shared" ca="1" si="150"/>
        <v>0.37987722390259365</v>
      </c>
      <c r="I827" s="123">
        <f t="shared" ca="1" si="154"/>
        <v>0.66936922860259396</v>
      </c>
      <c r="J827" s="123">
        <f t="shared" ca="1" si="151"/>
        <v>1.3403776183502734</v>
      </c>
      <c r="K827" s="142">
        <f t="shared" ca="1" si="155"/>
        <v>15.849260160834444</v>
      </c>
      <c r="L827" s="143">
        <f ca="1">MAX(Routing!A$3,J826+K826)</f>
        <v>17.15404579214977</v>
      </c>
      <c r="M827" s="141">
        <f ca="1">VLOOKUP(L827,Routing!A$3:D$23,4)+(L827-VLOOKUP(L827,Routing!A$3:A$23,1))*VLOOKUP(L827,Routing!A$3:E$23,5)</f>
        <v>0.6523927508308468</v>
      </c>
      <c r="N827" s="141">
        <f ca="1">VLOOKUP($L827,Routing!$A$3:$C$23,3)+($L827-VLOOKUP($L827,Routing!$A$3:$A$23,1))*VLOOKUP($L827,Routing!$A$3:$F$23,6)</f>
        <v>1.1364774821844989E-2</v>
      </c>
      <c r="O827" s="141">
        <f ca="1">VLOOKUP($L827,Routing!$A$3:$B$23,2)+($L827-VLOOKUP($L827,Routing!$A$3:$A$23,1))*VLOOKUP($L827,Routing!$A$3:$G$23,7)</f>
        <v>0.56823874109224948</v>
      </c>
      <c r="P827" s="83" t="str">
        <f t="shared" ca="1" si="152"/>
        <v/>
      </c>
      <c r="Q827" s="83" t="str">
        <f t="shared" ca="1" si="156"/>
        <v/>
      </c>
      <c r="R827" s="83"/>
      <c r="S827" s="83"/>
    </row>
    <row r="828" spans="1:19" x14ac:dyDescent="0.2">
      <c r="A828" s="83">
        <f>+MassCurves!A795</f>
        <v>791</v>
      </c>
      <c r="B828" s="138">
        <f t="shared" si="145"/>
        <v>2.1505800000000002</v>
      </c>
      <c r="C828" s="123">
        <f t="shared" ca="1" si="147"/>
        <v>0.26280000000000037</v>
      </c>
      <c r="D828" s="139">
        <f t="shared" ca="1" si="148"/>
        <v>0</v>
      </c>
      <c r="E828" s="138">
        <f t="shared" ca="1" si="149"/>
        <v>0.21849999999999997</v>
      </c>
      <c r="F828" s="139">
        <f t="shared" ca="1" si="146"/>
        <v>0.2894920047000003</v>
      </c>
      <c r="G828" s="140">
        <f t="shared" ca="1" si="153"/>
        <v>17.369520282000018</v>
      </c>
      <c r="H828" s="139">
        <f t="shared" ca="1" si="150"/>
        <v>0.38151639017138411</v>
      </c>
      <c r="I828" s="123">
        <f t="shared" ca="1" si="154"/>
        <v>0.67100839487138442</v>
      </c>
      <c r="J828" s="123">
        <f t="shared" ca="1" si="151"/>
        <v>1.3436665832790342</v>
      </c>
      <c r="K828" s="142">
        <f t="shared" ca="1" si="155"/>
        <v>15.881779626533589</v>
      </c>
      <c r="L828" s="143">
        <f ca="1">MAX(Routing!A$3,J827+K827)</f>
        <v>17.189637779184718</v>
      </c>
      <c r="M828" s="141">
        <f ca="1">VLOOKUP(L828,Routing!A$3:D$23,4)+(L828-VLOOKUP(L828,Routing!A$3:A$23,1))*VLOOKUP(L828,Routing!A$3:E$23,5)</f>
        <v>0.65392901122675395</v>
      </c>
      <c r="N828" s="141">
        <f ca="1">VLOOKUP($L828,Routing!$A$3:$C$23,3)+($L828-VLOOKUP($L828,Routing!$A$3:$A$23,1))*VLOOKUP($L828,Routing!$A$3:$F$23,6)</f>
        <v>1.1388229179034412E-2</v>
      </c>
      <c r="O828" s="141">
        <f ca="1">VLOOKUP($L828,Routing!$A$3:$B$23,2)+($L828-VLOOKUP($L828,Routing!$A$3:$A$23,1))*VLOOKUP($L828,Routing!$A$3:$G$23,7)</f>
        <v>0.56941145895172052</v>
      </c>
      <c r="P828" s="83" t="str">
        <f t="shared" ca="1" si="152"/>
        <v/>
      </c>
      <c r="Q828" s="83" t="str">
        <f t="shared" ca="1" si="156"/>
        <v/>
      </c>
      <c r="R828" s="83"/>
      <c r="S828" s="83"/>
    </row>
    <row r="829" spans="1:19" x14ac:dyDescent="0.2">
      <c r="A829" s="83">
        <f>+MassCurves!A796</f>
        <v>792</v>
      </c>
      <c r="B829" s="138">
        <f t="shared" si="145"/>
        <v>2.15496</v>
      </c>
      <c r="C829" s="123">
        <f t="shared" ca="1" si="147"/>
        <v>0.26280000000000037</v>
      </c>
      <c r="D829" s="139">
        <f t="shared" ca="1" si="148"/>
        <v>0</v>
      </c>
      <c r="E829" s="138">
        <f t="shared" ca="1" si="149"/>
        <v>0.21849999999999997</v>
      </c>
      <c r="F829" s="139">
        <f t="shared" ca="1" si="146"/>
        <v>0.2894920047000003</v>
      </c>
      <c r="G829" s="140">
        <f t="shared" ca="1" si="153"/>
        <v>17.369520282000018</v>
      </c>
      <c r="H829" s="139">
        <f t="shared" ca="1" si="150"/>
        <v>0.38316618885351111</v>
      </c>
      <c r="I829" s="123">
        <f t="shared" ca="1" si="154"/>
        <v>0.67265819355351142</v>
      </c>
      <c r="J829" s="123">
        <f t="shared" ca="1" si="151"/>
        <v>1.3469769051894052</v>
      </c>
      <c r="K829" s="142">
        <f t="shared" ca="1" si="155"/>
        <v>15.914496851070558</v>
      </c>
      <c r="L829" s="143">
        <f ca="1">MAX(Routing!A$3,J828+K828)</f>
        <v>17.225446209812624</v>
      </c>
      <c r="M829" s="141">
        <f ca="1">VLOOKUP(L829,Routing!A$3:D$23,4)+(L829-VLOOKUP(L829,Routing!A$3:A$23,1))*VLOOKUP(L829,Routing!A$3:E$23,5)</f>
        <v>0.65547461399850215</v>
      </c>
      <c r="N829" s="141">
        <f ca="1">VLOOKUP($L829,Routing!$A$3:$C$23,3)+($L829-VLOOKUP($L829,Routing!$A$3:$A$23,1))*VLOOKUP($L829,Routing!$A$3:$F$23,6)</f>
        <v>1.1411826167916063E-2</v>
      </c>
      <c r="O829" s="141">
        <f ca="1">VLOOKUP($L829,Routing!$A$3:$B$23,2)+($L829-VLOOKUP($L829,Routing!$A$3:$A$23,1))*VLOOKUP($L829,Routing!$A$3:$G$23,7)</f>
        <v>0.57059130839580319</v>
      </c>
      <c r="P829" s="83" t="str">
        <f t="shared" ca="1" si="152"/>
        <v/>
      </c>
      <c r="Q829" s="83" t="str">
        <f t="shared" ca="1" si="156"/>
        <v/>
      </c>
      <c r="R829" s="83"/>
      <c r="S829" s="83"/>
    </row>
    <row r="830" spans="1:19" x14ac:dyDescent="0.2">
      <c r="A830" s="83">
        <f>+MassCurves!A797</f>
        <v>793</v>
      </c>
      <c r="B830" s="138">
        <f t="shared" si="145"/>
        <v>2.1593399999999998</v>
      </c>
      <c r="C830" s="123">
        <f t="shared" ca="1" si="147"/>
        <v>0.26279999999999903</v>
      </c>
      <c r="D830" s="139">
        <f t="shared" ca="1" si="148"/>
        <v>0</v>
      </c>
      <c r="E830" s="138">
        <f t="shared" ca="1" si="149"/>
        <v>0.21849999999999997</v>
      </c>
      <c r="F830" s="139">
        <f t="shared" ca="1" si="146"/>
        <v>0.28949200469999886</v>
      </c>
      <c r="G830" s="140">
        <f t="shared" ca="1" si="153"/>
        <v>17.369520281999975</v>
      </c>
      <c r="H830" s="139">
        <f t="shared" ca="1" si="150"/>
        <v>0.38482671210405706</v>
      </c>
      <c r="I830" s="123">
        <f t="shared" ca="1" si="154"/>
        <v>0.67431871680405586</v>
      </c>
      <c r="J830" s="123">
        <f t="shared" ca="1" si="151"/>
        <v>1.3503087693921481</v>
      </c>
      <c r="K830" s="142">
        <f t="shared" ca="1" si="155"/>
        <v>15.947414275988658</v>
      </c>
      <c r="L830" s="143">
        <f ca="1">MAX(Routing!A$3,J829+K829)</f>
        <v>17.261473756259964</v>
      </c>
      <c r="M830" s="141">
        <f ca="1">VLOOKUP(L830,Routing!A$3:D$23,4)+(L830-VLOOKUP(L830,Routing!A$3:A$23,1))*VLOOKUP(L830,Routing!A$3:E$23,5)</f>
        <v>0.65702967448766247</v>
      </c>
      <c r="N830" s="141">
        <f ca="1">VLOOKUP($L830,Routing!$A$3:$C$23,3)+($L830-VLOOKUP($L830,Routing!$A$3:$A$23,1))*VLOOKUP($L830,Routing!$A$3:$F$23,6)</f>
        <v>1.1435567549429961E-2</v>
      </c>
      <c r="O830" s="141">
        <f ca="1">VLOOKUP($L830,Routing!$A$3:$B$23,2)+($L830-VLOOKUP($L830,Routing!$A$3:$A$23,1))*VLOOKUP($L830,Routing!$A$3:$G$23,7)</f>
        <v>0.57177837747149796</v>
      </c>
      <c r="P830" s="83" t="str">
        <f t="shared" ca="1" si="152"/>
        <v/>
      </c>
      <c r="Q830" s="83" t="str">
        <f t="shared" ca="1" si="156"/>
        <v/>
      </c>
      <c r="R830" s="83"/>
      <c r="S830" s="83"/>
    </row>
    <row r="831" spans="1:19" x14ac:dyDescent="0.2">
      <c r="A831" s="83">
        <f>+MassCurves!A798</f>
        <v>794</v>
      </c>
      <c r="B831" s="138">
        <f t="shared" si="145"/>
        <v>2.1637200000000001</v>
      </c>
      <c r="C831" s="123">
        <f t="shared" ca="1" si="147"/>
        <v>0.26280000000000037</v>
      </c>
      <c r="D831" s="139">
        <f t="shared" ca="1" si="148"/>
        <v>0</v>
      </c>
      <c r="E831" s="138">
        <f t="shared" ca="1" si="149"/>
        <v>0.21849999999999997</v>
      </c>
      <c r="F831" s="139">
        <f t="shared" ca="1" si="146"/>
        <v>0.2894920047000003</v>
      </c>
      <c r="G831" s="140">
        <f t="shared" ca="1" si="153"/>
        <v>17.369520281999975</v>
      </c>
      <c r="H831" s="139">
        <f t="shared" ca="1" si="150"/>
        <v>0.38649805307869978</v>
      </c>
      <c r="I831" s="123">
        <f t="shared" ca="1" si="154"/>
        <v>0.67599005777870014</v>
      </c>
      <c r="J831" s="123">
        <f t="shared" ca="1" si="151"/>
        <v>1.3536623632122786</v>
      </c>
      <c r="K831" s="142">
        <f t="shared" ca="1" si="155"/>
        <v>15.980534301375615</v>
      </c>
      <c r="L831" s="143">
        <f ca="1">MAX(Routing!A$3,J830+K830)</f>
        <v>17.297723045380806</v>
      </c>
      <c r="M831" s="141">
        <f ca="1">VLOOKUP(L831,Routing!A$3:D$23,4)+(L831-VLOOKUP(L831,Routing!A$3:A$23,1))*VLOOKUP(L831,Routing!A$3:E$23,5)</f>
        <v>0.65859430607739233</v>
      </c>
      <c r="N831" s="141">
        <f ca="1">VLOOKUP($L831,Routing!$A$3:$C$23,3)+($L831-VLOOKUP($L831,Routing!$A$3:$A$23,1))*VLOOKUP($L831,Routing!$A$3:$F$23,6)</f>
        <v>1.1459455054616676E-2</v>
      </c>
      <c r="O831" s="141">
        <f ca="1">VLOOKUP($L831,Routing!$A$3:$B$23,2)+($L831-VLOOKUP($L831,Routing!$A$3:$A$23,1))*VLOOKUP($L831,Routing!$A$3:$G$23,7)</f>
        <v>0.57297275273083381</v>
      </c>
      <c r="P831" s="83" t="str">
        <f t="shared" ca="1" si="152"/>
        <v/>
      </c>
      <c r="Q831" s="83" t="str">
        <f t="shared" ca="1" si="156"/>
        <v/>
      </c>
      <c r="R831" s="83"/>
      <c r="S831" s="83"/>
    </row>
    <row r="832" spans="1:19" x14ac:dyDescent="0.2">
      <c r="A832" s="83">
        <f>+MassCurves!A799</f>
        <v>795</v>
      </c>
      <c r="B832" s="138">
        <f t="shared" si="145"/>
        <v>2.1680999999999999</v>
      </c>
      <c r="C832" s="123">
        <f t="shared" ca="1" si="147"/>
        <v>0.26280000000000037</v>
      </c>
      <c r="D832" s="139">
        <f t="shared" ca="1" si="148"/>
        <v>0</v>
      </c>
      <c r="E832" s="138">
        <f t="shared" ca="1" si="149"/>
        <v>0.21849999999999997</v>
      </c>
      <c r="F832" s="139">
        <f t="shared" ca="1" si="146"/>
        <v>0.2894920047000003</v>
      </c>
      <c r="G832" s="140">
        <f t="shared" ca="1" si="153"/>
        <v>17.369520282000018</v>
      </c>
      <c r="H832" s="139">
        <f t="shared" ca="1" si="150"/>
        <v>0.38818030594677855</v>
      </c>
      <c r="I832" s="123">
        <f t="shared" ca="1" si="154"/>
        <v>0.6776723106467788</v>
      </c>
      <c r="J832" s="123">
        <f t="shared" ca="1" si="151"/>
        <v>1.3570378760153958</v>
      </c>
      <c r="K832" s="142">
        <f t="shared" ca="1" si="155"/>
        <v>16.013859291282643</v>
      </c>
      <c r="L832" s="143">
        <f ca="1">MAX(Routing!A$3,J831+K831)</f>
        <v>17.334196664587893</v>
      </c>
      <c r="M832" s="141">
        <f ca="1">VLOOKUP(L832,Routing!A$3:D$23,4)+(L832-VLOOKUP(L832,Routing!A$3:A$23,1))*VLOOKUP(L832,Routing!A$3:E$23,5)</f>
        <v>0.6601686204484396</v>
      </c>
      <c r="N832" s="141">
        <f ca="1">VLOOKUP($L832,Routing!$A$3:$C$23,3)+($L832-VLOOKUP($L832,Routing!$A$3:$A$23,1))*VLOOKUP($L832,Routing!$A$3:$F$23,6)</f>
        <v>1.1483490388525794E-2</v>
      </c>
      <c r="O832" s="141">
        <f ca="1">VLOOKUP($L832,Routing!$A$3:$B$23,2)+($L832-VLOOKUP($L832,Routing!$A$3:$A$23,1))*VLOOKUP($L832,Routing!$A$3:$G$23,7)</f>
        <v>0.57417451942628972</v>
      </c>
      <c r="P832" s="83" t="str">
        <f t="shared" ca="1" si="152"/>
        <v/>
      </c>
      <c r="Q832" s="83" t="str">
        <f t="shared" ca="1" si="156"/>
        <v/>
      </c>
      <c r="R832" s="83"/>
      <c r="S832" s="83"/>
    </row>
    <row r="833" spans="1:19" x14ac:dyDescent="0.2">
      <c r="A833" s="83">
        <f>+MassCurves!A800</f>
        <v>796</v>
      </c>
      <c r="B833" s="138">
        <f t="shared" si="145"/>
        <v>2.1724799999999997</v>
      </c>
      <c r="C833" s="123">
        <f t="shared" ca="1" si="147"/>
        <v>0.26279999999999903</v>
      </c>
      <c r="D833" s="139">
        <f t="shared" ca="1" si="148"/>
        <v>0</v>
      </c>
      <c r="E833" s="138">
        <f t="shared" ca="1" si="149"/>
        <v>0.21849999999999997</v>
      </c>
      <c r="F833" s="139">
        <f t="shared" ca="1" si="146"/>
        <v>0.28949200469999886</v>
      </c>
      <c r="G833" s="140">
        <f t="shared" ca="1" si="153"/>
        <v>17.369520281999975</v>
      </c>
      <c r="H833" s="139">
        <f t="shared" ca="1" si="150"/>
        <v>0.38987356590455891</v>
      </c>
      <c r="I833" s="123">
        <f t="shared" ca="1" si="154"/>
        <v>0.67936557060455782</v>
      </c>
      <c r="J833" s="123">
        <f t="shared" ca="1" si="151"/>
        <v>1.3604354992344276</v>
      </c>
      <c r="K833" s="142">
        <f t="shared" ca="1" si="155"/>
        <v>16.04739157869977</v>
      </c>
      <c r="L833" s="143">
        <f ca="1">MAX(Routing!A$3,J832+K832)</f>
        <v>17.37089716729804</v>
      </c>
      <c r="M833" s="141">
        <f ca="1">VLOOKUP(L833,Routing!A$3:D$23,4)+(L833-VLOOKUP(L833,Routing!A$3:A$23,1))*VLOOKUP(L833,Routing!A$3:E$23,5)</f>
        <v>0.66175272781418237</v>
      </c>
      <c r="N833" s="141">
        <f ca="1">VLOOKUP($L833,Routing!$A$3:$C$23,3)+($L833-VLOOKUP($L833,Routing!$A$3:$A$23,1))*VLOOKUP($L833,Routing!$A$3:$F$23,6)</f>
        <v>1.1507675233804309E-2</v>
      </c>
      <c r="O833" s="141">
        <f ca="1">VLOOKUP($L833,Routing!$A$3:$B$23,2)+($L833-VLOOKUP($L833,Routing!$A$3:$A$23,1))*VLOOKUP($L833,Routing!$A$3:$G$23,7)</f>
        <v>0.57538376169021554</v>
      </c>
      <c r="P833" s="83" t="str">
        <f t="shared" ca="1" si="152"/>
        <v/>
      </c>
      <c r="Q833" s="83" t="str">
        <f t="shared" ca="1" si="156"/>
        <v/>
      </c>
      <c r="R833" s="83"/>
      <c r="S833" s="83"/>
    </row>
    <row r="834" spans="1:19" x14ac:dyDescent="0.2">
      <c r="A834" s="83">
        <f>+MassCurves!A801</f>
        <v>797</v>
      </c>
      <c r="B834" s="138">
        <f t="shared" si="145"/>
        <v>2.17686</v>
      </c>
      <c r="C834" s="123">
        <f t="shared" ca="1" si="147"/>
        <v>0.26280000000000037</v>
      </c>
      <c r="D834" s="139">
        <f t="shared" ca="1" si="148"/>
        <v>0</v>
      </c>
      <c r="E834" s="138">
        <f t="shared" ca="1" si="149"/>
        <v>0.21849999999999997</v>
      </c>
      <c r="F834" s="139">
        <f t="shared" ca="1" si="146"/>
        <v>0.2894920047000003</v>
      </c>
      <c r="G834" s="140">
        <f t="shared" ca="1" si="153"/>
        <v>17.369520281999975</v>
      </c>
      <c r="H834" s="139">
        <f t="shared" ca="1" si="150"/>
        <v>0.39157792918869938</v>
      </c>
      <c r="I834" s="123">
        <f t="shared" ca="1" si="154"/>
        <v>0.68106993388869963</v>
      </c>
      <c r="J834" s="123">
        <f t="shared" ca="1" si="151"/>
        <v>1.3638554263967566</v>
      </c>
      <c r="K834" s="142">
        <f t="shared" ca="1" si="155"/>
        <v>16.08113347012609</v>
      </c>
      <c r="L834" s="143">
        <f ca="1">MAX(Routing!A$3,J833+K833)</f>
        <v>17.407827077934197</v>
      </c>
      <c r="M834" s="141">
        <f ca="1">VLOOKUP(L834,Routing!A$3:D$23,4)+(L834-VLOOKUP(L834,Routing!A$3:A$23,1))*VLOOKUP(L834,Routing!A$3:E$23,5)</f>
        <v>0.6633467371365338</v>
      </c>
      <c r="N834" s="141">
        <f ca="1">VLOOKUP($L834,Routing!$A$3:$C$23,3)+($L834-VLOOKUP($L834,Routing!$A$3:$A$23,1))*VLOOKUP($L834,Routing!$A$3:$F$23,6)</f>
        <v>1.1532011253992881E-2</v>
      </c>
      <c r="O834" s="141">
        <f ca="1">VLOOKUP($L834,Routing!$A$3:$B$23,2)+($L834-VLOOKUP($L834,Routing!$A$3:$A$23,1))*VLOOKUP($L834,Routing!$A$3:$G$23,7)</f>
        <v>0.5766005626996441</v>
      </c>
      <c r="P834" s="83" t="str">
        <f t="shared" ca="1" si="152"/>
        <v/>
      </c>
      <c r="Q834" s="83" t="str">
        <f t="shared" ca="1" si="156"/>
        <v/>
      </c>
      <c r="R834" s="83"/>
      <c r="S834" s="83"/>
    </row>
    <row r="835" spans="1:19" x14ac:dyDescent="0.2">
      <c r="A835" s="83">
        <f>+MassCurves!A802</f>
        <v>798</v>
      </c>
      <c r="B835" s="138">
        <f t="shared" si="145"/>
        <v>2.1812399999999998</v>
      </c>
      <c r="C835" s="123">
        <f t="shared" ca="1" si="147"/>
        <v>0.26279999999999903</v>
      </c>
      <c r="D835" s="139">
        <f t="shared" ca="1" si="148"/>
        <v>0</v>
      </c>
      <c r="E835" s="138">
        <f t="shared" ca="1" si="149"/>
        <v>0.21849999999999997</v>
      </c>
      <c r="F835" s="139">
        <f t="shared" ca="1" si="146"/>
        <v>0.28949200469999886</v>
      </c>
      <c r="G835" s="140">
        <f t="shared" ca="1" si="153"/>
        <v>17.369520281999975</v>
      </c>
      <c r="H835" s="139">
        <f t="shared" ca="1" si="150"/>
        <v>0.39329349308992795</v>
      </c>
      <c r="I835" s="123">
        <f t="shared" ca="1" si="154"/>
        <v>0.68278549778992681</v>
      </c>
      <c r="J835" s="123">
        <f t="shared" ca="1" si="151"/>
        <v>1.3672978531517901</v>
      </c>
      <c r="K835" s="142">
        <f t="shared" ca="1" si="155"/>
        <v>16.115087249770312</v>
      </c>
      <c r="L835" s="143">
        <f ca="1">MAX(Routing!A$3,J834+K834)</f>
        <v>17.444988896522847</v>
      </c>
      <c r="M835" s="141">
        <f ca="1">VLOOKUP(L835,Routing!A$3:D$23,4)+(L835-VLOOKUP(L835,Routing!A$3:A$23,1))*VLOOKUP(L835,Routing!A$3:E$23,5)</f>
        <v>0.66495075632437994</v>
      </c>
      <c r="N835" s="141">
        <f ca="1">VLOOKUP($L835,Routing!$A$3:$C$23,3)+($L835-VLOOKUP($L835,Routing!$A$3:$A$23,1))*VLOOKUP($L835,Routing!$A$3:$F$23,6)</f>
        <v>1.1556500096555419E-2</v>
      </c>
      <c r="O835" s="141">
        <f ca="1">VLOOKUP($L835,Routing!$A$3:$B$23,2)+($L835-VLOOKUP($L835,Routing!$A$3:$A$23,1))*VLOOKUP($L835,Routing!$A$3:$G$23,7)</f>
        <v>0.57782500482777088</v>
      </c>
      <c r="P835" s="83" t="str">
        <f t="shared" ca="1" si="152"/>
        <v/>
      </c>
      <c r="Q835" s="83" t="str">
        <f t="shared" ca="1" si="156"/>
        <v/>
      </c>
      <c r="R835" s="83"/>
      <c r="S835" s="83"/>
    </row>
    <row r="836" spans="1:19" x14ac:dyDescent="0.2">
      <c r="A836" s="83">
        <f>+MassCurves!A803</f>
        <v>799</v>
      </c>
      <c r="B836" s="138">
        <f t="shared" si="145"/>
        <v>2.1856200000000001</v>
      </c>
      <c r="C836" s="123">
        <f t="shared" ca="1" si="147"/>
        <v>0.26280000000000037</v>
      </c>
      <c r="D836" s="139">
        <f t="shared" ca="1" si="148"/>
        <v>0</v>
      </c>
      <c r="E836" s="138">
        <f t="shared" ca="1" si="149"/>
        <v>0.21849999999999997</v>
      </c>
      <c r="F836" s="139">
        <f t="shared" ca="1" si="146"/>
        <v>0.2894920047000003</v>
      </c>
      <c r="G836" s="140">
        <f t="shared" ca="1" si="153"/>
        <v>17.369520281999975</v>
      </c>
      <c r="H836" s="139">
        <f t="shared" ca="1" si="150"/>
        <v>0.39502035596692403</v>
      </c>
      <c r="I836" s="123">
        <f t="shared" ca="1" si="154"/>
        <v>0.68451236066692434</v>
      </c>
      <c r="J836" s="123">
        <f t="shared" ca="1" si="151"/>
        <v>1.3707629772989383</v>
      </c>
      <c r="K836" s="142">
        <f t="shared" ca="1" si="155"/>
        <v>16.149255183413743</v>
      </c>
      <c r="L836" s="143">
        <f ca="1">MAX(Routing!A$3,J835+K835)</f>
        <v>17.482385102922102</v>
      </c>
      <c r="M836" s="141">
        <f ca="1">VLOOKUP(L836,Routing!A$3:D$23,4)+(L836-VLOOKUP(L836,Routing!A$3:A$23,1))*VLOOKUP(L836,Routing!A$3:E$23,5)</f>
        <v>0.66656489241607764</v>
      </c>
      <c r="N836" s="141">
        <f ca="1">VLOOKUP($L836,Routing!$A$3:$C$23,3)+($L836-VLOOKUP($L836,Routing!$A$3:$A$23,1))*VLOOKUP($L836,Routing!$A$3:$F$23,6)</f>
        <v>1.1581143395665306E-2</v>
      </c>
      <c r="O836" s="141">
        <f ca="1">VLOOKUP($L836,Routing!$A$3:$B$23,2)+($L836-VLOOKUP($L836,Routing!$A$3:$A$23,1))*VLOOKUP($L836,Routing!$A$3:$G$23,7)</f>
        <v>0.57905716978326538</v>
      </c>
      <c r="P836" s="83" t="str">
        <f t="shared" ca="1" si="152"/>
        <v/>
      </c>
      <c r="Q836" s="83" t="str">
        <f t="shared" ca="1" si="156"/>
        <v/>
      </c>
      <c r="R836" s="83"/>
      <c r="S836" s="83"/>
    </row>
    <row r="837" spans="1:19" x14ac:dyDescent="0.2">
      <c r="A837" s="83">
        <f>+MassCurves!A804</f>
        <v>800</v>
      </c>
      <c r="B837" s="138">
        <f t="shared" si="145"/>
        <v>2.19</v>
      </c>
      <c r="C837" s="123">
        <f t="shared" ca="1" si="147"/>
        <v>0.26280000000000037</v>
      </c>
      <c r="D837" s="139">
        <f t="shared" ca="1" si="148"/>
        <v>0</v>
      </c>
      <c r="E837" s="138">
        <f t="shared" ca="1" si="149"/>
        <v>0.21849999999999997</v>
      </c>
      <c r="F837" s="139">
        <f t="shared" ca="1" si="146"/>
        <v>0.2894920047000003</v>
      </c>
      <c r="G837" s="140">
        <f t="shared" ca="1" si="153"/>
        <v>17.369520282000018</v>
      </c>
      <c r="H837" s="139">
        <f t="shared" ca="1" si="150"/>
        <v>0.39675861726041939</v>
      </c>
      <c r="I837" s="123">
        <f t="shared" ca="1" si="154"/>
        <v>0.68625062196041964</v>
      </c>
      <c r="J837" s="123">
        <f t="shared" ca="1" si="151"/>
        <v>1.3771334998969609</v>
      </c>
      <c r="K837" s="142">
        <f t="shared" ca="1" si="155"/>
        <v>16.183639521965592</v>
      </c>
      <c r="L837" s="143">
        <f ca="1">MAX(Routing!A$3,J836+K836)</f>
        <v>17.520018160712681</v>
      </c>
      <c r="M837" s="141">
        <f ca="1">VLOOKUP(L837,Routing!A$3:D$23,4)+(L837-VLOOKUP(L837,Routing!A$3:A$23,1))*VLOOKUP(L837,Routing!A$3:E$23,5)</f>
        <v>0.66818925174740085</v>
      </c>
      <c r="N837" s="141">
        <f ca="1">VLOOKUP($L837,Routing!$A$3:$C$23,3)+($L837-VLOOKUP($L837,Routing!$A$3:$A$23,1))*VLOOKUP($L837,Routing!$A$3:$F$23,6)</f>
        <v>1.1605942774769477E-2</v>
      </c>
      <c r="O837" s="141">
        <f ca="1">VLOOKUP($L837,Routing!$A$3:$B$23,2)+($L837-VLOOKUP($L837,Routing!$A$3:$A$23,1))*VLOOKUP($L837,Routing!$A$3:$G$23,7)</f>
        <v>0.58029713873847388</v>
      </c>
      <c r="P837" s="83" t="str">
        <f t="shared" ca="1" si="152"/>
        <v/>
      </c>
      <c r="Q837" s="83" t="str">
        <f t="shared" ca="1" si="156"/>
        <v/>
      </c>
      <c r="R837" s="83"/>
      <c r="S837" s="83"/>
    </row>
    <row r="838" spans="1:19" x14ac:dyDescent="0.2">
      <c r="A838" s="83">
        <f>+MassCurves!A805</f>
        <v>801</v>
      </c>
      <c r="B838" s="138">
        <f t="shared" si="145"/>
        <v>2.1953</v>
      </c>
      <c r="C838" s="123">
        <f t="shared" ca="1" si="147"/>
        <v>0.2655599999999998</v>
      </c>
      <c r="D838" s="139">
        <f t="shared" ca="1" si="148"/>
        <v>0</v>
      </c>
      <c r="E838" s="138">
        <f t="shared" ca="1" si="149"/>
        <v>0.21849999999999997</v>
      </c>
      <c r="F838" s="139">
        <f t="shared" ca="1" si="146"/>
        <v>0.2925323316899997</v>
      </c>
      <c r="G838" s="140">
        <f t="shared" ca="1" si="153"/>
        <v>17.4607300917</v>
      </c>
      <c r="H838" s="139">
        <f t="shared" ca="1" si="150"/>
        <v>0.39835055159632676</v>
      </c>
      <c r="I838" s="123">
        <f t="shared" ca="1" si="154"/>
        <v>0.69088288328632652</v>
      </c>
      <c r="J838" s="123">
        <f t="shared" ca="1" si="151"/>
        <v>1.3864082279843828</v>
      </c>
      <c r="K838" s="142">
        <f t="shared" ca="1" si="155"/>
        <v>16.22087617047131</v>
      </c>
      <c r="L838" s="143">
        <f ca="1">MAX(Routing!A$3,J837+K837)</f>
        <v>17.560773021862552</v>
      </c>
      <c r="M838" s="141">
        <f ca="1">VLOOKUP(L838,Routing!A$3:D$23,4)+(L838-VLOOKUP(L838,Routing!A$3:A$23,1))*VLOOKUP(L838,Routing!A$3:E$23,5)</f>
        <v>0.66994835778055828</v>
      </c>
      <c r="N838" s="141">
        <f ca="1">VLOOKUP($L838,Routing!$A$3:$C$23,3)+($L838-VLOOKUP($L838,Routing!$A$3:$A$23,1))*VLOOKUP($L838,Routing!$A$3:$F$23,6)</f>
        <v>1.163279935542837E-2</v>
      </c>
      <c r="O838" s="141">
        <f ca="1">VLOOKUP($L838,Routing!$A$3:$B$23,2)+($L838-VLOOKUP($L838,Routing!$A$3:$A$23,1))*VLOOKUP($L838,Routing!$A$3:$G$23,7)</f>
        <v>0.58163996777141858</v>
      </c>
      <c r="P838" s="83" t="str">
        <f t="shared" ca="1" si="152"/>
        <v/>
      </c>
      <c r="Q838" s="83" t="str">
        <f t="shared" ca="1" si="156"/>
        <v/>
      </c>
      <c r="R838" s="83"/>
      <c r="S838" s="83"/>
    </row>
    <row r="839" spans="1:19" x14ac:dyDescent="0.2">
      <c r="A839" s="83">
        <f>+MassCurves!A806</f>
        <v>802</v>
      </c>
      <c r="B839" s="138">
        <f t="shared" si="145"/>
        <v>2.2006000000000001</v>
      </c>
      <c r="C839" s="123">
        <f t="shared" ca="1" si="147"/>
        <v>0.26832000000000056</v>
      </c>
      <c r="D839" s="139">
        <f t="shared" ca="1" si="148"/>
        <v>0</v>
      </c>
      <c r="E839" s="138">
        <f t="shared" ca="1" si="149"/>
        <v>0.21849999999999997</v>
      </c>
      <c r="F839" s="139">
        <f t="shared" ca="1" si="146"/>
        <v>0.29557265868000054</v>
      </c>
      <c r="G839" s="140">
        <f t="shared" ca="1" si="153"/>
        <v>17.643149711100005</v>
      </c>
      <c r="H839" s="139">
        <f t="shared" ca="1" si="150"/>
        <v>0.39995269138935746</v>
      </c>
      <c r="I839" s="123">
        <f t="shared" ca="1" si="154"/>
        <v>0.69552535006935801</v>
      </c>
      <c r="J839" s="123">
        <f t="shared" ca="1" si="151"/>
        <v>1.3957034558545112</v>
      </c>
      <c r="K839" s="142">
        <f t="shared" ca="1" si="155"/>
        <v>16.263372396349123</v>
      </c>
      <c r="L839" s="143">
        <f ca="1">MAX(Routing!A$3,J838+K838)</f>
        <v>17.607284398455693</v>
      </c>
      <c r="M839" s="141">
        <f ca="1">VLOOKUP(L839,Routing!A$3:D$23,4)+(L839-VLOOKUP(L839,Routing!A$3:A$23,1))*VLOOKUP(L839,Routing!A$3:E$23,5)</f>
        <v>0.6719559328493232</v>
      </c>
      <c r="N839" s="141">
        <f ca="1">VLOOKUP($L839,Routing!$A$3:$C$23,3)+($L839-VLOOKUP($L839,Routing!$A$3:$A$23,1))*VLOOKUP($L839,Routing!$A$3:$F$23,6)</f>
        <v>1.1663449356478218E-2</v>
      </c>
      <c r="O839" s="141">
        <f ca="1">VLOOKUP($L839,Routing!$A$3:$B$23,2)+($L839-VLOOKUP($L839,Routing!$A$3:$A$23,1))*VLOOKUP($L839,Routing!$A$3:$G$23,7)</f>
        <v>0.58317246782391086</v>
      </c>
      <c r="P839" s="83" t="str">
        <f t="shared" ca="1" si="152"/>
        <v/>
      </c>
      <c r="Q839" s="83" t="str">
        <f t="shared" ca="1" si="156"/>
        <v/>
      </c>
      <c r="R839" s="83"/>
      <c r="S839" s="83"/>
    </row>
    <row r="840" spans="1:19" x14ac:dyDescent="0.2">
      <c r="A840" s="83">
        <f>+MassCurves!A807</f>
        <v>803</v>
      </c>
      <c r="B840" s="138">
        <f t="shared" si="145"/>
        <v>2.2058999999999997</v>
      </c>
      <c r="C840" s="123">
        <f t="shared" ca="1" si="147"/>
        <v>0.27107999999999999</v>
      </c>
      <c r="D840" s="139">
        <f t="shared" ca="1" si="148"/>
        <v>0</v>
      </c>
      <c r="E840" s="138">
        <f t="shared" ca="1" si="149"/>
        <v>0.21849999999999997</v>
      </c>
      <c r="F840" s="139">
        <f t="shared" ca="1" si="146"/>
        <v>0.29861298566999994</v>
      </c>
      <c r="G840" s="140">
        <f t="shared" ca="1" si="153"/>
        <v>17.825569330500013</v>
      </c>
      <c r="H840" s="139">
        <f t="shared" ca="1" si="150"/>
        <v>0.40156512550810947</v>
      </c>
      <c r="I840" s="123">
        <f t="shared" ca="1" si="154"/>
        <v>0.70017811117810935</v>
      </c>
      <c r="J840" s="123">
        <f t="shared" ca="1" si="151"/>
        <v>1.4050193622205811</v>
      </c>
      <c r="K840" s="142">
        <f t="shared" ca="1" si="155"/>
        <v>16.310692890414629</v>
      </c>
      <c r="L840" s="143">
        <f ca="1">MAX(Routing!A$3,J839+K839)</f>
        <v>17.659075852203635</v>
      </c>
      <c r="M840" s="141">
        <f ca="1">VLOOKUP(L840,Routing!A$3:D$23,4)+(L840-VLOOKUP(L840,Routing!A$3:A$23,1))*VLOOKUP(L840,Routing!A$3:E$23,5)</f>
        <v>0.6741914124015409</v>
      </c>
      <c r="N840" s="141">
        <f ca="1">VLOOKUP($L840,Routing!$A$3:$C$23,3)+($L840-VLOOKUP($L840,Routing!$A$3:$A$23,1))*VLOOKUP($L840,Routing!$A$3:$F$23,6)</f>
        <v>1.16975788152907E-2</v>
      </c>
      <c r="O840" s="141">
        <f ca="1">VLOOKUP($L840,Routing!$A$3:$B$23,2)+($L840-VLOOKUP($L840,Routing!$A$3:$A$23,1))*VLOOKUP($L840,Routing!$A$3:$G$23,7)</f>
        <v>0.58487894076453495</v>
      </c>
      <c r="P840" s="83" t="str">
        <f t="shared" ca="1" si="152"/>
        <v/>
      </c>
      <c r="Q840" s="83" t="str">
        <f t="shared" ca="1" si="156"/>
        <v/>
      </c>
      <c r="R840" s="83"/>
      <c r="S840" s="83"/>
    </row>
    <row r="841" spans="1:19" x14ac:dyDescent="0.2">
      <c r="A841" s="83">
        <f>+MassCurves!A808</f>
        <v>804</v>
      </c>
      <c r="B841" s="138">
        <f t="shared" si="145"/>
        <v>2.2111999999999998</v>
      </c>
      <c r="C841" s="123">
        <f t="shared" ca="1" si="147"/>
        <v>0.27383999999999942</v>
      </c>
      <c r="D841" s="139">
        <f t="shared" ca="1" si="148"/>
        <v>0</v>
      </c>
      <c r="E841" s="138">
        <f t="shared" ca="1" si="149"/>
        <v>0.21849999999999997</v>
      </c>
      <c r="F841" s="139">
        <f t="shared" ca="1" si="146"/>
        <v>0.30165331265999934</v>
      </c>
      <c r="G841" s="140">
        <f t="shared" ca="1" si="153"/>
        <v>18.007988949899982</v>
      </c>
      <c r="H841" s="139">
        <f t="shared" ca="1" si="150"/>
        <v>0.40318794379722289</v>
      </c>
      <c r="I841" s="123">
        <f t="shared" ca="1" si="154"/>
        <v>0.70484125645722218</v>
      </c>
      <c r="J841" s="123">
        <f t="shared" ca="1" si="151"/>
        <v>1.4143561277608532</v>
      </c>
      <c r="K841" s="142">
        <f t="shared" ca="1" si="155"/>
        <v>16.362440085354034</v>
      </c>
      <c r="L841" s="143">
        <f ca="1">MAX(Routing!A$3,J840+K840)</f>
        <v>17.71571225263521</v>
      </c>
      <c r="M841" s="141">
        <f ca="1">VLOOKUP(L841,Routing!A$3:D$23,4)+(L841-VLOOKUP(L841,Routing!A$3:A$23,1))*VLOOKUP(L841,Routing!A$3:E$23,5)</f>
        <v>0.67663601485838976</v>
      </c>
      <c r="N841" s="141">
        <f ca="1">VLOOKUP($L841,Routing!$A$3:$C$23,3)+($L841-VLOOKUP($L841,Routing!$A$3:$A$23,1))*VLOOKUP($L841,Routing!$A$3:$F$23,6)</f>
        <v>1.1734900990204423E-2</v>
      </c>
      <c r="O841" s="141">
        <f ca="1">VLOOKUP($L841,Routing!$A$3:$B$23,2)+($L841-VLOOKUP($L841,Routing!$A$3:$A$23,1))*VLOOKUP($L841,Routing!$A$3:$G$23,7)</f>
        <v>0.58674504951022111</v>
      </c>
      <c r="P841" s="83" t="str">
        <f t="shared" ca="1" si="152"/>
        <v/>
      </c>
      <c r="Q841" s="83" t="str">
        <f t="shared" ca="1" si="156"/>
        <v/>
      </c>
      <c r="R841" s="83"/>
      <c r="S841" s="83"/>
    </row>
    <row r="842" spans="1:19" x14ac:dyDescent="0.2">
      <c r="A842" s="83">
        <f>+MassCurves!A809</f>
        <v>805</v>
      </c>
      <c r="B842" s="138">
        <f t="shared" si="145"/>
        <v>2.2164999999999999</v>
      </c>
      <c r="C842" s="123">
        <f t="shared" ca="1" si="147"/>
        <v>0.27660000000000018</v>
      </c>
      <c r="D842" s="139">
        <f t="shared" ca="1" si="148"/>
        <v>0</v>
      </c>
      <c r="E842" s="138">
        <f t="shared" ca="1" si="149"/>
        <v>0.21849999999999997</v>
      </c>
      <c r="F842" s="139">
        <f t="shared" ca="1" si="146"/>
        <v>0.30469363965000018</v>
      </c>
      <c r="G842" s="140">
        <f t="shared" ca="1" si="153"/>
        <v>18.190408569299986</v>
      </c>
      <c r="H842" s="139">
        <f t="shared" ca="1" si="150"/>
        <v>0.40482123709031637</v>
      </c>
      <c r="I842" s="123">
        <f t="shared" ca="1" si="154"/>
        <v>0.70951487674031655</v>
      </c>
      <c r="J842" s="123">
        <f t="shared" ca="1" si="151"/>
        <v>1.4237139351446788</v>
      </c>
      <c r="K842" s="142">
        <f t="shared" ca="1" si="155"/>
        <v>16.418250899407575</v>
      </c>
      <c r="L842" s="143">
        <f ca="1">MAX(Routing!A$3,J841+K841)</f>
        <v>17.776796213114888</v>
      </c>
      <c r="M842" s="141">
        <f ca="1">VLOOKUP(L842,Routing!A$3:D$23,4)+(L842-VLOOKUP(L842,Routing!A$3:A$23,1))*VLOOKUP(L842,Routing!A$3:E$23,5)</f>
        <v>0.67927258778189481</v>
      </c>
      <c r="N842" s="141">
        <f ca="1">VLOOKUP($L842,Routing!$A$3:$C$23,3)+($L842-VLOOKUP($L842,Routing!$A$3:$A$23,1))*VLOOKUP($L842,Routing!$A$3:$F$23,6)</f>
        <v>1.1775154011937324E-2</v>
      </c>
      <c r="O842" s="141">
        <f ca="1">VLOOKUP($L842,Routing!$A$3:$B$23,2)+($L842-VLOOKUP($L842,Routing!$A$3:$A$23,1))*VLOOKUP($L842,Routing!$A$3:$G$23,7)</f>
        <v>0.58875770059686627</v>
      </c>
      <c r="P842" s="83" t="str">
        <f t="shared" ca="1" si="152"/>
        <v/>
      </c>
      <c r="Q842" s="83" t="str">
        <f t="shared" ca="1" si="156"/>
        <v/>
      </c>
      <c r="R842" s="83"/>
      <c r="S842" s="83"/>
    </row>
    <row r="843" spans="1:19" x14ac:dyDescent="0.2">
      <c r="A843" s="83">
        <f>+MassCurves!A810</f>
        <v>806</v>
      </c>
      <c r="B843" s="138">
        <f t="shared" si="145"/>
        <v>2.2218</v>
      </c>
      <c r="C843" s="123">
        <f t="shared" ca="1" si="147"/>
        <v>0.27935999999999961</v>
      </c>
      <c r="D843" s="139">
        <f t="shared" ca="1" si="148"/>
        <v>0</v>
      </c>
      <c r="E843" s="138">
        <f t="shared" ca="1" si="149"/>
        <v>0.21849999999999997</v>
      </c>
      <c r="F843" s="139">
        <f t="shared" ca="1" si="146"/>
        <v>0.30773396663999952</v>
      </c>
      <c r="G843" s="140">
        <f t="shared" ca="1" si="153"/>
        <v>18.372828188699991</v>
      </c>
      <c r="H843" s="139">
        <f t="shared" ca="1" si="150"/>
        <v>0.40646509722312496</v>
      </c>
      <c r="I843" s="123">
        <f t="shared" ca="1" si="154"/>
        <v>0.71419906386312448</v>
      </c>
      <c r="J843" s="123">
        <f t="shared" ca="1" si="151"/>
        <v>1.4330929690589844</v>
      </c>
      <c r="K843" s="142">
        <f t="shared" ca="1" si="155"/>
        <v>16.477793761181999</v>
      </c>
      <c r="L843" s="143">
        <f ca="1">MAX(Routing!A$3,J842+K842)</f>
        <v>17.841964834552254</v>
      </c>
      <c r="M843" s="141">
        <f ca="1">VLOOKUP(L843,Routing!A$3:D$23,4)+(L843-VLOOKUP(L843,Routing!A$3:A$23,1))*VLOOKUP(L843,Routing!A$3:E$23,5)</f>
        <v>0.68208546732334285</v>
      </c>
      <c r="N843" s="141">
        <f ca="1">VLOOKUP($L843,Routing!$A$3:$C$23,3)+($L843-VLOOKUP($L843,Routing!$A$3:$A$23,1))*VLOOKUP($L843,Routing!$A$3:$F$23,6)</f>
        <v>1.1818098737760959E-2</v>
      </c>
      <c r="O843" s="141">
        <f ca="1">VLOOKUP($L843,Routing!$A$3:$B$23,2)+($L843-VLOOKUP($L843,Routing!$A$3:$A$23,1))*VLOOKUP($L843,Routing!$A$3:$G$23,7)</f>
        <v>0.5909049368880479</v>
      </c>
      <c r="P843" s="83" t="str">
        <f t="shared" ca="1" si="152"/>
        <v/>
      </c>
      <c r="Q843" s="83" t="str">
        <f t="shared" ca="1" si="156"/>
        <v/>
      </c>
      <c r="R843" s="83"/>
      <c r="S843" s="83"/>
    </row>
    <row r="844" spans="1:19" x14ac:dyDescent="0.2">
      <c r="A844" s="83">
        <f>+MassCurves!A811</f>
        <v>807</v>
      </c>
      <c r="B844" s="138">
        <f t="shared" si="145"/>
        <v>2.2271000000000001</v>
      </c>
      <c r="C844" s="123">
        <f t="shared" ca="1" si="147"/>
        <v>0.28212000000000037</v>
      </c>
      <c r="D844" s="139">
        <f t="shared" ca="1" si="148"/>
        <v>0</v>
      </c>
      <c r="E844" s="138">
        <f t="shared" ca="1" si="149"/>
        <v>0.21849999999999997</v>
      </c>
      <c r="F844" s="139">
        <f t="shared" ca="1" si="146"/>
        <v>0.31077429363000036</v>
      </c>
      <c r="G844" s="140">
        <f t="shared" ca="1" si="153"/>
        <v>18.555247808099995</v>
      </c>
      <c r="H844" s="139">
        <f t="shared" ca="1" si="150"/>
        <v>0.4081196170468418</v>
      </c>
      <c r="I844" s="123">
        <f t="shared" ca="1" si="154"/>
        <v>0.71889391067684216</v>
      </c>
      <c r="J844" s="123">
        <f t="shared" ca="1" si="151"/>
        <v>1.4424934162351659</v>
      </c>
      <c r="K844" s="142">
        <f t="shared" ca="1" si="155"/>
        <v>16.540765891324043</v>
      </c>
      <c r="L844" s="143">
        <f ca="1">MAX(Routing!A$3,J843+K843)</f>
        <v>17.910886730240982</v>
      </c>
      <c r="M844" s="141">
        <f ca="1">VLOOKUP(L844,Routing!A$3:D$23,4)+(L844-VLOOKUP(L844,Routing!A$3:A$23,1))*VLOOKUP(L844,Routing!A$3:E$23,5)</f>
        <v>0.6850603498061183</v>
      </c>
      <c r="N844" s="141">
        <f ca="1">VLOOKUP($L844,Routing!$A$3:$C$23,3)+($L844-VLOOKUP($L844,Routing!$A$3:$A$23,1))*VLOOKUP($L844,Routing!$A$3:$F$23,6)</f>
        <v>1.1863516790933103E-2</v>
      </c>
      <c r="O844" s="141">
        <f ca="1">VLOOKUP($L844,Routing!$A$3:$B$23,2)+($L844-VLOOKUP($L844,Routing!$A$3:$A$23,1))*VLOOKUP($L844,Routing!$A$3:$G$23,7)</f>
        <v>0.59317583954665509</v>
      </c>
      <c r="P844" s="83" t="str">
        <f t="shared" ca="1" si="152"/>
        <v/>
      </c>
      <c r="Q844" s="83" t="str">
        <f t="shared" ca="1" si="156"/>
        <v/>
      </c>
      <c r="R844" s="83"/>
      <c r="S844" s="83"/>
    </row>
    <row r="845" spans="1:19" x14ac:dyDescent="0.2">
      <c r="A845" s="83">
        <f>+MassCurves!A812</f>
        <v>808</v>
      </c>
      <c r="B845" s="138">
        <f t="shared" si="145"/>
        <v>2.2324000000000002</v>
      </c>
      <c r="C845" s="123">
        <f t="shared" ca="1" si="147"/>
        <v>0.28488000000000113</v>
      </c>
      <c r="D845" s="139">
        <f t="shared" ca="1" si="148"/>
        <v>0</v>
      </c>
      <c r="E845" s="138">
        <f t="shared" ca="1" si="149"/>
        <v>0.21849999999999997</v>
      </c>
      <c r="F845" s="139">
        <f t="shared" ca="1" si="146"/>
        <v>0.31381462062000115</v>
      </c>
      <c r="G845" s="140">
        <f t="shared" ca="1" si="153"/>
        <v>18.737667427500046</v>
      </c>
      <c r="H845" s="139">
        <f t="shared" ca="1" si="150"/>
        <v>0.40978489044166916</v>
      </c>
      <c r="I845" s="123">
        <f t="shared" ca="1" si="154"/>
        <v>0.72359951106167031</v>
      </c>
      <c r="J845" s="123">
        <f t="shared" ca="1" si="151"/>
        <v>1.4519154654763931</v>
      </c>
      <c r="K845" s="142">
        <f t="shared" ca="1" si="155"/>
        <v>16.606890818881141</v>
      </c>
      <c r="L845" s="143">
        <f ca="1">MAX(Routing!A$3,J844+K844)</f>
        <v>17.983259307559209</v>
      </c>
      <c r="M845" s="141">
        <f ca="1">VLOOKUP(L845,Routing!A$3:D$23,4)+(L845-VLOOKUP(L845,Routing!A$3:A$23,1))*VLOOKUP(L845,Routing!A$3:E$23,5)</f>
        <v>0.68818417439547175</v>
      </c>
      <c r="N845" s="141">
        <f ca="1">VLOOKUP($L845,Routing!$A$3:$C$23,3)+($L845-VLOOKUP($L845,Routing!$A$3:$A$23,1))*VLOOKUP($L845,Routing!$A$3:$F$23,6)</f>
        <v>1.1911208769396515E-2</v>
      </c>
      <c r="O845" s="141">
        <f ca="1">VLOOKUP($L845,Routing!$A$3:$B$23,2)+($L845-VLOOKUP($L845,Routing!$A$3:$A$23,1))*VLOOKUP($L845,Routing!$A$3:$G$23,7)</f>
        <v>0.59556043846982565</v>
      </c>
      <c r="P845" s="83" t="str">
        <f t="shared" ca="1" si="152"/>
        <v/>
      </c>
      <c r="Q845" s="83" t="str">
        <f t="shared" ca="1" si="156"/>
        <v/>
      </c>
      <c r="R845" s="83"/>
      <c r="S845" s="83"/>
    </row>
    <row r="846" spans="1:19" x14ac:dyDescent="0.2">
      <c r="A846" s="83">
        <f>+MassCurves!A813</f>
        <v>809</v>
      </c>
      <c r="B846" s="138">
        <f t="shared" si="145"/>
        <v>2.2376999999999998</v>
      </c>
      <c r="C846" s="123">
        <f t="shared" ca="1" si="147"/>
        <v>0.28763999999999923</v>
      </c>
      <c r="D846" s="139">
        <f t="shared" ca="1" si="148"/>
        <v>0</v>
      </c>
      <c r="E846" s="138">
        <f t="shared" ca="1" si="149"/>
        <v>0.21849999999999997</v>
      </c>
      <c r="F846" s="139">
        <f t="shared" ca="1" si="146"/>
        <v>0.3168549476099991</v>
      </c>
      <c r="G846" s="140">
        <f t="shared" ca="1" si="153"/>
        <v>18.920087046900008</v>
      </c>
      <c r="H846" s="139">
        <f t="shared" ca="1" si="150"/>
        <v>0.41146101233058008</v>
      </c>
      <c r="I846" s="123">
        <f t="shared" ca="1" si="154"/>
        <v>0.72831595994057918</v>
      </c>
      <c r="J846" s="123">
        <f t="shared" ca="1" si="151"/>
        <v>1.4613593076853608</v>
      </c>
      <c r="K846" s="142">
        <f t="shared" ca="1" si="155"/>
        <v>16.675916112090256</v>
      </c>
      <c r="L846" s="143">
        <f ca="1">MAX(Routing!A$3,J845+K845)</f>
        <v>18.058806284357534</v>
      </c>
      <c r="M846" s="141">
        <f ca="1">VLOOKUP(L846,Routing!A$3:D$23,4)+(L846-VLOOKUP(L846,Routing!A$3:A$23,1))*VLOOKUP(L846,Routing!A$3:E$23,5)</f>
        <v>0.69144501589813423</v>
      </c>
      <c r="N846" s="141">
        <f ca="1">VLOOKUP($L846,Routing!$A$3:$C$23,3)+($L846-VLOOKUP($L846,Routing!$A$3:$A$23,1))*VLOOKUP($L846,Routing!$A$3:$F$23,6)</f>
        <v>1.1960992609131818E-2</v>
      </c>
      <c r="O846" s="141">
        <f ca="1">VLOOKUP($L846,Routing!$A$3:$B$23,2)+($L846-VLOOKUP($L846,Routing!$A$3:$A$23,1))*VLOOKUP($L846,Routing!$A$3:$G$23,7)</f>
        <v>0.59804963045659099</v>
      </c>
      <c r="P846" s="83" t="str">
        <f t="shared" ca="1" si="152"/>
        <v/>
      </c>
      <c r="Q846" s="83" t="str">
        <f t="shared" ca="1" si="156"/>
        <v/>
      </c>
      <c r="R846" s="83"/>
      <c r="S846" s="83"/>
    </row>
    <row r="847" spans="1:19" x14ac:dyDescent="0.2">
      <c r="A847" s="83">
        <f>+MassCurves!A814</f>
        <v>810</v>
      </c>
      <c r="B847" s="138">
        <f t="shared" si="145"/>
        <v>2.2429999999999999</v>
      </c>
      <c r="C847" s="123">
        <f t="shared" ca="1" si="147"/>
        <v>0.29039999999999999</v>
      </c>
      <c r="D847" s="139">
        <f t="shared" ca="1" si="148"/>
        <v>0</v>
      </c>
      <c r="E847" s="138">
        <f t="shared" ca="1" si="149"/>
        <v>0.21849999999999997</v>
      </c>
      <c r="F847" s="139">
        <f t="shared" ca="1" si="146"/>
        <v>0.31989527459999995</v>
      </c>
      <c r="G847" s="140">
        <f t="shared" ca="1" si="153"/>
        <v>19.10250666629997</v>
      </c>
      <c r="H847" s="139">
        <f t="shared" ca="1" si="150"/>
        <v>0.41314807869329528</v>
      </c>
      <c r="I847" s="123">
        <f t="shared" ca="1" si="154"/>
        <v>0.73304335329329517</v>
      </c>
      <c r="J847" s="123">
        <f t="shared" ca="1" si="151"/>
        <v>1.470825135892458</v>
      </c>
      <c r="K847" s="142">
        <f t="shared" ca="1" si="155"/>
        <v>16.747333871755124</v>
      </c>
      <c r="L847" s="143">
        <f ca="1">MAX(Routing!A$3,J846+K846)</f>
        <v>18.137275419775616</v>
      </c>
      <c r="M847" s="141">
        <f ca="1">VLOOKUP(L847,Routing!A$3:D$23,4)+(L847-VLOOKUP(L847,Routing!A$3:A$23,1))*VLOOKUP(L847,Routing!A$3:E$23,5)</f>
        <v>0.69497070459301669</v>
      </c>
      <c r="N847" s="141">
        <f ca="1">VLOOKUP($L847,Routing!$A$3:$C$23,3)+($L847-VLOOKUP($L847,Routing!$A$3:$A$23,1))*VLOOKUP($L847,Routing!$A$3:$F$23,6)</f>
        <v>1.2012606553156061E-2</v>
      </c>
      <c r="O847" s="141">
        <f ca="1">VLOOKUP($L847,Routing!$A$3:$B$23,2)+($L847-VLOOKUP($L847,Routing!$A$3:$A$23,1))*VLOOKUP($L847,Routing!$A$3:$G$23,7)</f>
        <v>0.600630327657803</v>
      </c>
      <c r="P847" s="83" t="str">
        <f t="shared" ca="1" si="152"/>
        <v/>
      </c>
      <c r="Q847" s="83" t="str">
        <f t="shared" ca="1" si="156"/>
        <v/>
      </c>
      <c r="R847" s="83"/>
      <c r="S847" s="83"/>
    </row>
    <row r="848" spans="1:19" x14ac:dyDescent="0.2">
      <c r="A848" s="83">
        <f>+MassCurves!A815</f>
        <v>811</v>
      </c>
      <c r="B848" s="138">
        <f t="shared" si="145"/>
        <v>2.2483</v>
      </c>
      <c r="C848" s="123">
        <f t="shared" ca="1" si="147"/>
        <v>0.29315999999999942</v>
      </c>
      <c r="D848" s="139">
        <f t="shared" ca="1" si="148"/>
        <v>0</v>
      </c>
      <c r="E848" s="138">
        <f t="shared" ca="1" si="149"/>
        <v>0.21849999999999997</v>
      </c>
      <c r="F848" s="139">
        <f t="shared" ca="1" si="146"/>
        <v>0.32293560158999929</v>
      </c>
      <c r="G848" s="140">
        <f t="shared" ca="1" si="153"/>
        <v>19.284926285699978</v>
      </c>
      <c r="H848" s="139">
        <f t="shared" ca="1" si="150"/>
        <v>0.41484618658048245</v>
      </c>
      <c r="I848" s="123">
        <f t="shared" ca="1" si="154"/>
        <v>0.73778178817048179</v>
      </c>
      <c r="J848" s="123">
        <f t="shared" ca="1" si="151"/>
        <v>1.4803131452843825</v>
      </c>
      <c r="K848" s="142">
        <f t="shared" ca="1" si="155"/>
        <v>16.82007091266739</v>
      </c>
      <c r="L848" s="143">
        <f ca="1">MAX(Routing!A$3,J847+K847)</f>
        <v>18.218159007647582</v>
      </c>
      <c r="M848" s="141">
        <f ca="1">VLOOKUP(L848,Routing!A$3:D$23,4)+(L848-VLOOKUP(L848,Routing!A$3:A$23,1))*VLOOKUP(L848,Routing!A$3:E$23,5)</f>
        <v>0.69904397880239633</v>
      </c>
      <c r="N848" s="141">
        <f ca="1">VLOOKUP($L848,Routing!$A$3:$C$23,3)+($L848-VLOOKUP($L848,Routing!$A$3:$A$23,1))*VLOOKUP($L848,Routing!$A$3:$F$23,6)</f>
        <v>1.2065506218212939E-2</v>
      </c>
      <c r="O848" s="141">
        <f ca="1">VLOOKUP($L848,Routing!$A$3:$B$23,2)+($L848-VLOOKUP($L848,Routing!$A$3:$A$23,1))*VLOOKUP($L848,Routing!$A$3:$G$23,7)</f>
        <v>0.6032753109106469</v>
      </c>
      <c r="P848" s="83" t="str">
        <f t="shared" ca="1" si="152"/>
        <v/>
      </c>
      <c r="Q848" s="83" t="str">
        <f t="shared" ca="1" si="156"/>
        <v/>
      </c>
      <c r="R848" s="83"/>
      <c r="S848" s="83"/>
    </row>
    <row r="849" spans="1:19" x14ac:dyDescent="0.2">
      <c r="A849" s="83">
        <f>+MassCurves!A816</f>
        <v>812</v>
      </c>
      <c r="B849" s="138">
        <f t="shared" si="145"/>
        <v>2.2536</v>
      </c>
      <c r="C849" s="123">
        <f t="shared" ca="1" si="147"/>
        <v>0.29592000000000018</v>
      </c>
      <c r="D849" s="139">
        <f t="shared" ca="1" si="148"/>
        <v>0</v>
      </c>
      <c r="E849" s="138">
        <f t="shared" ca="1" si="149"/>
        <v>0.21849999999999997</v>
      </c>
      <c r="F849" s="139">
        <f t="shared" ca="1" si="146"/>
        <v>0.32597592858000013</v>
      </c>
      <c r="G849" s="140">
        <f t="shared" ca="1" si="153"/>
        <v>19.467345905099982</v>
      </c>
      <c r="H849" s="139">
        <f t="shared" ca="1" si="150"/>
        <v>0.41655543412817442</v>
      </c>
      <c r="I849" s="123">
        <f t="shared" ca="1" si="154"/>
        <v>0.74253136270817455</v>
      </c>
      <c r="J849" s="123">
        <f t="shared" ca="1" si="151"/>
        <v>1.4898235332332157</v>
      </c>
      <c r="K849" s="142">
        <f t="shared" ca="1" si="155"/>
        <v>16.894014304524759</v>
      </c>
      <c r="L849" s="143">
        <f ca="1">MAX(Routing!A$3,J848+K848)</f>
        <v>18.300384057951774</v>
      </c>
      <c r="M849" s="141">
        <f ca="1">VLOOKUP(L849,Routing!A$3:D$23,4)+(L849-VLOOKUP(L849,Routing!A$3:A$23,1))*VLOOKUP(L849,Routing!A$3:E$23,5)</f>
        <v>0.70318480867383037</v>
      </c>
      <c r="N849" s="141">
        <f ca="1">VLOOKUP($L849,Routing!$A$3:$C$23,3)+($L849-VLOOKUP($L849,Routing!$A$3:$A$23,1))*VLOOKUP($L849,Routing!$A$3:$F$23,6)</f>
        <v>1.2119283229530264E-2</v>
      </c>
      <c r="O849" s="141">
        <f ca="1">VLOOKUP($L849,Routing!$A$3:$B$23,2)+($L849-VLOOKUP($L849,Routing!$A$3:$A$23,1))*VLOOKUP($L849,Routing!$A$3:$G$23,7)</f>
        <v>0.60596416147651322</v>
      </c>
      <c r="P849" s="83" t="str">
        <f t="shared" ca="1" si="152"/>
        <v/>
      </c>
      <c r="Q849" s="83" t="str">
        <f t="shared" ca="1" si="156"/>
        <v/>
      </c>
      <c r="R849" s="83"/>
      <c r="S849" s="83"/>
    </row>
    <row r="850" spans="1:19" x14ac:dyDescent="0.2">
      <c r="A850" s="83">
        <f>+MassCurves!A817</f>
        <v>813</v>
      </c>
      <c r="B850" s="138">
        <f t="shared" si="145"/>
        <v>2.2589000000000001</v>
      </c>
      <c r="C850" s="123">
        <f t="shared" ca="1" si="147"/>
        <v>0.29868000000000094</v>
      </c>
      <c r="D850" s="139">
        <f t="shared" ca="1" si="148"/>
        <v>0</v>
      </c>
      <c r="E850" s="138">
        <f t="shared" ca="1" si="149"/>
        <v>0.21849999999999997</v>
      </c>
      <c r="F850" s="139">
        <f t="shared" ca="1" si="146"/>
        <v>0.32901625557000097</v>
      </c>
      <c r="G850" s="140">
        <f t="shared" ca="1" si="153"/>
        <v>19.649765524500033</v>
      </c>
      <c r="H850" s="139">
        <f t="shared" ca="1" si="150"/>
        <v>0.4182759205724198</v>
      </c>
      <c r="I850" s="123">
        <f t="shared" ca="1" si="154"/>
        <v>0.74729217614242072</v>
      </c>
      <c r="J850" s="123">
        <f t="shared" ca="1" si="151"/>
        <v>1.4993564993259432</v>
      </c>
      <c r="K850" s="142">
        <f t="shared" ca="1" si="155"/>
        <v>16.969062668806178</v>
      </c>
      <c r="L850" s="143">
        <f ca="1">MAX(Routing!A$3,J849+K849)</f>
        <v>18.383837837757977</v>
      </c>
      <c r="M850" s="141">
        <f ca="1">VLOOKUP(L850,Routing!A$3:D$23,4)+(L850-VLOOKUP(L850,Routing!A$3:A$23,1))*VLOOKUP(L850,Routing!A$3:E$23,5)</f>
        <v>0.70738751700939462</v>
      </c>
      <c r="N850" s="141">
        <f ca="1">VLOOKUP($L850,Routing!$A$3:$C$23,3)+($L850-VLOOKUP($L850,Routing!$A$3:$A$23,1))*VLOOKUP($L850,Routing!$A$3:$F$23,6)</f>
        <v>1.2173863857264865E-2</v>
      </c>
      <c r="O850" s="141">
        <f ca="1">VLOOKUP($L850,Routing!$A$3:$B$23,2)+($L850-VLOOKUP($L850,Routing!$A$3:$A$23,1))*VLOOKUP($L850,Routing!$A$3:$G$23,7)</f>
        <v>0.60869319286324319</v>
      </c>
      <c r="P850" s="83" t="str">
        <f t="shared" ca="1" si="152"/>
        <v/>
      </c>
      <c r="Q850" s="83" t="str">
        <f t="shared" ca="1" si="156"/>
        <v/>
      </c>
      <c r="R850" s="83"/>
      <c r="S850" s="83"/>
    </row>
    <row r="851" spans="1:19" x14ac:dyDescent="0.2">
      <c r="A851" s="83">
        <f>+MassCurves!A818</f>
        <v>814</v>
      </c>
      <c r="B851" s="138">
        <f t="shared" si="145"/>
        <v>2.2641999999999998</v>
      </c>
      <c r="C851" s="123">
        <f t="shared" ca="1" si="147"/>
        <v>0.30143999999999904</v>
      </c>
      <c r="D851" s="139">
        <f t="shared" ca="1" si="148"/>
        <v>0</v>
      </c>
      <c r="E851" s="138">
        <f t="shared" ca="1" si="149"/>
        <v>0.21849999999999997</v>
      </c>
      <c r="F851" s="139">
        <f t="shared" ca="1" si="146"/>
        <v>0.33205658255999893</v>
      </c>
      <c r="G851" s="140">
        <f t="shared" ca="1" si="153"/>
        <v>19.832185143899999</v>
      </c>
      <c r="H851" s="139">
        <f t="shared" ca="1" si="150"/>
        <v>0.42000774626416149</v>
      </c>
      <c r="I851" s="123">
        <f t="shared" ca="1" si="154"/>
        <v>0.75206432882416041</v>
      </c>
      <c r="J851" s="123">
        <f t="shared" ca="1" si="151"/>
        <v>1.5089122453944626</v>
      </c>
      <c r="K851" s="142">
        <f t="shared" ca="1" si="155"/>
        <v>17.045125017273765</v>
      </c>
      <c r="L851" s="143">
        <f ca="1">MAX(Routing!A$3,J850+K850)</f>
        <v>18.468419168132122</v>
      </c>
      <c r="M851" s="141">
        <f ca="1">VLOOKUP(L851,Routing!A$3:D$23,4)+(L851-VLOOKUP(L851,Routing!A$3:A$23,1))*VLOOKUP(L851,Routing!A$3:E$23,5)</f>
        <v>0.7116470084670854</v>
      </c>
      <c r="N851" s="141">
        <f ca="1">VLOOKUP($L851,Routing!$A$3:$C$23,3)+($L851-VLOOKUP($L851,Routing!$A$3:$A$23,1))*VLOOKUP($L851,Routing!$A$3:$F$23,6)</f>
        <v>1.2229181928143965E-2</v>
      </c>
      <c r="O851" s="141">
        <f ca="1">VLOOKUP($L851,Routing!$A$3:$B$23,2)+($L851-VLOOKUP($L851,Routing!$A$3:$A$23,1))*VLOOKUP($L851,Routing!$A$3:$G$23,7)</f>
        <v>0.61145909640719831</v>
      </c>
      <c r="P851" s="83" t="str">
        <f t="shared" ca="1" si="152"/>
        <v/>
      </c>
      <c r="Q851" s="83" t="str">
        <f t="shared" ca="1" si="156"/>
        <v/>
      </c>
      <c r="R851" s="83"/>
      <c r="S851" s="83"/>
    </row>
    <row r="852" spans="1:19" x14ac:dyDescent="0.2">
      <c r="A852" s="83">
        <f>+MassCurves!A819</f>
        <v>815</v>
      </c>
      <c r="B852" s="138">
        <f t="shared" si="145"/>
        <v>2.2694999999999999</v>
      </c>
      <c r="C852" s="123">
        <f t="shared" ca="1" si="147"/>
        <v>0.3041999999999998</v>
      </c>
      <c r="D852" s="139">
        <f t="shared" ca="1" si="148"/>
        <v>0</v>
      </c>
      <c r="E852" s="138">
        <f t="shared" ca="1" si="149"/>
        <v>0.21849999999999997</v>
      </c>
      <c r="F852" s="139">
        <f t="shared" ca="1" si="146"/>
        <v>0.33509690954999977</v>
      </c>
      <c r="G852" s="140">
        <f t="shared" ca="1" si="153"/>
        <v>20.01460476329996</v>
      </c>
      <c r="H852" s="139">
        <f t="shared" ca="1" si="150"/>
        <v>0.42175101268435183</v>
      </c>
      <c r="I852" s="123">
        <f t="shared" ca="1" si="154"/>
        <v>0.7568479222343516</v>
      </c>
      <c r="J852" s="123">
        <f t="shared" ca="1" si="151"/>
        <v>1.5184909755460456</v>
      </c>
      <c r="K852" s="142">
        <f t="shared" ca="1" si="155"/>
        <v>17.122119707487279</v>
      </c>
      <c r="L852" s="143">
        <f ca="1">MAX(Routing!A$3,J851+K851)</f>
        <v>18.554037262668228</v>
      </c>
      <c r="M852" s="141">
        <f ca="1">VLOOKUP(L852,Routing!A$3:D$23,4)+(L852-VLOOKUP(L852,Routing!A$3:A$23,1))*VLOOKUP(L852,Routing!A$3:E$23,5)</f>
        <v>0.71595871106962305</v>
      </c>
      <c r="N852" s="141">
        <f ca="1">VLOOKUP($L852,Routing!$A$3:$C$23,3)+($L852-VLOOKUP($L852,Routing!$A$3:$A$23,1))*VLOOKUP($L852,Routing!$A$3:$F$23,6)</f>
        <v>1.228517806583926E-2</v>
      </c>
      <c r="O852" s="141">
        <f ca="1">VLOOKUP($L852,Routing!$A$3:$B$23,2)+($L852-VLOOKUP($L852,Routing!$A$3:$A$23,1))*VLOOKUP($L852,Routing!$A$3:$G$23,7)</f>
        <v>0.61425890329196298</v>
      </c>
      <c r="P852" s="83" t="str">
        <f t="shared" ca="1" si="152"/>
        <v/>
      </c>
      <c r="Q852" s="83" t="str">
        <f t="shared" ca="1" si="156"/>
        <v/>
      </c>
      <c r="R852" s="83"/>
      <c r="S852" s="83"/>
    </row>
    <row r="853" spans="1:19" x14ac:dyDescent="0.2">
      <c r="A853" s="83">
        <f>+MassCurves!A820</f>
        <v>816</v>
      </c>
      <c r="B853" s="138">
        <f t="shared" si="145"/>
        <v>2.2747999999999999</v>
      </c>
      <c r="C853" s="123">
        <f t="shared" ca="1" si="147"/>
        <v>0.30696000000000057</v>
      </c>
      <c r="D853" s="139">
        <f t="shared" ca="1" si="148"/>
        <v>0</v>
      </c>
      <c r="E853" s="138">
        <f t="shared" ca="1" si="149"/>
        <v>0.21849999999999997</v>
      </c>
      <c r="F853" s="139">
        <f t="shared" ca="1" si="146"/>
        <v>0.33813723654000061</v>
      </c>
      <c r="G853" s="140">
        <f t="shared" ca="1" si="153"/>
        <v>20.197024382700015</v>
      </c>
      <c r="H853" s="139">
        <f t="shared" ca="1" si="150"/>
        <v>0.42350582245930979</v>
      </c>
      <c r="I853" s="123">
        <f t="shared" ca="1" si="154"/>
        <v>0.7616430589993104</v>
      </c>
      <c r="J853" s="123">
        <f t="shared" ca="1" si="151"/>
        <v>1.5280928961942912</v>
      </c>
      <c r="K853" s="142">
        <f t="shared" ca="1" si="155"/>
        <v>17.199973503545987</v>
      </c>
      <c r="L853" s="143">
        <f ca="1">MAX(Routing!A$3,J852+K852)</f>
        <v>18.640610683033323</v>
      </c>
      <c r="M853" s="141">
        <f ca="1">VLOOKUP(L853,Routing!A$3:D$23,4)+(L853-VLOOKUP(L853,Routing!A$3:A$23,1))*VLOOKUP(L853,Routing!A$3:E$23,5)</f>
        <v>0.7203185236059948</v>
      </c>
      <c r="N853" s="141">
        <f ca="1">VLOOKUP($L853,Routing!$A$3:$C$23,3)+($L853-VLOOKUP($L853,Routing!$A$3:$A$23,1))*VLOOKUP($L853,Routing!$A$3:$F$23,6)</f>
        <v>1.2341799007870061E-2</v>
      </c>
      <c r="O853" s="141">
        <f ca="1">VLOOKUP($L853,Routing!$A$3:$B$23,2)+($L853-VLOOKUP($L853,Routing!$A$3:$A$23,1))*VLOOKUP($L853,Routing!$A$3:$G$23,7)</f>
        <v>0.61708995039350301</v>
      </c>
      <c r="P853" s="83" t="str">
        <f t="shared" ca="1" si="152"/>
        <v/>
      </c>
      <c r="Q853" s="83" t="str">
        <f t="shared" ca="1" si="156"/>
        <v/>
      </c>
      <c r="R853" s="83"/>
      <c r="S853" s="83"/>
    </row>
    <row r="854" spans="1:19" x14ac:dyDescent="0.2">
      <c r="A854" s="83">
        <f>+MassCurves!A821</f>
        <v>817</v>
      </c>
      <c r="B854" s="138">
        <f t="shared" si="145"/>
        <v>2.2801</v>
      </c>
      <c r="C854" s="123">
        <f t="shared" ca="1" si="147"/>
        <v>0.30972</v>
      </c>
      <c r="D854" s="139">
        <f t="shared" ca="1" si="148"/>
        <v>0</v>
      </c>
      <c r="E854" s="138">
        <f t="shared" ca="1" si="149"/>
        <v>0.21849999999999997</v>
      </c>
      <c r="F854" s="139">
        <f t="shared" ca="1" si="146"/>
        <v>0.34117756352999995</v>
      </c>
      <c r="G854" s="140">
        <f t="shared" ca="1" si="153"/>
        <v>20.379444002100016</v>
      </c>
      <c r="H854" s="139">
        <f t="shared" ca="1" si="150"/>
        <v>0.42527227937632056</v>
      </c>
      <c r="I854" s="123">
        <f t="shared" ca="1" si="154"/>
        <v>0.76644984290632046</v>
      </c>
      <c r="J854" s="123">
        <f t="shared" ca="1" si="151"/>
        <v>1.5377182160905838</v>
      </c>
      <c r="K854" s="142">
        <f t="shared" ca="1" si="155"/>
        <v>17.278620731460066</v>
      </c>
      <c r="L854" s="143">
        <f ca="1">MAX(Routing!A$3,J853+K853)</f>
        <v>18.728066399740278</v>
      </c>
      <c r="M854" s="141">
        <f ca="1">VLOOKUP(L854,Routing!A$3:D$23,4)+(L854-VLOOKUP(L854,Routing!A$3:A$23,1))*VLOOKUP(L854,Routing!A$3:E$23,5)</f>
        <v>0.72472276833224436</v>
      </c>
      <c r="N854" s="141">
        <f ca="1">VLOOKUP($L854,Routing!$A$3:$C$23,3)+($L854-VLOOKUP($L854,Routing!$A$3:$A$23,1))*VLOOKUP($L854,Routing!$A$3:$F$23,6)</f>
        <v>1.2398996991327847E-2</v>
      </c>
      <c r="O854" s="141">
        <f ca="1">VLOOKUP($L854,Routing!$A$3:$B$23,2)+($L854-VLOOKUP($L854,Routing!$A$3:$A$23,1))*VLOOKUP($L854,Routing!$A$3:$G$23,7)</f>
        <v>0.61994984956639243</v>
      </c>
      <c r="P854" s="83" t="str">
        <f t="shared" ca="1" si="152"/>
        <v/>
      </c>
      <c r="Q854" s="83" t="str">
        <f t="shared" ca="1" si="156"/>
        <v/>
      </c>
      <c r="R854" s="83"/>
      <c r="S854" s="83"/>
    </row>
    <row r="855" spans="1:19" x14ac:dyDescent="0.2">
      <c r="A855" s="83">
        <f>+MassCurves!A822</f>
        <v>818</v>
      </c>
      <c r="B855" s="138">
        <f t="shared" si="145"/>
        <v>2.2854000000000001</v>
      </c>
      <c r="C855" s="123">
        <f t="shared" ca="1" si="147"/>
        <v>0.31248000000000076</v>
      </c>
      <c r="D855" s="139">
        <f t="shared" ca="1" si="148"/>
        <v>0</v>
      </c>
      <c r="E855" s="138">
        <f t="shared" ca="1" si="149"/>
        <v>0.21849999999999997</v>
      </c>
      <c r="F855" s="139">
        <f t="shared" ca="1" si="146"/>
        <v>0.34421789052000074</v>
      </c>
      <c r="G855" s="140">
        <f t="shared" ca="1" si="153"/>
        <v>20.56186362150002</v>
      </c>
      <c r="H855" s="139">
        <f t="shared" ca="1" si="150"/>
        <v>0.4270504883994834</v>
      </c>
      <c r="I855" s="123">
        <f t="shared" ca="1" si="154"/>
        <v>0.77126837891948408</v>
      </c>
      <c r="J855" s="123">
        <f t="shared" ca="1" si="151"/>
        <v>1.5473671463560406</v>
      </c>
      <c r="K855" s="142">
        <f t="shared" ca="1" si="155"/>
        <v>17.358002519620822</v>
      </c>
      <c r="L855" s="143">
        <f ca="1">MAX(Routing!A$3,J854+K854)</f>
        <v>18.816338947550651</v>
      </c>
      <c r="M855" s="141">
        <f ca="1">VLOOKUP(L855,Routing!A$3:D$23,4)+(L855-VLOOKUP(L855,Routing!A$3:A$23,1))*VLOOKUP(L855,Routing!A$3:E$23,5)</f>
        <v>0.72916814843780264</v>
      </c>
      <c r="N855" s="141">
        <f ca="1">VLOOKUP($L855,Routing!$A$3:$C$23,3)+($L855-VLOOKUP($L855,Routing!$A$3:$A$23,1))*VLOOKUP($L855,Routing!$A$3:$F$23,6)</f>
        <v>1.2456729200490943E-2</v>
      </c>
      <c r="O855" s="141">
        <f ca="1">VLOOKUP($L855,Routing!$A$3:$B$23,2)+($L855-VLOOKUP($L855,Routing!$A$3:$A$23,1))*VLOOKUP($L855,Routing!$A$3:$G$23,7)</f>
        <v>0.62283646002454718</v>
      </c>
      <c r="P855" s="83" t="str">
        <f t="shared" ca="1" si="152"/>
        <v/>
      </c>
      <c r="Q855" s="83" t="str">
        <f t="shared" ca="1" si="156"/>
        <v/>
      </c>
      <c r="R855" s="83"/>
      <c r="S855" s="83"/>
    </row>
    <row r="856" spans="1:19" x14ac:dyDescent="0.2">
      <c r="A856" s="83">
        <f>+MassCurves!A823</f>
        <v>819</v>
      </c>
      <c r="B856" s="138">
        <f t="shared" si="145"/>
        <v>2.2907000000000002</v>
      </c>
      <c r="C856" s="123">
        <f t="shared" ca="1" si="147"/>
        <v>0.31524000000000019</v>
      </c>
      <c r="D856" s="139">
        <f t="shared" ca="1" si="148"/>
        <v>0</v>
      </c>
      <c r="E856" s="138">
        <f t="shared" ca="1" si="149"/>
        <v>0.21849999999999997</v>
      </c>
      <c r="F856" s="139">
        <f t="shared" ca="1" si="146"/>
        <v>0.34725821751000013</v>
      </c>
      <c r="G856" s="140">
        <f t="shared" ca="1" si="153"/>
        <v>20.744283240900028</v>
      </c>
      <c r="H856" s="139">
        <f t="shared" ca="1" si="150"/>
        <v>0.42884055568581736</v>
      </c>
      <c r="I856" s="123">
        <f t="shared" ca="1" si="154"/>
        <v>0.77609877319581755</v>
      </c>
      <c r="J856" s="123">
        <f t="shared" ca="1" si="151"/>
        <v>1.5570399005139737</v>
      </c>
      <c r="K856" s="142">
        <f t="shared" ca="1" si="155"/>
        <v>17.438066115799085</v>
      </c>
      <c r="L856" s="143">
        <f ca="1">MAX(Routing!A$3,J855+K855)</f>
        <v>18.905369665976863</v>
      </c>
      <c r="M856" s="141">
        <f ca="1">VLOOKUP(L856,Routing!A$3:D$23,4)+(L856-VLOOKUP(L856,Routing!A$3:A$23,1))*VLOOKUP(L856,Routing!A$3:E$23,5)</f>
        <v>0.73365170979739602</v>
      </c>
      <c r="N856" s="141">
        <f ca="1">VLOOKUP($L856,Routing!$A$3:$C$23,3)+($L856-VLOOKUP($L856,Routing!$A$3:$A$23,1))*VLOOKUP($L856,Routing!$A$3:$F$23,6)</f>
        <v>1.2514957270096052E-2</v>
      </c>
      <c r="O856" s="141">
        <f ca="1">VLOOKUP($L856,Routing!$A$3:$B$23,2)+($L856-VLOOKUP($L856,Routing!$A$3:$A$23,1))*VLOOKUP($L856,Routing!$A$3:$G$23,7)</f>
        <v>0.6257478635048026</v>
      </c>
      <c r="P856" s="83" t="str">
        <f t="shared" ca="1" si="152"/>
        <v/>
      </c>
      <c r="Q856" s="83" t="str">
        <f t="shared" ca="1" si="156"/>
        <v/>
      </c>
      <c r="R856" s="83"/>
      <c r="S856" s="83"/>
    </row>
    <row r="857" spans="1:19" x14ac:dyDescent="0.2">
      <c r="A857" s="83">
        <f>+MassCurves!A824</f>
        <v>820</v>
      </c>
      <c r="B857" s="138">
        <f t="shared" si="145"/>
        <v>2.2959999999999998</v>
      </c>
      <c r="C857" s="123">
        <f t="shared" ca="1" si="147"/>
        <v>0.31799999999999962</v>
      </c>
      <c r="D857" s="139">
        <f t="shared" ca="1" si="148"/>
        <v>0</v>
      </c>
      <c r="E857" s="138">
        <f t="shared" ca="1" si="149"/>
        <v>0.21849999999999997</v>
      </c>
      <c r="F857" s="139">
        <f t="shared" ca="1" si="146"/>
        <v>0.35029854449999953</v>
      </c>
      <c r="G857" s="140">
        <f t="shared" ca="1" si="153"/>
        <v>20.92670286029999</v>
      </c>
      <c r="H857" s="139">
        <f t="shared" ca="1" si="150"/>
        <v>0.43064258860161864</v>
      </c>
      <c r="I857" s="123">
        <f t="shared" ca="1" si="154"/>
        <v>0.78094113310161817</v>
      </c>
      <c r="J857" s="123">
        <f t="shared" ca="1" si="151"/>
        <v>1.5638690747738111</v>
      </c>
      <c r="K857" s="142">
        <f t="shared" ca="1" si="155"/>
        <v>17.518764272964457</v>
      </c>
      <c r="L857" s="143">
        <f ca="1">MAX(Routing!A$3,J856+K856)</f>
        <v>18.995106016313059</v>
      </c>
      <c r="M857" s="141">
        <f ca="1">VLOOKUP(L857,Routing!A$3:D$23,4)+(L857-VLOOKUP(L857,Routing!A$3:A$23,1))*VLOOKUP(L857,Routing!A$3:E$23,5)</f>
        <v>0.73817080657691669</v>
      </c>
      <c r="N857" s="141">
        <f ca="1">VLOOKUP($L857,Routing!$A$3:$C$23,3)+($L857-VLOOKUP($L857,Routing!$A$3:$A$23,1))*VLOOKUP($L857,Routing!$A$3:$F$23,6)</f>
        <v>1.2573646838661256E-2</v>
      </c>
      <c r="O857" s="141">
        <f ca="1">VLOOKUP($L857,Routing!$A$3:$B$23,2)+($L857-VLOOKUP($L857,Routing!$A$3:$A$23,1))*VLOOKUP($L857,Routing!$A$3:$G$23,7)</f>
        <v>0.62868234193306272</v>
      </c>
      <c r="P857" s="83" t="str">
        <f t="shared" ca="1" si="152"/>
        <v/>
      </c>
      <c r="Q857" s="83" t="str">
        <f t="shared" ca="1" si="156"/>
        <v/>
      </c>
      <c r="R857" s="83"/>
      <c r="S857" s="83"/>
    </row>
    <row r="858" spans="1:19" x14ac:dyDescent="0.2">
      <c r="A858" s="83">
        <f>+MassCurves!A825</f>
        <v>821</v>
      </c>
      <c r="B858" s="138">
        <f t="shared" si="145"/>
        <v>2.3012999999999999</v>
      </c>
      <c r="C858" s="123">
        <f t="shared" ca="1" si="147"/>
        <v>0.31799999999999962</v>
      </c>
      <c r="D858" s="139">
        <f t="shared" ca="1" si="148"/>
        <v>0</v>
      </c>
      <c r="E858" s="138">
        <f t="shared" ca="1" si="149"/>
        <v>0.21849999999999997</v>
      </c>
      <c r="F858" s="139">
        <f t="shared" ca="1" si="146"/>
        <v>0.35029854449999953</v>
      </c>
      <c r="G858" s="140">
        <f t="shared" ca="1" si="153"/>
        <v>21.017912669999973</v>
      </c>
      <c r="H858" s="139">
        <f t="shared" ca="1" si="150"/>
        <v>0.43262940298233798</v>
      </c>
      <c r="I858" s="123">
        <f t="shared" ca="1" si="154"/>
        <v>0.78292794748233752</v>
      </c>
      <c r="J858" s="123">
        <f t="shared" ca="1" si="151"/>
        <v>1.5678564848553358</v>
      </c>
      <c r="K858" s="142">
        <f t="shared" ca="1" si="155"/>
        <v>17.597475902253624</v>
      </c>
      <c r="L858" s="143">
        <f ca="1">MAX(Routing!A$3,J857+K857)</f>
        <v>19.08263334773827</v>
      </c>
      <c r="M858" s="141">
        <f ca="1">VLOOKUP(L858,Routing!A$3:D$23,4)+(L858-VLOOKUP(L858,Routing!A$3:A$23,1))*VLOOKUP(L858,Routing!A$3:E$23,5)</f>
        <v>0.74257865779976906</v>
      </c>
      <c r="N858" s="141">
        <f ca="1">VLOOKUP($L858,Routing!$A$3:$C$23,3)+($L858-VLOOKUP($L858,Routing!$A$3:$A$23,1))*VLOOKUP($L858,Routing!$A$3:$F$23,6)</f>
        <v>1.263089165973726E-2</v>
      </c>
      <c r="O858" s="141">
        <f ca="1">VLOOKUP($L858,Routing!$A$3:$B$23,2)+($L858-VLOOKUP($L858,Routing!$A$3:$A$23,1))*VLOOKUP($L858,Routing!$A$3:$G$23,7)</f>
        <v>0.631544582986863</v>
      </c>
      <c r="P858" s="83" t="str">
        <f t="shared" ca="1" si="152"/>
        <v/>
      </c>
      <c r="Q858" s="83" t="str">
        <f t="shared" ca="1" si="156"/>
        <v/>
      </c>
      <c r="R858" s="83"/>
      <c r="S858" s="83"/>
    </row>
    <row r="859" spans="1:19" x14ac:dyDescent="0.2">
      <c r="A859" s="83">
        <f>+MassCurves!A826</f>
        <v>822</v>
      </c>
      <c r="B859" s="138">
        <f t="shared" si="145"/>
        <v>2.3066</v>
      </c>
      <c r="C859" s="123">
        <f t="shared" ca="1" si="147"/>
        <v>0.31799999999999962</v>
      </c>
      <c r="D859" s="139">
        <f t="shared" ca="1" si="148"/>
        <v>0</v>
      </c>
      <c r="E859" s="138">
        <f t="shared" ca="1" si="149"/>
        <v>0.21849999999999997</v>
      </c>
      <c r="F859" s="139">
        <f t="shared" ca="1" si="146"/>
        <v>0.35029854449999953</v>
      </c>
      <c r="G859" s="140">
        <f t="shared" ca="1" si="153"/>
        <v>21.017912669999973</v>
      </c>
      <c r="H859" s="139">
        <f t="shared" ca="1" si="150"/>
        <v>0.43462999871001101</v>
      </c>
      <c r="I859" s="123">
        <f t="shared" ca="1" si="154"/>
        <v>0.7849285432100106</v>
      </c>
      <c r="J859" s="123">
        <f t="shared" ca="1" si="151"/>
        <v>1.5718715853832241</v>
      </c>
      <c r="K859" s="142">
        <f t="shared" ca="1" si="155"/>
        <v>17.671845542210747</v>
      </c>
      <c r="L859" s="143">
        <f ca="1">MAX(Routing!A$3,J858+K858)</f>
        <v>19.165332387108961</v>
      </c>
      <c r="M859" s="141">
        <f ca="1">VLOOKUP(L859,Routing!A$3:D$23,4)+(L859-VLOOKUP(L859,Routing!A$3:A$23,1))*VLOOKUP(L859,Routing!A$3:E$23,5)</f>
        <v>0.74674335762419242</v>
      </c>
      <c r="N859" s="141">
        <f ca="1">VLOOKUP($L859,Routing!$A$3:$C$23,3)+($L859-VLOOKUP($L859,Routing!$A$3:$A$23,1))*VLOOKUP($L859,Routing!$A$3:$F$23,6)</f>
        <v>1.2684978670444056E-2</v>
      </c>
      <c r="O859" s="141">
        <f ca="1">VLOOKUP($L859,Routing!$A$3:$B$23,2)+($L859-VLOOKUP($L859,Routing!$A$3:$A$23,1))*VLOOKUP($L859,Routing!$A$3:$G$23,7)</f>
        <v>0.6342489335222028</v>
      </c>
      <c r="P859" s="83" t="str">
        <f t="shared" ca="1" si="152"/>
        <v/>
      </c>
      <c r="Q859" s="83" t="str">
        <f t="shared" ca="1" si="156"/>
        <v/>
      </c>
      <c r="R859" s="83"/>
      <c r="S859" s="83"/>
    </row>
    <row r="860" spans="1:19" x14ac:dyDescent="0.2">
      <c r="A860" s="83">
        <f>+MassCurves!A827</f>
        <v>823</v>
      </c>
      <c r="B860" s="138">
        <f t="shared" si="145"/>
        <v>2.3119000000000001</v>
      </c>
      <c r="C860" s="123">
        <f t="shared" ca="1" si="147"/>
        <v>0.31800000000000095</v>
      </c>
      <c r="D860" s="139">
        <f t="shared" ca="1" si="148"/>
        <v>0</v>
      </c>
      <c r="E860" s="138">
        <f t="shared" ca="1" si="149"/>
        <v>0.21849999999999997</v>
      </c>
      <c r="F860" s="139">
        <f t="shared" ca="1" si="146"/>
        <v>0.35029854450000097</v>
      </c>
      <c r="G860" s="140">
        <f t="shared" ca="1" si="153"/>
        <v>21.017912670000015</v>
      </c>
      <c r="H860" s="139">
        <f t="shared" ca="1" si="150"/>
        <v>0.4366445035372794</v>
      </c>
      <c r="I860" s="123">
        <f t="shared" ca="1" si="154"/>
        <v>0.78694304803728032</v>
      </c>
      <c r="J860" s="123">
        <f t="shared" ca="1" si="151"/>
        <v>1.5759146333465233</v>
      </c>
      <c r="K860" s="142">
        <f t="shared" ca="1" si="155"/>
        <v>17.742335416914344</v>
      </c>
      <c r="L860" s="143">
        <f ca="1">MAX(Routing!A$3,J859+K859)</f>
        <v>19.243717127593971</v>
      </c>
      <c r="M860" s="141">
        <f ca="1">VLOOKUP(L860,Routing!A$3:D$23,4)+(L860-VLOOKUP(L860,Routing!A$3:A$23,1))*VLOOKUP(L860,Routing!A$3:E$23,5)</f>
        <v>0.75069079059825761</v>
      </c>
      <c r="N860" s="141">
        <f ca="1">VLOOKUP($L860,Routing!$A$3:$C$23,3)+($L860-VLOOKUP($L860,Routing!$A$3:$A$23,1))*VLOOKUP($L860,Routing!$A$3:$F$23,6)</f>
        <v>1.2736244033743604E-2</v>
      </c>
      <c r="O860" s="141">
        <f ca="1">VLOOKUP($L860,Routing!$A$3:$B$23,2)+($L860-VLOOKUP($L860,Routing!$A$3:$A$23,1))*VLOOKUP($L860,Routing!$A$3:$G$23,7)</f>
        <v>0.63681220168718022</v>
      </c>
      <c r="P860" s="83" t="str">
        <f t="shared" ca="1" si="152"/>
        <v/>
      </c>
      <c r="Q860" s="83" t="str">
        <f t="shared" ca="1" si="156"/>
        <v/>
      </c>
      <c r="R860" s="83"/>
      <c r="S860" s="83"/>
    </row>
    <row r="861" spans="1:19" x14ac:dyDescent="0.2">
      <c r="A861" s="83">
        <f>+MassCurves!A828</f>
        <v>824</v>
      </c>
      <c r="B861" s="138">
        <f t="shared" si="145"/>
        <v>2.3172000000000001</v>
      </c>
      <c r="C861" s="123">
        <f t="shared" ca="1" si="147"/>
        <v>0.31800000000000095</v>
      </c>
      <c r="D861" s="139">
        <f t="shared" ca="1" si="148"/>
        <v>0</v>
      </c>
      <c r="E861" s="138">
        <f t="shared" ca="1" si="149"/>
        <v>0.21849999999999997</v>
      </c>
      <c r="F861" s="139">
        <f t="shared" ca="1" si="146"/>
        <v>0.35029854450000097</v>
      </c>
      <c r="G861" s="140">
        <f t="shared" ca="1" si="153"/>
        <v>21.017912670000058</v>
      </c>
      <c r="H861" s="139">
        <f t="shared" ca="1" si="150"/>
        <v>0.43867304670055191</v>
      </c>
      <c r="I861" s="123">
        <f t="shared" ca="1" si="154"/>
        <v>0.78897159120055282</v>
      </c>
      <c r="J861" s="123">
        <f t="shared" ca="1" si="151"/>
        <v>1.5799858887225406</v>
      </c>
      <c r="K861" s="142">
        <f t="shared" ca="1" si="155"/>
        <v>17.809361426610419</v>
      </c>
      <c r="L861" s="143">
        <f ca="1">MAX(Routing!A$3,J860+K860)</f>
        <v>19.318250050260868</v>
      </c>
      <c r="M861" s="141">
        <f ca="1">VLOOKUP(L861,Routing!A$3:D$23,4)+(L861-VLOOKUP(L861,Routing!A$3:A$23,1))*VLOOKUP(L861,Routing!A$3:E$23,5)</f>
        <v>0.75444424713543945</v>
      </c>
      <c r="N861" s="141">
        <f ca="1">VLOOKUP($L861,Routing!$A$3:$C$23,3)+($L861-VLOOKUP($L861,Routing!$A$3:$A$23,1))*VLOOKUP($L861,Routing!$A$3:$F$23,6)</f>
        <v>1.2784990222538175E-2</v>
      </c>
      <c r="O861" s="141">
        <f ca="1">VLOOKUP($L861,Routing!$A$3:$B$23,2)+($L861-VLOOKUP($L861,Routing!$A$3:$A$23,1))*VLOOKUP($L861,Routing!$A$3:$G$23,7)</f>
        <v>0.63924951112690875</v>
      </c>
      <c r="P861" s="83" t="str">
        <f t="shared" ca="1" si="152"/>
        <v/>
      </c>
      <c r="Q861" s="83" t="str">
        <f t="shared" ca="1" si="156"/>
        <v/>
      </c>
      <c r="R861" s="83"/>
      <c r="S861" s="83"/>
    </row>
    <row r="862" spans="1:19" x14ac:dyDescent="0.2">
      <c r="A862" s="83">
        <f>+MassCurves!A829</f>
        <v>825</v>
      </c>
      <c r="B862" s="138">
        <f t="shared" si="145"/>
        <v>2.3224999999999998</v>
      </c>
      <c r="C862" s="123">
        <f t="shared" ca="1" si="147"/>
        <v>0.31799999999999962</v>
      </c>
      <c r="D862" s="139">
        <f t="shared" ca="1" si="148"/>
        <v>0</v>
      </c>
      <c r="E862" s="138">
        <f t="shared" ca="1" si="149"/>
        <v>0.21849999999999997</v>
      </c>
      <c r="F862" s="139">
        <f t="shared" ca="1" si="146"/>
        <v>0.35029854449999953</v>
      </c>
      <c r="G862" s="140">
        <f t="shared" ca="1" si="153"/>
        <v>21.017912670000015</v>
      </c>
      <c r="H862" s="139">
        <f t="shared" ca="1" si="150"/>
        <v>0.44071575894073151</v>
      </c>
      <c r="I862" s="123">
        <f t="shared" ca="1" si="154"/>
        <v>0.79101430344073109</v>
      </c>
      <c r="J862" s="123">
        <f t="shared" ca="1" si="151"/>
        <v>1.5840856145186435</v>
      </c>
      <c r="K862" s="142">
        <f t="shared" ca="1" si="155"/>
        <v>17.873297816109002</v>
      </c>
      <c r="L862" s="143">
        <f ca="1">MAX(Routing!A$3,J861+K861)</f>
        <v>19.389347315332959</v>
      </c>
      <c r="M862" s="141">
        <f ca="1">VLOOKUP(L862,Routing!A$3:D$23,4)+(L862-VLOOKUP(L862,Routing!A$3:A$23,1))*VLOOKUP(L862,Routing!A$3:E$23,5)</f>
        <v>0.75802468494482533</v>
      </c>
      <c r="N862" s="141">
        <f ca="1">VLOOKUP($L862,Routing!$A$3:$C$23,3)+($L862-VLOOKUP($L862,Routing!$A$3:$A$23,1))*VLOOKUP($L862,Routing!$A$3:$F$23,6)</f>
        <v>1.283148941486786E-2</v>
      </c>
      <c r="O862" s="141">
        <f ca="1">VLOOKUP($L862,Routing!$A$3:$B$23,2)+($L862-VLOOKUP($L862,Routing!$A$3:$A$23,1))*VLOOKUP($L862,Routing!$A$3:$G$23,7)</f>
        <v>0.64157447074339302</v>
      </c>
      <c r="P862" s="83" t="str">
        <f t="shared" ca="1" si="152"/>
        <v/>
      </c>
      <c r="Q862" s="83" t="str">
        <f t="shared" ca="1" si="156"/>
        <v/>
      </c>
      <c r="R862" s="83"/>
      <c r="S862" s="83"/>
    </row>
    <row r="863" spans="1:19" x14ac:dyDescent="0.2">
      <c r="A863" s="83">
        <f>+MassCurves!A830</f>
        <v>826</v>
      </c>
      <c r="B863" s="138">
        <f t="shared" si="145"/>
        <v>2.3277999999999999</v>
      </c>
      <c r="C863" s="123">
        <f t="shared" ca="1" si="147"/>
        <v>0.31799999999999962</v>
      </c>
      <c r="D863" s="139">
        <f t="shared" ca="1" si="148"/>
        <v>0</v>
      </c>
      <c r="E863" s="138">
        <f t="shared" ca="1" si="149"/>
        <v>0.21849999999999997</v>
      </c>
      <c r="F863" s="139">
        <f t="shared" ca="1" si="146"/>
        <v>0.35029854449999953</v>
      </c>
      <c r="G863" s="140">
        <f t="shared" ca="1" si="153"/>
        <v>21.017912669999973</v>
      </c>
      <c r="H863" s="139">
        <f t="shared" ca="1" si="150"/>
        <v>0.44277277252428132</v>
      </c>
      <c r="I863" s="123">
        <f t="shared" ca="1" si="154"/>
        <v>0.79307131702428091</v>
      </c>
      <c r="J863" s="123">
        <f t="shared" ca="1" si="151"/>
        <v>1.5882140768147297</v>
      </c>
      <c r="K863" s="142">
        <f t="shared" ca="1" si="155"/>
        <v>17.934481373020205</v>
      </c>
      <c r="L863" s="143">
        <f ca="1">MAX(Routing!A$3,J862+K862)</f>
        <v>19.457383430627644</v>
      </c>
      <c r="M863" s="141">
        <f ca="1">VLOOKUP(L863,Routing!A$3:D$23,4)+(L863-VLOOKUP(L863,Routing!A$3:A$23,1))*VLOOKUP(L863,Routing!A$3:E$23,5)</f>
        <v>0.76145096413232749</v>
      </c>
      <c r="N863" s="141">
        <f ca="1">VLOOKUP($L863,Routing!$A$3:$C$23,3)+($L863-VLOOKUP($L863,Routing!$A$3:$A$23,1))*VLOOKUP($L863,Routing!$A$3:$F$23,6)</f>
        <v>1.2875986547173084E-2</v>
      </c>
      <c r="O863" s="141">
        <f ca="1">VLOOKUP($L863,Routing!$A$3:$B$23,2)+($L863-VLOOKUP($L863,Routing!$A$3:$A$23,1))*VLOOKUP($L863,Routing!$A$3:$G$23,7)</f>
        <v>0.64379932735865419</v>
      </c>
      <c r="P863" s="83" t="str">
        <f t="shared" ca="1" si="152"/>
        <v/>
      </c>
      <c r="Q863" s="83" t="str">
        <f t="shared" ca="1" si="156"/>
        <v/>
      </c>
      <c r="R863" s="83"/>
      <c r="S863" s="83"/>
    </row>
    <row r="864" spans="1:19" x14ac:dyDescent="0.2">
      <c r="A864" s="83">
        <f>+MassCurves!A831</f>
        <v>827</v>
      </c>
      <c r="B864" s="138">
        <f t="shared" si="145"/>
        <v>2.3331</v>
      </c>
      <c r="C864" s="123">
        <f t="shared" ca="1" si="147"/>
        <v>0.31799999999999962</v>
      </c>
      <c r="D864" s="139">
        <f t="shared" ca="1" si="148"/>
        <v>0</v>
      </c>
      <c r="E864" s="138">
        <f t="shared" ca="1" si="149"/>
        <v>0.21849999999999997</v>
      </c>
      <c r="F864" s="139">
        <f t="shared" ca="1" si="146"/>
        <v>0.35029854449999953</v>
      </c>
      <c r="G864" s="140">
        <f t="shared" ca="1" si="153"/>
        <v>21.017912669999973</v>
      </c>
      <c r="H864" s="139">
        <f t="shared" ca="1" si="150"/>
        <v>0.44484422126463707</v>
      </c>
      <c r="I864" s="123">
        <f t="shared" ca="1" si="154"/>
        <v>0.79514276576463661</v>
      </c>
      <c r="J864" s="123">
        <f t="shared" ca="1" si="151"/>
        <v>1.5923715448064022</v>
      </c>
      <c r="K864" s="142">
        <f t="shared" ca="1" si="155"/>
        <v>17.993215203184448</v>
      </c>
      <c r="L864" s="143">
        <f ca="1">MAX(Routing!A$3,J863+K863)</f>
        <v>19.522695449834934</v>
      </c>
      <c r="M864" s="141">
        <f ca="1">VLOOKUP(L864,Routing!A$3:D$23,4)+(L864-VLOOKUP(L864,Routing!A$3:A$23,1))*VLOOKUP(L864,Routing!A$3:E$23,5)</f>
        <v>0.76474005862478101</v>
      </c>
      <c r="N864" s="141">
        <f ca="1">VLOOKUP($L864,Routing!$A$3:$C$23,3)+($L864-VLOOKUP($L864,Routing!$A$3:$A$23,1))*VLOOKUP($L864,Routing!$A$3:$F$23,6)</f>
        <v>1.291870206006209E-2</v>
      </c>
      <c r="O864" s="141">
        <f ca="1">VLOOKUP($L864,Routing!$A$3:$B$23,2)+($L864-VLOOKUP($L864,Routing!$A$3:$A$23,1))*VLOOKUP($L864,Routing!$A$3:$G$23,7)</f>
        <v>0.64593510300310442</v>
      </c>
      <c r="P864" s="83" t="str">
        <f t="shared" ca="1" si="152"/>
        <v/>
      </c>
      <c r="Q864" s="83" t="str">
        <f t="shared" ca="1" si="156"/>
        <v/>
      </c>
      <c r="R864" s="83"/>
      <c r="S864" s="83"/>
    </row>
    <row r="865" spans="1:19" x14ac:dyDescent="0.2">
      <c r="A865" s="83">
        <f>+MassCurves!A832</f>
        <v>828</v>
      </c>
      <c r="B865" s="138">
        <f t="shared" si="145"/>
        <v>2.3384</v>
      </c>
      <c r="C865" s="123">
        <f t="shared" ca="1" si="147"/>
        <v>0.31799999999999962</v>
      </c>
      <c r="D865" s="139">
        <f t="shared" ca="1" si="148"/>
        <v>0</v>
      </c>
      <c r="E865" s="138">
        <f t="shared" ca="1" si="149"/>
        <v>0.21849999999999997</v>
      </c>
      <c r="F865" s="139">
        <f t="shared" ca="1" si="146"/>
        <v>0.35029854449999953</v>
      </c>
      <c r="G865" s="140">
        <f t="shared" ca="1" si="153"/>
        <v>21.017912669999973</v>
      </c>
      <c r="H865" s="139">
        <f t="shared" ca="1" si="150"/>
        <v>0.44693024054396868</v>
      </c>
      <c r="I865" s="123">
        <f t="shared" ca="1" si="154"/>
        <v>0.79722878504396821</v>
      </c>
      <c r="J865" s="123">
        <f t="shared" ca="1" si="151"/>
        <v>1.596558290848856</v>
      </c>
      <c r="K865" s="142">
        <f t="shared" ca="1" si="155"/>
        <v>18.049772125882534</v>
      </c>
      <c r="L865" s="143">
        <f ca="1">MAX(Routing!A$3,J864+K864)</f>
        <v>19.585586747990849</v>
      </c>
      <c r="M865" s="141">
        <f ca="1">VLOOKUP(L865,Routing!A$3:D$23,4)+(L865-VLOOKUP(L865,Routing!A$3:A$23,1))*VLOOKUP(L865,Routing!A$3:E$23,5)</f>
        <v>0.76790724630169749</v>
      </c>
      <c r="N865" s="141">
        <f ca="1">VLOOKUP($L865,Routing!$A$3:$C$23,3)+($L865-VLOOKUP($L865,Routing!$A$3:$A$23,1))*VLOOKUP($L865,Routing!$A$3:$F$23,6)</f>
        <v>1.2959834367554513E-2</v>
      </c>
      <c r="O865" s="141">
        <f ca="1">VLOOKUP($L865,Routing!$A$3:$B$23,2)+($L865-VLOOKUP($L865,Routing!$A$3:$A$23,1))*VLOOKUP($L865,Routing!$A$3:$G$23,7)</f>
        <v>0.64799171837772562</v>
      </c>
      <c r="P865" s="83" t="str">
        <f t="shared" ca="1" si="152"/>
        <v/>
      </c>
      <c r="Q865" s="83" t="str">
        <f t="shared" ca="1" si="156"/>
        <v/>
      </c>
      <c r="R865" s="83"/>
      <c r="S865" s="83"/>
    </row>
    <row r="866" spans="1:19" x14ac:dyDescent="0.2">
      <c r="A866" s="83">
        <f>+MassCurves!A833</f>
        <v>829</v>
      </c>
      <c r="B866" s="138">
        <f t="shared" si="145"/>
        <v>2.3437000000000001</v>
      </c>
      <c r="C866" s="123">
        <f t="shared" ca="1" si="147"/>
        <v>0.31800000000000095</v>
      </c>
      <c r="D866" s="139">
        <f t="shared" ca="1" si="148"/>
        <v>0</v>
      </c>
      <c r="E866" s="138">
        <f t="shared" ca="1" si="149"/>
        <v>0.21849999999999997</v>
      </c>
      <c r="F866" s="139">
        <f t="shared" ca="1" si="146"/>
        <v>0.35029854450000097</v>
      </c>
      <c r="G866" s="140">
        <f t="shared" ca="1" si="153"/>
        <v>21.017912670000015</v>
      </c>
      <c r="H866" s="139">
        <f t="shared" ca="1" si="150"/>
        <v>0.4490309673353019</v>
      </c>
      <c r="I866" s="123">
        <f t="shared" ca="1" si="154"/>
        <v>0.79932951183530287</v>
      </c>
      <c r="J866" s="123">
        <f t="shared" ca="1" si="151"/>
        <v>1.6007745905014805</v>
      </c>
      <c r="K866" s="142">
        <f t="shared" ca="1" si="155"/>
        <v>18.104397727121523</v>
      </c>
      <c r="L866" s="143">
        <f ca="1">MAX(Routing!A$3,J865+K865)</f>
        <v>19.646330416731388</v>
      </c>
      <c r="M866" s="141">
        <f ca="1">VLOOKUP(L866,Routing!A$3:D$23,4)+(L866-VLOOKUP(L866,Routing!A$3:A$23,1))*VLOOKUP(L866,Routing!A$3:E$23,5)</f>
        <v>0.77096627997927858</v>
      </c>
      <c r="N866" s="141">
        <f ca="1">VLOOKUP($L866,Routing!$A$3:$C$23,3)+($L866-VLOOKUP($L866,Routing!$A$3:$A$23,1))*VLOOKUP($L866,Routing!$A$3:$F$23,6)</f>
        <v>1.2999562077652968E-2</v>
      </c>
      <c r="O866" s="141">
        <f ca="1">VLOOKUP($L866,Routing!$A$3:$B$23,2)+($L866-VLOOKUP($L866,Routing!$A$3:$A$23,1))*VLOOKUP($L866,Routing!$A$3:$G$23,7)</f>
        <v>0.64997810388264843</v>
      </c>
      <c r="P866" s="83" t="str">
        <f t="shared" ca="1" si="152"/>
        <v/>
      </c>
      <c r="Q866" s="83" t="str">
        <f t="shared" ca="1" si="156"/>
        <v/>
      </c>
      <c r="R866" s="83"/>
      <c r="S866" s="83"/>
    </row>
    <row r="867" spans="1:19" x14ac:dyDescent="0.2">
      <c r="A867" s="83">
        <f>+MassCurves!A834</f>
        <v>830</v>
      </c>
      <c r="B867" s="138">
        <f t="shared" si="145"/>
        <v>2.3490000000000002</v>
      </c>
      <c r="C867" s="123">
        <f t="shared" ca="1" si="147"/>
        <v>0.31800000000000095</v>
      </c>
      <c r="D867" s="139">
        <f t="shared" ca="1" si="148"/>
        <v>0</v>
      </c>
      <c r="E867" s="138">
        <f t="shared" ca="1" si="149"/>
        <v>0.21849999999999997</v>
      </c>
      <c r="F867" s="139">
        <f t="shared" ca="1" si="146"/>
        <v>0.35029854450000097</v>
      </c>
      <c r="G867" s="140">
        <f t="shared" ca="1" si="153"/>
        <v>21.017912670000058</v>
      </c>
      <c r="H867" s="139">
        <f t="shared" ca="1" si="150"/>
        <v>0.45114654022500345</v>
      </c>
      <c r="I867" s="123">
        <f t="shared" ca="1" si="154"/>
        <v>0.80144508472500442</v>
      </c>
      <c r="J867" s="123">
        <f t="shared" ca="1" si="151"/>
        <v>1.6050207225732018</v>
      </c>
      <c r="K867" s="142">
        <f t="shared" ca="1" si="155"/>
        <v>18.157313105435541</v>
      </c>
      <c r="L867" s="143">
        <f ca="1">MAX(Routing!A$3,J866+K866)</f>
        <v>19.705172317623003</v>
      </c>
      <c r="M867" s="141">
        <f ca="1">VLOOKUP(L867,Routing!A$3:D$23,4)+(L867-VLOOKUP(L867,Routing!A$3:A$23,1))*VLOOKUP(L867,Routing!A$3:E$23,5)</f>
        <v>0.77392954117525925</v>
      </c>
      <c r="N867" s="141">
        <f ca="1">VLOOKUP($L867,Routing!$A$3:$C$23,3)+($L867-VLOOKUP($L867,Routing!$A$3:$A$23,1))*VLOOKUP($L867,Routing!$A$3:$F$23,6)</f>
        <v>1.3038045989289079E-2</v>
      </c>
      <c r="O867" s="141">
        <f ca="1">VLOOKUP($L867,Routing!$A$3:$B$23,2)+($L867-VLOOKUP($L867,Routing!$A$3:$A$23,1))*VLOOKUP($L867,Routing!$A$3:$G$23,7)</f>
        <v>0.65190229946445399</v>
      </c>
      <c r="P867" s="83" t="str">
        <f t="shared" ca="1" si="152"/>
        <v/>
      </c>
      <c r="Q867" s="83" t="str">
        <f t="shared" ca="1" si="156"/>
        <v/>
      </c>
      <c r="R867" s="83"/>
      <c r="S867" s="83"/>
    </row>
    <row r="868" spans="1:19" x14ac:dyDescent="0.2">
      <c r="A868" s="83">
        <f>+MassCurves!A835</f>
        <v>831</v>
      </c>
      <c r="B868" s="138">
        <f t="shared" si="145"/>
        <v>2.3542999999999998</v>
      </c>
      <c r="C868" s="123">
        <f t="shared" ca="1" si="147"/>
        <v>0.31799999999999962</v>
      </c>
      <c r="D868" s="139">
        <f t="shared" ca="1" si="148"/>
        <v>0</v>
      </c>
      <c r="E868" s="138">
        <f t="shared" ca="1" si="149"/>
        <v>0.21849999999999997</v>
      </c>
      <c r="F868" s="139">
        <f t="shared" ca="1" si="146"/>
        <v>0.35029854449999953</v>
      </c>
      <c r="G868" s="140">
        <f t="shared" ca="1" si="153"/>
        <v>21.017912670000015</v>
      </c>
      <c r="H868" s="139">
        <f t="shared" ca="1" si="150"/>
        <v>0.45327709943563793</v>
      </c>
      <c r="I868" s="123">
        <f t="shared" ca="1" si="154"/>
        <v>0.80357564393563741</v>
      </c>
      <c r="J868" s="123">
        <f t="shared" ca="1" si="151"/>
        <v>1.6092969691685848</v>
      </c>
      <c r="K868" s="142">
        <f t="shared" ca="1" si="155"/>
        <v>18.208717341171983</v>
      </c>
      <c r="L868" s="143">
        <f ca="1">MAX(Routing!A$3,J867+K867)</f>
        <v>19.762333828008742</v>
      </c>
      <c r="M868" s="141">
        <f ca="1">VLOOKUP(L868,Routing!A$3:D$23,4)+(L868-VLOOKUP(L868,Routing!A$3:A$23,1))*VLOOKUP(L868,Routing!A$3:E$23,5)</f>
        <v>0.77680817838892957</v>
      </c>
      <c r="N868" s="141">
        <f ca="1">VLOOKUP($L868,Routing!$A$3:$C$23,3)+($L868-VLOOKUP($L868,Routing!$A$3:$A$23,1))*VLOOKUP($L868,Routing!$A$3:$F$23,6)</f>
        <v>1.3075430888167915E-2</v>
      </c>
      <c r="O868" s="141">
        <f ca="1">VLOOKUP($L868,Routing!$A$3:$B$23,2)+($L868-VLOOKUP($L868,Routing!$A$3:$A$23,1))*VLOOKUP($L868,Routing!$A$3:$G$23,7)</f>
        <v>0.6537715444083958</v>
      </c>
      <c r="P868" s="83" t="str">
        <f t="shared" ca="1" si="152"/>
        <v/>
      </c>
      <c r="Q868" s="83" t="str">
        <f t="shared" ca="1" si="156"/>
        <v/>
      </c>
      <c r="R868" s="83"/>
      <c r="S868" s="83"/>
    </row>
    <row r="869" spans="1:19" x14ac:dyDescent="0.2">
      <c r="A869" s="83">
        <f>+MassCurves!A836</f>
        <v>832</v>
      </c>
      <c r="B869" s="138">
        <f t="shared" ref="B869:B932" si="157">+HLOOKUP($B$9,MassCurve,(A869+2))</f>
        <v>2.3595999999999999</v>
      </c>
      <c r="C869" s="123">
        <f t="shared" ca="1" si="147"/>
        <v>0.31799999999999962</v>
      </c>
      <c r="D869" s="139">
        <f t="shared" ca="1" si="148"/>
        <v>0</v>
      </c>
      <c r="E869" s="138">
        <f t="shared" ca="1" si="149"/>
        <v>0.21849999999999997</v>
      </c>
      <c r="F869" s="139">
        <f t="shared" ref="F869:F932" ca="1" si="158">+E869*C869*MAX(0.05,$B$5)*1.0083</f>
        <v>0.35029854449999953</v>
      </c>
      <c r="G869" s="140">
        <f t="shared" ca="1" si="153"/>
        <v>21.017912669999973</v>
      </c>
      <c r="H869" s="139">
        <f t="shared" ca="1" si="150"/>
        <v>0.45542278684920418</v>
      </c>
      <c r="I869" s="123">
        <f t="shared" ca="1" si="154"/>
        <v>0.80572133134920376</v>
      </c>
      <c r="J869" s="123">
        <f t="shared" ca="1" si="151"/>
        <v>1.6136036157346823</v>
      </c>
      <c r="K869" s="142">
        <f t="shared" ca="1" si="155"/>
        <v>18.258789717114041</v>
      </c>
      <c r="L869" s="143">
        <f ca="1">MAX(Routing!A$3,J868+K868)</f>
        <v>19.818014310340569</v>
      </c>
      <c r="M869" s="141">
        <f ca="1">VLOOKUP(L869,Routing!A$3:D$23,4)+(L869-VLOOKUP(L869,Routing!A$3:A$23,1))*VLOOKUP(L869,Routing!A$3:E$23,5)</f>
        <v>0.779612231456</v>
      </c>
      <c r="N869" s="141">
        <f ca="1">VLOOKUP($L869,Routing!$A$3:$C$23,3)+($L869-VLOOKUP($L869,Routing!$A$3:$A$23,1))*VLOOKUP($L869,Routing!$A$3:$F$23,6)</f>
        <v>1.3111847161766232E-2</v>
      </c>
      <c r="O869" s="141">
        <f ca="1">VLOOKUP($L869,Routing!$A$3:$B$23,2)+($L869-VLOOKUP($L869,Routing!$A$3:$A$23,1))*VLOOKUP($L869,Routing!$A$3:$G$23,7)</f>
        <v>0.65559235808831162</v>
      </c>
      <c r="P869" s="83" t="str">
        <f t="shared" ca="1" si="152"/>
        <v/>
      </c>
      <c r="Q869" s="83" t="str">
        <f t="shared" ca="1" si="156"/>
        <v/>
      </c>
      <c r="R869" s="83"/>
      <c r="S869" s="83"/>
    </row>
    <row r="870" spans="1:19" x14ac:dyDescent="0.2">
      <c r="A870" s="83">
        <f>+MassCurves!A837</f>
        <v>833</v>
      </c>
      <c r="B870" s="138">
        <f t="shared" si="157"/>
        <v>2.3649</v>
      </c>
      <c r="C870" s="123">
        <f t="shared" ref="C870:C933" ca="1" si="159">+IF(A870&lt;MAX(5,$B$6),(B870-B869)*60,(B870-OFFSET(B870,-MAX(5,$B$6),0,1,1))/(A870-OFFSET(A870,-MAX(5,$B$6),0,1,1))*60)</f>
        <v>0.31799999999999962</v>
      </c>
      <c r="D870" s="139">
        <f t="shared" ref="D870:D933" ca="1" si="160">VLOOKUP(C870,Cinterp,$B$10+1)</f>
        <v>0</v>
      </c>
      <c r="E870" s="138">
        <f t="shared" ref="E870:E933" ca="1" si="161">0.95*MAX(0,$B$7)/100+D870*(1-MAX(0,$B$7)/100)</f>
        <v>0.21849999999999997</v>
      </c>
      <c r="F870" s="139">
        <f t="shared" ca="1" si="158"/>
        <v>0.35029854449999953</v>
      </c>
      <c r="G870" s="140">
        <f t="shared" ca="1" si="153"/>
        <v>21.017912669999973</v>
      </c>
      <c r="H870" s="139">
        <f t="shared" ref="H870:H933" ca="1" si="162">+S$35*(1-F870/B$20)*(1/(1+ABS(A870-S$37)/100))^2</f>
        <v>0.45758374603075652</v>
      </c>
      <c r="I870" s="123">
        <f t="shared" ca="1" si="154"/>
        <v>0.80788229053075611</v>
      </c>
      <c r="J870" s="123">
        <f t="shared" ref="J870:J933" ca="1" si="163">+I870+I871</f>
        <v>1.6179409511086715</v>
      </c>
      <c r="K870" s="142">
        <f t="shared" ca="1" si="155"/>
        <v>18.307691715485582</v>
      </c>
      <c r="L870" s="143">
        <f ca="1">MAX(Routing!A$3,J869+K869)</f>
        <v>19.872393332848723</v>
      </c>
      <c r="M870" s="141">
        <f ca="1">VLOOKUP(L870,Routing!A$3:D$23,4)+(L870-VLOOKUP(L870,Routing!A$3:A$23,1))*VLOOKUP(L870,Routing!A$3:E$23,5)</f>
        <v>0.78235074338087107</v>
      </c>
      <c r="N870" s="141">
        <f ca="1">VLOOKUP($L870,Routing!$A$3:$C$23,3)+($L870-VLOOKUP($L870,Routing!$A$3:$A$23,1))*VLOOKUP($L870,Routing!$A$3:$F$23,6)</f>
        <v>1.3147412251699624E-2</v>
      </c>
      <c r="O870" s="141">
        <f ca="1">VLOOKUP($L870,Routing!$A$3:$B$23,2)+($L870-VLOOKUP($L870,Routing!$A$3:$A$23,1))*VLOOKUP($L870,Routing!$A$3:$G$23,7)</f>
        <v>0.6573706125849812</v>
      </c>
      <c r="P870" s="83" t="str">
        <f t="shared" ref="P870:P933" ca="1" si="164">IF(I870&gt;B$23,(I870-B$23),"")</f>
        <v/>
      </c>
      <c r="Q870" s="83" t="str">
        <f t="shared" ca="1" si="156"/>
        <v/>
      </c>
      <c r="R870" s="83"/>
      <c r="S870" s="83"/>
    </row>
    <row r="871" spans="1:19" x14ac:dyDescent="0.2">
      <c r="A871" s="83">
        <f>+MassCurves!A838</f>
        <v>834</v>
      </c>
      <c r="B871" s="138">
        <f t="shared" si="157"/>
        <v>2.3702000000000001</v>
      </c>
      <c r="C871" s="123">
        <f t="shared" ca="1" si="159"/>
        <v>0.31800000000000095</v>
      </c>
      <c r="D871" s="139">
        <f t="shared" ca="1" si="160"/>
        <v>0</v>
      </c>
      <c r="E871" s="138">
        <f t="shared" ca="1" si="161"/>
        <v>0.21849999999999997</v>
      </c>
      <c r="F871" s="139">
        <f t="shared" ca="1" si="158"/>
        <v>0.35029854450000097</v>
      </c>
      <c r="G871" s="140">
        <f t="shared" ref="G871:G934" ca="1" si="165">+AVERAGE(F870:F871)*60</f>
        <v>21.017912670000015</v>
      </c>
      <c r="H871" s="139">
        <f t="shared" ca="1" si="162"/>
        <v>0.45976012225242047</v>
      </c>
      <c r="I871" s="123">
        <f t="shared" ref="I871:I934" ca="1" si="166">+F871+H871</f>
        <v>0.81005866675242144</v>
      </c>
      <c r="J871" s="123">
        <f t="shared" ca="1" si="163"/>
        <v>1.6223092675662865</v>
      </c>
      <c r="K871" s="142">
        <f t="shared" ref="K871:K934" ca="1" si="167">L871-2*M871</f>
        <v>18.355568813861712</v>
      </c>
      <c r="L871" s="143">
        <f ca="1">MAX(Routing!A$3,J870+K870)</f>
        <v>19.925632666594254</v>
      </c>
      <c r="M871" s="141">
        <f ca="1">VLOOKUP(L871,Routing!A$3:D$23,4)+(L871-VLOOKUP(L871,Routing!A$3:A$23,1))*VLOOKUP(L871,Routing!A$3:E$23,5)</f>
        <v>0.78503186090762433</v>
      </c>
      <c r="N871" s="141">
        <f ca="1">VLOOKUP($L871,Routing!$A$3:$C$23,3)+($L871-VLOOKUP($L871,Routing!$A$3:$A$23,1))*VLOOKUP($L871,Routing!$A$3:$F$23,6)</f>
        <v>1.3182231959839277E-2</v>
      </c>
      <c r="O871" s="141">
        <f ca="1">VLOOKUP($L871,Routing!$A$3:$B$23,2)+($L871-VLOOKUP($L871,Routing!$A$3:$A$23,1))*VLOOKUP($L871,Routing!$A$3:$G$23,7)</f>
        <v>0.65911159799196384</v>
      </c>
      <c r="P871" s="83" t="str">
        <f t="shared" ca="1" si="164"/>
        <v/>
      </c>
      <c r="Q871" s="83" t="str">
        <f t="shared" ref="Q871:Q934" ca="1" si="168">IF(P871="","",P871*60)</f>
        <v/>
      </c>
      <c r="R871" s="83"/>
      <c r="S871" s="83"/>
    </row>
    <row r="872" spans="1:19" x14ac:dyDescent="0.2">
      <c r="A872" s="83">
        <f>+MassCurves!A839</f>
        <v>835</v>
      </c>
      <c r="B872" s="138">
        <f t="shared" si="157"/>
        <v>2.3755000000000002</v>
      </c>
      <c r="C872" s="123">
        <f t="shared" ca="1" si="159"/>
        <v>0.31800000000000095</v>
      </c>
      <c r="D872" s="139">
        <f t="shared" ca="1" si="160"/>
        <v>0</v>
      </c>
      <c r="E872" s="138">
        <f t="shared" ca="1" si="161"/>
        <v>0.21849999999999997</v>
      </c>
      <c r="F872" s="139">
        <f t="shared" ca="1" si="158"/>
        <v>0.35029854450000097</v>
      </c>
      <c r="G872" s="140">
        <f t="shared" ca="1" si="165"/>
        <v>21.017912670000058</v>
      </c>
      <c r="H872" s="139">
        <f t="shared" ca="1" si="162"/>
        <v>0.46195206251780746</v>
      </c>
      <c r="I872" s="123">
        <f t="shared" ca="1" si="166"/>
        <v>0.81225060701780838</v>
      </c>
      <c r="J872" s="123">
        <f t="shared" ca="1" si="163"/>
        <v>1.6267088608710578</v>
      </c>
      <c r="K872" s="142">
        <f t="shared" ca="1" si="167"/>
        <v>18.402552100239848</v>
      </c>
      <c r="L872" s="143">
        <f ca="1">MAX(Routing!A$3,J871+K871)</f>
        <v>19.977878081427999</v>
      </c>
      <c r="M872" s="141">
        <f ca="1">VLOOKUP(L872,Routing!A$3:D$23,4)+(L872-VLOOKUP(L872,Routing!A$3:A$23,1))*VLOOKUP(L872,Routing!A$3:E$23,5)</f>
        <v>0.78766292496400003</v>
      </c>
      <c r="N872" s="141">
        <f ca="1">VLOOKUP($L872,Routing!$A$3:$C$23,3)+($L872-VLOOKUP($L872,Routing!$A$3:$A$23,1))*VLOOKUP($L872,Routing!$A$3:$F$23,6)</f>
        <v>1.321640162290909E-2</v>
      </c>
      <c r="O872" s="141">
        <f ca="1">VLOOKUP($L872,Routing!$A$3:$B$23,2)+($L872-VLOOKUP($L872,Routing!$A$3:$A$23,1))*VLOOKUP($L872,Routing!$A$3:$G$23,7)</f>
        <v>0.66082008114545454</v>
      </c>
      <c r="P872" s="83" t="str">
        <f t="shared" ca="1" si="164"/>
        <v/>
      </c>
      <c r="Q872" s="83" t="str">
        <f t="shared" ca="1" si="168"/>
        <v/>
      </c>
      <c r="R872" s="83"/>
      <c r="S872" s="83"/>
    </row>
    <row r="873" spans="1:19" x14ac:dyDescent="0.2">
      <c r="A873" s="83">
        <f>+MassCurves!A840</f>
        <v>836</v>
      </c>
      <c r="B873" s="138">
        <f t="shared" si="157"/>
        <v>2.3808000000000002</v>
      </c>
      <c r="C873" s="123">
        <f t="shared" ca="1" si="159"/>
        <v>0.31800000000000095</v>
      </c>
      <c r="D873" s="139">
        <f t="shared" ca="1" si="160"/>
        <v>0</v>
      </c>
      <c r="E873" s="138">
        <f t="shared" ca="1" si="161"/>
        <v>0.21849999999999997</v>
      </c>
      <c r="F873" s="139">
        <f t="shared" ca="1" si="158"/>
        <v>0.35029854450000097</v>
      </c>
      <c r="G873" s="140">
        <f t="shared" ca="1" si="165"/>
        <v>21.017912670000058</v>
      </c>
      <c r="H873" s="139">
        <f t="shared" ca="1" si="162"/>
        <v>0.46415971558684033</v>
      </c>
      <c r="I873" s="123">
        <f t="shared" ca="1" si="166"/>
        <v>0.8144582600868413</v>
      </c>
      <c r="J873" s="123">
        <f t="shared" ca="1" si="163"/>
        <v>1.6311400303243793</v>
      </c>
      <c r="K873" s="142">
        <f t="shared" ca="1" si="167"/>
        <v>18.448759725485992</v>
      </c>
      <c r="L873" s="143">
        <f ca="1">MAX(Routing!A$3,J872+K872)</f>
        <v>20.029260961110907</v>
      </c>
      <c r="M873" s="141">
        <f ca="1">VLOOKUP(L873,Routing!A$3:D$23,4)+(L873-VLOOKUP(L873,Routing!A$3:A$23,1))*VLOOKUP(L873,Routing!A$3:E$23,5)</f>
        <v>0.79025055199839112</v>
      </c>
      <c r="N873" s="141">
        <f ca="1">VLOOKUP($L873,Routing!$A$3:$C$23,3)+($L873-VLOOKUP($L873,Routing!$A$3:$A$23,1))*VLOOKUP($L873,Routing!$A$3:$F$23,6)</f>
        <v>1.3250007168810272E-2</v>
      </c>
      <c r="O873" s="141">
        <f ca="1">VLOOKUP($L873,Routing!$A$3:$B$23,2)+($L873-VLOOKUP($L873,Routing!$A$3:$A$23,1))*VLOOKUP($L873,Routing!$A$3:$G$23,7)</f>
        <v>0.66250035844051369</v>
      </c>
      <c r="P873" s="83" t="str">
        <f t="shared" ca="1" si="164"/>
        <v/>
      </c>
      <c r="Q873" s="83" t="str">
        <f t="shared" ca="1" si="168"/>
        <v/>
      </c>
      <c r="R873" s="83"/>
      <c r="S873" s="83"/>
    </row>
    <row r="874" spans="1:19" x14ac:dyDescent="0.2">
      <c r="A874" s="83">
        <f>+MassCurves!A841</f>
        <v>837</v>
      </c>
      <c r="B874" s="138">
        <f t="shared" si="157"/>
        <v>2.3860999999999999</v>
      </c>
      <c r="C874" s="123">
        <f t="shared" ca="1" si="159"/>
        <v>0.31799999999999962</v>
      </c>
      <c r="D874" s="139">
        <f t="shared" ca="1" si="160"/>
        <v>0</v>
      </c>
      <c r="E874" s="138">
        <f t="shared" ca="1" si="161"/>
        <v>0.21849999999999997</v>
      </c>
      <c r="F874" s="139">
        <f t="shared" ca="1" si="158"/>
        <v>0.35029854449999953</v>
      </c>
      <c r="G874" s="140">
        <f t="shared" ca="1" si="165"/>
        <v>21.017912670000015</v>
      </c>
      <c r="H874" s="139">
        <f t="shared" ca="1" si="162"/>
        <v>0.46638323200099174</v>
      </c>
      <c r="I874" s="123">
        <f t="shared" ca="1" si="166"/>
        <v>0.81668177650099127</v>
      </c>
      <c r="J874" s="123">
        <f t="shared" ca="1" si="163"/>
        <v>1.6356030788164113</v>
      </c>
      <c r="K874" s="142">
        <f t="shared" ca="1" si="167"/>
        <v>18.49429820953657</v>
      </c>
      <c r="L874" s="143">
        <f ca="1">MAX(Routing!A$3,J873+K873)</f>
        <v>20.07989975581037</v>
      </c>
      <c r="M874" s="141">
        <f ca="1">VLOOKUP(L874,Routing!A$3:D$23,4)+(L874-VLOOKUP(L874,Routing!A$3:A$23,1))*VLOOKUP(L874,Routing!A$3:E$23,5)</f>
        <v>0.79280070712714101</v>
      </c>
      <c r="N874" s="141">
        <f ca="1">VLOOKUP($L874,Routing!$A$3:$C$23,3)+($L874-VLOOKUP($L874,Routing!$A$3:$A$23,1))*VLOOKUP($L874,Routing!$A$3:$F$23,6)</f>
        <v>1.3283126066586246E-2</v>
      </c>
      <c r="O874" s="141">
        <f ca="1">VLOOKUP($L874,Routing!$A$3:$B$23,2)+($L874-VLOOKUP($L874,Routing!$A$3:$A$23,1))*VLOOKUP($L874,Routing!$A$3:$G$23,7)</f>
        <v>0.6641563033293123</v>
      </c>
      <c r="P874" s="83" t="str">
        <f t="shared" ca="1" si="164"/>
        <v/>
      </c>
      <c r="Q874" s="83" t="str">
        <f t="shared" ca="1" si="168"/>
        <v/>
      </c>
      <c r="R874" s="83"/>
      <c r="S874" s="83"/>
    </row>
    <row r="875" spans="1:19" x14ac:dyDescent="0.2">
      <c r="A875" s="83">
        <f>+MassCurves!A842</f>
        <v>838</v>
      </c>
      <c r="B875" s="138">
        <f t="shared" si="157"/>
        <v>2.3914</v>
      </c>
      <c r="C875" s="123">
        <f t="shared" ca="1" si="159"/>
        <v>0.31799999999999962</v>
      </c>
      <c r="D875" s="139">
        <f t="shared" ca="1" si="160"/>
        <v>0</v>
      </c>
      <c r="E875" s="138">
        <f t="shared" ca="1" si="161"/>
        <v>0.21849999999999997</v>
      </c>
      <c r="F875" s="139">
        <f t="shared" ca="1" si="158"/>
        <v>0.35029854449999953</v>
      </c>
      <c r="G875" s="140">
        <f t="shared" ca="1" si="165"/>
        <v>21.017912669999973</v>
      </c>
      <c r="H875" s="139">
        <f t="shared" ca="1" si="162"/>
        <v>0.46862276410895032</v>
      </c>
      <c r="I875" s="123">
        <f t="shared" ca="1" si="166"/>
        <v>0.81892130860894985</v>
      </c>
      <c r="J875" s="123">
        <f t="shared" ca="1" si="163"/>
        <v>1.6400983128778428</v>
      </c>
      <c r="K875" s="142">
        <f t="shared" ca="1" si="167"/>
        <v>18.539263616086114</v>
      </c>
      <c r="L875" s="143">
        <f ca="1">MAX(Routing!A$3,J874+K874)</f>
        <v>20.129901288352983</v>
      </c>
      <c r="M875" s="141">
        <f ca="1">VLOOKUP(L875,Routing!A$3:D$23,4)+(L875-VLOOKUP(L875,Routing!A$3:A$23,1))*VLOOKUP(L875,Routing!A$3:E$23,5)</f>
        <v>0.79531876991705674</v>
      </c>
      <c r="N875" s="141">
        <f ca="1">VLOOKUP($L875,Routing!$A$3:$C$23,3)+($L875-VLOOKUP($L875,Routing!$A$3:$A$23,1))*VLOOKUP($L875,Routing!$A$3:$F$23,6)</f>
        <v>1.3315828180740997E-2</v>
      </c>
      <c r="O875" s="141">
        <f ca="1">VLOOKUP($L875,Routing!$A$3:$B$23,2)+($L875-VLOOKUP($L875,Routing!$A$3:$A$23,1))*VLOOKUP($L875,Routing!$A$3:$G$23,7)</f>
        <v>0.66579140903704981</v>
      </c>
      <c r="P875" s="83" t="str">
        <f t="shared" ca="1" si="164"/>
        <v/>
      </c>
      <c r="Q875" s="83" t="str">
        <f t="shared" ca="1" si="168"/>
        <v/>
      </c>
      <c r="R875" s="83"/>
      <c r="S875" s="83"/>
    </row>
    <row r="876" spans="1:19" x14ac:dyDescent="0.2">
      <c r="A876" s="83">
        <f>+MassCurves!A843</f>
        <v>839</v>
      </c>
      <c r="B876" s="138">
        <f t="shared" si="157"/>
        <v>2.3967000000000001</v>
      </c>
      <c r="C876" s="123">
        <f t="shared" ca="1" si="159"/>
        <v>0.31799999999999962</v>
      </c>
      <c r="D876" s="139">
        <f t="shared" ca="1" si="160"/>
        <v>0</v>
      </c>
      <c r="E876" s="138">
        <f t="shared" ca="1" si="161"/>
        <v>0.21849999999999997</v>
      </c>
      <c r="F876" s="139">
        <f t="shared" ca="1" si="158"/>
        <v>0.35029854449999953</v>
      </c>
      <c r="G876" s="140">
        <f t="shared" ca="1" si="165"/>
        <v>21.017912669999973</v>
      </c>
      <c r="H876" s="139">
        <f t="shared" ca="1" si="162"/>
        <v>0.47087846609271705</v>
      </c>
      <c r="I876" s="123">
        <f t="shared" ca="1" si="166"/>
        <v>0.82117701059271653</v>
      </c>
      <c r="J876" s="123">
        <f t="shared" ca="1" si="163"/>
        <v>1.6446260427325237</v>
      </c>
      <c r="K876" s="142">
        <f t="shared" ca="1" si="167"/>
        <v>18.583742609007643</v>
      </c>
      <c r="L876" s="143">
        <f ca="1">MAX(Routing!A$3,J875+K875)</f>
        <v>20.179361928963957</v>
      </c>
      <c r="M876" s="141">
        <f ca="1">VLOOKUP(L876,Routing!A$3:D$23,4)+(L876-VLOOKUP(L876,Routing!A$3:A$23,1))*VLOOKUP(L876,Routing!A$3:E$23,5)</f>
        <v>0.79780959354494752</v>
      </c>
      <c r="N876" s="141">
        <f ca="1">VLOOKUP($L876,Routing!$A$3:$C$23,3)+($L876-VLOOKUP($L876,Routing!$A$3:$A$23,1))*VLOOKUP($L876,Routing!$A$3:$F$23,6)</f>
        <v>1.3348176539544771E-2</v>
      </c>
      <c r="O876" s="141">
        <f ca="1">VLOOKUP($L876,Routing!$A$3:$B$23,2)+($L876-VLOOKUP($L876,Routing!$A$3:$A$23,1))*VLOOKUP($L876,Routing!$A$3:$G$23,7)</f>
        <v>0.66740882697723858</v>
      </c>
      <c r="P876" s="83" t="str">
        <f t="shared" ca="1" si="164"/>
        <v/>
      </c>
      <c r="Q876" s="83" t="str">
        <f t="shared" ca="1" si="168"/>
        <v/>
      </c>
      <c r="R876" s="83"/>
      <c r="S876" s="83"/>
    </row>
    <row r="877" spans="1:19" x14ac:dyDescent="0.2">
      <c r="A877" s="83">
        <f>+MassCurves!A844</f>
        <v>840</v>
      </c>
      <c r="B877" s="138">
        <f t="shared" si="157"/>
        <v>2.4020000000000001</v>
      </c>
      <c r="C877" s="123">
        <f t="shared" ca="1" si="159"/>
        <v>0.31800000000000095</v>
      </c>
      <c r="D877" s="139">
        <f t="shared" ca="1" si="160"/>
        <v>0</v>
      </c>
      <c r="E877" s="138">
        <f t="shared" ca="1" si="161"/>
        <v>0.21849999999999997</v>
      </c>
      <c r="F877" s="139">
        <f t="shared" ca="1" si="158"/>
        <v>0.35029854450000097</v>
      </c>
      <c r="G877" s="140">
        <f t="shared" ca="1" si="165"/>
        <v>21.017912670000015</v>
      </c>
      <c r="H877" s="139">
        <f t="shared" ca="1" si="162"/>
        <v>0.47315049399414266</v>
      </c>
      <c r="I877" s="123">
        <f t="shared" ca="1" si="166"/>
        <v>0.82344903849414364</v>
      </c>
      <c r="J877" s="123">
        <f t="shared" ca="1" si="163"/>
        <v>1.6491865823509886</v>
      </c>
      <c r="K877" s="142">
        <f t="shared" ca="1" si="167"/>
        <v>18.627813402418372</v>
      </c>
      <c r="L877" s="143">
        <f ca="1">MAX(Routing!A$3,J876+K876)</f>
        <v>20.228368651740166</v>
      </c>
      <c r="M877" s="141">
        <f ca="1">VLOOKUP(L877,Routing!A$3:D$23,4)+(L877-VLOOKUP(L877,Routing!A$3:A$23,1))*VLOOKUP(L877,Routing!A$3:E$23,5)</f>
        <v>0.8002775580013034</v>
      </c>
      <c r="N877" s="141">
        <f ca="1">VLOOKUP($L877,Routing!$A$3:$C$23,3)+($L877-VLOOKUP($L877,Routing!$A$3:$A$23,1))*VLOOKUP($L877,Routing!$A$3:$F$23,6)</f>
        <v>1.3380228025990952E-2</v>
      </c>
      <c r="O877" s="141">
        <f ca="1">VLOOKUP($L877,Routing!$A$3:$B$23,2)+($L877-VLOOKUP($L877,Routing!$A$3:$A$23,1))*VLOOKUP($L877,Routing!$A$3:$G$23,7)</f>
        <v>0.66901140129954761</v>
      </c>
      <c r="P877" s="83" t="str">
        <f t="shared" ca="1" si="164"/>
        <v/>
      </c>
      <c r="Q877" s="83" t="str">
        <f t="shared" ca="1" si="168"/>
        <v/>
      </c>
      <c r="R877" s="83"/>
      <c r="S877" s="83"/>
    </row>
    <row r="878" spans="1:19" x14ac:dyDescent="0.2">
      <c r="A878" s="83">
        <f>+MassCurves!A845</f>
        <v>841</v>
      </c>
      <c r="B878" s="138">
        <f t="shared" si="157"/>
        <v>2.4073000000000002</v>
      </c>
      <c r="C878" s="123">
        <f t="shared" ca="1" si="159"/>
        <v>0.31800000000000095</v>
      </c>
      <c r="D878" s="139">
        <f t="shared" ca="1" si="160"/>
        <v>0</v>
      </c>
      <c r="E878" s="138">
        <f t="shared" ca="1" si="161"/>
        <v>0.21849999999999997</v>
      </c>
      <c r="F878" s="139">
        <f t="shared" ca="1" si="158"/>
        <v>0.35029854450000097</v>
      </c>
      <c r="G878" s="140">
        <f t="shared" ca="1" si="165"/>
        <v>21.017912670000058</v>
      </c>
      <c r="H878" s="139">
        <f t="shared" ca="1" si="162"/>
        <v>0.47543900574191478</v>
      </c>
      <c r="I878" s="123">
        <f t="shared" ca="1" si="166"/>
        <v>0.82573755024191575</v>
      </c>
      <c r="J878" s="123">
        <f t="shared" ca="1" si="163"/>
        <v>1.653780249504889</v>
      </c>
      <c r="K878" s="142">
        <f t="shared" ca="1" si="167"/>
        <v>18.671546615103413</v>
      </c>
      <c r="L878" s="143">
        <f ca="1">MAX(Routing!A$3,J877+K877)</f>
        <v>20.276999984769361</v>
      </c>
      <c r="M878" s="141">
        <f ca="1">VLOOKUP(L878,Routing!A$3:D$23,4)+(L878-VLOOKUP(L878,Routing!A$3:A$23,1))*VLOOKUP(L878,Routing!A$3:E$23,5)</f>
        <v>0.80272661793802547</v>
      </c>
      <c r="N878" s="141">
        <f ca="1">VLOOKUP($L878,Routing!$A$3:$C$23,3)+($L878-VLOOKUP($L878,Routing!$A$3:$A$23,1))*VLOOKUP($L878,Routing!$A$3:$F$23,6)</f>
        <v>1.3412033999195135E-2</v>
      </c>
      <c r="O878" s="141">
        <f ca="1">VLOOKUP($L878,Routing!$A$3:$B$23,2)+($L878-VLOOKUP($L878,Routing!$A$3:$A$23,1))*VLOOKUP($L878,Routing!$A$3:$G$23,7)</f>
        <v>0.67060169995975671</v>
      </c>
      <c r="P878" s="83" t="str">
        <f t="shared" ca="1" si="164"/>
        <v/>
      </c>
      <c r="Q878" s="83" t="str">
        <f t="shared" ca="1" si="168"/>
        <v/>
      </c>
      <c r="R878" s="83"/>
      <c r="S878" s="83"/>
    </row>
    <row r="879" spans="1:19" x14ac:dyDescent="0.2">
      <c r="A879" s="83">
        <f>+MassCurves!A846</f>
        <v>842</v>
      </c>
      <c r="B879" s="138">
        <f t="shared" si="157"/>
        <v>2.4125999999999999</v>
      </c>
      <c r="C879" s="123">
        <f t="shared" ca="1" si="159"/>
        <v>0.31799999999999962</v>
      </c>
      <c r="D879" s="139">
        <f t="shared" ca="1" si="160"/>
        <v>0</v>
      </c>
      <c r="E879" s="138">
        <f t="shared" ca="1" si="161"/>
        <v>0.21849999999999997</v>
      </c>
      <c r="F879" s="139">
        <f t="shared" ca="1" si="158"/>
        <v>0.35029854449999953</v>
      </c>
      <c r="G879" s="140">
        <f t="shared" ca="1" si="165"/>
        <v>21.017912670000015</v>
      </c>
      <c r="H879" s="139">
        <f t="shared" ca="1" si="162"/>
        <v>0.47774416117900242</v>
      </c>
      <c r="I879" s="123">
        <f t="shared" ca="1" si="166"/>
        <v>0.82804270567900196</v>
      </c>
      <c r="J879" s="123">
        <f t="shared" ca="1" si="163"/>
        <v>1.6584073658223564</v>
      </c>
      <c r="K879" s="142">
        <f t="shared" ca="1" si="167"/>
        <v>18.715006038931463</v>
      </c>
      <c r="L879" s="143">
        <f ca="1">MAX(Routing!A$3,J878+K878)</f>
        <v>20.3253268646083</v>
      </c>
      <c r="M879" s="141">
        <f ca="1">VLOOKUP(L879,Routing!A$3:D$23,4)+(L879-VLOOKUP(L879,Routing!A$3:A$23,1))*VLOOKUP(L879,Routing!A$3:E$23,5)</f>
        <v>0.80516034569969863</v>
      </c>
      <c r="N879" s="141">
        <f ca="1">VLOOKUP($L879,Routing!$A$3:$C$23,3)+($L879-VLOOKUP($L879,Routing!$A$3:$A$23,1))*VLOOKUP($L879,Routing!$A$3:$F$23,6)</f>
        <v>1.3443640853242839E-2</v>
      </c>
      <c r="O879" s="141">
        <f ca="1">VLOOKUP($L879,Routing!$A$3:$B$23,2)+($L879-VLOOKUP($L879,Routing!$A$3:$A$23,1))*VLOOKUP($L879,Routing!$A$3:$G$23,7)</f>
        <v>0.67218204266214188</v>
      </c>
      <c r="P879" s="83" t="str">
        <f t="shared" ca="1" si="164"/>
        <v/>
      </c>
      <c r="Q879" s="83" t="str">
        <f t="shared" ca="1" si="168"/>
        <v/>
      </c>
      <c r="R879" s="83"/>
      <c r="S879" s="83"/>
    </row>
    <row r="880" spans="1:19" x14ac:dyDescent="0.2">
      <c r="A880" s="83">
        <f>+MassCurves!A847</f>
        <v>843</v>
      </c>
      <c r="B880" s="138">
        <f t="shared" si="157"/>
        <v>2.4178999999999999</v>
      </c>
      <c r="C880" s="123">
        <f t="shared" ca="1" si="159"/>
        <v>0.31799999999999962</v>
      </c>
      <c r="D880" s="139">
        <f t="shared" ca="1" si="160"/>
        <v>0</v>
      </c>
      <c r="E880" s="138">
        <f t="shared" ca="1" si="161"/>
        <v>0.21849999999999997</v>
      </c>
      <c r="F880" s="139">
        <f t="shared" ca="1" si="158"/>
        <v>0.35029854449999953</v>
      </c>
      <c r="G880" s="140">
        <f t="shared" ca="1" si="165"/>
        <v>21.017912669999973</v>
      </c>
      <c r="H880" s="139">
        <f t="shared" ca="1" si="162"/>
        <v>0.48006612209056732</v>
      </c>
      <c r="I880" s="123">
        <f t="shared" ca="1" si="166"/>
        <v>0.83036466659056685</v>
      </c>
      <c r="J880" s="123">
        <f t="shared" ca="1" si="163"/>
        <v>1.6630682568442956</v>
      </c>
      <c r="K880" s="142">
        <f t="shared" ca="1" si="167"/>
        <v>18.758249329925839</v>
      </c>
      <c r="L880" s="143">
        <f ca="1">MAX(Routing!A$3,J879+K879)</f>
        <v>20.373413404753819</v>
      </c>
      <c r="M880" s="141">
        <f ca="1">VLOOKUP(L880,Routing!A$3:D$23,4)+(L880-VLOOKUP(L880,Routing!A$3:A$23,1))*VLOOKUP(L880,Routing!A$3:E$23,5)</f>
        <v>0.80758197002357368</v>
      </c>
      <c r="N880" s="141">
        <f ca="1">VLOOKUP($L880,Routing!$A$3:$C$23,3)+($L880-VLOOKUP($L880,Routing!$A$3:$A$23,1))*VLOOKUP($L880,Routing!$A$3:$F$23,6)</f>
        <v>1.3475090519786671E-2</v>
      </c>
      <c r="O880" s="141">
        <f ca="1">VLOOKUP($L880,Routing!$A$3:$B$23,2)+($L880-VLOOKUP($L880,Routing!$A$3:$A$23,1))*VLOOKUP($L880,Routing!$A$3:$G$23,7)</f>
        <v>0.6737545259893335</v>
      </c>
      <c r="P880" s="83" t="str">
        <f t="shared" ca="1" si="164"/>
        <v/>
      </c>
      <c r="Q880" s="83" t="str">
        <f t="shared" ca="1" si="168"/>
        <v/>
      </c>
      <c r="R880" s="83"/>
      <c r="S880" s="83"/>
    </row>
    <row r="881" spans="1:19" x14ac:dyDescent="0.2">
      <c r="A881" s="83">
        <f>+MassCurves!A848</f>
        <v>844</v>
      </c>
      <c r="B881" s="138">
        <f t="shared" si="157"/>
        <v>2.4232</v>
      </c>
      <c r="C881" s="123">
        <f t="shared" ca="1" si="159"/>
        <v>0.31799999999999962</v>
      </c>
      <c r="D881" s="139">
        <f t="shared" ca="1" si="160"/>
        <v>0</v>
      </c>
      <c r="E881" s="138">
        <f t="shared" ca="1" si="161"/>
        <v>0.21849999999999997</v>
      </c>
      <c r="F881" s="139">
        <f t="shared" ca="1" si="158"/>
        <v>0.35029854449999953</v>
      </c>
      <c r="G881" s="140">
        <f t="shared" ca="1" si="165"/>
        <v>21.017912669999973</v>
      </c>
      <c r="H881" s="139">
        <f t="shared" ca="1" si="162"/>
        <v>0.48240505223235292</v>
      </c>
      <c r="I881" s="123">
        <f t="shared" ca="1" si="166"/>
        <v>0.83270359673235239</v>
      </c>
      <c r="J881" s="123">
        <f t="shared" ca="1" si="163"/>
        <v>1.6677632520816434</v>
      </c>
      <c r="K881" s="142">
        <f t="shared" ca="1" si="167"/>
        <v>18.801328629781899</v>
      </c>
      <c r="L881" s="143">
        <f ca="1">MAX(Routing!A$3,J880+K880)</f>
        <v>20.421317586770133</v>
      </c>
      <c r="M881" s="141">
        <f ca="1">VLOOKUP(L881,Routing!A$3:D$23,4)+(L881-VLOOKUP(L881,Routing!A$3:A$23,1))*VLOOKUP(L881,Routing!A$3:E$23,5)</f>
        <v>0.80999441084453916</v>
      </c>
      <c r="N881" s="141">
        <f ca="1">VLOOKUP($L881,Routing!$A$3:$C$23,3)+($L881-VLOOKUP($L881,Routing!$A$3:$A$23,1))*VLOOKUP($L881,Routing!$A$3:$F$23,6)</f>
        <v>1.3506420920058949E-2</v>
      </c>
      <c r="O881" s="141">
        <f ca="1">VLOOKUP($L881,Routing!$A$3:$B$23,2)+($L881-VLOOKUP($L881,Routing!$A$3:$A$23,1))*VLOOKUP($L881,Routing!$A$3:$G$23,7)</f>
        <v>0.67532104600294751</v>
      </c>
      <c r="P881" s="83" t="str">
        <f t="shared" ca="1" si="164"/>
        <v/>
      </c>
      <c r="Q881" s="83" t="str">
        <f t="shared" ca="1" si="168"/>
        <v/>
      </c>
      <c r="R881" s="83"/>
      <c r="S881" s="83"/>
    </row>
    <row r="882" spans="1:19" x14ac:dyDescent="0.2">
      <c r="A882" s="83">
        <f>+MassCurves!A849</f>
        <v>845</v>
      </c>
      <c r="B882" s="138">
        <f t="shared" si="157"/>
        <v>2.4285000000000001</v>
      </c>
      <c r="C882" s="123">
        <f t="shared" ca="1" si="159"/>
        <v>0.31800000000000095</v>
      </c>
      <c r="D882" s="139">
        <f t="shared" ca="1" si="160"/>
        <v>0</v>
      </c>
      <c r="E882" s="138">
        <f t="shared" ca="1" si="161"/>
        <v>0.21849999999999997</v>
      </c>
      <c r="F882" s="139">
        <f t="shared" ca="1" si="158"/>
        <v>0.35029854450000097</v>
      </c>
      <c r="G882" s="140">
        <f t="shared" ca="1" si="165"/>
        <v>21.017912670000015</v>
      </c>
      <c r="H882" s="139">
        <f t="shared" ca="1" si="162"/>
        <v>0.48476111735955535</v>
      </c>
      <c r="I882" s="123">
        <f t="shared" ca="1" si="166"/>
        <v>0.83505966185955627</v>
      </c>
      <c r="J882" s="123">
        <f t="shared" ca="1" si="163"/>
        <v>1.672492685073611</v>
      </c>
      <c r="K882" s="142">
        <f t="shared" ca="1" si="167"/>
        <v>18.844291124837063</v>
      </c>
      <c r="L882" s="143">
        <f ca="1">MAX(Routing!A$3,J881+K881)</f>
        <v>20.469091881863541</v>
      </c>
      <c r="M882" s="141">
        <f ca="1">VLOOKUP(L882,Routing!A$3:D$23,4)+(L882-VLOOKUP(L882,Routing!A$3:A$23,1))*VLOOKUP(L882,Routing!A$3:E$23,5)</f>
        <v>0.81240031059744466</v>
      </c>
      <c r="N882" s="141">
        <f ca="1">VLOOKUP($L882,Routing!$A$3:$C$23,3)+($L882-VLOOKUP($L882,Routing!$A$3:$A$23,1))*VLOOKUP($L882,Routing!$A$3:$F$23,6)</f>
        <v>1.3537666371395383E-2</v>
      </c>
      <c r="O882" s="141">
        <f ca="1">VLOOKUP($L882,Routing!$A$3:$B$23,2)+($L882-VLOOKUP($L882,Routing!$A$3:$A$23,1))*VLOOKUP($L882,Routing!$A$3:$G$23,7)</f>
        <v>0.67688331856976913</v>
      </c>
      <c r="P882" s="83" t="str">
        <f t="shared" ca="1" si="164"/>
        <v/>
      </c>
      <c r="Q882" s="83" t="str">
        <f t="shared" ca="1" si="168"/>
        <v/>
      </c>
      <c r="R882" s="83"/>
      <c r="S882" s="83"/>
    </row>
    <row r="883" spans="1:19" x14ac:dyDescent="0.2">
      <c r="A883" s="83">
        <f>+MassCurves!A850</f>
        <v>846</v>
      </c>
      <c r="B883" s="138">
        <f t="shared" si="157"/>
        <v>2.4338000000000002</v>
      </c>
      <c r="C883" s="123">
        <f t="shared" ca="1" si="159"/>
        <v>0.31800000000000095</v>
      </c>
      <c r="D883" s="139">
        <f t="shared" ca="1" si="160"/>
        <v>0</v>
      </c>
      <c r="E883" s="138">
        <f t="shared" ca="1" si="161"/>
        <v>0.21849999999999997</v>
      </c>
      <c r="F883" s="139">
        <f t="shared" ca="1" si="158"/>
        <v>0.35029854450000097</v>
      </c>
      <c r="G883" s="140">
        <f t="shared" ca="1" si="165"/>
        <v>21.017912670000058</v>
      </c>
      <c r="H883" s="139">
        <f t="shared" ca="1" si="162"/>
        <v>0.48713448525619318</v>
      </c>
      <c r="I883" s="123">
        <f t="shared" ca="1" si="166"/>
        <v>0.83743302975619416</v>
      </c>
      <c r="J883" s="123">
        <f t="shared" ca="1" si="163"/>
        <v>1.6772568934469247</v>
      </c>
      <c r="K883" s="142">
        <f t="shared" ca="1" si="167"/>
        <v>18.887179548794077</v>
      </c>
      <c r="L883" s="143">
        <f ca="1">MAX(Routing!A$3,J882+K882)</f>
        <v>20.516783809910674</v>
      </c>
      <c r="M883" s="141">
        <f ca="1">VLOOKUP(L883,Routing!A$3:D$23,4)+(L883-VLOOKUP(L883,Routing!A$3:A$23,1))*VLOOKUP(L883,Routing!A$3:E$23,5)</f>
        <v>0.8148020623696024</v>
      </c>
      <c r="N883" s="141">
        <f ca="1">VLOOKUP($L883,Routing!$A$3:$C$23,3)+($L883-VLOOKUP($L883,Routing!$A$3:$A$23,1))*VLOOKUP($L883,Routing!$A$3:$F$23,6)</f>
        <v>1.3568857952851978E-2</v>
      </c>
      <c r="O883" s="141">
        <f ca="1">VLOOKUP($L883,Routing!$A$3:$B$23,2)+($L883-VLOOKUP($L883,Routing!$A$3:$A$23,1))*VLOOKUP($L883,Routing!$A$3:$G$23,7)</f>
        <v>0.67844289764259891</v>
      </c>
      <c r="P883" s="83" t="str">
        <f t="shared" ca="1" si="164"/>
        <v/>
      </c>
      <c r="Q883" s="83" t="str">
        <f t="shared" ca="1" si="168"/>
        <v/>
      </c>
      <c r="R883" s="83"/>
      <c r="S883" s="83"/>
    </row>
    <row r="884" spans="1:19" x14ac:dyDescent="0.2">
      <c r="A884" s="83">
        <f>+MassCurves!A851</f>
        <v>847</v>
      </c>
      <c r="B884" s="138">
        <f t="shared" si="157"/>
        <v>2.4391000000000003</v>
      </c>
      <c r="C884" s="123">
        <f t="shared" ca="1" si="159"/>
        <v>0.31800000000000095</v>
      </c>
      <c r="D884" s="139">
        <f t="shared" ca="1" si="160"/>
        <v>0</v>
      </c>
      <c r="E884" s="138">
        <f t="shared" ca="1" si="161"/>
        <v>0.21849999999999997</v>
      </c>
      <c r="F884" s="139">
        <f t="shared" ca="1" si="158"/>
        <v>0.35029854450000097</v>
      </c>
      <c r="G884" s="140">
        <f t="shared" ca="1" si="165"/>
        <v>21.017912670000058</v>
      </c>
      <c r="H884" s="139">
        <f t="shared" ca="1" si="162"/>
        <v>0.48952532576497765</v>
      </c>
      <c r="I884" s="123">
        <f t="shared" ca="1" si="166"/>
        <v>0.83982387026497862</v>
      </c>
      <c r="J884" s="123">
        <f t="shared" ca="1" si="163"/>
        <v>1.682056218976085</v>
      </c>
      <c r="K884" s="142">
        <f t="shared" ca="1" si="167"/>
        <v>18.930032634863604</v>
      </c>
      <c r="L884" s="143">
        <f ca="1">MAX(Routing!A$3,J883+K883)</f>
        <v>20.564436442241</v>
      </c>
      <c r="M884" s="141">
        <f ca="1">VLOOKUP(L884,Routing!A$3:D$23,4)+(L884-VLOOKUP(L884,Routing!A$3:A$23,1))*VLOOKUP(L884,Routing!A$3:E$23,5)</f>
        <v>0.81720183522076983</v>
      </c>
      <c r="N884" s="141">
        <f ca="1">VLOOKUP($L884,Routing!$A$3:$C$23,3)+($L884-VLOOKUP($L884,Routing!$A$3:$A$23,1))*VLOOKUP($L884,Routing!$A$3:$F$23,6)</f>
        <v>1.3600023834035972E-2</v>
      </c>
      <c r="O884" s="141">
        <f ca="1">VLOOKUP($L884,Routing!$A$3:$B$23,2)+($L884-VLOOKUP($L884,Routing!$A$3:$A$23,1))*VLOOKUP($L884,Routing!$A$3:$G$23,7)</f>
        <v>0.68000119170179851</v>
      </c>
      <c r="P884" s="83" t="str">
        <f t="shared" ca="1" si="164"/>
        <v/>
      </c>
      <c r="Q884" s="83" t="str">
        <f t="shared" ca="1" si="168"/>
        <v/>
      </c>
      <c r="R884" s="83"/>
      <c r="S884" s="83"/>
    </row>
    <row r="885" spans="1:19" x14ac:dyDescent="0.2">
      <c r="A885" s="83">
        <f>+MassCurves!A852</f>
        <v>848</v>
      </c>
      <c r="B885" s="138">
        <f t="shared" si="157"/>
        <v>2.4443999999999999</v>
      </c>
      <c r="C885" s="123">
        <f t="shared" ca="1" si="159"/>
        <v>0.31799999999999962</v>
      </c>
      <c r="D885" s="139">
        <f t="shared" ca="1" si="160"/>
        <v>0</v>
      </c>
      <c r="E885" s="138">
        <f t="shared" ca="1" si="161"/>
        <v>0.21849999999999997</v>
      </c>
      <c r="F885" s="139">
        <f t="shared" ca="1" si="158"/>
        <v>0.35029854449999953</v>
      </c>
      <c r="G885" s="140">
        <f t="shared" ca="1" si="165"/>
        <v>21.017912670000015</v>
      </c>
      <c r="H885" s="139">
        <f t="shared" ca="1" si="162"/>
        <v>0.49193381081770032</v>
      </c>
      <c r="I885" s="123">
        <f t="shared" ca="1" si="166"/>
        <v>0.8422323553176998</v>
      </c>
      <c r="J885" s="123">
        <f t="shared" ca="1" si="163"/>
        <v>1.6868910076446646</v>
      </c>
      <c r="K885" s="142">
        <f t="shared" ca="1" si="167"/>
        <v>18.972885522421411</v>
      </c>
      <c r="L885" s="143">
        <f ca="1">MAX(Routing!A$3,J884+K884)</f>
        <v>20.61208885383969</v>
      </c>
      <c r="M885" s="141">
        <f ca="1">VLOOKUP(L885,Routing!A$3:D$23,4)+(L885-VLOOKUP(L885,Routing!A$3:A$23,1))*VLOOKUP(L885,Routing!A$3:E$23,5)</f>
        <v>0.8196015969559558</v>
      </c>
      <c r="N885" s="141">
        <f ca="1">VLOOKUP($L885,Routing!$A$3:$C$23,3)+($L885-VLOOKUP($L885,Routing!$A$3:$A$23,1))*VLOOKUP($L885,Routing!$A$3:$F$23,6)</f>
        <v>1.3631189570856567E-2</v>
      </c>
      <c r="O885" s="141">
        <f ca="1">VLOOKUP($L885,Routing!$A$3:$B$23,2)+($L885-VLOOKUP($L885,Routing!$A$3:$A$23,1))*VLOOKUP($L885,Routing!$A$3:$G$23,7)</f>
        <v>0.68155947854282828</v>
      </c>
      <c r="P885" s="83" t="str">
        <f t="shared" ca="1" si="164"/>
        <v/>
      </c>
      <c r="Q885" s="83" t="str">
        <f t="shared" ca="1" si="168"/>
        <v/>
      </c>
      <c r="R885" s="83"/>
      <c r="S885" s="83"/>
    </row>
    <row r="886" spans="1:19" x14ac:dyDescent="0.2">
      <c r="A886" s="83">
        <f>+MassCurves!A853</f>
        <v>849</v>
      </c>
      <c r="B886" s="138">
        <f t="shared" si="157"/>
        <v>2.4497</v>
      </c>
      <c r="C886" s="123">
        <f t="shared" ca="1" si="159"/>
        <v>0.31799999999999962</v>
      </c>
      <c r="D886" s="139">
        <f t="shared" ca="1" si="160"/>
        <v>0</v>
      </c>
      <c r="E886" s="138">
        <f t="shared" ca="1" si="161"/>
        <v>0.21849999999999997</v>
      </c>
      <c r="F886" s="139">
        <f t="shared" ca="1" si="158"/>
        <v>0.35029854449999953</v>
      </c>
      <c r="G886" s="140">
        <f t="shared" ca="1" si="165"/>
        <v>21.017912669999973</v>
      </c>
      <c r="H886" s="139">
        <f t="shared" ca="1" si="162"/>
        <v>0.49436011446614364</v>
      </c>
      <c r="I886" s="123">
        <f t="shared" ca="1" si="166"/>
        <v>0.84465865896614312</v>
      </c>
      <c r="J886" s="123">
        <f t="shared" ca="1" si="163"/>
        <v>1.6917616097076649</v>
      </c>
      <c r="K886" s="142">
        <f t="shared" ca="1" si="167"/>
        <v>19.015770122762454</v>
      </c>
      <c r="L886" s="143">
        <f ca="1">MAX(Routing!A$3,J885+K885)</f>
        <v>20.659776530066075</v>
      </c>
      <c r="M886" s="141">
        <f ca="1">VLOOKUP(L886,Routing!A$3:D$23,4)+(L886-VLOOKUP(L886,Routing!A$3:A$23,1))*VLOOKUP(L886,Routing!A$3:E$23,5)</f>
        <v>0.82200313460764418</v>
      </c>
      <c r="N886" s="141">
        <f ca="1">VLOOKUP($L886,Routing!$A$3:$C$23,3)+($L886-VLOOKUP($L886,Routing!$A$3:$A$23,1))*VLOOKUP($L886,Routing!$A$3:$F$23,6)</f>
        <v>1.3662378371527846E-2</v>
      </c>
      <c r="O886" s="141">
        <f ca="1">VLOOKUP($L886,Routing!$A$3:$B$23,2)+($L886-VLOOKUP($L886,Routing!$A$3:$A$23,1))*VLOOKUP($L886,Routing!$A$3:$G$23,7)</f>
        <v>0.68311891857639229</v>
      </c>
      <c r="P886" s="83" t="str">
        <f t="shared" ca="1" si="164"/>
        <v/>
      </c>
      <c r="Q886" s="83" t="str">
        <f t="shared" ca="1" si="168"/>
        <v/>
      </c>
      <c r="R886" s="83"/>
      <c r="S886" s="83"/>
    </row>
    <row r="887" spans="1:19" x14ac:dyDescent="0.2">
      <c r="A887" s="83">
        <f>+MassCurves!A854</f>
        <v>850</v>
      </c>
      <c r="B887" s="138">
        <f t="shared" si="157"/>
        <v>2.4550000000000001</v>
      </c>
      <c r="C887" s="123">
        <f t="shared" ca="1" si="159"/>
        <v>0.31799999999999962</v>
      </c>
      <c r="D887" s="139">
        <f t="shared" ca="1" si="160"/>
        <v>0</v>
      </c>
      <c r="E887" s="138">
        <f t="shared" ca="1" si="161"/>
        <v>0.21849999999999997</v>
      </c>
      <c r="F887" s="139">
        <f t="shared" ca="1" si="158"/>
        <v>0.35029854449999953</v>
      </c>
      <c r="G887" s="140">
        <f t="shared" ca="1" si="165"/>
        <v>21.017912669999973</v>
      </c>
      <c r="H887" s="139">
        <f t="shared" ca="1" si="162"/>
        <v>0.49680441291352706</v>
      </c>
      <c r="I887" s="123">
        <f t="shared" ca="1" si="166"/>
        <v>0.84710295741352659</v>
      </c>
      <c r="J887" s="123">
        <f t="shared" ca="1" si="163"/>
        <v>1.69666837975495</v>
      </c>
      <c r="K887" s="142">
        <f t="shared" ca="1" si="167"/>
        <v>19.058715448072423</v>
      </c>
      <c r="L887" s="143">
        <f ca="1">MAX(Routing!A$3,J886+K886)</f>
        <v>20.70753173247012</v>
      </c>
      <c r="M887" s="141">
        <f ca="1">VLOOKUP(L887,Routing!A$3:D$23,4)+(L887-VLOOKUP(L887,Routing!A$3:A$23,1))*VLOOKUP(L887,Routing!A$3:E$23,5)</f>
        <v>0.8244080728582075</v>
      </c>
      <c r="N887" s="141">
        <f ca="1">VLOOKUP($L887,Routing!$A$3:$C$23,3)+($L887-VLOOKUP($L887,Routing!$A$3:$A$23,1))*VLOOKUP($L887,Routing!$A$3:$F$23,6)</f>
        <v>1.3693611335820876E-2</v>
      </c>
      <c r="O887" s="141">
        <f ca="1">VLOOKUP($L887,Routing!$A$3:$B$23,2)+($L887-VLOOKUP($L887,Routing!$A$3:$A$23,1))*VLOOKUP($L887,Routing!$A$3:$G$23,7)</f>
        <v>0.68468056679104383</v>
      </c>
      <c r="P887" s="83" t="str">
        <f t="shared" ca="1" si="164"/>
        <v/>
      </c>
      <c r="Q887" s="83" t="str">
        <f t="shared" ca="1" si="168"/>
        <v/>
      </c>
      <c r="R887" s="83"/>
      <c r="S887" s="83"/>
    </row>
    <row r="888" spans="1:19" x14ac:dyDescent="0.2">
      <c r="A888" s="83">
        <f>+MassCurves!A855</f>
        <v>851</v>
      </c>
      <c r="B888" s="138">
        <f t="shared" si="157"/>
        <v>2.4603000000000002</v>
      </c>
      <c r="C888" s="123">
        <f t="shared" ca="1" si="159"/>
        <v>0.31800000000000095</v>
      </c>
      <c r="D888" s="139">
        <f t="shared" ca="1" si="160"/>
        <v>0</v>
      </c>
      <c r="E888" s="138">
        <f t="shared" ca="1" si="161"/>
        <v>0.21849999999999997</v>
      </c>
      <c r="F888" s="139">
        <f t="shared" ca="1" si="158"/>
        <v>0.35029854450000097</v>
      </c>
      <c r="G888" s="140">
        <f t="shared" ca="1" si="165"/>
        <v>21.017912670000015</v>
      </c>
      <c r="H888" s="139">
        <f t="shared" ca="1" si="162"/>
        <v>0.49926688454649815</v>
      </c>
      <c r="I888" s="123">
        <f t="shared" ca="1" si="166"/>
        <v>0.84956542904649912</v>
      </c>
      <c r="J888" s="123">
        <f t="shared" ca="1" si="163"/>
        <v>1.7016116767757894</v>
      </c>
      <c r="K888" s="142">
        <f t="shared" ca="1" si="167"/>
        <v>19.101747907322665</v>
      </c>
      <c r="L888" s="143">
        <f ca="1">MAX(Routing!A$3,J887+K887)</f>
        <v>20.755383827827373</v>
      </c>
      <c r="M888" s="141">
        <f ca="1">VLOOKUP(L888,Routing!A$3:D$23,4)+(L888-VLOOKUP(L888,Routing!A$3:A$23,1))*VLOOKUP(L888,Routing!A$3:E$23,5)</f>
        <v>0.82681789061001165</v>
      </c>
      <c r="N888" s="141">
        <f ca="1">VLOOKUP($L888,Routing!$A$3:$C$23,3)+($L888-VLOOKUP($L888,Routing!$A$3:$A$23,1))*VLOOKUP($L888,Routing!$A$3:$F$23,6)</f>
        <v>1.3724907670259891E-2</v>
      </c>
      <c r="O888" s="141">
        <f ca="1">VLOOKUP($L888,Routing!$A$3:$B$23,2)+($L888-VLOOKUP($L888,Routing!$A$3:$A$23,1))*VLOOKUP($L888,Routing!$A$3:$G$23,7)</f>
        <v>0.68624538351299458</v>
      </c>
      <c r="P888" s="83" t="str">
        <f t="shared" ca="1" si="164"/>
        <v/>
      </c>
      <c r="Q888" s="83" t="str">
        <f t="shared" ca="1" si="168"/>
        <v/>
      </c>
      <c r="R888" s="83"/>
      <c r="S888" s="83"/>
    </row>
    <row r="889" spans="1:19" x14ac:dyDescent="0.2">
      <c r="A889" s="83">
        <f>+MassCurves!A856</f>
        <v>852</v>
      </c>
      <c r="B889" s="138">
        <f t="shared" si="157"/>
        <v>2.4656000000000002</v>
      </c>
      <c r="C889" s="123">
        <f t="shared" ca="1" si="159"/>
        <v>0.31800000000000095</v>
      </c>
      <c r="D889" s="139">
        <f t="shared" ca="1" si="160"/>
        <v>0</v>
      </c>
      <c r="E889" s="138">
        <f t="shared" ca="1" si="161"/>
        <v>0.21849999999999997</v>
      </c>
      <c r="F889" s="139">
        <f t="shared" ca="1" si="158"/>
        <v>0.35029854450000097</v>
      </c>
      <c r="G889" s="140">
        <f t="shared" ca="1" si="165"/>
        <v>21.017912670000058</v>
      </c>
      <c r="H889" s="139">
        <f t="shared" ca="1" si="162"/>
        <v>0.50174770996768203</v>
      </c>
      <c r="I889" s="123">
        <f t="shared" ca="1" si="166"/>
        <v>0.85204625446768301</v>
      </c>
      <c r="J889" s="123">
        <f t="shared" ca="1" si="163"/>
        <v>1.7065918642245181</v>
      </c>
      <c r="K889" s="142">
        <f t="shared" ca="1" si="167"/>
        <v>19.144891572420583</v>
      </c>
      <c r="L889" s="143">
        <f ca="1">MAX(Routing!A$3,J888+K888)</f>
        <v>20.803359584098455</v>
      </c>
      <c r="M889" s="141">
        <f ca="1">VLOOKUP(L889,Routing!A$3:D$23,4)+(L889-VLOOKUP(L889,Routing!A$3:A$23,1))*VLOOKUP(L889,Routing!A$3:E$23,5)</f>
        <v>0.82923393588985039</v>
      </c>
      <c r="N889" s="141">
        <f ca="1">VLOOKUP($L889,Routing!$A$3:$C$23,3)+($L889-VLOOKUP($L889,Routing!$A$3:$A$23,1))*VLOOKUP($L889,Routing!$A$3:$F$23,6)</f>
        <v>1.3756284881686367E-2</v>
      </c>
      <c r="O889" s="141">
        <f ca="1">VLOOKUP($L889,Routing!$A$3:$B$23,2)+($L889-VLOOKUP($L889,Routing!$A$3:$A$23,1))*VLOOKUP($L889,Routing!$A$3:$G$23,7)</f>
        <v>0.68781424408431835</v>
      </c>
      <c r="P889" s="83" t="str">
        <f t="shared" ca="1" si="164"/>
        <v/>
      </c>
      <c r="Q889" s="83" t="str">
        <f t="shared" ca="1" si="168"/>
        <v/>
      </c>
      <c r="R889" s="83"/>
      <c r="S889" s="83"/>
    </row>
    <row r="890" spans="1:19" x14ac:dyDescent="0.2">
      <c r="A890" s="83">
        <f>+MassCurves!A857</f>
        <v>853</v>
      </c>
      <c r="B890" s="138">
        <f t="shared" si="157"/>
        <v>2.4708999999999999</v>
      </c>
      <c r="C890" s="123">
        <f t="shared" ca="1" si="159"/>
        <v>0.31799999999999962</v>
      </c>
      <c r="D890" s="139">
        <f t="shared" ca="1" si="160"/>
        <v>0</v>
      </c>
      <c r="E890" s="138">
        <f t="shared" ca="1" si="161"/>
        <v>0.21849999999999997</v>
      </c>
      <c r="F890" s="139">
        <f t="shared" ca="1" si="158"/>
        <v>0.35029854449999953</v>
      </c>
      <c r="G890" s="140">
        <f t="shared" ca="1" si="165"/>
        <v>21.017912670000015</v>
      </c>
      <c r="H890" s="139">
        <f t="shared" ca="1" si="162"/>
        <v>0.50424707202879437</v>
      </c>
      <c r="I890" s="123">
        <f t="shared" ca="1" si="166"/>
        <v>0.85454561652879391</v>
      </c>
      <c r="J890" s="123">
        <f t="shared" ca="1" si="163"/>
        <v>1.7116093100873544</v>
      </c>
      <c r="K890" s="142">
        <f t="shared" ca="1" si="167"/>
        <v>19.188168417612776</v>
      </c>
      <c r="L890" s="143">
        <f ca="1">MAX(Routing!A$3,J889+K889)</f>
        <v>20.851483436645101</v>
      </c>
      <c r="M890" s="141">
        <f ca="1">VLOOKUP(L890,Routing!A$3:D$23,4)+(L890-VLOOKUP(L890,Routing!A$3:A$23,1))*VLOOKUP(L890,Routing!A$3:E$23,5)</f>
        <v>0.83165743925550872</v>
      </c>
      <c r="N890" s="141">
        <f ca="1">VLOOKUP($L890,Routing!$A$3:$C$23,3)+($L890-VLOOKUP($L890,Routing!$A$3:$A$23,1))*VLOOKUP($L890,Routing!$A$3:$F$23,6)</f>
        <v>1.3787758951370242E-2</v>
      </c>
      <c r="O890" s="141">
        <f ca="1">VLOOKUP($L890,Routing!$A$3:$B$23,2)+($L890-VLOOKUP($L890,Routing!$A$3:$A$23,1))*VLOOKUP($L890,Routing!$A$3:$G$23,7)</f>
        <v>0.68938794756851207</v>
      </c>
      <c r="P890" s="83" t="str">
        <f t="shared" ca="1" si="164"/>
        <v/>
      </c>
      <c r="Q890" s="83" t="str">
        <f t="shared" ca="1" si="168"/>
        <v/>
      </c>
      <c r="R890" s="83"/>
      <c r="S890" s="83"/>
    </row>
    <row r="891" spans="1:19" x14ac:dyDescent="0.2">
      <c r="A891" s="83">
        <f>+MassCurves!A858</f>
        <v>854</v>
      </c>
      <c r="B891" s="138">
        <f t="shared" si="157"/>
        <v>2.4762</v>
      </c>
      <c r="C891" s="123">
        <f t="shared" ca="1" si="159"/>
        <v>0.31799999999999962</v>
      </c>
      <c r="D891" s="139">
        <f t="shared" ca="1" si="160"/>
        <v>0</v>
      </c>
      <c r="E891" s="138">
        <f t="shared" ca="1" si="161"/>
        <v>0.21849999999999997</v>
      </c>
      <c r="F891" s="139">
        <f t="shared" ca="1" si="158"/>
        <v>0.35029854449999953</v>
      </c>
      <c r="G891" s="140">
        <f t="shared" ca="1" si="165"/>
        <v>21.017912669999973</v>
      </c>
      <c r="H891" s="139">
        <f t="shared" ca="1" si="162"/>
        <v>0.50676515586433712</v>
      </c>
      <c r="I891" s="123">
        <f t="shared" ca="1" si="166"/>
        <v>0.85706370036433666</v>
      </c>
      <c r="J891" s="123">
        <f t="shared" ca="1" si="163"/>
        <v>1.7166643869503715</v>
      </c>
      <c r="K891" s="142">
        <f t="shared" ca="1" si="167"/>
        <v>19.231598534835555</v>
      </c>
      <c r="L891" s="143">
        <f ca="1">MAX(Routing!A$3,J890+K890)</f>
        <v>20.89977772770013</v>
      </c>
      <c r="M891" s="141">
        <f ca="1">VLOOKUP(L891,Routing!A$3:D$23,4)+(L891-VLOOKUP(L891,Routing!A$3:A$23,1))*VLOOKUP(L891,Routing!A$3:E$23,5)</f>
        <v>0.8340895258554023</v>
      </c>
      <c r="N891" s="141">
        <f ca="1">VLOOKUP($L891,Routing!$A$3:$C$23,3)+($L891-VLOOKUP($L891,Routing!$A$3:$A$23,1))*VLOOKUP($L891,Routing!$A$3:$F$23,6)</f>
        <v>1.38193444916286E-2</v>
      </c>
      <c r="O891" s="141">
        <f ca="1">VLOOKUP($L891,Routing!$A$3:$B$23,2)+($L891-VLOOKUP($L891,Routing!$A$3:$A$23,1))*VLOOKUP($L891,Routing!$A$3:$G$23,7)</f>
        <v>0.69096722458143001</v>
      </c>
      <c r="P891" s="83" t="str">
        <f t="shared" ca="1" si="164"/>
        <v/>
      </c>
      <c r="Q891" s="83" t="str">
        <f t="shared" ca="1" si="168"/>
        <v/>
      </c>
      <c r="R891" s="83"/>
      <c r="S891" s="83"/>
    </row>
    <row r="892" spans="1:19" x14ac:dyDescent="0.2">
      <c r="A892" s="83">
        <f>+MassCurves!A859</f>
        <v>855</v>
      </c>
      <c r="B892" s="138">
        <f t="shared" si="157"/>
        <v>2.4815</v>
      </c>
      <c r="C892" s="123">
        <f t="shared" ca="1" si="159"/>
        <v>0.31799999999999962</v>
      </c>
      <c r="D892" s="139">
        <f t="shared" ca="1" si="160"/>
        <v>0</v>
      </c>
      <c r="E892" s="138">
        <f t="shared" ca="1" si="161"/>
        <v>0.21849999999999997</v>
      </c>
      <c r="F892" s="139">
        <f t="shared" ca="1" si="158"/>
        <v>0.35029854449999953</v>
      </c>
      <c r="G892" s="140">
        <f t="shared" ca="1" si="165"/>
        <v>21.017912669999973</v>
      </c>
      <c r="H892" s="139">
        <f t="shared" ca="1" si="162"/>
        <v>0.50930214892588288</v>
      </c>
      <c r="I892" s="123">
        <f t="shared" ca="1" si="166"/>
        <v>0.85960069342588241</v>
      </c>
      <c r="J892" s="123">
        <f t="shared" ca="1" si="163"/>
        <v>1.7217574720686679</v>
      </c>
      <c r="K892" s="142">
        <f t="shared" ca="1" si="167"/>
        <v>19.275200327436718</v>
      </c>
      <c r="L892" s="143">
        <f ca="1">MAX(Routing!A$3,J891+K891)</f>
        <v>20.948262921785926</v>
      </c>
      <c r="M892" s="141">
        <f ca="1">VLOOKUP(L892,Routing!A$3:D$23,4)+(L892-VLOOKUP(L892,Routing!A$3:A$23,1))*VLOOKUP(L892,Routing!A$3:E$23,5)</f>
        <v>0.83653122627698917</v>
      </c>
      <c r="N892" s="141">
        <f ca="1">VLOOKUP($L892,Routing!$A$3:$C$23,3)+($L892-VLOOKUP($L892,Routing!$A$3:$A$23,1))*VLOOKUP($L892,Routing!$A$3:$F$23,6)</f>
        <v>1.3851054886714143E-2</v>
      </c>
      <c r="O892" s="141">
        <f ca="1">VLOOKUP($L892,Routing!$A$3:$B$23,2)+($L892-VLOOKUP($L892,Routing!$A$3:$A$23,1))*VLOOKUP($L892,Routing!$A$3:$G$23,7)</f>
        <v>0.69255274433570713</v>
      </c>
      <c r="P892" s="83" t="str">
        <f t="shared" ca="1" si="164"/>
        <v/>
      </c>
      <c r="Q892" s="83" t="str">
        <f t="shared" ca="1" si="168"/>
        <v/>
      </c>
      <c r="R892" s="83"/>
      <c r="S892" s="83"/>
    </row>
    <row r="893" spans="1:19" x14ac:dyDescent="0.2">
      <c r="A893" s="83">
        <f>+MassCurves!A860</f>
        <v>856</v>
      </c>
      <c r="B893" s="138">
        <f t="shared" si="157"/>
        <v>2.4868000000000001</v>
      </c>
      <c r="C893" s="123">
        <f t="shared" ca="1" si="159"/>
        <v>0.31799999999999962</v>
      </c>
      <c r="D893" s="139">
        <f t="shared" ca="1" si="160"/>
        <v>0</v>
      </c>
      <c r="E893" s="138">
        <f t="shared" ca="1" si="161"/>
        <v>0.21849999999999997</v>
      </c>
      <c r="F893" s="139">
        <f t="shared" ca="1" si="158"/>
        <v>0.35029854449999953</v>
      </c>
      <c r="G893" s="140">
        <f t="shared" ca="1" si="165"/>
        <v>21.017912669999973</v>
      </c>
      <c r="H893" s="139">
        <f t="shared" ca="1" si="162"/>
        <v>0.51185824101696131</v>
      </c>
      <c r="I893" s="123">
        <f t="shared" ca="1" si="166"/>
        <v>0.86215678551696084</v>
      </c>
      <c r="J893" s="123">
        <f t="shared" ca="1" si="163"/>
        <v>1.7268889474367595</v>
      </c>
      <c r="K893" s="142">
        <f t="shared" ca="1" si="167"/>
        <v>19.318990684447918</v>
      </c>
      <c r="L893" s="143">
        <f ca="1">MAX(Routing!A$3,J892+K892)</f>
        <v>20.996957799505385</v>
      </c>
      <c r="M893" s="141">
        <f ca="1">VLOOKUP(L893,Routing!A$3:D$23,4)+(L893-VLOOKUP(L893,Routing!A$3:A$23,1))*VLOOKUP(L893,Routing!A$3:E$23,5)</f>
        <v>0.8389834863060267</v>
      </c>
      <c r="N893" s="141">
        <f ca="1">VLOOKUP($L893,Routing!$A$3:$C$23,3)+($L893-VLOOKUP($L893,Routing!$A$3:$A$23,1))*VLOOKUP($L893,Routing!$A$3:$F$23,6)</f>
        <v>1.3882902419558786E-2</v>
      </c>
      <c r="O893" s="141">
        <f ca="1">VLOOKUP($L893,Routing!$A$3:$B$23,2)+($L893-VLOOKUP($L893,Routing!$A$3:$A$23,1))*VLOOKUP($L893,Routing!$A$3:$G$23,7)</f>
        <v>0.69414512097793934</v>
      </c>
      <c r="P893" s="83" t="str">
        <f t="shared" ca="1" si="164"/>
        <v/>
      </c>
      <c r="Q893" s="83" t="str">
        <f t="shared" ca="1" si="168"/>
        <v/>
      </c>
      <c r="R893" s="83"/>
      <c r="S893" s="83"/>
    </row>
    <row r="894" spans="1:19" x14ac:dyDescent="0.2">
      <c r="A894" s="83">
        <f>+MassCurves!A861</f>
        <v>857</v>
      </c>
      <c r="B894" s="138">
        <f t="shared" si="157"/>
        <v>2.4921000000000002</v>
      </c>
      <c r="C894" s="123">
        <f t="shared" ca="1" si="159"/>
        <v>0.31800000000000095</v>
      </c>
      <c r="D894" s="139">
        <f t="shared" ca="1" si="160"/>
        <v>0</v>
      </c>
      <c r="E894" s="138">
        <f t="shared" ca="1" si="161"/>
        <v>0.21849999999999997</v>
      </c>
      <c r="F894" s="139">
        <f t="shared" ca="1" si="158"/>
        <v>0.35029854450000097</v>
      </c>
      <c r="G894" s="140">
        <f t="shared" ca="1" si="165"/>
        <v>21.017912670000015</v>
      </c>
      <c r="H894" s="139">
        <f t="shared" ca="1" si="162"/>
        <v>0.51443362432855999</v>
      </c>
      <c r="I894" s="123">
        <f t="shared" ca="1" si="166"/>
        <v>0.86473216882856097</v>
      </c>
      <c r="J894" s="123">
        <f t="shared" ca="1" si="163"/>
        <v>1.7320591998602044</v>
      </c>
      <c r="K894" s="142">
        <f t="shared" ca="1" si="167"/>
        <v>19.362985137367783</v>
      </c>
      <c r="L894" s="143">
        <f ca="1">MAX(Routing!A$3,J893+K893)</f>
        <v>21.045879631884677</v>
      </c>
      <c r="M894" s="141">
        <f ca="1">VLOOKUP(L894,Routing!A$3:D$23,4)+(L894-VLOOKUP(L894,Routing!A$3:A$23,1))*VLOOKUP(L894,Routing!A$3:E$23,5)</f>
        <v>0.84144717570642269</v>
      </c>
      <c r="N894" s="141">
        <f ca="1">VLOOKUP($L894,Routing!$A$3:$C$23,3)+($L894-VLOOKUP($L894,Routing!$A$3:$A$23,1))*VLOOKUP($L894,Routing!$A$3:$F$23,6)</f>
        <v>1.3914898385797696E-2</v>
      </c>
      <c r="O894" s="141">
        <f ca="1">VLOOKUP($L894,Routing!$A$3:$B$23,2)+($L894-VLOOKUP($L894,Routing!$A$3:$A$23,1))*VLOOKUP($L894,Routing!$A$3:$G$23,7)</f>
        <v>0.6957449192898848</v>
      </c>
      <c r="P894" s="83" t="str">
        <f t="shared" ca="1" si="164"/>
        <v/>
      </c>
      <c r="Q894" s="83" t="str">
        <f t="shared" ca="1" si="168"/>
        <v/>
      </c>
      <c r="R894" s="83"/>
      <c r="S894" s="83"/>
    </row>
    <row r="895" spans="1:19" x14ac:dyDescent="0.2">
      <c r="A895" s="83">
        <f>+MassCurves!A862</f>
        <v>858</v>
      </c>
      <c r="B895" s="138">
        <f t="shared" si="157"/>
        <v>2.4974000000000003</v>
      </c>
      <c r="C895" s="123">
        <f t="shared" ca="1" si="159"/>
        <v>0.31800000000000095</v>
      </c>
      <c r="D895" s="139">
        <f t="shared" ca="1" si="160"/>
        <v>0</v>
      </c>
      <c r="E895" s="138">
        <f t="shared" ca="1" si="161"/>
        <v>0.21849999999999997</v>
      </c>
      <c r="F895" s="139">
        <f t="shared" ca="1" si="158"/>
        <v>0.35029854450000097</v>
      </c>
      <c r="G895" s="140">
        <f t="shared" ca="1" si="165"/>
        <v>21.017912670000058</v>
      </c>
      <c r="H895" s="139">
        <f t="shared" ca="1" si="162"/>
        <v>0.5170284934752537</v>
      </c>
      <c r="I895" s="123">
        <f t="shared" ca="1" si="166"/>
        <v>0.86732703797525468</v>
      </c>
      <c r="J895" s="123">
        <f t="shared" ca="1" si="163"/>
        <v>1.7372686210284991</v>
      </c>
      <c r="K895" s="142">
        <f t="shared" ca="1" si="167"/>
        <v>19.40719800121828</v>
      </c>
      <c r="L895" s="143">
        <f ca="1">MAX(Routing!A$3,J894+K894)</f>
        <v>21.095044337227989</v>
      </c>
      <c r="M895" s="141">
        <f ca="1">VLOOKUP(L895,Routing!A$3:D$23,4)+(L895-VLOOKUP(L895,Routing!A$3:A$23,1))*VLOOKUP(L895,Routing!A$3:E$23,5)</f>
        <v>0.84392309611939531</v>
      </c>
      <c r="N895" s="141">
        <f ca="1">VLOOKUP($L895,Routing!$A$3:$C$23,3)+($L895-VLOOKUP($L895,Routing!$A$3:$A$23,1))*VLOOKUP($L895,Routing!$A$3:$F$23,6)</f>
        <v>1.3947053196355782E-2</v>
      </c>
      <c r="O895" s="141">
        <f ca="1">VLOOKUP($L895,Routing!$A$3:$B$23,2)+($L895-VLOOKUP($L895,Routing!$A$3:$A$23,1))*VLOOKUP($L895,Routing!$A$3:$G$23,7)</f>
        <v>0.69735265981778904</v>
      </c>
      <c r="P895" s="83" t="str">
        <f t="shared" ca="1" si="164"/>
        <v/>
      </c>
      <c r="Q895" s="83" t="str">
        <f t="shared" ca="1" si="168"/>
        <v/>
      </c>
      <c r="R895" s="83"/>
      <c r="S895" s="83"/>
    </row>
    <row r="896" spans="1:19" x14ac:dyDescent="0.2">
      <c r="A896" s="83">
        <f>+MassCurves!A863</f>
        <v>859</v>
      </c>
      <c r="B896" s="138">
        <f t="shared" si="157"/>
        <v>2.5026999999999999</v>
      </c>
      <c r="C896" s="123">
        <f t="shared" ca="1" si="159"/>
        <v>0.31799999999999962</v>
      </c>
      <c r="D896" s="139">
        <f t="shared" ca="1" si="160"/>
        <v>0</v>
      </c>
      <c r="E896" s="138">
        <f t="shared" ca="1" si="161"/>
        <v>0.21849999999999997</v>
      </c>
      <c r="F896" s="139">
        <f t="shared" ca="1" si="158"/>
        <v>0.35029854449999953</v>
      </c>
      <c r="G896" s="140">
        <f t="shared" ca="1" si="165"/>
        <v>21.017912670000015</v>
      </c>
      <c r="H896" s="139">
        <f t="shared" ca="1" si="162"/>
        <v>0.51964304553196916</v>
      </c>
      <c r="I896" s="123">
        <f t="shared" ca="1" si="166"/>
        <v>0.86994159003196869</v>
      </c>
      <c r="J896" s="123">
        <f t="shared" ca="1" si="163"/>
        <v>1.7425176075892708</v>
      </c>
      <c r="K896" s="142">
        <f t="shared" ca="1" si="167"/>
        <v>19.451642501459574</v>
      </c>
      <c r="L896" s="143">
        <f ca="1">MAX(Routing!A$3,J895+K895)</f>
        <v>21.144466622246778</v>
      </c>
      <c r="M896" s="141">
        <f ca="1">VLOOKUP(L896,Routing!A$3:D$23,4)+(L896-VLOOKUP(L896,Routing!A$3:A$23,1))*VLOOKUP(L896,Routing!A$3:E$23,5)</f>
        <v>0.84641198817070118</v>
      </c>
      <c r="N896" s="141">
        <f ca="1">VLOOKUP($L896,Routing!$A$3:$C$23,3)+($L896-VLOOKUP($L896,Routing!$A$3:$A$23,1))*VLOOKUP($L896,Routing!$A$3:$F$23,6)</f>
        <v>1.3979376469749364E-2</v>
      </c>
      <c r="O896" s="141">
        <f ca="1">VLOOKUP($L896,Routing!$A$3:$B$23,2)+($L896-VLOOKUP($L896,Routing!$A$3:$A$23,1))*VLOOKUP($L896,Routing!$A$3:$G$23,7)</f>
        <v>0.69896882348746825</v>
      </c>
      <c r="P896" s="83" t="str">
        <f t="shared" ca="1" si="164"/>
        <v/>
      </c>
      <c r="Q896" s="83" t="str">
        <f t="shared" ca="1" si="168"/>
        <v/>
      </c>
      <c r="R896" s="83"/>
      <c r="S896" s="83"/>
    </row>
    <row r="897" spans="1:19" x14ac:dyDescent="0.2">
      <c r="A897" s="83">
        <f>+MassCurves!A864</f>
        <v>860</v>
      </c>
      <c r="B897" s="138">
        <f t="shared" si="157"/>
        <v>2.508</v>
      </c>
      <c r="C897" s="123">
        <f t="shared" ca="1" si="159"/>
        <v>0.31799999999999962</v>
      </c>
      <c r="D897" s="139">
        <f t="shared" ca="1" si="160"/>
        <v>0</v>
      </c>
      <c r="E897" s="138">
        <f t="shared" ca="1" si="161"/>
        <v>0.21849999999999997</v>
      </c>
      <c r="F897" s="139">
        <f t="shared" ca="1" si="158"/>
        <v>0.35029854449999953</v>
      </c>
      <c r="G897" s="140">
        <f t="shared" ca="1" si="165"/>
        <v>21.017912669999973</v>
      </c>
      <c r="H897" s="139">
        <f t="shared" ca="1" si="162"/>
        <v>0.52227748007140673</v>
      </c>
      <c r="I897" s="123">
        <f t="shared" ca="1" si="166"/>
        <v>0.87257602457140626</v>
      </c>
      <c r="J897" s="123">
        <f t="shared" ca="1" si="163"/>
        <v>1.7478065612237779</v>
      </c>
      <c r="K897" s="142">
        <f t="shared" ca="1" si="167"/>
        <v>19.496330888188783</v>
      </c>
      <c r="L897" s="143">
        <f ca="1">MAX(Routing!A$3,J896+K896)</f>
        <v>21.194160109048845</v>
      </c>
      <c r="M897" s="141">
        <f ca="1">VLOOKUP(L897,Routing!A$3:D$23,4)+(L897-VLOOKUP(L897,Routing!A$3:A$23,1))*VLOOKUP(L897,Routing!A$3:E$23,5)</f>
        <v>0.8489145378657692</v>
      </c>
      <c r="N897" s="141">
        <f ca="1">VLOOKUP($L897,Routing!$A$3:$C$23,3)+($L897-VLOOKUP($L897,Routing!$A$3:$A$23,1))*VLOOKUP($L897,Routing!$A$3:$F$23,6)</f>
        <v>1.4011877115139858E-2</v>
      </c>
      <c r="O897" s="141">
        <f ca="1">VLOOKUP($L897,Routing!$A$3:$B$23,2)+($L897-VLOOKUP($L897,Routing!$A$3:$A$23,1))*VLOOKUP($L897,Routing!$A$3:$G$23,7)</f>
        <v>0.70059385575699296</v>
      </c>
      <c r="P897" s="83" t="str">
        <f t="shared" ca="1" si="164"/>
        <v/>
      </c>
      <c r="Q897" s="83" t="str">
        <f t="shared" ca="1" si="168"/>
        <v/>
      </c>
      <c r="R897" s="83"/>
      <c r="S897" s="83"/>
    </row>
    <row r="898" spans="1:19" x14ac:dyDescent="0.2">
      <c r="A898" s="83">
        <f>+MassCurves!A865</f>
        <v>861</v>
      </c>
      <c r="B898" s="138">
        <f t="shared" si="157"/>
        <v>2.5133000000000001</v>
      </c>
      <c r="C898" s="123">
        <f t="shared" ca="1" si="159"/>
        <v>0.31799999999999962</v>
      </c>
      <c r="D898" s="139">
        <f t="shared" ca="1" si="160"/>
        <v>0</v>
      </c>
      <c r="E898" s="138">
        <f t="shared" ca="1" si="161"/>
        <v>0.21849999999999997</v>
      </c>
      <c r="F898" s="139">
        <f t="shared" ca="1" si="158"/>
        <v>0.35029854449999953</v>
      </c>
      <c r="G898" s="140">
        <f t="shared" ca="1" si="165"/>
        <v>21.017912669999973</v>
      </c>
      <c r="H898" s="139">
        <f t="shared" ca="1" si="162"/>
        <v>0.52493199920212619</v>
      </c>
      <c r="I898" s="123">
        <f t="shared" ca="1" si="166"/>
        <v>0.87523054370212572</v>
      </c>
      <c r="J898" s="123">
        <f t="shared" ca="1" si="163"/>
        <v>1.7531358887237594</v>
      </c>
      <c r="K898" s="142">
        <f t="shared" ca="1" si="167"/>
        <v>19.541274538904609</v>
      </c>
      <c r="L898" s="143">
        <f ca="1">MAX(Routing!A$3,J897+K897)</f>
        <v>21.244137449412563</v>
      </c>
      <c r="M898" s="141">
        <f ca="1">VLOOKUP(L898,Routing!A$3:D$23,4)+(L898-VLOOKUP(L898,Routing!A$3:A$23,1))*VLOOKUP(L898,Routing!A$3:E$23,5)</f>
        <v>0.85143138234451765</v>
      </c>
      <c r="N898" s="141">
        <f ca="1">VLOOKUP($L898,Routing!$A$3:$C$23,3)+($L898-VLOOKUP($L898,Routing!$A$3:$A$23,1))*VLOOKUP($L898,Routing!$A$3:$F$23,6)</f>
        <v>1.4044563407071657E-2</v>
      </c>
      <c r="O898" s="141">
        <f ca="1">VLOOKUP($L898,Routing!$A$3:$B$23,2)+($L898-VLOOKUP($L898,Routing!$A$3:$A$23,1))*VLOOKUP($L898,Routing!$A$3:$G$23,7)</f>
        <v>0.70222817035358287</v>
      </c>
      <c r="P898" s="83" t="str">
        <f t="shared" ca="1" si="164"/>
        <v/>
      </c>
      <c r="Q898" s="83" t="str">
        <f t="shared" ca="1" si="168"/>
        <v/>
      </c>
      <c r="R898" s="83"/>
      <c r="S898" s="83"/>
    </row>
    <row r="899" spans="1:19" x14ac:dyDescent="0.2">
      <c r="A899" s="83">
        <f>+MassCurves!A866</f>
        <v>862</v>
      </c>
      <c r="B899" s="138">
        <f t="shared" si="157"/>
        <v>2.5186000000000002</v>
      </c>
      <c r="C899" s="123">
        <f t="shared" ca="1" si="159"/>
        <v>0.31800000000000095</v>
      </c>
      <c r="D899" s="139">
        <f t="shared" ca="1" si="160"/>
        <v>0</v>
      </c>
      <c r="E899" s="138">
        <f t="shared" ca="1" si="161"/>
        <v>0.21849999999999997</v>
      </c>
      <c r="F899" s="139">
        <f t="shared" ca="1" si="158"/>
        <v>0.35029854450000097</v>
      </c>
      <c r="G899" s="140">
        <f t="shared" ca="1" si="165"/>
        <v>21.017912670000015</v>
      </c>
      <c r="H899" s="139">
        <f t="shared" ca="1" si="162"/>
        <v>0.52760680760730894</v>
      </c>
      <c r="I899" s="123">
        <f t="shared" ca="1" si="166"/>
        <v>0.87790535210730991</v>
      </c>
      <c r="J899" s="123">
        <f t="shared" ca="1" si="163"/>
        <v>1.7585060020696548</v>
      </c>
      <c r="K899" s="142">
        <f t="shared" ca="1" si="167"/>
        <v>19.586484050990688</v>
      </c>
      <c r="L899" s="143">
        <f ca="1">MAX(Routing!A$3,J898+K898)</f>
        <v>21.294410427628367</v>
      </c>
      <c r="M899" s="141">
        <f ca="1">VLOOKUP(L899,Routing!A$3:D$23,4)+(L899-VLOOKUP(L899,Routing!A$3:A$23,1))*VLOOKUP(L899,Routing!A$3:E$23,5)</f>
        <v>0.85396311506042144</v>
      </c>
      <c r="N899" s="141">
        <f ca="1">VLOOKUP($L899,Routing!$A$3:$C$23,3)+($L899-VLOOKUP($L899,Routing!$A$3:$A$23,1))*VLOOKUP($L899,Routing!$A$3:$F$23,6)</f>
        <v>1.4077443052732746E-2</v>
      </c>
      <c r="O899" s="141">
        <f ca="1">VLOOKUP($L899,Routing!$A$3:$B$23,2)+($L899-VLOOKUP($L899,Routing!$A$3:$A$23,1))*VLOOKUP($L899,Routing!$A$3:$G$23,7)</f>
        <v>0.70387215263663727</v>
      </c>
      <c r="P899" s="83" t="str">
        <f t="shared" ca="1" si="164"/>
        <v/>
      </c>
      <c r="Q899" s="83" t="str">
        <f t="shared" ca="1" si="168"/>
        <v/>
      </c>
      <c r="R899" s="83"/>
      <c r="S899" s="83"/>
    </row>
    <row r="900" spans="1:19" x14ac:dyDescent="0.2">
      <c r="A900" s="83">
        <f>+MassCurves!A867</f>
        <v>863</v>
      </c>
      <c r="B900" s="138">
        <f t="shared" si="157"/>
        <v>2.5239000000000003</v>
      </c>
      <c r="C900" s="123">
        <f t="shared" ca="1" si="159"/>
        <v>0.31800000000000095</v>
      </c>
      <c r="D900" s="139">
        <f t="shared" ca="1" si="160"/>
        <v>0</v>
      </c>
      <c r="E900" s="138">
        <f t="shared" ca="1" si="161"/>
        <v>0.21849999999999997</v>
      </c>
      <c r="F900" s="139">
        <f t="shared" ca="1" si="158"/>
        <v>0.35029854450000097</v>
      </c>
      <c r="G900" s="140">
        <f t="shared" ca="1" si="165"/>
        <v>21.017912670000058</v>
      </c>
      <c r="H900" s="139">
        <f t="shared" ca="1" si="162"/>
        <v>0.53030211258421778</v>
      </c>
      <c r="I900" s="123">
        <f t="shared" ca="1" si="166"/>
        <v>0.88060065708421875</v>
      </c>
      <c r="J900" s="123">
        <f t="shared" ca="1" si="163"/>
        <v>1.7639173185102304</v>
      </c>
      <c r="K900" s="142">
        <f t="shared" ca="1" si="167"/>
        <v>19.631969324954422</v>
      </c>
      <c r="L900" s="143">
        <f ca="1">MAX(Routing!A$3,J899+K899)</f>
        <v>21.344990053060343</v>
      </c>
      <c r="M900" s="141">
        <f ca="1">VLOOKUP(L900,Routing!A$3:D$23,4)+(L900-VLOOKUP(L900,Routing!A$3:A$23,1))*VLOOKUP(L900,Routing!A$3:E$23,5)</f>
        <v>0.85651029044188787</v>
      </c>
      <c r="N900" s="141">
        <f ca="1">VLOOKUP($L900,Routing!$A$3:$C$23,3)+($L900-VLOOKUP($L900,Routing!$A$3:$A$23,1))*VLOOKUP($L900,Routing!$A$3:$F$23,6)</f>
        <v>1.4110523252492048E-2</v>
      </c>
      <c r="O900" s="141">
        <f ca="1">VLOOKUP($L900,Routing!$A$3:$B$23,2)+($L900-VLOOKUP($L900,Routing!$A$3:$A$23,1))*VLOOKUP($L900,Routing!$A$3:$G$23,7)</f>
        <v>0.70552616262460244</v>
      </c>
      <c r="P900" s="83" t="str">
        <f t="shared" ca="1" si="164"/>
        <v/>
      </c>
      <c r="Q900" s="83" t="str">
        <f t="shared" ca="1" si="168"/>
        <v/>
      </c>
      <c r="R900" s="83"/>
      <c r="S900" s="83"/>
    </row>
    <row r="901" spans="1:19" x14ac:dyDescent="0.2">
      <c r="A901" s="83">
        <f>+MassCurves!A868</f>
        <v>864</v>
      </c>
      <c r="B901" s="138">
        <f t="shared" si="157"/>
        <v>2.5291999999999999</v>
      </c>
      <c r="C901" s="123">
        <f t="shared" ca="1" si="159"/>
        <v>0.31799999999999962</v>
      </c>
      <c r="D901" s="139">
        <f t="shared" ca="1" si="160"/>
        <v>0</v>
      </c>
      <c r="E901" s="138">
        <f t="shared" ca="1" si="161"/>
        <v>0.21849999999999997</v>
      </c>
      <c r="F901" s="139">
        <f t="shared" ca="1" si="158"/>
        <v>0.35029854449999953</v>
      </c>
      <c r="G901" s="140">
        <f t="shared" ca="1" si="165"/>
        <v>21.017912670000015</v>
      </c>
      <c r="H901" s="139">
        <f t="shared" ca="1" si="162"/>
        <v>0.53301812408436156</v>
      </c>
      <c r="I901" s="123">
        <f t="shared" ca="1" si="166"/>
        <v>0.88331666858436109</v>
      </c>
      <c r="J901" s="123">
        <f t="shared" ca="1" si="163"/>
        <v>1.7693702606436352</v>
      </c>
      <c r="K901" s="142">
        <f t="shared" ca="1" si="167"/>
        <v>19.677739639353614</v>
      </c>
      <c r="L901" s="143">
        <f ca="1">MAX(Routing!A$3,J900+K900)</f>
        <v>21.395886643464653</v>
      </c>
      <c r="M901" s="141">
        <f ca="1">VLOOKUP(L901,Routing!A$3:D$23,4)+(L901-VLOOKUP(L901,Routing!A$3:A$23,1))*VLOOKUP(L901,Routing!A$3:E$23,5)</f>
        <v>0.85907342808814813</v>
      </c>
      <c r="N901" s="141">
        <f ca="1">VLOOKUP($L901,Routing!$A$3:$C$23,3)+($L901-VLOOKUP($L901,Routing!$A$3:$A$23,1))*VLOOKUP($L901,Routing!$A$3:$F$23,6)</f>
        <v>1.4143810754391532E-2</v>
      </c>
      <c r="O901" s="141">
        <f ca="1">VLOOKUP($L901,Routing!$A$3:$B$23,2)+($L901-VLOOKUP($L901,Routing!$A$3:$A$23,1))*VLOOKUP($L901,Routing!$A$3:$G$23,7)</f>
        <v>0.70719053771957663</v>
      </c>
      <c r="P901" s="83" t="str">
        <f t="shared" ca="1" si="164"/>
        <v/>
      </c>
      <c r="Q901" s="83" t="str">
        <f t="shared" ca="1" si="168"/>
        <v/>
      </c>
      <c r="R901" s="83"/>
      <c r="S901" s="83"/>
    </row>
    <row r="902" spans="1:19" x14ac:dyDescent="0.2">
      <c r="A902" s="83">
        <f>+MassCurves!A869</f>
        <v>865</v>
      </c>
      <c r="B902" s="138">
        <f t="shared" si="157"/>
        <v>2.5345</v>
      </c>
      <c r="C902" s="123">
        <f t="shared" ca="1" si="159"/>
        <v>0.31799999999999962</v>
      </c>
      <c r="D902" s="139">
        <f t="shared" ca="1" si="160"/>
        <v>0</v>
      </c>
      <c r="E902" s="138">
        <f t="shared" ca="1" si="161"/>
        <v>0.21849999999999997</v>
      </c>
      <c r="F902" s="139">
        <f t="shared" ca="1" si="158"/>
        <v>0.35029854449999953</v>
      </c>
      <c r="G902" s="140">
        <f t="shared" ca="1" si="165"/>
        <v>21.017912669999973</v>
      </c>
      <c r="H902" s="139">
        <f t="shared" ca="1" si="162"/>
        <v>0.53575505475438046</v>
      </c>
      <c r="I902" s="123">
        <f t="shared" ca="1" si="166"/>
        <v>0.88605359925437999</v>
      </c>
      <c r="J902" s="123">
        <f t="shared" ca="1" si="163"/>
        <v>1.774865256499905</v>
      </c>
      <c r="K902" s="142">
        <f t="shared" ca="1" si="167"/>
        <v>19.723803718249478</v>
      </c>
      <c r="L902" s="143">
        <f ca="1">MAX(Routing!A$3,J901+K901)</f>
        <v>21.447109899997251</v>
      </c>
      <c r="M902" s="141">
        <f ca="1">VLOOKUP(L902,Routing!A$3:D$23,4)+(L902-VLOOKUP(L902,Routing!A$3:A$23,1))*VLOOKUP(L902,Routing!A$3:E$23,5)</f>
        <v>0.8616530165466243</v>
      </c>
      <c r="N902" s="141">
        <f ca="1">VLOOKUP($L902,Routing!$A$3:$C$23,3)+($L902-VLOOKUP($L902,Routing!$A$3:$A$23,1))*VLOOKUP($L902,Routing!$A$3:$F$23,6)</f>
        <v>1.417731190320291E-2</v>
      </c>
      <c r="O902" s="141">
        <f ca="1">VLOOKUP($L902,Routing!$A$3:$B$23,2)+($L902-VLOOKUP($L902,Routing!$A$3:$A$23,1))*VLOOKUP($L902,Routing!$A$3:$G$23,7)</f>
        <v>0.70886559516014558</v>
      </c>
      <c r="P902" s="83" t="str">
        <f t="shared" ca="1" si="164"/>
        <v/>
      </c>
      <c r="Q902" s="83" t="str">
        <f t="shared" ca="1" si="168"/>
        <v/>
      </c>
      <c r="R902" s="83"/>
      <c r="S902" s="83"/>
    </row>
    <row r="903" spans="1:19" x14ac:dyDescent="0.2">
      <c r="A903" s="83">
        <f>+MassCurves!A870</f>
        <v>866</v>
      </c>
      <c r="B903" s="138">
        <f t="shared" si="157"/>
        <v>2.5398000000000001</v>
      </c>
      <c r="C903" s="123">
        <f t="shared" ca="1" si="159"/>
        <v>0.31799999999999962</v>
      </c>
      <c r="D903" s="139">
        <f t="shared" ca="1" si="160"/>
        <v>0</v>
      </c>
      <c r="E903" s="138">
        <f t="shared" ca="1" si="161"/>
        <v>0.21849999999999997</v>
      </c>
      <c r="F903" s="139">
        <f t="shared" ca="1" si="158"/>
        <v>0.35029854449999953</v>
      </c>
      <c r="G903" s="140">
        <f t="shared" ca="1" si="165"/>
        <v>21.017912669999973</v>
      </c>
      <c r="H903" s="139">
        <f t="shared" ca="1" si="162"/>
        <v>0.53851311997767171</v>
      </c>
      <c r="I903" s="123">
        <f t="shared" ca="1" si="166"/>
        <v>0.88881166447767124</v>
      </c>
      <c r="J903" s="123">
        <f t="shared" ca="1" si="163"/>
        <v>1.7804027396249609</v>
      </c>
      <c r="K903" s="142">
        <f t="shared" ca="1" si="167"/>
        <v>19.770169791939992</v>
      </c>
      <c r="L903" s="143">
        <f ca="1">MAX(Routing!A$3,J902+K902)</f>
        <v>21.498668974749382</v>
      </c>
      <c r="M903" s="141">
        <f ca="1">VLOOKUP(L903,Routing!A$3:D$23,4)+(L903-VLOOKUP(L903,Routing!A$3:A$23,1))*VLOOKUP(L903,Routing!A$3:E$23,5)</f>
        <v>0.86424951671399775</v>
      </c>
      <c r="N903" s="141">
        <f ca="1">VLOOKUP($L903,Routing!$A$3:$C$23,3)+($L903-VLOOKUP($L903,Routing!$A$3:$A$23,1))*VLOOKUP($L903,Routing!$A$3:$F$23,6)</f>
        <v>1.4211032684597372E-2</v>
      </c>
      <c r="O903" s="141">
        <f ca="1">VLOOKUP($L903,Routing!$A$3:$B$23,2)+($L903-VLOOKUP($L903,Routing!$A$3:$A$23,1))*VLOOKUP($L903,Routing!$A$3:$G$23,7)</f>
        <v>0.71055163422986856</v>
      </c>
      <c r="P903" s="83" t="str">
        <f t="shared" ca="1" si="164"/>
        <v/>
      </c>
      <c r="Q903" s="83" t="str">
        <f t="shared" ca="1" si="168"/>
        <v/>
      </c>
      <c r="R903" s="83"/>
      <c r="S903" s="83"/>
    </row>
    <row r="904" spans="1:19" x14ac:dyDescent="0.2">
      <c r="A904" s="83">
        <f>+MassCurves!A871</f>
        <v>867</v>
      </c>
      <c r="B904" s="138">
        <f t="shared" si="157"/>
        <v>2.5451000000000001</v>
      </c>
      <c r="C904" s="123">
        <f t="shared" ca="1" si="159"/>
        <v>0.31799999999999962</v>
      </c>
      <c r="D904" s="139">
        <f t="shared" ca="1" si="160"/>
        <v>0</v>
      </c>
      <c r="E904" s="138">
        <f t="shared" ca="1" si="161"/>
        <v>0.21849999999999997</v>
      </c>
      <c r="F904" s="139">
        <f t="shared" ca="1" si="158"/>
        <v>0.35029854449999953</v>
      </c>
      <c r="G904" s="140">
        <f t="shared" ca="1" si="165"/>
        <v>21.017912669999973</v>
      </c>
      <c r="H904" s="139">
        <f t="shared" ca="1" si="162"/>
        <v>0.54129253791676368</v>
      </c>
      <c r="I904" s="123">
        <f t="shared" ca="1" si="166"/>
        <v>0.89159108241676321</v>
      </c>
      <c r="J904" s="123">
        <f t="shared" ca="1" si="163"/>
        <v>1.7859831491661322</v>
      </c>
      <c r="K904" s="142">
        <f t="shared" ca="1" si="167"/>
        <v>19.816845651651747</v>
      </c>
      <c r="L904" s="143">
        <f ca="1">MAX(Routing!A$3,J903+K903)</f>
        <v>21.550572531564953</v>
      </c>
      <c r="M904" s="141">
        <f ca="1">VLOOKUP(L904,Routing!A$3:D$23,4)+(L904-VLOOKUP(L904,Routing!A$3:A$23,1))*VLOOKUP(L904,Routing!A$3:E$23,5)</f>
        <v>0.86686336489895455</v>
      </c>
      <c r="N904" s="141">
        <f ca="1">VLOOKUP($L904,Routing!$A$3:$C$23,3)+($L904-VLOOKUP($L904,Routing!$A$3:$A$23,1))*VLOOKUP($L904,Routing!$A$3:$F$23,6)</f>
        <v>1.4244978764921486E-2</v>
      </c>
      <c r="O904" s="141">
        <f ca="1">VLOOKUP($L904,Routing!$A$3:$B$23,2)+($L904-VLOOKUP($L904,Routing!$A$3:$A$23,1))*VLOOKUP($L904,Routing!$A$3:$G$23,7)</f>
        <v>0.71224893824607427</v>
      </c>
      <c r="P904" s="83" t="str">
        <f t="shared" ca="1" si="164"/>
        <v/>
      </c>
      <c r="Q904" s="83" t="str">
        <f t="shared" ca="1" si="168"/>
        <v/>
      </c>
      <c r="R904" s="83"/>
      <c r="S904" s="83"/>
    </row>
    <row r="905" spans="1:19" x14ac:dyDescent="0.2">
      <c r="A905" s="83">
        <f>+MassCurves!A872</f>
        <v>868</v>
      </c>
      <c r="B905" s="138">
        <f t="shared" si="157"/>
        <v>2.5504000000000002</v>
      </c>
      <c r="C905" s="123">
        <f t="shared" ca="1" si="159"/>
        <v>0.31800000000000095</v>
      </c>
      <c r="D905" s="139">
        <f t="shared" ca="1" si="160"/>
        <v>0</v>
      </c>
      <c r="E905" s="138">
        <f t="shared" ca="1" si="161"/>
        <v>0.21849999999999997</v>
      </c>
      <c r="F905" s="139">
        <f t="shared" ca="1" si="158"/>
        <v>0.35029854450000097</v>
      </c>
      <c r="G905" s="140">
        <f t="shared" ca="1" si="165"/>
        <v>21.017912670000015</v>
      </c>
      <c r="H905" s="139">
        <f t="shared" ca="1" si="162"/>
        <v>0.54409352955645851</v>
      </c>
      <c r="I905" s="123">
        <f t="shared" ca="1" si="166"/>
        <v>0.89439207405645949</v>
      </c>
      <c r="J905" s="123">
        <f t="shared" ca="1" si="163"/>
        <v>1.7916069299592206</v>
      </c>
      <c r="K905" s="142">
        <f t="shared" ca="1" si="167"/>
        <v>19.863838698800194</v>
      </c>
      <c r="L905" s="143">
        <f ca="1">MAX(Routing!A$3,J904+K904)</f>
        <v>21.602828800817878</v>
      </c>
      <c r="M905" s="141">
        <f ca="1">VLOOKUP(L905,Routing!A$3:D$23,4)+(L905-VLOOKUP(L905,Routing!A$3:A$23,1))*VLOOKUP(L905,Routing!A$3:E$23,5)</f>
        <v>0.86949497558075661</v>
      </c>
      <c r="N905" s="141">
        <f ca="1">VLOOKUP($L905,Routing!$A$3:$C$23,3)+($L905-VLOOKUP($L905,Routing!$A$3:$A$23,1))*VLOOKUP($L905,Routing!$A$3:$F$23,6)</f>
        <v>1.4279155527022811E-2</v>
      </c>
      <c r="O905" s="141">
        <f ca="1">VLOOKUP($L905,Routing!$A$3:$B$23,2)+($L905-VLOOKUP($L905,Routing!$A$3:$A$23,1))*VLOOKUP($L905,Routing!$A$3:$G$23,7)</f>
        <v>0.71395777635114055</v>
      </c>
      <c r="P905" s="83" t="str">
        <f t="shared" ca="1" si="164"/>
        <v/>
      </c>
      <c r="Q905" s="83" t="str">
        <f t="shared" ca="1" si="168"/>
        <v/>
      </c>
      <c r="R905" s="83"/>
      <c r="S905" s="83"/>
    </row>
    <row r="906" spans="1:19" x14ac:dyDescent="0.2">
      <c r="A906" s="83">
        <f>+MassCurves!A873</f>
        <v>869</v>
      </c>
      <c r="B906" s="138">
        <f t="shared" si="157"/>
        <v>2.5557000000000003</v>
      </c>
      <c r="C906" s="123">
        <f t="shared" ca="1" si="159"/>
        <v>0.31800000000000095</v>
      </c>
      <c r="D906" s="139">
        <f t="shared" ca="1" si="160"/>
        <v>0</v>
      </c>
      <c r="E906" s="138">
        <f t="shared" ca="1" si="161"/>
        <v>0.21849999999999997</v>
      </c>
      <c r="F906" s="139">
        <f t="shared" ca="1" si="158"/>
        <v>0.35029854450000097</v>
      </c>
      <c r="G906" s="140">
        <f t="shared" ca="1" si="165"/>
        <v>21.017912670000058</v>
      </c>
      <c r="H906" s="139">
        <f t="shared" ca="1" si="162"/>
        <v>0.54691631874776003</v>
      </c>
      <c r="I906" s="123">
        <f t="shared" ca="1" si="166"/>
        <v>0.89721486324776101</v>
      </c>
      <c r="J906" s="123">
        <f t="shared" ca="1" si="163"/>
        <v>1.7972745326171524</v>
      </c>
      <c r="K906" s="142">
        <f t="shared" ca="1" si="167"/>
        <v>19.911155989366748</v>
      </c>
      <c r="L906" s="143">
        <f ca="1">MAX(Routing!A$3,J905+K905)</f>
        <v>21.655445628759416</v>
      </c>
      <c r="M906" s="141">
        <f ca="1">VLOOKUP(L906,Routing!A$3:D$23,4)+(L906-VLOOKUP(L906,Routing!A$3:A$23,1))*VLOOKUP(L906,Routing!A$3:E$23,5)</f>
        <v>0.87214474389435925</v>
      </c>
      <c r="N906" s="141">
        <f ca="1">VLOOKUP($L906,Routing!$A$3:$C$23,3)+($L906-VLOOKUP($L906,Routing!$A$3:$A$23,1))*VLOOKUP($L906,Routing!$A$3:$F$23,6)</f>
        <v>1.4313568102524144E-2</v>
      </c>
      <c r="O906" s="141">
        <f ca="1">VLOOKUP($L906,Routing!$A$3:$B$23,2)+($L906-VLOOKUP($L906,Routing!$A$3:$A$23,1))*VLOOKUP($L906,Routing!$A$3:$G$23,7)</f>
        <v>0.71567840512620717</v>
      </c>
      <c r="P906" s="83" t="str">
        <f t="shared" ca="1" si="164"/>
        <v/>
      </c>
      <c r="Q906" s="83" t="str">
        <f t="shared" ca="1" si="168"/>
        <v/>
      </c>
      <c r="R906" s="83"/>
      <c r="S906" s="83"/>
    </row>
    <row r="907" spans="1:19" x14ac:dyDescent="0.2">
      <c r="A907" s="83">
        <f>+MassCurves!A874</f>
        <v>870</v>
      </c>
      <c r="B907" s="138">
        <f t="shared" si="157"/>
        <v>2.5609999999999999</v>
      </c>
      <c r="C907" s="123">
        <f t="shared" ca="1" si="159"/>
        <v>0.31799999999999962</v>
      </c>
      <c r="D907" s="139">
        <f t="shared" ca="1" si="160"/>
        <v>0</v>
      </c>
      <c r="E907" s="138">
        <f t="shared" ca="1" si="161"/>
        <v>0.21849999999999997</v>
      </c>
      <c r="F907" s="139">
        <f t="shared" ca="1" si="158"/>
        <v>0.35029854449999953</v>
      </c>
      <c r="G907" s="140">
        <f t="shared" ca="1" si="165"/>
        <v>21.017912670000015</v>
      </c>
      <c r="H907" s="139">
        <f t="shared" ca="1" si="162"/>
        <v>0.54976113225259737</v>
      </c>
      <c r="I907" s="123">
        <f t="shared" ca="1" si="166"/>
        <v>0.9000596767525969</v>
      </c>
      <c r="J907" s="123">
        <f t="shared" ca="1" si="163"/>
        <v>1.8029864136202565</v>
      </c>
      <c r="K907" s="142">
        <f t="shared" ca="1" si="167"/>
        <v>19.95880427388591</v>
      </c>
      <c r="L907" s="143">
        <f ca="1">MAX(Routing!A$3,J906+K906)</f>
        <v>21.7084305219839</v>
      </c>
      <c r="M907" s="141">
        <f ca="1">VLOOKUP(L907,Routing!A$3:D$23,4)+(L907-VLOOKUP(L907,Routing!A$3:A$23,1))*VLOOKUP(L907,Routing!A$3:E$23,5)</f>
        <v>0.87481304786969294</v>
      </c>
      <c r="N907" s="141">
        <f ca="1">VLOOKUP($L907,Routing!$A$3:$C$23,3)+($L907-VLOOKUP($L907,Routing!$A$3:$A$23,1))*VLOOKUP($L907,Routing!$A$3:$F$23,6)</f>
        <v>1.43482214009051E-2</v>
      </c>
      <c r="O907" s="141">
        <f ca="1">VLOOKUP($L907,Routing!$A$3:$B$23,2)+($L907-VLOOKUP($L907,Routing!$A$3:$A$23,1))*VLOOKUP($L907,Routing!$A$3:$G$23,7)</f>
        <v>0.71741107004525506</v>
      </c>
      <c r="P907" s="83" t="str">
        <f t="shared" ca="1" si="164"/>
        <v/>
      </c>
      <c r="Q907" s="83" t="str">
        <f t="shared" ca="1" si="168"/>
        <v/>
      </c>
      <c r="R907" s="83"/>
      <c r="S907" s="83"/>
    </row>
    <row r="908" spans="1:19" x14ac:dyDescent="0.2">
      <c r="A908" s="83">
        <f>+MassCurves!A875</f>
        <v>871</v>
      </c>
      <c r="B908" s="138">
        <f t="shared" si="157"/>
        <v>2.5663</v>
      </c>
      <c r="C908" s="123">
        <f t="shared" ca="1" si="159"/>
        <v>0.31799999999999962</v>
      </c>
      <c r="D908" s="139">
        <f t="shared" ca="1" si="160"/>
        <v>0</v>
      </c>
      <c r="E908" s="138">
        <f t="shared" ca="1" si="161"/>
        <v>0.21849999999999997</v>
      </c>
      <c r="F908" s="139">
        <f t="shared" ca="1" si="158"/>
        <v>0.35029854449999953</v>
      </c>
      <c r="G908" s="140">
        <f t="shared" ca="1" si="165"/>
        <v>21.017912669999973</v>
      </c>
      <c r="H908" s="139">
        <f t="shared" ca="1" si="162"/>
        <v>0.5526281997893695</v>
      </c>
      <c r="I908" s="123">
        <f t="shared" ca="1" si="166"/>
        <v>0.90292674428936903</v>
      </c>
      <c r="J908" s="123">
        <f t="shared" ca="1" si="163"/>
        <v>1.8087430354081717</v>
      </c>
      <c r="K908" s="142">
        <f t="shared" ca="1" si="167"/>
        <v>20.006790033486162</v>
      </c>
      <c r="L908" s="143">
        <f ca="1">MAX(Routing!A$3,J907+K907)</f>
        <v>21.761790687506167</v>
      </c>
      <c r="M908" s="141">
        <f ca="1">VLOOKUP(L908,Routing!A$3:D$23,4)+(L908-VLOOKUP(L908,Routing!A$3:A$23,1))*VLOOKUP(L908,Routing!A$3:E$23,5)</f>
        <v>0.87750025044995095</v>
      </c>
      <c r="N908" s="141">
        <f ca="1">VLOOKUP($L908,Routing!$A$3:$C$23,3)+($L908-VLOOKUP($L908,Routing!$A$3:$A$23,1))*VLOOKUP($L908,Routing!$A$3:$F$23,6)</f>
        <v>1.4383120135713648E-2</v>
      </c>
      <c r="O908" s="141">
        <f ca="1">VLOOKUP($L908,Routing!$A$3:$B$23,2)+($L908-VLOOKUP($L908,Routing!$A$3:$A$23,1))*VLOOKUP($L908,Routing!$A$3:$G$23,7)</f>
        <v>0.71915600678568237</v>
      </c>
      <c r="P908" s="83" t="str">
        <f t="shared" ca="1" si="164"/>
        <v/>
      </c>
      <c r="Q908" s="83" t="str">
        <f t="shared" ca="1" si="168"/>
        <v/>
      </c>
      <c r="R908" s="83"/>
      <c r="S908" s="83"/>
    </row>
    <row r="909" spans="1:19" x14ac:dyDescent="0.2">
      <c r="A909" s="83">
        <f>+MassCurves!A876</f>
        <v>872</v>
      </c>
      <c r="B909" s="138">
        <f t="shared" si="157"/>
        <v>2.5716000000000001</v>
      </c>
      <c r="C909" s="123">
        <f t="shared" ca="1" si="159"/>
        <v>0.31799999999999962</v>
      </c>
      <c r="D909" s="139">
        <f t="shared" ca="1" si="160"/>
        <v>0</v>
      </c>
      <c r="E909" s="138">
        <f t="shared" ca="1" si="161"/>
        <v>0.21849999999999997</v>
      </c>
      <c r="F909" s="139">
        <f t="shared" ca="1" si="158"/>
        <v>0.35029854449999953</v>
      </c>
      <c r="G909" s="140">
        <f t="shared" ca="1" si="165"/>
        <v>21.017912669999973</v>
      </c>
      <c r="H909" s="139">
        <f t="shared" ca="1" si="162"/>
        <v>0.55551775407931914</v>
      </c>
      <c r="I909" s="123">
        <f t="shared" ca="1" si="166"/>
        <v>0.90581629857931867</v>
      </c>
      <c r="J909" s="123">
        <f t="shared" ca="1" si="163"/>
        <v>1.8145448664734538</v>
      </c>
      <c r="K909" s="142">
        <f t="shared" ca="1" si="167"/>
        <v>20.05511951238347</v>
      </c>
      <c r="L909" s="143">
        <f ca="1">MAX(Routing!A$3,J908+K908)</f>
        <v>21.815533068894332</v>
      </c>
      <c r="M909" s="141">
        <f ca="1">VLOOKUP(L909,Routing!A$3:D$23,4)+(L909-VLOOKUP(L909,Routing!A$3:A$23,1))*VLOOKUP(L909,Routing!A$3:E$23,5)</f>
        <v>0.88020670131122547</v>
      </c>
      <c r="N909" s="141">
        <f ca="1">VLOOKUP($L909,Routing!$A$3:$C$23,3)+($L909-VLOOKUP($L909,Routing!$A$3:$A$23,1))*VLOOKUP($L909,Routing!$A$3:$F$23,6)</f>
        <v>1.4418268848197732E-2</v>
      </c>
      <c r="O909" s="141">
        <f ca="1">VLOOKUP($L909,Routing!$A$3:$B$23,2)+($L909-VLOOKUP($L909,Routing!$A$3:$A$23,1))*VLOOKUP($L909,Routing!$A$3:$G$23,7)</f>
        <v>0.72091344240988664</v>
      </c>
      <c r="P909" s="83" t="str">
        <f t="shared" ca="1" si="164"/>
        <v/>
      </c>
      <c r="Q909" s="83" t="str">
        <f t="shared" ca="1" si="168"/>
        <v/>
      </c>
      <c r="R909" s="83"/>
      <c r="S909" s="83"/>
    </row>
    <row r="910" spans="1:19" x14ac:dyDescent="0.2">
      <c r="A910" s="83">
        <f>+MassCurves!A877</f>
        <v>873</v>
      </c>
      <c r="B910" s="138">
        <f t="shared" si="157"/>
        <v>2.5769000000000002</v>
      </c>
      <c r="C910" s="123">
        <f t="shared" ca="1" si="159"/>
        <v>0.31800000000000095</v>
      </c>
      <c r="D910" s="139">
        <f t="shared" ca="1" si="160"/>
        <v>0</v>
      </c>
      <c r="E910" s="138">
        <f t="shared" ca="1" si="161"/>
        <v>0.21849999999999997</v>
      </c>
      <c r="F910" s="139">
        <f t="shared" ca="1" si="158"/>
        <v>0.35029854450000097</v>
      </c>
      <c r="G910" s="140">
        <f t="shared" ca="1" si="165"/>
        <v>21.017912670000015</v>
      </c>
      <c r="H910" s="139">
        <f t="shared" ca="1" si="162"/>
        <v>0.55843003089376142</v>
      </c>
      <c r="I910" s="123">
        <f t="shared" ca="1" si="166"/>
        <v>0.90872857539376239</v>
      </c>
      <c r="J910" s="123">
        <f t="shared" ca="1" si="163"/>
        <v>1.8203923814568941</v>
      </c>
      <c r="K910" s="142">
        <f t="shared" ca="1" si="167"/>
        <v>20.103798747186229</v>
      </c>
      <c r="L910" s="143">
        <f ca="1">MAX(Routing!A$3,J909+K909)</f>
        <v>21.869664378856925</v>
      </c>
      <c r="M910" s="141">
        <f ca="1">VLOOKUP(L910,Routing!A$3:D$23,4)+(L910-VLOOKUP(L910,Routing!A$3:A$23,1))*VLOOKUP(L910,Routing!A$3:E$23,5)</f>
        <v>0.88293273850358622</v>
      </c>
      <c r="N910" s="141">
        <f ca="1">VLOOKUP($L910,Routing!$A$3:$C$23,3)+($L910-VLOOKUP($L910,Routing!$A$3:$A$23,1))*VLOOKUP($L910,Routing!$A$3:$F$23,6)</f>
        <v>1.4453671928618001E-2</v>
      </c>
      <c r="O910" s="141">
        <f ca="1">VLOOKUP($L910,Routing!$A$3:$B$23,2)+($L910-VLOOKUP($L910,Routing!$A$3:$A$23,1))*VLOOKUP($L910,Routing!$A$3:$G$23,7)</f>
        <v>0.72268359643090008</v>
      </c>
      <c r="P910" s="83" t="str">
        <f t="shared" ca="1" si="164"/>
        <v/>
      </c>
      <c r="Q910" s="83" t="str">
        <f t="shared" ca="1" si="168"/>
        <v/>
      </c>
      <c r="R910" s="83"/>
      <c r="S910" s="83"/>
    </row>
    <row r="911" spans="1:19" x14ac:dyDescent="0.2">
      <c r="A911" s="83">
        <f>+MassCurves!A878</f>
        <v>874</v>
      </c>
      <c r="B911" s="138">
        <f t="shared" si="157"/>
        <v>2.5822000000000003</v>
      </c>
      <c r="C911" s="123">
        <f t="shared" ca="1" si="159"/>
        <v>0.31800000000000095</v>
      </c>
      <c r="D911" s="139">
        <f t="shared" ca="1" si="160"/>
        <v>0</v>
      </c>
      <c r="E911" s="138">
        <f t="shared" ca="1" si="161"/>
        <v>0.21849999999999997</v>
      </c>
      <c r="F911" s="139">
        <f t="shared" ca="1" si="158"/>
        <v>0.35029854450000097</v>
      </c>
      <c r="G911" s="140">
        <f t="shared" ca="1" si="165"/>
        <v>21.017912670000058</v>
      </c>
      <c r="H911" s="139">
        <f t="shared" ca="1" si="162"/>
        <v>0.56136526910217788</v>
      </c>
      <c r="I911" s="123">
        <f t="shared" ca="1" si="166"/>
        <v>0.91166381360217885</v>
      </c>
      <c r="J911" s="123">
        <f t="shared" ca="1" si="163"/>
        <v>1.826286061244601</v>
      </c>
      <c r="K911" s="142">
        <f t="shared" ca="1" si="167"/>
        <v>20.152833593334357</v>
      </c>
      <c r="L911" s="143">
        <f ca="1">MAX(Routing!A$3,J910+K910)</f>
        <v>21.924191128643123</v>
      </c>
      <c r="M911" s="141">
        <f ca="1">VLOOKUP(L911,Routing!A$3:D$23,4)+(L911-VLOOKUP(L911,Routing!A$3:A$23,1))*VLOOKUP(L911,Routing!A$3:E$23,5)</f>
        <v>0.88567868993166821</v>
      </c>
      <c r="N911" s="141">
        <f ca="1">VLOOKUP($L911,Routing!$A$3:$C$23,3)+($L911-VLOOKUP($L911,Routing!$A$3:$A$23,1))*VLOOKUP($L911,Routing!$A$3:$F$23,6)</f>
        <v>1.4489333635476208E-2</v>
      </c>
      <c r="O911" s="141">
        <f ca="1">VLOOKUP($L911,Routing!$A$3:$B$23,2)+($L911-VLOOKUP($L911,Routing!$A$3:$A$23,1))*VLOOKUP($L911,Routing!$A$3:$G$23,7)</f>
        <v>0.72446668177381046</v>
      </c>
      <c r="P911" s="83" t="str">
        <f t="shared" ca="1" si="164"/>
        <v/>
      </c>
      <c r="Q911" s="83" t="str">
        <f t="shared" ca="1" si="168"/>
        <v/>
      </c>
      <c r="R911" s="83"/>
      <c r="S911" s="83"/>
    </row>
    <row r="912" spans="1:19" x14ac:dyDescent="0.2">
      <c r="A912" s="83">
        <f>+MassCurves!A879</f>
        <v>875</v>
      </c>
      <c r="B912" s="138">
        <f t="shared" si="157"/>
        <v>2.5875000000000004</v>
      </c>
      <c r="C912" s="123">
        <f t="shared" ca="1" si="159"/>
        <v>0.31800000000000095</v>
      </c>
      <c r="D912" s="139">
        <f t="shared" ca="1" si="160"/>
        <v>0</v>
      </c>
      <c r="E912" s="138">
        <f t="shared" ca="1" si="161"/>
        <v>0.21849999999999997</v>
      </c>
      <c r="F912" s="139">
        <f t="shared" ca="1" si="158"/>
        <v>0.35029854450000097</v>
      </c>
      <c r="G912" s="140">
        <f t="shared" ca="1" si="165"/>
        <v>21.017912670000058</v>
      </c>
      <c r="H912" s="139">
        <f t="shared" ca="1" si="162"/>
        <v>0.56432371072119969</v>
      </c>
      <c r="I912" s="123">
        <f t="shared" ca="1" si="166"/>
        <v>0.91462225522120066</v>
      </c>
      <c r="J912" s="123">
        <f t="shared" ca="1" si="163"/>
        <v>1.8322263930668721</v>
      </c>
      <c r="K912" s="142">
        <f t="shared" ca="1" si="167"/>
        <v>20.202229748962775</v>
      </c>
      <c r="L912" s="143">
        <f ca="1">MAX(Routing!A$3,J911+K911)</f>
        <v>21.979119654578959</v>
      </c>
      <c r="M912" s="141">
        <f ca="1">VLOOKUP(L912,Routing!A$3:D$23,4)+(L912-VLOOKUP(L912,Routing!A$3:A$23,1))*VLOOKUP(L912,Routing!A$3:E$23,5)</f>
        <v>0.88844487469102684</v>
      </c>
      <c r="N912" s="141">
        <f ca="1">VLOOKUP($L912,Routing!$A$3:$C$23,3)+($L912-VLOOKUP($L912,Routing!$A$3:$A$23,1))*VLOOKUP($L912,Routing!$A$3:$F$23,6)</f>
        <v>1.4525258112870476E-2</v>
      </c>
      <c r="O912" s="141">
        <f ca="1">VLOOKUP($L912,Routing!$A$3:$B$23,2)+($L912-VLOOKUP($L912,Routing!$A$3:$A$23,1))*VLOOKUP($L912,Routing!$A$3:$G$23,7)</f>
        <v>0.7262629056435238</v>
      </c>
      <c r="P912" s="83" t="str">
        <f t="shared" ca="1" si="164"/>
        <v/>
      </c>
      <c r="Q912" s="83" t="str">
        <f t="shared" ca="1" si="168"/>
        <v/>
      </c>
      <c r="R912" s="83"/>
      <c r="S912" s="83"/>
    </row>
    <row r="913" spans="1:19" x14ac:dyDescent="0.2">
      <c r="A913" s="83">
        <f>+MassCurves!A880</f>
        <v>876</v>
      </c>
      <c r="B913" s="138">
        <f t="shared" si="157"/>
        <v>2.5928</v>
      </c>
      <c r="C913" s="123">
        <f t="shared" ca="1" si="159"/>
        <v>0.31799999999999962</v>
      </c>
      <c r="D913" s="139">
        <f t="shared" ca="1" si="160"/>
        <v>0</v>
      </c>
      <c r="E913" s="138">
        <f t="shared" ca="1" si="161"/>
        <v>0.21849999999999997</v>
      </c>
      <c r="F913" s="139">
        <f t="shared" ca="1" si="158"/>
        <v>0.35029854449999953</v>
      </c>
      <c r="G913" s="140">
        <f t="shared" ca="1" si="165"/>
        <v>21.017912670000015</v>
      </c>
      <c r="H913" s="139">
        <f t="shared" ca="1" si="162"/>
        <v>0.56730560096449667</v>
      </c>
      <c r="I913" s="123">
        <f t="shared" ca="1" si="166"/>
        <v>0.9176041454644962</v>
      </c>
      <c r="J913" s="123">
        <f t="shared" ca="1" si="163"/>
        <v>1.8382138705988962</v>
      </c>
      <c r="K913" s="142">
        <f t="shared" ca="1" si="167"/>
        <v>20.251992776450287</v>
      </c>
      <c r="L913" s="143">
        <f ca="1">MAX(Routing!A$3,J912+K912)</f>
        <v>22.034456142029647</v>
      </c>
      <c r="M913" s="141">
        <f ca="1">VLOOKUP(L913,Routing!A$3:D$23,4)+(L913-VLOOKUP(L913,Routing!A$3:A$23,1))*VLOOKUP(L913,Routing!A$3:E$23,5)</f>
        <v>0.89123160427487447</v>
      </c>
      <c r="N913" s="141">
        <f ca="1">VLOOKUP($L913,Routing!$A$3:$C$23,3)+($L913-VLOOKUP($L913,Routing!$A$3:$A$23,1))*VLOOKUP($L913,Routing!$A$3:$F$23,6)</f>
        <v>1.4561449406167198E-2</v>
      </c>
      <c r="O913" s="141">
        <f ca="1">VLOOKUP($L913,Routing!$A$3:$B$23,2)+($L913-VLOOKUP($L913,Routing!$A$3:$A$23,1))*VLOOKUP($L913,Routing!$A$3:$G$23,7)</f>
        <v>0.72807247030835998</v>
      </c>
      <c r="P913" s="83" t="str">
        <f t="shared" ca="1" si="164"/>
        <v/>
      </c>
      <c r="Q913" s="83" t="str">
        <f t="shared" ca="1" si="168"/>
        <v/>
      </c>
      <c r="R913" s="83"/>
      <c r="S913" s="83"/>
    </row>
    <row r="914" spans="1:19" x14ac:dyDescent="0.2">
      <c r="A914" s="83">
        <f>+MassCurves!A881</f>
        <v>877</v>
      </c>
      <c r="B914" s="138">
        <f t="shared" si="157"/>
        <v>2.5981000000000001</v>
      </c>
      <c r="C914" s="123">
        <f t="shared" ca="1" si="159"/>
        <v>0.31799999999999962</v>
      </c>
      <c r="D914" s="139">
        <f t="shared" ca="1" si="160"/>
        <v>0</v>
      </c>
      <c r="E914" s="138">
        <f t="shared" ca="1" si="161"/>
        <v>0.21849999999999997</v>
      </c>
      <c r="F914" s="139">
        <f t="shared" ca="1" si="158"/>
        <v>0.35029854449999953</v>
      </c>
      <c r="G914" s="140">
        <f t="shared" ca="1" si="165"/>
        <v>21.017912669999973</v>
      </c>
      <c r="H914" s="139">
        <f t="shared" ca="1" si="162"/>
        <v>0.57031118829358984</v>
      </c>
      <c r="I914" s="123">
        <f t="shared" ca="1" si="166"/>
        <v>0.92060973279358937</v>
      </c>
      <c r="J914" s="123">
        <f t="shared" ca="1" si="163"/>
        <v>1.844248994063324</v>
      </c>
      <c r="K914" s="142">
        <f t="shared" ca="1" si="167"/>
        <v>20.302128121888579</v>
      </c>
      <c r="L914" s="143">
        <f ca="1">MAX(Routing!A$3,J913+K913)</f>
        <v>22.090206647049182</v>
      </c>
      <c r="M914" s="141">
        <f ca="1">VLOOKUP(L914,Routing!A$3:D$23,4)+(L914-VLOOKUP(L914,Routing!A$3:A$23,1))*VLOOKUP(L914,Routing!A$3:E$23,5)</f>
        <v>0.89403918366434743</v>
      </c>
      <c r="N914" s="141">
        <f ca="1">VLOOKUP($L914,Routing!$A$3:$C$23,3)+($L914-VLOOKUP($L914,Routing!$A$3:$A$23,1))*VLOOKUP($L914,Routing!$A$3:$F$23,6)</f>
        <v>1.4597911476160354E-2</v>
      </c>
      <c r="O914" s="141">
        <f ca="1">VLOOKUP($L914,Routing!$A$3:$B$23,2)+($L914-VLOOKUP($L914,Routing!$A$3:$A$23,1))*VLOOKUP($L914,Routing!$A$3:$G$23,7)</f>
        <v>0.72989557380801773</v>
      </c>
      <c r="P914" s="83" t="str">
        <f t="shared" ca="1" si="164"/>
        <v/>
      </c>
      <c r="Q914" s="83" t="str">
        <f t="shared" ca="1" si="168"/>
        <v/>
      </c>
      <c r="R914" s="83"/>
      <c r="S914" s="83"/>
    </row>
    <row r="915" spans="1:19" x14ac:dyDescent="0.2">
      <c r="A915" s="83">
        <f>+MassCurves!A882</f>
        <v>878</v>
      </c>
      <c r="B915" s="138">
        <f t="shared" si="157"/>
        <v>2.6034000000000002</v>
      </c>
      <c r="C915" s="123">
        <f t="shared" ca="1" si="159"/>
        <v>0.31799999999999962</v>
      </c>
      <c r="D915" s="139">
        <f t="shared" ca="1" si="160"/>
        <v>0</v>
      </c>
      <c r="E915" s="138">
        <f t="shared" ca="1" si="161"/>
        <v>0.21849999999999997</v>
      </c>
      <c r="F915" s="139">
        <f t="shared" ca="1" si="158"/>
        <v>0.35029854449999953</v>
      </c>
      <c r="G915" s="140">
        <f t="shared" ca="1" si="165"/>
        <v>21.017912669999973</v>
      </c>
      <c r="H915" s="139">
        <f t="shared" ca="1" si="162"/>
        <v>0.5733407244696106</v>
      </c>
      <c r="I915" s="123">
        <f t="shared" ca="1" si="166"/>
        <v>0.92363926896961013</v>
      </c>
      <c r="J915" s="123">
        <f t="shared" ca="1" si="163"/>
        <v>1.8503322703347482</v>
      </c>
      <c r="K915" s="142">
        <f t="shared" ca="1" si="167"/>
        <v>20.352641132682638</v>
      </c>
      <c r="L915" s="143">
        <f ca="1">MAX(Routing!A$3,J914+K914)</f>
        <v>22.146377115951903</v>
      </c>
      <c r="M915" s="141">
        <f ca="1">VLOOKUP(L915,Routing!A$3:D$23,4)+(L915-VLOOKUP(L915,Routing!A$3:A$23,1))*VLOOKUP(L915,Routing!A$3:E$23,5)</f>
        <v>0.89686791231412477</v>
      </c>
      <c r="N915" s="141">
        <f ca="1">VLOOKUP($L915,Routing!$A$3:$C$23,3)+($L915-VLOOKUP($L915,Routing!$A$3:$A$23,1))*VLOOKUP($L915,Routing!$A$3:$F$23,6)</f>
        <v>1.4634648211871748E-2</v>
      </c>
      <c r="O915" s="141">
        <f ca="1">VLOOKUP($L915,Routing!$A$3:$B$23,2)+($L915-VLOOKUP($L915,Routing!$A$3:$A$23,1))*VLOOKUP($L915,Routing!$A$3:$G$23,7)</f>
        <v>0.7317324105935874</v>
      </c>
      <c r="P915" s="83" t="str">
        <f t="shared" ca="1" si="164"/>
        <v/>
      </c>
      <c r="Q915" s="83" t="str">
        <f t="shared" ca="1" si="168"/>
        <v/>
      </c>
      <c r="R915" s="83"/>
      <c r="S915" s="83"/>
    </row>
    <row r="916" spans="1:19" x14ac:dyDescent="0.2">
      <c r="A916" s="83">
        <f>+MassCurves!A883</f>
        <v>879</v>
      </c>
      <c r="B916" s="138">
        <f t="shared" si="157"/>
        <v>2.6087000000000002</v>
      </c>
      <c r="C916" s="123">
        <f t="shared" ca="1" si="159"/>
        <v>0.31800000000000095</v>
      </c>
      <c r="D916" s="139">
        <f t="shared" ca="1" si="160"/>
        <v>0</v>
      </c>
      <c r="E916" s="138">
        <f t="shared" ca="1" si="161"/>
        <v>0.21849999999999997</v>
      </c>
      <c r="F916" s="139">
        <f t="shared" ca="1" si="158"/>
        <v>0.35029854450000097</v>
      </c>
      <c r="G916" s="140">
        <f t="shared" ca="1" si="165"/>
        <v>21.017912670000015</v>
      </c>
      <c r="H916" s="139">
        <f t="shared" ca="1" si="162"/>
        <v>0.57639446460602384</v>
      </c>
      <c r="I916" s="123">
        <f t="shared" ca="1" si="166"/>
        <v>0.92669300910602481</v>
      </c>
      <c r="J916" s="123">
        <f t="shared" ca="1" si="163"/>
        <v>1.8564642130461371</v>
      </c>
      <c r="K916" s="142">
        <f t="shared" ca="1" si="167"/>
        <v>20.403537073472343</v>
      </c>
      <c r="L916" s="143">
        <f ca="1">MAX(Routing!A$3,J915+K915)</f>
        <v>22.202973403017388</v>
      </c>
      <c r="M916" s="141">
        <f ca="1">VLOOKUP(L916,Routing!A$3:D$23,4)+(L916-VLOOKUP(L916,Routing!A$3:A$23,1))*VLOOKUP(L916,Routing!A$3:E$23,5)</f>
        <v>0.89971808504404127</v>
      </c>
      <c r="N916" s="141">
        <f ca="1">VLOOKUP($L916,Routing!$A$3:$C$23,3)+($L916-VLOOKUP($L916,Routing!$A$3:$A$23,1))*VLOOKUP($L916,Routing!$A$3:$F$23,6)</f>
        <v>1.4671663442130403E-2</v>
      </c>
      <c r="O916" s="141">
        <f ca="1">VLOOKUP($L916,Routing!$A$3:$B$23,2)+($L916-VLOOKUP($L916,Routing!$A$3:$A$23,1))*VLOOKUP($L916,Routing!$A$3:$G$23,7)</f>
        <v>0.73358317210652024</v>
      </c>
      <c r="P916" s="83" t="str">
        <f t="shared" ca="1" si="164"/>
        <v/>
      </c>
      <c r="Q916" s="83" t="str">
        <f t="shared" ca="1" si="168"/>
        <v/>
      </c>
      <c r="R916" s="83"/>
      <c r="S916" s="83"/>
    </row>
    <row r="917" spans="1:19" x14ac:dyDescent="0.2">
      <c r="A917" s="83">
        <f>+MassCurves!A884</f>
        <v>880</v>
      </c>
      <c r="B917" s="138">
        <f t="shared" si="157"/>
        <v>2.6140000000000003</v>
      </c>
      <c r="C917" s="123">
        <f t="shared" ca="1" si="159"/>
        <v>0.31800000000000095</v>
      </c>
      <c r="D917" s="139">
        <f t="shared" ca="1" si="160"/>
        <v>0</v>
      </c>
      <c r="E917" s="138">
        <f t="shared" ca="1" si="161"/>
        <v>0.21849999999999997</v>
      </c>
      <c r="F917" s="139">
        <f t="shared" ca="1" si="158"/>
        <v>0.35029854450000097</v>
      </c>
      <c r="G917" s="140">
        <f t="shared" ca="1" si="165"/>
        <v>21.017912670000058</v>
      </c>
      <c r="H917" s="139">
        <f t="shared" ca="1" si="162"/>
        <v>0.5794726672223377</v>
      </c>
      <c r="I917" s="123">
        <f t="shared" ca="1" si="166"/>
        <v>0.92977121172233868</v>
      </c>
      <c r="J917" s="123">
        <f t="shared" ca="1" si="163"/>
        <v>1.8626453426972562</v>
      </c>
      <c r="K917" s="142">
        <f t="shared" ca="1" si="167"/>
        <v>20.454821140546208</v>
      </c>
      <c r="L917" s="143">
        <f ca="1">MAX(Routing!A$3,J916+K916)</f>
        <v>22.260001286518481</v>
      </c>
      <c r="M917" s="141">
        <f ca="1">VLOOKUP(L917,Routing!A$3:D$23,4)+(L917-VLOOKUP(L917,Routing!A$3:A$23,1))*VLOOKUP(L917,Routing!A$3:E$23,5)</f>
        <v>0.90258999284625452</v>
      </c>
      <c r="N917" s="141">
        <f ca="1">VLOOKUP($L917,Routing!$A$3:$C$23,3)+($L917-VLOOKUP($L917,Routing!$A$3:$A$23,1))*VLOOKUP($L917,Routing!$A$3:$F$23,6)</f>
        <v>1.4708960946055252E-2</v>
      </c>
      <c r="O917" s="141">
        <f ca="1">VLOOKUP($L917,Routing!$A$3:$B$23,2)+($L917-VLOOKUP($L917,Routing!$A$3:$A$23,1))*VLOOKUP($L917,Routing!$A$3:$G$23,7)</f>
        <v>0.73544804730276259</v>
      </c>
      <c r="P917" s="83" t="str">
        <f t="shared" ca="1" si="164"/>
        <v/>
      </c>
      <c r="Q917" s="83" t="str">
        <f t="shared" ca="1" si="168"/>
        <v/>
      </c>
      <c r="R917" s="83"/>
      <c r="S917" s="83"/>
    </row>
    <row r="918" spans="1:19" x14ac:dyDescent="0.2">
      <c r="A918" s="83">
        <f>+MassCurves!A885</f>
        <v>881</v>
      </c>
      <c r="B918" s="138">
        <f t="shared" si="157"/>
        <v>2.6193</v>
      </c>
      <c r="C918" s="123">
        <f t="shared" ca="1" si="159"/>
        <v>0.31799999999999962</v>
      </c>
      <c r="D918" s="139">
        <f t="shared" ca="1" si="160"/>
        <v>0</v>
      </c>
      <c r="E918" s="138">
        <f t="shared" ca="1" si="161"/>
        <v>0.21849999999999997</v>
      </c>
      <c r="F918" s="139">
        <f t="shared" ca="1" si="158"/>
        <v>0.35029854449999953</v>
      </c>
      <c r="G918" s="140">
        <f t="shared" ca="1" si="165"/>
        <v>21.017912670000015</v>
      </c>
      <c r="H918" s="139">
        <f t="shared" ca="1" si="162"/>
        <v>0.58257559429881633</v>
      </c>
      <c r="I918" s="123">
        <f t="shared" ca="1" si="166"/>
        <v>0.93287413879881587</v>
      </c>
      <c r="J918" s="123">
        <f t="shared" ca="1" si="163"/>
        <v>1.8688761867651356</v>
      </c>
      <c r="K918" s="142">
        <f t="shared" ca="1" si="167"/>
        <v>20.506498474900845</v>
      </c>
      <c r="L918" s="143">
        <f ca="1">MAX(Routing!A$3,J917+K917)</f>
        <v>22.317466483243464</v>
      </c>
      <c r="M918" s="141">
        <f ca="1">VLOOKUP(L918,Routing!A$3:D$23,4)+(L918-VLOOKUP(L918,Routing!A$3:A$23,1))*VLOOKUP(L918,Routing!A$3:E$23,5)</f>
        <v>0.90548392361657748</v>
      </c>
      <c r="N918" s="141">
        <f ca="1">VLOOKUP($L918,Routing!$A$3:$C$23,3)+($L918-VLOOKUP($L918,Routing!$A$3:$A$23,1))*VLOOKUP($L918,Routing!$A$3:$F$23,6)</f>
        <v>1.4746544462552951E-2</v>
      </c>
      <c r="O918" s="141">
        <f ca="1">VLOOKUP($L918,Routing!$A$3:$B$23,2)+($L918-VLOOKUP($L918,Routing!$A$3:$A$23,1))*VLOOKUP($L918,Routing!$A$3:$G$23,7)</f>
        <v>0.73732722312764765</v>
      </c>
      <c r="P918" s="83" t="str">
        <f t="shared" ca="1" si="164"/>
        <v/>
      </c>
      <c r="Q918" s="83" t="str">
        <f t="shared" ca="1" si="168"/>
        <v/>
      </c>
      <c r="R918" s="83"/>
      <c r="S918" s="83"/>
    </row>
    <row r="919" spans="1:19" x14ac:dyDescent="0.2">
      <c r="A919" s="83">
        <f>+MassCurves!A886</f>
        <v>882</v>
      </c>
      <c r="B919" s="138">
        <f t="shared" si="157"/>
        <v>2.6246</v>
      </c>
      <c r="C919" s="123">
        <f t="shared" ca="1" si="159"/>
        <v>0.31799999999999962</v>
      </c>
      <c r="D919" s="139">
        <f t="shared" ca="1" si="160"/>
        <v>0</v>
      </c>
      <c r="E919" s="138">
        <f t="shared" ca="1" si="161"/>
        <v>0.21849999999999997</v>
      </c>
      <c r="F919" s="139">
        <f t="shared" ca="1" si="158"/>
        <v>0.35029854449999953</v>
      </c>
      <c r="G919" s="140">
        <f t="shared" ca="1" si="165"/>
        <v>21.017912669999973</v>
      </c>
      <c r="H919" s="139">
        <f t="shared" ca="1" si="162"/>
        <v>0.58570351133222598</v>
      </c>
      <c r="I919" s="123">
        <f t="shared" ca="1" si="166"/>
        <v>0.93600205583222551</v>
      </c>
      <c r="J919" s="123">
        <f t="shared" ca="1" si="163"/>
        <v>1.8751572798165994</v>
      </c>
      <c r="K919" s="142">
        <f t="shared" ca="1" si="167"/>
        <v>20.558574174084477</v>
      </c>
      <c r="L919" s="143">
        <f ca="1">MAX(Routing!A$3,J918+K918)</f>
        <v>22.37537466166598</v>
      </c>
      <c r="M919" s="141">
        <f ca="1">VLOOKUP(L919,Routing!A$3:D$23,4)+(L919-VLOOKUP(L919,Routing!A$3:A$23,1))*VLOOKUP(L919,Routing!A$3:E$23,5)</f>
        <v>0.9084001628177113</v>
      </c>
      <c r="N919" s="141">
        <f ca="1">VLOOKUP($L919,Routing!$A$3:$C$23,3)+($L919-VLOOKUP($L919,Routing!$A$3:$A$23,1))*VLOOKUP($L919,Routing!$A$3:$F$23,6)</f>
        <v>1.4784417698931313E-2</v>
      </c>
      <c r="O919" s="141">
        <f ca="1">VLOOKUP($L919,Routing!$A$3:$B$23,2)+($L919-VLOOKUP($L919,Routing!$A$3:$A$23,1))*VLOOKUP($L919,Routing!$A$3:$G$23,7)</f>
        <v>0.73922088494656568</v>
      </c>
      <c r="P919" s="83" t="str">
        <f t="shared" ca="1" si="164"/>
        <v/>
      </c>
      <c r="Q919" s="83" t="str">
        <f t="shared" ca="1" si="168"/>
        <v/>
      </c>
      <c r="R919" s="83"/>
      <c r="S919" s="83"/>
    </row>
    <row r="920" spans="1:19" x14ac:dyDescent="0.2">
      <c r="A920" s="83">
        <f>+MassCurves!A887</f>
        <v>883</v>
      </c>
      <c r="B920" s="138">
        <f t="shared" si="157"/>
        <v>2.6299000000000001</v>
      </c>
      <c r="C920" s="123">
        <f t="shared" ca="1" si="159"/>
        <v>0.31799999999999962</v>
      </c>
      <c r="D920" s="139">
        <f t="shared" ca="1" si="160"/>
        <v>0</v>
      </c>
      <c r="E920" s="138">
        <f t="shared" ca="1" si="161"/>
        <v>0.21849999999999997</v>
      </c>
      <c r="F920" s="139">
        <f t="shared" ca="1" si="158"/>
        <v>0.35029854449999953</v>
      </c>
      <c r="G920" s="140">
        <f t="shared" ca="1" si="165"/>
        <v>21.017912669999973</v>
      </c>
      <c r="H920" s="139">
        <f t="shared" ca="1" si="162"/>
        <v>0.58885668739262664</v>
      </c>
      <c r="I920" s="123">
        <f t="shared" ca="1" si="166"/>
        <v>0.93915523189262617</v>
      </c>
      <c r="J920" s="123">
        <f t="shared" ca="1" si="163"/>
        <v>1.8814891636229265</v>
      </c>
      <c r="K920" s="142">
        <f t="shared" ca="1" si="167"/>
        <v>20.611053302948712</v>
      </c>
      <c r="L920" s="143">
        <f ca="1">MAX(Routing!A$3,J919+K919)</f>
        <v>22.433731453901075</v>
      </c>
      <c r="M920" s="141">
        <f ca="1">VLOOKUP(L920,Routing!A$3:D$23,4)+(L920-VLOOKUP(L920,Routing!A$3:A$23,1))*VLOOKUP(L920,Routing!A$3:E$23,5)</f>
        <v>0.91133899408134922</v>
      </c>
      <c r="N920" s="141">
        <f ca="1">VLOOKUP($L920,Routing!$A$3:$C$23,3)+($L920-VLOOKUP($L920,Routing!$A$3:$A$23,1))*VLOOKUP($L920,Routing!$A$3:$F$23,6)</f>
        <v>1.4822584338718818E-2</v>
      </c>
      <c r="O920" s="141">
        <f ca="1">VLOOKUP($L920,Routing!$A$3:$B$23,2)+($L920-VLOOKUP($L920,Routing!$A$3:$A$23,1))*VLOOKUP($L920,Routing!$A$3:$G$23,7)</f>
        <v>0.74112921693594092</v>
      </c>
      <c r="P920" s="83" t="str">
        <f t="shared" ca="1" si="164"/>
        <v/>
      </c>
      <c r="Q920" s="83" t="str">
        <f t="shared" ca="1" si="168"/>
        <v/>
      </c>
      <c r="R920" s="83"/>
      <c r="S920" s="83"/>
    </row>
    <row r="921" spans="1:19" x14ac:dyDescent="0.2">
      <c r="A921" s="83">
        <f>+MassCurves!A888</f>
        <v>884</v>
      </c>
      <c r="B921" s="138">
        <f t="shared" si="157"/>
        <v>2.6352000000000002</v>
      </c>
      <c r="C921" s="123">
        <f t="shared" ca="1" si="159"/>
        <v>0.31800000000000095</v>
      </c>
      <c r="D921" s="139">
        <f t="shared" ca="1" si="160"/>
        <v>0</v>
      </c>
      <c r="E921" s="138">
        <f t="shared" ca="1" si="161"/>
        <v>0.21849999999999997</v>
      </c>
      <c r="F921" s="139">
        <f t="shared" ca="1" si="158"/>
        <v>0.35029854450000097</v>
      </c>
      <c r="G921" s="140">
        <f t="shared" ca="1" si="165"/>
        <v>21.017912670000015</v>
      </c>
      <c r="H921" s="139">
        <f t="shared" ca="1" si="162"/>
        <v>0.59203539518124126</v>
      </c>
      <c r="I921" s="123">
        <f t="shared" ca="1" si="166"/>
        <v>0.94233393968124224</v>
      </c>
      <c r="J921" s="123">
        <f t="shared" ca="1" si="163"/>
        <v>1.8878723872766823</v>
      </c>
      <c r="K921" s="142">
        <f t="shared" ca="1" si="167"/>
        <v>20.663940903420581</v>
      </c>
      <c r="L921" s="143">
        <f ca="1">MAX(Routing!A$3,J920+K920)</f>
        <v>22.492542466571638</v>
      </c>
      <c r="M921" s="141">
        <f ca="1">VLOOKUP(L921,Routing!A$3:D$23,4)+(L921-VLOOKUP(L921,Routing!A$3:A$23,1))*VLOOKUP(L921,Routing!A$3:E$23,5)</f>
        <v>0.9143006997554064</v>
      </c>
      <c r="N921" s="141">
        <f ca="1">VLOOKUP($L921,Routing!$A$3:$C$23,3)+($L921-VLOOKUP($L921,Routing!$A$3:$A$23,1))*VLOOKUP($L921,Routing!$A$3:$F$23,6)</f>
        <v>1.4861048048771509E-2</v>
      </c>
      <c r="O921" s="141">
        <f ca="1">VLOOKUP($L921,Routing!$A$3:$B$23,2)+($L921-VLOOKUP($L921,Routing!$A$3:$A$23,1))*VLOOKUP($L921,Routing!$A$3:$G$23,7)</f>
        <v>0.74305240243857551</v>
      </c>
      <c r="P921" s="83" t="str">
        <f t="shared" ca="1" si="164"/>
        <v/>
      </c>
      <c r="Q921" s="83" t="str">
        <f t="shared" ca="1" si="168"/>
        <v/>
      </c>
      <c r="R921" s="83"/>
      <c r="S921" s="83"/>
    </row>
    <row r="922" spans="1:19" x14ac:dyDescent="0.2">
      <c r="A922" s="83">
        <f>+MassCurves!A889</f>
        <v>885</v>
      </c>
      <c r="B922" s="138">
        <f t="shared" si="157"/>
        <v>2.6405000000000003</v>
      </c>
      <c r="C922" s="123">
        <f t="shared" ca="1" si="159"/>
        <v>0.31800000000000095</v>
      </c>
      <c r="D922" s="139">
        <f t="shared" ca="1" si="160"/>
        <v>0</v>
      </c>
      <c r="E922" s="138">
        <f t="shared" ca="1" si="161"/>
        <v>0.21849999999999997</v>
      </c>
      <c r="F922" s="139">
        <f t="shared" ca="1" si="158"/>
        <v>0.35029854450000097</v>
      </c>
      <c r="G922" s="140">
        <f t="shared" ca="1" si="165"/>
        <v>21.017912670000058</v>
      </c>
      <c r="H922" s="139">
        <f t="shared" ca="1" si="162"/>
        <v>0.59523991108941721</v>
      </c>
      <c r="I922" s="123">
        <f t="shared" ca="1" si="166"/>
        <v>0.94553845558941818</v>
      </c>
      <c r="J922" s="123">
        <f t="shared" ca="1" si="163"/>
        <v>1.8943075073107649</v>
      </c>
      <c r="K922" s="142">
        <f t="shared" ca="1" si="167"/>
        <v>20.717242003395349</v>
      </c>
      <c r="L922" s="143">
        <f ca="1">MAX(Routing!A$3,J921+K921)</f>
        <v>22.551813290697265</v>
      </c>
      <c r="M922" s="141">
        <f ca="1">VLOOKUP(L922,Routing!A$3:D$23,4)+(L922-VLOOKUP(L922,Routing!A$3:A$23,1))*VLOOKUP(L922,Routing!A$3:E$23,5)</f>
        <v>0.91728556140202067</v>
      </c>
      <c r="N922" s="141">
        <f ca="1">VLOOKUP($L922,Routing!$A$3:$C$23,3)+($L922-VLOOKUP($L922,Routing!$A$3:$A$23,1))*VLOOKUP($L922,Routing!$A$3:$F$23,6)</f>
        <v>1.4899812485740526E-2</v>
      </c>
      <c r="O922" s="141">
        <f ca="1">VLOOKUP($L922,Routing!$A$3:$B$23,2)+($L922-VLOOKUP($L922,Routing!$A$3:$A$23,1))*VLOOKUP($L922,Routing!$A$3:$G$23,7)</f>
        <v>0.74499062428702634</v>
      </c>
      <c r="P922" s="83" t="str">
        <f t="shared" ca="1" si="164"/>
        <v/>
      </c>
      <c r="Q922" s="83" t="str">
        <f t="shared" ca="1" si="168"/>
        <v/>
      </c>
      <c r="R922" s="83"/>
      <c r="S922" s="83"/>
    </row>
    <row r="923" spans="1:19" x14ac:dyDescent="0.2">
      <c r="A923" s="83">
        <f>+MassCurves!A890</f>
        <v>886</v>
      </c>
      <c r="B923" s="138">
        <f t="shared" si="157"/>
        <v>2.6458000000000004</v>
      </c>
      <c r="C923" s="123">
        <f t="shared" ca="1" si="159"/>
        <v>0.31800000000000095</v>
      </c>
      <c r="D923" s="139">
        <f t="shared" ca="1" si="160"/>
        <v>0</v>
      </c>
      <c r="E923" s="138">
        <f t="shared" ca="1" si="161"/>
        <v>0.21849999999999997</v>
      </c>
      <c r="F923" s="139">
        <f t="shared" ca="1" si="158"/>
        <v>0.35029854450000097</v>
      </c>
      <c r="G923" s="140">
        <f t="shared" ca="1" si="165"/>
        <v>21.017912670000058</v>
      </c>
      <c r="H923" s="139">
        <f t="shared" ca="1" si="162"/>
        <v>0.59847051525871031</v>
      </c>
      <c r="I923" s="123">
        <f t="shared" ca="1" si="166"/>
        <v>0.94876905975871129</v>
      </c>
      <c r="J923" s="123">
        <f t="shared" ca="1" si="163"/>
        <v>1.9007950878197166</v>
      </c>
      <c r="K923" s="142">
        <f t="shared" ca="1" si="167"/>
        <v>20.770961624840758</v>
      </c>
      <c r="L923" s="143">
        <f ca="1">MAX(Routing!A$3,J922+K922)</f>
        <v>22.611549510706112</v>
      </c>
      <c r="M923" s="141">
        <f ca="1">VLOOKUP(L923,Routing!A$3:D$23,4)+(L923-VLOOKUP(L923,Routing!A$3:A$23,1))*VLOOKUP(L923,Routing!A$3:E$23,5)</f>
        <v>0.92029386025138704</v>
      </c>
      <c r="N923" s="141">
        <f ca="1">VLOOKUP($L923,Routing!$A$3:$C$23,3)+($L923-VLOOKUP($L923,Routing!$A$3:$A$23,1))*VLOOKUP($L923,Routing!$A$3:$F$23,6)</f>
        <v>1.4938881301966064E-2</v>
      </c>
      <c r="O923" s="141">
        <f ca="1">VLOOKUP($L923,Routing!$A$3:$B$23,2)+($L923-VLOOKUP($L923,Routing!$A$3:$A$23,1))*VLOOKUP($L923,Routing!$A$3:$G$23,7)</f>
        <v>0.74694406509830324</v>
      </c>
      <c r="P923" s="83" t="str">
        <f t="shared" ca="1" si="164"/>
        <v/>
      </c>
      <c r="Q923" s="83" t="str">
        <f t="shared" ca="1" si="168"/>
        <v/>
      </c>
      <c r="R923" s="83"/>
      <c r="S923" s="83"/>
    </row>
    <row r="924" spans="1:19" x14ac:dyDescent="0.2">
      <c r="A924" s="83">
        <f>+MassCurves!A891</f>
        <v>887</v>
      </c>
      <c r="B924" s="138">
        <f t="shared" si="157"/>
        <v>2.6511</v>
      </c>
      <c r="C924" s="123">
        <f t="shared" ca="1" si="159"/>
        <v>0.31799999999999962</v>
      </c>
      <c r="D924" s="139">
        <f t="shared" ca="1" si="160"/>
        <v>0</v>
      </c>
      <c r="E924" s="138">
        <f t="shared" ca="1" si="161"/>
        <v>0.21849999999999997</v>
      </c>
      <c r="F924" s="139">
        <f t="shared" ca="1" si="158"/>
        <v>0.35029854449999953</v>
      </c>
      <c r="G924" s="140">
        <f t="shared" ca="1" si="165"/>
        <v>21.017912670000015</v>
      </c>
      <c r="H924" s="139">
        <f t="shared" ca="1" si="162"/>
        <v>0.60172749164211115</v>
      </c>
      <c r="I924" s="123">
        <f t="shared" ca="1" si="166"/>
        <v>0.95202603614211068</v>
      </c>
      <c r="J924" s="123">
        <f t="shared" ca="1" si="163"/>
        <v>1.9073357005833502</v>
      </c>
      <c r="K924" s="142">
        <f t="shared" ca="1" si="167"/>
        <v>20.82510479119405</v>
      </c>
      <c r="L924" s="143">
        <f ca="1">MAX(Routing!A$3,J923+K923)</f>
        <v>22.671756712660475</v>
      </c>
      <c r="M924" s="141">
        <f ca="1">VLOOKUP(L924,Routing!A$3:D$23,4)+(L924-VLOOKUP(L924,Routing!A$3:A$23,1))*VLOOKUP(L924,Routing!A$3:E$23,5)</f>
        <v>0.92332587761599527</v>
      </c>
      <c r="N924" s="141">
        <f ca="1">VLOOKUP($L924,Routing!$A$3:$C$23,3)+($L924-VLOOKUP($L924,Routing!$A$3:$A$23,1))*VLOOKUP($L924,Routing!$A$3:$F$23,6)</f>
        <v>1.4978258150857078E-2</v>
      </c>
      <c r="O924" s="141">
        <f ca="1">VLOOKUP($L924,Routing!$A$3:$B$23,2)+($L924-VLOOKUP($L924,Routing!$A$3:$A$23,1))*VLOOKUP($L924,Routing!$A$3:$G$23,7)</f>
        <v>0.748912907542854</v>
      </c>
      <c r="P924" s="83" t="str">
        <f t="shared" ca="1" si="164"/>
        <v/>
      </c>
      <c r="Q924" s="83" t="str">
        <f t="shared" ca="1" si="168"/>
        <v/>
      </c>
      <c r="R924" s="83"/>
      <c r="S924" s="83"/>
    </row>
    <row r="925" spans="1:19" x14ac:dyDescent="0.2">
      <c r="A925" s="83">
        <f>+MassCurves!A892</f>
        <v>888</v>
      </c>
      <c r="B925" s="138">
        <f t="shared" si="157"/>
        <v>2.6564000000000001</v>
      </c>
      <c r="C925" s="123">
        <f t="shared" ca="1" si="159"/>
        <v>0.31799999999999962</v>
      </c>
      <c r="D925" s="139">
        <f t="shared" ca="1" si="160"/>
        <v>0</v>
      </c>
      <c r="E925" s="138">
        <f t="shared" ca="1" si="161"/>
        <v>0.21849999999999997</v>
      </c>
      <c r="F925" s="139">
        <f t="shared" ca="1" si="158"/>
        <v>0.35029854449999953</v>
      </c>
      <c r="G925" s="140">
        <f t="shared" ca="1" si="165"/>
        <v>21.017912669999973</v>
      </c>
      <c r="H925" s="139">
        <f t="shared" ca="1" si="162"/>
        <v>0.60501112806644397</v>
      </c>
      <c r="I925" s="123">
        <f t="shared" ca="1" si="166"/>
        <v>0.9553096725664435</v>
      </c>
      <c r="J925" s="123">
        <f t="shared" ca="1" si="163"/>
        <v>1.9139299251927355</v>
      </c>
      <c r="K925" s="142">
        <f t="shared" ca="1" si="167"/>
        <v>20.879676534125192</v>
      </c>
      <c r="L925" s="143">
        <f ca="1">MAX(Routing!A$3,J924+K924)</f>
        <v>22.7324404917774</v>
      </c>
      <c r="M925" s="141">
        <f ca="1">VLOOKUP(L925,Routing!A$3:D$23,4)+(L925-VLOOKUP(L925,Routing!A$3:A$23,1))*VLOOKUP(L925,Routing!A$3:E$23,5)</f>
        <v>0.92638189526936554</v>
      </c>
      <c r="N925" s="141">
        <f ca="1">VLOOKUP($L925,Routing!$A$3:$C$23,3)+($L925-VLOOKUP($L925,Routing!$A$3:$A$23,1))*VLOOKUP($L925,Routing!$A$3:$F$23,6)</f>
        <v>1.501794669180994E-2</v>
      </c>
      <c r="O925" s="141">
        <f ca="1">VLOOKUP($L925,Routing!$A$3:$B$23,2)+($L925-VLOOKUP($L925,Routing!$A$3:$A$23,1))*VLOOKUP($L925,Routing!$A$3:$G$23,7)</f>
        <v>0.75089733459049701</v>
      </c>
      <c r="P925" s="83" t="str">
        <f t="shared" ca="1" si="164"/>
        <v/>
      </c>
      <c r="Q925" s="83" t="str">
        <f t="shared" ca="1" si="168"/>
        <v/>
      </c>
      <c r="R925" s="83"/>
      <c r="S925" s="83"/>
    </row>
    <row r="926" spans="1:19" x14ac:dyDescent="0.2">
      <c r="A926" s="83">
        <f>+MassCurves!A893</f>
        <v>889</v>
      </c>
      <c r="B926" s="138">
        <f t="shared" si="157"/>
        <v>2.6617000000000002</v>
      </c>
      <c r="C926" s="123">
        <f t="shared" ca="1" si="159"/>
        <v>0.31799999999999962</v>
      </c>
      <c r="D926" s="139">
        <f t="shared" ca="1" si="160"/>
        <v>0</v>
      </c>
      <c r="E926" s="138">
        <f t="shared" ca="1" si="161"/>
        <v>0.21849999999999997</v>
      </c>
      <c r="F926" s="139">
        <f t="shared" ca="1" si="158"/>
        <v>0.35029854449999953</v>
      </c>
      <c r="G926" s="140">
        <f t="shared" ca="1" si="165"/>
        <v>21.017912669999973</v>
      </c>
      <c r="H926" s="139">
        <f t="shared" ca="1" si="162"/>
        <v>0.60832171629595722</v>
      </c>
      <c r="I926" s="123">
        <f t="shared" ca="1" si="166"/>
        <v>0.95862026079595675</v>
      </c>
      <c r="J926" s="123">
        <f t="shared" ca="1" si="163"/>
        <v>1.9205783491786046</v>
      </c>
      <c r="K926" s="142">
        <f t="shared" ca="1" si="167"/>
        <v>20.934681899732176</v>
      </c>
      <c r="L926" s="143">
        <f ca="1">MAX(Routing!A$3,J925+K925)</f>
        <v>22.793606459317928</v>
      </c>
      <c r="M926" s="141">
        <f ca="1">VLOOKUP(L926,Routing!A$3:D$23,4)+(L926-VLOOKUP(L926,Routing!A$3:A$23,1))*VLOOKUP(L926,Routing!A$3:E$23,5)</f>
        <v>0.92946219579298928</v>
      </c>
      <c r="N926" s="141">
        <f ca="1">VLOOKUP($L926,Routing!$A$3:$C$23,3)+($L926-VLOOKUP($L926,Routing!$A$3:$A$23,1))*VLOOKUP($L926,Routing!$A$3:$F$23,6)</f>
        <v>1.5057950594714145E-2</v>
      </c>
      <c r="O926" s="141">
        <f ca="1">VLOOKUP($L926,Routing!$A$3:$B$23,2)+($L926-VLOOKUP($L926,Routing!$A$3:$A$23,1))*VLOOKUP($L926,Routing!$A$3:$G$23,7)</f>
        <v>0.75289752973570723</v>
      </c>
      <c r="P926" s="83" t="str">
        <f t="shared" ca="1" si="164"/>
        <v/>
      </c>
      <c r="Q926" s="83" t="str">
        <f t="shared" ca="1" si="168"/>
        <v/>
      </c>
      <c r="R926" s="83"/>
      <c r="S926" s="83"/>
    </row>
    <row r="927" spans="1:19" x14ac:dyDescent="0.2">
      <c r="A927" s="83">
        <f>+MassCurves!A894</f>
        <v>890</v>
      </c>
      <c r="B927" s="138">
        <f t="shared" si="157"/>
        <v>2.6670000000000003</v>
      </c>
      <c r="C927" s="123">
        <f t="shared" ca="1" si="159"/>
        <v>0.31800000000000095</v>
      </c>
      <c r="D927" s="139">
        <f t="shared" ca="1" si="160"/>
        <v>0</v>
      </c>
      <c r="E927" s="138">
        <f t="shared" ca="1" si="161"/>
        <v>0.21849999999999997</v>
      </c>
      <c r="F927" s="139">
        <f t="shared" ca="1" si="158"/>
        <v>0.35029854450000097</v>
      </c>
      <c r="G927" s="140">
        <f t="shared" ca="1" si="165"/>
        <v>21.017912670000015</v>
      </c>
      <c r="H927" s="139">
        <f t="shared" ca="1" si="162"/>
        <v>0.61165955209713818</v>
      </c>
      <c r="I927" s="123">
        <f t="shared" ca="1" si="166"/>
        <v>0.96195809659713916</v>
      </c>
      <c r="J927" s="123">
        <f t="shared" ca="1" si="163"/>
        <v>1.9272815681422255</v>
      </c>
      <c r="K927" s="142">
        <f t="shared" ca="1" si="167"/>
        <v>20.990125954227839</v>
      </c>
      <c r="L927" s="143">
        <f ca="1">MAX(Routing!A$3,J926+K926)</f>
        <v>22.855260248910781</v>
      </c>
      <c r="M927" s="141">
        <f ca="1">VLOOKUP(L927,Routing!A$3:D$23,4)+(L927-VLOOKUP(L927,Routing!A$3:A$23,1))*VLOOKUP(L927,Routing!A$3:E$23,5)</f>
        <v>0.93256706289478764</v>
      </c>
      <c r="N927" s="141">
        <f ca="1">VLOOKUP($L927,Routing!$A$3:$C$23,3)+($L927-VLOOKUP($L927,Routing!$A$3:$A$23,1))*VLOOKUP($L927,Routing!$A$3:$F$23,6)</f>
        <v>1.5098273544088148E-2</v>
      </c>
      <c r="O927" s="141">
        <f ca="1">VLOOKUP($L927,Routing!$A$3:$B$23,2)+($L927-VLOOKUP($L927,Routing!$A$3:$A$23,1))*VLOOKUP($L927,Routing!$A$3:$G$23,7)</f>
        <v>0.7549136772044075</v>
      </c>
      <c r="P927" s="83" t="str">
        <f t="shared" ca="1" si="164"/>
        <v/>
      </c>
      <c r="Q927" s="83" t="str">
        <f t="shared" ca="1" si="168"/>
        <v/>
      </c>
      <c r="R927" s="83"/>
      <c r="S927" s="83"/>
    </row>
    <row r="928" spans="1:19" x14ac:dyDescent="0.2">
      <c r="A928" s="83">
        <f>+MassCurves!A895</f>
        <v>891</v>
      </c>
      <c r="B928" s="138">
        <f t="shared" si="157"/>
        <v>2.6723000000000003</v>
      </c>
      <c r="C928" s="123">
        <f t="shared" ca="1" si="159"/>
        <v>0.31800000000000095</v>
      </c>
      <c r="D928" s="139">
        <f t="shared" ca="1" si="160"/>
        <v>0</v>
      </c>
      <c r="E928" s="138">
        <f t="shared" ca="1" si="161"/>
        <v>0.21849999999999997</v>
      </c>
      <c r="F928" s="139">
        <f t="shared" ca="1" si="158"/>
        <v>0.35029854450000097</v>
      </c>
      <c r="G928" s="140">
        <f t="shared" ca="1" si="165"/>
        <v>21.017912670000058</v>
      </c>
      <c r="H928" s="139">
        <f t="shared" ca="1" si="162"/>
        <v>0.6150249353047732</v>
      </c>
      <c r="I928" s="123">
        <f t="shared" ca="1" si="166"/>
        <v>0.96532347980477418</v>
      </c>
      <c r="J928" s="123">
        <f t="shared" ca="1" si="163"/>
        <v>1.9340401858888008</v>
      </c>
      <c r="K928" s="142">
        <f t="shared" ca="1" si="167"/>
        <v>21.04601378917155</v>
      </c>
      <c r="L928" s="143">
        <f ca="1">MAX(Routing!A$3,J927+K927)</f>
        <v>22.917407522370063</v>
      </c>
      <c r="M928" s="141">
        <f ca="1">VLOOKUP(L928,Routing!A$3:D$23,4)+(L928-VLOOKUP(L928,Routing!A$3:A$23,1))*VLOOKUP(L928,Routing!A$3:E$23,5)</f>
        <v>0.93569678170208959</v>
      </c>
      <c r="N928" s="141">
        <f ca="1">VLOOKUP($L928,Routing!$A$3:$C$23,3)+($L928-VLOOKUP($L928,Routing!$A$3:$A$23,1))*VLOOKUP($L928,Routing!$A$3:$F$23,6)</f>
        <v>1.5138919242884279E-2</v>
      </c>
      <c r="O928" s="141">
        <f ca="1">VLOOKUP($L928,Routing!$A$3:$B$23,2)+($L928-VLOOKUP($L928,Routing!$A$3:$A$23,1))*VLOOKUP($L928,Routing!$A$3:$G$23,7)</f>
        <v>0.75694596214421395</v>
      </c>
      <c r="P928" s="83" t="str">
        <f t="shared" ca="1" si="164"/>
        <v/>
      </c>
      <c r="Q928" s="83" t="str">
        <f t="shared" ca="1" si="168"/>
        <v/>
      </c>
      <c r="R928" s="83"/>
      <c r="S928" s="83"/>
    </row>
    <row r="929" spans="1:19" x14ac:dyDescent="0.2">
      <c r="A929" s="83">
        <f>+MassCurves!A896</f>
        <v>892</v>
      </c>
      <c r="B929" s="138">
        <f t="shared" si="157"/>
        <v>2.6776</v>
      </c>
      <c r="C929" s="123">
        <f t="shared" ca="1" si="159"/>
        <v>0.31799999999999962</v>
      </c>
      <c r="D929" s="139">
        <f t="shared" ca="1" si="160"/>
        <v>0</v>
      </c>
      <c r="E929" s="138">
        <f t="shared" ca="1" si="161"/>
        <v>0.21849999999999997</v>
      </c>
      <c r="F929" s="139">
        <f t="shared" ca="1" si="158"/>
        <v>0.35029854449999953</v>
      </c>
      <c r="G929" s="140">
        <f t="shared" ca="1" si="165"/>
        <v>21.017912670000015</v>
      </c>
      <c r="H929" s="139">
        <f t="shared" ca="1" si="162"/>
        <v>0.61841816988928544</v>
      </c>
      <c r="I929" s="123">
        <f t="shared" ca="1" si="166"/>
        <v>0.96871671438928497</v>
      </c>
      <c r="J929" s="123">
        <f t="shared" ca="1" si="163"/>
        <v>1.9408548145634525</v>
      </c>
      <c r="K929" s="142">
        <f t="shared" ca="1" si="167"/>
        <v>21.102350526294003</v>
      </c>
      <c r="L929" s="143">
        <f ca="1">MAX(Routing!A$3,J928+K928)</f>
        <v>22.980053975060351</v>
      </c>
      <c r="M929" s="141">
        <f ca="1">VLOOKUP(L929,Routing!A$3:D$23,4)+(L929-VLOOKUP(L929,Routing!A$3:A$23,1))*VLOOKUP(L929,Routing!A$3:E$23,5)</f>
        <v>0.93885163903181634</v>
      </c>
      <c r="N929" s="141">
        <f ca="1">VLOOKUP($L929,Routing!$A$3:$C$23,3)+($L929-VLOOKUP($L929,Routing!$A$3:$A$23,1))*VLOOKUP($L929,Routing!$A$3:$F$23,6)</f>
        <v>1.5179891415997612E-2</v>
      </c>
      <c r="O929" s="141">
        <f ca="1">VLOOKUP($L929,Routing!$A$3:$B$23,2)+($L929-VLOOKUP($L929,Routing!$A$3:$A$23,1))*VLOOKUP($L929,Routing!$A$3:$G$23,7)</f>
        <v>0.75899457079988064</v>
      </c>
      <c r="P929" s="83" t="str">
        <f t="shared" ca="1" si="164"/>
        <v/>
      </c>
      <c r="Q929" s="83" t="str">
        <f t="shared" ca="1" si="168"/>
        <v/>
      </c>
      <c r="R929" s="83"/>
      <c r="S929" s="83"/>
    </row>
    <row r="930" spans="1:19" x14ac:dyDescent="0.2">
      <c r="A930" s="83">
        <f>+MassCurves!A897</f>
        <v>893</v>
      </c>
      <c r="B930" s="138">
        <f t="shared" si="157"/>
        <v>2.6829000000000001</v>
      </c>
      <c r="C930" s="123">
        <f t="shared" ca="1" si="159"/>
        <v>0.31799999999999962</v>
      </c>
      <c r="D930" s="139">
        <f t="shared" ca="1" si="160"/>
        <v>0</v>
      </c>
      <c r="E930" s="138">
        <f t="shared" ca="1" si="161"/>
        <v>0.21849999999999997</v>
      </c>
      <c r="F930" s="139">
        <f t="shared" ca="1" si="158"/>
        <v>0.35029854449999953</v>
      </c>
      <c r="G930" s="140">
        <f t="shared" ca="1" si="165"/>
        <v>21.017912669999973</v>
      </c>
      <c r="H930" s="139">
        <f t="shared" ca="1" si="162"/>
        <v>0.62183956402537521</v>
      </c>
      <c r="I930" s="123">
        <f t="shared" ca="1" si="166"/>
        <v>0.97213810852537474</v>
      </c>
      <c r="J930" s="123">
        <f t="shared" ca="1" si="163"/>
        <v>1.9477260747898302</v>
      </c>
      <c r="K930" s="142">
        <f t="shared" ca="1" si="167"/>
        <v>21.159141321958245</v>
      </c>
      <c r="L930" s="143">
        <f ca="1">MAX(Routing!A$3,J929+K929)</f>
        <v>23.043205340857455</v>
      </c>
      <c r="M930" s="141">
        <f ca="1">VLOOKUP(L930,Routing!A$3:D$23,4)+(L930-VLOOKUP(L930,Routing!A$3:A$23,1))*VLOOKUP(L930,Routing!A$3:E$23,5)</f>
        <v>0.94203192364030364</v>
      </c>
      <c r="N930" s="141">
        <f ca="1">VLOOKUP($L930,Routing!$A$3:$C$23,3)+($L930-VLOOKUP($L930,Routing!$A$3:$A$23,1))*VLOOKUP($L930,Routing!$A$3:$F$23,6)</f>
        <v>1.5221193813510434E-2</v>
      </c>
      <c r="O930" s="141">
        <f ca="1">VLOOKUP($L930,Routing!$A$3:$B$23,2)+($L930-VLOOKUP($L930,Routing!$A$3:$A$23,1))*VLOOKUP($L930,Routing!$A$3:$G$23,7)</f>
        <v>0.76105969067552171</v>
      </c>
      <c r="P930" s="83" t="str">
        <f t="shared" ca="1" si="164"/>
        <v/>
      </c>
      <c r="Q930" s="83" t="str">
        <f t="shared" ca="1" si="168"/>
        <v/>
      </c>
      <c r="R930" s="83"/>
      <c r="S930" s="83"/>
    </row>
    <row r="931" spans="1:19" x14ac:dyDescent="0.2">
      <c r="A931" s="83">
        <f>+MassCurves!A898</f>
        <v>894</v>
      </c>
      <c r="B931" s="138">
        <f t="shared" si="157"/>
        <v>2.6882000000000001</v>
      </c>
      <c r="C931" s="123">
        <f t="shared" ca="1" si="159"/>
        <v>0.31799999999999962</v>
      </c>
      <c r="D931" s="139">
        <f t="shared" ca="1" si="160"/>
        <v>0</v>
      </c>
      <c r="E931" s="138">
        <f t="shared" ca="1" si="161"/>
        <v>0.21849999999999997</v>
      </c>
      <c r="F931" s="139">
        <f t="shared" ca="1" si="158"/>
        <v>0.35029854449999953</v>
      </c>
      <c r="G931" s="140">
        <f t="shared" ca="1" si="165"/>
        <v>21.017912669999973</v>
      </c>
      <c r="H931" s="139">
        <f t="shared" ca="1" si="162"/>
        <v>0.62528943016199445</v>
      </c>
      <c r="I931" s="123">
        <f t="shared" ca="1" si="166"/>
        <v>0.97558797466199398</v>
      </c>
      <c r="J931" s="123">
        <f t="shared" ca="1" si="163"/>
        <v>1.9546545958114199</v>
      </c>
      <c r="K931" s="142">
        <f t="shared" ca="1" si="167"/>
        <v>21.216391371296154</v>
      </c>
      <c r="L931" s="143">
        <f ca="1">MAX(Routing!A$3,J930+K930)</f>
        <v>23.106867396748076</v>
      </c>
      <c r="M931" s="141">
        <f ca="1">VLOOKUP(L931,Routing!A$3:D$23,4)+(L931-VLOOKUP(L931,Routing!A$3:A$23,1))*VLOOKUP(L931,Routing!A$3:E$23,5)</f>
        <v>0.9452379264549392</v>
      </c>
      <c r="N931" s="141">
        <f ca="1">VLOOKUP($L931,Routing!$A$3:$C$23,3)+($L931-VLOOKUP($L931,Routing!$A$3:$A$23,1))*VLOOKUP($L931,Routing!$A$3:$F$23,6)</f>
        <v>1.5262830213700507E-2</v>
      </c>
      <c r="O931" s="141">
        <f ca="1">VLOOKUP($L931,Routing!$A$3:$B$23,2)+($L931-VLOOKUP($L931,Routing!$A$3:$A$23,1))*VLOOKUP($L931,Routing!$A$3:$G$23,7)</f>
        <v>0.76314151068502534</v>
      </c>
      <c r="P931" s="83" t="str">
        <f t="shared" ca="1" si="164"/>
        <v/>
      </c>
      <c r="Q931" s="83" t="str">
        <f t="shared" ca="1" si="168"/>
        <v/>
      </c>
      <c r="R931" s="83"/>
      <c r="S931" s="83"/>
    </row>
    <row r="932" spans="1:19" x14ac:dyDescent="0.2">
      <c r="A932" s="83">
        <f>+MassCurves!A899</f>
        <v>895</v>
      </c>
      <c r="B932" s="138">
        <f t="shared" si="157"/>
        <v>2.6935000000000002</v>
      </c>
      <c r="C932" s="123">
        <f t="shared" ca="1" si="159"/>
        <v>0.31799999999999962</v>
      </c>
      <c r="D932" s="139">
        <f t="shared" ca="1" si="160"/>
        <v>0</v>
      </c>
      <c r="E932" s="138">
        <f t="shared" ca="1" si="161"/>
        <v>0.21849999999999997</v>
      </c>
      <c r="F932" s="139">
        <f t="shared" ca="1" si="158"/>
        <v>0.35029854449999953</v>
      </c>
      <c r="G932" s="140">
        <f t="shared" ca="1" si="165"/>
        <v>21.017912669999973</v>
      </c>
      <c r="H932" s="139">
        <f t="shared" ca="1" si="162"/>
        <v>0.62876808509368265</v>
      </c>
      <c r="I932" s="123">
        <f t="shared" ca="1" si="166"/>
        <v>0.97906662959368218</v>
      </c>
      <c r="J932" s="123">
        <f t="shared" ca="1" si="163"/>
        <v>1.9616410156356143</v>
      </c>
      <c r="K932" s="142">
        <f t="shared" ca="1" si="167"/>
        <v>21.274105912055283</v>
      </c>
      <c r="L932" s="143">
        <f ca="1">MAX(Routing!A$3,J931+K931)</f>
        <v>23.171045967107574</v>
      </c>
      <c r="M932" s="141">
        <f ca="1">VLOOKUP(L932,Routing!A$3:D$23,4)+(L932-VLOOKUP(L932,Routing!A$3:A$23,1))*VLOOKUP(L932,Routing!A$3:E$23,5)</f>
        <v>0.94846994078959024</v>
      </c>
      <c r="N932" s="141">
        <f ca="1">VLOOKUP($L932,Routing!$A$3:$C$23,3)+($L932-VLOOKUP($L932,Routing!$A$3:$A$23,1))*VLOOKUP($L932,Routing!$A$3:$F$23,6)</f>
        <v>1.5304804425838831E-2</v>
      </c>
      <c r="O932" s="141">
        <f ca="1">VLOOKUP($L932,Routing!$A$3:$B$23,2)+($L932-VLOOKUP($L932,Routing!$A$3:$A$23,1))*VLOOKUP($L932,Routing!$A$3:$G$23,7)</f>
        <v>0.76524022129194158</v>
      </c>
      <c r="P932" s="83" t="str">
        <f t="shared" ca="1" si="164"/>
        <v/>
      </c>
      <c r="Q932" s="83" t="str">
        <f t="shared" ca="1" si="168"/>
        <v/>
      </c>
      <c r="R932" s="83"/>
      <c r="S932" s="83"/>
    </row>
    <row r="933" spans="1:19" x14ac:dyDescent="0.2">
      <c r="A933" s="83">
        <f>+MassCurves!A900</f>
        <v>896</v>
      </c>
      <c r="B933" s="138">
        <f t="shared" ref="B933:B996" si="169">+HLOOKUP($B$9,MassCurve,(A933+2))</f>
        <v>2.6988000000000003</v>
      </c>
      <c r="C933" s="123">
        <f t="shared" ca="1" si="159"/>
        <v>0.31800000000000095</v>
      </c>
      <c r="D933" s="139">
        <f t="shared" ca="1" si="160"/>
        <v>0</v>
      </c>
      <c r="E933" s="138">
        <f t="shared" ca="1" si="161"/>
        <v>0.21849999999999997</v>
      </c>
      <c r="F933" s="139">
        <f t="shared" ref="F933:F996" ca="1" si="170">+E933*C933*MAX(0.05,$B$5)*1.0083</f>
        <v>0.35029854450000097</v>
      </c>
      <c r="G933" s="140">
        <f t="shared" ca="1" si="165"/>
        <v>21.017912670000015</v>
      </c>
      <c r="H933" s="139">
        <f t="shared" ca="1" si="162"/>
        <v>0.63227585003329623</v>
      </c>
      <c r="I933" s="123">
        <f t="shared" ca="1" si="166"/>
        <v>0.9825743945332972</v>
      </c>
      <c r="J933" s="123">
        <f t="shared" ca="1" si="163"/>
        <v>1.9686859811805908</v>
      </c>
      <c r="K933" s="142">
        <f t="shared" ca="1" si="167"/>
        <v>21.332290228187855</v>
      </c>
      <c r="L933" s="143">
        <f ca="1">MAX(Routing!A$3,J932+K932)</f>
        <v>23.235746927690897</v>
      </c>
      <c r="M933" s="141">
        <f ca="1">VLOOKUP(L933,Routing!A$3:D$23,4)+(L933-VLOOKUP(L933,Routing!A$3:A$23,1))*VLOOKUP(L933,Routing!A$3:E$23,5)</f>
        <v>0.95172826254558496</v>
      </c>
      <c r="N933" s="141">
        <f ca="1">VLOOKUP($L933,Routing!$A$3:$C$23,3)+($L933-VLOOKUP($L933,Routing!$A$3:$A$23,1))*VLOOKUP($L933,Routing!$A$3:$F$23,6)</f>
        <v>1.5347120292799801E-2</v>
      </c>
      <c r="O933" s="141">
        <f ca="1">VLOOKUP($L933,Routing!$A$3:$B$23,2)+($L933-VLOOKUP($L933,Routing!$A$3:$A$23,1))*VLOOKUP($L933,Routing!$A$3:$G$23,7)</f>
        <v>0.76735601463999004</v>
      </c>
      <c r="P933" s="83" t="str">
        <f t="shared" ca="1" si="164"/>
        <v/>
      </c>
      <c r="Q933" s="83" t="str">
        <f t="shared" ca="1" si="168"/>
        <v/>
      </c>
      <c r="R933" s="83"/>
      <c r="S933" s="83"/>
    </row>
    <row r="934" spans="1:19" x14ac:dyDescent="0.2">
      <c r="A934" s="83">
        <f>+MassCurves!A901</f>
        <v>897</v>
      </c>
      <c r="B934" s="138">
        <f t="shared" si="169"/>
        <v>2.7041000000000004</v>
      </c>
      <c r="C934" s="123">
        <f t="shared" ref="C934:C997" ca="1" si="171">+IF(A934&lt;MAX(5,$B$6),(B934-B933)*60,(B934-OFFSET(B934,-MAX(5,$B$6),0,1,1))/(A934-OFFSET(A934,-MAX(5,$B$6),0,1,1))*60)</f>
        <v>0.31800000000000095</v>
      </c>
      <c r="D934" s="139">
        <f t="shared" ref="D934:D997" ca="1" si="172">VLOOKUP(C934,Cinterp,$B$10+1)</f>
        <v>0</v>
      </c>
      <c r="E934" s="138">
        <f t="shared" ref="E934:E997" ca="1" si="173">0.95*MAX(0,$B$7)/100+D934*(1-MAX(0,$B$7)/100)</f>
        <v>0.21849999999999997</v>
      </c>
      <c r="F934" s="139">
        <f t="shared" ca="1" si="170"/>
        <v>0.35029854450000097</v>
      </c>
      <c r="G934" s="140">
        <f t="shared" ca="1" si="165"/>
        <v>21.017912670000058</v>
      </c>
      <c r="H934" s="139">
        <f t="shared" ref="H934:H997" ca="1" si="174">+S$35*(1-F934/B$20)*(1/(1+ABS(A934-S$37)/100))^2</f>
        <v>0.63581305068616178</v>
      </c>
      <c r="I934" s="123">
        <f t="shared" ca="1" si="166"/>
        <v>0.98611159518616276</v>
      </c>
      <c r="J934" s="123">
        <f t="shared" ref="J934:J997" ca="1" si="175">+I934+I935</f>
        <v>1.9757901484250748</v>
      </c>
      <c r="K934" s="142">
        <f t="shared" ca="1" si="167"/>
        <v>21.39094965321032</v>
      </c>
      <c r="L934" s="143">
        <f ca="1">MAX(Routing!A$3,J933+K933)</f>
        <v>23.300976209368446</v>
      </c>
      <c r="M934" s="141">
        <f ca="1">VLOOKUP(L934,Routing!A$3:D$23,4)+(L934-VLOOKUP(L934,Routing!A$3:A$23,1))*VLOOKUP(L934,Routing!A$3:E$23,5)</f>
        <v>0.95501319039985</v>
      </c>
      <c r="N934" s="141">
        <f ca="1">VLOOKUP($L934,Routing!$A$3:$C$23,3)+($L934-VLOOKUP($L934,Routing!$A$3:$A$23,1))*VLOOKUP($L934,Routing!$A$3:$F$23,6)</f>
        <v>1.5389781693504542E-2</v>
      </c>
      <c r="O934" s="141">
        <f ca="1">VLOOKUP($L934,Routing!$A$3:$B$23,2)+($L934-VLOOKUP($L934,Routing!$A$3:$A$23,1))*VLOOKUP($L934,Routing!$A$3:$G$23,7)</f>
        <v>0.76948908467522714</v>
      </c>
      <c r="P934" s="83" t="str">
        <f t="shared" ref="P934:P997" ca="1" si="176">IF(I934&gt;B$23,(I934-B$23),"")</f>
        <v/>
      </c>
      <c r="Q934" s="83" t="str">
        <f t="shared" ca="1" si="168"/>
        <v/>
      </c>
      <c r="R934" s="83"/>
      <c r="S934" s="83"/>
    </row>
    <row r="935" spans="1:19" x14ac:dyDescent="0.2">
      <c r="A935" s="83">
        <f>+MassCurves!A902</f>
        <v>898</v>
      </c>
      <c r="B935" s="138">
        <f t="shared" si="169"/>
        <v>2.7094</v>
      </c>
      <c r="C935" s="123">
        <f t="shared" ca="1" si="171"/>
        <v>0.31799999999999962</v>
      </c>
      <c r="D935" s="139">
        <f t="shared" ca="1" si="172"/>
        <v>0</v>
      </c>
      <c r="E935" s="138">
        <f t="shared" ca="1" si="173"/>
        <v>0.21849999999999997</v>
      </c>
      <c r="F935" s="139">
        <f t="shared" ca="1" si="170"/>
        <v>0.35029854449999953</v>
      </c>
      <c r="G935" s="140">
        <f t="shared" ref="G935:G998" ca="1" si="177">+AVERAGE(F934:F935)*60</f>
        <v>21.017912670000015</v>
      </c>
      <c r="H935" s="139">
        <f t="shared" ca="1" si="174"/>
        <v>0.63938001732568528</v>
      </c>
      <c r="I935" s="123">
        <f t="shared" ref="I935:I998" ca="1" si="178">+F935+H935</f>
        <v>0.98967856182568481</v>
      </c>
      <c r="J935" s="123">
        <f t="shared" ca="1" si="175"/>
        <v>1.9829541825610528</v>
      </c>
      <c r="K935" s="142">
        <f t="shared" ref="K935:K998" ca="1" si="179">L935-2*M935</f>
        <v>21.450089573359303</v>
      </c>
      <c r="L935" s="143">
        <f ca="1">MAX(Routing!A$3,J934+K934)</f>
        <v>23.366739801635397</v>
      </c>
      <c r="M935" s="141">
        <f ca="1">VLOOKUP(L935,Routing!A$3:D$23,4)+(L935-VLOOKUP(L935,Routing!A$3:A$23,1))*VLOOKUP(L935,Routing!A$3:E$23,5)</f>
        <v>0.95832502598163882</v>
      </c>
      <c r="N935" s="141">
        <f ca="1">VLOOKUP($L935,Routing!$A$3:$C$23,3)+($L935-VLOOKUP($L935,Routing!$A$3:$A$23,1))*VLOOKUP($L935,Routing!$A$3:$F$23,6)</f>
        <v>1.5432792545216087E-2</v>
      </c>
      <c r="O935" s="141">
        <f ca="1">VLOOKUP($L935,Routing!$A$3:$B$23,2)+($L935-VLOOKUP($L935,Routing!$A$3:$A$23,1))*VLOOKUP($L935,Routing!$A$3:$G$23,7)</f>
        <v>0.77163962726080437</v>
      </c>
      <c r="P935" s="83" t="str">
        <f t="shared" ca="1" si="176"/>
        <v/>
      </c>
      <c r="Q935" s="83" t="str">
        <f t="shared" ref="Q935:Q998" ca="1" si="180">IF(P935="","",P935*60)</f>
        <v/>
      </c>
      <c r="R935" s="83"/>
      <c r="S935" s="83"/>
    </row>
    <row r="936" spans="1:19" x14ac:dyDescent="0.2">
      <c r="A936" s="83">
        <f>+MassCurves!A903</f>
        <v>899</v>
      </c>
      <c r="B936" s="138">
        <f t="shared" si="169"/>
        <v>2.7147000000000001</v>
      </c>
      <c r="C936" s="123">
        <f t="shared" ca="1" si="171"/>
        <v>0.31799999999999962</v>
      </c>
      <c r="D936" s="139">
        <f t="shared" ca="1" si="172"/>
        <v>0</v>
      </c>
      <c r="E936" s="138">
        <f t="shared" ca="1" si="173"/>
        <v>0.21849999999999997</v>
      </c>
      <c r="F936" s="139">
        <f t="shared" ca="1" si="170"/>
        <v>0.35029854449999953</v>
      </c>
      <c r="G936" s="140">
        <f t="shared" ca="1" si="177"/>
        <v>21.017912669999973</v>
      </c>
      <c r="H936" s="139">
        <f t="shared" ca="1" si="174"/>
        <v>0.64297708487044936</v>
      </c>
      <c r="I936" s="123">
        <f t="shared" ca="1" si="178"/>
        <v>0.99327562937044889</v>
      </c>
      <c r="J936" s="123">
        <f t="shared" ca="1" si="175"/>
        <v>1.9901787581494856</v>
      </c>
      <c r="K936" s="142">
        <f t="shared" ca="1" si="179"/>
        <v>21.509715430566917</v>
      </c>
      <c r="L936" s="143">
        <f ca="1">MAX(Routing!A$3,J935+K935)</f>
        <v>23.433043755920355</v>
      </c>
      <c r="M936" s="141">
        <f ca="1">VLOOKUP(L936,Routing!A$3:D$23,4)+(L936-VLOOKUP(L936,Routing!A$3:A$23,1))*VLOOKUP(L936,Routing!A$3:E$23,5)</f>
        <v>0.96166407403915466</v>
      </c>
      <c r="N936" s="141">
        <f ca="1">VLOOKUP($L936,Routing!$A$3:$C$23,3)+($L936-VLOOKUP($L936,Routing!$A$3:$A$23,1))*VLOOKUP($L936,Routing!$A$3:$F$23,6)</f>
        <v>1.5476156805703306E-2</v>
      </c>
      <c r="O936" s="141">
        <f ca="1">VLOOKUP($L936,Routing!$A$3:$B$23,2)+($L936-VLOOKUP($L936,Routing!$A$3:$A$23,1))*VLOOKUP($L936,Routing!$A$3:$G$23,7)</f>
        <v>0.77380784028516536</v>
      </c>
      <c r="P936" s="83" t="str">
        <f t="shared" ca="1" si="176"/>
        <v/>
      </c>
      <c r="Q936" s="83" t="str">
        <f t="shared" ca="1" si="180"/>
        <v/>
      </c>
      <c r="R936" s="83"/>
      <c r="S936" s="83"/>
    </row>
    <row r="937" spans="1:19" x14ac:dyDescent="0.2">
      <c r="A937" s="83">
        <f>+MassCurves!A904</f>
        <v>900</v>
      </c>
      <c r="B937" s="138">
        <f t="shared" si="169"/>
        <v>2.72</v>
      </c>
      <c r="C937" s="123">
        <f t="shared" ca="1" si="171"/>
        <v>0.31799999999999962</v>
      </c>
      <c r="D937" s="139">
        <f t="shared" ca="1" si="172"/>
        <v>0</v>
      </c>
      <c r="E937" s="138">
        <f t="shared" ca="1" si="173"/>
        <v>0.21849999999999997</v>
      </c>
      <c r="F937" s="139">
        <f t="shared" ca="1" si="170"/>
        <v>0.35029854449999953</v>
      </c>
      <c r="G937" s="140">
        <f t="shared" ca="1" si="177"/>
        <v>21.017912669999973</v>
      </c>
      <c r="H937" s="139">
        <f t="shared" ca="1" si="174"/>
        <v>0.6466045929628349</v>
      </c>
      <c r="I937" s="123">
        <f t="shared" ca="1" si="178"/>
        <v>0.99690313746283443</v>
      </c>
      <c r="J937" s="123">
        <f t="shared" ca="1" si="175"/>
        <v>2.0010916110175883</v>
      </c>
      <c r="K937" s="142">
        <f t="shared" ca="1" si="179"/>
        <v>21.569832725276509</v>
      </c>
      <c r="L937" s="143">
        <f ca="1">MAX(Routing!A$3,J936+K936)</f>
        <v>23.499894188716404</v>
      </c>
      <c r="M937" s="141">
        <f ca="1">VLOOKUP(L937,Routing!A$3:D$23,4)+(L937-VLOOKUP(L937,Routing!A$3:A$23,1))*VLOOKUP(L937,Routing!A$3:E$23,5)</f>
        <v>0.96503064259722904</v>
      </c>
      <c r="N937" s="141">
        <f ca="1">VLOOKUP($L937,Routing!$A$3:$C$23,3)+($L937-VLOOKUP($L937,Routing!$A$3:$A$23,1))*VLOOKUP($L937,Routing!$A$3:$F$23,6)</f>
        <v>1.5519878475288688E-2</v>
      </c>
      <c r="O937" s="141">
        <f ca="1">VLOOKUP($L937,Routing!$A$3:$B$23,2)+($L937-VLOOKUP($L937,Routing!$A$3:$A$23,1))*VLOOKUP($L937,Routing!$A$3:$G$23,7)</f>
        <v>0.77599392376443443</v>
      </c>
      <c r="P937" s="83" t="str">
        <f t="shared" ca="1" si="176"/>
        <v/>
      </c>
      <c r="Q937" s="83" t="str">
        <f t="shared" ca="1" si="180"/>
        <v/>
      </c>
      <c r="R937" s="83"/>
      <c r="S937" s="83"/>
    </row>
    <row r="938" spans="1:19" x14ac:dyDescent="0.2">
      <c r="A938" s="83">
        <f>+MassCurves!A905</f>
        <v>901</v>
      </c>
      <c r="B938" s="138">
        <f t="shared" si="169"/>
        <v>2.7265000000000001</v>
      </c>
      <c r="C938" s="123">
        <f t="shared" ca="1" si="171"/>
        <v>0.32160000000000055</v>
      </c>
      <c r="D938" s="139">
        <f t="shared" ca="1" si="172"/>
        <v>0</v>
      </c>
      <c r="E938" s="138">
        <f t="shared" ca="1" si="173"/>
        <v>0.21849999999999997</v>
      </c>
      <c r="F938" s="139">
        <f t="shared" ca="1" si="170"/>
        <v>0.35426418840000057</v>
      </c>
      <c r="G938" s="140">
        <f t="shared" ca="1" si="177"/>
        <v>21.136881987000006</v>
      </c>
      <c r="H938" s="139">
        <f t="shared" ca="1" si="174"/>
        <v>0.64992429388313411</v>
      </c>
      <c r="I938" s="123">
        <f t="shared" ca="1" si="178"/>
        <v>1.0041884822831346</v>
      </c>
      <c r="J938" s="123">
        <f t="shared" ca="1" si="175"/>
        <v>2.0156895927664156</v>
      </c>
      <c r="K938" s="142">
        <f t="shared" ca="1" si="179"/>
        <v>21.633708756296599</v>
      </c>
      <c r="L938" s="143">
        <f ca="1">MAX(Routing!A$3,J937+K937)</f>
        <v>23.570924336294098</v>
      </c>
      <c r="M938" s="141">
        <f ca="1">VLOOKUP(L938,Routing!A$3:D$23,4)+(L938-VLOOKUP(L938,Routing!A$3:A$23,1))*VLOOKUP(L938,Routing!A$3:E$23,5)</f>
        <v>0.96860770038891153</v>
      </c>
      <c r="N938" s="141">
        <f ca="1">VLOOKUP($L938,Routing!$A$3:$C$23,3)+($L938-VLOOKUP($L938,Routing!$A$3:$A$23,1))*VLOOKUP($L938,Routing!$A$3:$F$23,6)</f>
        <v>1.5566333771284562E-2</v>
      </c>
      <c r="O938" s="141">
        <f ca="1">VLOOKUP($L938,Routing!$A$3:$B$23,2)+($L938-VLOOKUP($L938,Routing!$A$3:$A$23,1))*VLOOKUP($L938,Routing!$A$3:$G$23,7)</f>
        <v>0.7783166885642282</v>
      </c>
      <c r="P938" s="83" t="str">
        <f t="shared" ca="1" si="176"/>
        <v/>
      </c>
      <c r="Q938" s="83" t="str">
        <f t="shared" ca="1" si="180"/>
        <v/>
      </c>
      <c r="R938" s="83"/>
      <c r="S938" s="83"/>
    </row>
    <row r="939" spans="1:19" x14ac:dyDescent="0.2">
      <c r="A939" s="83">
        <f>+MassCurves!A906</f>
        <v>902</v>
      </c>
      <c r="B939" s="138">
        <f t="shared" si="169"/>
        <v>2.7330000000000001</v>
      </c>
      <c r="C939" s="123">
        <f t="shared" ca="1" si="171"/>
        <v>0.32520000000000016</v>
      </c>
      <c r="D939" s="139">
        <f t="shared" ca="1" si="172"/>
        <v>0</v>
      </c>
      <c r="E939" s="138">
        <f t="shared" ca="1" si="173"/>
        <v>0.21849999999999997</v>
      </c>
      <c r="F939" s="139">
        <f t="shared" ca="1" si="170"/>
        <v>0.35822983230000011</v>
      </c>
      <c r="G939" s="140">
        <f t="shared" ca="1" si="177"/>
        <v>21.374820621000019</v>
      </c>
      <c r="H939" s="139">
        <f t="shared" ca="1" si="174"/>
        <v>0.65327128695661152</v>
      </c>
      <c r="I939" s="123">
        <f t="shared" ca="1" si="178"/>
        <v>1.0115011192566117</v>
      </c>
      <c r="J939" s="123">
        <f t="shared" ca="1" si="175"/>
        <v>2.030342463934045</v>
      </c>
      <c r="K939" s="142">
        <f t="shared" ca="1" si="179"/>
        <v>21.704278910689894</v>
      </c>
      <c r="L939" s="143">
        <f ca="1">MAX(Routing!A$3,J938+K938)</f>
        <v>23.649398349063013</v>
      </c>
      <c r="M939" s="141">
        <f ca="1">VLOOKUP(L939,Routing!A$3:D$23,4)+(L939-VLOOKUP(L939,Routing!A$3:A$23,1))*VLOOKUP(L939,Routing!A$3:E$23,5)</f>
        <v>0.97255962908950444</v>
      </c>
      <c r="N939" s="141">
        <f ca="1">VLOOKUP($L939,Routing!$A$3:$C$23,3)+($L939-VLOOKUP($L939,Routing!$A$3:$A$23,1))*VLOOKUP($L939,Routing!$A$3:$F$23,6)</f>
        <v>1.5617657520642911E-2</v>
      </c>
      <c r="O939" s="141">
        <f ca="1">VLOOKUP($L939,Routing!$A$3:$B$23,2)+($L939-VLOOKUP($L939,Routing!$A$3:$A$23,1))*VLOOKUP($L939,Routing!$A$3:$G$23,7)</f>
        <v>0.78088287603214557</v>
      </c>
      <c r="P939" s="83" t="str">
        <f t="shared" ca="1" si="176"/>
        <v/>
      </c>
      <c r="Q939" s="83" t="str">
        <f t="shared" ca="1" si="180"/>
        <v/>
      </c>
      <c r="R939" s="83"/>
      <c r="S939" s="83"/>
    </row>
    <row r="940" spans="1:19" x14ac:dyDescent="0.2">
      <c r="A940" s="83">
        <f>+MassCurves!A907</f>
        <v>903</v>
      </c>
      <c r="B940" s="138">
        <f t="shared" si="169"/>
        <v>2.7395</v>
      </c>
      <c r="C940" s="123">
        <f t="shared" ca="1" si="171"/>
        <v>0.32879999999999976</v>
      </c>
      <c r="D940" s="139">
        <f t="shared" ca="1" si="172"/>
        <v>0</v>
      </c>
      <c r="E940" s="138">
        <f t="shared" ca="1" si="173"/>
        <v>0.21849999999999997</v>
      </c>
      <c r="F940" s="139">
        <f t="shared" ca="1" si="170"/>
        <v>0.3621954761999997</v>
      </c>
      <c r="G940" s="140">
        <f t="shared" ca="1" si="177"/>
        <v>21.612759254999997</v>
      </c>
      <c r="H940" s="139">
        <f t="shared" ca="1" si="174"/>
        <v>0.65664587729608426</v>
      </c>
      <c r="I940" s="123">
        <f t="shared" ca="1" si="178"/>
        <v>1.0188413534960841</v>
      </c>
      <c r="J940" s="123">
        <f t="shared" ca="1" si="175"/>
        <v>2.0450508390518456</v>
      </c>
      <c r="K940" s="142">
        <f t="shared" ca="1" si="179"/>
        <v>21.780918321190242</v>
      </c>
      <c r="L940" s="143">
        <f ca="1">MAX(Routing!A$3,J939+K939)</f>
        <v>23.734621374623938</v>
      </c>
      <c r="M940" s="141">
        <f ca="1">VLOOKUP(L940,Routing!A$3:D$23,4)+(L940-VLOOKUP(L940,Routing!A$3:A$23,1))*VLOOKUP(L940,Routing!A$3:E$23,5)</f>
        <v>0.97685143613214087</v>
      </c>
      <c r="N940" s="141">
        <f ca="1">VLOOKUP($L940,Routing!$A$3:$C$23,3)+($L940-VLOOKUP($L940,Routing!$A$3:$A$23,1))*VLOOKUP($L940,Routing!$A$3:$F$23,6)</f>
        <v>1.5673395274443384E-2</v>
      </c>
      <c r="O940" s="141">
        <f ca="1">VLOOKUP($L940,Routing!$A$3:$B$23,2)+($L940-VLOOKUP($L940,Routing!$A$3:$A$23,1))*VLOOKUP($L940,Routing!$A$3:$G$23,7)</f>
        <v>0.78366976372216923</v>
      </c>
      <c r="P940" s="83" t="str">
        <f t="shared" ca="1" si="176"/>
        <v/>
      </c>
      <c r="Q940" s="83" t="str">
        <f t="shared" ca="1" si="180"/>
        <v/>
      </c>
      <c r="R940" s="83"/>
      <c r="S940" s="83"/>
    </row>
    <row r="941" spans="1:19" x14ac:dyDescent="0.2">
      <c r="A941" s="83">
        <f>+MassCurves!A908</f>
        <v>904</v>
      </c>
      <c r="B941" s="138">
        <f t="shared" si="169"/>
        <v>2.746</v>
      </c>
      <c r="C941" s="123">
        <f t="shared" ca="1" si="171"/>
        <v>0.33239999999999936</v>
      </c>
      <c r="D941" s="139">
        <f t="shared" ca="1" si="172"/>
        <v>0</v>
      </c>
      <c r="E941" s="138">
        <f t="shared" ca="1" si="173"/>
        <v>0.21849999999999997</v>
      </c>
      <c r="F941" s="139">
        <f t="shared" ca="1" si="170"/>
        <v>0.36616112009999924</v>
      </c>
      <c r="G941" s="140">
        <f t="shared" ca="1" si="177"/>
        <v>21.850697888999967</v>
      </c>
      <c r="H941" s="139">
        <f t="shared" ca="1" si="174"/>
        <v>0.66004837432010788</v>
      </c>
      <c r="I941" s="123">
        <f t="shared" ca="1" si="178"/>
        <v>1.0262094944201072</v>
      </c>
      <c r="J941" s="123">
        <f t="shared" ca="1" si="175"/>
        <v>2.0598153413360483</v>
      </c>
      <c r="K941" s="142">
        <f t="shared" ca="1" si="179"/>
        <v>21.863065609438426</v>
      </c>
      <c r="L941" s="143">
        <f ca="1">MAX(Routing!A$3,J940+K940)</f>
        <v>23.825969160242089</v>
      </c>
      <c r="M941" s="141">
        <f ca="1">VLOOKUP(L941,Routing!A$3:D$23,4)+(L941-VLOOKUP(L941,Routing!A$3:A$23,1))*VLOOKUP(L941,Routing!A$3:E$23,5)</f>
        <v>0.98145168432873842</v>
      </c>
      <c r="N941" s="141">
        <f ca="1">VLOOKUP($L941,Routing!$A$3:$C$23,3)+($L941-VLOOKUP($L941,Routing!$A$3:$A$23,1))*VLOOKUP($L941,Routing!$A$3:$F$23,6)</f>
        <v>1.5733138757516082E-2</v>
      </c>
      <c r="O941" s="141">
        <f ca="1">VLOOKUP($L941,Routing!$A$3:$B$23,2)+($L941-VLOOKUP($L941,Routing!$A$3:$A$23,1))*VLOOKUP($L941,Routing!$A$3:$G$23,7)</f>
        <v>0.78665693787580404</v>
      </c>
      <c r="P941" s="83" t="str">
        <f t="shared" ca="1" si="176"/>
        <v/>
      </c>
      <c r="Q941" s="83" t="str">
        <f t="shared" ca="1" si="180"/>
        <v/>
      </c>
      <c r="R941" s="83"/>
      <c r="S941" s="83"/>
    </row>
    <row r="942" spans="1:19" x14ac:dyDescent="0.2">
      <c r="A942" s="83">
        <f>+MassCurves!A909</f>
        <v>905</v>
      </c>
      <c r="B942" s="138">
        <f t="shared" si="169"/>
        <v>2.7525000000000004</v>
      </c>
      <c r="C942" s="123">
        <f t="shared" ca="1" si="171"/>
        <v>0.3360000000000003</v>
      </c>
      <c r="D942" s="139">
        <f t="shared" ca="1" si="172"/>
        <v>0</v>
      </c>
      <c r="E942" s="138">
        <f t="shared" ca="1" si="173"/>
        <v>0.21849999999999997</v>
      </c>
      <c r="F942" s="139">
        <f t="shared" ca="1" si="170"/>
        <v>0.37012676400000022</v>
      </c>
      <c r="G942" s="140">
        <f t="shared" ca="1" si="177"/>
        <v>22.088636522999984</v>
      </c>
      <c r="H942" s="139">
        <f t="shared" ca="1" si="174"/>
        <v>0.66347909182636045</v>
      </c>
      <c r="I942" s="123">
        <f t="shared" ca="1" si="178"/>
        <v>1.0336058558263606</v>
      </c>
      <c r="J942" s="123">
        <f t="shared" ca="1" si="175"/>
        <v>2.0746366028359748</v>
      </c>
      <c r="K942" s="142">
        <f t="shared" ca="1" si="179"/>
        <v>21.950216499226176</v>
      </c>
      <c r="L942" s="143">
        <f ca="1">MAX(Routing!A$3,J941+K941)</f>
        <v>23.922880950774474</v>
      </c>
      <c r="M942" s="141">
        <f ca="1">VLOOKUP(L942,Routing!A$3:D$23,4)+(L942-VLOOKUP(L942,Routing!A$3:A$23,1))*VLOOKUP(L942,Routing!A$3:E$23,5)</f>
        <v>0.98633213421166421</v>
      </c>
      <c r="N942" s="141">
        <f ca="1">VLOOKUP($L942,Routing!$A$3:$C$23,3)+($L942-VLOOKUP($L942,Routing!$A$3:$A$23,1))*VLOOKUP($L942,Routing!$A$3:$F$23,6)</f>
        <v>1.5796521223528103E-2</v>
      </c>
      <c r="O942" s="141">
        <f ca="1">VLOOKUP($L942,Routing!$A$3:$B$23,2)+($L942-VLOOKUP($L942,Routing!$A$3:$A$23,1))*VLOOKUP($L942,Routing!$A$3:$G$23,7)</f>
        <v>0.78982606117640519</v>
      </c>
      <c r="P942" s="83" t="str">
        <f t="shared" ca="1" si="176"/>
        <v/>
      </c>
      <c r="Q942" s="83" t="str">
        <f t="shared" ca="1" si="180"/>
        <v/>
      </c>
      <c r="R942" s="83"/>
      <c r="S942" s="83"/>
    </row>
    <row r="943" spans="1:19" x14ac:dyDescent="0.2">
      <c r="A943" s="83">
        <f>+MassCurves!A910</f>
        <v>906</v>
      </c>
      <c r="B943" s="138">
        <f t="shared" si="169"/>
        <v>2.7590000000000003</v>
      </c>
      <c r="C943" s="123">
        <f t="shared" ca="1" si="171"/>
        <v>0.3395999999999999</v>
      </c>
      <c r="D943" s="139">
        <f t="shared" ca="1" si="172"/>
        <v>0</v>
      </c>
      <c r="E943" s="138">
        <f t="shared" ca="1" si="173"/>
        <v>0.21849999999999997</v>
      </c>
      <c r="F943" s="139">
        <f t="shared" ca="1" si="170"/>
        <v>0.37409240789999981</v>
      </c>
      <c r="G943" s="140">
        <f t="shared" ca="1" si="177"/>
        <v>22.326575157000001</v>
      </c>
      <c r="H943" s="139">
        <f t="shared" ca="1" si="174"/>
        <v>0.66693834806649155</v>
      </c>
      <c r="I943" s="123">
        <f t="shared" ca="1" si="178"/>
        <v>1.0410307559664913</v>
      </c>
      <c r="J943" s="123">
        <f t="shared" ca="1" si="175"/>
        <v>2.0895152645852395</v>
      </c>
      <c r="K943" s="142">
        <f t="shared" ca="1" si="179"/>
        <v>22.041918073143826</v>
      </c>
      <c r="L943" s="143">
        <f ca="1">MAX(Routing!A$3,J942+K942)</f>
        <v>24.024853102062153</v>
      </c>
      <c r="M943" s="141">
        <f ca="1">VLOOKUP(L943,Routing!A$3:D$23,4)+(L943-VLOOKUP(L943,Routing!A$3:A$23,1))*VLOOKUP(L943,Routing!A$3:E$23,5)</f>
        <v>0.99146742240600783</v>
      </c>
      <c r="N943" s="141">
        <f ca="1">VLOOKUP($L943,Routing!$A$3:$C$23,3)+($L943-VLOOKUP($L943,Routing!$A$3:$A$23,1))*VLOOKUP($L943,Routing!$A$3:$F$23,6)</f>
        <v>1.58632132780001E-2</v>
      </c>
      <c r="O943" s="141">
        <f ca="1">VLOOKUP($L943,Routing!$A$3:$B$23,2)+($L943-VLOOKUP($L943,Routing!$A$3:$A$23,1))*VLOOKUP($L943,Routing!$A$3:$G$23,7)</f>
        <v>0.79316066390000495</v>
      </c>
      <c r="P943" s="83" t="str">
        <f t="shared" ca="1" si="176"/>
        <v/>
      </c>
      <c r="Q943" s="83" t="str">
        <f t="shared" ca="1" si="180"/>
        <v/>
      </c>
      <c r="R943" s="83"/>
      <c r="S943" s="83"/>
    </row>
    <row r="944" spans="1:19" x14ac:dyDescent="0.2">
      <c r="A944" s="83">
        <f>+MassCurves!A911</f>
        <v>907</v>
      </c>
      <c r="B944" s="138">
        <f t="shared" si="169"/>
        <v>2.7655000000000003</v>
      </c>
      <c r="C944" s="123">
        <f t="shared" ca="1" si="171"/>
        <v>0.34320000000000084</v>
      </c>
      <c r="D944" s="139">
        <f t="shared" ca="1" si="172"/>
        <v>0</v>
      </c>
      <c r="E944" s="138">
        <f t="shared" ca="1" si="173"/>
        <v>0.21849999999999997</v>
      </c>
      <c r="F944" s="139">
        <f t="shared" ca="1" si="170"/>
        <v>0.3780580518000009</v>
      </c>
      <c r="G944" s="140">
        <f t="shared" ca="1" si="177"/>
        <v>22.564513791000021</v>
      </c>
      <c r="H944" s="139">
        <f t="shared" ca="1" si="174"/>
        <v>0.67042646582246912</v>
      </c>
      <c r="I944" s="123">
        <f t="shared" ca="1" si="178"/>
        <v>1.04848451762247</v>
      </c>
      <c r="J944" s="123">
        <f t="shared" ca="1" si="175"/>
        <v>2.1044519767559766</v>
      </c>
      <c r="K944" s="142">
        <f t="shared" ca="1" si="179"/>
        <v>22.137763607831126</v>
      </c>
      <c r="L944" s="143">
        <f ca="1">MAX(Routing!A$3,J943+K943)</f>
        <v>24.131433337729064</v>
      </c>
      <c r="M944" s="141">
        <f ca="1">VLOOKUP(L944,Routing!A$3:D$23,4)+(L944-VLOOKUP(L944,Routing!A$3:A$23,1))*VLOOKUP(L944,Routing!A$3:E$23,5)</f>
        <v>0.99683477240362206</v>
      </c>
      <c r="N944" s="141">
        <f ca="1">VLOOKUP($L944,Routing!$A$3:$C$23,3)+($L944-VLOOKUP($L944,Routing!$A$3:$A$23,1))*VLOOKUP($L944,Routing!$A$3:$F$23,6)</f>
        <v>1.593291912212496E-2</v>
      </c>
      <c r="O944" s="141">
        <f ca="1">VLOOKUP($L944,Routing!$A$3:$B$23,2)+($L944-VLOOKUP($L944,Routing!$A$3:$A$23,1))*VLOOKUP($L944,Routing!$A$3:$G$23,7)</f>
        <v>0.796645956106248</v>
      </c>
      <c r="P944" s="83" t="str">
        <f t="shared" ca="1" si="176"/>
        <v/>
      </c>
      <c r="Q944" s="83" t="str">
        <f t="shared" ca="1" si="180"/>
        <v/>
      </c>
      <c r="R944" s="83"/>
      <c r="S944" s="83"/>
    </row>
    <row r="945" spans="1:19" x14ac:dyDescent="0.2">
      <c r="A945" s="83">
        <f>+MassCurves!A912</f>
        <v>908</v>
      </c>
      <c r="B945" s="138">
        <f t="shared" si="169"/>
        <v>2.7720000000000002</v>
      </c>
      <c r="C945" s="123">
        <f t="shared" ca="1" si="171"/>
        <v>0.34680000000000044</v>
      </c>
      <c r="D945" s="139">
        <f t="shared" ca="1" si="172"/>
        <v>0</v>
      </c>
      <c r="E945" s="138">
        <f t="shared" ca="1" si="173"/>
        <v>0.21849999999999997</v>
      </c>
      <c r="F945" s="139">
        <f t="shared" ca="1" si="170"/>
        <v>0.38202369570000039</v>
      </c>
      <c r="G945" s="140">
        <f t="shared" ca="1" si="177"/>
        <v>22.802452425000038</v>
      </c>
      <c r="H945" s="139">
        <f t="shared" ca="1" si="174"/>
        <v>0.67394377248446469</v>
      </c>
      <c r="I945" s="123">
        <f t="shared" ca="1" si="178"/>
        <v>1.0559674681844651</v>
      </c>
      <c r="J945" s="123">
        <f t="shared" ca="1" si="175"/>
        <v>2.1194473988161775</v>
      </c>
      <c r="K945" s="142">
        <f t="shared" ca="1" si="179"/>
        <v>22.237387929557315</v>
      </c>
      <c r="L945" s="143">
        <f ca="1">MAX(Routing!A$3,J944+K944)</f>
        <v>24.2422155845871</v>
      </c>
      <c r="M945" s="141">
        <f ca="1">VLOOKUP(L945,Routing!A$3:D$23,4)+(L945-VLOOKUP(L945,Routing!A$3:A$23,1))*VLOOKUP(L945,Routing!A$3:E$23,5)</f>
        <v>1.0024137344756094</v>
      </c>
      <c r="N945" s="141">
        <f ca="1">VLOOKUP($L945,Routing!$A$3:$C$23,3)+($L945-VLOOKUP($L945,Routing!$A$3:$A$23,1))*VLOOKUP($L945,Routing!$A$3:$F$23,6)</f>
        <v>1.6005373175007914E-2</v>
      </c>
      <c r="O945" s="141">
        <f ca="1">VLOOKUP($L945,Routing!$A$3:$B$23,2)+($L945-VLOOKUP($L945,Routing!$A$3:$A$23,1))*VLOOKUP($L945,Routing!$A$3:$G$23,7)</f>
        <v>0.80026865875039566</v>
      </c>
      <c r="P945" s="83" t="str">
        <f t="shared" ca="1" si="176"/>
        <v/>
      </c>
      <c r="Q945" s="83" t="str">
        <f t="shared" ca="1" si="180"/>
        <v/>
      </c>
      <c r="R945" s="83"/>
      <c r="S945" s="83"/>
    </row>
    <row r="946" spans="1:19" x14ac:dyDescent="0.2">
      <c r="A946" s="83">
        <f>+MassCurves!A913</f>
        <v>909</v>
      </c>
      <c r="B946" s="138">
        <f t="shared" si="169"/>
        <v>2.7785000000000002</v>
      </c>
      <c r="C946" s="123">
        <f t="shared" ca="1" si="171"/>
        <v>0.35040000000000004</v>
      </c>
      <c r="D946" s="139">
        <f t="shared" ca="1" si="172"/>
        <v>0</v>
      </c>
      <c r="E946" s="138">
        <f t="shared" ca="1" si="173"/>
        <v>0.21849999999999997</v>
      </c>
      <c r="F946" s="139">
        <f t="shared" ca="1" si="170"/>
        <v>0.38598933960000004</v>
      </c>
      <c r="G946" s="140">
        <f t="shared" ca="1" si="177"/>
        <v>23.040391059000012</v>
      </c>
      <c r="H946" s="139">
        <f t="shared" ca="1" si="174"/>
        <v>0.67749060013030427</v>
      </c>
      <c r="I946" s="123">
        <f t="shared" ca="1" si="178"/>
        <v>1.0634799397303043</v>
      </c>
      <c r="J946" s="123">
        <f t="shared" ca="1" si="175"/>
        <v>2.1345021996902065</v>
      </c>
      <c r="K946" s="142">
        <f t="shared" ca="1" si="179"/>
        <v>22.340463237725931</v>
      </c>
      <c r="L946" s="143">
        <f ca="1">MAX(Routing!A$3,J945+K945)</f>
        <v>24.356835328373492</v>
      </c>
      <c r="M946" s="141">
        <f ca="1">VLOOKUP(L946,Routing!A$3:D$23,4)+(L946-VLOOKUP(L946,Routing!A$3:A$23,1))*VLOOKUP(L946,Routing!A$3:E$23,5)</f>
        <v>1.0081859517885932</v>
      </c>
      <c r="N946" s="141">
        <f ca="1">VLOOKUP($L946,Routing!$A$3:$C$23,3)+($L946-VLOOKUP($L946,Routing!$A$3:$A$23,1))*VLOOKUP($L946,Routing!$A$3:$F$23,6)</f>
        <v>1.6080337036215496E-2</v>
      </c>
      <c r="O946" s="141">
        <f ca="1">VLOOKUP($L946,Routing!$A$3:$B$23,2)+($L946-VLOOKUP($L946,Routing!$A$3:$A$23,1))*VLOOKUP($L946,Routing!$A$3:$G$23,7)</f>
        <v>0.80401685181077476</v>
      </c>
      <c r="P946" s="83" t="str">
        <f t="shared" ca="1" si="176"/>
        <v/>
      </c>
      <c r="Q946" s="83" t="str">
        <f t="shared" ca="1" si="180"/>
        <v/>
      </c>
      <c r="R946" s="83"/>
      <c r="S946" s="83"/>
    </row>
    <row r="947" spans="1:19" x14ac:dyDescent="0.2">
      <c r="A947" s="83">
        <f>+MassCurves!A914</f>
        <v>910</v>
      </c>
      <c r="B947" s="138">
        <f t="shared" si="169"/>
        <v>2.7850000000000001</v>
      </c>
      <c r="C947" s="123">
        <f t="shared" ca="1" si="171"/>
        <v>0.35399999999999965</v>
      </c>
      <c r="D947" s="139">
        <f t="shared" ca="1" si="172"/>
        <v>0</v>
      </c>
      <c r="E947" s="138">
        <f t="shared" ca="1" si="173"/>
        <v>0.21849999999999997</v>
      </c>
      <c r="F947" s="139">
        <f t="shared" ca="1" si="170"/>
        <v>0.38995498349999957</v>
      </c>
      <c r="G947" s="140">
        <f t="shared" ca="1" si="177"/>
        <v>23.278329692999989</v>
      </c>
      <c r="H947" s="139">
        <f t="shared" ca="1" si="174"/>
        <v>0.68106728560652863</v>
      </c>
      <c r="I947" s="123">
        <f t="shared" ca="1" si="178"/>
        <v>1.0710222691065283</v>
      </c>
      <c r="J947" s="123">
        <f t="shared" ca="1" si="175"/>
        <v>2.1496170579225575</v>
      </c>
      <c r="K947" s="142">
        <f t="shared" ca="1" si="179"/>
        <v>22.446695349178256</v>
      </c>
      <c r="L947" s="143">
        <f ca="1">MAX(Routing!A$3,J946+K946)</f>
        <v>24.474965437416138</v>
      </c>
      <c r="M947" s="141">
        <f ca="1">VLOOKUP(L947,Routing!A$3:D$23,4)+(L947-VLOOKUP(L947,Routing!A$3:A$23,1))*VLOOKUP(L947,Routing!A$3:E$23,5)</f>
        <v>1.0141349500857049</v>
      </c>
      <c r="N947" s="141">
        <f ca="1">VLOOKUP($L947,Routing!$A$3:$C$23,3)+($L947-VLOOKUP($L947,Routing!$A$3:$A$23,1))*VLOOKUP($L947,Routing!$A$3:$F$23,6)</f>
        <v>1.61575967543598E-2</v>
      </c>
      <c r="O947" s="141">
        <f ca="1">VLOOKUP($L947,Routing!$A$3:$B$23,2)+($L947-VLOOKUP($L947,Routing!$A$3:$A$23,1))*VLOOKUP($L947,Routing!$A$3:$G$23,7)</f>
        <v>0.8078798377179901</v>
      </c>
      <c r="P947" s="83" t="str">
        <f t="shared" ca="1" si="176"/>
        <v/>
      </c>
      <c r="Q947" s="83" t="str">
        <f t="shared" ca="1" si="180"/>
        <v/>
      </c>
      <c r="R947" s="83"/>
      <c r="S947" s="83"/>
    </row>
    <row r="948" spans="1:19" x14ac:dyDescent="0.2">
      <c r="A948" s="83">
        <f>+MassCurves!A915</f>
        <v>911</v>
      </c>
      <c r="B948" s="138">
        <f t="shared" si="169"/>
        <v>2.7915000000000001</v>
      </c>
      <c r="C948" s="123">
        <f t="shared" ca="1" si="171"/>
        <v>0.35759999999999925</v>
      </c>
      <c r="D948" s="139">
        <f t="shared" ca="1" si="172"/>
        <v>0</v>
      </c>
      <c r="E948" s="138">
        <f t="shared" ca="1" si="173"/>
        <v>0.21849999999999997</v>
      </c>
      <c r="F948" s="139">
        <f t="shared" ca="1" si="170"/>
        <v>0.39392062739999917</v>
      </c>
      <c r="G948" s="140">
        <f t="shared" ca="1" si="177"/>
        <v>23.51626832699996</v>
      </c>
      <c r="H948" s="139">
        <f t="shared" ca="1" si="174"/>
        <v>0.68467417061109603</v>
      </c>
      <c r="I948" s="123">
        <f t="shared" ca="1" si="178"/>
        <v>1.0785947980110953</v>
      </c>
      <c r="J948" s="123">
        <f t="shared" ca="1" si="175"/>
        <v>2.1647926618449436</v>
      </c>
      <c r="K948" s="142">
        <f t="shared" ca="1" si="179"/>
        <v>22.555820320915466</v>
      </c>
      <c r="L948" s="143">
        <f ca="1">MAX(Routing!A$3,J947+K947)</f>
        <v>24.596312407100815</v>
      </c>
      <c r="M948" s="141">
        <f ca="1">VLOOKUP(L948,Routing!A$3:D$23,4)+(L948-VLOOKUP(L948,Routing!A$3:A$23,1))*VLOOKUP(L948,Routing!A$3:E$23,5)</f>
        <v>1.0202459485590341</v>
      </c>
      <c r="N948" s="141">
        <f ca="1">VLOOKUP($L948,Routing!$A$3:$C$23,3)+($L948-VLOOKUP($L948,Routing!$A$3:$A$23,1))*VLOOKUP($L948,Routing!$A$3:$F$23,6)</f>
        <v>1.6236960370896541E-2</v>
      </c>
      <c r="O948" s="141">
        <f ca="1">VLOOKUP($L948,Routing!$A$3:$B$23,2)+($L948-VLOOKUP($L948,Routing!$A$3:$A$23,1))*VLOOKUP($L948,Routing!$A$3:$G$23,7)</f>
        <v>0.81184801854482713</v>
      </c>
      <c r="P948" s="83" t="str">
        <f t="shared" ca="1" si="176"/>
        <v/>
      </c>
      <c r="Q948" s="83" t="str">
        <f t="shared" ca="1" si="180"/>
        <v/>
      </c>
      <c r="R948" s="83"/>
      <c r="S948" s="83"/>
    </row>
    <row r="949" spans="1:19" x14ac:dyDescent="0.2">
      <c r="A949" s="83">
        <f>+MassCurves!A916</f>
        <v>912</v>
      </c>
      <c r="B949" s="138">
        <f t="shared" si="169"/>
        <v>2.798</v>
      </c>
      <c r="C949" s="123">
        <f t="shared" ca="1" si="171"/>
        <v>0.36120000000000019</v>
      </c>
      <c r="D949" s="139">
        <f t="shared" ca="1" si="172"/>
        <v>0</v>
      </c>
      <c r="E949" s="138">
        <f t="shared" ca="1" si="173"/>
        <v>0.21849999999999997</v>
      </c>
      <c r="F949" s="139">
        <f t="shared" ca="1" si="170"/>
        <v>0.39788627130000015</v>
      </c>
      <c r="G949" s="140">
        <f t="shared" ca="1" si="177"/>
        <v>23.75420696099998</v>
      </c>
      <c r="H949" s="139">
        <f t="shared" ca="1" si="174"/>
        <v>0.68831160177776451</v>
      </c>
      <c r="I949" s="123">
        <f t="shared" ca="1" si="178"/>
        <v>1.0861978730777646</v>
      </c>
      <c r="J949" s="123">
        <f t="shared" ca="1" si="175"/>
        <v>2.1800297097467816</v>
      </c>
      <c r="K949" s="142">
        <f t="shared" ca="1" si="179"/>
        <v>22.667601413128683</v>
      </c>
      <c r="L949" s="143">
        <f ca="1">MAX(Routing!A$3,J948+K948)</f>
        <v>24.720612982760407</v>
      </c>
      <c r="M949" s="141">
        <f ca="1">VLOOKUP(L949,Routing!A$3:D$23,4)+(L949-VLOOKUP(L949,Routing!A$3:A$23,1))*VLOOKUP(L949,Routing!A$3:E$23,5)</f>
        <v>1.0265056897793012</v>
      </c>
      <c r="N949" s="141">
        <f ca="1">VLOOKUP($L949,Routing!$A$3:$C$23,3)+($L949-VLOOKUP($L949,Routing!$A$3:$A$23,1))*VLOOKUP($L949,Routing!$A$3:$F$23,6)</f>
        <v>1.6318255711419493E-2</v>
      </c>
      <c r="O949" s="141">
        <f ca="1">VLOOKUP($L949,Routing!$A$3:$B$23,2)+($L949-VLOOKUP($L949,Routing!$A$3:$A$23,1))*VLOOKUP($L949,Routing!$A$3:$G$23,7)</f>
        <v>0.81591278557097469</v>
      </c>
      <c r="P949" s="83" t="str">
        <f t="shared" ca="1" si="176"/>
        <v/>
      </c>
      <c r="Q949" s="83" t="str">
        <f t="shared" ca="1" si="180"/>
        <v/>
      </c>
      <c r="R949" s="83"/>
      <c r="S949" s="83"/>
    </row>
    <row r="950" spans="1:19" x14ac:dyDescent="0.2">
      <c r="A950" s="83">
        <f>+MassCurves!A917</f>
        <v>913</v>
      </c>
      <c r="B950" s="138">
        <f t="shared" si="169"/>
        <v>2.8045</v>
      </c>
      <c r="C950" s="123">
        <f t="shared" ca="1" si="171"/>
        <v>0.36479999999999979</v>
      </c>
      <c r="D950" s="139">
        <f t="shared" ca="1" si="172"/>
        <v>0</v>
      </c>
      <c r="E950" s="138">
        <f t="shared" ca="1" si="173"/>
        <v>0.21849999999999997</v>
      </c>
      <c r="F950" s="139">
        <f t="shared" ca="1" si="170"/>
        <v>0.40185191519999969</v>
      </c>
      <c r="G950" s="140">
        <f t="shared" ca="1" si="177"/>
        <v>23.992145594999997</v>
      </c>
      <c r="H950" s="139">
        <f t="shared" ca="1" si="174"/>
        <v>0.69197993076219866</v>
      </c>
      <c r="I950" s="123">
        <f t="shared" ca="1" si="178"/>
        <v>1.0938318459621983</v>
      </c>
      <c r="J950" s="123">
        <f t="shared" ca="1" si="175"/>
        <v>2.1953289100491662</v>
      </c>
      <c r="K950" s="142">
        <f t="shared" ca="1" si="179"/>
        <v>22.781826358264112</v>
      </c>
      <c r="L950" s="143">
        <f ca="1">MAX(Routing!A$3,J949+K949)</f>
        <v>24.847631122875462</v>
      </c>
      <c r="M950" s="141">
        <f ca="1">VLOOKUP(L950,Routing!A$3:D$23,4)+(L950-VLOOKUP(L950,Routing!A$3:A$23,1))*VLOOKUP(L950,Routing!A$3:E$23,5)</f>
        <v>1.0329022867635127</v>
      </c>
      <c r="N950" s="141">
        <f ca="1">VLOOKUP($L950,Routing!$A$3:$C$23,3)+($L950-VLOOKUP($L950,Routing!$A$3:$A$23,1))*VLOOKUP($L950,Routing!$A$3:$F$23,6)</f>
        <v>1.6401328399526134E-2</v>
      </c>
      <c r="O950" s="141">
        <f ca="1">VLOOKUP($L950,Routing!$A$3:$B$23,2)+($L950-VLOOKUP($L950,Routing!$A$3:$A$23,1))*VLOOKUP($L950,Routing!$A$3:$G$23,7)</f>
        <v>0.8200664199763068</v>
      </c>
      <c r="P950" s="83" t="str">
        <f t="shared" ca="1" si="176"/>
        <v/>
      </c>
      <c r="Q950" s="83" t="str">
        <f t="shared" ca="1" si="180"/>
        <v/>
      </c>
      <c r="R950" s="83"/>
      <c r="S950" s="83"/>
    </row>
    <row r="951" spans="1:19" x14ac:dyDescent="0.2">
      <c r="A951" s="83">
        <f>+MassCurves!A918</f>
        <v>914</v>
      </c>
      <c r="B951" s="138">
        <f t="shared" si="169"/>
        <v>2.8110000000000004</v>
      </c>
      <c r="C951" s="123">
        <f t="shared" ca="1" si="171"/>
        <v>0.36840000000000073</v>
      </c>
      <c r="D951" s="139">
        <f t="shared" ca="1" si="172"/>
        <v>0</v>
      </c>
      <c r="E951" s="138">
        <f t="shared" ca="1" si="173"/>
        <v>0.21849999999999997</v>
      </c>
      <c r="F951" s="139">
        <f t="shared" ca="1" si="170"/>
        <v>0.40581755910000072</v>
      </c>
      <c r="G951" s="140">
        <f t="shared" ca="1" si="177"/>
        <v>24.23008422900001</v>
      </c>
      <c r="H951" s="139">
        <f t="shared" ca="1" si="174"/>
        <v>0.69567951432983344</v>
      </c>
      <c r="I951" s="123">
        <f t="shared" ca="1" si="178"/>
        <v>1.1014970734298342</v>
      </c>
      <c r="J951" s="123">
        <f t="shared" ca="1" si="175"/>
        <v>2.2106909814824034</v>
      </c>
      <c r="K951" s="142">
        <f t="shared" ca="1" si="179"/>
        <v>22.898304905302798</v>
      </c>
      <c r="L951" s="143">
        <f ca="1">MAX(Routing!A$3,J950+K950)</f>
        <v>24.977155268313279</v>
      </c>
      <c r="M951" s="141">
        <f ca="1">VLOOKUP(L951,Routing!A$3:D$23,4)+(L951-VLOOKUP(L951,Routing!A$3:A$23,1))*VLOOKUP(L951,Routing!A$3:E$23,5)</f>
        <v>1.0394250854546256</v>
      </c>
      <c r="N951" s="141">
        <f ca="1">VLOOKUP($L951,Routing!$A$3:$C$23,3)+($L951-VLOOKUP($L951,Routing!$A$3:$A$23,1))*VLOOKUP($L951,Routing!$A$3:$F$23,6)</f>
        <v>1.6486040070839293E-2</v>
      </c>
      <c r="O951" s="141">
        <f ca="1">VLOOKUP($L951,Routing!$A$3:$B$23,2)+($L951-VLOOKUP($L951,Routing!$A$3:$A$23,1))*VLOOKUP($L951,Routing!$A$3:$G$23,7)</f>
        <v>0.82430200354196459</v>
      </c>
      <c r="P951" s="83" t="str">
        <f t="shared" ca="1" si="176"/>
        <v/>
      </c>
      <c r="Q951" s="83" t="str">
        <f t="shared" ca="1" si="180"/>
        <v/>
      </c>
      <c r="R951" s="83"/>
      <c r="S951" s="83"/>
    </row>
    <row r="952" spans="1:19" x14ac:dyDescent="0.2">
      <c r="A952" s="83">
        <f>+MassCurves!A919</f>
        <v>915</v>
      </c>
      <c r="B952" s="138">
        <f t="shared" si="169"/>
        <v>2.8175000000000003</v>
      </c>
      <c r="C952" s="123">
        <f t="shared" ca="1" si="171"/>
        <v>0.37200000000000033</v>
      </c>
      <c r="D952" s="139">
        <f t="shared" ca="1" si="172"/>
        <v>0</v>
      </c>
      <c r="E952" s="138">
        <f t="shared" ca="1" si="173"/>
        <v>0.21849999999999997</v>
      </c>
      <c r="F952" s="139">
        <f t="shared" ca="1" si="170"/>
        <v>0.40978320300000032</v>
      </c>
      <c r="G952" s="140">
        <f t="shared" ca="1" si="177"/>
        <v>24.46802286300003</v>
      </c>
      <c r="H952" s="139">
        <f t="shared" ca="1" si="174"/>
        <v>0.69941071444554481</v>
      </c>
      <c r="I952" s="123">
        <f t="shared" ca="1" si="178"/>
        <v>1.1091939174455452</v>
      </c>
      <c r="J952" s="123">
        <f t="shared" ca="1" si="175"/>
        <v>2.2261166532671903</v>
      </c>
      <c r="K952" s="142">
        <f t="shared" ca="1" si="179"/>
        <v>23.016866611538859</v>
      </c>
      <c r="L952" s="143">
        <f ca="1">MAX(Routing!A$3,J951+K951)</f>
        <v>25.108995886785202</v>
      </c>
      <c r="M952" s="141">
        <f ca="1">VLOOKUP(L952,Routing!A$3:D$23,4)+(L952-VLOOKUP(L952,Routing!A$3:A$23,1))*VLOOKUP(L952,Routing!A$3:E$23,5)</f>
        <v>1.0460645410611253</v>
      </c>
      <c r="N952" s="141">
        <f ca="1">VLOOKUP($L952,Routing!$A$3:$C$23,3)+($L952-VLOOKUP($L952,Routing!$A$3:$A$23,1))*VLOOKUP($L952,Routing!$A$3:$F$23,6)</f>
        <v>1.65722667670276E-2</v>
      </c>
      <c r="O952" s="141">
        <f ca="1">VLOOKUP($L952,Routing!$A$3:$B$23,2)+($L952-VLOOKUP($L952,Routing!$A$3:$A$23,1))*VLOOKUP($L952,Routing!$A$3:$G$23,7)</f>
        <v>0.82861333835138007</v>
      </c>
      <c r="P952" s="83" t="str">
        <f t="shared" ca="1" si="176"/>
        <v/>
      </c>
      <c r="Q952" s="83" t="str">
        <f t="shared" ca="1" si="180"/>
        <v/>
      </c>
      <c r="R952" s="83"/>
      <c r="S952" s="83"/>
    </row>
    <row r="953" spans="1:19" x14ac:dyDescent="0.2">
      <c r="A953" s="83">
        <f>+MassCurves!A920</f>
        <v>916</v>
      </c>
      <c r="B953" s="138">
        <f t="shared" si="169"/>
        <v>2.8240000000000003</v>
      </c>
      <c r="C953" s="123">
        <f t="shared" ca="1" si="171"/>
        <v>0.37559999999999993</v>
      </c>
      <c r="D953" s="139">
        <f t="shared" ca="1" si="172"/>
        <v>0</v>
      </c>
      <c r="E953" s="138">
        <f t="shared" ca="1" si="173"/>
        <v>0.21849999999999997</v>
      </c>
      <c r="F953" s="139">
        <f t="shared" ca="1" si="170"/>
        <v>0.41374884689999991</v>
      </c>
      <c r="G953" s="140">
        <f t="shared" ca="1" si="177"/>
        <v>24.705961497000008</v>
      </c>
      <c r="H953" s="139">
        <f t="shared" ca="1" si="174"/>
        <v>0.70317389836515998</v>
      </c>
      <c r="I953" s="123">
        <f t="shared" ca="1" si="178"/>
        <v>1.11692274526516</v>
      </c>
      <c r="J953" s="123">
        <f t="shared" ca="1" si="175"/>
        <v>2.2416066652995337</v>
      </c>
      <c r="K953" s="142">
        <f t="shared" ca="1" si="179"/>
        <v>23.137358856931364</v>
      </c>
      <c r="L953" s="143">
        <f ca="1">MAX(Routing!A$3,J952+K952)</f>
        <v>25.24298326480605</v>
      </c>
      <c r="M953" s="141">
        <f ca="1">VLOOKUP(L953,Routing!A$3:D$23,4)+(L953-VLOOKUP(L953,Routing!A$3:A$23,1))*VLOOKUP(L953,Routing!A$3:E$23,5)</f>
        <v>1.0528121068607363</v>
      </c>
      <c r="N953" s="141">
        <f ca="1">VLOOKUP($L953,Routing!$A$3:$C$23,3)+($L953-VLOOKUP($L953,Routing!$A$3:$A$23,1))*VLOOKUP($L953,Routing!$A$3:$F$23,6)</f>
        <v>1.6659897491697873E-2</v>
      </c>
      <c r="O953" s="141">
        <f ca="1">VLOOKUP($L953,Routing!$A$3:$B$23,2)+($L953-VLOOKUP($L953,Routing!$A$3:$A$23,1))*VLOOKUP($L953,Routing!$A$3:$G$23,7)</f>
        <v>0.83299487458489374</v>
      </c>
      <c r="P953" s="83" t="str">
        <f t="shared" ca="1" si="176"/>
        <v/>
      </c>
      <c r="Q953" s="83" t="str">
        <f t="shared" ca="1" si="180"/>
        <v/>
      </c>
      <c r="R953" s="83"/>
      <c r="S953" s="83"/>
    </row>
    <row r="954" spans="1:19" x14ac:dyDescent="0.2">
      <c r="A954" s="83">
        <f>+MassCurves!A921</f>
        <v>917</v>
      </c>
      <c r="B954" s="138">
        <f t="shared" si="169"/>
        <v>2.8305000000000002</v>
      </c>
      <c r="C954" s="123">
        <f t="shared" ca="1" si="171"/>
        <v>0.37919999999999954</v>
      </c>
      <c r="D954" s="139">
        <f t="shared" ca="1" si="172"/>
        <v>0</v>
      </c>
      <c r="E954" s="138">
        <f t="shared" ca="1" si="173"/>
        <v>0.21849999999999997</v>
      </c>
      <c r="F954" s="139">
        <f t="shared" ca="1" si="170"/>
        <v>0.41771449079999945</v>
      </c>
      <c r="G954" s="140">
        <f t="shared" ca="1" si="177"/>
        <v>24.943900130999982</v>
      </c>
      <c r="H954" s="139">
        <f t="shared" ca="1" si="174"/>
        <v>0.70696943872886242</v>
      </c>
      <c r="I954" s="123">
        <f t="shared" ca="1" si="178"/>
        <v>1.124683929528862</v>
      </c>
      <c r="J954" s="123">
        <f t="shared" ca="1" si="175"/>
        <v>2.2571617683394845</v>
      </c>
      <c r="K954" s="142">
        <f t="shared" ca="1" si="179"/>
        <v>23.259645058615909</v>
      </c>
      <c r="L954" s="143">
        <f ca="1">MAX(Routing!A$3,J953+K953)</f>
        <v>25.378965522230899</v>
      </c>
      <c r="M954" s="141">
        <f ca="1">VLOOKUP(L954,Routing!A$3:D$23,4)+(L954-VLOOKUP(L954,Routing!A$3:A$23,1))*VLOOKUP(L954,Routing!A$3:E$23,5)</f>
        <v>1.0596601342130669</v>
      </c>
      <c r="N954" s="141">
        <f ca="1">VLOOKUP($L954,Routing!$A$3:$C$23,3)+($L954-VLOOKUP($L954,Routing!$A$3:$A$23,1))*VLOOKUP($L954,Routing!$A$3:$F$23,6)</f>
        <v>1.6748832911858011E-2</v>
      </c>
      <c r="O954" s="141">
        <f ca="1">VLOOKUP($L954,Routing!$A$3:$B$23,2)+($L954-VLOOKUP($L954,Routing!$A$3:$A$23,1))*VLOOKUP($L954,Routing!$A$3:$G$23,7)</f>
        <v>0.83744164559290057</v>
      </c>
      <c r="P954" s="83" t="str">
        <f t="shared" ca="1" si="176"/>
        <v/>
      </c>
      <c r="Q954" s="83" t="str">
        <f t="shared" ca="1" si="180"/>
        <v/>
      </c>
      <c r="R954" s="83"/>
      <c r="S954" s="83"/>
    </row>
    <row r="955" spans="1:19" x14ac:dyDescent="0.2">
      <c r="A955" s="83">
        <f>+MassCurves!A922</f>
        <v>918</v>
      </c>
      <c r="B955" s="138">
        <f t="shared" si="169"/>
        <v>2.8370000000000002</v>
      </c>
      <c r="C955" s="123">
        <f t="shared" ca="1" si="171"/>
        <v>0.38280000000000047</v>
      </c>
      <c r="D955" s="139">
        <f t="shared" ca="1" si="172"/>
        <v>0</v>
      </c>
      <c r="E955" s="138">
        <f t="shared" ca="1" si="173"/>
        <v>0.21849999999999997</v>
      </c>
      <c r="F955" s="139">
        <f t="shared" ca="1" si="170"/>
        <v>0.42168013470000049</v>
      </c>
      <c r="G955" s="140">
        <f t="shared" ca="1" si="177"/>
        <v>25.181838764999998</v>
      </c>
      <c r="H955" s="139">
        <f t="shared" ca="1" si="174"/>
        <v>0.71079771365652344</v>
      </c>
      <c r="I955" s="123">
        <f t="shared" ca="1" si="178"/>
        <v>1.1324778483565239</v>
      </c>
      <c r="J955" s="123">
        <f t="shared" ca="1" si="175"/>
        <v>2.2727827242037844</v>
      </c>
      <c r="K955" s="142">
        <f t="shared" ca="1" si="179"/>
        <v>23.383603065419273</v>
      </c>
      <c r="L955" s="143">
        <f ca="1">MAX(Routing!A$3,J954+K954)</f>
        <v>25.516806826955396</v>
      </c>
      <c r="M955" s="141">
        <f ca="1">VLOOKUP(L955,Routing!A$3:D$23,4)+(L955-VLOOKUP(L955,Routing!A$3:A$23,1))*VLOOKUP(L955,Routing!A$3:E$23,5)</f>
        <v>1.0666017826524301</v>
      </c>
      <c r="N955" s="141">
        <f ca="1">VLOOKUP($L955,Routing!$A$3:$C$23,3)+($L955-VLOOKUP($L955,Routing!$A$3:$A$23,1))*VLOOKUP($L955,Routing!$A$3:$F$23,6)</f>
        <v>1.6838984190291298E-2</v>
      </c>
      <c r="O955" s="141">
        <f ca="1">VLOOKUP($L955,Routing!$A$3:$B$23,2)+($L955-VLOOKUP($L955,Routing!$A$3:$A$23,1))*VLOOKUP($L955,Routing!$A$3:$G$23,7)</f>
        <v>0.84194920951456487</v>
      </c>
      <c r="P955" s="83" t="str">
        <f t="shared" ca="1" si="176"/>
        <v/>
      </c>
      <c r="Q955" s="83" t="str">
        <f t="shared" ca="1" si="180"/>
        <v/>
      </c>
      <c r="R955" s="83"/>
      <c r="S955" s="83"/>
    </row>
    <row r="956" spans="1:19" x14ac:dyDescent="0.2">
      <c r="A956" s="83">
        <f>+MassCurves!A923</f>
        <v>919</v>
      </c>
      <c r="B956" s="138">
        <f t="shared" si="169"/>
        <v>2.8435000000000001</v>
      </c>
      <c r="C956" s="123">
        <f t="shared" ca="1" si="171"/>
        <v>0.38640000000000008</v>
      </c>
      <c r="D956" s="139">
        <f t="shared" ca="1" si="172"/>
        <v>0</v>
      </c>
      <c r="E956" s="138">
        <f t="shared" ca="1" si="173"/>
        <v>0.21849999999999997</v>
      </c>
      <c r="F956" s="139">
        <f t="shared" ca="1" si="170"/>
        <v>0.42564577860000002</v>
      </c>
      <c r="G956" s="140">
        <f t="shared" ca="1" si="177"/>
        <v>25.419777399000015</v>
      </c>
      <c r="H956" s="139">
        <f t="shared" ca="1" si="174"/>
        <v>0.71465910684501921</v>
      </c>
      <c r="I956" s="123">
        <f t="shared" ca="1" si="178"/>
        <v>1.1403048854450193</v>
      </c>
      <c r="J956" s="123">
        <f t="shared" ca="1" si="175"/>
        <v>2.2884703059625204</v>
      </c>
      <c r="K956" s="142">
        <f t="shared" ca="1" si="179"/>
        <v>23.509123714250855</v>
      </c>
      <c r="L956" s="143">
        <f ca="1">MAX(Routing!A$3,J955+K955)</f>
        <v>25.656385789623059</v>
      </c>
      <c r="M956" s="141">
        <f ca="1">VLOOKUP(L956,Routing!A$3:D$23,4)+(L956-VLOOKUP(L956,Routing!A$3:A$23,1))*VLOOKUP(L956,Routing!A$3:E$23,5)</f>
        <v>1.0736309390457657</v>
      </c>
      <c r="N956" s="141">
        <f ca="1">VLOOKUP($L956,Routing!$A$3:$C$23,3)+($L956-VLOOKUP($L956,Routing!$A$3:$A$23,1))*VLOOKUP($L956,Routing!$A$3:$F$23,6)</f>
        <v>1.6930271935659293E-2</v>
      </c>
      <c r="O956" s="141">
        <f ca="1">VLOOKUP($L956,Routing!$A$3:$B$23,2)+($L956-VLOOKUP($L956,Routing!$A$3:$A$23,1))*VLOOKUP($L956,Routing!$A$3:$G$23,7)</f>
        <v>0.84651359678296467</v>
      </c>
      <c r="P956" s="83" t="str">
        <f t="shared" ca="1" si="176"/>
        <v/>
      </c>
      <c r="Q956" s="83" t="str">
        <f t="shared" ca="1" si="180"/>
        <v/>
      </c>
      <c r="R956" s="83"/>
      <c r="S956" s="83"/>
    </row>
    <row r="957" spans="1:19" x14ac:dyDescent="0.2">
      <c r="A957" s="83">
        <f>+MassCurves!A924</f>
        <v>920</v>
      </c>
      <c r="B957" s="138">
        <f t="shared" si="169"/>
        <v>2.85</v>
      </c>
      <c r="C957" s="123">
        <f t="shared" ca="1" si="171"/>
        <v>0.38999999999999968</v>
      </c>
      <c r="D957" s="139">
        <f t="shared" ca="1" si="172"/>
        <v>0</v>
      </c>
      <c r="E957" s="138">
        <f t="shared" ca="1" si="173"/>
        <v>0.21849999999999997</v>
      </c>
      <c r="F957" s="139">
        <f t="shared" ca="1" si="170"/>
        <v>0.42961142249999956</v>
      </c>
      <c r="G957" s="140">
        <f t="shared" ca="1" si="177"/>
        <v>25.657716032999989</v>
      </c>
      <c r="H957" s="139">
        <f t="shared" ca="1" si="174"/>
        <v>0.7185540076675685</v>
      </c>
      <c r="I957" s="123">
        <f t="shared" ca="1" si="178"/>
        <v>1.1481654301675681</v>
      </c>
      <c r="J957" s="123">
        <f t="shared" ca="1" si="175"/>
        <v>2.3006400104315077</v>
      </c>
      <c r="K957" s="142">
        <f t="shared" ca="1" si="179"/>
        <v>23.636109532070382</v>
      </c>
      <c r="L957" s="143">
        <f ca="1">MAX(Routing!A$3,J956+K956)</f>
        <v>25.797594020213374</v>
      </c>
      <c r="M957" s="141">
        <f ca="1">VLOOKUP(L957,Routing!A$3:D$23,4)+(L957-VLOOKUP(L957,Routing!A$3:A$23,1))*VLOOKUP(L957,Routing!A$3:E$23,5)</f>
        <v>1.0807421449028318</v>
      </c>
      <c r="N957" s="141">
        <f ca="1">VLOOKUP($L957,Routing!$A$3:$C$23,3)+($L957-VLOOKUP($L957,Routing!$A$3:$A$23,1))*VLOOKUP($L957,Routing!$A$3:$F$23,6)</f>
        <v>1.7022625258478336E-2</v>
      </c>
      <c r="O957" s="141">
        <f ca="1">VLOOKUP($L957,Routing!$A$3:$B$23,2)+($L957-VLOOKUP($L957,Routing!$A$3:$A$23,1))*VLOOKUP($L957,Routing!$A$3:$G$23,7)</f>
        <v>0.85113126292391672</v>
      </c>
      <c r="P957" s="83" t="str">
        <f t="shared" ca="1" si="176"/>
        <v/>
      </c>
      <c r="Q957" s="83" t="str">
        <f t="shared" ca="1" si="180"/>
        <v/>
      </c>
      <c r="R957" s="83"/>
      <c r="S957" s="83"/>
    </row>
    <row r="958" spans="1:19" x14ac:dyDescent="0.2">
      <c r="A958" s="83">
        <f>+MassCurves!A925</f>
        <v>921</v>
      </c>
      <c r="B958" s="138">
        <f t="shared" si="169"/>
        <v>2.8565</v>
      </c>
      <c r="C958" s="123">
        <f t="shared" ca="1" si="171"/>
        <v>0.38999999999999968</v>
      </c>
      <c r="D958" s="139">
        <f t="shared" ca="1" si="172"/>
        <v>0</v>
      </c>
      <c r="E958" s="138">
        <f t="shared" ca="1" si="173"/>
        <v>0.21849999999999997</v>
      </c>
      <c r="F958" s="139">
        <f t="shared" ca="1" si="170"/>
        <v>0.42961142249999956</v>
      </c>
      <c r="G958" s="140">
        <f t="shared" ca="1" si="177"/>
        <v>25.776685349999973</v>
      </c>
      <c r="H958" s="139">
        <f t="shared" ca="1" si="174"/>
        <v>0.72286316747187873</v>
      </c>
      <c r="I958" s="123">
        <f t="shared" ca="1" si="178"/>
        <v>1.1524745899718782</v>
      </c>
      <c r="J958" s="123">
        <f t="shared" ca="1" si="175"/>
        <v>2.3092972095023683</v>
      </c>
      <c r="K958" s="142">
        <f t="shared" ca="1" si="179"/>
        <v>23.761249389174715</v>
      </c>
      <c r="L958" s="143">
        <f ca="1">MAX(Routing!A$3,J957+K957)</f>
        <v>25.936749542501889</v>
      </c>
      <c r="M958" s="141">
        <f ca="1">VLOOKUP(L958,Routing!A$3:D$23,4)+(L958-VLOOKUP(L958,Routing!A$3:A$23,1))*VLOOKUP(L958,Routing!A$3:E$23,5)</f>
        <v>1.087749976960527</v>
      </c>
      <c r="N958" s="141">
        <f ca="1">VLOOKUP($L958,Routing!$A$3:$C$23,3)+($L958-VLOOKUP($L958,Routing!$A$3:$A$23,1))*VLOOKUP($L958,Routing!$A$3:$F$23,6)</f>
        <v>1.7113636064422424E-2</v>
      </c>
      <c r="O958" s="141">
        <f ca="1">VLOOKUP($L958,Routing!$A$3:$B$23,2)+($L958-VLOOKUP($L958,Routing!$A$3:$A$23,1))*VLOOKUP($L958,Routing!$A$3:$G$23,7)</f>
        <v>0.85568180322112131</v>
      </c>
      <c r="P958" s="83" t="str">
        <f t="shared" ca="1" si="176"/>
        <v/>
      </c>
      <c r="Q958" s="83" t="str">
        <f t="shared" ca="1" si="180"/>
        <v/>
      </c>
      <c r="R958" s="83"/>
      <c r="S958" s="83"/>
    </row>
    <row r="959" spans="1:19" x14ac:dyDescent="0.2">
      <c r="A959" s="83">
        <f>+MassCurves!A926</f>
        <v>922</v>
      </c>
      <c r="B959" s="138">
        <f t="shared" si="169"/>
        <v>2.863</v>
      </c>
      <c r="C959" s="123">
        <f t="shared" ca="1" si="171"/>
        <v>0.38999999999999968</v>
      </c>
      <c r="D959" s="139">
        <f t="shared" ca="1" si="172"/>
        <v>0</v>
      </c>
      <c r="E959" s="138">
        <f t="shared" ca="1" si="173"/>
        <v>0.21849999999999997</v>
      </c>
      <c r="F959" s="139">
        <f t="shared" ca="1" si="170"/>
        <v>0.42961142249999956</v>
      </c>
      <c r="G959" s="140">
        <f t="shared" ca="1" si="177"/>
        <v>25.776685349999973</v>
      </c>
      <c r="H959" s="139">
        <f t="shared" ca="1" si="174"/>
        <v>0.72721120679682283</v>
      </c>
      <c r="I959" s="123">
        <f t="shared" ca="1" si="178"/>
        <v>1.1568226292968224</v>
      </c>
      <c r="J959" s="123">
        <f t="shared" ca="1" si="175"/>
        <v>2.3180326367466901</v>
      </c>
      <c r="K959" s="142">
        <f t="shared" ca="1" si="179"/>
        <v>23.881570481772037</v>
      </c>
      <c r="L959" s="143">
        <f ca="1">MAX(Routing!A$3,J958+K958)</f>
        <v>26.070546598677083</v>
      </c>
      <c r="M959" s="141">
        <f ca="1">VLOOKUP(L959,Routing!A$3:D$23,4)+(L959-VLOOKUP(L959,Routing!A$3:A$23,1))*VLOOKUP(L959,Routing!A$3:E$23,5)</f>
        <v>1.0944879582067597</v>
      </c>
      <c r="N959" s="141">
        <f ca="1">VLOOKUP($L959,Routing!$A$3:$C$23,3)+($L959-VLOOKUP($L959,Routing!$A$3:$A$23,1))*VLOOKUP($L959,Routing!$A$3:$F$23,6)</f>
        <v>1.7201142314373502E-2</v>
      </c>
      <c r="O959" s="141">
        <f ca="1">VLOOKUP($L959,Routing!$A$3:$B$23,2)+($L959-VLOOKUP($L959,Routing!$A$3:$A$23,1))*VLOOKUP($L959,Routing!$A$3:$G$23,7)</f>
        <v>0.86005711571867505</v>
      </c>
      <c r="P959" s="83" t="str">
        <f t="shared" ca="1" si="176"/>
        <v/>
      </c>
      <c r="Q959" s="83" t="str">
        <f t="shared" ca="1" si="180"/>
        <v/>
      </c>
      <c r="R959" s="83"/>
      <c r="S959" s="83"/>
    </row>
    <row r="960" spans="1:19" x14ac:dyDescent="0.2">
      <c r="A960" s="83">
        <f>+MassCurves!A927</f>
        <v>923</v>
      </c>
      <c r="B960" s="138">
        <f t="shared" si="169"/>
        <v>2.8695000000000004</v>
      </c>
      <c r="C960" s="123">
        <f t="shared" ca="1" si="171"/>
        <v>0.39000000000000101</v>
      </c>
      <c r="D960" s="139">
        <f t="shared" ca="1" si="172"/>
        <v>0</v>
      </c>
      <c r="E960" s="138">
        <f t="shared" ca="1" si="173"/>
        <v>0.21849999999999997</v>
      </c>
      <c r="F960" s="139">
        <f t="shared" ca="1" si="170"/>
        <v>0.42961142250000106</v>
      </c>
      <c r="G960" s="140">
        <f t="shared" ca="1" si="177"/>
        <v>25.776685350000015</v>
      </c>
      <c r="H960" s="139">
        <f t="shared" ca="1" si="174"/>
        <v>0.73159859477512057</v>
      </c>
      <c r="I960" s="123">
        <f t="shared" ca="1" si="178"/>
        <v>1.1612100172751216</v>
      </c>
      <c r="J960" s="123">
        <f t="shared" ca="1" si="175"/>
        <v>2.3268472375271885</v>
      </c>
      <c r="K960" s="142">
        <f t="shared" ca="1" si="179"/>
        <v>23.997628502110778</v>
      </c>
      <c r="L960" s="143">
        <f ca="1">MAX(Routing!A$3,J959+K959)</f>
        <v>26.199603118518727</v>
      </c>
      <c r="M960" s="141">
        <f ca="1">VLOOKUP(L960,Routing!A$3:D$23,4)+(L960-VLOOKUP(L960,Routing!A$3:A$23,1))*VLOOKUP(L960,Routing!A$3:E$23,5)</f>
        <v>1.1009872074074181</v>
      </c>
      <c r="N960" s="141">
        <f ca="1">VLOOKUP($L960,Routing!$A$3:$C$23,3)+($L960-VLOOKUP($L960,Routing!$A$3:$A$23,1))*VLOOKUP($L960,Routing!$A$3:$F$23,6)</f>
        <v>1.7285548148148283E-2</v>
      </c>
      <c r="O960" s="141">
        <f ca="1">VLOOKUP($L960,Routing!$A$3:$B$23,2)+($L960-VLOOKUP($L960,Routing!$A$3:$A$23,1))*VLOOKUP($L960,Routing!$A$3:$G$23,7)</f>
        <v>0.86427740740741421</v>
      </c>
      <c r="P960" s="83" t="str">
        <f t="shared" ca="1" si="176"/>
        <v/>
      </c>
      <c r="Q960" s="83" t="str">
        <f t="shared" ca="1" si="180"/>
        <v/>
      </c>
      <c r="R960" s="83"/>
      <c r="S960" s="83"/>
    </row>
    <row r="961" spans="1:19" x14ac:dyDescent="0.2">
      <c r="A961" s="83">
        <f>+MassCurves!A928</f>
        <v>924</v>
      </c>
      <c r="B961" s="138">
        <f t="shared" si="169"/>
        <v>2.8760000000000003</v>
      </c>
      <c r="C961" s="123">
        <f t="shared" ca="1" si="171"/>
        <v>0.39000000000000101</v>
      </c>
      <c r="D961" s="139">
        <f t="shared" ca="1" si="172"/>
        <v>0</v>
      </c>
      <c r="E961" s="138">
        <f t="shared" ca="1" si="173"/>
        <v>0.21849999999999997</v>
      </c>
      <c r="F961" s="139">
        <f t="shared" ca="1" si="170"/>
        <v>0.42961142250000106</v>
      </c>
      <c r="G961" s="140">
        <f t="shared" ca="1" si="177"/>
        <v>25.776685350000065</v>
      </c>
      <c r="H961" s="139">
        <f t="shared" ca="1" si="174"/>
        <v>0.7360258076367765</v>
      </c>
      <c r="I961" s="123">
        <f t="shared" ca="1" si="178"/>
        <v>1.1656372301367774</v>
      </c>
      <c r="J961" s="123">
        <f t="shared" ca="1" si="175"/>
        <v>2.3357419715303869</v>
      </c>
      <c r="K961" s="142">
        <f t="shared" ca="1" si="179"/>
        <v>24.109924023582639</v>
      </c>
      <c r="L961" s="143">
        <f ca="1">MAX(Routing!A$3,J960+K960)</f>
        <v>26.324475739637968</v>
      </c>
      <c r="M961" s="141">
        <f ca="1">VLOOKUP(L961,Routing!A$3:D$23,4)+(L961-VLOOKUP(L961,Routing!A$3:A$23,1))*VLOOKUP(L961,Routing!A$3:E$23,5)</f>
        <v>1.1072757566724158</v>
      </c>
      <c r="N961" s="141">
        <f ca="1">VLOOKUP($L961,Routing!$A$3:$C$23,3)+($L961-VLOOKUP($L961,Routing!$A$3:$A$23,1))*VLOOKUP($L961,Routing!$A$3:$F$23,6)</f>
        <v>1.7367217619122282E-2</v>
      </c>
      <c r="O961" s="141">
        <f ca="1">VLOOKUP($L961,Routing!$A$3:$B$23,2)+($L961-VLOOKUP($L961,Routing!$A$3:$A$23,1))*VLOOKUP($L961,Routing!$A$3:$G$23,7)</f>
        <v>0.86836088095611408</v>
      </c>
      <c r="P961" s="83" t="str">
        <f t="shared" ca="1" si="176"/>
        <v/>
      </c>
      <c r="Q961" s="83" t="str">
        <f t="shared" ca="1" si="180"/>
        <v/>
      </c>
      <c r="R961" s="83"/>
      <c r="S961" s="83"/>
    </row>
    <row r="962" spans="1:19" x14ac:dyDescent="0.2">
      <c r="A962" s="83">
        <f>+MassCurves!A929</f>
        <v>925</v>
      </c>
      <c r="B962" s="138">
        <f t="shared" si="169"/>
        <v>2.8825000000000003</v>
      </c>
      <c r="C962" s="123">
        <f t="shared" ca="1" si="171"/>
        <v>0.38999999999999968</v>
      </c>
      <c r="D962" s="139">
        <f t="shared" ca="1" si="172"/>
        <v>0</v>
      </c>
      <c r="E962" s="138">
        <f t="shared" ca="1" si="173"/>
        <v>0.21849999999999997</v>
      </c>
      <c r="F962" s="139">
        <f t="shared" ca="1" si="170"/>
        <v>0.42961142249999956</v>
      </c>
      <c r="G962" s="140">
        <f t="shared" ca="1" si="177"/>
        <v>25.776685350000015</v>
      </c>
      <c r="H962" s="139">
        <f t="shared" ca="1" si="174"/>
        <v>0.74049332883831864</v>
      </c>
      <c r="I962" s="123">
        <f t="shared" ca="1" si="178"/>
        <v>1.1701047513383183</v>
      </c>
      <c r="J962" s="123">
        <f t="shared" ca="1" si="175"/>
        <v>2.3447178130278497</v>
      </c>
      <c r="K962" s="142">
        <f t="shared" ca="1" si="179"/>
        <v>24.218908065143182</v>
      </c>
      <c r="L962" s="143">
        <f ca="1">MAX(Routing!A$3,J961+K961)</f>
        <v>26.445665995113025</v>
      </c>
      <c r="M962" s="141">
        <f ca="1">VLOOKUP(L962,Routing!A$3:D$23,4)+(L962-VLOOKUP(L962,Routing!A$3:A$23,1))*VLOOKUP(L962,Routing!A$3:E$23,5)</f>
        <v>1.113378863063246</v>
      </c>
      <c r="N962" s="141">
        <f ca="1">VLOOKUP($L962,Routing!$A$3:$C$23,3)+($L962-VLOOKUP($L962,Routing!$A$3:$A$23,1))*VLOOKUP($L962,Routing!$A$3:$F$23,6)</f>
        <v>1.7446478741081115E-2</v>
      </c>
      <c r="O962" s="141">
        <f ca="1">VLOOKUP($L962,Routing!$A$3:$B$23,2)+($L962-VLOOKUP($L962,Routing!$A$3:$A$23,1))*VLOOKUP($L962,Routing!$A$3:$G$23,7)</f>
        <v>0.87232393705405575</v>
      </c>
      <c r="P962" s="83" t="str">
        <f t="shared" ca="1" si="176"/>
        <v/>
      </c>
      <c r="Q962" s="83" t="str">
        <f t="shared" ca="1" si="180"/>
        <v/>
      </c>
      <c r="R962" s="83"/>
      <c r="S962" s="83"/>
    </row>
    <row r="963" spans="1:19" x14ac:dyDescent="0.2">
      <c r="A963" s="83">
        <f>+MassCurves!A930</f>
        <v>926</v>
      </c>
      <c r="B963" s="138">
        <f t="shared" si="169"/>
        <v>2.8890000000000002</v>
      </c>
      <c r="C963" s="123">
        <f t="shared" ca="1" si="171"/>
        <v>0.38999999999999968</v>
      </c>
      <c r="D963" s="139">
        <f t="shared" ca="1" si="172"/>
        <v>0</v>
      </c>
      <c r="E963" s="138">
        <f t="shared" ca="1" si="173"/>
        <v>0.21849999999999997</v>
      </c>
      <c r="F963" s="139">
        <f t="shared" ca="1" si="170"/>
        <v>0.42961142249999956</v>
      </c>
      <c r="G963" s="140">
        <f t="shared" ca="1" si="177"/>
        <v>25.776685349999973</v>
      </c>
      <c r="H963" s="139">
        <f t="shared" ca="1" si="174"/>
        <v>0.74500164919478651</v>
      </c>
      <c r="I963" s="123">
        <f t="shared" ca="1" si="178"/>
        <v>1.174613071694786</v>
      </c>
      <c r="J963" s="123">
        <f t="shared" ca="1" si="175"/>
        <v>2.353775751142976</v>
      </c>
      <c r="K963" s="142">
        <f t="shared" ca="1" si="179"/>
        <v>24.324987095522147</v>
      </c>
      <c r="L963" s="143">
        <f ca="1">MAX(Routing!A$3,J962+K962)</f>
        <v>26.563625878171031</v>
      </c>
      <c r="M963" s="141">
        <f ca="1">VLOOKUP(L963,Routing!A$3:D$23,4)+(L963-VLOOKUP(L963,Routing!A$3:A$23,1))*VLOOKUP(L963,Routing!A$3:E$23,5)</f>
        <v>1.1193192888287571</v>
      </c>
      <c r="N963" s="141">
        <f ca="1">VLOOKUP($L963,Routing!$A$3:$C$23,3)+($L963-VLOOKUP($L963,Routing!$A$3:$A$23,1))*VLOOKUP($L963,Routing!$A$3:$F$23,6)</f>
        <v>1.7523627127646192E-2</v>
      </c>
      <c r="O963" s="141">
        <f ca="1">VLOOKUP($L963,Routing!$A$3:$B$23,2)+($L963-VLOOKUP($L963,Routing!$A$3:$A$23,1))*VLOOKUP($L963,Routing!$A$3:$G$23,7)</f>
        <v>0.87618135638230965</v>
      </c>
      <c r="P963" s="83" t="str">
        <f t="shared" ca="1" si="176"/>
        <v/>
      </c>
      <c r="Q963" s="83" t="str">
        <f t="shared" ca="1" si="180"/>
        <v/>
      </c>
      <c r="R963" s="83"/>
      <c r="S963" s="83"/>
    </row>
    <row r="964" spans="1:19" x14ac:dyDescent="0.2">
      <c r="A964" s="83">
        <f>+MassCurves!A931</f>
        <v>927</v>
      </c>
      <c r="B964" s="138">
        <f t="shared" si="169"/>
        <v>2.8955000000000002</v>
      </c>
      <c r="C964" s="123">
        <f t="shared" ca="1" si="171"/>
        <v>0.38999999999999968</v>
      </c>
      <c r="D964" s="139">
        <f t="shared" ca="1" si="172"/>
        <v>0</v>
      </c>
      <c r="E964" s="138">
        <f t="shared" ca="1" si="173"/>
        <v>0.21849999999999997</v>
      </c>
      <c r="F964" s="139">
        <f t="shared" ca="1" si="170"/>
        <v>0.42961142249999956</v>
      </c>
      <c r="G964" s="140">
        <f t="shared" ca="1" si="177"/>
        <v>25.776685349999973</v>
      </c>
      <c r="H964" s="139">
        <f t="shared" ca="1" si="174"/>
        <v>0.74955126701454577</v>
      </c>
      <c r="I964" s="123">
        <f t="shared" ca="1" si="178"/>
        <v>1.1791626895145453</v>
      </c>
      <c r="J964" s="123">
        <f t="shared" ca="1" si="175"/>
        <v>2.3629167901235153</v>
      </c>
      <c r="K964" s="142">
        <f t="shared" ca="1" si="179"/>
        <v>24.428527533652481</v>
      </c>
      <c r="L964" s="143">
        <f ca="1">MAX(Routing!A$3,J963+K963)</f>
        <v>26.678762846665123</v>
      </c>
      <c r="M964" s="141">
        <f ca="1">VLOOKUP(L964,Routing!A$3:D$23,4)+(L964-VLOOKUP(L964,Routing!A$3:A$23,1))*VLOOKUP(L964,Routing!A$3:E$23,5)</f>
        <v>1.1251175534291789</v>
      </c>
      <c r="N964" s="141">
        <f ca="1">VLOOKUP($L964,Routing!$A$3:$C$23,3)+($L964-VLOOKUP($L964,Routing!$A$3:$A$23,1))*VLOOKUP($L964,Routing!$A$3:$F$23,6)</f>
        <v>1.759892926531401E-2</v>
      </c>
      <c r="O964" s="141">
        <f ca="1">VLOOKUP($L964,Routing!$A$3:$B$23,2)+($L964-VLOOKUP($L964,Routing!$A$3:$A$23,1))*VLOOKUP($L964,Routing!$A$3:$G$23,7)</f>
        <v>0.87994646326570047</v>
      </c>
      <c r="P964" s="83" t="str">
        <f t="shared" ca="1" si="176"/>
        <v/>
      </c>
      <c r="Q964" s="83" t="str">
        <f t="shared" ca="1" si="180"/>
        <v/>
      </c>
      <c r="R964" s="83"/>
      <c r="S964" s="83"/>
    </row>
    <row r="965" spans="1:19" x14ac:dyDescent="0.2">
      <c r="A965" s="83">
        <f>+MassCurves!A932</f>
        <v>928</v>
      </c>
      <c r="B965" s="138">
        <f t="shared" si="169"/>
        <v>2.9020000000000001</v>
      </c>
      <c r="C965" s="123">
        <f t="shared" ca="1" si="171"/>
        <v>0.38999999999999968</v>
      </c>
      <c r="D965" s="139">
        <f t="shared" ca="1" si="172"/>
        <v>0</v>
      </c>
      <c r="E965" s="138">
        <f t="shared" ca="1" si="173"/>
        <v>0.21849999999999997</v>
      </c>
      <c r="F965" s="139">
        <f t="shared" ca="1" si="170"/>
        <v>0.42961142249999956</v>
      </c>
      <c r="G965" s="140">
        <f t="shared" ca="1" si="177"/>
        <v>25.776685349999973</v>
      </c>
      <c r="H965" s="139">
        <f t="shared" ca="1" si="174"/>
        <v>0.75414268823698793</v>
      </c>
      <c r="I965" s="123">
        <f t="shared" ca="1" si="178"/>
        <v>1.1837541107369876</v>
      </c>
      <c r="J965" s="123">
        <f t="shared" ca="1" si="175"/>
        <v>2.3721419496199343</v>
      </c>
      <c r="K965" s="142">
        <f t="shared" ca="1" si="179"/>
        <v>24.529859796063789</v>
      </c>
      <c r="L965" s="143">
        <f ca="1">MAX(Routing!A$3,J964+K964)</f>
        <v>26.791444323775998</v>
      </c>
      <c r="M965" s="141">
        <f ca="1">VLOOKUP(L965,Routing!A$3:D$23,4)+(L965-VLOOKUP(L965,Routing!A$3:A$23,1))*VLOOKUP(L965,Routing!A$3:E$23,5)</f>
        <v>1.1307921601901583</v>
      </c>
      <c r="N965" s="141">
        <f ca="1">VLOOKUP($L965,Routing!$A$3:$C$23,3)+($L965-VLOOKUP($L965,Routing!$A$3:$A$23,1))*VLOOKUP($L965,Routing!$A$3:$F$23,6)</f>
        <v>1.7672625457015041E-2</v>
      </c>
      <c r="O965" s="141">
        <f ca="1">VLOOKUP($L965,Routing!$A$3:$B$23,2)+($L965-VLOOKUP($L965,Routing!$A$3:$A$23,1))*VLOOKUP($L965,Routing!$A$3:$G$23,7)</f>
        <v>0.88363127285075205</v>
      </c>
      <c r="P965" s="83" t="str">
        <f t="shared" ca="1" si="176"/>
        <v/>
      </c>
      <c r="Q965" s="83" t="str">
        <f t="shared" ca="1" si="180"/>
        <v/>
      </c>
      <c r="R965" s="83"/>
      <c r="S965" s="83"/>
    </row>
    <row r="966" spans="1:19" x14ac:dyDescent="0.2">
      <c r="A966" s="83">
        <f>+MassCurves!A933</f>
        <v>929</v>
      </c>
      <c r="B966" s="138">
        <f t="shared" si="169"/>
        <v>2.9085000000000001</v>
      </c>
      <c r="C966" s="123">
        <f t="shared" ca="1" si="171"/>
        <v>0.38999999999999968</v>
      </c>
      <c r="D966" s="139">
        <f t="shared" ca="1" si="172"/>
        <v>0</v>
      </c>
      <c r="E966" s="138">
        <f t="shared" ca="1" si="173"/>
        <v>0.21849999999999997</v>
      </c>
      <c r="F966" s="139">
        <f t="shared" ca="1" si="170"/>
        <v>0.42961142249999956</v>
      </c>
      <c r="G966" s="140">
        <f t="shared" ca="1" si="177"/>
        <v>25.776685349999973</v>
      </c>
      <c r="H966" s="139">
        <f t="shared" ca="1" si="174"/>
        <v>0.75877642657319522</v>
      </c>
      <c r="I966" s="123">
        <f t="shared" ca="1" si="178"/>
        <v>1.1883878490731947</v>
      </c>
      <c r="J966" s="123">
        <f t="shared" ca="1" si="175"/>
        <v>2.3814522649697776</v>
      </c>
      <c r="K966" s="142">
        <f t="shared" ca="1" si="179"/>
        <v>24.629281936875067</v>
      </c>
      <c r="L966" s="143">
        <f ca="1">MAX(Routing!A$3,J965+K965)</f>
        <v>26.902001745683723</v>
      </c>
      <c r="M966" s="141">
        <f ca="1">VLOOKUP(L966,Routing!A$3:D$23,4)+(L966-VLOOKUP(L966,Routing!A$3:A$23,1))*VLOOKUP(L966,Routing!A$3:E$23,5)</f>
        <v>1.1363598001423458</v>
      </c>
      <c r="N966" s="141">
        <f ca="1">VLOOKUP($L966,Routing!$A$3:$C$23,3)+($L966-VLOOKUP($L966,Routing!$A$3:$A$23,1))*VLOOKUP($L966,Routing!$A$3:$F$23,6)</f>
        <v>1.7744932469381112E-2</v>
      </c>
      <c r="O966" s="141">
        <f ca="1">VLOOKUP($L966,Routing!$A$3:$B$23,2)+($L966-VLOOKUP($L966,Routing!$A$3:$A$23,1))*VLOOKUP($L966,Routing!$A$3:$G$23,7)</f>
        <v>0.8872466234690557</v>
      </c>
      <c r="P966" s="83" t="str">
        <f t="shared" ca="1" si="176"/>
        <v/>
      </c>
      <c r="Q966" s="83" t="str">
        <f t="shared" ca="1" si="180"/>
        <v/>
      </c>
      <c r="R966" s="83"/>
      <c r="S966" s="83"/>
    </row>
    <row r="967" spans="1:19" x14ac:dyDescent="0.2">
      <c r="A967" s="83">
        <f>+MassCurves!A934</f>
        <v>930</v>
      </c>
      <c r="B967" s="138">
        <f t="shared" si="169"/>
        <v>2.915</v>
      </c>
      <c r="C967" s="123">
        <f t="shared" ca="1" si="171"/>
        <v>0.38999999999999968</v>
      </c>
      <c r="D967" s="139">
        <f t="shared" ca="1" si="172"/>
        <v>0</v>
      </c>
      <c r="E967" s="138">
        <f t="shared" ca="1" si="173"/>
        <v>0.21849999999999997</v>
      </c>
      <c r="F967" s="139">
        <f t="shared" ca="1" si="170"/>
        <v>0.42961142249999956</v>
      </c>
      <c r="G967" s="140">
        <f t="shared" ca="1" si="177"/>
        <v>25.776685349999973</v>
      </c>
      <c r="H967" s="139">
        <f t="shared" ca="1" si="174"/>
        <v>0.76345300364963686</v>
      </c>
      <c r="I967" s="123">
        <f t="shared" ca="1" si="178"/>
        <v>1.1930644261496364</v>
      </c>
      <c r="J967" s="123">
        <f t="shared" ca="1" si="175"/>
        <v>2.3908487874881712</v>
      </c>
      <c r="K967" s="142">
        <f t="shared" ca="1" si="179"/>
        <v>24.72706292142508</v>
      </c>
      <c r="L967" s="143">
        <f ca="1">MAX(Routing!A$3,J966+K966)</f>
        <v>27.010734201844844</v>
      </c>
      <c r="M967" s="141">
        <f ca="1">VLOOKUP(L967,Routing!A$3:D$23,4)+(L967-VLOOKUP(L967,Routing!A$3:A$23,1))*VLOOKUP(L967,Routing!A$3:E$23,5)</f>
        <v>1.1418355353447045</v>
      </c>
      <c r="N967" s="141">
        <f ca="1">VLOOKUP($L967,Routing!$A$3:$C$23,3)+($L967-VLOOKUP($L967,Routing!$A$3:$A$23,1))*VLOOKUP($L967,Routing!$A$3:$F$23,6)</f>
        <v>1.7816045913567589E-2</v>
      </c>
      <c r="O967" s="141">
        <f ca="1">VLOOKUP($L967,Routing!$A$3:$B$23,2)+($L967-VLOOKUP($L967,Routing!$A$3:$A$23,1))*VLOOKUP($L967,Routing!$A$3:$G$23,7)</f>
        <v>0.89080229567837943</v>
      </c>
      <c r="P967" s="83" t="str">
        <f t="shared" ca="1" si="176"/>
        <v/>
      </c>
      <c r="Q967" s="83" t="str">
        <f t="shared" ca="1" si="180"/>
        <v/>
      </c>
      <c r="R967" s="83"/>
      <c r="S967" s="83"/>
    </row>
    <row r="968" spans="1:19" x14ac:dyDescent="0.2">
      <c r="A968" s="83">
        <f>+MassCurves!A935</f>
        <v>931</v>
      </c>
      <c r="B968" s="138">
        <f t="shared" si="169"/>
        <v>2.9215</v>
      </c>
      <c r="C968" s="123">
        <f t="shared" ca="1" si="171"/>
        <v>0.38999999999999968</v>
      </c>
      <c r="D968" s="139">
        <f t="shared" ca="1" si="172"/>
        <v>0</v>
      </c>
      <c r="E968" s="138">
        <f t="shared" ca="1" si="173"/>
        <v>0.21849999999999997</v>
      </c>
      <c r="F968" s="139">
        <f t="shared" ca="1" si="170"/>
        <v>0.42961142249999956</v>
      </c>
      <c r="G968" s="140">
        <f t="shared" ca="1" si="177"/>
        <v>25.776685349999973</v>
      </c>
      <c r="H968" s="139">
        <f t="shared" ca="1" si="174"/>
        <v>0.76817294915497714</v>
      </c>
      <c r="I968" s="123">
        <f t="shared" ca="1" si="178"/>
        <v>1.1977843716549768</v>
      </c>
      <c r="J968" s="123">
        <f t="shared" ca="1" si="175"/>
        <v>2.4003325847646271</v>
      </c>
      <c r="K968" s="142">
        <f t="shared" ca="1" si="179"/>
        <v>24.82344557044588</v>
      </c>
      <c r="L968" s="143">
        <f ca="1">MAX(Routing!A$3,J967+K967)</f>
        <v>27.117911708913251</v>
      </c>
      <c r="M968" s="141">
        <f ca="1">VLOOKUP(L968,Routing!A$3:D$23,4)+(L968-VLOOKUP(L968,Routing!A$3:A$23,1))*VLOOKUP(L968,Routing!A$3:E$23,5)</f>
        <v>1.1472329637582213</v>
      </c>
      <c r="N968" s="141">
        <f ca="1">VLOOKUP($L968,Routing!$A$3:$C$23,3)+($L968-VLOOKUP($L968,Routing!$A$3:$A$23,1))*VLOOKUP($L968,Routing!$A$3:$F$23,6)</f>
        <v>1.7886142386470405E-2</v>
      </c>
      <c r="O968" s="141">
        <f ca="1">VLOOKUP($L968,Routing!$A$3:$B$23,2)+($L968-VLOOKUP($L968,Routing!$A$3:$A$23,1))*VLOOKUP($L968,Routing!$A$3:$G$23,7)</f>
        <v>0.89430711932352025</v>
      </c>
      <c r="P968" s="83" t="str">
        <f t="shared" ca="1" si="176"/>
        <v/>
      </c>
      <c r="Q968" s="83" t="str">
        <f t="shared" ca="1" si="180"/>
        <v/>
      </c>
      <c r="R968" s="83"/>
      <c r="S968" s="83"/>
    </row>
    <row r="969" spans="1:19" x14ac:dyDescent="0.2">
      <c r="A969" s="83">
        <f>+MassCurves!A936</f>
        <v>932</v>
      </c>
      <c r="B969" s="138">
        <f t="shared" si="169"/>
        <v>2.9280000000000004</v>
      </c>
      <c r="C969" s="123">
        <f t="shared" ca="1" si="171"/>
        <v>0.39000000000000101</v>
      </c>
      <c r="D969" s="139">
        <f t="shared" ca="1" si="172"/>
        <v>0</v>
      </c>
      <c r="E969" s="138">
        <f t="shared" ca="1" si="173"/>
        <v>0.21849999999999997</v>
      </c>
      <c r="F969" s="139">
        <f t="shared" ca="1" si="170"/>
        <v>0.42961142250000106</v>
      </c>
      <c r="G969" s="140">
        <f t="shared" ca="1" si="177"/>
        <v>25.776685350000015</v>
      </c>
      <c r="H969" s="139">
        <f t="shared" ca="1" si="174"/>
        <v>0.77293680099006878</v>
      </c>
      <c r="I969" s="123">
        <f t="shared" ca="1" si="178"/>
        <v>1.2025482234900697</v>
      </c>
      <c r="J969" s="123">
        <f t="shared" ca="1" si="175"/>
        <v>2.4099047409662875</v>
      </c>
      <c r="K969" s="142">
        <f t="shared" ca="1" si="179"/>
        <v>24.918649207967782</v>
      </c>
      <c r="L969" s="143">
        <f ca="1">MAX(Routing!A$3,J968+K968)</f>
        <v>27.223778155210507</v>
      </c>
      <c r="M969" s="141">
        <f ca="1">VLOOKUP(L969,Routing!A$3:D$23,4)+(L969-VLOOKUP(L969,Routing!A$3:A$23,1))*VLOOKUP(L969,Routing!A$3:E$23,5)</f>
        <v>1.1525643675285868</v>
      </c>
      <c r="N969" s="141">
        <f ca="1">VLOOKUP($L969,Routing!$A$3:$C$23,3)+($L969-VLOOKUP($L969,Routing!$A$3:$A$23,1))*VLOOKUP($L969,Routing!$A$3:$F$23,6)</f>
        <v>1.7955381396475151E-2</v>
      </c>
      <c r="O969" s="141">
        <f ca="1">VLOOKUP($L969,Routing!$A$3:$B$23,2)+($L969-VLOOKUP($L969,Routing!$A$3:$A$23,1))*VLOOKUP($L969,Routing!$A$3:$G$23,7)</f>
        <v>0.89776906982375759</v>
      </c>
      <c r="P969" s="83" t="str">
        <f t="shared" ca="1" si="176"/>
        <v/>
      </c>
      <c r="Q969" s="83" t="str">
        <f t="shared" ca="1" si="180"/>
        <v/>
      </c>
      <c r="R969" s="83"/>
      <c r="S969" s="83"/>
    </row>
    <row r="970" spans="1:19" x14ac:dyDescent="0.2">
      <c r="A970" s="83">
        <f>+MassCurves!A937</f>
        <v>933</v>
      </c>
      <c r="B970" s="138">
        <f t="shared" si="169"/>
        <v>2.9345000000000003</v>
      </c>
      <c r="C970" s="123">
        <f t="shared" ca="1" si="171"/>
        <v>0.39000000000000101</v>
      </c>
      <c r="D970" s="139">
        <f t="shared" ca="1" si="172"/>
        <v>0</v>
      </c>
      <c r="E970" s="138">
        <f t="shared" ca="1" si="173"/>
        <v>0.21849999999999997</v>
      </c>
      <c r="F970" s="139">
        <f t="shared" ca="1" si="170"/>
        <v>0.42961142250000106</v>
      </c>
      <c r="G970" s="140">
        <f t="shared" ca="1" si="177"/>
        <v>25.776685350000065</v>
      </c>
      <c r="H970" s="139">
        <f t="shared" ca="1" si="174"/>
        <v>0.77774510542121122</v>
      </c>
      <c r="I970" s="123">
        <f t="shared" ca="1" si="178"/>
        <v>1.2073565279212124</v>
      </c>
      <c r="J970" s="123">
        <f t="shared" ca="1" si="175"/>
        <v>2.4195663571477972</v>
      </c>
      <c r="K970" s="142">
        <f t="shared" ca="1" si="179"/>
        <v>25.012872042801533</v>
      </c>
      <c r="L970" s="143">
        <f ca="1">MAX(Routing!A$3,J969+K969)</f>
        <v>27.328553948934069</v>
      </c>
      <c r="M970" s="141">
        <f ca="1">VLOOKUP(L970,Routing!A$3:D$23,4)+(L970-VLOOKUP(L970,Routing!A$3:A$23,1))*VLOOKUP(L970,Routing!A$3:E$23,5)</f>
        <v>1.1578408463491978</v>
      </c>
      <c r="N970" s="141">
        <f ca="1">VLOOKUP($L970,Routing!$A$3:$C$23,3)+($L970-VLOOKUP($L970,Routing!$A$3:$A$23,1))*VLOOKUP($L970,Routing!$A$3:$F$23,6)</f>
        <v>1.8023907095444124E-2</v>
      </c>
      <c r="O970" s="141">
        <f ca="1">VLOOKUP($L970,Routing!$A$3:$B$23,2)+($L970-VLOOKUP($L970,Routing!$A$3:$A$23,1))*VLOOKUP($L970,Routing!$A$3:$G$23,7)</f>
        <v>0.90119535477220625</v>
      </c>
      <c r="P970" s="83" t="str">
        <f t="shared" ca="1" si="176"/>
        <v/>
      </c>
      <c r="Q970" s="83" t="str">
        <f t="shared" ca="1" si="180"/>
        <v/>
      </c>
      <c r="R970" s="83"/>
      <c r="S970" s="83"/>
    </row>
    <row r="971" spans="1:19" x14ac:dyDescent="0.2">
      <c r="A971" s="83">
        <f>+MassCurves!A938</f>
        <v>934</v>
      </c>
      <c r="B971" s="138">
        <f t="shared" si="169"/>
        <v>2.9410000000000003</v>
      </c>
      <c r="C971" s="123">
        <f t="shared" ca="1" si="171"/>
        <v>0.38999999999999968</v>
      </c>
      <c r="D971" s="139">
        <f t="shared" ca="1" si="172"/>
        <v>0</v>
      </c>
      <c r="E971" s="138">
        <f t="shared" ca="1" si="173"/>
        <v>0.21849999999999997</v>
      </c>
      <c r="F971" s="139">
        <f t="shared" ca="1" si="170"/>
        <v>0.42961142249999956</v>
      </c>
      <c r="G971" s="140">
        <f t="shared" ca="1" si="177"/>
        <v>25.776685350000015</v>
      </c>
      <c r="H971" s="139">
        <f t="shared" ca="1" si="174"/>
        <v>0.78259841723675894</v>
      </c>
      <c r="I971" s="123">
        <f t="shared" ca="1" si="178"/>
        <v>1.2122098397367584</v>
      </c>
      <c r="J971" s="123">
        <f t="shared" ca="1" si="175"/>
        <v>2.4293185515679503</v>
      </c>
      <c r="K971" s="142">
        <f t="shared" ca="1" si="179"/>
        <v>25.10629331043766</v>
      </c>
      <c r="L971" s="143">
        <f ca="1">MAX(Routing!A$3,J970+K970)</f>
        <v>27.43243839994933</v>
      </c>
      <c r="M971" s="141">
        <f ca="1">VLOOKUP(L971,Routing!A$3:D$23,4)+(L971-VLOOKUP(L971,Routing!A$3:A$23,1))*VLOOKUP(L971,Routing!A$3:E$23,5)</f>
        <v>1.1630724374075203</v>
      </c>
      <c r="N971" s="141">
        <f ca="1">VLOOKUP($L971,Routing!$A$3:$C$23,3)+($L971-VLOOKUP($L971,Routing!$A$3:$A$23,1))*VLOOKUP($L971,Routing!$A$3:$F$23,6)</f>
        <v>1.80918498364613E-2</v>
      </c>
      <c r="O971" s="141">
        <f ca="1">VLOOKUP($L971,Routing!$A$3:$B$23,2)+($L971-VLOOKUP($L971,Routing!$A$3:$A$23,1))*VLOOKUP($L971,Routing!$A$3:$G$23,7)</f>
        <v>0.904592491823065</v>
      </c>
      <c r="P971" s="83" t="str">
        <f t="shared" ca="1" si="176"/>
        <v/>
      </c>
      <c r="Q971" s="83" t="str">
        <f t="shared" ca="1" si="180"/>
        <v/>
      </c>
      <c r="R971" s="83"/>
      <c r="S971" s="83"/>
    </row>
    <row r="972" spans="1:19" x14ac:dyDescent="0.2">
      <c r="A972" s="83">
        <f>+MassCurves!A939</f>
        <v>935</v>
      </c>
      <c r="B972" s="138">
        <f t="shared" si="169"/>
        <v>2.9475000000000002</v>
      </c>
      <c r="C972" s="123">
        <f t="shared" ca="1" si="171"/>
        <v>0.38999999999999968</v>
      </c>
      <c r="D972" s="139">
        <f t="shared" ca="1" si="172"/>
        <v>0</v>
      </c>
      <c r="E972" s="138">
        <f t="shared" ca="1" si="173"/>
        <v>0.21849999999999997</v>
      </c>
      <c r="F972" s="139">
        <f t="shared" ca="1" si="170"/>
        <v>0.42961142249999956</v>
      </c>
      <c r="G972" s="140">
        <f t="shared" ca="1" si="177"/>
        <v>25.776685349999973</v>
      </c>
      <c r="H972" s="139">
        <f t="shared" ca="1" si="174"/>
        <v>0.78749729990715711</v>
      </c>
      <c r="I972" s="123">
        <f t="shared" ca="1" si="178"/>
        <v>1.2171087224071566</v>
      </c>
      <c r="J972" s="123">
        <f t="shared" ca="1" si="175"/>
        <v>2.4391624600132786</v>
      </c>
      <c r="K972" s="142">
        <f t="shared" ca="1" si="179"/>
        <v>25.199075199499717</v>
      </c>
      <c r="L972" s="143">
        <f ca="1">MAX(Routing!A$3,J971+K971)</f>
        <v>27.535611862005609</v>
      </c>
      <c r="M972" s="141">
        <f ca="1">VLOOKUP(L972,Routing!A$3:D$23,4)+(L972-VLOOKUP(L972,Routing!A$3:A$23,1))*VLOOKUP(L972,Routing!A$3:E$23,5)</f>
        <v>1.1682682232664696</v>
      </c>
      <c r="N972" s="141">
        <f ca="1">VLOOKUP($L972,Routing!$A$3:$C$23,3)+($L972-VLOOKUP($L972,Routing!$A$3:$A$23,1))*VLOOKUP($L972,Routing!$A$3:$F$23,6)</f>
        <v>1.8159327574889216E-2</v>
      </c>
      <c r="O972" s="141">
        <f ca="1">VLOOKUP($L972,Routing!$A$3:$B$23,2)+($L972-VLOOKUP($L972,Routing!$A$3:$A$23,1))*VLOOKUP($L972,Routing!$A$3:$G$23,7)</f>
        <v>0.90796637874446073</v>
      </c>
      <c r="P972" s="83" t="str">
        <f t="shared" ca="1" si="176"/>
        <v/>
      </c>
      <c r="Q972" s="83" t="str">
        <f t="shared" ca="1" si="180"/>
        <v/>
      </c>
      <c r="R972" s="83"/>
      <c r="S972" s="83"/>
    </row>
    <row r="973" spans="1:19" x14ac:dyDescent="0.2">
      <c r="A973" s="83">
        <f>+MassCurves!A940</f>
        <v>936</v>
      </c>
      <c r="B973" s="138">
        <f t="shared" si="169"/>
        <v>2.9540000000000002</v>
      </c>
      <c r="C973" s="123">
        <f t="shared" ca="1" si="171"/>
        <v>0.38999999999999968</v>
      </c>
      <c r="D973" s="139">
        <f t="shared" ca="1" si="172"/>
        <v>0</v>
      </c>
      <c r="E973" s="138">
        <f t="shared" ca="1" si="173"/>
        <v>0.21849999999999997</v>
      </c>
      <c r="F973" s="139">
        <f t="shared" ca="1" si="170"/>
        <v>0.42961142249999956</v>
      </c>
      <c r="G973" s="140">
        <f t="shared" ca="1" si="177"/>
        <v>25.776685349999973</v>
      </c>
      <c r="H973" s="139">
        <f t="shared" ca="1" si="174"/>
        <v>0.79244232574849804</v>
      </c>
      <c r="I973" s="123">
        <f t="shared" ca="1" si="178"/>
        <v>1.2220537482484977</v>
      </c>
      <c r="J973" s="123">
        <f t="shared" ca="1" si="175"/>
        <v>2.449099236128764</v>
      </c>
      <c r="K973" s="142">
        <f t="shared" ca="1" si="179"/>
        <v>25.291364584457224</v>
      </c>
      <c r="L973" s="143">
        <f ca="1">MAX(Routing!A$3,J972+K972)</f>
        <v>27.638237659512995</v>
      </c>
      <c r="M973" s="141">
        <f ca="1">VLOOKUP(L973,Routing!A$3:D$23,4)+(L973-VLOOKUP(L973,Routing!A$3:A$23,1))*VLOOKUP(L973,Routing!A$3:E$23,5)</f>
        <v>1.1734364288963379</v>
      </c>
      <c r="N973" s="141">
        <f ca="1">VLOOKUP($L973,Routing!$A$3:$C$23,3)+($L973-VLOOKUP($L973,Routing!$A$3:$A$23,1))*VLOOKUP($L973,Routing!$A$3:$F$23,6)</f>
        <v>1.8226447128523868E-2</v>
      </c>
      <c r="O973" s="141">
        <f ca="1">VLOOKUP($L973,Routing!$A$3:$B$23,2)+($L973-VLOOKUP($L973,Routing!$A$3:$A$23,1))*VLOOKUP($L973,Routing!$A$3:$G$23,7)</f>
        <v>0.91132235642619341</v>
      </c>
      <c r="P973" s="83" t="str">
        <f t="shared" ca="1" si="176"/>
        <v/>
      </c>
      <c r="Q973" s="83" t="str">
        <f t="shared" ca="1" si="180"/>
        <v/>
      </c>
      <c r="R973" s="83"/>
      <c r="S973" s="83"/>
    </row>
    <row r="974" spans="1:19" x14ac:dyDescent="0.2">
      <c r="A974" s="83">
        <f>+MassCurves!A941</f>
        <v>937</v>
      </c>
      <c r="B974" s="138">
        <f t="shared" si="169"/>
        <v>2.9605000000000001</v>
      </c>
      <c r="C974" s="123">
        <f t="shared" ca="1" si="171"/>
        <v>0.38999999999999968</v>
      </c>
      <c r="D974" s="139">
        <f t="shared" ca="1" si="172"/>
        <v>0</v>
      </c>
      <c r="E974" s="138">
        <f t="shared" ca="1" si="173"/>
        <v>0.21849999999999997</v>
      </c>
      <c r="F974" s="139">
        <f t="shared" ca="1" si="170"/>
        <v>0.42961142249999956</v>
      </c>
      <c r="G974" s="140">
        <f t="shared" ca="1" si="177"/>
        <v>25.776685349999973</v>
      </c>
      <c r="H974" s="139">
        <f t="shared" ca="1" si="174"/>
        <v>0.79743407608968075</v>
      </c>
      <c r="I974" s="123">
        <f t="shared" ca="1" si="178"/>
        <v>1.2270454985896804</v>
      </c>
      <c r="J974" s="123">
        <f t="shared" ca="1" si="175"/>
        <v>2.4591300517558632</v>
      </c>
      <c r="K974" s="142">
        <f t="shared" ca="1" si="179"/>
        <v>25.383294584118214</v>
      </c>
      <c r="L974" s="143">
        <f ca="1">MAX(Routing!A$3,J973+K973)</f>
        <v>27.740463820585987</v>
      </c>
      <c r="M974" s="141">
        <f ca="1">VLOOKUP(L974,Routing!A$3:D$23,4)+(L974-VLOOKUP(L974,Routing!A$3:A$23,1))*VLOOKUP(L974,Routing!A$3:E$23,5)</f>
        <v>1.1785845089503735</v>
      </c>
      <c r="N974" s="141">
        <f ca="1">VLOOKUP($L974,Routing!$A$3:$C$23,3)+($L974-VLOOKUP($L974,Routing!$A$3:$A$23,1))*VLOOKUP($L974,Routing!$A$3:$F$23,6)</f>
        <v>1.8293305311043812E-2</v>
      </c>
      <c r="O974" s="141">
        <f ca="1">VLOOKUP($L974,Routing!$A$3:$B$23,2)+($L974-VLOOKUP($L974,Routing!$A$3:$A$23,1))*VLOOKUP($L974,Routing!$A$3:$G$23,7)</f>
        <v>0.91466526555219052</v>
      </c>
      <c r="P974" s="83" t="str">
        <f t="shared" ca="1" si="176"/>
        <v/>
      </c>
      <c r="Q974" s="83" t="str">
        <f t="shared" ca="1" si="180"/>
        <v/>
      </c>
      <c r="R974" s="83"/>
      <c r="S974" s="83"/>
    </row>
    <row r="975" spans="1:19" x14ac:dyDescent="0.2">
      <c r="A975" s="83">
        <f>+MassCurves!A942</f>
        <v>938</v>
      </c>
      <c r="B975" s="138">
        <f t="shared" si="169"/>
        <v>2.9670000000000001</v>
      </c>
      <c r="C975" s="123">
        <f t="shared" ca="1" si="171"/>
        <v>0.38999999999999968</v>
      </c>
      <c r="D975" s="139">
        <f t="shared" ca="1" si="172"/>
        <v>0</v>
      </c>
      <c r="E975" s="138">
        <f t="shared" ca="1" si="173"/>
        <v>0.21849999999999997</v>
      </c>
      <c r="F975" s="139">
        <f t="shared" ca="1" si="170"/>
        <v>0.42961142249999956</v>
      </c>
      <c r="G975" s="140">
        <f t="shared" ca="1" si="177"/>
        <v>25.776685349999973</v>
      </c>
      <c r="H975" s="139">
        <f t="shared" ca="1" si="174"/>
        <v>0.8024731414432712</v>
      </c>
      <c r="I975" s="123">
        <f t="shared" ca="1" si="178"/>
        <v>1.2320845639432707</v>
      </c>
      <c r="J975" s="123">
        <f t="shared" ca="1" si="175"/>
        <v>2.4692560972780129</v>
      </c>
      <c r="K975" s="142">
        <f t="shared" ca="1" si="179"/>
        <v>25.474985963455254</v>
      </c>
      <c r="L975" s="143">
        <f ca="1">MAX(Routing!A$3,J974+K974)</f>
        <v>27.842424635874078</v>
      </c>
      <c r="M975" s="141">
        <f ca="1">VLOOKUP(L975,Routing!A$3:D$23,4)+(L975-VLOOKUP(L975,Routing!A$3:A$23,1))*VLOOKUP(L975,Routing!A$3:E$23,5)</f>
        <v>1.18371922626704</v>
      </c>
      <c r="N975" s="141">
        <f ca="1">VLOOKUP($L975,Routing!$A$3:$C$23,3)+($L975-VLOOKUP($L975,Routing!$A$3:$A$23,1))*VLOOKUP($L975,Routing!$A$3:$F$23,6)</f>
        <v>1.8359989951519998E-2</v>
      </c>
      <c r="O975" s="141">
        <f ca="1">VLOOKUP($L975,Routing!$A$3:$B$23,2)+($L975-VLOOKUP($L975,Routing!$A$3:$A$23,1))*VLOOKUP($L975,Routing!$A$3:$G$23,7)</f>
        <v>0.91799949757599986</v>
      </c>
      <c r="P975" s="83" t="str">
        <f t="shared" ca="1" si="176"/>
        <v/>
      </c>
      <c r="Q975" s="83" t="str">
        <f t="shared" ca="1" si="180"/>
        <v/>
      </c>
      <c r="R975" s="83"/>
      <c r="S975" s="83"/>
    </row>
    <row r="976" spans="1:19" x14ac:dyDescent="0.2">
      <c r="A976" s="83">
        <f>+MassCurves!A943</f>
        <v>939</v>
      </c>
      <c r="B976" s="138">
        <f t="shared" si="169"/>
        <v>2.9735</v>
      </c>
      <c r="C976" s="123">
        <f t="shared" ca="1" si="171"/>
        <v>0.38999999999999968</v>
      </c>
      <c r="D976" s="139">
        <f t="shared" ca="1" si="172"/>
        <v>0</v>
      </c>
      <c r="E976" s="138">
        <f t="shared" ca="1" si="173"/>
        <v>0.21849999999999997</v>
      </c>
      <c r="F976" s="139">
        <f t="shared" ca="1" si="170"/>
        <v>0.42961142249999956</v>
      </c>
      <c r="G976" s="140">
        <f t="shared" ca="1" si="177"/>
        <v>25.776685349999973</v>
      </c>
      <c r="H976" s="139">
        <f t="shared" ca="1" si="174"/>
        <v>0.80756012168014812</v>
      </c>
      <c r="I976" s="123">
        <f t="shared" ca="1" si="178"/>
        <v>1.2371715441801476</v>
      </c>
      <c r="J976" s="123">
        <f t="shared" ca="1" si="175"/>
        <v>2.4794785819738139</v>
      </c>
      <c r="K976" s="142">
        <f t="shared" ca="1" si="179"/>
        <v>25.566548394551067</v>
      </c>
      <c r="L976" s="143">
        <f ca="1">MAX(Routing!A$3,J975+K975)</f>
        <v>27.944242060733266</v>
      </c>
      <c r="M976" s="141">
        <f ca="1">VLOOKUP(L976,Routing!A$3:D$23,4)+(L976-VLOOKUP(L976,Routing!A$3:A$23,1))*VLOOKUP(L976,Routing!A$3:E$23,5)</f>
        <v>1.1888467224829702</v>
      </c>
      <c r="N976" s="141">
        <f ca="1">VLOOKUP($L976,Routing!$A$3:$C$23,3)+($L976-VLOOKUP($L976,Routing!$A$3:$A$23,1))*VLOOKUP($L976,Routing!$A$3:$F$23,6)</f>
        <v>1.8426580811467145E-2</v>
      </c>
      <c r="O976" s="141">
        <f ca="1">VLOOKUP($L976,Routing!$A$3:$B$23,2)+($L976-VLOOKUP($L976,Routing!$A$3:$A$23,1))*VLOOKUP($L976,Routing!$A$3:$G$23,7)</f>
        <v>0.92132904057335729</v>
      </c>
      <c r="P976" s="83" t="str">
        <f t="shared" ca="1" si="176"/>
        <v/>
      </c>
      <c r="Q976" s="83" t="str">
        <f t="shared" ca="1" si="180"/>
        <v/>
      </c>
      <c r="R976" s="83"/>
      <c r="S976" s="83"/>
    </row>
    <row r="977" spans="1:19" x14ac:dyDescent="0.2">
      <c r="A977" s="83">
        <f>+MassCurves!A944</f>
        <v>940</v>
      </c>
      <c r="B977" s="138">
        <f t="shared" si="169"/>
        <v>2.98</v>
      </c>
      <c r="C977" s="123">
        <f t="shared" ca="1" si="171"/>
        <v>0.38999999999999968</v>
      </c>
      <c r="D977" s="139">
        <f t="shared" ca="1" si="172"/>
        <v>0</v>
      </c>
      <c r="E977" s="138">
        <f t="shared" ca="1" si="173"/>
        <v>0.21849999999999997</v>
      </c>
      <c r="F977" s="139">
        <f t="shared" ca="1" si="170"/>
        <v>0.42961142249999956</v>
      </c>
      <c r="G977" s="140">
        <f t="shared" ca="1" si="177"/>
        <v>25.776685349999973</v>
      </c>
      <c r="H977" s="139">
        <f t="shared" ca="1" si="174"/>
        <v>0.81269562620804114</v>
      </c>
      <c r="I977" s="123">
        <f t="shared" ca="1" si="178"/>
        <v>1.2423070487080408</v>
      </c>
      <c r="J977" s="123">
        <f t="shared" ca="1" si="175"/>
        <v>2.4897987343780903</v>
      </c>
      <c r="K977" s="142">
        <f t="shared" ca="1" si="179"/>
        <v>25.658081590860032</v>
      </c>
      <c r="L977" s="143">
        <f ca="1">MAX(Routing!A$3,J976+K976)</f>
        <v>28.046026976524882</v>
      </c>
      <c r="M977" s="141">
        <f ca="1">VLOOKUP(L977,Routing!A$3:D$23,4)+(L977-VLOOKUP(L977,Routing!A$3:A$23,1))*VLOOKUP(L977,Routing!A$3:E$23,5)</f>
        <v>1.1939725815516129</v>
      </c>
      <c r="N977" s="141">
        <f ca="1">VLOOKUP($L977,Routing!$A$3:$C$23,3)+($L977-VLOOKUP($L977,Routing!$A$3:$A$23,1))*VLOOKUP($L977,Routing!$A$3:$F$23,6)</f>
        <v>1.8493150409761204E-2</v>
      </c>
      <c r="O977" s="141">
        <f ca="1">VLOOKUP($L977,Routing!$A$3:$B$23,2)+($L977-VLOOKUP($L977,Routing!$A$3:$A$23,1))*VLOOKUP($L977,Routing!$A$3:$G$23,7)</f>
        <v>0.92465752048806016</v>
      </c>
      <c r="P977" s="83" t="str">
        <f t="shared" ca="1" si="176"/>
        <v/>
      </c>
      <c r="Q977" s="83" t="str">
        <f t="shared" ca="1" si="180"/>
        <v/>
      </c>
      <c r="R977" s="83"/>
      <c r="S977" s="83"/>
    </row>
    <row r="978" spans="1:19" x14ac:dyDescent="0.2">
      <c r="A978" s="83">
        <f>+MassCurves!A945</f>
        <v>941</v>
      </c>
      <c r="B978" s="138">
        <f t="shared" si="169"/>
        <v>2.9865000000000004</v>
      </c>
      <c r="C978" s="123">
        <f t="shared" ca="1" si="171"/>
        <v>0.39000000000000101</v>
      </c>
      <c r="D978" s="139">
        <f t="shared" ca="1" si="172"/>
        <v>0</v>
      </c>
      <c r="E978" s="138">
        <f t="shared" ca="1" si="173"/>
        <v>0.21849999999999997</v>
      </c>
      <c r="F978" s="139">
        <f t="shared" ca="1" si="170"/>
        <v>0.42961142250000106</v>
      </c>
      <c r="G978" s="140">
        <f t="shared" ca="1" si="177"/>
        <v>25.776685350000015</v>
      </c>
      <c r="H978" s="139">
        <f t="shared" ca="1" si="174"/>
        <v>0.81788027415405151</v>
      </c>
      <c r="I978" s="123">
        <f t="shared" ca="1" si="178"/>
        <v>1.2474916966540526</v>
      </c>
      <c r="J978" s="123">
        <f t="shared" ca="1" si="175"/>
        <v>2.5002178026510178</v>
      </c>
      <c r="K978" s="142">
        <f t="shared" ca="1" si="179"/>
        <v>25.749676327552276</v>
      </c>
      <c r="L978" s="143">
        <f ca="1">MAX(Routing!A$3,J977+K977)</f>
        <v>28.147880325238123</v>
      </c>
      <c r="M978" s="141">
        <f ca="1">VLOOKUP(L978,Routing!A$3:D$23,4)+(L978-VLOOKUP(L978,Routing!A$3:A$23,1))*VLOOKUP(L978,Routing!A$3:E$23,5)</f>
        <v>1.1991018868824954</v>
      </c>
      <c r="N978" s="141">
        <f ca="1">VLOOKUP($L978,Routing!$A$3:$C$23,3)+($L978-VLOOKUP($L978,Routing!$A$3:$A$23,1))*VLOOKUP($L978,Routing!$A$3:$F$23,6)</f>
        <v>1.8559764764707731E-2</v>
      </c>
      <c r="O978" s="141">
        <f ca="1">VLOOKUP($L978,Routing!$A$3:$B$23,2)+($L978-VLOOKUP($L978,Routing!$A$3:$A$23,1))*VLOOKUP($L978,Routing!$A$3:$G$23,7)</f>
        <v>0.92798823823538656</v>
      </c>
      <c r="P978" s="83" t="str">
        <f t="shared" ca="1" si="176"/>
        <v/>
      </c>
      <c r="Q978" s="83" t="str">
        <f t="shared" ca="1" si="180"/>
        <v/>
      </c>
      <c r="R978" s="83"/>
      <c r="S978" s="83"/>
    </row>
    <row r="979" spans="1:19" x14ac:dyDescent="0.2">
      <c r="A979" s="83">
        <f>+MassCurves!A946</f>
        <v>942</v>
      </c>
      <c r="B979" s="138">
        <f t="shared" si="169"/>
        <v>2.9930000000000003</v>
      </c>
      <c r="C979" s="123">
        <f t="shared" ca="1" si="171"/>
        <v>0.39000000000000101</v>
      </c>
      <c r="D979" s="139">
        <f t="shared" ca="1" si="172"/>
        <v>0</v>
      </c>
      <c r="E979" s="138">
        <f t="shared" ca="1" si="173"/>
        <v>0.21849999999999997</v>
      </c>
      <c r="F979" s="139">
        <f t="shared" ca="1" si="170"/>
        <v>0.42961142250000106</v>
      </c>
      <c r="G979" s="140">
        <f t="shared" ca="1" si="177"/>
        <v>25.776685350000065</v>
      </c>
      <c r="H979" s="139">
        <f t="shared" ca="1" si="174"/>
        <v>0.82311469455126485</v>
      </c>
      <c r="I979" s="123">
        <f t="shared" ca="1" si="178"/>
        <v>1.252726117051266</v>
      </c>
      <c r="J979" s="123">
        <f t="shared" ca="1" si="175"/>
        <v>2.5107370549555439</v>
      </c>
      <c r="K979" s="142">
        <f t="shared" ca="1" si="179"/>
        <v>25.841415359421198</v>
      </c>
      <c r="L979" s="143">
        <f ca="1">MAX(Routing!A$3,J978+K978)</f>
        <v>28.249894130203295</v>
      </c>
      <c r="M979" s="141">
        <f ca="1">VLOOKUP(L979,Routing!A$3:D$23,4)+(L979-VLOOKUP(L979,Routing!A$3:A$23,1))*VLOOKUP(L979,Routing!A$3:E$23,5)</f>
        <v>1.2042392727440507</v>
      </c>
      <c r="N979" s="141">
        <f ca="1">VLOOKUP($L979,Routing!$A$3:$C$23,3)+($L979-VLOOKUP($L979,Routing!$A$3:$A$23,1))*VLOOKUP($L979,Routing!$A$3:$F$23,6)</f>
        <v>1.8626484061611048E-2</v>
      </c>
      <c r="O979" s="141">
        <f ca="1">VLOOKUP($L979,Routing!$A$3:$B$23,2)+($L979-VLOOKUP($L979,Routing!$A$3:$A$23,1))*VLOOKUP($L979,Routing!$A$3:$G$23,7)</f>
        <v>0.93132420308055242</v>
      </c>
      <c r="P979" s="83" t="str">
        <f t="shared" ca="1" si="176"/>
        <v/>
      </c>
      <c r="Q979" s="83" t="str">
        <f t="shared" ca="1" si="180"/>
        <v/>
      </c>
      <c r="R979" s="83"/>
      <c r="S979" s="83"/>
    </row>
    <row r="980" spans="1:19" x14ac:dyDescent="0.2">
      <c r="A980" s="83">
        <f>+MassCurves!A947</f>
        <v>943</v>
      </c>
      <c r="B980" s="138">
        <f t="shared" si="169"/>
        <v>2.9995000000000003</v>
      </c>
      <c r="C980" s="123">
        <f t="shared" ca="1" si="171"/>
        <v>0.38999999999999968</v>
      </c>
      <c r="D980" s="139">
        <f t="shared" ca="1" si="172"/>
        <v>0</v>
      </c>
      <c r="E980" s="138">
        <f t="shared" ca="1" si="173"/>
        <v>0.21849999999999997</v>
      </c>
      <c r="F980" s="139">
        <f t="shared" ca="1" si="170"/>
        <v>0.42961142249999956</v>
      </c>
      <c r="G980" s="140">
        <f t="shared" ca="1" si="177"/>
        <v>25.776685350000015</v>
      </c>
      <c r="H980" s="139">
        <f t="shared" ca="1" si="174"/>
        <v>0.82839952652955362</v>
      </c>
      <c r="I980" s="123">
        <f t="shared" ca="1" si="178"/>
        <v>1.2580109490295532</v>
      </c>
      <c r="J980" s="123">
        <f t="shared" ca="1" si="175"/>
        <v>2.5213577798433016</v>
      </c>
      <c r="K980" s="142">
        <f t="shared" ca="1" si="179"/>
        <v>25.933374246679236</v>
      </c>
      <c r="L980" s="143">
        <f ca="1">MAX(Routing!A$3,J979+K979)</f>
        <v>28.352152414376743</v>
      </c>
      <c r="M980" s="141">
        <f ca="1">VLOOKUP(L980,Routing!A$3:D$23,4)+(L980-VLOOKUP(L980,Routing!A$3:A$23,1))*VLOOKUP(L980,Routing!A$3:E$23,5)</f>
        <v>1.2093889705081813</v>
      </c>
      <c r="N980" s="141">
        <f ca="1">VLOOKUP($L980,Routing!$A$3:$C$23,3)+($L980-VLOOKUP($L980,Routing!$A$3:$A$23,1))*VLOOKUP($L980,Routing!$A$3:$F$23,6)</f>
        <v>1.8693363253353003E-2</v>
      </c>
      <c r="O980" s="141">
        <f ca="1">VLOOKUP($L980,Routing!$A$3:$B$23,2)+($L980-VLOOKUP($L980,Routing!$A$3:$A$23,1))*VLOOKUP($L980,Routing!$A$3:$G$23,7)</f>
        <v>0.93466816266765018</v>
      </c>
      <c r="P980" s="83" t="str">
        <f t="shared" ca="1" si="176"/>
        <v/>
      </c>
      <c r="Q980" s="83" t="str">
        <f t="shared" ca="1" si="180"/>
        <v/>
      </c>
      <c r="R980" s="83"/>
      <c r="S980" s="83"/>
    </row>
    <row r="981" spans="1:19" x14ac:dyDescent="0.2">
      <c r="A981" s="83">
        <f>+MassCurves!A948</f>
        <v>944</v>
      </c>
      <c r="B981" s="138">
        <f t="shared" si="169"/>
        <v>3.0060000000000002</v>
      </c>
      <c r="C981" s="123">
        <f t="shared" ca="1" si="171"/>
        <v>0.38999999999999968</v>
      </c>
      <c r="D981" s="139">
        <f t="shared" ca="1" si="172"/>
        <v>0</v>
      </c>
      <c r="E981" s="138">
        <f t="shared" ca="1" si="173"/>
        <v>0.21849999999999997</v>
      </c>
      <c r="F981" s="139">
        <f t="shared" ca="1" si="170"/>
        <v>0.42961142249999956</v>
      </c>
      <c r="G981" s="140">
        <f t="shared" ca="1" si="177"/>
        <v>25.776685349999973</v>
      </c>
      <c r="H981" s="139">
        <f t="shared" ca="1" si="174"/>
        <v>0.83373541951068419</v>
      </c>
      <c r="I981" s="123">
        <f t="shared" ca="1" si="178"/>
        <v>1.2633468420106837</v>
      </c>
      <c r="J981" s="123">
        <f t="shared" ca="1" si="175"/>
        <v>2.5320812866492277</v>
      </c>
      <c r="K981" s="142">
        <f t="shared" ca="1" si="179"/>
        <v>26.025622097927151</v>
      </c>
      <c r="L981" s="143">
        <f ca="1">MAX(Routing!A$3,J980+K980)</f>
        <v>28.454732026522539</v>
      </c>
      <c r="M981" s="141">
        <f ca="1">VLOOKUP(L981,Routing!A$3:D$23,4)+(L981-VLOOKUP(L981,Routing!A$3:A$23,1))*VLOOKUP(L981,Routing!A$3:E$23,5)</f>
        <v>1.2145548502565306</v>
      </c>
      <c r="N981" s="141">
        <f ca="1">VLOOKUP($L981,Routing!$A$3:$C$23,3)+($L981-VLOOKUP($L981,Routing!$A$3:$A$23,1))*VLOOKUP($L981,Routing!$A$3:$F$23,6)</f>
        <v>1.8760452600734164E-2</v>
      </c>
      <c r="O981" s="141">
        <f ca="1">VLOOKUP($L981,Routing!$A$3:$B$23,2)+($L981-VLOOKUP($L981,Routing!$A$3:$A$23,1))*VLOOKUP($L981,Routing!$A$3:$G$23,7)</f>
        <v>0.93802263003670827</v>
      </c>
      <c r="P981" s="83" t="str">
        <f t="shared" ca="1" si="176"/>
        <v/>
      </c>
      <c r="Q981" s="83" t="str">
        <f t="shared" ca="1" si="180"/>
        <v/>
      </c>
      <c r="R981" s="83"/>
      <c r="S981" s="83"/>
    </row>
    <row r="982" spans="1:19" x14ac:dyDescent="0.2">
      <c r="A982" s="83">
        <f>+MassCurves!A949</f>
        <v>945</v>
      </c>
      <c r="B982" s="138">
        <f t="shared" si="169"/>
        <v>3.0125000000000002</v>
      </c>
      <c r="C982" s="123">
        <f t="shared" ca="1" si="171"/>
        <v>0.38999999999999968</v>
      </c>
      <c r="D982" s="139">
        <f t="shared" ca="1" si="172"/>
        <v>0</v>
      </c>
      <c r="E982" s="138">
        <f t="shared" ca="1" si="173"/>
        <v>0.21849999999999997</v>
      </c>
      <c r="F982" s="139">
        <f t="shared" ca="1" si="170"/>
        <v>0.42961142249999956</v>
      </c>
      <c r="G982" s="140">
        <f t="shared" ca="1" si="177"/>
        <v>25.776685349999973</v>
      </c>
      <c r="H982" s="139">
        <f t="shared" ca="1" si="174"/>
        <v>0.83912303340783445</v>
      </c>
      <c r="I982" s="123">
        <f t="shared" ca="1" si="178"/>
        <v>1.268734455907834</v>
      </c>
      <c r="J982" s="123">
        <f t="shared" ca="1" si="175"/>
        <v>2.5429089058951257</v>
      </c>
      <c r="K982" s="142">
        <f t="shared" ca="1" si="179"/>
        <v>26.11822223864656</v>
      </c>
      <c r="L982" s="143">
        <f ca="1">MAX(Routing!A$3,J981+K981)</f>
        <v>28.557703384576378</v>
      </c>
      <c r="M982" s="141">
        <f ca="1">VLOOKUP(L982,Routing!A$3:D$23,4)+(L982-VLOOKUP(L982,Routing!A$3:A$23,1))*VLOOKUP(L982,Routing!A$3:E$23,5)</f>
        <v>1.2197404582160767</v>
      </c>
      <c r="N982" s="141">
        <f ca="1">VLOOKUP($L982,Routing!$A$3:$C$23,3)+($L982-VLOOKUP($L982,Routing!$A$3:$A$23,1))*VLOOKUP($L982,Routing!$A$3:$F$23,6)</f>
        <v>1.8827798158650346E-2</v>
      </c>
      <c r="O982" s="141">
        <f ca="1">VLOOKUP($L982,Routing!$A$3:$B$23,2)+($L982-VLOOKUP($L982,Routing!$A$3:$A$23,1))*VLOOKUP($L982,Routing!$A$3:$G$23,7)</f>
        <v>0.9413899079325172</v>
      </c>
      <c r="P982" s="83" t="str">
        <f t="shared" ca="1" si="176"/>
        <v/>
      </c>
      <c r="Q982" s="83" t="str">
        <f t="shared" ca="1" si="180"/>
        <v/>
      </c>
      <c r="R982" s="83"/>
      <c r="S982" s="83"/>
    </row>
    <row r="983" spans="1:19" x14ac:dyDescent="0.2">
      <c r="A983" s="83">
        <f>+MassCurves!A950</f>
        <v>946</v>
      </c>
      <c r="B983" s="138">
        <f t="shared" si="169"/>
        <v>3.0190000000000001</v>
      </c>
      <c r="C983" s="123">
        <f t="shared" ca="1" si="171"/>
        <v>0.38999999999999968</v>
      </c>
      <c r="D983" s="139">
        <f t="shared" ca="1" si="172"/>
        <v>0</v>
      </c>
      <c r="E983" s="138">
        <f t="shared" ca="1" si="173"/>
        <v>0.21849999999999997</v>
      </c>
      <c r="F983" s="139">
        <f t="shared" ca="1" si="170"/>
        <v>0.42961142249999956</v>
      </c>
      <c r="G983" s="140">
        <f t="shared" ca="1" si="177"/>
        <v>25.776685349999973</v>
      </c>
      <c r="H983" s="139">
        <f t="shared" ca="1" si="174"/>
        <v>0.84456303882964057</v>
      </c>
      <c r="I983" s="123">
        <f t="shared" ca="1" si="178"/>
        <v>1.2741744613296402</v>
      </c>
      <c r="J983" s="123">
        <f t="shared" ca="1" si="175"/>
        <v>2.5538419897024061</v>
      </c>
      <c r="K983" s="142">
        <f t="shared" ca="1" si="179"/>
        <v>26.211232812725363</v>
      </c>
      <c r="L983" s="143">
        <f ca="1">MAX(Routing!A$3,J982+K982)</f>
        <v>28.661131144541685</v>
      </c>
      <c r="M983" s="141">
        <f ca="1">VLOOKUP(L983,Routing!A$3:D$23,4)+(L983-VLOOKUP(L983,Routing!A$3:A$23,1))*VLOOKUP(L983,Routing!A$3:E$23,5)</f>
        <v>1.2249490504445453</v>
      </c>
      <c r="N983" s="141">
        <f ca="1">VLOOKUP($L983,Routing!$A$3:$C$23,3)+($L983-VLOOKUP($L983,Routing!$A$3:$A$23,1))*VLOOKUP($L983,Routing!$A$3:$F$23,6)</f>
        <v>1.8895442213565521E-2</v>
      </c>
      <c r="O983" s="141">
        <f ca="1">VLOOKUP($L983,Routing!$A$3:$B$23,2)+($L983-VLOOKUP($L983,Routing!$A$3:$A$23,1))*VLOOKUP($L983,Routing!$A$3:$G$23,7)</f>
        <v>0.94477211067827604</v>
      </c>
      <c r="P983" s="83" t="str">
        <f t="shared" ca="1" si="176"/>
        <v/>
      </c>
      <c r="Q983" s="83" t="str">
        <f t="shared" ca="1" si="180"/>
        <v/>
      </c>
      <c r="R983" s="83"/>
      <c r="S983" s="83"/>
    </row>
    <row r="984" spans="1:19" x14ac:dyDescent="0.2">
      <c r="A984" s="83">
        <f>+MassCurves!A951</f>
        <v>947</v>
      </c>
      <c r="B984" s="138">
        <f t="shared" si="169"/>
        <v>3.0255000000000001</v>
      </c>
      <c r="C984" s="123">
        <f t="shared" ca="1" si="171"/>
        <v>0.38999999999999968</v>
      </c>
      <c r="D984" s="139">
        <f t="shared" ca="1" si="172"/>
        <v>0</v>
      </c>
      <c r="E984" s="138">
        <f t="shared" ca="1" si="173"/>
        <v>0.21849999999999997</v>
      </c>
      <c r="F984" s="139">
        <f t="shared" ca="1" si="170"/>
        <v>0.42961142249999956</v>
      </c>
      <c r="G984" s="140">
        <f t="shared" ca="1" si="177"/>
        <v>25.776685349999973</v>
      </c>
      <c r="H984" s="139">
        <f t="shared" ca="1" si="174"/>
        <v>0.85005611728888608</v>
      </c>
      <c r="I984" s="123">
        <f t="shared" ca="1" si="178"/>
        <v>1.2796675397888857</v>
      </c>
      <c r="J984" s="123">
        <f t="shared" ca="1" si="175"/>
        <v>2.5648819122142332</v>
      </c>
      <c r="K984" s="142">
        <f t="shared" ca="1" si="179"/>
        <v>26.304707323768934</v>
      </c>
      <c r="L984" s="143">
        <f ca="1">MAX(Routing!A$3,J983+K983)</f>
        <v>28.765074802427769</v>
      </c>
      <c r="M984" s="141">
        <f ca="1">VLOOKUP(L984,Routing!A$3:D$23,4)+(L984-VLOOKUP(L984,Routing!A$3:A$23,1))*VLOOKUP(L984,Routing!A$3:E$23,5)</f>
        <v>1.2301836231438446</v>
      </c>
      <c r="N984" s="141">
        <f ca="1">VLOOKUP($L984,Routing!$A$3:$C$23,3)+($L984-VLOOKUP($L984,Routing!$A$3:$A$23,1))*VLOOKUP($L984,Routing!$A$3:$F$23,6)</f>
        <v>1.8963423677192785E-2</v>
      </c>
      <c r="O984" s="141">
        <f ca="1">VLOOKUP($L984,Routing!$A$3:$B$23,2)+($L984-VLOOKUP($L984,Routing!$A$3:$A$23,1))*VLOOKUP($L984,Routing!$A$3:$G$23,7)</f>
        <v>0.94817118385963917</v>
      </c>
      <c r="P984" s="83" t="str">
        <f t="shared" ca="1" si="176"/>
        <v/>
      </c>
      <c r="Q984" s="83" t="str">
        <f t="shared" ca="1" si="180"/>
        <v/>
      </c>
      <c r="R984" s="83"/>
      <c r="S984" s="83"/>
    </row>
    <row r="985" spans="1:19" x14ac:dyDescent="0.2">
      <c r="A985" s="83">
        <f>+MassCurves!A952</f>
        <v>948</v>
      </c>
      <c r="B985" s="138">
        <f t="shared" si="169"/>
        <v>3.032</v>
      </c>
      <c r="C985" s="123">
        <f t="shared" ca="1" si="171"/>
        <v>0.38999999999999968</v>
      </c>
      <c r="D985" s="139">
        <f t="shared" ca="1" si="172"/>
        <v>0</v>
      </c>
      <c r="E985" s="138">
        <f t="shared" ca="1" si="173"/>
        <v>0.21849999999999997</v>
      </c>
      <c r="F985" s="139">
        <f t="shared" ca="1" si="170"/>
        <v>0.42961142249999956</v>
      </c>
      <c r="G985" s="140">
        <f t="shared" ca="1" si="177"/>
        <v>25.776685349999973</v>
      </c>
      <c r="H985" s="139">
        <f t="shared" ca="1" si="174"/>
        <v>0.85560296141596093</v>
      </c>
      <c r="I985" s="123">
        <f t="shared" ca="1" si="178"/>
        <v>1.2852143839159604</v>
      </c>
      <c r="J985" s="123">
        <f t="shared" ca="1" si="175"/>
        <v>2.5760300700273282</v>
      </c>
      <c r="K985" s="142">
        <f t="shared" ca="1" si="179"/>
        <v>26.398695122270478</v>
      </c>
      <c r="L985" s="143">
        <f ca="1">MAX(Routing!A$3,J984+K984)</f>
        <v>28.869589235983167</v>
      </c>
      <c r="M985" s="141">
        <f ca="1">VLOOKUP(L985,Routing!A$3:D$23,4)+(L985-VLOOKUP(L985,Routing!A$3:A$23,1))*VLOOKUP(L985,Routing!A$3:E$23,5)</f>
        <v>1.2354469399415984</v>
      </c>
      <c r="N985" s="141">
        <f ca="1">VLOOKUP($L985,Routing!$A$3:$C$23,3)+($L985-VLOOKUP($L985,Routing!$A$3:$A$23,1))*VLOOKUP($L985,Routing!$A$3:$F$23,6)</f>
        <v>1.9031778440799979E-2</v>
      </c>
      <c r="O985" s="141">
        <f ca="1">VLOOKUP($L985,Routing!$A$3:$B$23,2)+($L985-VLOOKUP($L985,Routing!$A$3:$A$23,1))*VLOOKUP($L985,Routing!$A$3:$G$23,7)</f>
        <v>0.9515889220399989</v>
      </c>
      <c r="P985" s="83" t="str">
        <f t="shared" ca="1" si="176"/>
        <v/>
      </c>
      <c r="Q985" s="83" t="str">
        <f t="shared" ca="1" si="180"/>
        <v/>
      </c>
      <c r="R985" s="83"/>
      <c r="S985" s="83"/>
    </row>
    <row r="986" spans="1:19" x14ac:dyDescent="0.2">
      <c r="A986" s="83">
        <f>+MassCurves!A953</f>
        <v>949</v>
      </c>
      <c r="B986" s="138">
        <f t="shared" si="169"/>
        <v>3.0385</v>
      </c>
      <c r="C986" s="123">
        <f t="shared" ca="1" si="171"/>
        <v>0.38999999999999968</v>
      </c>
      <c r="D986" s="139">
        <f t="shared" ca="1" si="172"/>
        <v>0</v>
      </c>
      <c r="E986" s="138">
        <f t="shared" ca="1" si="173"/>
        <v>0.21849999999999997</v>
      </c>
      <c r="F986" s="139">
        <f t="shared" ca="1" si="170"/>
        <v>0.42961142249999956</v>
      </c>
      <c r="G986" s="140">
        <f t="shared" ca="1" si="177"/>
        <v>25.776685349999973</v>
      </c>
      <c r="H986" s="139">
        <f t="shared" ca="1" si="174"/>
        <v>0.86120427517720632</v>
      </c>
      <c r="I986" s="123">
        <f t="shared" ca="1" si="178"/>
        <v>1.2908156976772058</v>
      </c>
      <c r="J986" s="123">
        <f t="shared" ca="1" si="175"/>
        <v>2.587287882633686</v>
      </c>
      <c r="K986" s="142">
        <f t="shared" ca="1" si="179"/>
        <v>26.493241844102091</v>
      </c>
      <c r="L986" s="143">
        <f ca="1">MAX(Routing!A$3,J985+K985)</f>
        <v>28.974725192297807</v>
      </c>
      <c r="M986" s="141">
        <f ca="1">VLOOKUP(L986,Routing!A$3:D$23,4)+(L986-VLOOKUP(L986,Routing!A$3:A$23,1))*VLOOKUP(L986,Routing!A$3:E$23,5)</f>
        <v>1.2407415564466522</v>
      </c>
      <c r="N986" s="141">
        <f ca="1">VLOOKUP($L986,Routing!$A$3:$C$23,3)+($L986-VLOOKUP($L986,Routing!$A$3:$A$23,1))*VLOOKUP($L986,Routing!$A$3:$F$23,6)</f>
        <v>1.9100539694112365E-2</v>
      </c>
      <c r="O986" s="141">
        <f ca="1">VLOOKUP($L986,Routing!$A$3:$B$23,2)+($L986-VLOOKUP($L986,Routing!$A$3:$A$23,1))*VLOOKUP($L986,Routing!$A$3:$G$23,7)</f>
        <v>0.95502698470561831</v>
      </c>
      <c r="P986" s="83" t="str">
        <f t="shared" ca="1" si="176"/>
        <v/>
      </c>
      <c r="Q986" s="83" t="str">
        <f t="shared" ca="1" si="180"/>
        <v/>
      </c>
      <c r="R986" s="83"/>
      <c r="S986" s="83"/>
    </row>
    <row r="987" spans="1:19" x14ac:dyDescent="0.2">
      <c r="A987" s="83">
        <f>+MassCurves!A954</f>
        <v>950</v>
      </c>
      <c r="B987" s="138">
        <f t="shared" si="169"/>
        <v>3.0449999999999999</v>
      </c>
      <c r="C987" s="123">
        <f t="shared" ca="1" si="171"/>
        <v>0.38999999999999968</v>
      </c>
      <c r="D987" s="139">
        <f t="shared" ca="1" si="172"/>
        <v>0</v>
      </c>
      <c r="E987" s="138">
        <f t="shared" ca="1" si="173"/>
        <v>0.21849999999999997</v>
      </c>
      <c r="F987" s="139">
        <f t="shared" ca="1" si="170"/>
        <v>0.42961142249999956</v>
      </c>
      <c r="G987" s="140">
        <f t="shared" ca="1" si="177"/>
        <v>25.776685349999973</v>
      </c>
      <c r="H987" s="139">
        <f t="shared" ca="1" si="174"/>
        <v>0.86686077409828433</v>
      </c>
      <c r="I987" s="123">
        <f t="shared" ca="1" si="178"/>
        <v>1.2964721965982839</v>
      </c>
      <c r="J987" s="123">
        <f t="shared" ca="1" si="175"/>
        <v>2.5986567928724593</v>
      </c>
      <c r="K987" s="142">
        <f t="shared" ca="1" si="179"/>
        <v>26.588389805238553</v>
      </c>
      <c r="L987" s="143">
        <f ca="1">MAX(Routing!A$3,J986+K986)</f>
        <v>29.080529726735776</v>
      </c>
      <c r="M987" s="141">
        <f ca="1">VLOOKUP(L987,Routing!A$3:D$23,4)+(L987-VLOOKUP(L987,Routing!A$3:A$23,1))*VLOOKUP(L987,Routing!A$3:E$23,5)</f>
        <v>1.2460698423536003</v>
      </c>
      <c r="N987" s="141">
        <f ca="1">VLOOKUP($L987,Routing!$A$3:$C$23,3)+($L987-VLOOKUP($L987,Routing!$A$3:$A$23,1))*VLOOKUP($L987,Routing!$A$3:$F$23,6)</f>
        <v>1.9169738212384418E-2</v>
      </c>
      <c r="O987" s="141">
        <f ca="1">VLOOKUP($L987,Routing!$A$3:$B$23,2)+($L987-VLOOKUP($L987,Routing!$A$3:$A$23,1))*VLOOKUP($L987,Routing!$A$3:$G$23,7)</f>
        <v>0.95848691061922087</v>
      </c>
      <c r="P987" s="83" t="str">
        <f t="shared" ca="1" si="176"/>
        <v/>
      </c>
      <c r="Q987" s="83" t="str">
        <f t="shared" ca="1" si="180"/>
        <v/>
      </c>
      <c r="R987" s="83"/>
      <c r="S987" s="83"/>
    </row>
    <row r="988" spans="1:19" x14ac:dyDescent="0.2">
      <c r="A988" s="83">
        <f>+MassCurves!A955</f>
        <v>951</v>
      </c>
      <c r="B988" s="138">
        <f t="shared" si="169"/>
        <v>3.0515000000000003</v>
      </c>
      <c r="C988" s="123">
        <f t="shared" ca="1" si="171"/>
        <v>0.39000000000000101</v>
      </c>
      <c r="D988" s="139">
        <f t="shared" ca="1" si="172"/>
        <v>0</v>
      </c>
      <c r="E988" s="138">
        <f t="shared" ca="1" si="173"/>
        <v>0.21849999999999997</v>
      </c>
      <c r="F988" s="139">
        <f t="shared" ca="1" si="170"/>
        <v>0.42961142250000106</v>
      </c>
      <c r="G988" s="140">
        <f t="shared" ca="1" si="177"/>
        <v>25.776685350000015</v>
      </c>
      <c r="H988" s="139">
        <f t="shared" ca="1" si="174"/>
        <v>0.8725731854926948</v>
      </c>
      <c r="I988" s="123">
        <f t="shared" ca="1" si="178"/>
        <v>1.3021846079926958</v>
      </c>
      <c r="J988" s="123">
        <f t="shared" ca="1" si="175"/>
        <v>2.6101382673922813</v>
      </c>
      <c r="K988" s="142">
        <f t="shared" ca="1" si="179"/>
        <v>26.684178357131138</v>
      </c>
      <c r="L988" s="143">
        <f ca="1">MAX(Routing!A$3,J987+K987)</f>
        <v>29.18704659811101</v>
      </c>
      <c r="M988" s="141">
        <f ca="1">VLOOKUP(L988,Routing!A$3:D$23,4)+(L988-VLOOKUP(L988,Routing!A$3:A$23,1))*VLOOKUP(L988,Routing!A$3:E$23,5)</f>
        <v>1.25143400134372</v>
      </c>
      <c r="N988" s="141">
        <f ca="1">VLOOKUP($L988,Routing!$A$3:$C$23,3)+($L988-VLOOKUP($L988,Routing!$A$3:$A$23,1))*VLOOKUP($L988,Routing!$A$3:$F$23,6)</f>
        <v>1.9239402614853504E-2</v>
      </c>
      <c r="O988" s="141">
        <f ca="1">VLOOKUP($L988,Routing!$A$3:$B$23,2)+($L988-VLOOKUP($L988,Routing!$A$3:$A$23,1))*VLOOKUP($L988,Routing!$A$3:$G$23,7)</f>
        <v>0.96197013074267523</v>
      </c>
      <c r="P988" s="83" t="str">
        <f t="shared" ca="1" si="176"/>
        <v/>
      </c>
      <c r="Q988" s="83" t="str">
        <f t="shared" ca="1" si="180"/>
        <v/>
      </c>
      <c r="R988" s="83"/>
      <c r="S988" s="83"/>
    </row>
    <row r="989" spans="1:19" x14ac:dyDescent="0.2">
      <c r="A989" s="83">
        <f>+MassCurves!A956</f>
        <v>952</v>
      </c>
      <c r="B989" s="138">
        <f t="shared" si="169"/>
        <v>3.0580000000000003</v>
      </c>
      <c r="C989" s="123">
        <f t="shared" ca="1" si="171"/>
        <v>0.38999999999999968</v>
      </c>
      <c r="D989" s="139">
        <f t="shared" ca="1" si="172"/>
        <v>0</v>
      </c>
      <c r="E989" s="138">
        <f t="shared" ca="1" si="173"/>
        <v>0.21849999999999997</v>
      </c>
      <c r="F989" s="139">
        <f t="shared" ca="1" si="170"/>
        <v>0.42961142249999956</v>
      </c>
      <c r="G989" s="140">
        <f t="shared" ca="1" si="177"/>
        <v>25.776685350000015</v>
      </c>
      <c r="H989" s="139">
        <f t="shared" ca="1" si="174"/>
        <v>0.87834224869558419</v>
      </c>
      <c r="I989" s="123">
        <f t="shared" ca="1" si="178"/>
        <v>1.3079536711955837</v>
      </c>
      <c r="J989" s="123">
        <f t="shared" ca="1" si="175"/>
        <v>2.6217337971243158</v>
      </c>
      <c r="K989" s="142">
        <f t="shared" ca="1" si="179"/>
        <v>26.780644206704036</v>
      </c>
      <c r="L989" s="143">
        <f ca="1">MAX(Routing!A$3,J988+K988)</f>
        <v>29.294316624523418</v>
      </c>
      <c r="M989" s="141">
        <f ca="1">VLOOKUP(L989,Routing!A$3:D$23,4)+(L989-VLOOKUP(L989,Routing!A$3:A$23,1))*VLOOKUP(L989,Routing!A$3:E$23,5)</f>
        <v>1.2568360890047765</v>
      </c>
      <c r="N989" s="141">
        <f ca="1">VLOOKUP($L989,Routing!$A$3:$C$23,3)+($L989-VLOOKUP($L989,Routing!$A$3:$A$23,1))*VLOOKUP($L989,Routing!$A$3:$F$23,6)</f>
        <v>1.930955959746463E-2</v>
      </c>
      <c r="O989" s="141">
        <f ca="1">VLOOKUP($L989,Routing!$A$3:$B$23,2)+($L989-VLOOKUP($L989,Routing!$A$3:$A$23,1))*VLOOKUP($L989,Routing!$A$3:$G$23,7)</f>
        <v>0.96547797987323136</v>
      </c>
      <c r="P989" s="83" t="str">
        <f t="shared" ca="1" si="176"/>
        <v/>
      </c>
      <c r="Q989" s="83" t="str">
        <f t="shared" ca="1" si="180"/>
        <v/>
      </c>
      <c r="R989" s="83"/>
      <c r="S989" s="83"/>
    </row>
    <row r="990" spans="1:19" x14ac:dyDescent="0.2">
      <c r="A990" s="83">
        <f>+MassCurves!A957</f>
        <v>953</v>
      </c>
      <c r="B990" s="138">
        <f t="shared" si="169"/>
        <v>3.0645000000000002</v>
      </c>
      <c r="C990" s="123">
        <f t="shared" ca="1" si="171"/>
        <v>0.38999999999999968</v>
      </c>
      <c r="D990" s="139">
        <f t="shared" ca="1" si="172"/>
        <v>0</v>
      </c>
      <c r="E990" s="138">
        <f t="shared" ca="1" si="173"/>
        <v>0.21849999999999997</v>
      </c>
      <c r="F990" s="139">
        <f t="shared" ca="1" si="170"/>
        <v>0.42961142249999956</v>
      </c>
      <c r="G990" s="140">
        <f t="shared" ca="1" si="177"/>
        <v>25.776685349999973</v>
      </c>
      <c r="H990" s="139">
        <f t="shared" ca="1" si="174"/>
        <v>0.88416871530297902</v>
      </c>
      <c r="I990" s="123">
        <f t="shared" ca="1" si="178"/>
        <v>1.3137801378029785</v>
      </c>
      <c r="J990" s="123">
        <f t="shared" ca="1" si="175"/>
        <v>2.6334448977662963</v>
      </c>
      <c r="K990" s="142">
        <f t="shared" ca="1" si="179"/>
        <v>26.877821704546498</v>
      </c>
      <c r="L990" s="143">
        <f ca="1">MAX(Routing!A$3,J989+K989)</f>
        <v>29.402378003828353</v>
      </c>
      <c r="M990" s="141">
        <f ca="1">VLOOKUP(L990,Routing!A$3:D$23,4)+(L990-VLOOKUP(L990,Routing!A$3:A$23,1))*VLOOKUP(L990,Routing!A$3:E$23,5)</f>
        <v>1.2622780289697733</v>
      </c>
      <c r="N990" s="141">
        <f ca="1">VLOOKUP($L990,Routing!$A$3:$C$23,3)+($L990-VLOOKUP($L990,Routing!$A$3:$A$23,1))*VLOOKUP($L990,Routing!$A$3:$F$23,6)</f>
        <v>1.9380234142464585E-2</v>
      </c>
      <c r="O990" s="141">
        <f ca="1">VLOOKUP($L990,Routing!$A$3:$B$23,2)+($L990-VLOOKUP($L990,Routing!$A$3:$A$23,1))*VLOOKUP($L990,Routing!$A$3:$G$23,7)</f>
        <v>0.96901170712322926</v>
      </c>
      <c r="P990" s="83" t="str">
        <f t="shared" ca="1" si="176"/>
        <v/>
      </c>
      <c r="Q990" s="83" t="str">
        <f t="shared" ca="1" si="180"/>
        <v/>
      </c>
      <c r="R990" s="83"/>
      <c r="S990" s="83"/>
    </row>
    <row r="991" spans="1:19" x14ac:dyDescent="0.2">
      <c r="A991" s="83">
        <f>+MassCurves!A958</f>
        <v>954</v>
      </c>
      <c r="B991" s="138">
        <f t="shared" si="169"/>
        <v>3.0710000000000002</v>
      </c>
      <c r="C991" s="123">
        <f t="shared" ca="1" si="171"/>
        <v>0.38999999999999968</v>
      </c>
      <c r="D991" s="139">
        <f t="shared" ca="1" si="172"/>
        <v>0</v>
      </c>
      <c r="E991" s="138">
        <f t="shared" ca="1" si="173"/>
        <v>0.21849999999999997</v>
      </c>
      <c r="F991" s="139">
        <f t="shared" ca="1" si="170"/>
        <v>0.42961142249999956</v>
      </c>
      <c r="G991" s="140">
        <f t="shared" ca="1" si="177"/>
        <v>25.776685349999973</v>
      </c>
      <c r="H991" s="139">
        <f t="shared" ca="1" si="174"/>
        <v>0.89005334941659464</v>
      </c>
      <c r="I991" s="123">
        <f t="shared" ca="1" si="178"/>
        <v>1.3196647719165941</v>
      </c>
      <c r="J991" s="123">
        <f t="shared" ca="1" si="175"/>
        <v>2.6452731102778615</v>
      </c>
      <c r="K991" s="142">
        <f t="shared" ca="1" si="179"/>
        <v>26.975743104513519</v>
      </c>
      <c r="L991" s="143">
        <f ca="1">MAX(Routing!A$3,J990+K990)</f>
        <v>29.511266602312794</v>
      </c>
      <c r="M991" s="141">
        <f ca="1">VLOOKUP(L991,Routing!A$3:D$23,4)+(L991-VLOOKUP(L991,Routing!A$3:A$23,1))*VLOOKUP(L991,Routing!A$3:E$23,5)</f>
        <v>1.2677616274546013</v>
      </c>
      <c r="N991" s="141">
        <f ca="1">VLOOKUP($L991,Routing!$A$3:$C$23,3)+($L991-VLOOKUP($L991,Routing!$A$3:$A$23,1))*VLOOKUP($L991,Routing!$A$3:$F$23,6)</f>
        <v>1.9451449707202612E-2</v>
      </c>
      <c r="O991" s="141">
        <f ca="1">VLOOKUP($L991,Routing!$A$3:$B$23,2)+($L991-VLOOKUP($L991,Routing!$A$3:$A$23,1))*VLOOKUP($L991,Routing!$A$3:$G$23,7)</f>
        <v>0.97257248536013052</v>
      </c>
      <c r="P991" s="83" t="str">
        <f t="shared" ca="1" si="176"/>
        <v/>
      </c>
      <c r="Q991" s="83" t="str">
        <f t="shared" ca="1" si="180"/>
        <v/>
      </c>
      <c r="R991" s="83"/>
      <c r="S991" s="83"/>
    </row>
    <row r="992" spans="1:19" x14ac:dyDescent="0.2">
      <c r="A992" s="83">
        <f>+MassCurves!A959</f>
        <v>955</v>
      </c>
      <c r="B992" s="138">
        <f t="shared" si="169"/>
        <v>3.0775000000000001</v>
      </c>
      <c r="C992" s="123">
        <f t="shared" ca="1" si="171"/>
        <v>0.38999999999999968</v>
      </c>
      <c r="D992" s="139">
        <f t="shared" ca="1" si="172"/>
        <v>0</v>
      </c>
      <c r="E992" s="138">
        <f t="shared" ca="1" si="173"/>
        <v>0.21849999999999997</v>
      </c>
      <c r="F992" s="139">
        <f t="shared" ca="1" si="170"/>
        <v>0.42961142249999956</v>
      </c>
      <c r="G992" s="140">
        <f t="shared" ca="1" si="177"/>
        <v>25.776685349999973</v>
      </c>
      <c r="H992" s="139">
        <f t="shared" ca="1" si="174"/>
        <v>0.89599692789436536</v>
      </c>
      <c r="I992" s="123">
        <f t="shared" ca="1" si="178"/>
        <v>1.325608350394365</v>
      </c>
      <c r="J992" s="123">
        <f t="shared" ca="1" si="175"/>
        <v>2.657220001387492</v>
      </c>
      <c r="K992" s="142">
        <f t="shared" ca="1" si="179"/>
        <v>27.074438797625355</v>
      </c>
      <c r="L992" s="143">
        <f ca="1">MAX(Routing!A$3,J991+K991)</f>
        <v>29.621016214791382</v>
      </c>
      <c r="M992" s="141">
        <f ca="1">VLOOKUP(L992,Routing!A$3:D$23,4)+(L992-VLOOKUP(L992,Routing!A$3:A$23,1))*VLOOKUP(L992,Routing!A$3:E$23,5)</f>
        <v>1.2732885863564005</v>
      </c>
      <c r="N992" s="141">
        <f ca="1">VLOOKUP($L992,Routing!$A$3:$C$23,3)+($L992-VLOOKUP($L992,Routing!$A$3:$A$23,1))*VLOOKUP($L992,Routing!$A$3:$F$23,6)</f>
        <v>1.9523228394238968E-2</v>
      </c>
      <c r="O992" s="141">
        <f ca="1">VLOOKUP($L992,Routing!$A$3:$B$23,2)+($L992-VLOOKUP($L992,Routing!$A$3:$A$23,1))*VLOOKUP($L992,Routing!$A$3:$G$23,7)</f>
        <v>0.97616141971194836</v>
      </c>
      <c r="P992" s="83" t="str">
        <f t="shared" ca="1" si="176"/>
        <v/>
      </c>
      <c r="Q992" s="83" t="str">
        <f t="shared" ca="1" si="180"/>
        <v/>
      </c>
      <c r="R992" s="83"/>
      <c r="S992" s="83"/>
    </row>
    <row r="993" spans="1:19" x14ac:dyDescent="0.2">
      <c r="A993" s="83">
        <f>+MassCurves!A960</f>
        <v>956</v>
      </c>
      <c r="B993" s="138">
        <f t="shared" si="169"/>
        <v>3.0840000000000001</v>
      </c>
      <c r="C993" s="123">
        <f t="shared" ca="1" si="171"/>
        <v>0.38999999999999968</v>
      </c>
      <c r="D993" s="139">
        <f t="shared" ca="1" si="172"/>
        <v>0</v>
      </c>
      <c r="E993" s="138">
        <f t="shared" ca="1" si="173"/>
        <v>0.21849999999999997</v>
      </c>
      <c r="F993" s="139">
        <f t="shared" ca="1" si="170"/>
        <v>0.42961142249999956</v>
      </c>
      <c r="G993" s="140">
        <f t="shared" ca="1" si="177"/>
        <v>25.776685349999973</v>
      </c>
      <c r="H993" s="139">
        <f t="shared" ca="1" si="174"/>
        <v>0.9020002406068488</v>
      </c>
      <c r="I993" s="123">
        <f t="shared" ca="1" si="178"/>
        <v>1.3316116631068484</v>
      </c>
      <c r="J993" s="123">
        <f t="shared" ca="1" si="175"/>
        <v>2.6692871641113536</v>
      </c>
      <c r="K993" s="142">
        <f t="shared" ca="1" si="179"/>
        <v>27.173937522864478</v>
      </c>
      <c r="L993" s="143">
        <f ca="1">MAX(Routing!A$3,J992+K992)</f>
        <v>29.731658799012848</v>
      </c>
      <c r="M993" s="141">
        <f ca="1">VLOOKUP(L993,Routing!A$3:D$23,4)+(L993-VLOOKUP(L993,Routing!A$3:A$23,1))*VLOOKUP(L993,Routing!A$3:E$23,5)</f>
        <v>1.2788605150582011</v>
      </c>
      <c r="N993" s="141">
        <f ca="1">VLOOKUP($L993,Routing!$A$3:$C$23,3)+($L993-VLOOKUP($L993,Routing!$A$3:$A$23,1))*VLOOKUP($L993,Routing!$A$3:$F$23,6)</f>
        <v>1.959559110465196E-2</v>
      </c>
      <c r="O993" s="141">
        <f ca="1">VLOOKUP($L993,Routing!$A$3:$B$23,2)+($L993-VLOOKUP($L993,Routing!$A$3:$A$23,1))*VLOOKUP($L993,Routing!$A$3:$G$23,7)</f>
        <v>0.97977955523259797</v>
      </c>
      <c r="P993" s="83" t="str">
        <f t="shared" ca="1" si="176"/>
        <v/>
      </c>
      <c r="Q993" s="83" t="str">
        <f t="shared" ca="1" si="180"/>
        <v/>
      </c>
      <c r="R993" s="83"/>
      <c r="S993" s="83"/>
    </row>
    <row r="994" spans="1:19" x14ac:dyDescent="0.2">
      <c r="A994" s="83">
        <f>+MassCurves!A961</f>
        <v>957</v>
      </c>
      <c r="B994" s="138">
        <f t="shared" si="169"/>
        <v>3.0905</v>
      </c>
      <c r="C994" s="123">
        <f t="shared" ca="1" si="171"/>
        <v>0.38999999999999968</v>
      </c>
      <c r="D994" s="139">
        <f t="shared" ca="1" si="172"/>
        <v>0</v>
      </c>
      <c r="E994" s="138">
        <f t="shared" ca="1" si="173"/>
        <v>0.21849999999999997</v>
      </c>
      <c r="F994" s="139">
        <f t="shared" ca="1" si="170"/>
        <v>0.42961142249999956</v>
      </c>
      <c r="G994" s="140">
        <f t="shared" ca="1" si="177"/>
        <v>25.776685349999973</v>
      </c>
      <c r="H994" s="139">
        <f t="shared" ca="1" si="174"/>
        <v>0.90806409069966332</v>
      </c>
      <c r="I994" s="123">
        <f t="shared" ca="1" si="178"/>
        <v>1.3376755131996629</v>
      </c>
      <c r="J994" s="123">
        <f t="shared" ca="1" si="175"/>
        <v>2.6814762182843657</v>
      </c>
      <c r="K994" s="142">
        <f t="shared" ca="1" si="179"/>
        <v>27.27426655720792</v>
      </c>
      <c r="L994" s="143">
        <f ca="1">MAX(Routing!A$3,J993+K993)</f>
        <v>29.84322468697583</v>
      </c>
      <c r="M994" s="141">
        <f ca="1">VLOOKUP(L994,Routing!A$3:D$23,4)+(L994-VLOOKUP(L994,Routing!A$3:A$23,1))*VLOOKUP(L994,Routing!A$3:E$23,5)</f>
        <v>1.2844789410707254</v>
      </c>
      <c r="N994" s="141">
        <f ca="1">VLOOKUP($L994,Routing!$A$3:$C$23,3)+($L994-VLOOKUP($L994,Routing!$A$3:$A$23,1))*VLOOKUP($L994,Routing!$A$3:$F$23,6)</f>
        <v>1.9668557676243186E-2</v>
      </c>
      <c r="O994" s="141">
        <f ca="1">VLOOKUP($L994,Routing!$A$3:$B$23,2)+($L994-VLOOKUP($L994,Routing!$A$3:$A$23,1))*VLOOKUP($L994,Routing!$A$3:$G$23,7)</f>
        <v>0.98342788381215918</v>
      </c>
      <c r="P994" s="83" t="str">
        <f t="shared" ca="1" si="176"/>
        <v/>
      </c>
      <c r="Q994" s="83" t="str">
        <f t="shared" ca="1" si="180"/>
        <v/>
      </c>
      <c r="R994" s="83"/>
      <c r="S994" s="83"/>
    </row>
    <row r="995" spans="1:19" x14ac:dyDescent="0.2">
      <c r="A995" s="83">
        <f>+MassCurves!A962</f>
        <v>958</v>
      </c>
      <c r="B995" s="138">
        <f t="shared" si="169"/>
        <v>3.097</v>
      </c>
      <c r="C995" s="123">
        <f t="shared" ca="1" si="171"/>
        <v>0.38999999999999968</v>
      </c>
      <c r="D995" s="139">
        <f t="shared" ca="1" si="172"/>
        <v>0</v>
      </c>
      <c r="E995" s="138">
        <f t="shared" ca="1" si="173"/>
        <v>0.21849999999999997</v>
      </c>
      <c r="F995" s="139">
        <f t="shared" ca="1" si="170"/>
        <v>0.42961142249999956</v>
      </c>
      <c r="G995" s="140">
        <f t="shared" ca="1" si="177"/>
        <v>25.776685349999973</v>
      </c>
      <c r="H995" s="139">
        <f t="shared" ca="1" si="174"/>
        <v>0.91418929486212175</v>
      </c>
      <c r="I995" s="123">
        <f t="shared" ca="1" si="178"/>
        <v>1.3438007173621214</v>
      </c>
      <c r="J995" s="123">
        <f t="shared" ca="1" si="175"/>
        <v>2.6937888111038357</v>
      </c>
      <c r="K995" s="142">
        <f t="shared" ca="1" si="179"/>
        <v>27.37545188699719</v>
      </c>
      <c r="L995" s="143">
        <f ca="1">MAX(Routing!A$3,J994+K994)</f>
        <v>29.955742775492286</v>
      </c>
      <c r="M995" s="141">
        <f ca="1">VLOOKUP(L995,Routing!A$3:D$23,4)+(L995-VLOOKUP(L995,Routing!A$3:A$23,1))*VLOOKUP(L995,Routing!A$3:E$23,5)</f>
        <v>1.2901453196291079</v>
      </c>
      <c r="N995" s="141">
        <f ca="1">VLOOKUP($L995,Routing!$A$3:$C$23,3)+($L995-VLOOKUP($L995,Routing!$A$3:$A$23,1))*VLOOKUP($L995,Routing!$A$3:$F$23,6)</f>
        <v>1.9742147008170233E-2</v>
      </c>
      <c r="O995" s="141">
        <f ca="1">VLOOKUP($L995,Routing!$A$3:$B$23,2)+($L995-VLOOKUP($L995,Routing!$A$3:$A$23,1))*VLOOKUP($L995,Routing!$A$3:$G$23,7)</f>
        <v>0.98710735040851161</v>
      </c>
      <c r="P995" s="83" t="str">
        <f t="shared" ca="1" si="176"/>
        <v/>
      </c>
      <c r="Q995" s="83" t="str">
        <f t="shared" ca="1" si="180"/>
        <v/>
      </c>
      <c r="R995" s="83"/>
      <c r="S995" s="83"/>
    </row>
    <row r="996" spans="1:19" x14ac:dyDescent="0.2">
      <c r="A996" s="83">
        <f>+MassCurves!A963</f>
        <v>959</v>
      </c>
      <c r="B996" s="138">
        <f t="shared" si="169"/>
        <v>3.1034999999999999</v>
      </c>
      <c r="C996" s="123">
        <f t="shared" ca="1" si="171"/>
        <v>0.38999999999999968</v>
      </c>
      <c r="D996" s="139">
        <f t="shared" ca="1" si="172"/>
        <v>0</v>
      </c>
      <c r="E996" s="138">
        <f t="shared" ca="1" si="173"/>
        <v>0.21849999999999997</v>
      </c>
      <c r="F996" s="139">
        <f t="shared" ca="1" si="170"/>
        <v>0.42961142249999956</v>
      </c>
      <c r="G996" s="140">
        <f t="shared" ca="1" si="177"/>
        <v>25.776685349999973</v>
      </c>
      <c r="H996" s="139">
        <f t="shared" ca="1" si="174"/>
        <v>0.9203766836022288</v>
      </c>
      <c r="I996" s="123">
        <f t="shared" ca="1" si="178"/>
        <v>1.3499881061022283</v>
      </c>
      <c r="J996" s="123">
        <f t="shared" ca="1" si="175"/>
        <v>2.7062266176859877</v>
      </c>
      <c r="K996" s="142">
        <f t="shared" ca="1" si="179"/>
        <v>27.477518362536799</v>
      </c>
      <c r="L996" s="143">
        <f ca="1">MAX(Routing!A$3,J995+K995)</f>
        <v>30.069240698101027</v>
      </c>
      <c r="M996" s="141">
        <f ca="1">VLOOKUP(L996,Routing!A$3:D$23,4)+(L996-VLOOKUP(L996,Routing!A$3:A$23,1))*VLOOKUP(L996,Routing!A$3:E$23,5)</f>
        <v>1.2958610423504116</v>
      </c>
      <c r="N996" s="141">
        <f ca="1">VLOOKUP($L996,Routing!$A$3:$C$23,3)+($L996-VLOOKUP($L996,Routing!$A$3:$A$23,1))*VLOOKUP($L996,Routing!$A$3:$F$23,6)</f>
        <v>1.9816377173381965E-2</v>
      </c>
      <c r="O996" s="141">
        <f ca="1">VLOOKUP($L996,Routing!$A$3:$B$23,2)+($L996-VLOOKUP($L996,Routing!$A$3:$A$23,1))*VLOOKUP($L996,Routing!$A$3:$G$23,7)</f>
        <v>0.99081885866909825</v>
      </c>
      <c r="P996" s="83" t="str">
        <f t="shared" ca="1" si="176"/>
        <v/>
      </c>
      <c r="Q996" s="83" t="str">
        <f t="shared" ca="1" si="180"/>
        <v/>
      </c>
      <c r="R996" s="83"/>
      <c r="S996" s="83"/>
    </row>
    <row r="997" spans="1:19" x14ac:dyDescent="0.2">
      <c r="A997" s="83">
        <f>+MassCurves!A964</f>
        <v>960</v>
      </c>
      <c r="B997" s="138">
        <f t="shared" ref="B997:B1060" si="181">+HLOOKUP($B$9,MassCurve,(A997+2))</f>
        <v>3.1100000000000003</v>
      </c>
      <c r="C997" s="123">
        <f t="shared" ca="1" si="171"/>
        <v>0.39000000000000101</v>
      </c>
      <c r="D997" s="139">
        <f t="shared" ca="1" si="172"/>
        <v>0</v>
      </c>
      <c r="E997" s="138">
        <f t="shared" ca="1" si="173"/>
        <v>0.21849999999999997</v>
      </c>
      <c r="F997" s="139">
        <f t="shared" ref="F997:F1060" ca="1" si="182">+E997*C997*MAX(0.05,$B$5)*1.0083</f>
        <v>0.42961142250000106</v>
      </c>
      <c r="G997" s="140">
        <f t="shared" ca="1" si="177"/>
        <v>25.776685350000015</v>
      </c>
      <c r="H997" s="139">
        <f t="shared" ca="1" si="174"/>
        <v>0.92662710152821448</v>
      </c>
      <c r="I997" s="123">
        <f t="shared" ca="1" si="178"/>
        <v>1.3562385240282155</v>
      </c>
      <c r="J997" s="123">
        <f t="shared" ca="1" si="175"/>
        <v>2.7187913416357405</v>
      </c>
      <c r="K997" s="142">
        <f t="shared" ca="1" si="179"/>
        <v>27.580489837622185</v>
      </c>
      <c r="L997" s="143">
        <f ca="1">MAX(Routing!A$3,J996+K996)</f>
        <v>30.183744980222787</v>
      </c>
      <c r="M997" s="141">
        <f ca="1">VLOOKUP(L997,Routing!A$3:D$23,4)+(L997-VLOOKUP(L997,Routing!A$3:A$23,1))*VLOOKUP(L997,Routing!A$3:E$23,5)</f>
        <v>1.3016274450471907</v>
      </c>
      <c r="N997" s="141">
        <f ca="1">VLOOKUP($L997,Routing!$A$3:$C$23,3)+($L997-VLOOKUP($L997,Routing!$A$3:$A$23,1))*VLOOKUP($L997,Routing!$A$3:$F$23,6)</f>
        <v>1.9891265520093387E-2</v>
      </c>
      <c r="O997" s="141">
        <f ca="1">VLOOKUP($L997,Routing!$A$3:$B$23,2)+($L997-VLOOKUP($L997,Routing!$A$3:$A$23,1))*VLOOKUP($L997,Routing!$A$3:$G$23,7)</f>
        <v>0.99456327600466921</v>
      </c>
      <c r="P997" s="83" t="str">
        <f t="shared" ca="1" si="176"/>
        <v/>
      </c>
      <c r="Q997" s="83" t="str">
        <f t="shared" ca="1" si="180"/>
        <v/>
      </c>
      <c r="R997" s="83"/>
      <c r="S997" s="83"/>
    </row>
    <row r="998" spans="1:19" x14ac:dyDescent="0.2">
      <c r="A998" s="83">
        <f>+MassCurves!A965</f>
        <v>961</v>
      </c>
      <c r="B998" s="138">
        <f t="shared" si="181"/>
        <v>3.1165000000000003</v>
      </c>
      <c r="C998" s="123">
        <f t="shared" ref="C998:C1061" ca="1" si="183">+IF(A998&lt;MAX(5,$B$6),(B998-B997)*60,(B998-OFFSET(B998,-MAX(5,$B$6),0,1,1))/(A998-OFFSET(A998,-MAX(5,$B$6),0,1,1))*60)</f>
        <v>0.38999999999999968</v>
      </c>
      <c r="D998" s="139">
        <f t="shared" ref="D998:D1061" ca="1" si="184">VLOOKUP(C998,Cinterp,$B$10+1)</f>
        <v>0</v>
      </c>
      <c r="E998" s="138">
        <f t="shared" ref="E998:E1061" ca="1" si="185">0.95*MAX(0,$B$7)/100+D998*(1-MAX(0,$B$7)/100)</f>
        <v>0.21849999999999997</v>
      </c>
      <c r="F998" s="139">
        <f t="shared" ca="1" si="182"/>
        <v>0.42961142249999956</v>
      </c>
      <c r="G998" s="140">
        <f t="shared" ca="1" si="177"/>
        <v>25.776685350000015</v>
      </c>
      <c r="H998" s="139">
        <f t="shared" ref="H998:H1061" ca="1" si="186">+S$35*(1-F998/B$20)*(1/(1+ABS(A998-S$37)/100))^2</f>
        <v>0.93294140763678202</v>
      </c>
      <c r="I998" s="123">
        <f t="shared" ca="1" si="178"/>
        <v>1.3625528301367815</v>
      </c>
      <c r="J998" s="123">
        <f t="shared" ref="J998:J1061" ca="1" si="187">+I998+I999</f>
        <v>2.7314847156301081</v>
      </c>
      <c r="K998" s="142">
        <f t="shared" ca="1" si="179"/>
        <v>27.684389295526863</v>
      </c>
      <c r="L998" s="143">
        <f ca="1">MAX(Routing!A$3,J997+K997)</f>
        <v>30.299281179257925</v>
      </c>
      <c r="M998" s="141">
        <f ca="1">VLOOKUP(L998,Routing!A$3:D$23,4)+(L998-VLOOKUP(L998,Routing!A$3:A$23,1))*VLOOKUP(L998,Routing!A$3:E$23,5)</f>
        <v>1.3074458147827732</v>
      </c>
      <c r="N998" s="141">
        <f ca="1">VLOOKUP($L998,Routing!$A$3:$C$23,3)+($L998-VLOOKUP($L998,Routing!$A$3:$A$23,1))*VLOOKUP($L998,Routing!$A$3:$F$23,6)</f>
        <v>1.9966828763412638E-2</v>
      </c>
      <c r="O998" s="141">
        <f ca="1">VLOOKUP($L998,Routing!$A$3:$B$23,2)+($L998-VLOOKUP($L998,Routing!$A$3:$A$23,1))*VLOOKUP($L998,Routing!$A$3:$G$23,7)</f>
        <v>0.99834143817063192</v>
      </c>
      <c r="P998" s="83" t="str">
        <f t="shared" ref="P998:P1061" ca="1" si="188">IF(I998&gt;B$23,(I998-B$23),"")</f>
        <v/>
      </c>
      <c r="Q998" s="83" t="str">
        <f t="shared" ca="1" si="180"/>
        <v/>
      </c>
      <c r="R998" s="83"/>
      <c r="S998" s="83"/>
    </row>
    <row r="999" spans="1:19" x14ac:dyDescent="0.2">
      <c r="A999" s="83">
        <f>+MassCurves!A966</f>
        <v>962</v>
      </c>
      <c r="B999" s="138">
        <f t="shared" si="181"/>
        <v>3.1230000000000002</v>
      </c>
      <c r="C999" s="123">
        <f t="shared" ca="1" si="183"/>
        <v>0.38999999999999968</v>
      </c>
      <c r="D999" s="139">
        <f t="shared" ca="1" si="184"/>
        <v>0</v>
      </c>
      <c r="E999" s="138">
        <f t="shared" ca="1" si="185"/>
        <v>0.21849999999999997</v>
      </c>
      <c r="F999" s="139">
        <f t="shared" ca="1" si="182"/>
        <v>0.42961142249999956</v>
      </c>
      <c r="G999" s="140">
        <f t="shared" ref="G999:G1062" ca="1" si="189">+AVERAGE(F998:F999)*60</f>
        <v>25.776685349999973</v>
      </c>
      <c r="H999" s="139">
        <f t="shared" ca="1" si="186"/>
        <v>0.93932047560825283</v>
      </c>
      <c r="I999" s="123">
        <f t="shared" ref="I999:I1062" ca="1" si="190">+F999+H999</f>
        <v>1.3689318981082523</v>
      </c>
      <c r="J999" s="123">
        <f t="shared" ca="1" si="187"/>
        <v>2.744308502015576</v>
      </c>
      <c r="K999" s="142">
        <f t="shared" ref="K999:K1062" ca="1" si="191">L999-2*M999</f>
        <v>27.793556112462035</v>
      </c>
      <c r="L999" s="143">
        <f ca="1">MAX(Routing!A$3,J998+K998)</f>
        <v>30.415874011156973</v>
      </c>
      <c r="M999" s="141">
        <f ca="1">VLOOKUP(L999,Routing!A$3:D$23,4)+(L999-VLOOKUP(L999,Routing!A$3:A$23,1))*VLOOKUP(L999,Routing!A$3:E$23,5)</f>
        <v>1.3111588121042499</v>
      </c>
      <c r="N999" s="141">
        <f ca="1">VLOOKUP($L999,Routing!$A$3:$C$23,3)+($L999-VLOOKUP($L999,Routing!$A$3:$A$23,1))*VLOOKUP($L999,Routing!$A$3:$F$23,6)</f>
        <v>2.0044569696317301E-2</v>
      </c>
      <c r="O999" s="141">
        <f ca="1">VLOOKUP($L999,Routing!$A$3:$B$23,2)+($L999-VLOOKUP($L999,Routing!$A$3:$A$23,1))*VLOOKUP($L999,Routing!$A$3:$G$23,7)</f>
        <v>1.0011142424079325</v>
      </c>
      <c r="P999" s="83" t="str">
        <f t="shared" ca="1" si="188"/>
        <v/>
      </c>
      <c r="Q999" s="83" t="str">
        <f t="shared" ref="Q999:Q1062" ca="1" si="192">IF(P999="","",P999*60)</f>
        <v/>
      </c>
      <c r="R999" s="83"/>
      <c r="S999" s="83"/>
    </row>
    <row r="1000" spans="1:19" x14ac:dyDescent="0.2">
      <c r="A1000" s="83">
        <f>+MassCurves!A967</f>
        <v>963</v>
      </c>
      <c r="B1000" s="138">
        <f t="shared" si="181"/>
        <v>3.1295000000000002</v>
      </c>
      <c r="C1000" s="123">
        <f t="shared" ca="1" si="183"/>
        <v>0.38999999999999968</v>
      </c>
      <c r="D1000" s="139">
        <f t="shared" ca="1" si="184"/>
        <v>0</v>
      </c>
      <c r="E1000" s="138">
        <f t="shared" ca="1" si="185"/>
        <v>0.21849999999999997</v>
      </c>
      <c r="F1000" s="139">
        <f t="shared" ca="1" si="182"/>
        <v>0.42961142249999956</v>
      </c>
      <c r="G1000" s="140">
        <f t="shared" ca="1" si="189"/>
        <v>25.776685349999973</v>
      </c>
      <c r="H1000" s="139">
        <f t="shared" ca="1" si="186"/>
        <v>0.94576519410880189</v>
      </c>
      <c r="I1000" s="123">
        <f t="shared" ca="1" si="190"/>
        <v>1.3753766166088015</v>
      </c>
      <c r="J1000" s="123">
        <f t="shared" ca="1" si="187"/>
        <v>2.7572644934198518</v>
      </c>
      <c r="K1000" s="142">
        <f t="shared" ca="1" si="191"/>
        <v>27.911254739354007</v>
      </c>
      <c r="L1000" s="143">
        <f ca="1">MAX(Routing!A$3,J999+K999)</f>
        <v>30.537864614477613</v>
      </c>
      <c r="M1000" s="141">
        <f ca="1">VLOOKUP(L1000,Routing!A$3:D$23,4)+(L1000-VLOOKUP(L1000,Routing!A$3:A$23,1))*VLOOKUP(L1000,Routing!A$3:E$23,5)</f>
        <v>1.3133047902411488</v>
      </c>
      <c r="N1000" s="141">
        <f ca="1">VLOOKUP($L1000,Routing!$A$3:$C$23,3)+($L1000-VLOOKUP($L1000,Routing!$A$3:$A$23,1))*VLOOKUP($L1000,Routing!$A$3:$F$23,6)</f>
        <v>2.012710731696726E-2</v>
      </c>
      <c r="O1000" s="141">
        <f ca="1">VLOOKUP($L1000,Routing!$A$3:$B$23,2)+($L1000-VLOOKUP($L1000,Routing!$A$3:$A$23,1))*VLOOKUP($L1000,Routing!$A$3:$G$23,7)</f>
        <v>1.0031776829241814</v>
      </c>
      <c r="P1000" s="83" t="str">
        <f t="shared" ca="1" si="188"/>
        <v/>
      </c>
      <c r="Q1000" s="83" t="str">
        <f t="shared" ca="1" si="192"/>
        <v/>
      </c>
      <c r="R1000" s="83"/>
      <c r="S1000" s="83"/>
    </row>
    <row r="1001" spans="1:19" x14ac:dyDescent="0.2">
      <c r="A1001" s="83">
        <f>+MassCurves!A968</f>
        <v>964</v>
      </c>
      <c r="B1001" s="138">
        <f t="shared" si="181"/>
        <v>3.1360000000000001</v>
      </c>
      <c r="C1001" s="123">
        <f t="shared" ca="1" si="183"/>
        <v>0.38999999999999968</v>
      </c>
      <c r="D1001" s="139">
        <f t="shared" ca="1" si="184"/>
        <v>0</v>
      </c>
      <c r="E1001" s="138">
        <f t="shared" ca="1" si="185"/>
        <v>0.21849999999999997</v>
      </c>
      <c r="F1001" s="139">
        <f t="shared" ca="1" si="182"/>
        <v>0.42961142249999956</v>
      </c>
      <c r="G1001" s="140">
        <f t="shared" ca="1" si="189"/>
        <v>25.776685349999973</v>
      </c>
      <c r="H1001" s="139">
        <f t="shared" ca="1" si="186"/>
        <v>0.95227646709997382</v>
      </c>
      <c r="I1001" s="123">
        <f t="shared" ca="1" si="190"/>
        <v>1.3818878895999733</v>
      </c>
      <c r="J1001" s="123">
        <f t="shared" ca="1" si="187"/>
        <v>2.7703545133783809</v>
      </c>
      <c r="K1001" s="142">
        <f t="shared" ca="1" si="191"/>
        <v>28.037312558122839</v>
      </c>
      <c r="L1001" s="143">
        <f ca="1">MAX(Routing!A$3,J1000+K1000)</f>
        <v>30.66851923277386</v>
      </c>
      <c r="M1001" s="141">
        <f ca="1">VLOOKUP(L1001,Routing!A$3:D$23,4)+(L1001-VLOOKUP(L1001,Routing!A$3:A$23,1))*VLOOKUP(L1001,Routing!A$3:E$23,5)</f>
        <v>1.3156031800082006</v>
      </c>
      <c r="N1001" s="141">
        <f ca="1">VLOOKUP($L1001,Routing!$A$3:$C$23,3)+($L1001-VLOOKUP($L1001,Routing!$A$3:$A$23,1))*VLOOKUP($L1001,Routing!$A$3:$F$23,6)</f>
        <v>2.0215506923392329E-2</v>
      </c>
      <c r="O1001" s="141">
        <f ca="1">VLOOKUP($L1001,Routing!$A$3:$B$23,2)+($L1001-VLOOKUP($L1001,Routing!$A$3:$A$23,1))*VLOOKUP($L1001,Routing!$A$3:$G$23,7)</f>
        <v>1.0053876730848081</v>
      </c>
      <c r="P1001" s="83" t="str">
        <f t="shared" ca="1" si="188"/>
        <v/>
      </c>
      <c r="Q1001" s="83" t="str">
        <f t="shared" ca="1" si="192"/>
        <v/>
      </c>
      <c r="R1001" s="83"/>
      <c r="S1001" s="83"/>
    </row>
    <row r="1002" spans="1:19" x14ac:dyDescent="0.2">
      <c r="A1002" s="83">
        <f>+MassCurves!A969</f>
        <v>965</v>
      </c>
      <c r="B1002" s="138">
        <f t="shared" si="181"/>
        <v>3.1425000000000001</v>
      </c>
      <c r="C1002" s="123">
        <f t="shared" ca="1" si="183"/>
        <v>0.38999999999999968</v>
      </c>
      <c r="D1002" s="139">
        <f t="shared" ca="1" si="184"/>
        <v>0</v>
      </c>
      <c r="E1002" s="138">
        <f t="shared" ca="1" si="185"/>
        <v>0.21849999999999997</v>
      </c>
      <c r="F1002" s="139">
        <f t="shared" ca="1" si="182"/>
        <v>0.42961142249999956</v>
      </c>
      <c r="G1002" s="140">
        <f t="shared" ca="1" si="189"/>
        <v>25.776685349999973</v>
      </c>
      <c r="H1002" s="139">
        <f t="shared" ca="1" si="186"/>
        <v>0.95885521415568253</v>
      </c>
      <c r="I1002" s="123">
        <f t="shared" ca="1" si="190"/>
        <v>1.3884666366556822</v>
      </c>
      <c r="J1002" s="123">
        <f t="shared" ca="1" si="187"/>
        <v>2.7835804169760396</v>
      </c>
      <c r="K1002" s="142">
        <f t="shared" ca="1" si="191"/>
        <v>28.171564783229343</v>
      </c>
      <c r="L1002" s="143">
        <f ca="1">MAX(Routing!A$3,J1001+K1001)</f>
        <v>30.807667071501221</v>
      </c>
      <c r="M1002" s="141">
        <f ca="1">VLOOKUP(L1002,Routing!A$3:D$23,4)+(L1002-VLOOKUP(L1002,Routing!A$3:A$23,1))*VLOOKUP(L1002,Routing!A$3:E$23,5)</f>
        <v>1.3180509769005628</v>
      </c>
      <c r="N1002" s="141">
        <f ca="1">VLOOKUP($L1002,Routing!$A$3:$C$23,3)+($L1002-VLOOKUP($L1002,Routing!$A$3:$A$23,1))*VLOOKUP($L1002,Routing!$A$3:$F$23,6)</f>
        <v>2.0309652957713951E-2</v>
      </c>
      <c r="O1002" s="141">
        <f ca="1">VLOOKUP($L1002,Routing!$A$3:$B$23,2)+($L1002-VLOOKUP($L1002,Routing!$A$3:$A$23,1))*VLOOKUP($L1002,Routing!$A$3:$G$23,7)</f>
        <v>1.0077413239428488</v>
      </c>
      <c r="P1002" s="83" t="str">
        <f t="shared" ca="1" si="188"/>
        <v/>
      </c>
      <c r="Q1002" s="83" t="str">
        <f t="shared" ca="1" si="192"/>
        <v/>
      </c>
      <c r="R1002" s="83"/>
      <c r="S1002" s="83"/>
    </row>
    <row r="1003" spans="1:19" x14ac:dyDescent="0.2">
      <c r="A1003" s="83">
        <f>+MassCurves!A970</f>
        <v>966</v>
      </c>
      <c r="B1003" s="138">
        <f t="shared" si="181"/>
        <v>3.149</v>
      </c>
      <c r="C1003" s="123">
        <f t="shared" ca="1" si="183"/>
        <v>0.38999999999999968</v>
      </c>
      <c r="D1003" s="139">
        <f t="shared" ca="1" si="184"/>
        <v>0</v>
      </c>
      <c r="E1003" s="138">
        <f t="shared" ca="1" si="185"/>
        <v>0.21849999999999997</v>
      </c>
      <c r="F1003" s="139">
        <f t="shared" ca="1" si="182"/>
        <v>0.42961142249999956</v>
      </c>
      <c r="G1003" s="140">
        <f t="shared" ca="1" si="189"/>
        <v>25.776685349999973</v>
      </c>
      <c r="H1003" s="139">
        <f t="shared" ca="1" si="186"/>
        <v>0.96550237078690271</v>
      </c>
      <c r="I1003" s="123">
        <f t="shared" ca="1" si="190"/>
        <v>1.3951137932869022</v>
      </c>
      <c r="J1003" s="123">
        <f t="shared" ca="1" si="187"/>
        <v>2.7969440915044235</v>
      </c>
      <c r="K1003" s="142">
        <f t="shared" ca="1" si="191"/>
        <v>28.313854216544748</v>
      </c>
      <c r="L1003" s="143">
        <f ca="1">MAX(Routing!A$3,J1002+K1002)</f>
        <v>30.955145200205383</v>
      </c>
      <c r="M1003" s="141">
        <f ca="1">VLOOKUP(L1003,Routing!A$3:D$23,4)+(L1003-VLOOKUP(L1003,Routing!A$3:A$23,1))*VLOOKUP(L1003,Routing!A$3:E$23,5)</f>
        <v>1.3206453147532746</v>
      </c>
      <c r="N1003" s="141">
        <f ca="1">VLOOKUP($L1003,Routing!$A$3:$C$23,3)+($L1003-VLOOKUP($L1003,Routing!$A$3:$A$23,1))*VLOOKUP($L1003,Routing!$A$3:$F$23,6)</f>
        <v>2.0409435182818257E-2</v>
      </c>
      <c r="O1003" s="141">
        <f ca="1">VLOOKUP($L1003,Routing!$A$3:$B$23,2)+($L1003-VLOOKUP($L1003,Routing!$A$3:$A$23,1))*VLOOKUP($L1003,Routing!$A$3:$G$23,7)</f>
        <v>1.0102358795704565</v>
      </c>
      <c r="P1003" s="83" t="str">
        <f t="shared" ca="1" si="188"/>
        <v/>
      </c>
      <c r="Q1003" s="83" t="str">
        <f t="shared" ca="1" si="192"/>
        <v/>
      </c>
      <c r="R1003" s="83"/>
      <c r="S1003" s="83"/>
    </row>
    <row r="1004" spans="1:19" x14ac:dyDescent="0.2">
      <c r="A1004" s="83">
        <f>+MassCurves!A971</f>
        <v>967</v>
      </c>
      <c r="B1004" s="138">
        <f t="shared" si="181"/>
        <v>3.1555</v>
      </c>
      <c r="C1004" s="123">
        <f t="shared" ca="1" si="183"/>
        <v>0.38999999999999968</v>
      </c>
      <c r="D1004" s="139">
        <f t="shared" ca="1" si="184"/>
        <v>0</v>
      </c>
      <c r="E1004" s="138">
        <f t="shared" ca="1" si="185"/>
        <v>0.21849999999999997</v>
      </c>
      <c r="F1004" s="139">
        <f t="shared" ca="1" si="182"/>
        <v>0.42961142249999956</v>
      </c>
      <c r="G1004" s="140">
        <f t="shared" ca="1" si="189"/>
        <v>25.776685349999973</v>
      </c>
      <c r="H1004" s="139">
        <f t="shared" ca="1" si="186"/>
        <v>0.97221888877426799</v>
      </c>
      <c r="I1004" s="123">
        <f t="shared" ca="1" si="190"/>
        <v>1.4018303112742676</v>
      </c>
      <c r="J1004" s="123">
        <f t="shared" ca="1" si="187"/>
        <v>2.8104474571351687</v>
      </c>
      <c r="K1004" s="142">
        <f t="shared" ca="1" si="191"/>
        <v>28.464031011478955</v>
      </c>
      <c r="L1004" s="143">
        <f ca="1">MAX(Routing!A$3,J1003+K1003)</f>
        <v>31.110798308049169</v>
      </c>
      <c r="M1004" s="141">
        <f ca="1">VLOOKUP(L1004,Routing!A$3:D$23,4)+(L1004-VLOOKUP(L1004,Routing!A$3:A$23,1))*VLOOKUP(L1004,Routing!A$3:E$23,5)</f>
        <v>1.3233834614406486</v>
      </c>
      <c r="N1004" s="141">
        <f ca="1">VLOOKUP($L1004,Routing!$A$3:$C$23,3)+($L1004-VLOOKUP($L1004,Routing!$A$3:$A$23,1))*VLOOKUP($L1004,Routing!$A$3:$F$23,6)</f>
        <v>2.0514748516948018E-2</v>
      </c>
      <c r="O1004" s="141">
        <f ca="1">VLOOKUP($L1004,Routing!$A$3:$B$23,2)+($L1004-VLOOKUP($L1004,Routing!$A$3:$A$23,1))*VLOOKUP($L1004,Routing!$A$3:$G$23,7)</f>
        <v>1.0128687129237004</v>
      </c>
      <c r="P1004" s="83" t="str">
        <f t="shared" ca="1" si="188"/>
        <v/>
      </c>
      <c r="Q1004" s="83" t="str">
        <f t="shared" ca="1" si="192"/>
        <v/>
      </c>
      <c r="R1004" s="83"/>
      <c r="S1004" s="83"/>
    </row>
    <row r="1005" spans="1:19" x14ac:dyDescent="0.2">
      <c r="A1005" s="83">
        <f>+MassCurves!A972</f>
        <v>968</v>
      </c>
      <c r="B1005" s="138">
        <f t="shared" si="181"/>
        <v>3.1619999999999999</v>
      </c>
      <c r="C1005" s="123">
        <f t="shared" ca="1" si="183"/>
        <v>0.38999999999999968</v>
      </c>
      <c r="D1005" s="139">
        <f t="shared" ca="1" si="184"/>
        <v>0</v>
      </c>
      <c r="E1005" s="138">
        <f t="shared" ca="1" si="185"/>
        <v>0.21849999999999997</v>
      </c>
      <c r="F1005" s="139">
        <f t="shared" ca="1" si="182"/>
        <v>0.42961142249999956</v>
      </c>
      <c r="G1005" s="140">
        <f t="shared" ca="1" si="189"/>
        <v>25.776685349999973</v>
      </c>
      <c r="H1005" s="139">
        <f t="shared" ca="1" si="186"/>
        <v>0.9790057365087943</v>
      </c>
      <c r="I1005" s="123">
        <f t="shared" ca="1" si="190"/>
        <v>1.4086171590087939</v>
      </c>
      <c r="J1005" s="123">
        <f t="shared" ca="1" si="187"/>
        <v>2.8240924676097543</v>
      </c>
      <c r="K1005" s="142">
        <f t="shared" ca="1" si="191"/>
        <v>28.621952446056952</v>
      </c>
      <c r="L1005" s="143">
        <f ca="1">MAX(Routing!A$3,J1004+K1004)</f>
        <v>31.274478468614124</v>
      </c>
      <c r="M1005" s="141">
        <f ca="1">VLOOKUP(L1005,Routing!A$3:D$23,4)+(L1005-VLOOKUP(L1005,Routing!A$3:A$23,1))*VLOOKUP(L1005,Routing!A$3:E$23,5)</f>
        <v>1.326262814738814</v>
      </c>
      <c r="N1005" s="141">
        <f ca="1">VLOOKUP($L1005,Routing!$A$3:$C$23,3)+($L1005-VLOOKUP($L1005,Routing!$A$3:$A$23,1))*VLOOKUP($L1005,Routing!$A$3:$F$23,6)</f>
        <v>2.0625492874569773E-2</v>
      </c>
      <c r="O1005" s="141">
        <f ca="1">VLOOKUP($L1005,Routing!$A$3:$B$23,2)+($L1005-VLOOKUP($L1005,Routing!$A$3:$A$23,1))*VLOOKUP($L1005,Routing!$A$3:$G$23,7)</f>
        <v>1.0156373218642443</v>
      </c>
      <c r="P1005" s="83" t="str">
        <f t="shared" ca="1" si="188"/>
        <v/>
      </c>
      <c r="Q1005" s="83" t="str">
        <f t="shared" ca="1" si="192"/>
        <v/>
      </c>
      <c r="R1005" s="83"/>
      <c r="S1005" s="83"/>
    </row>
    <row r="1006" spans="1:19" x14ac:dyDescent="0.2">
      <c r="A1006" s="83">
        <f>+MassCurves!A973</f>
        <v>969</v>
      </c>
      <c r="B1006" s="138">
        <f t="shared" si="181"/>
        <v>3.1685000000000003</v>
      </c>
      <c r="C1006" s="123">
        <f t="shared" ca="1" si="183"/>
        <v>0.39000000000000101</v>
      </c>
      <c r="D1006" s="139">
        <f t="shared" ca="1" si="184"/>
        <v>0</v>
      </c>
      <c r="E1006" s="138">
        <f t="shared" ca="1" si="185"/>
        <v>0.21849999999999997</v>
      </c>
      <c r="F1006" s="139">
        <f t="shared" ca="1" si="182"/>
        <v>0.42961142250000106</v>
      </c>
      <c r="G1006" s="140">
        <f t="shared" ca="1" si="189"/>
        <v>25.776685350000015</v>
      </c>
      <c r="H1006" s="139">
        <f t="shared" ca="1" si="186"/>
        <v>0.98586389934095631</v>
      </c>
      <c r="I1006" s="123">
        <f t="shared" ca="1" si="190"/>
        <v>1.4154753218409573</v>
      </c>
      <c r="J1006" s="123">
        <f t="shared" ca="1" si="187"/>
        <v>2.837881110946241</v>
      </c>
      <c r="K1006" s="142">
        <f t="shared" ca="1" si="191"/>
        <v>28.787482704644624</v>
      </c>
      <c r="L1006" s="143">
        <f ca="1">MAX(Routing!A$3,J1005+K1005)</f>
        <v>31.446044913666707</v>
      </c>
      <c r="M1006" s="141">
        <f ca="1">VLOOKUP(L1006,Routing!A$3:D$23,4)+(L1006-VLOOKUP(L1006,Routing!A$3:A$23,1))*VLOOKUP(L1006,Routing!A$3:E$23,5)</f>
        <v>1.3292808983459639</v>
      </c>
      <c r="N1006" s="141">
        <f ca="1">VLOOKUP($L1006,Routing!$A$3:$C$23,3)+($L1006-VLOOKUP($L1006,Routing!$A$3:$A$23,1))*VLOOKUP($L1006,Routing!$A$3:$F$23,6)</f>
        <v>2.0741573013306296E-2</v>
      </c>
      <c r="O1006" s="141">
        <f ca="1">VLOOKUP($L1006,Routing!$A$3:$B$23,2)+($L1006-VLOOKUP($L1006,Routing!$A$3:$A$23,1))*VLOOKUP($L1006,Routing!$A$3:$G$23,7)</f>
        <v>1.0185393253326573</v>
      </c>
      <c r="P1006" s="83" t="str">
        <f t="shared" ca="1" si="188"/>
        <v/>
      </c>
      <c r="Q1006" s="83" t="str">
        <f t="shared" ca="1" si="192"/>
        <v/>
      </c>
      <c r="R1006" s="83"/>
      <c r="S1006" s="83"/>
    </row>
    <row r="1007" spans="1:19" x14ac:dyDescent="0.2">
      <c r="A1007" s="83">
        <f>+MassCurves!A974</f>
        <v>970</v>
      </c>
      <c r="B1007" s="138">
        <f t="shared" si="181"/>
        <v>3.1750000000000003</v>
      </c>
      <c r="C1007" s="123">
        <f t="shared" ca="1" si="183"/>
        <v>0.39000000000000101</v>
      </c>
      <c r="D1007" s="139">
        <f t="shared" ca="1" si="184"/>
        <v>0</v>
      </c>
      <c r="E1007" s="138">
        <f t="shared" ca="1" si="185"/>
        <v>0.21849999999999997</v>
      </c>
      <c r="F1007" s="139">
        <f t="shared" ca="1" si="182"/>
        <v>0.42961142250000106</v>
      </c>
      <c r="G1007" s="140">
        <f t="shared" ca="1" si="189"/>
        <v>25.776685350000065</v>
      </c>
      <c r="H1007" s="139">
        <f t="shared" ca="1" si="186"/>
        <v>0.99279437993835473</v>
      </c>
      <c r="I1007" s="123">
        <f t="shared" ca="1" si="190"/>
        <v>1.4224058024383557</v>
      </c>
      <c r="J1007" s="123">
        <f t="shared" ca="1" si="187"/>
        <v>2.8518154101634359</v>
      </c>
      <c r="K1007" s="142">
        <f t="shared" ca="1" si="191"/>
        <v>28.96049266803583</v>
      </c>
      <c r="L1007" s="143">
        <f ca="1">MAX(Routing!A$3,J1006+K1006)</f>
        <v>31.625363815590866</v>
      </c>
      <c r="M1007" s="141">
        <f ca="1">VLOOKUP(L1007,Routing!A$3:D$23,4)+(L1007-VLOOKUP(L1007,Routing!A$3:A$23,1))*VLOOKUP(L1007,Routing!A$3:E$23,5)</f>
        <v>1.3324353580550492</v>
      </c>
      <c r="N1007" s="141">
        <f ca="1">VLOOKUP($L1007,Routing!$A$3:$C$23,3)+($L1007-VLOOKUP($L1007,Routing!$A$3:$A$23,1))*VLOOKUP($L1007,Routing!$A$3:$F$23,6)</f>
        <v>2.0862898386732658E-2</v>
      </c>
      <c r="O1007" s="141">
        <f ca="1">VLOOKUP($L1007,Routing!$A$3:$B$23,2)+($L1007-VLOOKUP($L1007,Routing!$A$3:$A$23,1))*VLOOKUP($L1007,Routing!$A$3:$G$23,7)</f>
        <v>1.0215724596683164</v>
      </c>
      <c r="P1007" s="83" t="str">
        <f t="shared" ca="1" si="188"/>
        <v/>
      </c>
      <c r="Q1007" s="83" t="str">
        <f t="shared" ca="1" si="192"/>
        <v/>
      </c>
      <c r="R1007" s="83"/>
      <c r="S1007" s="83"/>
    </row>
    <row r="1008" spans="1:19" x14ac:dyDescent="0.2">
      <c r="A1008" s="83">
        <f>+MassCurves!A975</f>
        <v>971</v>
      </c>
      <c r="B1008" s="138">
        <f t="shared" si="181"/>
        <v>3.1815000000000002</v>
      </c>
      <c r="C1008" s="123">
        <f t="shared" ca="1" si="183"/>
        <v>0.38999999999999968</v>
      </c>
      <c r="D1008" s="139">
        <f t="shared" ca="1" si="184"/>
        <v>0</v>
      </c>
      <c r="E1008" s="138">
        <f t="shared" ca="1" si="185"/>
        <v>0.21849999999999997</v>
      </c>
      <c r="F1008" s="139">
        <f t="shared" ca="1" si="182"/>
        <v>0.42961142249999956</v>
      </c>
      <c r="G1008" s="140">
        <f t="shared" ca="1" si="189"/>
        <v>25.776685350000015</v>
      </c>
      <c r="H1008" s="139">
        <f t="shared" ca="1" si="186"/>
        <v>0.9997981986522132</v>
      </c>
      <c r="I1008" s="123">
        <f t="shared" ca="1" si="190"/>
        <v>1.4294096211522127</v>
      </c>
      <c r="J1008" s="123">
        <f t="shared" ca="1" si="187"/>
        <v>2.8658974240229762</v>
      </c>
      <c r="K1008" s="142">
        <f t="shared" ca="1" si="191"/>
        <v>29.140859711623492</v>
      </c>
      <c r="L1008" s="143">
        <f ca="1">MAX(Routing!A$3,J1007+K1007)</f>
        <v>31.812308078199266</v>
      </c>
      <c r="M1008" s="141">
        <f ca="1">VLOOKUP(L1008,Routing!A$3:D$23,4)+(L1008-VLOOKUP(L1008,Routing!A$3:A$23,1))*VLOOKUP(L1008,Routing!A$3:E$23,5)</f>
        <v>1.3357239580738707</v>
      </c>
      <c r="N1008" s="141">
        <f ca="1">VLOOKUP($L1008,Routing!$A$3:$C$23,3)+($L1008-VLOOKUP($L1008,Routing!$A$3:$A$23,1))*VLOOKUP($L1008,Routing!$A$3:$F$23,6)</f>
        <v>2.0989383002841179E-2</v>
      </c>
      <c r="O1008" s="141">
        <f ca="1">VLOOKUP($L1008,Routing!$A$3:$B$23,2)+($L1008-VLOOKUP($L1008,Routing!$A$3:$A$23,1))*VLOOKUP($L1008,Routing!$A$3:$G$23,7)</f>
        <v>1.0247345750710295</v>
      </c>
      <c r="P1008" s="83" t="str">
        <f t="shared" ca="1" si="188"/>
        <v/>
      </c>
      <c r="Q1008" s="83" t="str">
        <f t="shared" ca="1" si="192"/>
        <v/>
      </c>
      <c r="R1008" s="83"/>
      <c r="S1008" s="83"/>
    </row>
    <row r="1009" spans="1:19" x14ac:dyDescent="0.2">
      <c r="A1009" s="83">
        <f>+MassCurves!A976</f>
        <v>972</v>
      </c>
      <c r="B1009" s="138">
        <f t="shared" si="181"/>
        <v>3.1880000000000002</v>
      </c>
      <c r="C1009" s="123">
        <f t="shared" ca="1" si="183"/>
        <v>0.38999999999999968</v>
      </c>
      <c r="D1009" s="139">
        <f t="shared" ca="1" si="184"/>
        <v>0</v>
      </c>
      <c r="E1009" s="138">
        <f t="shared" ca="1" si="185"/>
        <v>0.21849999999999997</v>
      </c>
      <c r="F1009" s="139">
        <f t="shared" ca="1" si="182"/>
        <v>0.42961142249999956</v>
      </c>
      <c r="G1009" s="140">
        <f t="shared" ca="1" si="189"/>
        <v>25.776685349999973</v>
      </c>
      <c r="H1009" s="139">
        <f t="shared" ca="1" si="186"/>
        <v>1.0068763938929552</v>
      </c>
      <c r="I1009" s="123">
        <f t="shared" ca="1" si="190"/>
        <v>1.4364878163929549</v>
      </c>
      <c r="J1009" s="123">
        <f t="shared" ca="1" si="187"/>
        <v>2.8801292477898168</v>
      </c>
      <c r="K1009" s="142">
        <f t="shared" ca="1" si="191"/>
        <v>29.328467511387533</v>
      </c>
      <c r="L1009" s="143">
        <f ca="1">MAX(Routing!A$3,J1008+K1008)</f>
        <v>32.006757135646467</v>
      </c>
      <c r="M1009" s="141">
        <f ca="1">VLOOKUP(L1009,Routing!A$3:D$23,4)+(L1009-VLOOKUP(L1009,Routing!A$3:A$23,1))*VLOOKUP(L1009,Routing!A$3:E$23,5)</f>
        <v>1.3391445774876916</v>
      </c>
      <c r="N1009" s="141">
        <f ca="1">VLOOKUP($L1009,Routing!$A$3:$C$23,3)+($L1009-VLOOKUP($L1009,Routing!$A$3:$A$23,1))*VLOOKUP($L1009,Routing!$A$3:$F$23,6)</f>
        <v>2.1120945287988135E-2</v>
      </c>
      <c r="O1009" s="141">
        <f ca="1">VLOOKUP($L1009,Routing!$A$3:$B$23,2)+($L1009-VLOOKUP($L1009,Routing!$A$3:$A$23,1))*VLOOKUP($L1009,Routing!$A$3:$G$23,7)</f>
        <v>1.0280236321997034</v>
      </c>
      <c r="P1009" s="83" t="str">
        <f t="shared" ca="1" si="188"/>
        <v/>
      </c>
      <c r="Q1009" s="83" t="str">
        <f t="shared" ca="1" si="192"/>
        <v/>
      </c>
      <c r="R1009" s="83"/>
      <c r="S1009" s="83"/>
    </row>
    <row r="1010" spans="1:19" x14ac:dyDescent="0.2">
      <c r="A1010" s="83">
        <f>+MassCurves!A977</f>
        <v>973</v>
      </c>
      <c r="B1010" s="138">
        <f t="shared" si="181"/>
        <v>3.1945000000000001</v>
      </c>
      <c r="C1010" s="123">
        <f t="shared" ca="1" si="183"/>
        <v>0.38999999999999968</v>
      </c>
      <c r="D1010" s="139">
        <f t="shared" ca="1" si="184"/>
        <v>0</v>
      </c>
      <c r="E1010" s="138">
        <f t="shared" ca="1" si="185"/>
        <v>0.21849999999999997</v>
      </c>
      <c r="F1010" s="139">
        <f t="shared" ca="1" si="182"/>
        <v>0.42961142249999956</v>
      </c>
      <c r="G1010" s="140">
        <f t="shared" ca="1" si="189"/>
        <v>25.776685349999973</v>
      </c>
      <c r="H1010" s="139">
        <f t="shared" ca="1" si="186"/>
        <v>1.014030022515126</v>
      </c>
      <c r="I1010" s="123">
        <f t="shared" ca="1" si="190"/>
        <v>1.4436414450151256</v>
      </c>
      <c r="J1010" s="123">
        <f t="shared" ca="1" si="187"/>
        <v>2.8945130140116753</v>
      </c>
      <c r="K1010" s="142">
        <f t="shared" ca="1" si="191"/>
        <v>29.523205857442463</v>
      </c>
      <c r="L1010" s="143">
        <f ca="1">MAX(Routing!A$3,J1009+K1009)</f>
        <v>32.208596759177347</v>
      </c>
      <c r="M1010" s="141">
        <f ca="1">VLOOKUP(L1010,Routing!A$3:D$23,4)+(L1010-VLOOKUP(L1010,Routing!A$3:A$23,1))*VLOOKUP(L1010,Routing!A$3:E$23,5)</f>
        <v>1.3426952068596827</v>
      </c>
      <c r="N1010" s="141">
        <f ca="1">VLOOKUP($L1010,Routing!$A$3:$C$23,3)+($L1010-VLOOKUP($L1010,Routing!$A$3:$A$23,1))*VLOOKUP($L1010,Routing!$A$3:$F$23,6)</f>
        <v>2.1257507956141643E-2</v>
      </c>
      <c r="O1010" s="141">
        <f ca="1">VLOOKUP($L1010,Routing!$A$3:$B$23,2)+($L1010-VLOOKUP($L1010,Routing!$A$3:$A$23,1))*VLOOKUP($L1010,Routing!$A$3:$G$23,7)</f>
        <v>1.031437698903541</v>
      </c>
      <c r="P1010" s="83" t="str">
        <f t="shared" ca="1" si="188"/>
        <v/>
      </c>
      <c r="Q1010" s="83" t="str">
        <f t="shared" ca="1" si="192"/>
        <v/>
      </c>
      <c r="R1010" s="83"/>
      <c r="S1010" s="83"/>
    </row>
    <row r="1011" spans="1:19" x14ac:dyDescent="0.2">
      <c r="A1011" s="83">
        <f>+MassCurves!A978</f>
        <v>974</v>
      </c>
      <c r="B1011" s="138">
        <f t="shared" si="181"/>
        <v>3.2010000000000001</v>
      </c>
      <c r="C1011" s="123">
        <f t="shared" ca="1" si="183"/>
        <v>0.38999999999999968</v>
      </c>
      <c r="D1011" s="139">
        <f t="shared" ca="1" si="184"/>
        <v>0</v>
      </c>
      <c r="E1011" s="138">
        <f t="shared" ca="1" si="185"/>
        <v>0.21849999999999997</v>
      </c>
      <c r="F1011" s="139">
        <f t="shared" ca="1" si="182"/>
        <v>0.42961142249999956</v>
      </c>
      <c r="G1011" s="140">
        <f t="shared" ca="1" si="189"/>
        <v>25.776685349999973</v>
      </c>
      <c r="H1011" s="139">
        <f t="shared" ca="1" si="186"/>
        <v>1.0212601602119136</v>
      </c>
      <c r="I1011" s="123">
        <f t="shared" ca="1" si="190"/>
        <v>1.4508715827119132</v>
      </c>
      <c r="J1011" s="123">
        <f t="shared" ca="1" si="187"/>
        <v>2.9090508933179597</v>
      </c>
      <c r="K1011" s="142">
        <f t="shared" ca="1" si="191"/>
        <v>29.724970474896786</v>
      </c>
      <c r="L1011" s="143">
        <f ca="1">MAX(Routing!A$3,J1010+K1010)</f>
        <v>32.417718871454142</v>
      </c>
      <c r="M1011" s="141">
        <f ca="1">VLOOKUP(L1011,Routing!A$3:D$23,4)+(L1011-VLOOKUP(L1011,Routing!A$3:A$23,1))*VLOOKUP(L1011,Routing!A$3:E$23,5)</f>
        <v>1.3463739449646872</v>
      </c>
      <c r="N1011" s="141">
        <f ca="1">VLOOKUP($L1011,Routing!$A$3:$C$23,3)+($L1011-VLOOKUP($L1011,Routing!$A$3:$A$23,1))*VLOOKUP($L1011,Routing!$A$3:$F$23,6)</f>
        <v>2.1398997883257199E-2</v>
      </c>
      <c r="O1011" s="141">
        <f ca="1">VLOOKUP($L1011,Routing!$A$3:$B$23,2)+($L1011-VLOOKUP($L1011,Routing!$A$3:$A$23,1))*VLOOKUP($L1011,Routing!$A$3:$G$23,7)</f>
        <v>1.03497494708143</v>
      </c>
      <c r="P1011" s="83" t="str">
        <f t="shared" ca="1" si="188"/>
        <v/>
      </c>
      <c r="Q1011" s="83" t="str">
        <f t="shared" ca="1" si="192"/>
        <v/>
      </c>
      <c r="R1011" s="83"/>
      <c r="S1011" s="83"/>
    </row>
    <row r="1012" spans="1:19" x14ac:dyDescent="0.2">
      <c r="A1012" s="83">
        <f>+MassCurves!A979</f>
        <v>975</v>
      </c>
      <c r="B1012" s="138">
        <f t="shared" si="181"/>
        <v>3.2075</v>
      </c>
      <c r="C1012" s="123">
        <f t="shared" ca="1" si="183"/>
        <v>0.38999999999999968</v>
      </c>
      <c r="D1012" s="139">
        <f t="shared" ca="1" si="184"/>
        <v>0</v>
      </c>
      <c r="E1012" s="138">
        <f t="shared" ca="1" si="185"/>
        <v>0.21849999999999997</v>
      </c>
      <c r="F1012" s="139">
        <f t="shared" ca="1" si="182"/>
        <v>0.42961142249999956</v>
      </c>
      <c r="G1012" s="140">
        <f t="shared" ca="1" si="189"/>
        <v>25.776685349999973</v>
      </c>
      <c r="H1012" s="139">
        <f t="shared" ca="1" si="186"/>
        <v>1.0285679019195522</v>
      </c>
      <c r="I1012" s="123">
        <f t="shared" ca="1" si="190"/>
        <v>1.4581793244195518</v>
      </c>
      <c r="J1012" s="123">
        <f t="shared" ca="1" si="187"/>
        <v>2.9237450952387416</v>
      </c>
      <c r="K1012" s="142">
        <f t="shared" ca="1" si="191"/>
        <v>29.933662851785943</v>
      </c>
      <c r="L1012" s="143">
        <f ca="1">MAX(Routing!A$3,J1011+K1011)</f>
        <v>32.634021368214746</v>
      </c>
      <c r="M1012" s="141">
        <f ca="1">VLOOKUP(L1012,Routing!A$3:D$23,4)+(L1012-VLOOKUP(L1012,Routing!A$3:A$23,1))*VLOOKUP(L1012,Routing!A$3:E$23,5)</f>
        <v>1.350178995651951</v>
      </c>
      <c r="N1012" s="141">
        <f ca="1">VLOOKUP($L1012,Routing!$A$3:$C$23,3)+($L1012-VLOOKUP($L1012,Routing!$A$3:$A$23,1))*VLOOKUP($L1012,Routing!$A$3:$F$23,6)</f>
        <v>2.1545345986613496E-2</v>
      </c>
      <c r="O1012" s="141">
        <f ca="1">VLOOKUP($L1012,Routing!$A$3:$B$23,2)+($L1012-VLOOKUP($L1012,Routing!$A$3:$A$23,1))*VLOOKUP($L1012,Routing!$A$3:$G$23,7)</f>
        <v>1.0386336496653374</v>
      </c>
      <c r="P1012" s="83" t="str">
        <f t="shared" ca="1" si="188"/>
        <v/>
      </c>
      <c r="Q1012" s="83" t="str">
        <f t="shared" ca="1" si="192"/>
        <v/>
      </c>
      <c r="R1012" s="83"/>
      <c r="S1012" s="83"/>
    </row>
    <row r="1013" spans="1:19" x14ac:dyDescent="0.2">
      <c r="A1013" s="83">
        <f>+MassCurves!A980</f>
        <v>976</v>
      </c>
      <c r="B1013" s="138">
        <f t="shared" si="181"/>
        <v>3.214</v>
      </c>
      <c r="C1013" s="123">
        <f t="shared" ca="1" si="183"/>
        <v>0.38999999999999968</v>
      </c>
      <c r="D1013" s="139">
        <f t="shared" ca="1" si="184"/>
        <v>0</v>
      </c>
      <c r="E1013" s="138">
        <f t="shared" ca="1" si="185"/>
        <v>0.21849999999999997</v>
      </c>
      <c r="F1013" s="139">
        <f t="shared" ca="1" si="182"/>
        <v>0.42961142249999956</v>
      </c>
      <c r="G1013" s="140">
        <f t="shared" ca="1" si="189"/>
        <v>25.776685349999973</v>
      </c>
      <c r="H1013" s="139">
        <f t="shared" ca="1" si="186"/>
        <v>1.0359543622318943</v>
      </c>
      <c r="I1013" s="123">
        <f t="shared" ca="1" si="190"/>
        <v>1.4655657847318939</v>
      </c>
      <c r="J1013" s="123">
        <f t="shared" ca="1" si="187"/>
        <v>2.9385978690443526</v>
      </c>
      <c r="K1013" s="142">
        <f t="shared" ca="1" si="191"/>
        <v>30.149190073849194</v>
      </c>
      <c r="L1013" s="143">
        <f ca="1">MAX(Routing!A$3,J1012+K1012)</f>
        <v>32.857407947024683</v>
      </c>
      <c r="M1013" s="141">
        <f ca="1">VLOOKUP(L1013,Routing!A$3:D$23,4)+(L1013-VLOOKUP(L1013,Routing!A$3:A$23,1))*VLOOKUP(L1013,Routing!A$3:E$23,5)</f>
        <v>1.3541086648326399</v>
      </c>
      <c r="N1013" s="141">
        <f ca="1">VLOOKUP($L1013,Routing!$A$3:$C$23,3)+($L1013-VLOOKUP($L1013,Routing!$A$3:$A$23,1))*VLOOKUP($L1013,Routing!$A$3:$F$23,6)</f>
        <v>2.1696487108947688E-2</v>
      </c>
      <c r="O1013" s="141">
        <f ca="1">VLOOKUP($L1013,Routing!$A$3:$B$23,2)+($L1013-VLOOKUP($L1013,Routing!$A$3:$A$23,1))*VLOOKUP($L1013,Routing!$A$3:$G$23,7)</f>
        <v>1.0424121777236921</v>
      </c>
      <c r="P1013" s="83" t="str">
        <f t="shared" ca="1" si="188"/>
        <v/>
      </c>
      <c r="Q1013" s="83" t="str">
        <f t="shared" ca="1" si="192"/>
        <v/>
      </c>
      <c r="R1013" s="83"/>
      <c r="S1013" s="83"/>
    </row>
    <row r="1014" spans="1:19" x14ac:dyDescent="0.2">
      <c r="A1014" s="83">
        <f>+MassCurves!A981</f>
        <v>977</v>
      </c>
      <c r="B1014" s="138">
        <f t="shared" si="181"/>
        <v>3.2204999999999999</v>
      </c>
      <c r="C1014" s="123">
        <f t="shared" ca="1" si="183"/>
        <v>0.38999999999999968</v>
      </c>
      <c r="D1014" s="139">
        <f t="shared" ca="1" si="184"/>
        <v>0</v>
      </c>
      <c r="E1014" s="138">
        <f t="shared" ca="1" si="185"/>
        <v>0.21849999999999997</v>
      </c>
      <c r="F1014" s="139">
        <f t="shared" ca="1" si="182"/>
        <v>0.42961142249999956</v>
      </c>
      <c r="G1014" s="140">
        <f t="shared" ca="1" si="189"/>
        <v>25.776685349999973</v>
      </c>
      <c r="H1014" s="139">
        <f t="shared" ca="1" si="186"/>
        <v>1.0434206758254345</v>
      </c>
      <c r="I1014" s="123">
        <f t="shared" ca="1" si="190"/>
        <v>1.4730320983254341</v>
      </c>
      <c r="J1014" s="123">
        <f t="shared" ca="1" si="187"/>
        <v>2.9536115046061973</v>
      </c>
      <c r="K1014" s="142">
        <f t="shared" ca="1" si="191"/>
        <v>30.371464665929466</v>
      </c>
      <c r="L1014" s="143">
        <f ca="1">MAX(Routing!A$3,J1013+K1013)</f>
        <v>33.087787942893549</v>
      </c>
      <c r="M1014" s="141">
        <f ca="1">VLOOKUP(L1014,Routing!A$3:D$23,4)+(L1014-VLOOKUP(L1014,Routing!A$3:A$23,1))*VLOOKUP(L1014,Routing!A$3:E$23,5)</f>
        <v>1.358161357588114</v>
      </c>
      <c r="N1014" s="141">
        <f ca="1">VLOOKUP($L1014,Routing!$A$3:$C$23,3)+($L1014-VLOOKUP($L1014,Routing!$A$3:$A$23,1))*VLOOKUP($L1014,Routing!$A$3:$F$23,6)</f>
        <v>2.185235990723515E-2</v>
      </c>
      <c r="O1014" s="141">
        <f ca="1">VLOOKUP($L1014,Routing!$A$3:$B$23,2)+($L1014-VLOOKUP($L1014,Routing!$A$3:$A$23,1))*VLOOKUP($L1014,Routing!$A$3:$G$23,7)</f>
        <v>1.0463089976808786</v>
      </c>
      <c r="P1014" s="83" t="str">
        <f t="shared" ca="1" si="188"/>
        <v/>
      </c>
      <c r="Q1014" s="83" t="str">
        <f t="shared" ca="1" si="192"/>
        <v/>
      </c>
      <c r="R1014" s="83"/>
      <c r="S1014" s="83"/>
    </row>
    <row r="1015" spans="1:19" x14ac:dyDescent="0.2">
      <c r="A1015" s="83">
        <f>+MassCurves!A982</f>
        <v>978</v>
      </c>
      <c r="B1015" s="138">
        <f t="shared" si="181"/>
        <v>3.2270000000000003</v>
      </c>
      <c r="C1015" s="123">
        <f t="shared" ca="1" si="183"/>
        <v>0.39000000000000101</v>
      </c>
      <c r="D1015" s="139">
        <f t="shared" ca="1" si="184"/>
        <v>0</v>
      </c>
      <c r="E1015" s="138">
        <f t="shared" ca="1" si="185"/>
        <v>0.21849999999999997</v>
      </c>
      <c r="F1015" s="139">
        <f t="shared" ca="1" si="182"/>
        <v>0.42961142250000106</v>
      </c>
      <c r="G1015" s="140">
        <f t="shared" ca="1" si="189"/>
        <v>25.776685350000015</v>
      </c>
      <c r="H1015" s="139">
        <f t="shared" ca="1" si="186"/>
        <v>1.0509679978950968</v>
      </c>
      <c r="I1015" s="123">
        <f t="shared" ca="1" si="190"/>
        <v>1.4805794203950979</v>
      </c>
      <c r="J1015" s="123">
        <f t="shared" ca="1" si="187"/>
        <v>2.9687883332793947</v>
      </c>
      <c r="K1015" s="142">
        <f t="shared" ca="1" si="191"/>
        <v>30.600404439783816</v>
      </c>
      <c r="L1015" s="143">
        <f ca="1">MAX(Routing!A$3,J1014+K1014)</f>
        <v>33.325076170535667</v>
      </c>
      <c r="M1015" s="141">
        <f ca="1">VLOOKUP(L1015,Routing!A$3:D$23,4)+(L1015-VLOOKUP(L1015,Routing!A$3:A$23,1))*VLOOKUP(L1015,Routing!A$3:E$23,5)</f>
        <v>1.3623355753950794</v>
      </c>
      <c r="N1015" s="141">
        <f ca="1">VLOOKUP($L1015,Routing!$A$3:$C$23,3)+($L1015-VLOOKUP($L1015,Routing!$A$3:$A$23,1))*VLOOKUP($L1015,Routing!$A$3:$F$23,6)</f>
        <v>2.2012906745964591E-2</v>
      </c>
      <c r="O1015" s="141">
        <f ca="1">VLOOKUP($L1015,Routing!$A$3:$B$23,2)+($L1015-VLOOKUP($L1015,Routing!$A$3:$A$23,1))*VLOOKUP($L1015,Routing!$A$3:$G$23,7)</f>
        <v>1.0503226686491147</v>
      </c>
      <c r="P1015" s="83" t="str">
        <f t="shared" ca="1" si="188"/>
        <v/>
      </c>
      <c r="Q1015" s="83" t="str">
        <f t="shared" ca="1" si="192"/>
        <v/>
      </c>
      <c r="R1015" s="83"/>
      <c r="S1015" s="83"/>
    </row>
    <row r="1016" spans="1:19" x14ac:dyDescent="0.2">
      <c r="A1016" s="83">
        <f>+MassCurves!A983</f>
        <v>979</v>
      </c>
      <c r="B1016" s="138">
        <f t="shared" si="181"/>
        <v>3.2335000000000003</v>
      </c>
      <c r="C1016" s="123">
        <f t="shared" ca="1" si="183"/>
        <v>0.39000000000000101</v>
      </c>
      <c r="D1016" s="139">
        <f t="shared" ca="1" si="184"/>
        <v>0</v>
      </c>
      <c r="E1016" s="138">
        <f t="shared" ca="1" si="185"/>
        <v>0.21849999999999997</v>
      </c>
      <c r="F1016" s="139">
        <f t="shared" ca="1" si="182"/>
        <v>0.42961142250000106</v>
      </c>
      <c r="G1016" s="140">
        <f t="shared" ca="1" si="189"/>
        <v>25.776685350000065</v>
      </c>
      <c r="H1016" s="139">
        <f t="shared" ca="1" si="186"/>
        <v>1.0585975046010934</v>
      </c>
      <c r="I1016" s="123">
        <f t="shared" ca="1" si="190"/>
        <v>1.4882089271010943</v>
      </c>
      <c r="J1016" s="123">
        <f t="shared" ca="1" si="187"/>
        <v>2.9841307288078918</v>
      </c>
      <c r="K1016" s="142">
        <f t="shared" ca="1" si="191"/>
        <v>30.835932348099885</v>
      </c>
      <c r="L1016" s="143">
        <f ca="1">MAX(Routing!A$3,J1015+K1015)</f>
        <v>33.569192773063207</v>
      </c>
      <c r="M1016" s="141">
        <f ca="1">VLOOKUP(L1016,Routing!A$3:D$23,4)+(L1016-VLOOKUP(L1016,Routing!A$3:A$23,1))*VLOOKUP(L1016,Routing!A$3:E$23,5)</f>
        <v>1.3666299134638995</v>
      </c>
      <c r="N1016" s="141">
        <f ca="1">VLOOKUP($L1016,Routing!$A$3:$C$23,3)+($L1016-VLOOKUP($L1016,Routing!$A$3:$A$23,1))*VLOOKUP($L1016,Routing!$A$3:$F$23,6)</f>
        <v>2.2178073594765365E-2</v>
      </c>
      <c r="O1016" s="141">
        <f ca="1">VLOOKUP($L1016,Routing!$A$3:$B$23,2)+($L1016-VLOOKUP($L1016,Routing!$A$3:$A$23,1))*VLOOKUP($L1016,Routing!$A$3:$G$23,7)</f>
        <v>1.054451839869134</v>
      </c>
      <c r="P1016" s="83" t="str">
        <f t="shared" ca="1" si="188"/>
        <v/>
      </c>
      <c r="Q1016" s="83" t="str">
        <f t="shared" ca="1" si="192"/>
        <v/>
      </c>
      <c r="R1016" s="83"/>
      <c r="S1016" s="83"/>
    </row>
    <row r="1017" spans="1:19" x14ac:dyDescent="0.2">
      <c r="A1017" s="83">
        <f>+MassCurves!A984</f>
        <v>980</v>
      </c>
      <c r="B1017" s="138">
        <f t="shared" si="181"/>
        <v>3.24</v>
      </c>
      <c r="C1017" s="123">
        <f t="shared" ca="1" si="183"/>
        <v>0.38999999999999968</v>
      </c>
      <c r="D1017" s="139">
        <f t="shared" ca="1" si="184"/>
        <v>0</v>
      </c>
      <c r="E1017" s="138">
        <f t="shared" ca="1" si="185"/>
        <v>0.21849999999999997</v>
      </c>
      <c r="F1017" s="139">
        <f t="shared" ca="1" si="182"/>
        <v>0.42961142249999956</v>
      </c>
      <c r="G1017" s="140">
        <f t="shared" ca="1" si="189"/>
        <v>25.776685350000015</v>
      </c>
      <c r="H1017" s="139">
        <f t="shared" ca="1" si="186"/>
        <v>1.0663103935271787</v>
      </c>
      <c r="I1017" s="123">
        <f t="shared" ca="1" si="190"/>
        <v>1.4959218160271783</v>
      </c>
      <c r="J1017" s="123">
        <f t="shared" ca="1" si="187"/>
        <v>2.9996411082527104</v>
      </c>
      <c r="K1017" s="142">
        <f t="shared" ca="1" si="191"/>
        <v>31.07797634452162</v>
      </c>
      <c r="L1017" s="143">
        <f ca="1">MAX(Routing!A$3,J1016+K1016)</f>
        <v>33.820063076907779</v>
      </c>
      <c r="M1017" s="141">
        <f ca="1">VLOOKUP(L1017,Routing!A$3:D$23,4)+(L1017-VLOOKUP(L1017,Routing!A$3:A$23,1))*VLOOKUP(L1017,Routing!A$3:E$23,5)</f>
        <v>1.3710430581864699</v>
      </c>
      <c r="N1017" s="141">
        <f ca="1">VLOOKUP($L1017,Routing!$A$3:$C$23,3)+($L1017-VLOOKUP($L1017,Routing!$A$3:$A$23,1))*VLOOKUP($L1017,Routing!$A$3:$F$23,6)</f>
        <v>2.2347809930248836E-2</v>
      </c>
      <c r="O1017" s="141">
        <f ca="1">VLOOKUP($L1017,Routing!$A$3:$B$23,2)+($L1017-VLOOKUP($L1017,Routing!$A$3:$A$23,1))*VLOOKUP($L1017,Routing!$A$3:$G$23,7)</f>
        <v>1.0586952482562209</v>
      </c>
      <c r="P1017" s="83" t="str">
        <f t="shared" ca="1" si="188"/>
        <v/>
      </c>
      <c r="Q1017" s="83" t="str">
        <f t="shared" ca="1" si="192"/>
        <v/>
      </c>
      <c r="R1017" s="83"/>
      <c r="S1017" s="83"/>
    </row>
    <row r="1018" spans="1:19" x14ac:dyDescent="0.2">
      <c r="A1018" s="83">
        <f>+MassCurves!A985</f>
        <v>981</v>
      </c>
      <c r="B1018" s="138">
        <f t="shared" si="181"/>
        <v>3.2465000000000002</v>
      </c>
      <c r="C1018" s="123">
        <f t="shared" ca="1" si="183"/>
        <v>0.38999999999999968</v>
      </c>
      <c r="D1018" s="139">
        <f t="shared" ca="1" si="184"/>
        <v>0</v>
      </c>
      <c r="E1018" s="138">
        <f t="shared" ca="1" si="185"/>
        <v>0.21849999999999997</v>
      </c>
      <c r="F1018" s="139">
        <f t="shared" ca="1" si="182"/>
        <v>0.42961142249999956</v>
      </c>
      <c r="G1018" s="140">
        <f t="shared" ca="1" si="189"/>
        <v>25.776685349999973</v>
      </c>
      <c r="H1018" s="139">
        <f t="shared" ca="1" si="186"/>
        <v>1.0741078841506324</v>
      </c>
      <c r="I1018" s="123">
        <f t="shared" ca="1" si="190"/>
        <v>1.503719306650632</v>
      </c>
      <c r="J1018" s="123">
        <f t="shared" ca="1" si="187"/>
        <v>3.0153219329439747</v>
      </c>
      <c r="K1018" s="142">
        <f t="shared" ca="1" si="191"/>
        <v>31.326469249495396</v>
      </c>
      <c r="L1018" s="143">
        <f ca="1">MAX(Routing!A$3,J1017+K1017)</f>
        <v>34.077617452774334</v>
      </c>
      <c r="M1018" s="141">
        <f ca="1">VLOOKUP(L1018,Routing!A$3:D$23,4)+(L1018-VLOOKUP(L1018,Routing!A$3:A$23,1))*VLOOKUP(L1018,Routing!A$3:E$23,5)</f>
        <v>1.3755737846902116</v>
      </c>
      <c r="N1018" s="141">
        <f ca="1">VLOOKUP($L1018,Routing!$A$3:$C$23,3)+($L1018-VLOOKUP($L1018,Routing!$A$3:$A$23,1))*VLOOKUP($L1018,Routing!$A$3:$F$23,6)</f>
        <v>2.2522068641931216E-2</v>
      </c>
      <c r="O1018" s="141">
        <f ca="1">VLOOKUP($L1018,Routing!$A$3:$B$23,2)+($L1018-VLOOKUP($L1018,Routing!$A$3:$A$23,1))*VLOOKUP($L1018,Routing!$A$3:$G$23,7)</f>
        <v>1.0630517160482804</v>
      </c>
      <c r="P1018" s="83" t="str">
        <f t="shared" ca="1" si="188"/>
        <v/>
      </c>
      <c r="Q1018" s="83" t="str">
        <f t="shared" ca="1" si="192"/>
        <v/>
      </c>
      <c r="R1018" s="83"/>
      <c r="S1018" s="83"/>
    </row>
    <row r="1019" spans="1:19" x14ac:dyDescent="0.2">
      <c r="A1019" s="83">
        <f>+MassCurves!A986</f>
        <v>982</v>
      </c>
      <c r="B1019" s="138">
        <f t="shared" si="181"/>
        <v>3.2530000000000001</v>
      </c>
      <c r="C1019" s="123">
        <f t="shared" ca="1" si="183"/>
        <v>0.38999999999999968</v>
      </c>
      <c r="D1019" s="139">
        <f t="shared" ca="1" si="184"/>
        <v>0</v>
      </c>
      <c r="E1019" s="138">
        <f t="shared" ca="1" si="185"/>
        <v>0.21849999999999997</v>
      </c>
      <c r="F1019" s="139">
        <f t="shared" ca="1" si="182"/>
        <v>0.42961142249999956</v>
      </c>
      <c r="G1019" s="140">
        <f t="shared" ca="1" si="189"/>
        <v>25.776685349999973</v>
      </c>
      <c r="H1019" s="139">
        <f t="shared" ca="1" si="186"/>
        <v>1.081991218324315</v>
      </c>
      <c r="I1019" s="123">
        <f t="shared" ca="1" si="190"/>
        <v>1.5116026408243146</v>
      </c>
      <c r="J1019" s="123">
        <f t="shared" ca="1" si="187"/>
        <v>3.031175709457453</v>
      </c>
      <c r="K1019" s="142">
        <f t="shared" ca="1" si="191"/>
        <v>31.581348621754426</v>
      </c>
      <c r="L1019" s="143">
        <f ca="1">MAX(Routing!A$3,J1018+K1018)</f>
        <v>34.341791182439373</v>
      </c>
      <c r="M1019" s="141">
        <f ca="1">VLOOKUP(L1019,Routing!A$3:D$23,4)+(L1019-VLOOKUP(L1019,Routing!A$3:A$23,1))*VLOOKUP(L1019,Routing!A$3:E$23,5)</f>
        <v>1.380220954494874</v>
      </c>
      <c r="N1019" s="141">
        <f ca="1">VLOOKUP($L1019,Routing!$A$3:$C$23,3)+($L1019-VLOOKUP($L1019,Routing!$A$3:$A$23,1))*VLOOKUP($L1019,Routing!$A$3:$F$23,6)</f>
        <v>2.2700805942110536E-2</v>
      </c>
      <c r="O1019" s="141">
        <f ca="1">VLOOKUP($L1019,Routing!$A$3:$B$23,2)+($L1019-VLOOKUP($L1019,Routing!$A$3:$A$23,1))*VLOOKUP($L1019,Routing!$A$3:$G$23,7)</f>
        <v>1.0675201485527634</v>
      </c>
      <c r="P1019" s="83" t="str">
        <f t="shared" ca="1" si="188"/>
        <v/>
      </c>
      <c r="Q1019" s="83" t="str">
        <f t="shared" ca="1" si="192"/>
        <v/>
      </c>
      <c r="R1019" s="83"/>
      <c r="S1019" s="83"/>
    </row>
    <row r="1020" spans="1:19" x14ac:dyDescent="0.2">
      <c r="A1020" s="83">
        <f>+MassCurves!A987</f>
        <v>983</v>
      </c>
      <c r="B1020" s="138">
        <f t="shared" si="181"/>
        <v>3.2595000000000001</v>
      </c>
      <c r="C1020" s="123">
        <f t="shared" ca="1" si="183"/>
        <v>0.38999999999999968</v>
      </c>
      <c r="D1020" s="139">
        <f t="shared" ca="1" si="184"/>
        <v>0</v>
      </c>
      <c r="E1020" s="138">
        <f t="shared" ca="1" si="185"/>
        <v>0.21849999999999997</v>
      </c>
      <c r="F1020" s="139">
        <f t="shared" ca="1" si="182"/>
        <v>0.42961142249999956</v>
      </c>
      <c r="G1020" s="140">
        <f t="shared" ca="1" si="189"/>
        <v>25.776685349999973</v>
      </c>
      <c r="H1020" s="139">
        <f t="shared" ca="1" si="186"/>
        <v>1.089961660771152</v>
      </c>
      <c r="I1020" s="123">
        <f t="shared" ca="1" si="190"/>
        <v>1.5195730832711516</v>
      </c>
      <c r="J1020" s="123">
        <f t="shared" ca="1" si="187"/>
        <v>3.0472049906163208</v>
      </c>
      <c r="K1020" s="142">
        <f t="shared" ca="1" si="191"/>
        <v>31.842556635267051</v>
      </c>
      <c r="L1020" s="143">
        <f ca="1">MAX(Routing!A$3,J1019+K1019)</f>
        <v>34.61252433121188</v>
      </c>
      <c r="M1020" s="141">
        <f ca="1">VLOOKUP(L1020,Routing!A$3:D$23,4)+(L1020-VLOOKUP(L1020,Routing!A$3:A$23,1))*VLOOKUP(L1020,Routing!A$3:E$23,5)</f>
        <v>1.3849835132689505</v>
      </c>
      <c r="N1020" s="141">
        <f ca="1">VLOOKUP($L1020,Routing!$A$3:$C$23,3)+($L1020-VLOOKUP($L1020,Routing!$A$3:$A$23,1))*VLOOKUP($L1020,Routing!$A$3:$F$23,6)</f>
        <v>2.2883981279575021E-2</v>
      </c>
      <c r="O1020" s="141">
        <f ca="1">VLOOKUP($L1020,Routing!$A$3:$B$23,2)+($L1020-VLOOKUP($L1020,Routing!$A$3:$A$23,1))*VLOOKUP($L1020,Routing!$A$3:$G$23,7)</f>
        <v>1.0720995319893756</v>
      </c>
      <c r="P1020" s="83" t="str">
        <f t="shared" ca="1" si="188"/>
        <v/>
      </c>
      <c r="Q1020" s="83" t="str">
        <f t="shared" ca="1" si="192"/>
        <v/>
      </c>
      <c r="R1020" s="83"/>
      <c r="S1020" s="83"/>
    </row>
    <row r="1021" spans="1:19" x14ac:dyDescent="0.2">
      <c r="A1021" s="83">
        <f>+MassCurves!A988</f>
        <v>984</v>
      </c>
      <c r="B1021" s="138">
        <f t="shared" si="181"/>
        <v>3.266</v>
      </c>
      <c r="C1021" s="123">
        <f t="shared" ca="1" si="183"/>
        <v>0.38999999999999968</v>
      </c>
      <c r="D1021" s="139">
        <f t="shared" ca="1" si="184"/>
        <v>0</v>
      </c>
      <c r="E1021" s="138">
        <f t="shared" ca="1" si="185"/>
        <v>0.21849999999999997</v>
      </c>
      <c r="F1021" s="139">
        <f t="shared" ca="1" si="182"/>
        <v>0.42961142249999956</v>
      </c>
      <c r="G1021" s="140">
        <f t="shared" ca="1" si="189"/>
        <v>25.776685349999973</v>
      </c>
      <c r="H1021" s="139">
        <f t="shared" ca="1" si="186"/>
        <v>1.098020499591412</v>
      </c>
      <c r="I1021" s="123">
        <f t="shared" ca="1" si="190"/>
        <v>1.5276319220914116</v>
      </c>
      <c r="J1021" s="123">
        <f t="shared" ca="1" si="187"/>
        <v>3.0634123765189019</v>
      </c>
      <c r="K1021" s="142">
        <f t="shared" ca="1" si="191"/>
        <v>32.110039961480616</v>
      </c>
      <c r="L1021" s="143">
        <f ca="1">MAX(Routing!A$3,J1020+K1020)</f>
        <v>34.889761625883374</v>
      </c>
      <c r="M1021" s="141">
        <f ca="1">VLOOKUP(L1021,Routing!A$3:D$23,4)+(L1021-VLOOKUP(L1021,Routing!A$3:A$23,1))*VLOOKUP(L1021,Routing!A$3:E$23,5)</f>
        <v>1.3898604886826575</v>
      </c>
      <c r="N1021" s="141">
        <f ca="1">VLOOKUP($L1021,Routing!$A$3:$C$23,3)+($L1021-VLOOKUP($L1021,Routing!$A$3:$A$23,1))*VLOOKUP($L1021,Routing!$A$3:$F$23,6)</f>
        <v>2.3071557257025286E-2</v>
      </c>
      <c r="O1021" s="141">
        <f ca="1">VLOOKUP($L1021,Routing!$A$3:$B$23,2)+($L1021-VLOOKUP($L1021,Routing!$A$3:$A$23,1))*VLOOKUP($L1021,Routing!$A$3:$G$23,7)</f>
        <v>1.0767889314256323</v>
      </c>
      <c r="P1021" s="83" t="str">
        <f t="shared" ca="1" si="188"/>
        <v/>
      </c>
      <c r="Q1021" s="83" t="str">
        <f t="shared" ca="1" si="192"/>
        <v/>
      </c>
      <c r="R1021" s="83"/>
      <c r="S1021" s="83"/>
    </row>
    <row r="1022" spans="1:19" x14ac:dyDescent="0.2">
      <c r="A1022" s="83">
        <f>+MassCurves!A989</f>
        <v>985</v>
      </c>
      <c r="B1022" s="138">
        <f t="shared" si="181"/>
        <v>3.2725</v>
      </c>
      <c r="C1022" s="123">
        <f t="shared" ca="1" si="183"/>
        <v>0.38999999999999968</v>
      </c>
      <c r="D1022" s="139">
        <f t="shared" ca="1" si="184"/>
        <v>0</v>
      </c>
      <c r="E1022" s="138">
        <f t="shared" ca="1" si="185"/>
        <v>0.21849999999999997</v>
      </c>
      <c r="F1022" s="139">
        <f t="shared" ca="1" si="182"/>
        <v>0.42961142249999956</v>
      </c>
      <c r="G1022" s="140">
        <f t="shared" ca="1" si="189"/>
        <v>25.776685349999973</v>
      </c>
      <c r="H1022" s="139">
        <f t="shared" ca="1" si="186"/>
        <v>1.1061690467831671</v>
      </c>
      <c r="I1022" s="123">
        <f t="shared" ca="1" si="190"/>
        <v>1.5357804692831667</v>
      </c>
      <c r="J1022" s="123">
        <f t="shared" ca="1" si="187"/>
        <v>3.0798005155931483</v>
      </c>
      <c r="K1022" s="142">
        <f t="shared" ca="1" si="191"/>
        <v>32.383749656700068</v>
      </c>
      <c r="L1022" s="143">
        <f ca="1">MAX(Routing!A$3,J1021+K1021)</f>
        <v>35.173452337999521</v>
      </c>
      <c r="M1022" s="141">
        <f ca="1">VLOOKUP(L1022,Routing!A$3:D$23,4)+(L1022-VLOOKUP(L1022,Routing!A$3:A$23,1))*VLOOKUP(L1022,Routing!A$3:E$23,5)</f>
        <v>1.3948509883545248</v>
      </c>
      <c r="N1022" s="141">
        <f ca="1">VLOOKUP($L1022,Routing!$A$3:$C$23,3)+($L1022-VLOOKUP($L1022,Routing!$A$3:$A$23,1))*VLOOKUP($L1022,Routing!$A$3:$F$23,6)</f>
        <v>2.3263499552097104E-2</v>
      </c>
      <c r="O1022" s="141">
        <f ca="1">VLOOKUP($L1022,Routing!$A$3:$B$23,2)+($L1022-VLOOKUP($L1022,Routing!$A$3:$A$23,1))*VLOOKUP($L1022,Routing!$A$3:$G$23,7)</f>
        <v>1.0815874888024277</v>
      </c>
      <c r="P1022" s="83" t="str">
        <f t="shared" ca="1" si="188"/>
        <v/>
      </c>
      <c r="Q1022" s="83" t="str">
        <f t="shared" ca="1" si="192"/>
        <v/>
      </c>
      <c r="R1022" s="83"/>
      <c r="S1022" s="83"/>
    </row>
    <row r="1023" spans="1:19" x14ac:dyDescent="0.2">
      <c r="A1023" s="83">
        <f>+MassCurves!A990</f>
        <v>986</v>
      </c>
      <c r="B1023" s="138">
        <f t="shared" si="181"/>
        <v>3.2789999999999999</v>
      </c>
      <c r="C1023" s="123">
        <f t="shared" ca="1" si="183"/>
        <v>0.38999999999999968</v>
      </c>
      <c r="D1023" s="139">
        <f t="shared" ca="1" si="184"/>
        <v>0</v>
      </c>
      <c r="E1023" s="138">
        <f t="shared" ca="1" si="185"/>
        <v>0.21849999999999997</v>
      </c>
      <c r="F1023" s="139">
        <f t="shared" ca="1" si="182"/>
        <v>0.42961142249999956</v>
      </c>
      <c r="G1023" s="140">
        <f t="shared" ca="1" si="189"/>
        <v>25.776685349999973</v>
      </c>
      <c r="H1023" s="139">
        <f t="shared" ca="1" si="186"/>
        <v>1.1144086387763146</v>
      </c>
      <c r="I1023" s="123">
        <f t="shared" ca="1" si="190"/>
        <v>1.5440200612763142</v>
      </c>
      <c r="J1023" s="123">
        <f t="shared" ca="1" si="187"/>
        <v>3.0963721056786611</v>
      </c>
      <c r="K1023" s="142">
        <f t="shared" ca="1" si="191"/>
        <v>32.663641054446231</v>
      </c>
      <c r="L1023" s="143">
        <f ca="1">MAX(Routing!A$3,J1022+K1022)</f>
        <v>35.463550172293218</v>
      </c>
      <c r="M1023" s="141">
        <f ca="1">VLOOKUP(L1023,Routing!A$3:D$23,4)+(L1023-VLOOKUP(L1023,Routing!A$3:A$23,1))*VLOOKUP(L1023,Routing!A$3:E$23,5)</f>
        <v>1.3999541978887846</v>
      </c>
      <c r="N1023" s="141">
        <f ca="1">VLOOKUP($L1023,Routing!$A$3:$C$23,3)+($L1023-VLOOKUP($L1023,Routing!$A$3:$A$23,1))*VLOOKUP($L1023,Routing!$A$3:$F$23,6)</f>
        <v>2.3459776841876331E-2</v>
      </c>
      <c r="O1023" s="141">
        <f ca="1">VLOOKUP($L1023,Routing!$A$3:$B$23,2)+($L1023-VLOOKUP($L1023,Routing!$A$3:$A$23,1))*VLOOKUP($L1023,Routing!$A$3:$G$23,7)</f>
        <v>1.0864944210469083</v>
      </c>
      <c r="P1023" s="83" t="str">
        <f t="shared" ca="1" si="188"/>
        <v/>
      </c>
      <c r="Q1023" s="83" t="str">
        <f t="shared" ca="1" si="192"/>
        <v/>
      </c>
      <c r="R1023" s="83"/>
      <c r="S1023" s="83"/>
    </row>
    <row r="1024" spans="1:19" x14ac:dyDescent="0.2">
      <c r="A1024" s="83">
        <f>+MassCurves!A991</f>
        <v>987</v>
      </c>
      <c r="B1024" s="138">
        <f t="shared" si="181"/>
        <v>3.2855000000000003</v>
      </c>
      <c r="C1024" s="123">
        <f t="shared" ca="1" si="183"/>
        <v>0.39000000000000101</v>
      </c>
      <c r="D1024" s="139">
        <f t="shared" ca="1" si="184"/>
        <v>0</v>
      </c>
      <c r="E1024" s="138">
        <f t="shared" ca="1" si="185"/>
        <v>0.21849999999999997</v>
      </c>
      <c r="F1024" s="139">
        <f t="shared" ca="1" si="182"/>
        <v>0.42961142250000106</v>
      </c>
      <c r="G1024" s="140">
        <f t="shared" ca="1" si="189"/>
        <v>25.776685350000015</v>
      </c>
      <c r="H1024" s="139">
        <f t="shared" ca="1" si="186"/>
        <v>1.1227406369805759</v>
      </c>
      <c r="I1024" s="123">
        <f t="shared" ca="1" si="190"/>
        <v>1.5523520594805769</v>
      </c>
      <c r="J1024" s="123">
        <f t="shared" ca="1" si="187"/>
        <v>3.1131298951370829</v>
      </c>
      <c r="K1024" s="142">
        <f t="shared" ca="1" si="191"/>
        <v>32.949673662645047</v>
      </c>
      <c r="L1024" s="143">
        <f ca="1">MAX(Routing!A$3,J1023+K1023)</f>
        <v>35.760013160124892</v>
      </c>
      <c r="M1024" s="141">
        <f ca="1">VLOOKUP(L1024,Routing!A$3:D$23,4)+(L1024-VLOOKUP(L1024,Routing!A$3:A$23,1))*VLOOKUP(L1024,Routing!A$3:E$23,5)</f>
        <v>1.4051693790008439</v>
      </c>
      <c r="N1024" s="141">
        <f ca="1">VLOOKUP($L1024,Routing!$A$3:$C$23,3)+($L1024-VLOOKUP($L1024,Routing!$A$3:$A$23,1))*VLOOKUP($L1024,Routing!$A$3:$F$23,6)</f>
        <v>2.3660360730801688E-2</v>
      </c>
      <c r="O1024" s="141">
        <f ca="1">VLOOKUP($L1024,Routing!$A$3:$B$23,2)+($L1024-VLOOKUP($L1024,Routing!$A$3:$A$23,1))*VLOOKUP($L1024,Routing!$A$3:$G$23,7)</f>
        <v>1.0915090182700422</v>
      </c>
      <c r="P1024" s="83" t="str">
        <f t="shared" ca="1" si="188"/>
        <v/>
      </c>
      <c r="Q1024" s="83" t="str">
        <f t="shared" ca="1" si="192"/>
        <v/>
      </c>
      <c r="R1024" s="83"/>
      <c r="S1024" s="83"/>
    </row>
    <row r="1025" spans="1:19" x14ac:dyDescent="0.2">
      <c r="A1025" s="83">
        <f>+MassCurves!A992</f>
        <v>988</v>
      </c>
      <c r="B1025" s="138">
        <f t="shared" si="181"/>
        <v>3.2920000000000003</v>
      </c>
      <c r="C1025" s="123">
        <f t="shared" ca="1" si="183"/>
        <v>0.39000000000000101</v>
      </c>
      <c r="D1025" s="139">
        <f t="shared" ca="1" si="184"/>
        <v>0</v>
      </c>
      <c r="E1025" s="138">
        <f t="shared" ca="1" si="185"/>
        <v>0.21849999999999997</v>
      </c>
      <c r="F1025" s="139">
        <f t="shared" ca="1" si="182"/>
        <v>0.42961142250000106</v>
      </c>
      <c r="G1025" s="140">
        <f t="shared" ca="1" si="189"/>
        <v>25.776685350000065</v>
      </c>
      <c r="H1025" s="139">
        <f t="shared" ca="1" si="186"/>
        <v>1.1311664283478919</v>
      </c>
      <c r="I1025" s="123">
        <f t="shared" ca="1" si="190"/>
        <v>1.5607778508478929</v>
      </c>
      <c r="J1025" s="123">
        <f t="shared" ca="1" si="187"/>
        <v>3.130076683991712</v>
      </c>
      <c r="K1025" s="142">
        <f t="shared" ca="1" si="191"/>
        <v>33.241811065505523</v>
      </c>
      <c r="L1025" s="143">
        <f ca="1">MAX(Routing!A$3,J1024+K1024)</f>
        <v>36.062803557782132</v>
      </c>
      <c r="M1025" s="141">
        <f ca="1">VLOOKUP(L1025,Routing!A$3:D$23,4)+(L1025-VLOOKUP(L1025,Routing!A$3:A$23,1))*VLOOKUP(L1025,Routing!A$3:E$23,5)</f>
        <v>1.4104958677282378</v>
      </c>
      <c r="N1025" s="141">
        <f ca="1">VLOOKUP($L1025,Routing!$A$3:$C$23,3)+($L1025-VLOOKUP($L1025,Routing!$A$3:$A$23,1))*VLOOKUP($L1025,Routing!$A$3:$F$23,6)</f>
        <v>2.3865225681855298E-2</v>
      </c>
      <c r="O1025" s="141">
        <f ca="1">VLOOKUP($L1025,Routing!$A$3:$B$23,2)+($L1025-VLOOKUP($L1025,Routing!$A$3:$A$23,1))*VLOOKUP($L1025,Routing!$A$3:$G$23,7)</f>
        <v>1.0966306420463825</v>
      </c>
      <c r="P1025" s="83" t="str">
        <f t="shared" ca="1" si="188"/>
        <v/>
      </c>
      <c r="Q1025" s="83" t="str">
        <f t="shared" ca="1" si="192"/>
        <v/>
      </c>
      <c r="R1025" s="83"/>
      <c r="S1025" s="83"/>
    </row>
    <row r="1026" spans="1:19" x14ac:dyDescent="0.2">
      <c r="A1026" s="83">
        <f>+MassCurves!A993</f>
        <v>989</v>
      </c>
      <c r="B1026" s="138">
        <f t="shared" si="181"/>
        <v>3.2985000000000002</v>
      </c>
      <c r="C1026" s="123">
        <f t="shared" ca="1" si="183"/>
        <v>0.38999999999999968</v>
      </c>
      <c r="D1026" s="139">
        <f t="shared" ca="1" si="184"/>
        <v>0</v>
      </c>
      <c r="E1026" s="138">
        <f t="shared" ca="1" si="185"/>
        <v>0.21849999999999997</v>
      </c>
      <c r="F1026" s="139">
        <f t="shared" ca="1" si="182"/>
        <v>0.42961142249999956</v>
      </c>
      <c r="G1026" s="140">
        <f t="shared" ca="1" si="189"/>
        <v>25.776685350000015</v>
      </c>
      <c r="H1026" s="139">
        <f t="shared" ca="1" si="186"/>
        <v>1.1396874259496421</v>
      </c>
      <c r="I1026" s="123">
        <f t="shared" ca="1" si="190"/>
        <v>1.5692988484496417</v>
      </c>
      <c r="J1026" s="123">
        <f t="shared" ca="1" si="187"/>
        <v>3.1472153250972257</v>
      </c>
      <c r="K1026" s="142">
        <f t="shared" ca="1" si="191"/>
        <v>33.540020829949057</v>
      </c>
      <c r="L1026" s="143">
        <f ca="1">MAX(Routing!A$3,J1025+K1025)</f>
        <v>36.371887749497233</v>
      </c>
      <c r="M1026" s="141">
        <f ca="1">VLOOKUP(L1026,Routing!A$3:D$23,4)+(L1026-VLOOKUP(L1026,Routing!A$3:A$23,1))*VLOOKUP(L1026,Routing!A$3:E$23,5)</f>
        <v>1.4159330727245794</v>
      </c>
      <c r="N1026" s="141">
        <f ca="1">VLOOKUP($L1026,Routing!$A$3:$C$23,3)+($L1026-VLOOKUP($L1026,Routing!$A$3:$A$23,1))*VLOOKUP($L1026,Routing!$A$3:$F$23,6)</f>
        <v>2.4074348950945356E-2</v>
      </c>
      <c r="O1026" s="141">
        <f ca="1">VLOOKUP($L1026,Routing!$A$3:$B$23,2)+($L1026-VLOOKUP($L1026,Routing!$A$3:$A$23,1))*VLOOKUP($L1026,Routing!$A$3:$G$23,7)</f>
        <v>1.1018587237736339</v>
      </c>
      <c r="P1026" s="83" t="str">
        <f t="shared" ca="1" si="188"/>
        <v/>
      </c>
      <c r="Q1026" s="83" t="str">
        <f t="shared" ca="1" si="192"/>
        <v/>
      </c>
      <c r="R1026" s="83"/>
      <c r="S1026" s="83"/>
    </row>
    <row r="1027" spans="1:19" x14ac:dyDescent="0.2">
      <c r="A1027" s="83">
        <f>+MassCurves!A994</f>
        <v>990</v>
      </c>
      <c r="B1027" s="138">
        <f t="shared" si="181"/>
        <v>3.3050000000000002</v>
      </c>
      <c r="C1027" s="123">
        <f t="shared" ca="1" si="183"/>
        <v>0.38999999999999968</v>
      </c>
      <c r="D1027" s="139">
        <f t="shared" ca="1" si="184"/>
        <v>0</v>
      </c>
      <c r="E1027" s="138">
        <f t="shared" ca="1" si="185"/>
        <v>0.21849999999999997</v>
      </c>
      <c r="F1027" s="139">
        <f t="shared" ca="1" si="182"/>
        <v>0.42961142249999956</v>
      </c>
      <c r="G1027" s="140">
        <f t="shared" ca="1" si="189"/>
        <v>25.776685349999973</v>
      </c>
      <c r="H1027" s="139">
        <f t="shared" ca="1" si="186"/>
        <v>1.1483050695691406</v>
      </c>
      <c r="I1027" s="123">
        <f t="shared" ca="1" si="190"/>
        <v>1.5779164920691402</v>
      </c>
      <c r="J1027" s="123">
        <f t="shared" ca="1" si="187"/>
        <v>3.1645487253404054</v>
      </c>
      <c r="K1027" s="142">
        <f t="shared" ca="1" si="191"/>
        <v>33.844274416459818</v>
      </c>
      <c r="L1027" s="143">
        <f ca="1">MAX(Routing!A$3,J1026+K1026)</f>
        <v>36.687236155046286</v>
      </c>
      <c r="M1027" s="141">
        <f ca="1">VLOOKUP(L1027,Routing!A$3:D$23,4)+(L1027-VLOOKUP(L1027,Routing!A$3:A$23,1))*VLOOKUP(L1027,Routing!A$3:E$23,5)</f>
        <v>1.4214804736341025</v>
      </c>
      <c r="N1027" s="141">
        <f ca="1">VLOOKUP($L1027,Routing!$A$3:$C$23,3)+($L1027-VLOOKUP($L1027,Routing!$A$3:$A$23,1))*VLOOKUP($L1027,Routing!$A$3:$F$23,6)</f>
        <v>2.4287710524388557E-2</v>
      </c>
      <c r="O1027" s="141">
        <f ca="1">VLOOKUP($L1027,Routing!$A$3:$B$23,2)+($L1027-VLOOKUP($L1027,Routing!$A$3:$A$23,1))*VLOOKUP($L1027,Routing!$A$3:$G$23,7)</f>
        <v>1.107192763109714</v>
      </c>
      <c r="P1027" s="83" t="str">
        <f t="shared" ca="1" si="188"/>
        <v/>
      </c>
      <c r="Q1027" s="83" t="str">
        <f t="shared" ca="1" si="192"/>
        <v/>
      </c>
      <c r="R1027" s="83"/>
      <c r="S1027" s="83"/>
    </row>
    <row r="1028" spans="1:19" x14ac:dyDescent="0.2">
      <c r="A1028" s="83">
        <f>+MassCurves!A995</f>
        <v>991</v>
      </c>
      <c r="B1028" s="138">
        <f t="shared" si="181"/>
        <v>3.3115000000000001</v>
      </c>
      <c r="C1028" s="123">
        <f t="shared" ca="1" si="183"/>
        <v>0.38999999999999968</v>
      </c>
      <c r="D1028" s="139">
        <f t="shared" ca="1" si="184"/>
        <v>0</v>
      </c>
      <c r="E1028" s="138">
        <f t="shared" ca="1" si="185"/>
        <v>0.21849999999999997</v>
      </c>
      <c r="F1028" s="139">
        <f t="shared" ca="1" si="182"/>
        <v>0.42961142249999956</v>
      </c>
      <c r="G1028" s="140">
        <f t="shared" ca="1" si="189"/>
        <v>25.776685349999973</v>
      </c>
      <c r="H1028" s="139">
        <f t="shared" ca="1" si="186"/>
        <v>1.1570208263098731</v>
      </c>
      <c r="I1028" s="123">
        <f t="shared" ca="1" si="190"/>
        <v>1.5866322488098727</v>
      </c>
      <c r="J1028" s="123">
        <f t="shared" ca="1" si="187"/>
        <v>3.1820798468728286</v>
      </c>
      <c r="K1028" s="142">
        <f t="shared" ca="1" si="191"/>
        <v>34.154547094229741</v>
      </c>
      <c r="L1028" s="143">
        <f ca="1">MAX(Routing!A$3,J1027+K1027)</f>
        <v>37.008823141800221</v>
      </c>
      <c r="M1028" s="141">
        <f ca="1">VLOOKUP(L1028,Routing!A$3:D$23,4)+(L1028-VLOOKUP(L1028,Routing!A$3:A$23,1))*VLOOKUP(L1028,Routing!A$3:E$23,5)</f>
        <v>1.4271376195445236</v>
      </c>
      <c r="N1028" s="141">
        <f ca="1">VLOOKUP($L1028,Routing!$A$3:$C$23,3)+($L1028-VLOOKUP($L1028,Routing!$A$3:$A$23,1))*VLOOKUP($L1028,Routing!$A$3:$F$23,6)</f>
        <v>2.4505293059404749E-2</v>
      </c>
      <c r="O1028" s="141">
        <f ca="1">VLOOKUP($L1028,Routing!$A$3:$B$23,2)+($L1028-VLOOKUP($L1028,Routing!$A$3:$A$23,1))*VLOOKUP($L1028,Routing!$A$3:$G$23,7)</f>
        <v>1.1126323264851188</v>
      </c>
      <c r="P1028" s="83" t="str">
        <f t="shared" ca="1" si="188"/>
        <v/>
      </c>
      <c r="Q1028" s="83" t="str">
        <f t="shared" ca="1" si="192"/>
        <v/>
      </c>
      <c r="R1028" s="83"/>
      <c r="S1028" s="83"/>
    </row>
    <row r="1029" spans="1:19" x14ac:dyDescent="0.2">
      <c r="A1029" s="83">
        <f>+MassCurves!A996</f>
        <v>992</v>
      </c>
      <c r="B1029" s="138">
        <f t="shared" si="181"/>
        <v>3.3180000000000001</v>
      </c>
      <c r="C1029" s="123">
        <f t="shared" ca="1" si="183"/>
        <v>0.38999999999999968</v>
      </c>
      <c r="D1029" s="139">
        <f t="shared" ca="1" si="184"/>
        <v>0</v>
      </c>
      <c r="E1029" s="138">
        <f t="shared" ca="1" si="185"/>
        <v>0.21849999999999997</v>
      </c>
      <c r="F1029" s="139">
        <f t="shared" ca="1" si="182"/>
        <v>0.42961142249999956</v>
      </c>
      <c r="G1029" s="140">
        <f t="shared" ca="1" si="189"/>
        <v>25.776685349999973</v>
      </c>
      <c r="H1029" s="139">
        <f t="shared" ca="1" si="186"/>
        <v>1.1658361912199526</v>
      </c>
      <c r="I1029" s="123">
        <f t="shared" ca="1" si="190"/>
        <v>1.5954476137199523</v>
      </c>
      <c r="J1029" s="123">
        <f t="shared" ca="1" si="187"/>
        <v>3.1998117083765001</v>
      </c>
      <c r="K1029" s="142">
        <f t="shared" ca="1" si="191"/>
        <v>34.470817860478519</v>
      </c>
      <c r="L1029" s="143">
        <f ca="1">MAX(Routing!A$3,J1028+K1028)</f>
        <v>37.336626941102573</v>
      </c>
      <c r="M1029" s="141">
        <f ca="1">VLOOKUP(L1029,Routing!A$3:D$23,4)+(L1029-VLOOKUP(L1029,Routing!A$3:A$23,1))*VLOOKUP(L1029,Routing!A$3:E$23,5)</f>
        <v>1.4329041275160128</v>
      </c>
      <c r="N1029" s="141">
        <f ca="1">VLOOKUP($L1029,Routing!$A$3:$C$23,3)+($L1029-VLOOKUP($L1029,Routing!$A$3:$A$23,1))*VLOOKUP($L1029,Routing!$A$3:$F$23,6)</f>
        <v>2.4727081827538955E-2</v>
      </c>
      <c r="O1029" s="141">
        <f ca="1">VLOOKUP($L1029,Routing!$A$3:$B$23,2)+($L1029-VLOOKUP($L1029,Routing!$A$3:$A$23,1))*VLOOKUP($L1029,Routing!$A$3:$G$23,7)</f>
        <v>1.1181770456884739</v>
      </c>
      <c r="P1029" s="83" t="str">
        <f t="shared" ca="1" si="188"/>
        <v/>
      </c>
      <c r="Q1029" s="83" t="str">
        <f t="shared" ca="1" si="192"/>
        <v/>
      </c>
      <c r="R1029" s="83"/>
      <c r="S1029" s="83"/>
    </row>
    <row r="1030" spans="1:19" x14ac:dyDescent="0.2">
      <c r="A1030" s="83">
        <f>+MassCurves!A997</f>
        <v>993</v>
      </c>
      <c r="B1030" s="138">
        <f t="shared" si="181"/>
        <v>3.3245</v>
      </c>
      <c r="C1030" s="123">
        <f t="shared" ca="1" si="183"/>
        <v>0.38999999999999968</v>
      </c>
      <c r="D1030" s="139">
        <f t="shared" ca="1" si="184"/>
        <v>0</v>
      </c>
      <c r="E1030" s="138">
        <f t="shared" ca="1" si="185"/>
        <v>0.21849999999999997</v>
      </c>
      <c r="F1030" s="139">
        <f t="shared" ca="1" si="182"/>
        <v>0.42961142249999956</v>
      </c>
      <c r="G1030" s="140">
        <f t="shared" ca="1" si="189"/>
        <v>25.776685349999973</v>
      </c>
      <c r="H1030" s="139">
        <f t="shared" ca="1" si="186"/>
        <v>1.1747526879332917</v>
      </c>
      <c r="I1030" s="123">
        <f t="shared" ca="1" si="190"/>
        <v>1.6043641104332913</v>
      </c>
      <c r="J1030" s="123">
        <f t="shared" ca="1" si="187"/>
        <v>3.2177473863634241</v>
      </c>
      <c r="K1030" s="142">
        <f t="shared" ca="1" si="191"/>
        <v>34.793069363833048</v>
      </c>
      <c r="L1030" s="143">
        <f ca="1">MAX(Routing!A$3,J1029+K1029)</f>
        <v>37.67062956885502</v>
      </c>
      <c r="M1030" s="141">
        <f ca="1">VLOOKUP(L1030,Routing!A$3:D$23,4)+(L1030-VLOOKUP(L1030,Routing!A$3:A$23,1))*VLOOKUP(L1030,Routing!A$3:E$23,5)</f>
        <v>1.4387796811841886</v>
      </c>
      <c r="N1030" s="141">
        <f ca="1">VLOOKUP($L1030,Routing!$A$3:$C$23,3)+($L1030-VLOOKUP($L1030,Routing!$A$3:$A$23,1))*VLOOKUP($L1030,Routing!$A$3:$F$23,6)</f>
        <v>2.4953064660930325E-2</v>
      </c>
      <c r="O1030" s="141">
        <f ca="1">VLOOKUP($L1030,Routing!$A$3:$B$23,2)+($L1030-VLOOKUP($L1030,Routing!$A$3:$A$23,1))*VLOOKUP($L1030,Routing!$A$3:$G$23,7)</f>
        <v>1.1238266165232582</v>
      </c>
      <c r="P1030" s="83" t="str">
        <f t="shared" ca="1" si="188"/>
        <v/>
      </c>
      <c r="Q1030" s="83" t="str">
        <f t="shared" ca="1" si="192"/>
        <v/>
      </c>
      <c r="R1030" s="83"/>
      <c r="S1030" s="83"/>
    </row>
    <row r="1031" spans="1:19" x14ac:dyDescent="0.2">
      <c r="A1031" s="83">
        <f>+MassCurves!A998</f>
        <v>994</v>
      </c>
      <c r="B1031" s="138">
        <f t="shared" si="181"/>
        <v>3.331</v>
      </c>
      <c r="C1031" s="123">
        <f t="shared" ca="1" si="183"/>
        <v>0.38999999999999968</v>
      </c>
      <c r="D1031" s="139">
        <f t="shared" ca="1" si="184"/>
        <v>0</v>
      </c>
      <c r="E1031" s="138">
        <f t="shared" ca="1" si="185"/>
        <v>0.21849999999999997</v>
      </c>
      <c r="F1031" s="139">
        <f t="shared" ca="1" si="182"/>
        <v>0.42961142249999956</v>
      </c>
      <c r="G1031" s="140">
        <f t="shared" ca="1" si="189"/>
        <v>25.776685349999973</v>
      </c>
      <c r="H1031" s="139">
        <f t="shared" ca="1" si="186"/>
        <v>1.1837718693280026</v>
      </c>
      <c r="I1031" s="123">
        <f t="shared" ca="1" si="190"/>
        <v>1.6133832918280022</v>
      </c>
      <c r="J1031" s="123">
        <f t="shared" ca="1" si="187"/>
        <v>3.2358900165101629</v>
      </c>
      <c r="K1031" s="142">
        <f t="shared" ca="1" si="191"/>
        <v>35.121287831656744</v>
      </c>
      <c r="L1031" s="143">
        <f ca="1">MAX(Routing!A$3,J1030+K1030)</f>
        <v>38.010816750196469</v>
      </c>
      <c r="M1031" s="141">
        <f ca="1">VLOOKUP(L1031,Routing!A$3:D$23,4)+(L1031-VLOOKUP(L1031,Routing!A$3:A$23,1))*VLOOKUP(L1031,Routing!A$3:E$23,5)</f>
        <v>1.4447640294351207</v>
      </c>
      <c r="N1031" s="141">
        <f ca="1">VLOOKUP($L1031,Routing!$A$3:$C$23,3)+($L1031-VLOOKUP($L1031,Routing!$A$3:$A$23,1))*VLOOKUP($L1031,Routing!$A$3:$F$23,6)</f>
        <v>2.5183231901350793E-2</v>
      </c>
      <c r="O1031" s="141">
        <f ca="1">VLOOKUP($L1031,Routing!$A$3:$B$23,2)+($L1031-VLOOKUP($L1031,Routing!$A$3:$A$23,1))*VLOOKUP($L1031,Routing!$A$3:$G$23,7)</f>
        <v>1.1295807975337699</v>
      </c>
      <c r="P1031" s="83" t="str">
        <f t="shared" ca="1" si="188"/>
        <v/>
      </c>
      <c r="Q1031" s="83" t="str">
        <f t="shared" ca="1" si="192"/>
        <v/>
      </c>
      <c r="R1031" s="83"/>
      <c r="S1031" s="83"/>
    </row>
    <row r="1032" spans="1:19" x14ac:dyDescent="0.2">
      <c r="A1032" s="83">
        <f>+MassCurves!A999</f>
        <v>995</v>
      </c>
      <c r="B1032" s="138">
        <f t="shared" si="181"/>
        <v>3.3374999999999999</v>
      </c>
      <c r="C1032" s="123">
        <f t="shared" ca="1" si="183"/>
        <v>0.38999999999999968</v>
      </c>
      <c r="D1032" s="139">
        <f t="shared" ca="1" si="184"/>
        <v>0</v>
      </c>
      <c r="E1032" s="138">
        <f t="shared" ca="1" si="185"/>
        <v>0.21849999999999997</v>
      </c>
      <c r="F1032" s="139">
        <f t="shared" ca="1" si="182"/>
        <v>0.42961142249999956</v>
      </c>
      <c r="G1032" s="140">
        <f t="shared" ca="1" si="189"/>
        <v>25.776685349999973</v>
      </c>
      <c r="H1032" s="139">
        <f t="shared" ca="1" si="186"/>
        <v>1.1928953182025575</v>
      </c>
      <c r="I1032" s="123">
        <f t="shared" ca="1" si="190"/>
        <v>1.6225067407025571</v>
      </c>
      <c r="J1032" s="123">
        <f t="shared" ca="1" si="187"/>
        <v>3.2542427950284716</v>
      </c>
      <c r="K1032" s="142">
        <f t="shared" ca="1" si="191"/>
        <v>35.455463001222753</v>
      </c>
      <c r="L1032" s="143">
        <f ca="1">MAX(Routing!A$3,J1031+K1031)</f>
        <v>38.357177848166906</v>
      </c>
      <c r="M1032" s="141">
        <f ca="1">VLOOKUP(L1032,Routing!A$3:D$23,4)+(L1032-VLOOKUP(L1032,Routing!A$3:A$23,1))*VLOOKUP(L1032,Routing!A$3:E$23,5)</f>
        <v>1.4508569851504327</v>
      </c>
      <c r="N1032" s="141">
        <f ca="1">VLOOKUP($L1032,Routing!$A$3:$C$23,3)+($L1032-VLOOKUP($L1032,Routing!$A$3:$A$23,1))*VLOOKUP($L1032,Routing!$A$3:$F$23,6)</f>
        <v>2.5417576351939721E-2</v>
      </c>
      <c r="O1032" s="141">
        <f ca="1">VLOOKUP($L1032,Routing!$A$3:$B$23,2)+($L1032-VLOOKUP($L1032,Routing!$A$3:$A$23,1))*VLOOKUP($L1032,Routing!$A$3:$G$23,7)</f>
        <v>1.1354394087984931</v>
      </c>
      <c r="P1032" s="83" t="str">
        <f t="shared" ca="1" si="188"/>
        <v/>
      </c>
      <c r="Q1032" s="83" t="str">
        <f t="shared" ca="1" si="192"/>
        <v/>
      </c>
      <c r="R1032" s="83"/>
      <c r="S1032" s="83"/>
    </row>
    <row r="1033" spans="1:19" x14ac:dyDescent="0.2">
      <c r="A1033" s="83">
        <f>+MassCurves!A1000</f>
        <v>996</v>
      </c>
      <c r="B1033" s="138">
        <f t="shared" si="181"/>
        <v>3.3440000000000003</v>
      </c>
      <c r="C1033" s="123">
        <f t="shared" ca="1" si="183"/>
        <v>0.39000000000000101</v>
      </c>
      <c r="D1033" s="139">
        <f t="shared" ca="1" si="184"/>
        <v>0</v>
      </c>
      <c r="E1033" s="138">
        <f t="shared" ca="1" si="185"/>
        <v>0.21849999999999997</v>
      </c>
      <c r="F1033" s="139">
        <f t="shared" ca="1" si="182"/>
        <v>0.42961142250000106</v>
      </c>
      <c r="G1033" s="140">
        <f t="shared" ca="1" si="189"/>
        <v>25.776685350000015</v>
      </c>
      <c r="H1033" s="139">
        <f t="shared" ca="1" si="186"/>
        <v>1.2021246479702581</v>
      </c>
      <c r="I1033" s="123">
        <f t="shared" ca="1" si="190"/>
        <v>1.631736070470259</v>
      </c>
      <c r="J1033" s="123">
        <f t="shared" ca="1" si="187"/>
        <v>3.2728089800731097</v>
      </c>
      <c r="K1033" s="142">
        <f t="shared" ca="1" si="191"/>
        <v>35.795588054631537</v>
      </c>
      <c r="L1033" s="143">
        <f ca="1">MAX(Routing!A$3,J1032+K1032)</f>
        <v>38.709705796251228</v>
      </c>
      <c r="M1033" s="141">
        <f ca="1">VLOOKUP(L1033,Routing!A$3:D$23,4)+(L1033-VLOOKUP(L1033,Routing!A$3:A$23,1))*VLOOKUP(L1033,Routing!A$3:E$23,5)</f>
        <v>1.4570584240206577</v>
      </c>
      <c r="N1033" s="141">
        <f ca="1">VLOOKUP($L1033,Routing!$A$3:$C$23,3)+($L1033-VLOOKUP($L1033,Routing!$A$3:$A$23,1))*VLOOKUP($L1033,Routing!$A$3:$F$23,6)</f>
        <v>2.5656093231563756E-2</v>
      </c>
      <c r="O1033" s="141">
        <f ca="1">VLOOKUP($L1033,Routing!$A$3:$B$23,2)+($L1033-VLOOKUP($L1033,Routing!$A$3:$A$23,1))*VLOOKUP($L1033,Routing!$A$3:$G$23,7)</f>
        <v>1.1414023307890939</v>
      </c>
      <c r="P1033" s="83" t="str">
        <f t="shared" ca="1" si="188"/>
        <v/>
      </c>
      <c r="Q1033" s="83" t="str">
        <f t="shared" ca="1" si="192"/>
        <v/>
      </c>
      <c r="R1033" s="83"/>
      <c r="S1033" s="83"/>
    </row>
    <row r="1034" spans="1:19" x14ac:dyDescent="0.2">
      <c r="A1034" s="83">
        <f>+MassCurves!A1001</f>
        <v>997</v>
      </c>
      <c r="B1034" s="138">
        <f t="shared" si="181"/>
        <v>3.3505000000000003</v>
      </c>
      <c r="C1034" s="123">
        <f t="shared" ca="1" si="183"/>
        <v>0.39000000000000101</v>
      </c>
      <c r="D1034" s="139">
        <f t="shared" ca="1" si="184"/>
        <v>0</v>
      </c>
      <c r="E1034" s="138">
        <f t="shared" ca="1" si="185"/>
        <v>0.21849999999999997</v>
      </c>
      <c r="F1034" s="139">
        <f t="shared" ca="1" si="182"/>
        <v>0.42961142250000106</v>
      </c>
      <c r="G1034" s="140">
        <f t="shared" ca="1" si="189"/>
        <v>25.776685350000065</v>
      </c>
      <c r="H1034" s="139">
        <f t="shared" ca="1" si="186"/>
        <v>1.2114615033725866</v>
      </c>
      <c r="I1034" s="123">
        <f t="shared" ca="1" si="190"/>
        <v>1.6410729258725878</v>
      </c>
      <c r="J1034" s="123">
        <f t="shared" ca="1" si="187"/>
        <v>3.2915918931880137</v>
      </c>
      <c r="K1034" s="142">
        <f t="shared" ca="1" si="191"/>
        <v>36.141659557376215</v>
      </c>
      <c r="L1034" s="143">
        <f ca="1">MAX(Routing!A$3,J1033+K1033)</f>
        <v>39.068397034704645</v>
      </c>
      <c r="M1034" s="141">
        <f ca="1">VLOOKUP(L1034,Routing!A$3:D$23,4)+(L1034-VLOOKUP(L1034,Routing!A$3:A$23,1))*VLOOKUP(L1034,Routing!A$3:E$23,5)</f>
        <v>1.4633682834251156</v>
      </c>
      <c r="N1034" s="141">
        <f ca="1">VLOOKUP($L1034,Routing!$A$3:$C$23,3)+($L1034-VLOOKUP($L1034,Routing!$A$3:$A$23,1))*VLOOKUP($L1034,Routing!$A$3:$F$23,6)</f>
        <v>2.5898780131735216E-2</v>
      </c>
      <c r="O1034" s="141">
        <f ca="1">VLOOKUP($L1034,Routing!$A$3:$B$23,2)+($L1034-VLOOKUP($L1034,Routing!$A$3:$A$23,1))*VLOOKUP($L1034,Routing!$A$3:$G$23,7)</f>
        <v>1.1474695032933804</v>
      </c>
      <c r="P1034" s="83" t="str">
        <f t="shared" ca="1" si="188"/>
        <v/>
      </c>
      <c r="Q1034" s="83" t="str">
        <f t="shared" ca="1" si="192"/>
        <v/>
      </c>
      <c r="R1034" s="83"/>
      <c r="S1034" s="83"/>
    </row>
    <row r="1035" spans="1:19" x14ac:dyDescent="0.2">
      <c r="A1035" s="83">
        <f>+MassCurves!A1002</f>
        <v>998</v>
      </c>
      <c r="B1035" s="138">
        <f t="shared" si="181"/>
        <v>3.3570000000000002</v>
      </c>
      <c r="C1035" s="123">
        <f t="shared" ca="1" si="183"/>
        <v>0.38999999999999968</v>
      </c>
      <c r="D1035" s="139">
        <f t="shared" ca="1" si="184"/>
        <v>0</v>
      </c>
      <c r="E1035" s="138">
        <f t="shared" ca="1" si="185"/>
        <v>0.21849999999999997</v>
      </c>
      <c r="F1035" s="139">
        <f t="shared" ca="1" si="182"/>
        <v>0.42961142249999956</v>
      </c>
      <c r="G1035" s="140">
        <f t="shared" ca="1" si="189"/>
        <v>25.776685350000015</v>
      </c>
      <c r="H1035" s="139">
        <f t="shared" ca="1" si="186"/>
        <v>1.2209075612120224</v>
      </c>
      <c r="I1035" s="123">
        <f t="shared" ca="1" si="190"/>
        <v>1.650518983712022</v>
      </c>
      <c r="J1035" s="123">
        <f t="shared" ca="1" si="187"/>
        <v>3.3105949207920098</v>
      </c>
      <c r="K1035" s="142">
        <f t="shared" ca="1" si="191"/>
        <v>36.493677400464847</v>
      </c>
      <c r="L1035" s="143">
        <f ca="1">MAX(Routing!A$3,J1034+K1034)</f>
        <v>39.433251450564228</v>
      </c>
      <c r="M1035" s="141">
        <f ca="1">VLOOKUP(L1035,Routing!A$3:D$23,4)+(L1035-VLOOKUP(L1035,Routing!A$3:A$23,1))*VLOOKUP(L1035,Routing!A$3:E$23,5)</f>
        <v>1.4697865613766374</v>
      </c>
      <c r="N1035" s="141">
        <f ca="1">VLOOKUP($L1035,Routing!$A$3:$C$23,3)+($L1035-VLOOKUP($L1035,Routing!$A$3:$A$23,1))*VLOOKUP($L1035,Routing!$A$3:$F$23,6)</f>
        <v>2.6145636976024515E-2</v>
      </c>
      <c r="O1035" s="141">
        <f ca="1">VLOOKUP($L1035,Routing!$A$3:$B$23,2)+($L1035-VLOOKUP($L1035,Routing!$A$3:$A$23,1))*VLOOKUP($L1035,Routing!$A$3:$G$23,7)</f>
        <v>1.1536409244006129</v>
      </c>
      <c r="P1035" s="83" t="str">
        <f t="shared" ca="1" si="188"/>
        <v/>
      </c>
      <c r="Q1035" s="83" t="str">
        <f t="shared" ca="1" si="192"/>
        <v/>
      </c>
      <c r="R1035" s="83"/>
      <c r="S1035" s="83"/>
    </row>
    <row r="1036" spans="1:19" x14ac:dyDescent="0.2">
      <c r="A1036" s="83">
        <f>+MassCurves!A1003</f>
        <v>999</v>
      </c>
      <c r="B1036" s="138">
        <f t="shared" si="181"/>
        <v>3.3635000000000002</v>
      </c>
      <c r="C1036" s="123">
        <f t="shared" ca="1" si="183"/>
        <v>0.38999999999999968</v>
      </c>
      <c r="D1036" s="139">
        <f t="shared" ca="1" si="184"/>
        <v>0</v>
      </c>
      <c r="E1036" s="138">
        <f t="shared" ca="1" si="185"/>
        <v>0.21849999999999997</v>
      </c>
      <c r="F1036" s="139">
        <f t="shared" ca="1" si="182"/>
        <v>0.42961142249999956</v>
      </c>
      <c r="G1036" s="140">
        <f t="shared" ca="1" si="189"/>
        <v>25.776685349999973</v>
      </c>
      <c r="H1036" s="139">
        <f t="shared" ca="1" si="186"/>
        <v>1.2304645311049329</v>
      </c>
      <c r="I1036" s="123">
        <f t="shared" ca="1" si="190"/>
        <v>1.6600759536049325</v>
      </c>
      <c r="J1036" s="123">
        <f t="shared" ca="1" si="187"/>
        <v>3.3298215157053033</v>
      </c>
      <c r="K1036" s="142">
        <f t="shared" ca="1" si="191"/>
        <v>36.851644746012127</v>
      </c>
      <c r="L1036" s="143">
        <f ca="1">MAX(Routing!A$3,J1035+K1035)</f>
        <v>39.80427232125686</v>
      </c>
      <c r="M1036" s="141">
        <f ca="1">VLOOKUP(L1036,Routing!A$3:D$23,4)+(L1036-VLOOKUP(L1036,Routing!A$3:A$23,1))*VLOOKUP(L1036,Routing!A$3:E$23,5)</f>
        <v>1.4763133155295525</v>
      </c>
      <c r="N1036" s="141">
        <f ca="1">VLOOKUP($L1036,Routing!$A$3:$C$23,3)+($L1036-VLOOKUP($L1036,Routing!$A$3:$A$23,1))*VLOOKUP($L1036,Routing!$A$3:$F$23,6)</f>
        <v>2.6396665981905862E-2</v>
      </c>
      <c r="O1036" s="141">
        <f ca="1">VLOOKUP($L1036,Routing!$A$3:$B$23,2)+($L1036-VLOOKUP($L1036,Routing!$A$3:$A$23,1))*VLOOKUP($L1036,Routing!$A$3:$G$23,7)</f>
        <v>1.1599166495476465</v>
      </c>
      <c r="P1036" s="83" t="str">
        <f t="shared" ca="1" si="188"/>
        <v/>
      </c>
      <c r="Q1036" s="83" t="str">
        <f t="shared" ca="1" si="192"/>
        <v/>
      </c>
      <c r="R1036" s="83"/>
      <c r="S1036" s="83"/>
    </row>
    <row r="1037" spans="1:19" x14ac:dyDescent="0.2">
      <c r="A1037" s="83">
        <f>+MassCurves!A1004</f>
        <v>1000</v>
      </c>
      <c r="B1037" s="138">
        <f t="shared" si="181"/>
        <v>3.37</v>
      </c>
      <c r="C1037" s="123">
        <f t="shared" ca="1" si="183"/>
        <v>0.38999999999999968</v>
      </c>
      <c r="D1037" s="139">
        <f t="shared" ca="1" si="184"/>
        <v>0</v>
      </c>
      <c r="E1037" s="138">
        <f t="shared" ca="1" si="185"/>
        <v>0.21849999999999997</v>
      </c>
      <c r="F1037" s="139">
        <f t="shared" ca="1" si="182"/>
        <v>0.42961142249999956</v>
      </c>
      <c r="G1037" s="140">
        <f t="shared" ca="1" si="189"/>
        <v>25.776685349999973</v>
      </c>
      <c r="H1037" s="139">
        <f t="shared" ca="1" si="186"/>
        <v>1.2401341562551775</v>
      </c>
      <c r="I1037" s="123">
        <f t="shared" ca="1" si="190"/>
        <v>1.6697455787551772</v>
      </c>
      <c r="J1037" s="123">
        <f t="shared" ca="1" si="187"/>
        <v>3.3528588240526056</v>
      </c>
      <c r="K1037" s="142">
        <f t="shared" ca="1" si="191"/>
        <v>37.215567976218566</v>
      </c>
      <c r="L1037" s="143">
        <f ca="1">MAX(Routing!A$3,J1036+K1036)</f>
        <v>40.181466261717432</v>
      </c>
      <c r="M1037" s="141">
        <f ca="1">VLOOKUP(L1037,Routing!A$3:D$23,4)+(L1037-VLOOKUP(L1037,Routing!A$3:A$23,1))*VLOOKUP(L1037,Routing!A$3:E$23,5)</f>
        <v>1.4829486622494272</v>
      </c>
      <c r="N1037" s="141">
        <f ca="1">VLOOKUP($L1037,Routing!$A$3:$C$23,3)+($L1037-VLOOKUP($L1037,Routing!$A$3:$A$23,1))*VLOOKUP($L1037,Routing!$A$3:$F$23,6)</f>
        <v>2.6651871624977966E-2</v>
      </c>
      <c r="O1037" s="141">
        <f ca="1">VLOOKUP($L1037,Routing!$A$3:$B$23,2)+($L1037-VLOOKUP($L1037,Routing!$A$3:$A$23,1))*VLOOKUP($L1037,Routing!$A$3:$G$23,7)</f>
        <v>1.1662967906244492</v>
      </c>
      <c r="P1037" s="83" t="str">
        <f t="shared" ca="1" si="188"/>
        <v/>
      </c>
      <c r="Q1037" s="83" t="str">
        <f t="shared" ca="1" si="192"/>
        <v/>
      </c>
      <c r="R1037" s="83"/>
      <c r="S1037" s="83"/>
    </row>
    <row r="1038" spans="1:19" x14ac:dyDescent="0.2">
      <c r="A1038" s="83">
        <f>+MassCurves!A1005</f>
        <v>1001</v>
      </c>
      <c r="B1038" s="138">
        <f t="shared" si="181"/>
        <v>3.3778000000000001</v>
      </c>
      <c r="C1038" s="123">
        <f t="shared" ca="1" si="183"/>
        <v>0.39389999999999992</v>
      </c>
      <c r="D1038" s="139">
        <f t="shared" ca="1" si="184"/>
        <v>0</v>
      </c>
      <c r="E1038" s="138">
        <f t="shared" ca="1" si="185"/>
        <v>0.21849999999999997</v>
      </c>
      <c r="F1038" s="139">
        <f t="shared" ca="1" si="182"/>
        <v>0.43390753672499982</v>
      </c>
      <c r="G1038" s="140">
        <f t="shared" ca="1" si="189"/>
        <v>25.905568776749984</v>
      </c>
      <c r="H1038" s="139">
        <f t="shared" ca="1" si="186"/>
        <v>1.2492057253490647</v>
      </c>
      <c r="I1038" s="123">
        <f t="shared" ca="1" si="190"/>
        <v>1.6831132620740645</v>
      </c>
      <c r="J1038" s="123">
        <f t="shared" ca="1" si="187"/>
        <v>3.3796991492877697</v>
      </c>
      <c r="K1038" s="142">
        <f t="shared" ca="1" si="191"/>
        <v>37.588914189460638</v>
      </c>
      <c r="L1038" s="143">
        <f ca="1">MAX(Routing!A$3,J1037+K1037)</f>
        <v>40.568426800271169</v>
      </c>
      <c r="M1038" s="141">
        <f ca="1">VLOOKUP(L1038,Routing!A$3:D$23,4)+(L1038-VLOOKUP(L1038,Routing!A$3:A$23,1))*VLOOKUP(L1038,Routing!A$3:E$23,5)</f>
        <v>1.489755816513566</v>
      </c>
      <c r="N1038" s="141">
        <f ca="1">VLOOKUP($L1038,Routing!$A$3:$C$23,3)+($L1038-VLOOKUP($L1038,Routing!$A$3:$A$23,1))*VLOOKUP($L1038,Routing!$A$3:$F$23,6)</f>
        <v>2.6913685250521766E-2</v>
      </c>
      <c r="O1038" s="141">
        <f ca="1">VLOOKUP($L1038,Routing!$A$3:$B$23,2)+($L1038-VLOOKUP($L1038,Routing!$A$3:$A$23,1))*VLOOKUP($L1038,Routing!$A$3:$G$23,7)</f>
        <v>1.1728421312630442</v>
      </c>
      <c r="P1038" s="83" t="str">
        <f t="shared" ca="1" si="188"/>
        <v/>
      </c>
      <c r="Q1038" s="83" t="str">
        <f t="shared" ca="1" si="192"/>
        <v/>
      </c>
      <c r="R1038" s="83"/>
      <c r="S1038" s="83"/>
    </row>
    <row r="1039" spans="1:19" x14ac:dyDescent="0.2">
      <c r="A1039" s="83">
        <f>+MassCurves!A1006</f>
        <v>1002</v>
      </c>
      <c r="B1039" s="138">
        <f t="shared" si="181"/>
        <v>3.3856000000000002</v>
      </c>
      <c r="C1039" s="123">
        <f t="shared" ca="1" si="183"/>
        <v>0.39780000000000015</v>
      </c>
      <c r="D1039" s="139">
        <f t="shared" ca="1" si="184"/>
        <v>0</v>
      </c>
      <c r="E1039" s="138">
        <f t="shared" ca="1" si="185"/>
        <v>0.21849999999999997</v>
      </c>
      <c r="F1039" s="139">
        <f t="shared" ca="1" si="182"/>
        <v>0.43820365095000008</v>
      </c>
      <c r="G1039" s="140">
        <f t="shared" ca="1" si="189"/>
        <v>26.163335630249996</v>
      </c>
      <c r="H1039" s="139">
        <f t="shared" ca="1" si="186"/>
        <v>1.2583822531635804</v>
      </c>
      <c r="I1039" s="123">
        <f t="shared" ca="1" si="190"/>
        <v>1.6965859041135805</v>
      </c>
      <c r="J1039" s="123">
        <f t="shared" ca="1" si="187"/>
        <v>3.4067510388361404</v>
      </c>
      <c r="K1039" s="142">
        <f t="shared" ca="1" si="191"/>
        <v>37.975021076549595</v>
      </c>
      <c r="L1039" s="143">
        <f ca="1">MAX(Routing!A$3,J1038+K1038)</f>
        <v>40.968613338748405</v>
      </c>
      <c r="M1039" s="141">
        <f ca="1">VLOOKUP(L1039,Routing!A$3:D$23,4)+(L1039-VLOOKUP(L1039,Routing!A$3:A$23,1))*VLOOKUP(L1039,Routing!A$3:E$23,5)</f>
        <v>1.4967956338345458</v>
      </c>
      <c r="N1039" s="141">
        <f ca="1">VLOOKUP($L1039,Routing!$A$3:$C$23,3)+($L1039-VLOOKUP($L1039,Routing!$A$3:$A$23,1))*VLOOKUP($L1039,Routing!$A$3:$F$23,6)</f>
        <v>2.7184447455174836E-2</v>
      </c>
      <c r="O1039" s="141">
        <f ca="1">VLOOKUP($L1039,Routing!$A$3:$B$23,2)+($L1039-VLOOKUP($L1039,Routing!$A$3:$A$23,1))*VLOOKUP($L1039,Routing!$A$3:$G$23,7)</f>
        <v>1.179611186379371</v>
      </c>
      <c r="P1039" s="83" t="str">
        <f t="shared" ca="1" si="188"/>
        <v/>
      </c>
      <c r="Q1039" s="83" t="str">
        <f t="shared" ca="1" si="192"/>
        <v/>
      </c>
      <c r="R1039" s="83"/>
      <c r="S1039" s="83"/>
    </row>
    <row r="1040" spans="1:19" x14ac:dyDescent="0.2">
      <c r="A1040" s="83">
        <f>+MassCurves!A1007</f>
        <v>1003</v>
      </c>
      <c r="B1040" s="138">
        <f t="shared" si="181"/>
        <v>3.3934000000000002</v>
      </c>
      <c r="C1040" s="123">
        <f t="shared" ca="1" si="183"/>
        <v>0.40170000000000039</v>
      </c>
      <c r="D1040" s="139">
        <f t="shared" ca="1" si="184"/>
        <v>0</v>
      </c>
      <c r="E1040" s="138">
        <f t="shared" ca="1" si="185"/>
        <v>0.21849999999999997</v>
      </c>
      <c r="F1040" s="139">
        <f t="shared" ca="1" si="182"/>
        <v>0.44249976517500034</v>
      </c>
      <c r="G1040" s="140">
        <f t="shared" ca="1" si="189"/>
        <v>26.421102483750015</v>
      </c>
      <c r="H1040" s="139">
        <f t="shared" ca="1" si="186"/>
        <v>1.2676653865721059</v>
      </c>
      <c r="I1040" s="123">
        <f t="shared" ca="1" si="190"/>
        <v>1.7101651517471064</v>
      </c>
      <c r="J1040" s="123">
        <f t="shared" ca="1" si="187"/>
        <v>3.4340178190471873</v>
      </c>
      <c r="K1040" s="142">
        <f t="shared" ca="1" si="191"/>
        <v>38.373643803737167</v>
      </c>
      <c r="L1040" s="143">
        <f ca="1">MAX(Routing!A$3,J1039+K1039)</f>
        <v>41.381772115385736</v>
      </c>
      <c r="M1040" s="141">
        <f ca="1">VLOOKUP(L1040,Routing!A$3:D$23,4)+(L1040-VLOOKUP(L1040,Routing!A$3:A$23,1))*VLOOKUP(L1040,Routing!A$3:E$23,5)</f>
        <v>1.5040636502029969</v>
      </c>
      <c r="N1040" s="141">
        <f ca="1">VLOOKUP($L1040,Routing!$A$3:$C$23,3)+($L1040-VLOOKUP($L1040,Routing!$A$3:$A$23,1))*VLOOKUP($L1040,Routing!$A$3:$F$23,6)</f>
        <v>2.7463986546269106E-2</v>
      </c>
      <c r="O1040" s="141">
        <f ca="1">VLOOKUP($L1040,Routing!$A$3:$B$23,2)+($L1040-VLOOKUP($L1040,Routing!$A$3:$A$23,1))*VLOOKUP($L1040,Routing!$A$3:$G$23,7)</f>
        <v>1.1865996636567278</v>
      </c>
      <c r="P1040" s="83" t="str">
        <f t="shared" ca="1" si="188"/>
        <v/>
      </c>
      <c r="Q1040" s="83" t="str">
        <f t="shared" ca="1" si="192"/>
        <v/>
      </c>
      <c r="R1040" s="83"/>
      <c r="S1040" s="83"/>
    </row>
    <row r="1041" spans="1:19" x14ac:dyDescent="0.2">
      <c r="A1041" s="83">
        <f>+MassCurves!A1008</f>
        <v>1004</v>
      </c>
      <c r="B1041" s="138">
        <f t="shared" si="181"/>
        <v>3.4012000000000002</v>
      </c>
      <c r="C1041" s="123">
        <f t="shared" ca="1" si="183"/>
        <v>0.40560000000000063</v>
      </c>
      <c r="D1041" s="139">
        <f t="shared" ca="1" si="184"/>
        <v>0</v>
      </c>
      <c r="E1041" s="138">
        <f t="shared" ca="1" si="185"/>
        <v>0.21849999999999997</v>
      </c>
      <c r="F1041" s="139">
        <f t="shared" ca="1" si="182"/>
        <v>0.4467958794000006</v>
      </c>
      <c r="G1041" s="140">
        <f t="shared" ca="1" si="189"/>
        <v>26.678869337250028</v>
      </c>
      <c r="H1041" s="139">
        <f t="shared" ca="1" si="186"/>
        <v>1.2770568050507518</v>
      </c>
      <c r="I1041" s="123">
        <f t="shared" ca="1" si="190"/>
        <v>1.7238526844507525</v>
      </c>
      <c r="J1041" s="123">
        <f t="shared" ca="1" si="187"/>
        <v>3.4615028822555556</v>
      </c>
      <c r="K1041" s="142">
        <f t="shared" ca="1" si="191"/>
        <v>38.784549360498715</v>
      </c>
      <c r="L1041" s="143">
        <f ca="1">MAX(Routing!A$3,J1040+K1040)</f>
        <v>41.807661622784352</v>
      </c>
      <c r="M1041" s="141">
        <f ca="1">VLOOKUP(L1041,Routing!A$3:D$23,4)+(L1041-VLOOKUP(L1041,Routing!A$3:A$23,1))*VLOOKUP(L1041,Routing!A$3:E$23,5)</f>
        <v>1.5115556171802391</v>
      </c>
      <c r="N1041" s="141">
        <f ca="1">VLOOKUP($L1041,Routing!$A$3:$C$23,3)+($L1041-VLOOKUP($L1041,Routing!$A$3:$A$23,1))*VLOOKUP($L1041,Routing!$A$3:$F$23,6)</f>
        <v>2.7752139122316884E-2</v>
      </c>
      <c r="O1041" s="141">
        <f ca="1">VLOOKUP($L1041,Routing!$A$3:$B$23,2)+($L1041-VLOOKUP($L1041,Routing!$A$3:$A$23,1))*VLOOKUP($L1041,Routing!$A$3:$G$23,7)</f>
        <v>1.1938034780579221</v>
      </c>
      <c r="P1041" s="83" t="str">
        <f t="shared" ca="1" si="188"/>
        <v/>
      </c>
      <c r="Q1041" s="83" t="str">
        <f t="shared" ca="1" si="192"/>
        <v/>
      </c>
      <c r="R1041" s="83"/>
      <c r="S1041" s="83"/>
    </row>
    <row r="1042" spans="1:19" x14ac:dyDescent="0.2">
      <c r="A1042" s="83">
        <f>+MassCurves!A1009</f>
        <v>1005</v>
      </c>
      <c r="B1042" s="138">
        <f t="shared" si="181"/>
        <v>3.4090000000000003</v>
      </c>
      <c r="C1042" s="123">
        <f t="shared" ca="1" si="183"/>
        <v>0.40950000000000086</v>
      </c>
      <c r="D1042" s="139">
        <f t="shared" ca="1" si="184"/>
        <v>0</v>
      </c>
      <c r="E1042" s="138">
        <f t="shared" ca="1" si="185"/>
        <v>0.21849999999999997</v>
      </c>
      <c r="F1042" s="139">
        <f t="shared" ca="1" si="182"/>
        <v>0.45109199362500085</v>
      </c>
      <c r="G1042" s="140">
        <f t="shared" ca="1" si="189"/>
        <v>26.936636190750043</v>
      </c>
      <c r="H1042" s="139">
        <f t="shared" ca="1" si="186"/>
        <v>1.2865582214580766</v>
      </c>
      <c r="I1042" s="123">
        <f t="shared" ca="1" si="190"/>
        <v>1.7376502150830775</v>
      </c>
      <c r="J1042" s="123">
        <f t="shared" ca="1" si="187"/>
        <v>3.4892096883623833</v>
      </c>
      <c r="K1042" s="142">
        <f t="shared" ca="1" si="191"/>
        <v>39.207516207223946</v>
      </c>
      <c r="L1042" s="143">
        <f ca="1">MAX(Routing!A$3,J1041+K1041)</f>
        <v>42.246052242754274</v>
      </c>
      <c r="M1042" s="141">
        <f ca="1">VLOOKUP(L1042,Routing!A$3:D$23,4)+(L1042-VLOOKUP(L1042,Routing!A$3:A$23,1))*VLOOKUP(L1042,Routing!A$3:E$23,5)</f>
        <v>1.5192674954747032</v>
      </c>
      <c r="N1042" s="141">
        <f ca="1">VLOOKUP($L1042,Routing!$A$3:$C$23,3)+($L1042-VLOOKUP($L1042,Routing!$A$3:$A$23,1))*VLOOKUP($L1042,Routing!$A$3:$F$23,6)</f>
        <v>2.8048749825950119E-2</v>
      </c>
      <c r="O1042" s="141">
        <f ca="1">VLOOKUP($L1042,Routing!$A$3:$B$23,2)+($L1042-VLOOKUP($L1042,Routing!$A$3:$A$23,1))*VLOOKUP($L1042,Routing!$A$3:$G$23,7)</f>
        <v>1.2012187456487531</v>
      </c>
      <c r="P1042" s="83" t="str">
        <f t="shared" ca="1" si="188"/>
        <v/>
      </c>
      <c r="Q1042" s="83" t="str">
        <f t="shared" ca="1" si="192"/>
        <v/>
      </c>
      <c r="R1042" s="83"/>
      <c r="S1042" s="83"/>
    </row>
    <row r="1043" spans="1:19" x14ac:dyDescent="0.2">
      <c r="A1043" s="83">
        <f>+MassCurves!A1010</f>
        <v>1006</v>
      </c>
      <c r="B1043" s="138">
        <f t="shared" si="181"/>
        <v>3.4168000000000003</v>
      </c>
      <c r="C1043" s="123">
        <f t="shared" ca="1" si="183"/>
        <v>0.4134000000000011</v>
      </c>
      <c r="D1043" s="139">
        <f t="shared" ca="1" si="184"/>
        <v>0</v>
      </c>
      <c r="E1043" s="138">
        <f t="shared" ca="1" si="185"/>
        <v>0.21849999999999997</v>
      </c>
      <c r="F1043" s="139">
        <f t="shared" ca="1" si="182"/>
        <v>0.45538810785000111</v>
      </c>
      <c r="G1043" s="140">
        <f t="shared" ca="1" si="189"/>
        <v>27.194403044250059</v>
      </c>
      <c r="H1043" s="139">
        <f t="shared" ca="1" si="186"/>
        <v>1.2961713828366821</v>
      </c>
      <c r="I1043" s="123">
        <f t="shared" ca="1" si="190"/>
        <v>1.7515594906866832</v>
      </c>
      <c r="J1043" s="123">
        <f t="shared" ca="1" si="187"/>
        <v>3.5171417664610685</v>
      </c>
      <c r="K1043" s="142">
        <f t="shared" ca="1" si="191"/>
        <v>39.642333936828869</v>
      </c>
      <c r="L1043" s="143">
        <f ca="1">MAX(Routing!A$3,J1042+K1042)</f>
        <v>42.696725895586333</v>
      </c>
      <c r="M1043" s="141">
        <f ca="1">VLOOKUP(L1043,Routing!A$3:D$23,4)+(L1043-VLOOKUP(L1043,Routing!A$3:A$23,1))*VLOOKUP(L1043,Routing!A$3:E$23,5)</f>
        <v>1.5271954487721549</v>
      </c>
      <c r="N1043" s="141">
        <f ca="1">VLOOKUP($L1043,Routing!$A$3:$C$23,3)+($L1043-VLOOKUP($L1043,Routing!$A$3:$A$23,1))*VLOOKUP($L1043,Routing!$A$3:$F$23,6)</f>
        <v>2.8353671106621337E-2</v>
      </c>
      <c r="O1043" s="141">
        <f ca="1">VLOOKUP($L1043,Routing!$A$3:$B$23,2)+($L1043-VLOOKUP($L1043,Routing!$A$3:$A$23,1))*VLOOKUP($L1043,Routing!$A$3:$G$23,7)</f>
        <v>1.2088417776655334</v>
      </c>
      <c r="P1043" s="83" t="str">
        <f t="shared" ca="1" si="188"/>
        <v/>
      </c>
      <c r="Q1043" s="83" t="str">
        <f t="shared" ca="1" si="192"/>
        <v/>
      </c>
      <c r="R1043" s="83"/>
      <c r="S1043" s="83"/>
    </row>
    <row r="1044" spans="1:19" x14ac:dyDescent="0.2">
      <c r="A1044" s="83">
        <f>+MassCurves!A1011</f>
        <v>1007</v>
      </c>
      <c r="B1044" s="138">
        <f t="shared" si="181"/>
        <v>3.4245999999999999</v>
      </c>
      <c r="C1044" s="123">
        <f t="shared" ca="1" si="183"/>
        <v>0.41729999999999867</v>
      </c>
      <c r="D1044" s="139">
        <f t="shared" ca="1" si="184"/>
        <v>0</v>
      </c>
      <c r="E1044" s="138">
        <f t="shared" ca="1" si="185"/>
        <v>0.21849999999999997</v>
      </c>
      <c r="F1044" s="139">
        <f t="shared" ca="1" si="182"/>
        <v>0.45968422207499843</v>
      </c>
      <c r="G1044" s="140">
        <f t="shared" ca="1" si="189"/>
        <v>27.452169897749986</v>
      </c>
      <c r="H1044" s="139">
        <f t="shared" ca="1" si="186"/>
        <v>1.3058980712373922</v>
      </c>
      <c r="I1044" s="123">
        <f t="shared" ca="1" si="190"/>
        <v>1.7655822933123906</v>
      </c>
      <c r="J1044" s="123">
        <f t="shared" ca="1" si="187"/>
        <v>3.5453027165089424</v>
      </c>
      <c r="K1044" s="142">
        <f t="shared" ca="1" si="191"/>
        <v>40.088802949841494</v>
      </c>
      <c r="L1044" s="143">
        <f ca="1">MAX(Routing!A$3,J1043+K1043)</f>
        <v>43.159475703289935</v>
      </c>
      <c r="M1044" s="141">
        <f ca="1">VLOOKUP(L1044,Routing!A$3:D$23,4)+(L1044-VLOOKUP(L1044,Routing!A$3:A$23,1))*VLOOKUP(L1044,Routing!A$3:E$23,5)</f>
        <v>1.5353358378115958</v>
      </c>
      <c r="N1044" s="141">
        <f ca="1">VLOOKUP($L1044,Routing!$A$3:$C$23,3)+($L1044-VLOOKUP($L1044,Routing!$A$3:$A$23,1))*VLOOKUP($L1044,Routing!$A$3:$F$23,6)</f>
        <v>2.866676299275368E-2</v>
      </c>
      <c r="O1044" s="141">
        <f ca="1">VLOOKUP($L1044,Routing!$A$3:$B$23,2)+($L1044-VLOOKUP($L1044,Routing!$A$3:$A$23,1))*VLOOKUP($L1044,Routing!$A$3:$G$23,7)</f>
        <v>1.216669074818842</v>
      </c>
      <c r="P1044" s="83" t="str">
        <f t="shared" ca="1" si="188"/>
        <v/>
      </c>
      <c r="Q1044" s="83" t="str">
        <f t="shared" ca="1" si="192"/>
        <v/>
      </c>
      <c r="R1044" s="83"/>
      <c r="S1044" s="83"/>
    </row>
    <row r="1045" spans="1:19" x14ac:dyDescent="0.2">
      <c r="A1045" s="83">
        <f>+MassCurves!A1012</f>
        <v>1008</v>
      </c>
      <c r="B1045" s="138">
        <f t="shared" si="181"/>
        <v>3.4323999999999999</v>
      </c>
      <c r="C1045" s="123">
        <f t="shared" ca="1" si="183"/>
        <v>0.42119999999999891</v>
      </c>
      <c r="D1045" s="139">
        <f t="shared" ca="1" si="184"/>
        <v>0</v>
      </c>
      <c r="E1045" s="138">
        <f t="shared" ca="1" si="185"/>
        <v>0.21849999999999997</v>
      </c>
      <c r="F1045" s="139">
        <f t="shared" ca="1" si="182"/>
        <v>0.46398033629999869</v>
      </c>
      <c r="G1045" s="140">
        <f t="shared" ca="1" si="189"/>
        <v>27.709936751249916</v>
      </c>
      <c r="H1045" s="139">
        <f t="shared" ca="1" si="186"/>
        <v>1.3157401045667354</v>
      </c>
      <c r="I1045" s="123">
        <f t="shared" ca="1" si="190"/>
        <v>1.779720440866734</v>
      </c>
      <c r="J1045" s="123">
        <f t="shared" ca="1" si="187"/>
        <v>3.573696211046312</v>
      </c>
      <c r="K1045" s="142">
        <f t="shared" ca="1" si="191"/>
        <v>40.546734142532038</v>
      </c>
      <c r="L1045" s="143">
        <f ca="1">MAX(Routing!A$3,J1044+K1044)</f>
        <v>43.634105666350436</v>
      </c>
      <c r="M1045" s="141">
        <f ca="1">VLOOKUP(L1045,Routing!A$3:D$23,4)+(L1045-VLOOKUP(L1045,Routing!A$3:A$23,1))*VLOOKUP(L1045,Routing!A$3:E$23,5)</f>
        <v>1.543685214698993</v>
      </c>
      <c r="N1045" s="141">
        <f ca="1">VLOOKUP($L1045,Routing!$A$3:$C$23,3)+($L1045-VLOOKUP($L1045,Routing!$A$3:$A$23,1))*VLOOKUP($L1045,Routing!$A$3:$F$23,6)</f>
        <v>2.8987892873038185E-2</v>
      </c>
      <c r="O1045" s="141">
        <f ca="1">VLOOKUP($L1045,Routing!$A$3:$B$23,2)+($L1045-VLOOKUP($L1045,Routing!$A$3:$A$23,1))*VLOOKUP($L1045,Routing!$A$3:$G$23,7)</f>
        <v>1.2246973218259547</v>
      </c>
      <c r="P1045" s="83" t="str">
        <f t="shared" ca="1" si="188"/>
        <v/>
      </c>
      <c r="Q1045" s="83" t="str">
        <f t="shared" ca="1" si="192"/>
        <v/>
      </c>
      <c r="R1045" s="83"/>
      <c r="S1045" s="83"/>
    </row>
    <row r="1046" spans="1:19" x14ac:dyDescent="0.2">
      <c r="A1046" s="83">
        <f>+MassCurves!A1013</f>
        <v>1009</v>
      </c>
      <c r="B1046" s="138">
        <f t="shared" si="181"/>
        <v>3.4401999999999999</v>
      </c>
      <c r="C1046" s="123">
        <f t="shared" ca="1" si="183"/>
        <v>0.42509999999999915</v>
      </c>
      <c r="D1046" s="139">
        <f t="shared" ca="1" si="184"/>
        <v>0</v>
      </c>
      <c r="E1046" s="138">
        <f t="shared" ca="1" si="185"/>
        <v>0.21849999999999997</v>
      </c>
      <c r="F1046" s="139">
        <f t="shared" ca="1" si="182"/>
        <v>0.46827645052499894</v>
      </c>
      <c r="G1046" s="140">
        <f t="shared" ca="1" si="189"/>
        <v>27.967703604749929</v>
      </c>
      <c r="H1046" s="139">
        <f t="shared" ca="1" si="186"/>
        <v>1.325699337458512</v>
      </c>
      <c r="I1046" s="123">
        <f t="shared" ca="1" si="190"/>
        <v>1.793975787983511</v>
      </c>
      <c r="J1046" s="123">
        <f t="shared" ca="1" si="187"/>
        <v>3.6023259969644337</v>
      </c>
      <c r="K1046" s="142">
        <f t="shared" ca="1" si="191"/>
        <v>41.015948607673621</v>
      </c>
      <c r="L1046" s="143">
        <f ca="1">MAX(Routing!A$3,J1045+K1045)</f>
        <v>44.12043035357835</v>
      </c>
      <c r="M1046" s="141">
        <f ca="1">VLOOKUP(L1046,Routing!A$3:D$23,4)+(L1046-VLOOKUP(L1046,Routing!A$3:A$23,1))*VLOOKUP(L1046,Routing!A$3:E$23,5)</f>
        <v>1.5522403174513109</v>
      </c>
      <c r="N1046" s="141">
        <f ca="1">VLOOKUP($L1046,Routing!$A$3:$C$23,3)+($L1046-VLOOKUP($L1046,Routing!$A$3:$A$23,1))*VLOOKUP($L1046,Routing!$A$3:$F$23,6)</f>
        <v>2.9316935286588873E-2</v>
      </c>
      <c r="O1046" s="141">
        <f ca="1">VLOOKUP($L1046,Routing!$A$3:$B$23,2)+($L1046-VLOOKUP($L1046,Routing!$A$3:$A$23,1))*VLOOKUP($L1046,Routing!$A$3:$G$23,7)</f>
        <v>1.2329233821647219</v>
      </c>
      <c r="P1046" s="83" t="str">
        <f t="shared" ca="1" si="188"/>
        <v/>
      </c>
      <c r="Q1046" s="83" t="str">
        <f t="shared" ca="1" si="192"/>
        <v/>
      </c>
      <c r="R1046" s="83"/>
      <c r="S1046" s="83"/>
    </row>
    <row r="1047" spans="1:19" x14ac:dyDescent="0.2">
      <c r="A1047" s="83">
        <f>+MassCurves!A1014</f>
        <v>1010</v>
      </c>
      <c r="B1047" s="138">
        <f t="shared" si="181"/>
        <v>3.448</v>
      </c>
      <c r="C1047" s="123">
        <f t="shared" ca="1" si="183"/>
        <v>0.42899999999999938</v>
      </c>
      <c r="D1047" s="139">
        <f t="shared" ca="1" si="184"/>
        <v>0</v>
      </c>
      <c r="E1047" s="138">
        <f t="shared" ca="1" si="185"/>
        <v>0.21849999999999997</v>
      </c>
      <c r="F1047" s="139">
        <f t="shared" ca="1" si="182"/>
        <v>0.4725725647499992</v>
      </c>
      <c r="G1047" s="140">
        <f t="shared" ca="1" si="189"/>
        <v>28.225470458249944</v>
      </c>
      <c r="H1047" s="139">
        <f t="shared" ca="1" si="186"/>
        <v>1.3357776621702069</v>
      </c>
      <c r="I1047" s="123">
        <f t="shared" ca="1" si="190"/>
        <v>1.8083502269202061</v>
      </c>
      <c r="J1047" s="123">
        <f t="shared" ca="1" si="187"/>
        <v>3.6311958973240204</v>
      </c>
      <c r="K1047" s="142">
        <f t="shared" ca="1" si="191"/>
        <v>41.496277347537315</v>
      </c>
      <c r="L1047" s="143">
        <f ca="1">MAX(Routing!A$3,J1046+K1046)</f>
        <v>44.618274604638053</v>
      </c>
      <c r="M1047" s="141">
        <f ca="1">VLOOKUP(L1047,Routing!A$3:D$23,4)+(L1047-VLOOKUP(L1047,Routing!A$3:A$23,1))*VLOOKUP(L1047,Routing!A$3:E$23,5)</f>
        <v>1.5609980647635924</v>
      </c>
      <c r="N1047" s="141">
        <f ca="1">VLOOKUP($L1047,Routing!$A$3:$C$23,3)+($L1047-VLOOKUP($L1047,Routing!$A$3:$A$23,1))*VLOOKUP($L1047,Routing!$A$3:$F$23,6)</f>
        <v>2.9653771721676627E-2</v>
      </c>
      <c r="O1047" s="141">
        <f ca="1">VLOOKUP($L1047,Routing!$A$3:$B$23,2)+($L1047-VLOOKUP($L1047,Routing!$A$3:$A$23,1))*VLOOKUP($L1047,Routing!$A$3:$G$23,7)</f>
        <v>1.2413442930419156</v>
      </c>
      <c r="P1047" s="83" t="str">
        <f t="shared" ca="1" si="188"/>
        <v/>
      </c>
      <c r="Q1047" s="83" t="str">
        <f t="shared" ca="1" si="192"/>
        <v/>
      </c>
      <c r="R1047" s="83"/>
      <c r="S1047" s="83"/>
    </row>
    <row r="1048" spans="1:19" x14ac:dyDescent="0.2">
      <c r="A1048" s="83">
        <f>+MassCurves!A1015</f>
        <v>1011</v>
      </c>
      <c r="B1048" s="138">
        <f t="shared" si="181"/>
        <v>3.4558</v>
      </c>
      <c r="C1048" s="123">
        <f t="shared" ca="1" si="183"/>
        <v>0.43289999999999962</v>
      </c>
      <c r="D1048" s="139">
        <f t="shared" ca="1" si="184"/>
        <v>0</v>
      </c>
      <c r="E1048" s="138">
        <f t="shared" ca="1" si="185"/>
        <v>0.21849999999999997</v>
      </c>
      <c r="F1048" s="139">
        <f t="shared" ca="1" si="182"/>
        <v>0.47686867897499946</v>
      </c>
      <c r="G1048" s="140">
        <f t="shared" ca="1" si="189"/>
        <v>28.48323731174996</v>
      </c>
      <c r="H1048" s="139">
        <f t="shared" ca="1" si="186"/>
        <v>1.3459770095050738</v>
      </c>
      <c r="I1048" s="123">
        <f t="shared" ca="1" si="190"/>
        <v>1.8228456884800732</v>
      </c>
      <c r="J1048" s="123">
        <f t="shared" ca="1" si="187"/>
        <v>3.6603098132259184</v>
      </c>
      <c r="K1048" s="142">
        <f t="shared" ca="1" si="191"/>
        <v>41.987560998738907</v>
      </c>
      <c r="L1048" s="143">
        <f ca="1">MAX(Routing!A$3,J1047+K1047)</f>
        <v>45.127473244861335</v>
      </c>
      <c r="M1048" s="141">
        <f ca="1">VLOOKUP(L1048,Routing!A$3:D$23,4)+(L1048-VLOOKUP(L1048,Routing!A$3:A$23,1))*VLOOKUP(L1048,Routing!A$3:E$23,5)</f>
        <v>1.5699555509921481</v>
      </c>
      <c r="N1048" s="141">
        <f ca="1">VLOOKUP($L1048,Routing!$A$3:$C$23,3)+($L1048-VLOOKUP($L1048,Routing!$A$3:$A$23,1))*VLOOKUP($L1048,Routing!$A$3:$F$23,6)</f>
        <v>2.9998290422774923E-2</v>
      </c>
      <c r="O1048" s="141">
        <f ca="1">VLOOKUP($L1048,Routing!$A$3:$B$23,2)+($L1048-VLOOKUP($L1048,Routing!$A$3:$A$23,1))*VLOOKUP($L1048,Routing!$A$3:$G$23,7)</f>
        <v>1.2499572605693732</v>
      </c>
      <c r="P1048" s="83" t="str">
        <f t="shared" ca="1" si="188"/>
        <v/>
      </c>
      <c r="Q1048" s="83" t="str">
        <f t="shared" ca="1" si="192"/>
        <v/>
      </c>
      <c r="R1048" s="83"/>
      <c r="S1048" s="83"/>
    </row>
    <row r="1049" spans="1:19" x14ac:dyDescent="0.2">
      <c r="A1049" s="83">
        <f>+MassCurves!A1016</f>
        <v>1012</v>
      </c>
      <c r="B1049" s="138">
        <f t="shared" si="181"/>
        <v>3.4636</v>
      </c>
      <c r="C1049" s="123">
        <f t="shared" ca="1" si="183"/>
        <v>0.43679999999999986</v>
      </c>
      <c r="D1049" s="139">
        <f t="shared" ca="1" si="184"/>
        <v>0</v>
      </c>
      <c r="E1049" s="138">
        <f t="shared" ca="1" si="185"/>
        <v>0.21849999999999997</v>
      </c>
      <c r="F1049" s="139">
        <f t="shared" ca="1" si="182"/>
        <v>0.48116479319999972</v>
      </c>
      <c r="G1049" s="140">
        <f t="shared" ca="1" si="189"/>
        <v>28.741004165249976</v>
      </c>
      <c r="H1049" s="139">
        <f t="shared" ca="1" si="186"/>
        <v>1.3562993497607321</v>
      </c>
      <c r="I1049" s="123">
        <f t="shared" ca="1" si="190"/>
        <v>1.8374641429607319</v>
      </c>
      <c r="J1049" s="123">
        <f t="shared" ca="1" si="187"/>
        <v>3.6896717257356966</v>
      </c>
      <c r="K1049" s="142">
        <f t="shared" ca="1" si="191"/>
        <v>42.489649568571465</v>
      </c>
      <c r="L1049" s="143">
        <f ca="1">MAX(Routing!A$3,J1048+K1048)</f>
        <v>45.647870811964822</v>
      </c>
      <c r="M1049" s="141">
        <f ca="1">VLOOKUP(L1049,Routing!A$3:D$23,4)+(L1049-VLOOKUP(L1049,Routing!A$3:A$23,1))*VLOOKUP(L1049,Routing!A$3:E$23,5)</f>
        <v>1.5791100413471486</v>
      </c>
      <c r="N1049" s="141">
        <f ca="1">VLOOKUP($L1049,Routing!$A$3:$C$23,3)+($L1049-VLOOKUP($L1049,Routing!$A$3:$A$23,1))*VLOOKUP($L1049,Routing!$A$3:$F$23,6)</f>
        <v>3.0350386205659555E-2</v>
      </c>
      <c r="O1049" s="141">
        <f ca="1">VLOOKUP($L1049,Routing!$A$3:$B$23,2)+($L1049-VLOOKUP($L1049,Routing!$A$3:$A$23,1))*VLOOKUP($L1049,Routing!$A$3:$G$23,7)</f>
        <v>1.258759655141489</v>
      </c>
      <c r="P1049" s="83" t="str">
        <f t="shared" ca="1" si="188"/>
        <v/>
      </c>
      <c r="Q1049" s="83" t="str">
        <f t="shared" ca="1" si="192"/>
        <v/>
      </c>
      <c r="R1049" s="83"/>
      <c r="S1049" s="83"/>
    </row>
    <row r="1050" spans="1:19" x14ac:dyDescent="0.2">
      <c r="A1050" s="83">
        <f>+MassCurves!A1017</f>
        <v>1013</v>
      </c>
      <c r="B1050" s="138">
        <f t="shared" si="181"/>
        <v>3.4714</v>
      </c>
      <c r="C1050" s="123">
        <f t="shared" ca="1" si="183"/>
        <v>0.44070000000000009</v>
      </c>
      <c r="D1050" s="139">
        <f t="shared" ca="1" si="184"/>
        <v>0</v>
      </c>
      <c r="E1050" s="138">
        <f t="shared" ca="1" si="185"/>
        <v>0.21849999999999997</v>
      </c>
      <c r="F1050" s="139">
        <f t="shared" ca="1" si="182"/>
        <v>0.48546090742499998</v>
      </c>
      <c r="G1050" s="140">
        <f t="shared" ca="1" si="189"/>
        <v>28.998771018749988</v>
      </c>
      <c r="H1050" s="139">
        <f t="shared" ca="1" si="186"/>
        <v>1.3667466937051571</v>
      </c>
      <c r="I1050" s="123">
        <f t="shared" ca="1" si="190"/>
        <v>1.8522076011301571</v>
      </c>
      <c r="J1050" s="123">
        <f t="shared" ca="1" si="187"/>
        <v>3.7192856978639197</v>
      </c>
      <c r="K1050" s="142">
        <f t="shared" ca="1" si="191"/>
        <v>43.002402182471016</v>
      </c>
      <c r="L1050" s="143">
        <f ca="1">MAX(Routing!A$3,J1049+K1049)</f>
        <v>46.179321294307165</v>
      </c>
      <c r="M1050" s="141">
        <f ca="1">VLOOKUP(L1050,Routing!A$3:D$23,4)+(L1050-VLOOKUP(L1050,Routing!A$3:A$23,1))*VLOOKUP(L1050,Routing!A$3:E$23,5)</f>
        <v>1.5884589672882181</v>
      </c>
      <c r="N1050" s="141">
        <f ca="1">VLOOKUP($L1050,Routing!$A$3:$C$23,3)+($L1050-VLOOKUP($L1050,Routing!$A$3:$A$23,1))*VLOOKUP($L1050,Routing!$A$3:$F$23,6)</f>
        <v>3.0709960280316081E-2</v>
      </c>
      <c r="O1050" s="141">
        <f ca="1">VLOOKUP($L1050,Routing!$A$3:$B$23,2)+($L1050-VLOOKUP($L1050,Routing!$A$3:$A$23,1))*VLOOKUP($L1050,Routing!$A$3:$G$23,7)</f>
        <v>1.2677490070079021</v>
      </c>
      <c r="P1050" s="83" t="str">
        <f t="shared" ca="1" si="188"/>
        <v/>
      </c>
      <c r="Q1050" s="83" t="str">
        <f t="shared" ca="1" si="192"/>
        <v/>
      </c>
      <c r="R1050" s="83"/>
      <c r="S1050" s="83"/>
    </row>
    <row r="1051" spans="1:19" x14ac:dyDescent="0.2">
      <c r="A1051" s="83">
        <f>+MassCurves!A1018</f>
        <v>1014</v>
      </c>
      <c r="B1051" s="138">
        <f t="shared" si="181"/>
        <v>3.4792000000000001</v>
      </c>
      <c r="C1051" s="123">
        <f t="shared" ca="1" si="183"/>
        <v>0.44460000000000033</v>
      </c>
      <c r="D1051" s="139">
        <f t="shared" ca="1" si="184"/>
        <v>0</v>
      </c>
      <c r="E1051" s="138">
        <f t="shared" ca="1" si="185"/>
        <v>0.21849999999999997</v>
      </c>
      <c r="F1051" s="139">
        <f t="shared" ca="1" si="182"/>
        <v>0.48975702165000023</v>
      </c>
      <c r="G1051" s="140">
        <f t="shared" ca="1" si="189"/>
        <v>29.256537872250007</v>
      </c>
      <c r="H1051" s="139">
        <f t="shared" ca="1" si="186"/>
        <v>1.3773210935809677</v>
      </c>
      <c r="I1051" s="123">
        <f t="shared" ca="1" si="190"/>
        <v>1.8670781152309679</v>
      </c>
      <c r="J1051" s="123">
        <f t="shared" ca="1" si="187"/>
        <v>3.7491558766039672</v>
      </c>
      <c r="K1051" s="142">
        <f t="shared" ca="1" si="191"/>
        <v>43.525686842277878</v>
      </c>
      <c r="L1051" s="143">
        <f ca="1">MAX(Routing!A$3,J1050+K1050)</f>
        <v>46.721687880334933</v>
      </c>
      <c r="M1051" s="141">
        <f ca="1">VLOOKUP(L1051,Routing!A$3:D$23,4)+(L1051-VLOOKUP(L1051,Routing!A$3:A$23,1))*VLOOKUP(L1051,Routing!A$3:E$23,5)</f>
        <v>1.5979999221168528</v>
      </c>
      <c r="N1051" s="141">
        <f ca="1">VLOOKUP($L1051,Routing!$A$3:$C$23,3)+($L1051-VLOOKUP($L1051,Routing!$A$3:$A$23,1))*VLOOKUP($L1051,Routing!$A$3:$F$23,6)</f>
        <v>3.1076920081417412E-2</v>
      </c>
      <c r="O1051" s="141">
        <f ca="1">VLOOKUP($L1051,Routing!$A$3:$B$23,2)+($L1051-VLOOKUP($L1051,Routing!$A$3:$A$23,1))*VLOOKUP($L1051,Routing!$A$3:$G$23,7)</f>
        <v>1.2769230020354354</v>
      </c>
      <c r="P1051" s="83" t="str">
        <f t="shared" ca="1" si="188"/>
        <v/>
      </c>
      <c r="Q1051" s="83" t="str">
        <f t="shared" ca="1" si="192"/>
        <v/>
      </c>
      <c r="R1051" s="83"/>
      <c r="S1051" s="83"/>
    </row>
    <row r="1052" spans="1:19" x14ac:dyDescent="0.2">
      <c r="A1052" s="83">
        <f>+MassCurves!A1019</f>
        <v>1015</v>
      </c>
      <c r="B1052" s="138">
        <f t="shared" si="181"/>
        <v>3.4870000000000001</v>
      </c>
      <c r="C1052" s="123">
        <f t="shared" ca="1" si="183"/>
        <v>0.44850000000000056</v>
      </c>
      <c r="D1052" s="139">
        <f t="shared" ca="1" si="184"/>
        <v>0</v>
      </c>
      <c r="E1052" s="138">
        <f t="shared" ca="1" si="185"/>
        <v>0.21849999999999997</v>
      </c>
      <c r="F1052" s="139">
        <f t="shared" ca="1" si="182"/>
        <v>0.49405313587500049</v>
      </c>
      <c r="G1052" s="140">
        <f t="shared" ca="1" si="189"/>
        <v>29.514304725750019</v>
      </c>
      <c r="H1052" s="139">
        <f t="shared" ca="1" si="186"/>
        <v>1.388024644138951</v>
      </c>
      <c r="I1052" s="123">
        <f t="shared" ca="1" si="190"/>
        <v>1.8820777800139514</v>
      </c>
      <c r="J1052" s="123">
        <f t="shared" ca="1" si="187"/>
        <v>3.7792864950292966</v>
      </c>
      <c r="K1052" s="142">
        <f t="shared" ca="1" si="191"/>
        <v>44.059380194968995</v>
      </c>
      <c r="L1052" s="143">
        <f ca="1">MAX(Routing!A$3,J1051+K1051)</f>
        <v>47.274842718881843</v>
      </c>
      <c r="M1052" s="141">
        <f ca="1">VLOOKUP(L1052,Routing!A$3:D$23,4)+(L1052-VLOOKUP(L1052,Routing!A$3:A$23,1))*VLOOKUP(L1052,Routing!A$3:E$23,5)</f>
        <v>1.6077306567597618</v>
      </c>
      <c r="N1052" s="141">
        <f ca="1">VLOOKUP($L1052,Routing!$A$3:$C$23,3)+($L1052-VLOOKUP($L1052,Routing!$A$3:$A$23,1))*VLOOKUP($L1052,Routing!$A$3:$F$23,6)</f>
        <v>3.1451179106144686E-2</v>
      </c>
      <c r="O1052" s="141">
        <f ca="1">VLOOKUP($L1052,Routing!$A$3:$B$23,2)+($L1052-VLOOKUP($L1052,Routing!$A$3:$A$23,1))*VLOOKUP($L1052,Routing!$A$3:$G$23,7)</f>
        <v>1.2862794776536171</v>
      </c>
      <c r="P1052" s="83" t="str">
        <f t="shared" ca="1" si="188"/>
        <v/>
      </c>
      <c r="Q1052" s="83" t="str">
        <f t="shared" ca="1" si="192"/>
        <v/>
      </c>
      <c r="R1052" s="83"/>
      <c r="S1052" s="83"/>
    </row>
    <row r="1053" spans="1:19" x14ac:dyDescent="0.2">
      <c r="A1053" s="83">
        <f>+MassCurves!A1020</f>
        <v>1016</v>
      </c>
      <c r="B1053" s="138">
        <f t="shared" si="181"/>
        <v>3.4948000000000001</v>
      </c>
      <c r="C1053" s="123">
        <f t="shared" ca="1" si="183"/>
        <v>0.45239999999999947</v>
      </c>
      <c r="D1053" s="139">
        <f t="shared" ca="1" si="184"/>
        <v>0</v>
      </c>
      <c r="E1053" s="138">
        <f t="shared" ca="1" si="185"/>
        <v>0.21849999999999997</v>
      </c>
      <c r="F1053" s="139">
        <f t="shared" ca="1" si="182"/>
        <v>0.49834925009999931</v>
      </c>
      <c r="G1053" s="140">
        <f t="shared" ca="1" si="189"/>
        <v>29.772071579249992</v>
      </c>
      <c r="H1053" s="139">
        <f t="shared" ca="1" si="186"/>
        <v>1.398859483701808</v>
      </c>
      <c r="I1053" s="123">
        <f t="shared" ca="1" si="190"/>
        <v>1.8972087338018073</v>
      </c>
      <c r="J1053" s="123">
        <f t="shared" ca="1" si="187"/>
        <v>3.809681874452175</v>
      </c>
      <c r="K1053" s="142">
        <f t="shared" ca="1" si="191"/>
        <v>44.6033673115505</v>
      </c>
      <c r="L1053" s="143">
        <f ca="1">MAX(Routing!A$3,J1052+K1052)</f>
        <v>47.838666689998291</v>
      </c>
      <c r="M1053" s="141">
        <f ca="1">VLOOKUP(L1053,Routing!A$3:D$23,4)+(L1053-VLOOKUP(L1053,Routing!A$3:A$23,1))*VLOOKUP(L1053,Routing!A$3:E$23,5)</f>
        <v>1.6176490757374531</v>
      </c>
      <c r="N1053" s="141">
        <f ca="1">VLOOKUP($L1053,Routing!$A$3:$C$23,3)+($L1053-VLOOKUP($L1053,Routing!$A$3:$A$23,1))*VLOOKUP($L1053,Routing!$A$3:$F$23,6)</f>
        <v>3.1832656759132813E-2</v>
      </c>
      <c r="O1053" s="141">
        <f ca="1">VLOOKUP($L1053,Routing!$A$3:$B$23,2)+($L1053-VLOOKUP($L1053,Routing!$A$3:$A$23,1))*VLOOKUP($L1053,Routing!$A$3:$G$23,7)</f>
        <v>1.2958164189783203</v>
      </c>
      <c r="P1053" s="83" t="str">
        <f t="shared" ca="1" si="188"/>
        <v/>
      </c>
      <c r="Q1053" s="83" t="str">
        <f t="shared" ca="1" si="192"/>
        <v/>
      </c>
      <c r="R1053" s="83"/>
      <c r="S1053" s="83"/>
    </row>
    <row r="1054" spans="1:19" x14ac:dyDescent="0.2">
      <c r="A1054" s="83">
        <f>+MassCurves!A1021</f>
        <v>1017</v>
      </c>
      <c r="B1054" s="138">
        <f t="shared" si="181"/>
        <v>3.5026000000000002</v>
      </c>
      <c r="C1054" s="123">
        <f t="shared" ca="1" si="183"/>
        <v>0.45629999999999971</v>
      </c>
      <c r="D1054" s="139">
        <f t="shared" ca="1" si="184"/>
        <v>0</v>
      </c>
      <c r="E1054" s="138">
        <f t="shared" ca="1" si="185"/>
        <v>0.21849999999999997</v>
      </c>
      <c r="F1054" s="139">
        <f t="shared" ca="1" si="182"/>
        <v>0.50264536432499962</v>
      </c>
      <c r="G1054" s="140">
        <f t="shared" ca="1" si="189"/>
        <v>30.029838432749965</v>
      </c>
      <c r="H1054" s="139">
        <f t="shared" ca="1" si="186"/>
        <v>1.4098277952591334</v>
      </c>
      <c r="I1054" s="123">
        <f t="shared" ca="1" si="190"/>
        <v>1.9124731595841329</v>
      </c>
      <c r="J1054" s="123">
        <f t="shared" ca="1" si="187"/>
        <v>3.8403464266459246</v>
      </c>
      <c r="K1054" s="142">
        <f t="shared" ca="1" si="191"/>
        <v>45.157541475812039</v>
      </c>
      <c r="L1054" s="143">
        <f ca="1">MAX(Routing!A$3,J1053+K1053)</f>
        <v>48.413049186002674</v>
      </c>
      <c r="M1054" s="141">
        <f ca="1">VLOOKUP(L1054,Routing!A$3:D$23,4)+(L1054-VLOOKUP(L1054,Routing!A$3:A$23,1))*VLOOKUP(L1054,Routing!A$3:E$23,5)</f>
        <v>1.6277532333126317</v>
      </c>
      <c r="N1054" s="141">
        <f ca="1">VLOOKUP($L1054,Routing!$A$3:$C$23,3)+($L1054-VLOOKUP($L1054,Routing!$A$3:$A$23,1))*VLOOKUP($L1054,Routing!$A$3:$F$23,6)</f>
        <v>3.2221278204331988E-2</v>
      </c>
      <c r="O1054" s="141">
        <f ca="1">VLOOKUP($L1054,Routing!$A$3:$B$23,2)+($L1054-VLOOKUP($L1054,Routing!$A$3:$A$23,1))*VLOOKUP($L1054,Routing!$A$3:$G$23,7)</f>
        <v>1.3055319551082996</v>
      </c>
      <c r="P1054" s="83" t="str">
        <f t="shared" ca="1" si="188"/>
        <v/>
      </c>
      <c r="Q1054" s="83" t="str">
        <f t="shared" ca="1" si="192"/>
        <v/>
      </c>
      <c r="R1054" s="83"/>
      <c r="S1054" s="83"/>
    </row>
    <row r="1055" spans="1:19" x14ac:dyDescent="0.2">
      <c r="A1055" s="83">
        <f>+MassCurves!A1022</f>
        <v>1018</v>
      </c>
      <c r="B1055" s="138">
        <f t="shared" si="181"/>
        <v>3.5104000000000002</v>
      </c>
      <c r="C1055" s="123">
        <f t="shared" ca="1" si="183"/>
        <v>0.46019999999999994</v>
      </c>
      <c r="D1055" s="139">
        <f t="shared" ca="1" si="184"/>
        <v>0</v>
      </c>
      <c r="E1055" s="138">
        <f t="shared" ca="1" si="185"/>
        <v>0.21849999999999997</v>
      </c>
      <c r="F1055" s="139">
        <f t="shared" ca="1" si="182"/>
        <v>0.50694147854999982</v>
      </c>
      <c r="G1055" s="140">
        <f t="shared" ca="1" si="189"/>
        <v>30.287605286249985</v>
      </c>
      <c r="H1055" s="139">
        <f t="shared" ca="1" si="186"/>
        <v>1.4209318075946822</v>
      </c>
      <c r="I1055" s="123">
        <f t="shared" ca="1" si="190"/>
        <v>1.9278732861446821</v>
      </c>
      <c r="J1055" s="123">
        <f t="shared" ca="1" si="187"/>
        <v>3.87128465613283</v>
      </c>
      <c r="K1055" s="142">
        <f t="shared" ca="1" si="191"/>
        <v>45.72180398265747</v>
      </c>
      <c r="L1055" s="143">
        <f ca="1">MAX(Routing!A$3,J1054+K1054)</f>
        <v>48.997887902457961</v>
      </c>
      <c r="M1055" s="141">
        <f ca="1">VLOOKUP(L1055,Routing!A$3:D$23,4)+(L1055-VLOOKUP(L1055,Routing!A$3:A$23,1))*VLOOKUP(L1055,Routing!A$3:E$23,5)</f>
        <v>1.6380413298131984</v>
      </c>
      <c r="N1055" s="141">
        <f ca="1">VLOOKUP($L1055,Routing!$A$3:$C$23,3)+($L1055-VLOOKUP($L1055,Routing!$A$3:$A$23,1))*VLOOKUP($L1055,Routing!$A$3:$F$23,6)</f>
        <v>3.2616974223584547E-2</v>
      </c>
      <c r="O1055" s="141">
        <f ca="1">VLOOKUP($L1055,Routing!$A$3:$B$23,2)+($L1055-VLOOKUP($L1055,Routing!$A$3:$A$23,1))*VLOOKUP($L1055,Routing!$A$3:$G$23,7)</f>
        <v>1.3154243555896137</v>
      </c>
      <c r="P1055" s="83" t="str">
        <f t="shared" ca="1" si="188"/>
        <v/>
      </c>
      <c r="Q1055" s="83" t="str">
        <f t="shared" ca="1" si="192"/>
        <v/>
      </c>
      <c r="R1055" s="83"/>
      <c r="S1055" s="83"/>
    </row>
    <row r="1056" spans="1:19" x14ac:dyDescent="0.2">
      <c r="A1056" s="83">
        <f>+MassCurves!A1023</f>
        <v>1019</v>
      </c>
      <c r="B1056" s="138">
        <f t="shared" si="181"/>
        <v>3.5181999999999998</v>
      </c>
      <c r="C1056" s="123">
        <f t="shared" ca="1" si="183"/>
        <v>0.46409999999999885</v>
      </c>
      <c r="D1056" s="139">
        <f t="shared" ca="1" si="184"/>
        <v>0</v>
      </c>
      <c r="E1056" s="138">
        <f t="shared" ca="1" si="185"/>
        <v>0.21849999999999997</v>
      </c>
      <c r="F1056" s="139">
        <f t="shared" ca="1" si="182"/>
        <v>0.51123759277499858</v>
      </c>
      <c r="G1056" s="140">
        <f t="shared" ca="1" si="189"/>
        <v>30.545372139749951</v>
      </c>
      <c r="H1056" s="139">
        <f t="shared" ca="1" si="186"/>
        <v>1.4321737964470174</v>
      </c>
      <c r="I1056" s="123">
        <f t="shared" ca="1" si="190"/>
        <v>1.943411389222016</v>
      </c>
      <c r="J1056" s="123">
        <f t="shared" ca="1" si="187"/>
        <v>3.9025011625399557</v>
      </c>
      <c r="K1056" s="142">
        <f t="shared" ca="1" si="191"/>
        <v>46.296063945738226</v>
      </c>
      <c r="L1056" s="143">
        <f ca="1">MAX(Routing!A$3,J1055+K1055)</f>
        <v>49.593088638790299</v>
      </c>
      <c r="M1056" s="141">
        <f ca="1">VLOOKUP(L1056,Routing!A$3:D$23,4)+(L1056-VLOOKUP(L1056,Routing!A$3:A$23,1))*VLOOKUP(L1056,Routing!A$3:E$23,5)</f>
        <v>1.6485117081248633</v>
      </c>
      <c r="N1056" s="141">
        <f ca="1">VLOOKUP($L1056,Routing!$A$3:$C$23,3)+($L1056-VLOOKUP($L1056,Routing!$A$3:$A$23,1))*VLOOKUP($L1056,Routing!$A$3:$F$23,6)</f>
        <v>3.301968108172551E-2</v>
      </c>
      <c r="O1056" s="141">
        <f ca="1">VLOOKUP($L1056,Routing!$A$3:$B$23,2)+($L1056-VLOOKUP($L1056,Routing!$A$3:$A$23,1))*VLOOKUP($L1056,Routing!$A$3:$G$23,7)</f>
        <v>1.3254920270431376</v>
      </c>
      <c r="P1056" s="83" t="str">
        <f t="shared" ca="1" si="188"/>
        <v/>
      </c>
      <c r="Q1056" s="83" t="str">
        <f t="shared" ca="1" si="192"/>
        <v/>
      </c>
      <c r="R1056" s="83"/>
      <c r="S1056" s="83"/>
    </row>
    <row r="1057" spans="1:19" x14ac:dyDescent="0.2">
      <c r="A1057" s="83">
        <f>+MassCurves!A1024</f>
        <v>1020</v>
      </c>
      <c r="B1057" s="138">
        <f t="shared" si="181"/>
        <v>3.5259999999999998</v>
      </c>
      <c r="C1057" s="123">
        <f t="shared" ca="1" si="183"/>
        <v>0.46799999999999908</v>
      </c>
      <c r="D1057" s="139">
        <f t="shared" ca="1" si="184"/>
        <v>0</v>
      </c>
      <c r="E1057" s="138">
        <f t="shared" ca="1" si="185"/>
        <v>0.21849999999999997</v>
      </c>
      <c r="F1057" s="139">
        <f t="shared" ca="1" si="182"/>
        <v>0.5155337069999989</v>
      </c>
      <c r="G1057" s="140">
        <f t="shared" ca="1" si="189"/>
        <v>30.80313899324992</v>
      </c>
      <c r="H1057" s="139">
        <f t="shared" ca="1" si="186"/>
        <v>1.4435560857046716</v>
      </c>
      <c r="I1057" s="123">
        <f t="shared" ca="1" si="190"/>
        <v>1.9590897927046704</v>
      </c>
      <c r="J1057" s="123">
        <f t="shared" ca="1" si="187"/>
        <v>3.9305440154912188</v>
      </c>
      <c r="K1057" s="142">
        <f t="shared" ca="1" si="191"/>
        <v>46.880238114127522</v>
      </c>
      <c r="L1057" s="143">
        <f ca="1">MAX(Routing!A$3,J1056+K1056)</f>
        <v>50.198565108278181</v>
      </c>
      <c r="M1057" s="141">
        <f ca="1">VLOOKUP(L1057,Routing!A$3:D$23,4)+(L1057-VLOOKUP(L1057,Routing!A$3:A$23,1))*VLOOKUP(L1057,Routing!A$3:E$23,5)</f>
        <v>1.6591628503486013</v>
      </c>
      <c r="N1057" s="141">
        <f ca="1">VLOOKUP($L1057,Routing!$A$3:$C$23,3)+($L1057-VLOOKUP($L1057,Routing!$A$3:$A$23,1))*VLOOKUP($L1057,Routing!$A$3:$F$23,6)</f>
        <v>3.342934039802313E-2</v>
      </c>
      <c r="O1057" s="141">
        <f ca="1">VLOOKUP($L1057,Routing!$A$3:$B$23,2)+($L1057-VLOOKUP($L1057,Routing!$A$3:$A$23,1))*VLOOKUP($L1057,Routing!$A$3:$G$23,7)</f>
        <v>1.335733509950578</v>
      </c>
      <c r="P1057" s="83" t="str">
        <f t="shared" ca="1" si="188"/>
        <v/>
      </c>
      <c r="Q1057" s="83" t="str">
        <f t="shared" ca="1" si="192"/>
        <v/>
      </c>
      <c r="R1057" s="83"/>
      <c r="S1057" s="83"/>
    </row>
    <row r="1058" spans="1:19" x14ac:dyDescent="0.2">
      <c r="A1058" s="83">
        <f>+MassCurves!A1025</f>
        <v>1021</v>
      </c>
      <c r="B1058" s="138">
        <f t="shared" si="181"/>
        <v>3.5337999999999998</v>
      </c>
      <c r="C1058" s="123">
        <f t="shared" ca="1" si="183"/>
        <v>0.46799999999999908</v>
      </c>
      <c r="D1058" s="139">
        <f t="shared" ca="1" si="184"/>
        <v>0</v>
      </c>
      <c r="E1058" s="138">
        <f t="shared" ca="1" si="185"/>
        <v>0.21849999999999997</v>
      </c>
      <c r="F1058" s="139">
        <f t="shared" ca="1" si="182"/>
        <v>0.5155337069999989</v>
      </c>
      <c r="G1058" s="140">
        <f t="shared" ca="1" si="189"/>
        <v>30.932022419999935</v>
      </c>
      <c r="H1058" s="139">
        <f t="shared" ca="1" si="186"/>
        <v>1.4559205353393327</v>
      </c>
      <c r="I1058" s="123">
        <f t="shared" ca="1" si="190"/>
        <v>1.9714542423393318</v>
      </c>
      <c r="J1058" s="123">
        <f t="shared" ca="1" si="187"/>
        <v>3.9554324549004627</v>
      </c>
      <c r="K1058" s="142">
        <f t="shared" ca="1" si="191"/>
        <v>47.470915683658099</v>
      </c>
      <c r="L1058" s="143">
        <f ca="1">MAX(Routing!A$3,J1057+K1057)</f>
        <v>50.810782129618744</v>
      </c>
      <c r="M1058" s="141">
        <f ca="1">VLOOKUP(L1058,Routing!A$3:D$23,4)+(L1058-VLOOKUP(L1058,Routing!A$3:A$23,1))*VLOOKUP(L1058,Routing!A$3:E$23,5)</f>
        <v>1.6699325679093961</v>
      </c>
      <c r="N1058" s="141">
        <f ca="1">VLOOKUP($L1058,Routing!$A$3:$C$23,3)+($L1058-VLOOKUP($L1058,Routing!$A$3:$A$23,1))*VLOOKUP($L1058,Routing!$A$3:$F$23,6)</f>
        <v>3.3843560304207543E-2</v>
      </c>
      <c r="O1058" s="141">
        <f ca="1">VLOOKUP($L1058,Routing!$A$3:$B$23,2)+($L1058-VLOOKUP($L1058,Routing!$A$3:$A$23,1))*VLOOKUP($L1058,Routing!$A$3:$G$23,7)</f>
        <v>1.3460890076051886</v>
      </c>
      <c r="P1058" s="83" t="str">
        <f t="shared" ca="1" si="188"/>
        <v/>
      </c>
      <c r="Q1058" s="83" t="str">
        <f t="shared" ca="1" si="192"/>
        <v/>
      </c>
      <c r="R1058" s="83"/>
      <c r="S1058" s="83"/>
    </row>
    <row r="1059" spans="1:19" x14ac:dyDescent="0.2">
      <c r="A1059" s="83">
        <f>+MassCurves!A1026</f>
        <v>1022</v>
      </c>
      <c r="B1059" s="138">
        <f t="shared" si="181"/>
        <v>3.5415999999999999</v>
      </c>
      <c r="C1059" s="123">
        <f t="shared" ca="1" si="183"/>
        <v>0.46799999999999908</v>
      </c>
      <c r="D1059" s="139">
        <f t="shared" ca="1" si="184"/>
        <v>0</v>
      </c>
      <c r="E1059" s="138">
        <f t="shared" ca="1" si="185"/>
        <v>0.21849999999999997</v>
      </c>
      <c r="F1059" s="139">
        <f t="shared" ca="1" si="182"/>
        <v>0.5155337069999989</v>
      </c>
      <c r="G1059" s="140">
        <f t="shared" ca="1" si="189"/>
        <v>30.932022419999935</v>
      </c>
      <c r="H1059" s="139">
        <f t="shared" ca="1" si="186"/>
        <v>1.4684445252821106</v>
      </c>
      <c r="I1059" s="123">
        <f t="shared" ca="1" si="190"/>
        <v>1.9839782322821096</v>
      </c>
      <c r="J1059" s="123">
        <f t="shared" ca="1" si="187"/>
        <v>3.9806427315385049</v>
      </c>
      <c r="K1059" s="142">
        <f t="shared" ca="1" si="191"/>
        <v>48.064824414379764</v>
      </c>
      <c r="L1059" s="143">
        <f ca="1">MAX(Routing!A$3,J1058+K1058)</f>
        <v>51.426348138558559</v>
      </c>
      <c r="M1059" s="141">
        <f ca="1">VLOOKUP(L1059,Routing!A$3:D$23,4)+(L1059-VLOOKUP(L1059,Routing!A$3:A$23,1))*VLOOKUP(L1059,Routing!A$3:E$23,5)</f>
        <v>1.6807611986485269</v>
      </c>
      <c r="N1059" s="141">
        <f ca="1">VLOOKUP($L1059,Routing!$A$3:$C$23,3)+($L1059-VLOOKUP($L1059,Routing!$A$3:$A$23,1))*VLOOKUP($L1059,Routing!$A$3:$F$23,6)</f>
        <v>3.4260046101866413E-2</v>
      </c>
      <c r="O1059" s="141">
        <f ca="1">VLOOKUP($L1059,Routing!$A$3:$B$23,2)+($L1059-VLOOKUP($L1059,Routing!$A$3:$A$23,1))*VLOOKUP($L1059,Routing!$A$3:$G$23,7)</f>
        <v>1.3565011525466604</v>
      </c>
      <c r="P1059" s="83" t="str">
        <f t="shared" ca="1" si="188"/>
        <v/>
      </c>
      <c r="Q1059" s="83" t="str">
        <f t="shared" ca="1" si="192"/>
        <v/>
      </c>
      <c r="R1059" s="83"/>
      <c r="S1059" s="83"/>
    </row>
    <row r="1060" spans="1:19" x14ac:dyDescent="0.2">
      <c r="A1060" s="83">
        <f>+MassCurves!A1027</f>
        <v>1023</v>
      </c>
      <c r="B1060" s="138">
        <f t="shared" si="181"/>
        <v>3.5493999999999999</v>
      </c>
      <c r="C1060" s="123">
        <f t="shared" ca="1" si="183"/>
        <v>0.46799999999999908</v>
      </c>
      <c r="D1060" s="139">
        <f t="shared" ca="1" si="184"/>
        <v>0</v>
      </c>
      <c r="E1060" s="138">
        <f t="shared" ca="1" si="185"/>
        <v>0.21849999999999997</v>
      </c>
      <c r="F1060" s="139">
        <f t="shared" ca="1" si="182"/>
        <v>0.5155337069999989</v>
      </c>
      <c r="G1060" s="140">
        <f t="shared" ca="1" si="189"/>
        <v>30.932022419999935</v>
      </c>
      <c r="H1060" s="139">
        <f t="shared" ca="1" si="186"/>
        <v>1.4811308121477498</v>
      </c>
      <c r="I1060" s="123">
        <f t="shared" ca="1" si="190"/>
        <v>1.9966645191477488</v>
      </c>
      <c r="J1060" s="123">
        <f t="shared" ca="1" si="187"/>
        <v>4.006180418430656</v>
      </c>
      <c r="K1060" s="142">
        <f t="shared" ca="1" si="191"/>
        <v>48.662161139462491</v>
      </c>
      <c r="L1060" s="143">
        <f ca="1">MAX(Routing!A$3,J1059+K1059)</f>
        <v>52.045467145918266</v>
      </c>
      <c r="M1060" s="141">
        <f ca="1">VLOOKUP(L1060,Routing!A$3:D$23,4)+(L1060-VLOOKUP(L1060,Routing!A$3:A$23,1))*VLOOKUP(L1060,Routing!A$3:E$23,5)</f>
        <v>1.6916523313896312</v>
      </c>
      <c r="N1060" s="141">
        <f ca="1">VLOOKUP($L1060,Routing!$A$3:$C$23,3)+($L1060-VLOOKUP($L1060,Routing!$A$3:$A$23,1))*VLOOKUP($L1060,Routing!$A$3:$F$23,6)</f>
        <v>3.4678935822678121E-2</v>
      </c>
      <c r="O1060" s="141">
        <f ca="1">VLOOKUP($L1060,Routing!$A$3:$B$23,2)+($L1060-VLOOKUP($L1060,Routing!$A$3:$A$23,1))*VLOOKUP($L1060,Routing!$A$3:$G$23,7)</f>
        <v>1.3669733955669532</v>
      </c>
      <c r="P1060" s="83" t="str">
        <f t="shared" ca="1" si="188"/>
        <v/>
      </c>
      <c r="Q1060" s="83" t="str">
        <f t="shared" ca="1" si="192"/>
        <v/>
      </c>
      <c r="R1060" s="83"/>
      <c r="S1060" s="83"/>
    </row>
    <row r="1061" spans="1:19" x14ac:dyDescent="0.2">
      <c r="A1061" s="83">
        <f>+MassCurves!A1028</f>
        <v>1024</v>
      </c>
      <c r="B1061" s="138">
        <f t="shared" ref="B1061:B1124" si="193">+HLOOKUP($B$9,MassCurve,(A1061+2))</f>
        <v>3.5571999999999999</v>
      </c>
      <c r="C1061" s="123">
        <f t="shared" ca="1" si="183"/>
        <v>0.46799999999999908</v>
      </c>
      <c r="D1061" s="139">
        <f t="shared" ca="1" si="184"/>
        <v>0</v>
      </c>
      <c r="E1061" s="138">
        <f t="shared" ca="1" si="185"/>
        <v>0.21849999999999997</v>
      </c>
      <c r="F1061" s="139">
        <f t="shared" ref="F1061:F1124" ca="1" si="194">+E1061*C1061*MAX(0.05,$B$5)*1.0083</f>
        <v>0.5155337069999989</v>
      </c>
      <c r="G1061" s="140">
        <f t="shared" ca="1" si="189"/>
        <v>30.932022419999935</v>
      </c>
      <c r="H1061" s="139">
        <f t="shared" ca="1" si="186"/>
        <v>1.4939822123468542</v>
      </c>
      <c r="I1061" s="123">
        <f t="shared" ca="1" si="190"/>
        <v>2.0095159193468533</v>
      </c>
      <c r="J1061" s="123">
        <f t="shared" ca="1" si="187"/>
        <v>4.032051209757217</v>
      </c>
      <c r="K1061" s="142">
        <f t="shared" ca="1" si="191"/>
        <v>49.263121143905941</v>
      </c>
      <c r="L1061" s="143">
        <f ca="1">MAX(Routing!A$3,J1060+K1060)</f>
        <v>52.668341557893143</v>
      </c>
      <c r="M1061" s="141">
        <f ca="1">VLOOKUP(L1061,Routing!A$3:D$23,4)+(L1061-VLOOKUP(L1061,Routing!A$3:A$23,1))*VLOOKUP(L1061,Routing!A$3:E$23,5)</f>
        <v>1.7026095267288375</v>
      </c>
      <c r="N1061" s="141">
        <f ca="1">VLOOKUP($L1061,Routing!$A$3:$C$23,3)+($L1061-VLOOKUP($L1061,Routing!$A$3:$A$23,1))*VLOOKUP($L1061,Routing!$A$3:$F$23,6)</f>
        <v>3.5100366412647591E-2</v>
      </c>
      <c r="O1061" s="141">
        <f ca="1">VLOOKUP($L1061,Routing!$A$3:$B$23,2)+($L1061-VLOOKUP($L1061,Routing!$A$3:$A$23,1))*VLOOKUP($L1061,Routing!$A$3:$G$23,7)</f>
        <v>1.3775091603161898</v>
      </c>
      <c r="P1061" s="83" t="str">
        <f t="shared" ca="1" si="188"/>
        <v/>
      </c>
      <c r="Q1061" s="83" t="str">
        <f t="shared" ca="1" si="192"/>
        <v/>
      </c>
      <c r="R1061" s="83"/>
      <c r="S1061" s="83"/>
    </row>
    <row r="1062" spans="1:19" x14ac:dyDescent="0.2">
      <c r="A1062" s="83">
        <f>+MassCurves!A1029</f>
        <v>1025</v>
      </c>
      <c r="B1062" s="138">
        <f t="shared" si="193"/>
        <v>3.5649999999999999</v>
      </c>
      <c r="C1062" s="123">
        <f t="shared" ref="C1062:C1125" ca="1" si="195">+IF(A1062&lt;MAX(5,$B$6),(B1062-B1061)*60,(B1062-OFFSET(B1062,-MAX(5,$B$6),0,1,1))/(A1062-OFFSET(A1062,-MAX(5,$B$6),0,1,1))*60)</f>
        <v>0.46799999999999908</v>
      </c>
      <c r="D1062" s="139">
        <f t="shared" ref="D1062:D1125" ca="1" si="196">VLOOKUP(C1062,Cinterp,$B$10+1)</f>
        <v>0</v>
      </c>
      <c r="E1062" s="138">
        <f t="shared" ref="E1062:E1125" ca="1" si="197">0.95*MAX(0,$B$7)/100+D1062*(1-MAX(0,$B$7)/100)</f>
        <v>0.21849999999999997</v>
      </c>
      <c r="F1062" s="139">
        <f t="shared" ca="1" si="194"/>
        <v>0.5155337069999989</v>
      </c>
      <c r="G1062" s="140">
        <f t="shared" ca="1" si="189"/>
        <v>30.932022419999935</v>
      </c>
      <c r="H1062" s="139">
        <f t="shared" ref="H1062:H1125" ca="1" si="198">+S$35*(1-F1062/B$20)*(1/(1+ABS(A1062-S$37)/100))^2</f>
        <v>1.5070016036491589</v>
      </c>
      <c r="I1062" s="123">
        <f t="shared" ca="1" si="190"/>
        <v>2.0225353106491579</v>
      </c>
      <c r="J1062" s="123">
        <f t="shared" ref="J1062:J1125" ca="1" si="199">+I1062+I1063</f>
        <v>4.0582609240279117</v>
      </c>
      <c r="K1062" s="142">
        <f t="shared" ca="1" si="191"/>
        <v>49.867898335900691</v>
      </c>
      <c r="L1062" s="143">
        <f ca="1">MAX(Routing!A$3,J1061+K1061)</f>
        <v>53.295172353663162</v>
      </c>
      <c r="M1062" s="141">
        <f ca="1">VLOOKUP(L1062,Routing!A$3:D$23,4)+(L1062-VLOOKUP(L1062,Routing!A$3:A$23,1))*VLOOKUP(L1062,Routing!A$3:E$23,5)</f>
        <v>1.7136363201591625</v>
      </c>
      <c r="N1062" s="141">
        <f ca="1">VLOOKUP($L1062,Routing!$A$3:$C$23,3)+($L1062-VLOOKUP($L1062,Routing!$A$3:$A$23,1))*VLOOKUP($L1062,Routing!$A$3:$F$23,6)</f>
        <v>3.552447385227548E-2</v>
      </c>
      <c r="O1062" s="141">
        <f ca="1">VLOOKUP($L1062,Routing!$A$3:$B$23,2)+($L1062-VLOOKUP($L1062,Routing!$A$3:$A$23,1))*VLOOKUP($L1062,Routing!$A$3:$G$23,7)</f>
        <v>1.3881118463068871</v>
      </c>
      <c r="P1062" s="83" t="str">
        <f t="shared" ref="P1062:P1125" ca="1" si="200">IF(I1062&gt;B$23,(I1062-B$23),"")</f>
        <v/>
      </c>
      <c r="Q1062" s="83" t="str">
        <f t="shared" ca="1" si="192"/>
        <v/>
      </c>
      <c r="R1062" s="83"/>
      <c r="S1062" s="83"/>
    </row>
    <row r="1063" spans="1:19" x14ac:dyDescent="0.2">
      <c r="A1063" s="83">
        <f>+MassCurves!A1030</f>
        <v>1026</v>
      </c>
      <c r="B1063" s="138">
        <f t="shared" si="193"/>
        <v>3.5728</v>
      </c>
      <c r="C1063" s="123">
        <f t="shared" ca="1" si="195"/>
        <v>0.46799999999999908</v>
      </c>
      <c r="D1063" s="139">
        <f t="shared" ca="1" si="196"/>
        <v>0</v>
      </c>
      <c r="E1063" s="138">
        <f t="shared" ca="1" si="197"/>
        <v>0.21849999999999997</v>
      </c>
      <c r="F1063" s="139">
        <f t="shared" ca="1" si="194"/>
        <v>0.5155337069999989</v>
      </c>
      <c r="G1063" s="140">
        <f t="shared" ref="G1063:G1126" ca="1" si="201">+AVERAGE(F1062:F1063)*60</f>
        <v>30.932022419999935</v>
      </c>
      <c r="H1063" s="139">
        <f t="shared" ca="1" si="198"/>
        <v>1.5201919267946931</v>
      </c>
      <c r="I1063" s="123">
        <f t="shared" ref="I1063:I1126" ca="1" si="202">+F1063+H1063</f>
        <v>2.0357256337946921</v>
      </c>
      <c r="J1063" s="123">
        <f t="shared" ca="1" si="199"/>
        <v>4.0848155073537926</v>
      </c>
      <c r="K1063" s="142">
        <f t="shared" ref="K1063:K1126" ca="1" si="203">L1063-2*M1063</f>
        <v>50.476685415223052</v>
      </c>
      <c r="L1063" s="143">
        <f ca="1">MAX(Routing!A$3,J1062+K1062)</f>
        <v>53.926159259928603</v>
      </c>
      <c r="M1063" s="141">
        <f ca="1">VLOOKUP(L1063,Routing!A$3:D$23,4)+(L1063-VLOOKUP(L1063,Routing!A$3:A$23,1))*VLOOKUP(L1063,Routing!A$3:E$23,5)</f>
        <v>1.724736225140828</v>
      </c>
      <c r="N1063" s="141">
        <f ca="1">VLOOKUP($L1063,Routing!$A$3:$C$23,3)+($L1063-VLOOKUP($L1063,Routing!$A$3:$A$23,1))*VLOOKUP($L1063,Routing!$A$3:$F$23,6)</f>
        <v>3.5951393274647227E-2</v>
      </c>
      <c r="O1063" s="141">
        <f ca="1">VLOOKUP($L1063,Routing!$A$3:$B$23,2)+($L1063-VLOOKUP($L1063,Routing!$A$3:$A$23,1))*VLOOKUP($L1063,Routing!$A$3:$G$23,7)</f>
        <v>1.3987848318661806</v>
      </c>
      <c r="P1063" s="83" t="str">
        <f t="shared" ca="1" si="200"/>
        <v/>
      </c>
      <c r="Q1063" s="83" t="str">
        <f t="shared" ref="Q1063:Q1126" ca="1" si="204">IF(P1063="","",P1063*60)</f>
        <v/>
      </c>
      <c r="R1063" s="83"/>
      <c r="S1063" s="83"/>
    </row>
    <row r="1064" spans="1:19" x14ac:dyDescent="0.2">
      <c r="A1064" s="83">
        <f>+MassCurves!A1031</f>
        <v>1027</v>
      </c>
      <c r="B1064" s="138">
        <f t="shared" si="193"/>
        <v>3.5806</v>
      </c>
      <c r="C1064" s="123">
        <f t="shared" ca="1" si="195"/>
        <v>0.46800000000000042</v>
      </c>
      <c r="D1064" s="139">
        <f t="shared" ca="1" si="196"/>
        <v>0</v>
      </c>
      <c r="E1064" s="138">
        <f t="shared" ca="1" si="197"/>
        <v>0.21849999999999997</v>
      </c>
      <c r="F1064" s="139">
        <f t="shared" ca="1" si="194"/>
        <v>0.51553370700000034</v>
      </c>
      <c r="G1064" s="140">
        <f t="shared" ca="1" si="201"/>
        <v>30.932022419999981</v>
      </c>
      <c r="H1064" s="139">
        <f t="shared" ca="1" si="198"/>
        <v>1.533556187154518</v>
      </c>
      <c r="I1064" s="123">
        <f t="shared" ca="1" si="202"/>
        <v>2.0490898941545184</v>
      </c>
      <c r="J1064" s="123">
        <f t="shared" ca="1" si="199"/>
        <v>4.1117210368200325</v>
      </c>
      <c r="K1064" s="142">
        <f t="shared" ca="1" si="203"/>
        <v>51.089674038862512</v>
      </c>
      <c r="L1064" s="143">
        <f ca="1">MAX(Routing!A$3,J1063+K1063)</f>
        <v>54.561500922576847</v>
      </c>
      <c r="M1064" s="141">
        <f ca="1">VLOOKUP(L1064,Routing!A$3:D$23,4)+(L1064-VLOOKUP(L1064,Routing!A$3:A$23,1))*VLOOKUP(L1064,Routing!A$3:E$23,5)</f>
        <v>1.7359127361211082</v>
      </c>
      <c r="N1064" s="141">
        <f ca="1">VLOOKUP($L1064,Routing!$A$3:$C$23,3)+($L1064-VLOOKUP($L1064,Routing!$A$3:$A$23,1))*VLOOKUP($L1064,Routing!$A$3:$F$23,6)</f>
        <v>3.6381259081581088E-2</v>
      </c>
      <c r="O1064" s="141">
        <f ca="1">VLOOKUP($L1064,Routing!$A$3:$B$23,2)+($L1064-VLOOKUP($L1064,Routing!$A$3:$A$23,1))*VLOOKUP($L1064,Routing!$A$3:$G$23,7)</f>
        <v>1.4108931166166025</v>
      </c>
      <c r="P1064" s="83" t="str">
        <f t="shared" ca="1" si="200"/>
        <v/>
      </c>
      <c r="Q1064" s="83" t="str">
        <f t="shared" ca="1" si="204"/>
        <v/>
      </c>
      <c r="R1064" s="83"/>
      <c r="S1064" s="83"/>
    </row>
    <row r="1065" spans="1:19" x14ac:dyDescent="0.2">
      <c r="A1065" s="83">
        <f>+MassCurves!A1032</f>
        <v>1028</v>
      </c>
      <c r="B1065" s="138">
        <f t="shared" si="193"/>
        <v>3.5884</v>
      </c>
      <c r="C1065" s="123">
        <f t="shared" ca="1" si="195"/>
        <v>0.46800000000000042</v>
      </c>
      <c r="D1065" s="139">
        <f t="shared" ca="1" si="196"/>
        <v>0</v>
      </c>
      <c r="E1065" s="138">
        <f t="shared" ca="1" si="197"/>
        <v>0.21849999999999997</v>
      </c>
      <c r="F1065" s="139">
        <f t="shared" ca="1" si="194"/>
        <v>0.51553370700000034</v>
      </c>
      <c r="G1065" s="140">
        <f t="shared" ca="1" si="201"/>
        <v>30.93202242000002</v>
      </c>
      <c r="H1065" s="139">
        <f t="shared" ca="1" si="198"/>
        <v>1.5470974564427891</v>
      </c>
      <c r="I1065" s="123">
        <f t="shared" ca="1" si="202"/>
        <v>2.0626311634427896</v>
      </c>
      <c r="J1065" s="123">
        <f t="shared" ca="1" si="199"/>
        <v>4.1389837239631966</v>
      </c>
      <c r="K1065" s="142">
        <f t="shared" ca="1" si="203"/>
        <v>51.70705498407569</v>
      </c>
      <c r="L1065" s="143">
        <f ca="1">MAX(Routing!A$3,J1064+K1064)</f>
        <v>55.201395075682541</v>
      </c>
      <c r="M1065" s="141">
        <f ca="1">VLOOKUP(L1065,Routing!A$3:D$23,4)+(L1065-VLOOKUP(L1065,Routing!A$3:A$23,1))*VLOOKUP(L1065,Routing!A$3:E$23,5)</f>
        <v>1.7471693315072707</v>
      </c>
      <c r="N1065" s="141">
        <f ca="1">VLOOKUP($L1065,Routing!$A$3:$C$23,3)+($L1065-VLOOKUP($L1065,Routing!$A$3:$A$23,1))*VLOOKUP($L1065,Routing!$A$3:$F$23,6)</f>
        <v>3.6814205057971949E-2</v>
      </c>
      <c r="O1065" s="141">
        <f ca="1">VLOOKUP($L1065,Routing!$A$3:$B$23,2)+($L1065-VLOOKUP($L1065,Routing!$A$3:$A$23,1))*VLOOKUP($L1065,Routing!$A$3:$G$23,7)</f>
        <v>1.4232630016563415</v>
      </c>
      <c r="P1065" s="83" t="str">
        <f t="shared" ca="1" si="200"/>
        <v/>
      </c>
      <c r="Q1065" s="83" t="str">
        <f t="shared" ca="1" si="204"/>
        <v/>
      </c>
      <c r="R1065" s="83"/>
      <c r="S1065" s="83"/>
    </row>
    <row r="1066" spans="1:19" x14ac:dyDescent="0.2">
      <c r="A1066" s="83">
        <f>+MassCurves!A1033</f>
        <v>1029</v>
      </c>
      <c r="B1066" s="138">
        <f t="shared" si="193"/>
        <v>3.5962000000000001</v>
      </c>
      <c r="C1066" s="123">
        <f t="shared" ca="1" si="195"/>
        <v>0.46800000000000042</v>
      </c>
      <c r="D1066" s="139">
        <f t="shared" ca="1" si="196"/>
        <v>0</v>
      </c>
      <c r="E1066" s="138">
        <f t="shared" ca="1" si="197"/>
        <v>0.21849999999999997</v>
      </c>
      <c r="F1066" s="139">
        <f t="shared" ca="1" si="194"/>
        <v>0.51553370700000034</v>
      </c>
      <c r="G1066" s="140">
        <f t="shared" ca="1" si="201"/>
        <v>30.93202242000002</v>
      </c>
      <c r="H1066" s="139">
        <f t="shared" ca="1" si="198"/>
        <v>1.560818874481958</v>
      </c>
      <c r="I1066" s="123">
        <f t="shared" ca="1" si="202"/>
        <v>2.0763525814819586</v>
      </c>
      <c r="J1066" s="123">
        <f t="shared" ca="1" si="199"/>
        <v>4.1666099183566896</v>
      </c>
      <c r="K1066" s="142">
        <f t="shared" ca="1" si="203"/>
        <v>52.329018309058675</v>
      </c>
      <c r="L1066" s="143">
        <f ca="1">MAX(Routing!A$3,J1065+K1065)</f>
        <v>55.84603870803889</v>
      </c>
      <c r="M1066" s="141">
        <f ca="1">VLOOKUP(L1066,Routing!A$3:D$23,4)+(L1066-VLOOKUP(L1066,Routing!A$3:A$23,1))*VLOOKUP(L1066,Routing!A$3:E$23,5)</f>
        <v>1.7585094765960834</v>
      </c>
      <c r="N1066" s="141">
        <f ca="1">VLOOKUP($L1066,Routing!$A$3:$C$23,3)+($L1066-VLOOKUP($L1066,Routing!$A$3:$A$23,1))*VLOOKUP($L1066,Routing!$A$3:$F$23,6)</f>
        <v>3.725036448446474E-2</v>
      </c>
      <c r="O1066" s="141">
        <f ca="1">VLOOKUP($L1066,Routing!$A$3:$B$23,2)+($L1066-VLOOKUP($L1066,Routing!$A$3:$A$23,1))*VLOOKUP($L1066,Routing!$A$3:$G$23,7)</f>
        <v>1.4357246995561355</v>
      </c>
      <c r="P1066" s="83" t="str">
        <f t="shared" ca="1" si="200"/>
        <v/>
      </c>
      <c r="Q1066" s="83" t="str">
        <f t="shared" ca="1" si="204"/>
        <v/>
      </c>
      <c r="R1066" s="83"/>
      <c r="S1066" s="83"/>
    </row>
    <row r="1067" spans="1:19" x14ac:dyDescent="0.2">
      <c r="A1067" s="83">
        <f>+MassCurves!A1034</f>
        <v>1030</v>
      </c>
      <c r="B1067" s="138">
        <f t="shared" si="193"/>
        <v>3.6040000000000001</v>
      </c>
      <c r="C1067" s="123">
        <f t="shared" ca="1" si="195"/>
        <v>0.46800000000000042</v>
      </c>
      <c r="D1067" s="139">
        <f t="shared" ca="1" si="196"/>
        <v>0</v>
      </c>
      <c r="E1067" s="138">
        <f t="shared" ca="1" si="197"/>
        <v>0.21849999999999997</v>
      </c>
      <c r="F1067" s="139">
        <f t="shared" ca="1" si="194"/>
        <v>0.51553370700000034</v>
      </c>
      <c r="G1067" s="140">
        <f t="shared" ca="1" si="201"/>
        <v>30.93202242000002</v>
      </c>
      <c r="H1067" s="139">
        <f t="shared" ca="1" si="198"/>
        <v>1.5747236510230218</v>
      </c>
      <c r="I1067" s="123">
        <f t="shared" ca="1" si="202"/>
        <v>2.0902573580230221</v>
      </c>
      <c r="J1067" s="123">
        <f t="shared" ca="1" si="199"/>
        <v>4.1946061113082642</v>
      </c>
      <c r="K1067" s="142">
        <f t="shared" ca="1" si="203"/>
        <v>52.955753511426032</v>
      </c>
      <c r="L1067" s="143">
        <f ca="1">MAX(Routing!A$3,J1066+K1066)</f>
        <v>56.495628227415366</v>
      </c>
      <c r="M1067" s="141">
        <f ca="1">VLOOKUP(L1067,Routing!A$3:D$23,4)+(L1067-VLOOKUP(L1067,Routing!A$3:A$23,1))*VLOOKUP(L1067,Routing!A$3:E$23,5)</f>
        <v>1.7699366264633285</v>
      </c>
      <c r="N1067" s="141">
        <f ca="1">VLOOKUP($L1067,Routing!$A$3:$C$23,3)+($L1067-VLOOKUP($L1067,Routing!$A$3:$A$23,1))*VLOOKUP($L1067,Routing!$A$3:$F$23,6)</f>
        <v>3.7689870248589559E-2</v>
      </c>
      <c r="O1067" s="141">
        <f ca="1">VLOOKUP($L1067,Routing!$A$3:$B$23,2)+($L1067-VLOOKUP($L1067,Routing!$A$3:$A$23,1))*VLOOKUP($L1067,Routing!$A$3:$G$23,7)</f>
        <v>1.4482820071025588</v>
      </c>
      <c r="P1067" s="83" t="str">
        <f t="shared" ca="1" si="200"/>
        <v/>
      </c>
      <c r="Q1067" s="83" t="str">
        <f t="shared" ca="1" si="204"/>
        <v/>
      </c>
      <c r="R1067" s="83"/>
      <c r="S1067" s="83"/>
    </row>
    <row r="1068" spans="1:19" x14ac:dyDescent="0.2">
      <c r="A1068" s="83">
        <f>+MassCurves!A1035</f>
        <v>1031</v>
      </c>
      <c r="B1068" s="138">
        <f t="shared" si="193"/>
        <v>3.6118000000000001</v>
      </c>
      <c r="C1068" s="123">
        <f t="shared" ca="1" si="195"/>
        <v>0.46800000000000042</v>
      </c>
      <c r="D1068" s="139">
        <f t="shared" ca="1" si="196"/>
        <v>0</v>
      </c>
      <c r="E1068" s="138">
        <f t="shared" ca="1" si="197"/>
        <v>0.21849999999999997</v>
      </c>
      <c r="F1068" s="139">
        <f t="shared" ca="1" si="194"/>
        <v>0.51553370700000034</v>
      </c>
      <c r="G1068" s="140">
        <f t="shared" ca="1" si="201"/>
        <v>30.93202242000002</v>
      </c>
      <c r="H1068" s="139">
        <f t="shared" ca="1" si="198"/>
        <v>1.5888150676227772</v>
      </c>
      <c r="I1068" s="123">
        <f t="shared" ca="1" si="202"/>
        <v>2.1043487746227774</v>
      </c>
      <c r="J1068" s="123">
        <f t="shared" ca="1" si="199"/>
        <v>4.2229789396735775</v>
      </c>
      <c r="K1068" s="142">
        <f t="shared" ca="1" si="203"/>
        <v>53.587449684680983</v>
      </c>
      <c r="L1068" s="143">
        <f ca="1">MAX(Routing!A$3,J1067+K1067)</f>
        <v>57.1503596227343</v>
      </c>
      <c r="M1068" s="141">
        <f ca="1">VLOOKUP(L1068,Routing!A$3:D$23,4)+(L1068-VLOOKUP(L1068,Routing!A$3:A$23,1))*VLOOKUP(L1068,Routing!A$3:E$23,5)</f>
        <v>1.7814542288167063</v>
      </c>
      <c r="N1068" s="141">
        <f ca="1">VLOOKUP($L1068,Routing!$A$3:$C$23,3)+($L1068-VLOOKUP($L1068,Routing!$A$3:$A$23,1))*VLOOKUP($L1068,Routing!$A$3:$F$23,6)</f>
        <v>3.8132854954488697E-2</v>
      </c>
      <c r="O1068" s="141">
        <f ca="1">VLOOKUP($L1068,Routing!$A$3:$B$23,2)+($L1068-VLOOKUP($L1068,Routing!$A$3:$A$23,1))*VLOOKUP($L1068,Routing!$A$3:$G$23,7)</f>
        <v>1.4609387129853915</v>
      </c>
      <c r="P1068" s="83" t="str">
        <f t="shared" ca="1" si="200"/>
        <v/>
      </c>
      <c r="Q1068" s="83" t="str">
        <f t="shared" ca="1" si="204"/>
        <v/>
      </c>
      <c r="R1068" s="83"/>
      <c r="S1068" s="83"/>
    </row>
    <row r="1069" spans="1:19" x14ac:dyDescent="0.2">
      <c r="A1069" s="83">
        <f>+MassCurves!A1036</f>
        <v>1032</v>
      </c>
      <c r="B1069" s="138">
        <f t="shared" si="193"/>
        <v>3.6195999999999997</v>
      </c>
      <c r="C1069" s="123">
        <f t="shared" ca="1" si="195"/>
        <v>0.46799999999999908</v>
      </c>
      <c r="D1069" s="139">
        <f t="shared" ca="1" si="196"/>
        <v>0</v>
      </c>
      <c r="E1069" s="138">
        <f t="shared" ca="1" si="197"/>
        <v>0.21849999999999997</v>
      </c>
      <c r="F1069" s="139">
        <f t="shared" ca="1" si="194"/>
        <v>0.5155337069999989</v>
      </c>
      <c r="G1069" s="140">
        <f t="shared" ca="1" si="201"/>
        <v>30.932022419999981</v>
      </c>
      <c r="H1069" s="139">
        <f t="shared" ca="1" si="198"/>
        <v>1.6030964795801343</v>
      </c>
      <c r="I1069" s="123">
        <f t="shared" ca="1" si="202"/>
        <v>2.1186301865801331</v>
      </c>
      <c r="J1069" s="123">
        <f t="shared" ca="1" si="199"/>
        <v>4.2517351897900237</v>
      </c>
      <c r="K1069" s="142">
        <f t="shared" ca="1" si="203"/>
        <v>54.224295672860464</v>
      </c>
      <c r="L1069" s="143">
        <f ca="1">MAX(Routing!A$3,J1068+K1068)</f>
        <v>57.810428624354557</v>
      </c>
      <c r="M1069" s="141">
        <f ca="1">VLOOKUP(L1069,Routing!A$3:D$23,4)+(L1069-VLOOKUP(L1069,Routing!A$3:A$23,1))*VLOOKUP(L1069,Routing!A$3:E$23,5)</f>
        <v>1.7930657268154389</v>
      </c>
      <c r="N1069" s="141">
        <f ca="1">VLOOKUP($L1069,Routing!$A$3:$C$23,3)+($L1069-VLOOKUP($L1069,Routing!$A$3:$A$23,1))*VLOOKUP($L1069,Routing!$A$3:$F$23,6)</f>
        <v>3.8579451031363031E-2</v>
      </c>
      <c r="O1069" s="141">
        <f ca="1">VLOOKUP($L1069,Routing!$A$3:$B$23,2)+($L1069-VLOOKUP($L1069,Routing!$A$3:$A$23,1))*VLOOKUP($L1069,Routing!$A$3:$G$23,7)</f>
        <v>1.4736986008960866</v>
      </c>
      <c r="P1069" s="83" t="str">
        <f t="shared" ca="1" si="200"/>
        <v/>
      </c>
      <c r="Q1069" s="83" t="str">
        <f t="shared" ca="1" si="204"/>
        <v/>
      </c>
      <c r="R1069" s="83"/>
      <c r="S1069" s="83"/>
    </row>
    <row r="1070" spans="1:19" x14ac:dyDescent="0.2">
      <c r="A1070" s="83">
        <f>+MassCurves!A1037</f>
        <v>1033</v>
      </c>
      <c r="B1070" s="138">
        <f t="shared" si="193"/>
        <v>3.6273999999999997</v>
      </c>
      <c r="C1070" s="123">
        <f t="shared" ca="1" si="195"/>
        <v>0.46799999999999908</v>
      </c>
      <c r="D1070" s="139">
        <f t="shared" ca="1" si="196"/>
        <v>0</v>
      </c>
      <c r="E1070" s="138">
        <f t="shared" ca="1" si="197"/>
        <v>0.21849999999999997</v>
      </c>
      <c r="F1070" s="139">
        <f t="shared" ca="1" si="194"/>
        <v>0.5155337069999989</v>
      </c>
      <c r="G1070" s="140">
        <f t="shared" ca="1" si="201"/>
        <v>30.932022419999935</v>
      </c>
      <c r="H1070" s="139">
        <f t="shared" ca="1" si="198"/>
        <v>1.61757131793362</v>
      </c>
      <c r="I1070" s="123">
        <f t="shared" ca="1" si="202"/>
        <v>2.1331050249336188</v>
      </c>
      <c r="J1070" s="123">
        <f t="shared" ca="1" si="199"/>
        <v>4.2808818015351466</v>
      </c>
      <c r="K1070" s="142">
        <f t="shared" ca="1" si="203"/>
        <v>54.866480223534523</v>
      </c>
      <c r="L1070" s="143">
        <f ca="1">MAX(Routing!A$3,J1069+K1069)</f>
        <v>58.476030862650489</v>
      </c>
      <c r="M1070" s="141">
        <f ca="1">VLOOKUP(L1070,Routing!A$3:D$23,4)+(L1070-VLOOKUP(L1070,Routing!A$3:A$23,1))*VLOOKUP(L1070,Routing!A$3:E$23,5)</f>
        <v>1.8047745618598869</v>
      </c>
      <c r="N1070" s="141">
        <f ca="1">VLOOKUP($L1070,Routing!$A$3:$C$23,3)+($L1070-VLOOKUP($L1070,Routing!$A$3:$A$23,1))*VLOOKUP($L1070,Routing!$A$3:$F$23,6)</f>
        <v>3.9029790840764876E-2</v>
      </c>
      <c r="O1070" s="141">
        <f ca="1">VLOOKUP($L1070,Routing!$A$3:$B$23,2)+($L1070-VLOOKUP($L1070,Routing!$A$3:$A$23,1))*VLOOKUP($L1070,Routing!$A$3:$G$23,7)</f>
        <v>1.4865654525932821</v>
      </c>
      <c r="P1070" s="83" t="str">
        <f t="shared" ca="1" si="200"/>
        <v/>
      </c>
      <c r="Q1070" s="83" t="str">
        <f t="shared" ca="1" si="204"/>
        <v/>
      </c>
      <c r="R1070" s="83"/>
      <c r="S1070" s="83"/>
    </row>
    <row r="1071" spans="1:19" x14ac:dyDescent="0.2">
      <c r="A1071" s="83">
        <f>+MassCurves!A1038</f>
        <v>1034</v>
      </c>
      <c r="B1071" s="138">
        <f t="shared" si="193"/>
        <v>3.6351999999999998</v>
      </c>
      <c r="C1071" s="123">
        <f t="shared" ca="1" si="195"/>
        <v>0.46799999999999908</v>
      </c>
      <c r="D1071" s="139">
        <f t="shared" ca="1" si="196"/>
        <v>0</v>
      </c>
      <c r="E1071" s="138">
        <f t="shared" ca="1" si="197"/>
        <v>0.21849999999999997</v>
      </c>
      <c r="F1071" s="139">
        <f t="shared" ca="1" si="194"/>
        <v>0.5155337069999989</v>
      </c>
      <c r="G1071" s="140">
        <f t="shared" ca="1" si="201"/>
        <v>30.932022419999935</v>
      </c>
      <c r="H1071" s="139">
        <f t="shared" ca="1" si="198"/>
        <v>1.6322430915222967</v>
      </c>
      <c r="I1071" s="123">
        <f t="shared" ca="1" si="202"/>
        <v>2.1477767985222957</v>
      </c>
      <c r="J1071" s="123">
        <f t="shared" ca="1" si="199"/>
        <v>4.3104258725142017</v>
      </c>
      <c r="K1071" s="142">
        <f t="shared" ca="1" si="203"/>
        <v>55.51419213933827</v>
      </c>
      <c r="L1071" s="143">
        <f ca="1">MAX(Routing!A$3,J1070+K1070)</f>
        <v>59.147362025069668</v>
      </c>
      <c r="M1071" s="141">
        <f ca="1">VLOOKUP(L1071,Routing!A$3:D$23,4)+(L1071-VLOOKUP(L1071,Routing!A$3:A$23,1))*VLOOKUP(L1071,Routing!A$3:E$23,5)</f>
        <v>1.8165841763544055</v>
      </c>
      <c r="N1071" s="141">
        <f ca="1">VLOOKUP($L1071,Routing!$A$3:$C$23,3)+($L1071-VLOOKUP($L1071,Routing!$A$3:$A$23,1))*VLOOKUP($L1071,Routing!$A$3:$F$23,6)</f>
        <v>3.948400678286175E-2</v>
      </c>
      <c r="O1071" s="141">
        <f ca="1">VLOOKUP($L1071,Routing!$A$3:$B$23,2)+($L1071-VLOOKUP($L1071,Routing!$A$3:$A$23,1))*VLOOKUP($L1071,Routing!$A$3:$G$23,7)</f>
        <v>1.4995430509389072</v>
      </c>
      <c r="P1071" s="83" t="str">
        <f t="shared" ca="1" si="200"/>
        <v/>
      </c>
      <c r="Q1071" s="83" t="str">
        <f t="shared" ca="1" si="204"/>
        <v/>
      </c>
      <c r="R1071" s="83"/>
      <c r="S1071" s="83"/>
    </row>
    <row r="1072" spans="1:19" x14ac:dyDescent="0.2">
      <c r="A1072" s="83">
        <f>+MassCurves!A1039</f>
        <v>1035</v>
      </c>
      <c r="B1072" s="138">
        <f t="shared" si="193"/>
        <v>3.6429999999999998</v>
      </c>
      <c r="C1072" s="123">
        <f t="shared" ca="1" si="195"/>
        <v>0.46799999999999908</v>
      </c>
      <c r="D1072" s="139">
        <f t="shared" ca="1" si="196"/>
        <v>0</v>
      </c>
      <c r="E1072" s="138">
        <f t="shared" ca="1" si="197"/>
        <v>0.21849999999999997</v>
      </c>
      <c r="F1072" s="139">
        <f t="shared" ca="1" si="194"/>
        <v>0.5155337069999989</v>
      </c>
      <c r="G1072" s="140">
        <f t="shared" ca="1" si="201"/>
        <v>30.932022419999935</v>
      </c>
      <c r="H1072" s="139">
        <f t="shared" ca="1" si="198"/>
        <v>1.6471153891124068</v>
      </c>
      <c r="I1072" s="123">
        <f t="shared" ca="1" si="202"/>
        <v>2.1626490961124056</v>
      </c>
      <c r="J1072" s="123">
        <f t="shared" ca="1" si="199"/>
        <v>4.3403746623815671</v>
      </c>
      <c r="K1072" s="142">
        <f t="shared" ca="1" si="203"/>
        <v>56.167620428213226</v>
      </c>
      <c r="L1072" s="143">
        <f ca="1">MAX(Routing!A$3,J1071+K1071)</f>
        <v>59.824618011852472</v>
      </c>
      <c r="M1072" s="141">
        <f ca="1">VLOOKUP(L1072,Routing!A$3:D$23,4)+(L1072-VLOOKUP(L1072,Routing!A$3:A$23,1))*VLOOKUP(L1072,Routing!A$3:E$23,5)</f>
        <v>1.8284980164466607</v>
      </c>
      <c r="N1072" s="141">
        <f ca="1">VLOOKUP($L1072,Routing!$A$3:$C$23,3)+($L1072-VLOOKUP($L1072,Routing!$A$3:$A$23,1))*VLOOKUP($L1072,Routing!$A$3:$F$23,6)</f>
        <v>3.9942231401794634E-2</v>
      </c>
      <c r="O1072" s="141">
        <f ca="1">VLOOKUP($L1072,Routing!$A$3:$B$23,2)+($L1072-VLOOKUP($L1072,Routing!$A$3:$A$23,1))*VLOOKUP($L1072,Routing!$A$3:$G$23,7)</f>
        <v>1.5126351829084181</v>
      </c>
      <c r="P1072" s="83" t="str">
        <f t="shared" ca="1" si="200"/>
        <v/>
      </c>
      <c r="Q1072" s="83" t="str">
        <f t="shared" ca="1" si="204"/>
        <v/>
      </c>
      <c r="R1072" s="83"/>
      <c r="S1072" s="83"/>
    </row>
    <row r="1073" spans="1:19" x14ac:dyDescent="0.2">
      <c r="A1073" s="83">
        <f>+MassCurves!A1040</f>
        <v>1036</v>
      </c>
      <c r="B1073" s="138">
        <f t="shared" si="193"/>
        <v>3.6507999999999998</v>
      </c>
      <c r="C1073" s="123">
        <f t="shared" ca="1" si="195"/>
        <v>0.46799999999999908</v>
      </c>
      <c r="D1073" s="139">
        <f t="shared" ca="1" si="196"/>
        <v>0</v>
      </c>
      <c r="E1073" s="138">
        <f t="shared" ca="1" si="197"/>
        <v>0.21849999999999997</v>
      </c>
      <c r="F1073" s="139">
        <f t="shared" ca="1" si="194"/>
        <v>0.5155337069999989</v>
      </c>
      <c r="G1073" s="140">
        <f t="shared" ca="1" si="201"/>
        <v>30.932022419999935</v>
      </c>
      <c r="H1073" s="139">
        <f t="shared" ca="1" si="198"/>
        <v>1.6621918815921375</v>
      </c>
      <c r="I1073" s="123">
        <f t="shared" ca="1" si="202"/>
        <v>2.1777255885921365</v>
      </c>
      <c r="J1073" s="123">
        <f t="shared" ca="1" si="199"/>
        <v>4.3707355973009214</v>
      </c>
      <c r="K1073" s="142">
        <f t="shared" ca="1" si="203"/>
        <v>56.826954452531631</v>
      </c>
      <c r="L1073" s="143">
        <f ca="1">MAX(Routing!A$3,J1072+K1072)</f>
        <v>60.50799509059479</v>
      </c>
      <c r="M1073" s="141">
        <f ca="1">VLOOKUP(L1073,Routing!A$3:D$23,4)+(L1073-VLOOKUP(L1073,Routing!A$3:A$23,1))*VLOOKUP(L1073,Routing!A$3:E$23,5)</f>
        <v>1.840519534746593</v>
      </c>
      <c r="N1073" s="141">
        <f ca="1">VLOOKUP($L1073,Routing!$A$3:$C$23,3)+($L1073-VLOOKUP($L1073,Routing!$A$3:$A$23,1))*VLOOKUP($L1073,Routing!$A$3:$F$23,6)</f>
        <v>4.0404597490253581E-2</v>
      </c>
      <c r="O1073" s="141">
        <f ca="1">VLOOKUP($L1073,Routing!$A$3:$B$23,2)+($L1073-VLOOKUP($L1073,Routing!$A$3:$A$23,1))*VLOOKUP($L1073,Routing!$A$3:$G$23,7)</f>
        <v>1.5258456425786737</v>
      </c>
      <c r="P1073" s="83" t="str">
        <f t="shared" ca="1" si="200"/>
        <v/>
      </c>
      <c r="Q1073" s="83" t="str">
        <f t="shared" ca="1" si="204"/>
        <v/>
      </c>
      <c r="R1073" s="83"/>
      <c r="S1073" s="83"/>
    </row>
    <row r="1074" spans="1:19" x14ac:dyDescent="0.2">
      <c r="A1074" s="83">
        <f>+MassCurves!A1041</f>
        <v>1037</v>
      </c>
      <c r="B1074" s="138">
        <f t="shared" si="193"/>
        <v>3.6585999999999999</v>
      </c>
      <c r="C1074" s="123">
        <f t="shared" ca="1" si="195"/>
        <v>0.46799999999999908</v>
      </c>
      <c r="D1074" s="139">
        <f t="shared" ca="1" si="196"/>
        <v>0</v>
      </c>
      <c r="E1074" s="138">
        <f t="shared" ca="1" si="197"/>
        <v>0.21849999999999997</v>
      </c>
      <c r="F1074" s="139">
        <f t="shared" ca="1" si="194"/>
        <v>0.5155337069999989</v>
      </c>
      <c r="G1074" s="140">
        <f t="shared" ca="1" si="201"/>
        <v>30.932022419999935</v>
      </c>
      <c r="H1074" s="139">
        <f t="shared" ca="1" si="198"/>
        <v>1.6774763242370283</v>
      </c>
      <c r="I1074" s="123">
        <f t="shared" ca="1" si="202"/>
        <v>2.1930100312370273</v>
      </c>
      <c r="J1074" s="123">
        <f t="shared" ca="1" si="199"/>
        <v>4.4015162745492926</v>
      </c>
      <c r="K1074" s="142">
        <f t="shared" ca="1" si="203"/>
        <v>57.49238407727767</v>
      </c>
      <c r="L1074" s="143">
        <f ca="1">MAX(Routing!A$3,J1073+K1073)</f>
        <v>61.197690049832552</v>
      </c>
      <c r="M1074" s="141">
        <f ca="1">VLOOKUP(L1074,Routing!A$3:D$23,4)+(L1074-VLOOKUP(L1074,Routing!A$3:A$23,1))*VLOOKUP(L1074,Routing!A$3:E$23,5)</f>
        <v>1.8526521930281774</v>
      </c>
      <c r="N1074" s="141">
        <f ca="1">VLOOKUP($L1074,Routing!$A$3:$C$23,3)+($L1074-VLOOKUP($L1074,Routing!$A$3:$A$23,1))*VLOOKUP($L1074,Routing!$A$3:$F$23,6)</f>
        <v>4.0871238193391446E-2</v>
      </c>
      <c r="O1074" s="141">
        <f ca="1">VLOOKUP($L1074,Routing!$A$3:$B$23,2)+($L1074-VLOOKUP($L1074,Routing!$A$3:$A$23,1))*VLOOKUP($L1074,Routing!$A$3:$G$23,7)</f>
        <v>1.5391782340968982</v>
      </c>
      <c r="P1074" s="83" t="str">
        <f t="shared" ca="1" si="200"/>
        <v/>
      </c>
      <c r="Q1074" s="83" t="str">
        <f t="shared" ca="1" si="204"/>
        <v/>
      </c>
      <c r="R1074" s="83"/>
      <c r="S1074" s="83"/>
    </row>
    <row r="1075" spans="1:19" x14ac:dyDescent="0.2">
      <c r="A1075" s="83">
        <f>+MassCurves!A1042</f>
        <v>1038</v>
      </c>
      <c r="B1075" s="138">
        <f t="shared" si="193"/>
        <v>3.6663999999999999</v>
      </c>
      <c r="C1075" s="123">
        <f t="shared" ca="1" si="195"/>
        <v>0.46799999999999908</v>
      </c>
      <c r="D1075" s="139">
        <f t="shared" ca="1" si="196"/>
        <v>0</v>
      </c>
      <c r="E1075" s="138">
        <f t="shared" ca="1" si="197"/>
        <v>0.21849999999999997</v>
      </c>
      <c r="F1075" s="139">
        <f t="shared" ca="1" si="194"/>
        <v>0.5155337069999989</v>
      </c>
      <c r="G1075" s="140">
        <f t="shared" ca="1" si="201"/>
        <v>30.932022419999935</v>
      </c>
      <c r="H1075" s="139">
        <f t="shared" ca="1" si="198"/>
        <v>1.6929725590486207</v>
      </c>
      <c r="I1075" s="123">
        <f t="shared" ca="1" si="202"/>
        <v>2.2085062660486194</v>
      </c>
      <c r="J1075" s="123">
        <f t="shared" ca="1" si="199"/>
        <v>4.432724467270333</v>
      </c>
      <c r="K1075" s="142">
        <f t="shared" ca="1" si="203"/>
        <v>58.164099817457469</v>
      </c>
      <c r="L1075" s="143">
        <f ca="1">MAX(Routing!A$3,J1074+K1074)</f>
        <v>61.893900351826964</v>
      </c>
      <c r="M1075" s="141">
        <f ca="1">VLOOKUP(L1075,Routing!A$3:D$23,4)+(L1075-VLOOKUP(L1075,Routing!A$3:A$23,1))*VLOOKUP(L1075,Routing!A$3:E$23,5)</f>
        <v>1.8648994649171184</v>
      </c>
      <c r="N1075" s="141">
        <f ca="1">VLOOKUP($L1075,Routing!$A$3:$C$23,3)+($L1075-VLOOKUP($L1075,Routing!$A$3:$A$23,1))*VLOOKUP($L1075,Routing!$A$3:$F$23,6)</f>
        <v>4.1342287112196861E-2</v>
      </c>
      <c r="O1075" s="141">
        <f ca="1">VLOOKUP($L1075,Routing!$A$3:$B$23,2)+($L1075-VLOOKUP($L1075,Routing!$A$3:$A$23,1))*VLOOKUP($L1075,Routing!$A$3:$G$23,7)</f>
        <v>1.552636774634196</v>
      </c>
      <c r="P1075" s="83" t="str">
        <f t="shared" ca="1" si="200"/>
        <v/>
      </c>
      <c r="Q1075" s="83" t="str">
        <f t="shared" ca="1" si="204"/>
        <v/>
      </c>
      <c r="R1075" s="83"/>
      <c r="S1075" s="83"/>
    </row>
    <row r="1076" spans="1:19" x14ac:dyDescent="0.2">
      <c r="A1076" s="83">
        <f>+MassCurves!A1043</f>
        <v>1039</v>
      </c>
      <c r="B1076" s="138">
        <f t="shared" si="193"/>
        <v>3.6741999999999999</v>
      </c>
      <c r="C1076" s="123">
        <f t="shared" ca="1" si="195"/>
        <v>0.46800000000000042</v>
      </c>
      <c r="D1076" s="139">
        <f t="shared" ca="1" si="196"/>
        <v>0</v>
      </c>
      <c r="E1076" s="138">
        <f t="shared" ca="1" si="197"/>
        <v>0.21849999999999997</v>
      </c>
      <c r="F1076" s="139">
        <f t="shared" ca="1" si="194"/>
        <v>0.51553370700000034</v>
      </c>
      <c r="G1076" s="140">
        <f t="shared" ca="1" si="201"/>
        <v>30.932022419999981</v>
      </c>
      <c r="H1076" s="139">
        <f t="shared" ca="1" si="198"/>
        <v>1.7086845171690772</v>
      </c>
      <c r="I1076" s="123">
        <f t="shared" ca="1" si="202"/>
        <v>2.2242182241690776</v>
      </c>
      <c r="J1076" s="123">
        <f t="shared" ca="1" si="199"/>
        <v>4.4643681293823452</v>
      </c>
      <c r="K1076" s="142">
        <f t="shared" ca="1" si="203"/>
        <v>58.842292984908589</v>
      </c>
      <c r="L1076" s="143">
        <f ca="1">MAX(Routing!A$3,J1075+K1075)</f>
        <v>62.596824284727802</v>
      </c>
      <c r="M1076" s="141">
        <f ca="1">VLOOKUP(L1076,Routing!A$3:D$23,4)+(L1076-VLOOKUP(L1076,Routing!A$3:A$23,1))*VLOOKUP(L1076,Routing!A$3:E$23,5)</f>
        <v>1.8772648385676067</v>
      </c>
      <c r="N1076" s="141">
        <f ca="1">VLOOKUP($L1076,Routing!$A$3:$C$23,3)+($L1076-VLOOKUP($L1076,Routing!$A$3:$A$23,1))*VLOOKUP($L1076,Routing!$A$3:$F$23,6)</f>
        <v>4.1817878406446414E-2</v>
      </c>
      <c r="O1076" s="141">
        <f ca="1">VLOOKUP($L1076,Routing!$A$3:$B$23,2)+($L1076-VLOOKUP($L1076,Routing!$A$3:$A$23,1))*VLOOKUP($L1076,Routing!$A$3:$G$23,7)</f>
        <v>1.5662250973270404</v>
      </c>
      <c r="P1076" s="83" t="str">
        <f t="shared" ca="1" si="200"/>
        <v/>
      </c>
      <c r="Q1076" s="83" t="str">
        <f t="shared" ca="1" si="204"/>
        <v/>
      </c>
      <c r="R1076" s="83"/>
      <c r="S1076" s="83"/>
    </row>
    <row r="1077" spans="1:19" x14ac:dyDescent="0.2">
      <c r="A1077" s="83">
        <f>+MassCurves!A1044</f>
        <v>1040</v>
      </c>
      <c r="B1077" s="138">
        <f t="shared" si="193"/>
        <v>3.6819999999999999</v>
      </c>
      <c r="C1077" s="123">
        <f t="shared" ca="1" si="195"/>
        <v>0.46800000000000042</v>
      </c>
      <c r="D1077" s="139">
        <f t="shared" ca="1" si="196"/>
        <v>0</v>
      </c>
      <c r="E1077" s="138">
        <f t="shared" ca="1" si="197"/>
        <v>0.21849999999999997</v>
      </c>
      <c r="F1077" s="139">
        <f t="shared" ca="1" si="194"/>
        <v>0.51553370700000034</v>
      </c>
      <c r="G1077" s="140">
        <f t="shared" ca="1" si="201"/>
        <v>30.93202242000002</v>
      </c>
      <c r="H1077" s="139">
        <f t="shared" ca="1" si="198"/>
        <v>1.724616221374591</v>
      </c>
      <c r="I1077" s="123">
        <f t="shared" ca="1" si="202"/>
        <v>2.2401499283745911</v>
      </c>
      <c r="J1077" s="123">
        <f t="shared" ca="1" si="199"/>
        <v>4.4964554006468482</v>
      </c>
      <c r="K1077" s="142">
        <f t="shared" ca="1" si="203"/>
        <v>59.527155834679753</v>
      </c>
      <c r="L1077" s="143">
        <f ca="1">MAX(Routing!A$3,J1076+K1076)</f>
        <v>63.306661114290932</v>
      </c>
      <c r="M1077" s="141">
        <f ca="1">VLOOKUP(L1077,Routing!A$3:D$23,4)+(L1077-VLOOKUP(L1077,Routing!A$3:A$23,1))*VLOOKUP(L1077,Routing!A$3:E$23,5)</f>
        <v>1.8897518193312344</v>
      </c>
      <c r="N1077" s="141">
        <f ca="1">VLOOKUP($L1077,Routing!$A$3:$C$23,3)+($L1077-VLOOKUP($L1077,Routing!$A$3:$A$23,1))*VLOOKUP($L1077,Routing!$A$3:$F$23,6)</f>
        <v>4.2298146897355164E-2</v>
      </c>
      <c r="O1077" s="141">
        <f ca="1">VLOOKUP($L1077,Routing!$A$3:$B$23,2)+($L1077-VLOOKUP($L1077,Routing!$A$3:$A$23,1))*VLOOKUP($L1077,Routing!$A$3:$G$23,7)</f>
        <v>1.5799470542101475</v>
      </c>
      <c r="P1077" s="83" t="str">
        <f t="shared" ca="1" si="200"/>
        <v/>
      </c>
      <c r="Q1077" s="83" t="str">
        <f t="shared" ca="1" si="204"/>
        <v/>
      </c>
      <c r="R1077" s="83"/>
      <c r="S1077" s="83"/>
    </row>
    <row r="1078" spans="1:19" x14ac:dyDescent="0.2">
      <c r="A1078" s="83">
        <f>+MassCurves!A1045</f>
        <v>1041</v>
      </c>
      <c r="B1078" s="138">
        <f t="shared" si="193"/>
        <v>3.6898</v>
      </c>
      <c r="C1078" s="123">
        <f t="shared" ca="1" si="195"/>
        <v>0.46800000000000042</v>
      </c>
      <c r="D1078" s="139">
        <f t="shared" ca="1" si="196"/>
        <v>0</v>
      </c>
      <c r="E1078" s="138">
        <f t="shared" ca="1" si="197"/>
        <v>0.21849999999999997</v>
      </c>
      <c r="F1078" s="139">
        <f t="shared" ca="1" si="194"/>
        <v>0.51553370700000034</v>
      </c>
      <c r="G1078" s="140">
        <f t="shared" ca="1" si="201"/>
        <v>30.93202242000002</v>
      </c>
      <c r="H1078" s="139">
        <f t="shared" ca="1" si="198"/>
        <v>1.7407717886505478</v>
      </c>
      <c r="I1078" s="123">
        <f t="shared" ca="1" si="202"/>
        <v>2.2563054956505484</v>
      </c>
      <c r="J1078" s="123">
        <f t="shared" ca="1" si="199"/>
        <v>4.5289946119037454</v>
      </c>
      <c r="K1078" s="142">
        <f t="shared" ca="1" si="203"/>
        <v>60.218881711151063</v>
      </c>
      <c r="L1078" s="143">
        <f ca="1">MAX(Routing!A$3,J1077+K1077)</f>
        <v>64.023611235326598</v>
      </c>
      <c r="M1078" s="141">
        <f ca="1">VLOOKUP(L1078,Routing!A$3:D$23,4)+(L1078-VLOOKUP(L1078,Routing!A$3:A$23,1))*VLOOKUP(L1078,Routing!A$3:E$23,5)</f>
        <v>1.9023639324211716</v>
      </c>
      <c r="N1078" s="141">
        <f ca="1">VLOOKUP($L1078,Routing!$A$3:$C$23,3)+($L1078-VLOOKUP($L1078,Routing!$A$3:$A$23,1))*VLOOKUP($L1078,Routing!$A$3:$F$23,6)</f>
        <v>4.2783228170045061E-2</v>
      </c>
      <c r="O1078" s="141">
        <f ca="1">VLOOKUP($L1078,Routing!$A$3:$B$23,2)+($L1078-VLOOKUP($L1078,Routing!$A$3:$A$23,1))*VLOOKUP($L1078,Routing!$A$3:$G$23,7)</f>
        <v>1.5938065191441446</v>
      </c>
      <c r="P1078" s="83" t="str">
        <f t="shared" ca="1" si="200"/>
        <v/>
      </c>
      <c r="Q1078" s="83" t="str">
        <f t="shared" ca="1" si="204"/>
        <v/>
      </c>
      <c r="R1078" s="83"/>
      <c r="S1078" s="83"/>
    </row>
    <row r="1079" spans="1:19" x14ac:dyDescent="0.2">
      <c r="A1079" s="83">
        <f>+MassCurves!A1046</f>
        <v>1042</v>
      </c>
      <c r="B1079" s="138">
        <f t="shared" si="193"/>
        <v>3.6976</v>
      </c>
      <c r="C1079" s="123">
        <f t="shared" ca="1" si="195"/>
        <v>0.46800000000000042</v>
      </c>
      <c r="D1079" s="139">
        <f t="shared" ca="1" si="196"/>
        <v>0</v>
      </c>
      <c r="E1079" s="138">
        <f t="shared" ca="1" si="197"/>
        <v>0.21849999999999997</v>
      </c>
      <c r="F1079" s="139">
        <f t="shared" ca="1" si="194"/>
        <v>0.51553370700000034</v>
      </c>
      <c r="G1079" s="140">
        <f t="shared" ca="1" si="201"/>
        <v>30.93202242000002</v>
      </c>
      <c r="H1079" s="139">
        <f t="shared" ca="1" si="198"/>
        <v>1.7571554328515171</v>
      </c>
      <c r="I1079" s="123">
        <f t="shared" ca="1" si="202"/>
        <v>2.2726891398515177</v>
      </c>
      <c r="J1079" s="123">
        <f t="shared" ca="1" si="199"/>
        <v>4.5619942904793271</v>
      </c>
      <c r="K1079" s="142">
        <f t="shared" ca="1" si="203"/>
        <v>60.917665194064007</v>
      </c>
      <c r="L1079" s="143">
        <f ca="1">MAX(Routing!A$3,J1078+K1078)</f>
        <v>64.747876323054811</v>
      </c>
      <c r="M1079" s="141">
        <f ca="1">VLOOKUP(L1079,Routing!A$3:D$23,4)+(L1079-VLOOKUP(L1079,Routing!A$3:A$23,1))*VLOOKUP(L1079,Routing!A$3:E$23,5)</f>
        <v>1.9151047255747125</v>
      </c>
      <c r="N1079" s="141">
        <f ca="1">VLOOKUP($L1079,Routing!$A$3:$C$23,3)+($L1079-VLOOKUP($L1079,Routing!$A$3:$A$23,1))*VLOOKUP($L1079,Routing!$A$3:$F$23,6)</f>
        <v>4.3273258675950485E-2</v>
      </c>
      <c r="O1079" s="141">
        <f ca="1">VLOOKUP($L1079,Routing!$A$3:$B$23,2)+($L1079-VLOOKUP($L1079,Routing!$A$3:$A$23,1))*VLOOKUP($L1079,Routing!$A$3:$G$23,7)</f>
        <v>1.6091086225316826</v>
      </c>
      <c r="P1079" s="83" t="str">
        <f t="shared" ca="1" si="200"/>
        <v/>
      </c>
      <c r="Q1079" s="83" t="str">
        <f t="shared" ca="1" si="204"/>
        <v/>
      </c>
      <c r="R1079" s="83"/>
      <c r="S1079" s="83"/>
    </row>
    <row r="1080" spans="1:19" x14ac:dyDescent="0.2">
      <c r="A1080" s="83">
        <f>+MassCurves!A1047</f>
        <v>1043</v>
      </c>
      <c r="B1080" s="138">
        <f t="shared" si="193"/>
        <v>3.7054</v>
      </c>
      <c r="C1080" s="123">
        <f t="shared" ca="1" si="195"/>
        <v>0.46800000000000042</v>
      </c>
      <c r="D1080" s="139">
        <f t="shared" ca="1" si="196"/>
        <v>0</v>
      </c>
      <c r="E1080" s="138">
        <f t="shared" ca="1" si="197"/>
        <v>0.21849999999999997</v>
      </c>
      <c r="F1080" s="139">
        <f t="shared" ca="1" si="194"/>
        <v>0.51553370700000034</v>
      </c>
      <c r="G1080" s="140">
        <f t="shared" ca="1" si="201"/>
        <v>30.93202242000002</v>
      </c>
      <c r="H1080" s="139">
        <f t="shared" ca="1" si="198"/>
        <v>1.7737714674492804</v>
      </c>
      <c r="I1080" s="123">
        <f t="shared" ca="1" si="202"/>
        <v>2.2893051744492805</v>
      </c>
      <c r="J1080" s="123">
        <f t="shared" ca="1" si="199"/>
        <v>4.5954631657737171</v>
      </c>
      <c r="K1080" s="142">
        <f t="shared" ca="1" si="203"/>
        <v>61.62370224463146</v>
      </c>
      <c r="L1080" s="143">
        <f ca="1">MAX(Routing!A$3,J1079+K1079)</f>
        <v>65.479659484543333</v>
      </c>
      <c r="M1080" s="141">
        <f ca="1">VLOOKUP(L1080,Routing!A$3:D$23,4)+(L1080-VLOOKUP(L1080,Routing!A$3:A$23,1))*VLOOKUP(L1080,Routing!A$3:E$23,5)</f>
        <v>1.927977771717271</v>
      </c>
      <c r="N1080" s="141">
        <f ca="1">VLOOKUP($L1080,Routing!$A$3:$C$23,3)+($L1080-VLOOKUP($L1080,Routing!$A$3:$A$23,1))*VLOOKUP($L1080,Routing!$A$3:$F$23,6)</f>
        <v>4.3768375835279656E-2</v>
      </c>
      <c r="O1080" s="141">
        <f ca="1">VLOOKUP($L1080,Routing!$A$3:$B$23,2)+($L1080-VLOOKUP($L1080,Routing!$A$3:$A$23,1))*VLOOKUP($L1080,Routing!$A$3:$G$23,7)</f>
        <v>1.6256125278426552</v>
      </c>
      <c r="P1080" s="83" t="str">
        <f t="shared" ca="1" si="200"/>
        <v/>
      </c>
      <c r="Q1080" s="83" t="str">
        <f t="shared" ca="1" si="204"/>
        <v/>
      </c>
      <c r="R1080" s="83"/>
      <c r="S1080" s="83"/>
    </row>
    <row r="1081" spans="1:19" x14ac:dyDescent="0.2">
      <c r="A1081" s="83">
        <f>+MassCurves!A1048</f>
        <v>1044</v>
      </c>
      <c r="B1081" s="138">
        <f t="shared" si="193"/>
        <v>3.7131999999999996</v>
      </c>
      <c r="C1081" s="123">
        <f t="shared" ca="1" si="195"/>
        <v>0.46799999999999908</v>
      </c>
      <c r="D1081" s="139">
        <f t="shared" ca="1" si="196"/>
        <v>0</v>
      </c>
      <c r="E1081" s="138">
        <f t="shared" ca="1" si="197"/>
        <v>0.21849999999999997</v>
      </c>
      <c r="F1081" s="139">
        <f t="shared" ca="1" si="194"/>
        <v>0.5155337069999989</v>
      </c>
      <c r="G1081" s="140">
        <f t="shared" ca="1" si="201"/>
        <v>30.932022419999981</v>
      </c>
      <c r="H1081" s="139">
        <f t="shared" ca="1" si="198"/>
        <v>1.7906243083722395</v>
      </c>
      <c r="I1081" s="123">
        <f t="shared" ca="1" si="202"/>
        <v>2.3061580153722385</v>
      </c>
      <c r="J1081" s="123">
        <f t="shared" ca="1" si="199"/>
        <v>4.6294101750345567</v>
      </c>
      <c r="K1081" s="142">
        <f t="shared" ca="1" si="203"/>
        <v>62.337190351898222</v>
      </c>
      <c r="L1081" s="143">
        <f ca="1">MAX(Routing!A$3,J1080+K1080)</f>
        <v>66.219165410405182</v>
      </c>
      <c r="M1081" s="141">
        <f ca="1">VLOOKUP(L1081,Routing!A$3:D$23,4)+(L1081-VLOOKUP(L1081,Routing!A$3:A$23,1))*VLOOKUP(L1081,Routing!A$3:E$23,5)</f>
        <v>1.9409866716309436</v>
      </c>
      <c r="N1081" s="141">
        <f ca="1">VLOOKUP($L1081,Routing!$A$3:$C$23,3)+($L1081-VLOOKUP($L1081,Routing!$A$3:$A$23,1))*VLOOKUP($L1081,Routing!$A$3:$F$23,6)</f>
        <v>4.4268718139651678E-2</v>
      </c>
      <c r="O1081" s="141">
        <f ca="1">VLOOKUP($L1081,Routing!$A$3:$B$23,2)+($L1081-VLOOKUP($L1081,Routing!$A$3:$A$23,1))*VLOOKUP($L1081,Routing!$A$3:$G$23,7)</f>
        <v>1.6422906046550561</v>
      </c>
      <c r="P1081" s="83" t="str">
        <f t="shared" ca="1" si="200"/>
        <v/>
      </c>
      <c r="Q1081" s="83" t="str">
        <f t="shared" ca="1" si="204"/>
        <v/>
      </c>
      <c r="R1081" s="83"/>
      <c r="S1081" s="83"/>
    </row>
    <row r="1082" spans="1:19" x14ac:dyDescent="0.2">
      <c r="A1082" s="83">
        <f>+MassCurves!A1049</f>
        <v>1045</v>
      </c>
      <c r="B1082" s="138">
        <f t="shared" si="193"/>
        <v>3.7209999999999996</v>
      </c>
      <c r="C1082" s="123">
        <f t="shared" ca="1" si="195"/>
        <v>0.46799999999999908</v>
      </c>
      <c r="D1082" s="139">
        <f t="shared" ca="1" si="196"/>
        <v>0</v>
      </c>
      <c r="E1082" s="138">
        <f t="shared" ca="1" si="197"/>
        <v>0.21849999999999997</v>
      </c>
      <c r="F1082" s="139">
        <f t="shared" ca="1" si="194"/>
        <v>0.5155337069999989</v>
      </c>
      <c r="G1082" s="140">
        <f t="shared" ca="1" si="201"/>
        <v>30.932022419999935</v>
      </c>
      <c r="H1082" s="139">
        <f t="shared" ca="1" si="198"/>
        <v>1.8077184769396937</v>
      </c>
      <c r="I1082" s="123">
        <f t="shared" ca="1" si="202"/>
        <v>2.3232521839396925</v>
      </c>
      <c r="J1082" s="123">
        <f t="shared" ca="1" si="199"/>
        <v>4.6638444693240757</v>
      </c>
      <c r="K1082" s="142">
        <f t="shared" ca="1" si="203"/>
        <v>63.058328679522617</v>
      </c>
      <c r="L1082" s="143">
        <f ca="1">MAX(Routing!A$3,J1081+K1081)</f>
        <v>66.96660052693278</v>
      </c>
      <c r="M1082" s="141">
        <f ca="1">VLOOKUP(L1082,Routing!A$3:D$23,4)+(L1082-VLOOKUP(L1082,Routing!A$3:A$23,1))*VLOOKUP(L1082,Routing!A$3:E$23,5)</f>
        <v>1.9541350566307527</v>
      </c>
      <c r="N1082" s="141">
        <f ca="1">VLOOKUP($L1082,Routing!$A$3:$C$23,3)+($L1082-VLOOKUP($L1082,Routing!$A$3:$A$23,1))*VLOOKUP($L1082,Routing!$A$3:$F$23,6)</f>
        <v>4.4774425255028942E-2</v>
      </c>
      <c r="O1082" s="141">
        <f ca="1">VLOOKUP($L1082,Routing!$A$3:$B$23,2)+($L1082-VLOOKUP($L1082,Routing!$A$3:$A$23,1))*VLOOKUP($L1082,Routing!$A$3:$G$23,7)</f>
        <v>1.6591475085009648</v>
      </c>
      <c r="P1082" s="83" t="str">
        <f t="shared" ca="1" si="200"/>
        <v/>
      </c>
      <c r="Q1082" s="83" t="str">
        <f t="shared" ca="1" si="204"/>
        <v/>
      </c>
      <c r="R1082" s="83"/>
      <c r="S1082" s="83"/>
    </row>
    <row r="1083" spans="1:19" x14ac:dyDescent="0.2">
      <c r="A1083" s="83">
        <f>+MassCurves!A1050</f>
        <v>1046</v>
      </c>
      <c r="B1083" s="138">
        <f t="shared" si="193"/>
        <v>3.7287999999999997</v>
      </c>
      <c r="C1083" s="123">
        <f t="shared" ca="1" si="195"/>
        <v>0.46799999999999908</v>
      </c>
      <c r="D1083" s="139">
        <f t="shared" ca="1" si="196"/>
        <v>0</v>
      </c>
      <c r="E1083" s="138">
        <f t="shared" ca="1" si="197"/>
        <v>0.21849999999999997</v>
      </c>
      <c r="F1083" s="139">
        <f t="shared" ca="1" si="194"/>
        <v>0.5155337069999989</v>
      </c>
      <c r="G1083" s="140">
        <f t="shared" ca="1" si="201"/>
        <v>30.932022419999935</v>
      </c>
      <c r="H1083" s="139">
        <f t="shared" ca="1" si="198"/>
        <v>1.8250586028946343</v>
      </c>
      <c r="I1083" s="123">
        <f t="shared" ca="1" si="202"/>
        <v>2.3405923098946331</v>
      </c>
      <c r="J1083" s="123">
        <f t="shared" ca="1" si="199"/>
        <v>4.6987754196869833</v>
      </c>
      <c r="K1083" s="142">
        <f t="shared" ca="1" si="203"/>
        <v>63.787318213151018</v>
      </c>
      <c r="L1083" s="143">
        <f ca="1">MAX(Routing!A$3,J1082+K1082)</f>
        <v>67.722173148846693</v>
      </c>
      <c r="M1083" s="141">
        <f ca="1">VLOOKUP(L1083,Routing!A$3:D$23,4)+(L1083-VLOOKUP(L1083,Routing!A$3:A$23,1))*VLOOKUP(L1083,Routing!A$3:E$23,5)</f>
        <v>1.9674265912517011</v>
      </c>
      <c r="N1083" s="141">
        <f ca="1">VLOOKUP($L1083,Routing!$A$3:$C$23,3)+($L1083-VLOOKUP($L1083,Routing!$A$3:$A$23,1))*VLOOKUP($L1083,Routing!$A$3:$F$23,6)</f>
        <v>4.5285638125065419E-2</v>
      </c>
      <c r="O1083" s="141">
        <f ca="1">VLOOKUP($L1083,Routing!$A$3:$B$23,2)+($L1083-VLOOKUP($L1083,Routing!$A$3:$A$23,1))*VLOOKUP($L1083,Routing!$A$3:$G$23,7)</f>
        <v>1.6761879375021806</v>
      </c>
      <c r="P1083" s="83" t="str">
        <f t="shared" ca="1" si="200"/>
        <v/>
      </c>
      <c r="Q1083" s="83" t="str">
        <f t="shared" ca="1" si="204"/>
        <v/>
      </c>
      <c r="R1083" s="83"/>
      <c r="S1083" s="83"/>
    </row>
    <row r="1084" spans="1:19" x14ac:dyDescent="0.2">
      <c r="A1084" s="83">
        <f>+MassCurves!A1051</f>
        <v>1047</v>
      </c>
      <c r="B1084" s="138">
        <f t="shared" si="193"/>
        <v>3.7365999999999997</v>
      </c>
      <c r="C1084" s="123">
        <f t="shared" ca="1" si="195"/>
        <v>0.46799999999999908</v>
      </c>
      <c r="D1084" s="139">
        <f t="shared" ca="1" si="196"/>
        <v>0</v>
      </c>
      <c r="E1084" s="138">
        <f t="shared" ca="1" si="197"/>
        <v>0.21849999999999997</v>
      </c>
      <c r="F1084" s="139">
        <f t="shared" ca="1" si="194"/>
        <v>0.5155337069999989</v>
      </c>
      <c r="G1084" s="140">
        <f t="shared" ca="1" si="201"/>
        <v>30.932022419999935</v>
      </c>
      <c r="H1084" s="139">
        <f t="shared" ca="1" si="198"/>
        <v>1.8426494275388423</v>
      </c>
      <c r="I1084" s="123">
        <f t="shared" ca="1" si="202"/>
        <v>2.3581831345388413</v>
      </c>
      <c r="J1084" s="123">
        <f t="shared" ca="1" si="199"/>
        <v>4.7342126235269442</v>
      </c>
      <c r="K1084" s="142">
        <f t="shared" ca="1" si="203"/>
        <v>64.524361908558376</v>
      </c>
      <c r="L1084" s="143">
        <f ca="1">MAX(Routing!A$3,J1083+K1083)</f>
        <v>68.486093632838006</v>
      </c>
      <c r="M1084" s="141">
        <f ca="1">VLOOKUP(L1084,Routing!A$3:D$23,4)+(L1084-VLOOKUP(L1084,Routing!A$3:A$23,1))*VLOOKUP(L1084,Routing!A$3:E$23,5)</f>
        <v>1.9808649759497892</v>
      </c>
      <c r="N1084" s="141">
        <f ca="1">VLOOKUP($L1084,Routing!$A$3:$C$23,3)+($L1084-VLOOKUP($L1084,Routing!$A$3:$A$23,1))*VLOOKUP($L1084,Routing!$A$3:$F$23,6)</f>
        <v>4.5802499074991884E-2</v>
      </c>
      <c r="O1084" s="141">
        <f ca="1">VLOOKUP($L1084,Routing!$A$3:$B$23,2)+($L1084-VLOOKUP($L1084,Routing!$A$3:$A$23,1))*VLOOKUP($L1084,Routing!$A$3:$G$23,7)</f>
        <v>1.6934166358330629</v>
      </c>
      <c r="P1084" s="83" t="str">
        <f t="shared" ca="1" si="200"/>
        <v/>
      </c>
      <c r="Q1084" s="83" t="str">
        <f t="shared" ca="1" si="204"/>
        <v/>
      </c>
      <c r="R1084" s="83"/>
      <c r="S1084" s="83"/>
    </row>
    <row r="1085" spans="1:19" x14ac:dyDescent="0.2">
      <c r="A1085" s="83">
        <f>+MassCurves!A1052</f>
        <v>1048</v>
      </c>
      <c r="B1085" s="138">
        <f t="shared" si="193"/>
        <v>3.7443999999999997</v>
      </c>
      <c r="C1085" s="123">
        <f t="shared" ca="1" si="195"/>
        <v>0.46799999999999908</v>
      </c>
      <c r="D1085" s="139">
        <f t="shared" ca="1" si="196"/>
        <v>0</v>
      </c>
      <c r="E1085" s="138">
        <f t="shared" ca="1" si="197"/>
        <v>0.21849999999999997</v>
      </c>
      <c r="F1085" s="139">
        <f t="shared" ca="1" si="194"/>
        <v>0.5155337069999989</v>
      </c>
      <c r="G1085" s="140">
        <f t="shared" ca="1" si="201"/>
        <v>30.932022419999935</v>
      </c>
      <c r="H1085" s="139">
        <f t="shared" ca="1" si="198"/>
        <v>1.8604958069742696</v>
      </c>
      <c r="I1085" s="123">
        <f t="shared" ca="1" si="202"/>
        <v>2.3760295139742684</v>
      </c>
      <c r="J1085" s="123">
        <f t="shared" ca="1" si="199"/>
        <v>4.7701659111997436</v>
      </c>
      <c r="K1085" s="142">
        <f t="shared" ca="1" si="203"/>
        <v>65.269664840728609</v>
      </c>
      <c r="L1085" s="143">
        <f ca="1">MAX(Routing!A$3,J1084+K1084)</f>
        <v>69.258574532085319</v>
      </c>
      <c r="M1085" s="141">
        <f ca="1">VLOOKUP(L1085,Routing!A$3:D$23,4)+(L1085-VLOOKUP(L1085,Routing!A$3:A$23,1))*VLOOKUP(L1085,Routing!A$3:E$23,5)</f>
        <v>1.994453949820175</v>
      </c>
      <c r="N1085" s="141">
        <f ca="1">VLOOKUP($L1085,Routing!$A$3:$C$23,3)+($L1085-VLOOKUP($L1085,Routing!$A$3:$A$23,1))*VLOOKUP($L1085,Routing!$A$3:$F$23,6)</f>
        <v>4.6325151916160566E-2</v>
      </c>
      <c r="O1085" s="141">
        <f ca="1">VLOOKUP($L1085,Routing!$A$3:$B$23,2)+($L1085-VLOOKUP($L1085,Routing!$A$3:$A$23,1))*VLOOKUP($L1085,Routing!$A$3:$G$23,7)</f>
        <v>1.7108383972053522</v>
      </c>
      <c r="P1085" s="83" t="str">
        <f t="shared" ca="1" si="200"/>
        <v/>
      </c>
      <c r="Q1085" s="83" t="str">
        <f t="shared" ca="1" si="204"/>
        <v/>
      </c>
      <c r="R1085" s="83"/>
      <c r="S1085" s="83"/>
    </row>
    <row r="1086" spans="1:19" x14ac:dyDescent="0.2">
      <c r="A1086" s="83">
        <f>+MassCurves!A1053</f>
        <v>1049</v>
      </c>
      <c r="B1086" s="138">
        <f t="shared" si="193"/>
        <v>3.7521999999999998</v>
      </c>
      <c r="C1086" s="123">
        <f t="shared" ca="1" si="195"/>
        <v>0.46799999999999908</v>
      </c>
      <c r="D1086" s="139">
        <f t="shared" ca="1" si="196"/>
        <v>0</v>
      </c>
      <c r="E1086" s="138">
        <f t="shared" ca="1" si="197"/>
        <v>0.21849999999999997</v>
      </c>
      <c r="F1086" s="139">
        <f t="shared" ca="1" si="194"/>
        <v>0.5155337069999989</v>
      </c>
      <c r="G1086" s="140">
        <f t="shared" ca="1" si="201"/>
        <v>30.932022419999935</v>
      </c>
      <c r="H1086" s="139">
        <f t="shared" ca="1" si="198"/>
        <v>1.8786027154548142</v>
      </c>
      <c r="I1086" s="123">
        <f t="shared" ca="1" si="202"/>
        <v>2.394136422454813</v>
      </c>
      <c r="J1086" s="123">
        <f t="shared" ca="1" si="199"/>
        <v>4.8066453528315716</v>
      </c>
      <c r="K1086" s="142">
        <f t="shared" ca="1" si="203"/>
        <v>66.023434354051574</v>
      </c>
      <c r="L1086" s="143">
        <f ca="1">MAX(Routing!A$3,J1085+K1085)</f>
        <v>70.039830751928349</v>
      </c>
      <c r="M1086" s="141">
        <f ca="1">VLOOKUP(L1086,Routing!A$3:D$23,4)+(L1086-VLOOKUP(L1086,Routing!A$3:A$23,1))*VLOOKUP(L1086,Routing!A$3:E$23,5)</f>
        <v>2.0081972933356815</v>
      </c>
      <c r="N1086" s="141">
        <f ca="1">VLOOKUP($L1086,Routing!$A$3:$C$23,3)+($L1086-VLOOKUP($L1086,Routing!$A$3:$A$23,1))*VLOOKUP($L1086,Routing!$A$3:$F$23,6)</f>
        <v>4.6853742051372362E-2</v>
      </c>
      <c r="O1086" s="141">
        <f ca="1">VLOOKUP($L1086,Routing!$A$3:$B$23,2)+($L1086-VLOOKUP($L1086,Routing!$A$3:$A$23,1))*VLOOKUP($L1086,Routing!$A$3:$G$23,7)</f>
        <v>1.7284580683790787</v>
      </c>
      <c r="P1086" s="83" t="str">
        <f t="shared" ca="1" si="200"/>
        <v/>
      </c>
      <c r="Q1086" s="83" t="str">
        <f t="shared" ca="1" si="204"/>
        <v/>
      </c>
      <c r="R1086" s="83"/>
      <c r="S1086" s="83"/>
    </row>
    <row r="1087" spans="1:19" x14ac:dyDescent="0.2">
      <c r="A1087" s="83">
        <f>+MassCurves!A1054</f>
        <v>1050</v>
      </c>
      <c r="B1087" s="138">
        <f t="shared" si="193"/>
        <v>3.76</v>
      </c>
      <c r="C1087" s="123">
        <f t="shared" ca="1" si="195"/>
        <v>0.46799999999999908</v>
      </c>
      <c r="D1087" s="139">
        <f t="shared" ca="1" si="196"/>
        <v>0</v>
      </c>
      <c r="E1087" s="138">
        <f t="shared" ca="1" si="197"/>
        <v>0.21849999999999997</v>
      </c>
      <c r="F1087" s="139">
        <f t="shared" ca="1" si="194"/>
        <v>0.5155337069999989</v>
      </c>
      <c r="G1087" s="140">
        <f t="shared" ca="1" si="201"/>
        <v>30.932022419999935</v>
      </c>
      <c r="H1087" s="139">
        <f t="shared" ca="1" si="198"/>
        <v>1.8969752488528377</v>
      </c>
      <c r="I1087" s="123">
        <f t="shared" ca="1" si="202"/>
        <v>2.4125089558528368</v>
      </c>
      <c r="J1087" s="123">
        <f t="shared" ca="1" si="199"/>
        <v>4.8483749609203102</v>
      </c>
      <c r="K1087" s="142">
        <f t="shared" ca="1" si="203"/>
        <v>66.785880213813741</v>
      </c>
      <c r="L1087" s="143">
        <f ca="1">MAX(Routing!A$3,J1086+K1086)</f>
        <v>70.83007970688314</v>
      </c>
      <c r="M1087" s="141">
        <f ca="1">VLOOKUP(L1087,Routing!A$3:D$23,4)+(L1087-VLOOKUP(L1087,Routing!A$3:A$23,1))*VLOOKUP(L1087,Routing!A$3:E$23,5)</f>
        <v>2.0220988311089054</v>
      </c>
      <c r="N1087" s="141">
        <f ca="1">VLOOKUP($L1087,Routing!$A$3:$C$23,3)+($L1087-VLOOKUP($L1087,Routing!$A$3:$A$23,1))*VLOOKUP($L1087,Routing!$A$3:$F$23,6)</f>
        <v>4.7388416581111731E-2</v>
      </c>
      <c r="O1087" s="141">
        <f ca="1">VLOOKUP($L1087,Routing!$A$3:$B$23,2)+($L1087-VLOOKUP($L1087,Routing!$A$3:$A$23,1))*VLOOKUP($L1087,Routing!$A$3:$G$23,7)</f>
        <v>1.7462805527037244</v>
      </c>
      <c r="P1087" s="83" t="str">
        <f t="shared" ca="1" si="200"/>
        <v/>
      </c>
      <c r="Q1087" s="83" t="str">
        <f t="shared" ca="1" si="204"/>
        <v/>
      </c>
      <c r="R1087" s="83"/>
      <c r="S1087" s="83"/>
    </row>
    <row r="1088" spans="1:19" x14ac:dyDescent="0.2">
      <c r="A1088" s="83">
        <f>+MassCurves!A1055</f>
        <v>1051</v>
      </c>
      <c r="B1088" s="138">
        <f t="shared" si="193"/>
        <v>3.76972</v>
      </c>
      <c r="C1088" s="123">
        <f t="shared" ca="1" si="195"/>
        <v>0.47375999999999951</v>
      </c>
      <c r="D1088" s="139">
        <f t="shared" ca="1" si="196"/>
        <v>0</v>
      </c>
      <c r="E1088" s="138">
        <f t="shared" ca="1" si="197"/>
        <v>0.21849999999999997</v>
      </c>
      <c r="F1088" s="139">
        <f t="shared" ca="1" si="194"/>
        <v>0.52187873723999945</v>
      </c>
      <c r="G1088" s="140">
        <f t="shared" ca="1" si="201"/>
        <v>31.122373327199952</v>
      </c>
      <c r="H1088" s="139">
        <f t="shared" ca="1" si="198"/>
        <v>1.9139872935320217</v>
      </c>
      <c r="I1088" s="123">
        <f t="shared" ca="1" si="202"/>
        <v>2.4358660307720212</v>
      </c>
      <c r="J1088" s="123">
        <f t="shared" ca="1" si="199"/>
        <v>4.8953330828114137</v>
      </c>
      <c r="K1088" s="142">
        <f t="shared" ca="1" si="203"/>
        <v>67.561762614294963</v>
      </c>
      <c r="L1088" s="143">
        <f ca="1">MAX(Routing!A$3,J1087+K1087)</f>
        <v>71.634255174734051</v>
      </c>
      <c r="M1088" s="141">
        <f ca="1">VLOOKUP(L1088,Routing!A$3:D$23,4)+(L1088-VLOOKUP(L1088,Routing!A$3:A$23,1))*VLOOKUP(L1088,Routing!A$3:E$23,5)</f>
        <v>2.0362453549005992</v>
      </c>
      <c r="N1088" s="141">
        <f ca="1">VLOOKUP($L1088,Routing!$A$3:$C$23,3)+($L1088-VLOOKUP($L1088,Routing!$A$3:$A$23,1))*VLOOKUP($L1088,Routing!$A$3:$F$23,6)</f>
        <v>4.7932513650023038E-2</v>
      </c>
      <c r="O1088" s="141">
        <f ca="1">VLOOKUP($L1088,Routing!$A$3:$B$23,2)+($L1088-VLOOKUP($L1088,Routing!$A$3:$A$23,1))*VLOOKUP($L1088,Routing!$A$3:$G$23,7)</f>
        <v>1.7644171216674347</v>
      </c>
      <c r="P1088" s="83" t="str">
        <f t="shared" ca="1" si="200"/>
        <v/>
      </c>
      <c r="Q1088" s="83" t="str">
        <f t="shared" ca="1" si="204"/>
        <v/>
      </c>
      <c r="R1088" s="83"/>
      <c r="S1088" s="83"/>
    </row>
    <row r="1089" spans="1:19" x14ac:dyDescent="0.2">
      <c r="A1089" s="83">
        <f>+MassCurves!A1056</f>
        <v>1052</v>
      </c>
      <c r="B1089" s="138">
        <f t="shared" si="193"/>
        <v>3.7794399999999997</v>
      </c>
      <c r="C1089" s="123">
        <f t="shared" ca="1" si="195"/>
        <v>0.47951999999999995</v>
      </c>
      <c r="D1089" s="139">
        <f t="shared" ca="1" si="196"/>
        <v>0</v>
      </c>
      <c r="E1089" s="138">
        <f t="shared" ca="1" si="197"/>
        <v>0.21849999999999997</v>
      </c>
      <c r="F1089" s="139">
        <f t="shared" ca="1" si="194"/>
        <v>0.52822376747999988</v>
      </c>
      <c r="G1089" s="140">
        <f t="shared" ca="1" si="201"/>
        <v>31.503075141599982</v>
      </c>
      <c r="H1089" s="139">
        <f t="shared" ca="1" si="198"/>
        <v>1.9312433104956863</v>
      </c>
      <c r="I1089" s="123">
        <f t="shared" ca="1" si="202"/>
        <v>2.4594670779756864</v>
      </c>
      <c r="J1089" s="123">
        <f t="shared" ca="1" si="199"/>
        <v>4.9427839123810093</v>
      </c>
      <c r="K1089" s="142">
        <f t="shared" ca="1" si="203"/>
        <v>68.355653382547075</v>
      </c>
      <c r="L1089" s="143">
        <f ca="1">MAX(Routing!A$3,J1088+K1088)</f>
        <v>72.457095697106382</v>
      </c>
      <c r="M1089" s="141">
        <f ca="1">VLOOKUP(L1089,Routing!A$3:D$23,4)+(L1089-VLOOKUP(L1089,Routing!A$3:A$23,1))*VLOOKUP(L1089,Routing!A$3:E$23,5)</f>
        <v>2.0507202220059311</v>
      </c>
      <c r="N1089" s="141">
        <f ca="1">VLOOKUP($L1089,Routing!$A$3:$C$23,3)+($L1089-VLOOKUP($L1089,Routing!$A$3:$A$23,1))*VLOOKUP($L1089,Routing!$A$3:$F$23,6)</f>
        <v>4.8489239307920422E-2</v>
      </c>
      <c r="O1089" s="141">
        <f ca="1">VLOOKUP($L1089,Routing!$A$3:$B$23,2)+($L1089-VLOOKUP($L1089,Routing!$A$3:$A$23,1))*VLOOKUP($L1089,Routing!$A$3:$G$23,7)</f>
        <v>1.7829746435973475</v>
      </c>
      <c r="P1089" s="83" t="str">
        <f t="shared" ca="1" si="200"/>
        <v/>
      </c>
      <c r="Q1089" s="83" t="str">
        <f t="shared" ca="1" si="204"/>
        <v/>
      </c>
      <c r="R1089" s="83"/>
      <c r="S1089" s="83"/>
    </row>
    <row r="1090" spans="1:19" x14ac:dyDescent="0.2">
      <c r="A1090" s="83">
        <f>+MassCurves!A1057</f>
        <v>1053</v>
      </c>
      <c r="B1090" s="138">
        <f t="shared" si="193"/>
        <v>3.7891599999999999</v>
      </c>
      <c r="C1090" s="123">
        <f t="shared" ca="1" si="195"/>
        <v>0.48528000000000038</v>
      </c>
      <c r="D1090" s="139">
        <f t="shared" ca="1" si="196"/>
        <v>0</v>
      </c>
      <c r="E1090" s="138">
        <f t="shared" ca="1" si="197"/>
        <v>0.21849999999999997</v>
      </c>
      <c r="F1090" s="139">
        <f t="shared" ca="1" si="194"/>
        <v>0.53456879772000043</v>
      </c>
      <c r="G1090" s="140">
        <f t="shared" ca="1" si="201"/>
        <v>31.883776956000009</v>
      </c>
      <c r="H1090" s="139">
        <f t="shared" ca="1" si="198"/>
        <v>1.948748062856702</v>
      </c>
      <c r="I1090" s="123">
        <f t="shared" ca="1" si="202"/>
        <v>2.4833168605767026</v>
      </c>
      <c r="J1090" s="123">
        <f t="shared" ca="1" si="199"/>
        <v>4.9907370934377653</v>
      </c>
      <c r="K1090" s="142">
        <f t="shared" ca="1" si="203"/>
        <v>69.167394308716524</v>
      </c>
      <c r="L1090" s="143">
        <f ca="1">MAX(Routing!A$3,J1089+K1089)</f>
        <v>73.298437294928078</v>
      </c>
      <c r="M1090" s="141">
        <f ca="1">VLOOKUP(L1090,Routing!A$3:D$23,4)+(L1090-VLOOKUP(L1090,Routing!A$3:A$23,1))*VLOOKUP(L1090,Routing!A$3:E$23,5)</f>
        <v>2.0655205478133496</v>
      </c>
      <c r="N1090" s="141">
        <f ca="1">VLOOKUP($L1090,Routing!$A$3:$C$23,3)+($L1090-VLOOKUP($L1090,Routing!$A$3:$A$23,1))*VLOOKUP($L1090,Routing!$A$3:$F$23,6)</f>
        <v>4.9058482608205736E-2</v>
      </c>
      <c r="O1090" s="141">
        <f ca="1">VLOOKUP($L1090,Routing!$A$3:$B$23,2)+($L1090-VLOOKUP($L1090,Routing!$A$3:$A$23,1))*VLOOKUP($L1090,Routing!$A$3:$G$23,7)</f>
        <v>1.8019494202735247</v>
      </c>
      <c r="P1090" s="83" t="str">
        <f t="shared" ca="1" si="200"/>
        <v/>
      </c>
      <c r="Q1090" s="83" t="str">
        <f t="shared" ca="1" si="204"/>
        <v/>
      </c>
      <c r="R1090" s="83"/>
      <c r="S1090" s="83"/>
    </row>
    <row r="1091" spans="1:19" x14ac:dyDescent="0.2">
      <c r="A1091" s="83">
        <f>+MassCurves!A1058</f>
        <v>1054</v>
      </c>
      <c r="B1091" s="138">
        <f t="shared" si="193"/>
        <v>3.79888</v>
      </c>
      <c r="C1091" s="123">
        <f t="shared" ca="1" si="195"/>
        <v>0.49104000000000086</v>
      </c>
      <c r="D1091" s="139">
        <f t="shared" ca="1" si="196"/>
        <v>0</v>
      </c>
      <c r="E1091" s="138">
        <f t="shared" ca="1" si="197"/>
        <v>0.21849999999999997</v>
      </c>
      <c r="F1091" s="139">
        <f t="shared" ca="1" si="194"/>
        <v>0.54091382796000087</v>
      </c>
      <c r="G1091" s="140">
        <f t="shared" ca="1" si="201"/>
        <v>32.264478770400032</v>
      </c>
      <c r="H1091" s="139">
        <f t="shared" ca="1" si="198"/>
        <v>1.9665064313109335</v>
      </c>
      <c r="I1091" s="123">
        <f t="shared" ca="1" si="202"/>
        <v>2.5074202592709343</v>
      </c>
      <c r="J1091" s="123">
        <f t="shared" ca="1" si="199"/>
        <v>5.0392025084686258</v>
      </c>
      <c r="K1091" s="142">
        <f t="shared" ca="1" si="203"/>
        <v>69.99684205370572</v>
      </c>
      <c r="L1091" s="143">
        <f ca="1">MAX(Routing!A$3,J1090+K1090)</f>
        <v>74.158131402154282</v>
      </c>
      <c r="M1091" s="141">
        <f ca="1">VLOOKUP(L1091,Routing!A$3:D$23,4)+(L1091-VLOOKUP(L1091,Routing!A$3:A$23,1))*VLOOKUP(L1091,Routing!A$3:E$23,5)</f>
        <v>2.0806437188470985</v>
      </c>
      <c r="N1091" s="141">
        <f ca="1">VLOOKUP($L1091,Routing!$A$3:$C$23,3)+($L1091-VLOOKUP($L1091,Routing!$A$3:$A$23,1))*VLOOKUP($L1091,Routing!$A$3:$F$23,6)</f>
        <v>4.9640143032580707E-2</v>
      </c>
      <c r="O1091" s="141">
        <f ca="1">VLOOKUP($L1091,Routing!$A$3:$B$23,2)+($L1091-VLOOKUP($L1091,Routing!$A$3:$A$23,1))*VLOOKUP($L1091,Routing!$A$3:$G$23,7)</f>
        <v>1.8213381010860237</v>
      </c>
      <c r="P1091" s="83" t="str">
        <f t="shared" ca="1" si="200"/>
        <v/>
      </c>
      <c r="Q1091" s="83" t="str">
        <f t="shared" ca="1" si="204"/>
        <v/>
      </c>
      <c r="R1091" s="83"/>
      <c r="S1091" s="83"/>
    </row>
    <row r="1092" spans="1:19" x14ac:dyDescent="0.2">
      <c r="A1092" s="83">
        <f>+MassCurves!A1059</f>
        <v>1055</v>
      </c>
      <c r="B1092" s="138">
        <f t="shared" si="193"/>
        <v>3.8085999999999998</v>
      </c>
      <c r="C1092" s="123">
        <f t="shared" ca="1" si="195"/>
        <v>0.49679999999999996</v>
      </c>
      <c r="D1092" s="139">
        <f t="shared" ca="1" si="196"/>
        <v>0</v>
      </c>
      <c r="E1092" s="138">
        <f t="shared" ca="1" si="197"/>
        <v>0.21849999999999997</v>
      </c>
      <c r="F1092" s="139">
        <f t="shared" ca="1" si="194"/>
        <v>0.54725885819999986</v>
      </c>
      <c r="G1092" s="140">
        <f t="shared" ca="1" si="201"/>
        <v>32.645180584800023</v>
      </c>
      <c r="H1092" s="139">
        <f t="shared" ca="1" si="198"/>
        <v>1.9845234176495286</v>
      </c>
      <c r="I1092" s="123">
        <f t="shared" ca="1" si="202"/>
        <v>2.5317822758495283</v>
      </c>
      <c r="J1092" s="123">
        <f t="shared" ca="1" si="199"/>
        <v>5.0881902857866503</v>
      </c>
      <c r="K1092" s="142">
        <f t="shared" ca="1" si="203"/>
        <v>70.843867856260403</v>
      </c>
      <c r="L1092" s="143">
        <f ca="1">MAX(Routing!A$3,J1091+K1091)</f>
        <v>75.036044562174339</v>
      </c>
      <c r="M1092" s="141">
        <f ca="1">VLOOKUP(L1092,Routing!A$3:D$23,4)+(L1092-VLOOKUP(L1092,Routing!A$3:A$23,1))*VLOOKUP(L1092,Routing!A$3:E$23,5)</f>
        <v>2.0960873874266124</v>
      </c>
      <c r="N1092" s="141">
        <f ca="1">VLOOKUP($L1092,Routing!$A$3:$C$23,3)+($L1092-VLOOKUP($L1092,Routing!$A$3:$A$23,1))*VLOOKUP($L1092,Routing!$A$3:$F$23,6)</f>
        <v>5.0234130285638931E-2</v>
      </c>
      <c r="O1092" s="141">
        <f ca="1">VLOOKUP($L1092,Routing!$A$3:$B$23,2)+($L1092-VLOOKUP($L1092,Routing!$A$3:$A$23,1))*VLOOKUP($L1092,Routing!$A$3:$G$23,7)</f>
        <v>1.8411376761879645</v>
      </c>
      <c r="P1092" s="83" t="str">
        <f t="shared" ca="1" si="200"/>
        <v/>
      </c>
      <c r="Q1092" s="83" t="str">
        <f t="shared" ca="1" si="204"/>
        <v/>
      </c>
      <c r="R1092" s="83"/>
      <c r="S1092" s="83"/>
    </row>
    <row r="1093" spans="1:19" x14ac:dyDescent="0.2">
      <c r="A1093" s="83">
        <f>+MassCurves!A1060</f>
        <v>1056</v>
      </c>
      <c r="B1093" s="138">
        <f t="shared" si="193"/>
        <v>3.8183199999999999</v>
      </c>
      <c r="C1093" s="123">
        <f t="shared" ca="1" si="195"/>
        <v>0.50256000000000034</v>
      </c>
      <c r="D1093" s="139">
        <f t="shared" ca="1" si="196"/>
        <v>2.9487523534044159E-16</v>
      </c>
      <c r="E1093" s="138">
        <f t="shared" ca="1" si="197"/>
        <v>0.21850000000000019</v>
      </c>
      <c r="F1093" s="139">
        <f t="shared" ca="1" si="194"/>
        <v>0.55360388844000086</v>
      </c>
      <c r="G1093" s="140">
        <f t="shared" ca="1" si="201"/>
        <v>33.025882399200022</v>
      </c>
      <c r="H1093" s="139">
        <f t="shared" ca="1" si="198"/>
        <v>2.0028041483944659</v>
      </c>
      <c r="I1093" s="123">
        <f t="shared" ca="1" si="202"/>
        <v>2.5564080368344668</v>
      </c>
      <c r="J1093" s="123">
        <f t="shared" ca="1" si="199"/>
        <v>5.1377108069303281</v>
      </c>
      <c r="K1093" s="142">
        <f t="shared" ca="1" si="203"/>
        <v>71.708357257259578</v>
      </c>
      <c r="L1093" s="143">
        <f ca="1">MAX(Routing!A$3,J1092+K1092)</f>
        <v>75.932058142047055</v>
      </c>
      <c r="M1093" s="141">
        <f ca="1">VLOOKUP(L1093,Routing!A$3:D$23,4)+(L1093-VLOOKUP(L1093,Routing!A$3:A$23,1))*VLOOKUP(L1093,Routing!A$3:E$23,5)</f>
        <v>2.1118494666395291</v>
      </c>
      <c r="N1093" s="141">
        <f ca="1">VLOOKUP($L1093,Routing!$A$3:$C$23,3)+($L1093-VLOOKUP($L1093,Routing!$A$3:$A$23,1))*VLOOKUP($L1093,Routing!$A$3:$F$23,6)</f>
        <v>5.084036410152034E-2</v>
      </c>
      <c r="O1093" s="141">
        <f ca="1">VLOOKUP($L1093,Routing!$A$3:$B$23,2)+($L1093-VLOOKUP($L1093,Routing!$A$3:$A$23,1))*VLOOKUP($L1093,Routing!$A$3:$G$23,7)</f>
        <v>1.861345470050678</v>
      </c>
      <c r="P1093" s="83" t="str">
        <f t="shared" ca="1" si="200"/>
        <v/>
      </c>
      <c r="Q1093" s="83" t="str">
        <f t="shared" ca="1" si="204"/>
        <v/>
      </c>
      <c r="R1093" s="83"/>
      <c r="S1093" s="83"/>
    </row>
    <row r="1094" spans="1:19" x14ac:dyDescent="0.2">
      <c r="A1094" s="83">
        <f>+MassCurves!A1061</f>
        <v>1057</v>
      </c>
      <c r="B1094" s="138">
        <f t="shared" si="193"/>
        <v>3.8280399999999997</v>
      </c>
      <c r="C1094" s="123">
        <f t="shared" ca="1" si="195"/>
        <v>0.50831999999999944</v>
      </c>
      <c r="D1094" s="139">
        <f t="shared" ca="1" si="196"/>
        <v>2.9487523534044159E-16</v>
      </c>
      <c r="E1094" s="138">
        <f t="shared" ca="1" si="197"/>
        <v>0.21850000000000019</v>
      </c>
      <c r="F1094" s="139">
        <f t="shared" ca="1" si="194"/>
        <v>0.55994891867999985</v>
      </c>
      <c r="G1094" s="140">
        <f t="shared" ca="1" si="201"/>
        <v>33.40658421360002</v>
      </c>
      <c r="H1094" s="139">
        <f t="shared" ca="1" si="198"/>
        <v>2.0213538785623255</v>
      </c>
      <c r="I1094" s="123">
        <f t="shared" ca="1" si="202"/>
        <v>2.5813027972423255</v>
      </c>
      <c r="J1094" s="123">
        <f t="shared" ca="1" si="199"/>
        <v>5.2069701325072266</v>
      </c>
      <c r="K1094" s="142">
        <f t="shared" ca="1" si="203"/>
        <v>72.590209840844338</v>
      </c>
      <c r="L1094" s="143">
        <f ca="1">MAX(Routing!A$3,J1093+K1093)</f>
        <v>76.846068064189907</v>
      </c>
      <c r="M1094" s="141">
        <f ca="1">VLOOKUP(L1094,Routing!A$3:D$23,4)+(L1094-VLOOKUP(L1094,Routing!A$3:A$23,1))*VLOOKUP(L1094,Routing!A$3:E$23,5)</f>
        <v>2.1279281256217444</v>
      </c>
      <c r="N1094" s="141">
        <f ca="1">VLOOKUP($L1094,Routing!$A$3:$C$23,3)+($L1094-VLOOKUP($L1094,Routing!$A$3:$A$23,1))*VLOOKUP($L1094,Routing!$A$3:$F$23,6)</f>
        <v>5.1458774062374771E-2</v>
      </c>
      <c r="O1094" s="141">
        <f ca="1">VLOOKUP($L1094,Routing!$A$3:$B$23,2)+($L1094-VLOOKUP($L1094,Routing!$A$3:$A$23,1))*VLOOKUP($L1094,Routing!$A$3:$G$23,7)</f>
        <v>1.8819591354124923</v>
      </c>
      <c r="P1094" s="83" t="str">
        <f t="shared" ca="1" si="200"/>
        <v/>
      </c>
      <c r="Q1094" s="83" t="str">
        <f t="shared" ca="1" si="204"/>
        <v/>
      </c>
      <c r="R1094" s="83"/>
      <c r="S1094" s="83"/>
    </row>
    <row r="1095" spans="1:19" x14ac:dyDescent="0.2">
      <c r="A1095" s="83">
        <f>+MassCurves!A1062</f>
        <v>1058</v>
      </c>
      <c r="B1095" s="138">
        <f t="shared" si="193"/>
        <v>3.8377599999999998</v>
      </c>
      <c r="C1095" s="123">
        <f t="shared" ca="1" si="195"/>
        <v>0.51407999999999987</v>
      </c>
      <c r="D1095" s="139">
        <f t="shared" ca="1" si="196"/>
        <v>1.3280000000000307E-2</v>
      </c>
      <c r="E1095" s="138">
        <f t="shared" ca="1" si="197"/>
        <v>0.2287256000000002</v>
      </c>
      <c r="F1095" s="139">
        <f t="shared" ca="1" si="194"/>
        <v>0.59279598738259232</v>
      </c>
      <c r="G1095" s="140">
        <f t="shared" ca="1" si="201"/>
        <v>34.582347181877765</v>
      </c>
      <c r="H1095" s="139">
        <f t="shared" ca="1" si="198"/>
        <v>2.0328713751834511</v>
      </c>
      <c r="I1095" s="123">
        <f t="shared" ca="1" si="202"/>
        <v>2.6256673625660434</v>
      </c>
      <c r="J1095" s="123">
        <f t="shared" ca="1" si="199"/>
        <v>5.2769232451399617</v>
      </c>
      <c r="K1095" s="142">
        <f t="shared" ca="1" si="203"/>
        <v>73.507859064083078</v>
      </c>
      <c r="L1095" s="143">
        <f ca="1">MAX(Routing!A$3,J1094+K1094)</f>
        <v>77.797179973351561</v>
      </c>
      <c r="M1095" s="141">
        <f ca="1">VLOOKUP(L1095,Routing!A$3:D$23,4)+(L1095-VLOOKUP(L1095,Routing!A$3:A$23,1))*VLOOKUP(L1095,Routing!A$3:E$23,5)</f>
        <v>2.1446594582592295</v>
      </c>
      <c r="N1095" s="141">
        <f ca="1">VLOOKUP($L1095,Routing!$A$3:$C$23,3)+($L1095-VLOOKUP($L1095,Routing!$A$3:$A$23,1))*VLOOKUP($L1095,Routing!$A$3:$F$23,6)</f>
        <v>5.2102286856124197E-2</v>
      </c>
      <c r="O1095" s="141">
        <f ca="1">VLOOKUP($L1095,Routing!$A$3:$B$23,2)+($L1095-VLOOKUP($L1095,Routing!$A$3:$A$23,1))*VLOOKUP($L1095,Routing!$A$3:$G$23,7)</f>
        <v>1.9034095618708067</v>
      </c>
      <c r="P1095" s="83" t="str">
        <f t="shared" ca="1" si="200"/>
        <v/>
      </c>
      <c r="Q1095" s="83" t="str">
        <f t="shared" ca="1" si="204"/>
        <v/>
      </c>
      <c r="R1095" s="83"/>
      <c r="S1095" s="83"/>
    </row>
    <row r="1096" spans="1:19" x14ac:dyDescent="0.2">
      <c r="A1096" s="83">
        <f>+MassCurves!A1063</f>
        <v>1059</v>
      </c>
      <c r="B1096" s="138">
        <f t="shared" si="193"/>
        <v>3.84748</v>
      </c>
      <c r="C1096" s="123">
        <f t="shared" ca="1" si="195"/>
        <v>0.5198400000000003</v>
      </c>
      <c r="D1096" s="139">
        <f t="shared" ca="1" si="196"/>
        <v>1.3280000000000307E-2</v>
      </c>
      <c r="E1096" s="138">
        <f t="shared" ca="1" si="197"/>
        <v>0.2287256000000002</v>
      </c>
      <c r="F1096" s="139">
        <f t="shared" ca="1" si="194"/>
        <v>0.59943795923001686</v>
      </c>
      <c r="G1096" s="140">
        <f t="shared" ca="1" si="201"/>
        <v>35.767018398378269</v>
      </c>
      <c r="H1096" s="139">
        <f t="shared" ca="1" si="198"/>
        <v>2.0518179508994936</v>
      </c>
      <c r="I1096" s="123">
        <f t="shared" ca="1" si="202"/>
        <v>2.6512559101295103</v>
      </c>
      <c r="J1096" s="123">
        <f t="shared" ca="1" si="199"/>
        <v>5.347854605103489</v>
      </c>
      <c r="K1096" s="142">
        <f t="shared" ca="1" si="203"/>
        <v>74.460714882991141</v>
      </c>
      <c r="L1096" s="143">
        <f ca="1">MAX(Routing!A$3,J1095+K1095)</f>
        <v>78.784782309223033</v>
      </c>
      <c r="M1096" s="141">
        <f ca="1">VLOOKUP(L1096,Routing!A$3:D$23,4)+(L1096-VLOOKUP(L1096,Routing!A$3:A$23,1))*VLOOKUP(L1096,Routing!A$3:E$23,5)</f>
        <v>2.1620327063868738</v>
      </c>
      <c r="N1096" s="141">
        <f ca="1">VLOOKUP($L1096,Routing!$A$3:$C$23,3)+($L1096-VLOOKUP($L1096,Routing!$A$3:$A$23,1))*VLOOKUP($L1096,Routing!$A$3:$F$23,6)</f>
        <v>5.2770488707187438E-2</v>
      </c>
      <c r="O1096" s="141">
        <f ca="1">VLOOKUP($L1096,Routing!$A$3:$B$23,2)+($L1096-VLOOKUP($L1096,Routing!$A$3:$A$23,1))*VLOOKUP($L1096,Routing!$A$3:$G$23,7)</f>
        <v>1.9256829569062481</v>
      </c>
      <c r="P1096" s="83" t="str">
        <f t="shared" ca="1" si="200"/>
        <v/>
      </c>
      <c r="Q1096" s="83" t="str">
        <f t="shared" ca="1" si="204"/>
        <v/>
      </c>
      <c r="R1096" s="83"/>
      <c r="S1096" s="83"/>
    </row>
    <row r="1097" spans="1:19" x14ac:dyDescent="0.2">
      <c r="A1097" s="83">
        <f>+MassCurves!A1064</f>
        <v>1060</v>
      </c>
      <c r="B1097" s="138">
        <f t="shared" si="193"/>
        <v>3.8571999999999997</v>
      </c>
      <c r="C1097" s="123">
        <f t="shared" ca="1" si="195"/>
        <v>0.5255999999999994</v>
      </c>
      <c r="D1097" s="139">
        <f t="shared" ca="1" si="196"/>
        <v>2.6560000000000319E-2</v>
      </c>
      <c r="E1097" s="138">
        <f t="shared" ca="1" si="197"/>
        <v>0.23895120000000022</v>
      </c>
      <c r="F1097" s="139">
        <f t="shared" ca="1" si="194"/>
        <v>0.63317585275487986</v>
      </c>
      <c r="G1097" s="140">
        <f t="shared" ca="1" si="201"/>
        <v>36.978414359546903</v>
      </c>
      <c r="H1097" s="139">
        <f t="shared" ca="1" si="198"/>
        <v>2.0634228699305428</v>
      </c>
      <c r="I1097" s="123">
        <f t="shared" ca="1" si="202"/>
        <v>2.6965987226854224</v>
      </c>
      <c r="J1097" s="123">
        <f t="shared" ca="1" si="199"/>
        <v>5.4390961349149762</v>
      </c>
      <c r="K1097" s="142">
        <f t="shared" ca="1" si="203"/>
        <v>75.448482465113884</v>
      </c>
      <c r="L1097" s="143">
        <f ca="1">MAX(Routing!A$3,J1096+K1096)</f>
        <v>79.808569488094633</v>
      </c>
      <c r="M1097" s="141">
        <f ca="1">VLOOKUP(L1097,Routing!A$3:D$23,4)+(L1097-VLOOKUP(L1097,Routing!A$3:A$23,1))*VLOOKUP(L1097,Routing!A$3:E$23,5)</f>
        <v>2.1800424943778491</v>
      </c>
      <c r="N1097" s="141">
        <f ca="1">VLOOKUP($L1097,Routing!$A$3:$C$23,3)+($L1097-VLOOKUP($L1097,Routing!$A$3:$A$23,1))*VLOOKUP($L1097,Routing!$A$3:$F$23,6)</f>
        <v>5.3463172860686498E-2</v>
      </c>
      <c r="O1097" s="141">
        <f ca="1">VLOOKUP($L1097,Routing!$A$3:$B$23,2)+($L1097-VLOOKUP($L1097,Routing!$A$3:$A$23,1))*VLOOKUP($L1097,Routing!$A$3:$G$23,7)</f>
        <v>1.9487724286895498</v>
      </c>
      <c r="P1097" s="83" t="str">
        <f t="shared" ca="1" si="200"/>
        <v/>
      </c>
      <c r="Q1097" s="83" t="str">
        <f t="shared" ca="1" si="204"/>
        <v/>
      </c>
      <c r="R1097" s="83"/>
      <c r="S1097" s="83"/>
    </row>
    <row r="1098" spans="1:19" x14ac:dyDescent="0.2">
      <c r="A1098" s="83">
        <f>+MassCurves!A1065</f>
        <v>1061</v>
      </c>
      <c r="B1098" s="138">
        <f t="shared" si="193"/>
        <v>3.8669199999999999</v>
      </c>
      <c r="C1098" s="123">
        <f t="shared" ca="1" si="195"/>
        <v>0.53135999999999983</v>
      </c>
      <c r="D1098" s="139">
        <f t="shared" ca="1" si="196"/>
        <v>3.9840000000000333E-2</v>
      </c>
      <c r="E1098" s="138">
        <f t="shared" ca="1" si="197"/>
        <v>0.24917680000000023</v>
      </c>
      <c r="F1098" s="139">
        <f t="shared" ca="1" si="194"/>
        <v>0.66750762949459241</v>
      </c>
      <c r="G1098" s="140">
        <f t="shared" ca="1" si="201"/>
        <v>39.020504467484166</v>
      </c>
      <c r="H1098" s="139">
        <f t="shared" ca="1" si="198"/>
        <v>2.074989810601747</v>
      </c>
      <c r="I1098" s="123">
        <f t="shared" ca="1" si="202"/>
        <v>2.7424974400963396</v>
      </c>
      <c r="J1098" s="123">
        <f t="shared" ca="1" si="199"/>
        <v>5.5117104224023414</v>
      </c>
      <c r="K1098" s="142">
        <f t="shared" ca="1" si="203"/>
        <v>76.489529124776354</v>
      </c>
      <c r="L1098" s="143">
        <f ca="1">MAX(Routing!A$3,J1097+K1097)</f>
        <v>80.88757860002886</v>
      </c>
      <c r="M1098" s="141">
        <f ca="1">VLOOKUP(L1098,Routing!A$3:D$23,4)+(L1098-VLOOKUP(L1098,Routing!A$3:A$23,1))*VLOOKUP(L1098,Routing!A$3:E$23,5)</f>
        <v>2.1990237101493579</v>
      </c>
      <c r="N1098" s="141">
        <f ca="1">VLOOKUP($L1098,Routing!$A$3:$C$23,3)+($L1098-VLOOKUP($L1098,Routing!$A$3:$A$23,1))*VLOOKUP($L1098,Routing!$A$3:$F$23,6)</f>
        <v>5.4193219621129135E-2</v>
      </c>
      <c r="O1098" s="141">
        <f ca="1">VLOOKUP($L1098,Routing!$A$3:$B$23,2)+($L1098-VLOOKUP($L1098,Routing!$A$3:$A$23,1))*VLOOKUP($L1098,Routing!$A$3:$G$23,7)</f>
        <v>1.9731073207043046</v>
      </c>
      <c r="P1098" s="83" t="str">
        <f t="shared" ca="1" si="200"/>
        <v/>
      </c>
      <c r="Q1098" s="83" t="str">
        <f t="shared" ca="1" si="204"/>
        <v/>
      </c>
      <c r="R1098" s="83"/>
      <c r="S1098" s="83"/>
    </row>
    <row r="1099" spans="1:19" x14ac:dyDescent="0.2">
      <c r="A1099" s="83">
        <f>+MassCurves!A1066</f>
        <v>1062</v>
      </c>
      <c r="B1099" s="138">
        <f t="shared" si="193"/>
        <v>3.8766400000000001</v>
      </c>
      <c r="C1099" s="123">
        <f t="shared" ca="1" si="195"/>
        <v>0.53712000000000026</v>
      </c>
      <c r="D1099" s="139">
        <f t="shared" ca="1" si="196"/>
        <v>3.9840000000000333E-2</v>
      </c>
      <c r="E1099" s="138">
        <f t="shared" ca="1" si="197"/>
        <v>0.24917680000000023</v>
      </c>
      <c r="F1099" s="139">
        <f t="shared" ca="1" si="194"/>
        <v>0.67474348455686495</v>
      </c>
      <c r="G1099" s="140">
        <f t="shared" ca="1" si="201"/>
        <v>40.267533421543718</v>
      </c>
      <c r="H1099" s="139">
        <f t="shared" ca="1" si="198"/>
        <v>2.0944695258775323</v>
      </c>
      <c r="I1099" s="123">
        <f t="shared" ca="1" si="202"/>
        <v>2.769213010434397</v>
      </c>
      <c r="J1099" s="123">
        <f t="shared" ca="1" si="199"/>
        <v>5.5852995580450564</v>
      </c>
      <c r="K1099" s="142">
        <f t="shared" ca="1" si="203"/>
        <v>77.564008475182177</v>
      </c>
      <c r="L1099" s="143">
        <f ca="1">MAX(Routing!A$3,J1098+K1098)</f>
        <v>82.001239547178699</v>
      </c>
      <c r="M1099" s="141">
        <f ca="1">VLOOKUP(L1099,Routing!A$3:D$23,4)+(L1099-VLOOKUP(L1099,Routing!A$3:A$23,1))*VLOOKUP(L1099,Routing!A$3:E$23,5)</f>
        <v>2.2186144981235771</v>
      </c>
      <c r="N1099" s="141">
        <f ca="1">VLOOKUP($L1099,Routing!$A$3:$C$23,3)+($L1099-VLOOKUP($L1099,Routing!$A$3:$A$23,1))*VLOOKUP($L1099,Routing!$A$3:$F$23,6)</f>
        <v>5.4946711466291411E-2</v>
      </c>
      <c r="O1099" s="141">
        <f ca="1">VLOOKUP($L1099,Routing!$A$3:$B$23,2)+($L1099-VLOOKUP($L1099,Routing!$A$3:$A$23,1))*VLOOKUP($L1099,Routing!$A$3:$G$23,7)</f>
        <v>1.9982237155430469</v>
      </c>
      <c r="P1099" s="83" t="str">
        <f t="shared" ca="1" si="200"/>
        <v/>
      </c>
      <c r="Q1099" s="83" t="str">
        <f t="shared" ca="1" si="204"/>
        <v/>
      </c>
      <c r="R1099" s="83"/>
      <c r="S1099" s="83"/>
    </row>
    <row r="1100" spans="1:19" x14ac:dyDescent="0.2">
      <c r="A1100" s="83">
        <f>+MassCurves!A1067</f>
        <v>1063</v>
      </c>
      <c r="B1100" s="138">
        <f t="shared" si="193"/>
        <v>3.8863599999999998</v>
      </c>
      <c r="C1100" s="123">
        <f t="shared" ca="1" si="195"/>
        <v>0.54287999999999936</v>
      </c>
      <c r="D1100" s="139">
        <f t="shared" ca="1" si="196"/>
        <v>5.3120000000000347E-2</v>
      </c>
      <c r="E1100" s="138">
        <f t="shared" ca="1" si="197"/>
        <v>0.25940240000000025</v>
      </c>
      <c r="F1100" s="139">
        <f t="shared" ca="1" si="194"/>
        <v>0.70996608611884782</v>
      </c>
      <c r="G1100" s="140">
        <f t="shared" ca="1" si="201"/>
        <v>41.541287120271384</v>
      </c>
      <c r="H1100" s="139">
        <f t="shared" ca="1" si="198"/>
        <v>2.1061204897766785</v>
      </c>
      <c r="I1100" s="123">
        <f t="shared" ca="1" si="202"/>
        <v>2.8160865758955262</v>
      </c>
      <c r="J1100" s="123">
        <f t="shared" ca="1" si="199"/>
        <v>5.6596079465214046</v>
      </c>
      <c r="K1100" s="142">
        <f t="shared" ca="1" si="203"/>
        <v>78.621727308868742</v>
      </c>
      <c r="L1100" s="143">
        <f ca="1">MAX(Routing!A$3,J1099+K1099)</f>
        <v>83.149308033227229</v>
      </c>
      <c r="M1100" s="141">
        <f ca="1">VLOOKUP(L1100,Routing!A$3:D$23,4)+(L1100-VLOOKUP(L1100,Routing!A$3:A$23,1))*VLOOKUP(L1100,Routing!A$3:E$23,5)</f>
        <v>2.263789364636783</v>
      </c>
      <c r="N1100" s="141">
        <f ca="1">VLOOKUP($L1100,Routing!$A$3:$C$23,3)+($L1100-VLOOKUP($L1100,Routing!$A$3:$A$23,1))*VLOOKUP($L1100,Routing!$A$3:$F$23,6)</f>
        <v>5.5706280074786813E-2</v>
      </c>
      <c r="O1100" s="141">
        <f ca="1">VLOOKUP($L1100,Routing!$A$3:$B$23,2)+($L1100-VLOOKUP($L1100,Routing!$A$3:$A$23,1))*VLOOKUP($L1100,Routing!$A$3:$G$23,7)</f>
        <v>2.0706280074786818</v>
      </c>
      <c r="P1100" s="83" t="str">
        <f t="shared" ca="1" si="200"/>
        <v/>
      </c>
      <c r="Q1100" s="83" t="str">
        <f t="shared" ca="1" si="204"/>
        <v/>
      </c>
      <c r="R1100" s="83"/>
      <c r="S1100" s="83"/>
    </row>
    <row r="1101" spans="1:19" x14ac:dyDescent="0.2">
      <c r="A1101" s="83">
        <f>+MassCurves!A1068</f>
        <v>1064</v>
      </c>
      <c r="B1101" s="138">
        <f t="shared" si="193"/>
        <v>3.89608</v>
      </c>
      <c r="C1101" s="123">
        <f t="shared" ca="1" si="195"/>
        <v>0.54864000000000113</v>
      </c>
      <c r="D1101" s="139">
        <f t="shared" ca="1" si="196"/>
        <v>5.3120000000000347E-2</v>
      </c>
      <c r="E1101" s="138">
        <f t="shared" ca="1" si="197"/>
        <v>0.25940240000000025</v>
      </c>
      <c r="F1101" s="139">
        <f t="shared" ca="1" si="194"/>
        <v>0.71749888278854612</v>
      </c>
      <c r="G1101" s="140">
        <f t="shared" ca="1" si="201"/>
        <v>42.823949067221818</v>
      </c>
      <c r="H1101" s="139">
        <f t="shared" ca="1" si="198"/>
        <v>2.1260225163894795</v>
      </c>
      <c r="I1101" s="123">
        <f t="shared" ca="1" si="202"/>
        <v>2.8435213991780257</v>
      </c>
      <c r="J1101" s="123">
        <f t="shared" ca="1" si="199"/>
        <v>5.7348906400049842</v>
      </c>
      <c r="K1101" s="142">
        <f t="shared" ca="1" si="203"/>
        <v>79.661039034438943</v>
      </c>
      <c r="L1101" s="143">
        <f ca="1">MAX(Routing!A$3,J1100+K1100)</f>
        <v>84.281335255390147</v>
      </c>
      <c r="M1101" s="141">
        <f ca="1">VLOOKUP(L1101,Routing!A$3:D$23,4)+(L1101-VLOOKUP(L1101,Routing!A$3:A$23,1))*VLOOKUP(L1101,Routing!A$3:E$23,5)</f>
        <v>2.310147150484934</v>
      </c>
      <c r="N1101" s="141">
        <f ca="1">VLOOKUP($L1101,Routing!$A$3:$C$23,3)+($L1101-VLOOKUP($L1101,Routing!$A$3:$A$23,1))*VLOOKUP($L1101,Routing!$A$3:$F$23,6)</f>
        <v>5.6453986298144097E-2</v>
      </c>
      <c r="O1101" s="141">
        <f ca="1">VLOOKUP($L1101,Routing!$A$3:$B$23,2)+($L1101-VLOOKUP($L1101,Routing!$A$3:$A$23,1))*VLOOKUP($L1101,Routing!$A$3:$G$23,7)</f>
        <v>2.1453986298144097</v>
      </c>
      <c r="P1101" s="83" t="str">
        <f t="shared" ca="1" si="200"/>
        <v/>
      </c>
      <c r="Q1101" s="83" t="str">
        <f t="shared" ca="1" si="204"/>
        <v/>
      </c>
      <c r="R1101" s="83"/>
      <c r="S1101" s="83"/>
    </row>
    <row r="1102" spans="1:19" x14ac:dyDescent="0.2">
      <c r="A1102" s="83">
        <f>+MassCurves!A1069</f>
        <v>1065</v>
      </c>
      <c r="B1102" s="138">
        <f t="shared" si="193"/>
        <v>3.9058000000000002</v>
      </c>
      <c r="C1102" s="123">
        <f t="shared" ca="1" si="195"/>
        <v>0.55440000000000156</v>
      </c>
      <c r="D1102" s="139">
        <f t="shared" ca="1" si="196"/>
        <v>6.6400000000000362E-2</v>
      </c>
      <c r="E1102" s="138">
        <f t="shared" ca="1" si="197"/>
        <v>0.26962800000000026</v>
      </c>
      <c r="F1102" s="139">
        <f t="shared" ca="1" si="194"/>
        <v>0.75361230917280275</v>
      </c>
      <c r="G1102" s="140">
        <f t="shared" ca="1" si="201"/>
        <v>44.133335758840467</v>
      </c>
      <c r="H1102" s="139">
        <f t="shared" ca="1" si="198"/>
        <v>2.1377569603638942</v>
      </c>
      <c r="I1102" s="123">
        <f t="shared" ca="1" si="202"/>
        <v>2.891369269536697</v>
      </c>
      <c r="J1102" s="123">
        <f t="shared" ca="1" si="199"/>
        <v>5.8311323457164628</v>
      </c>
      <c r="K1102" s="142">
        <f t="shared" ca="1" si="203"/>
        <v>80.684345737420031</v>
      </c>
      <c r="L1102" s="143">
        <f ca="1">MAX(Routing!A$3,J1101+K1101)</f>
        <v>85.39592967444392</v>
      </c>
      <c r="M1102" s="141">
        <f ca="1">VLOOKUP(L1102,Routing!A$3:D$23,4)+(L1102-VLOOKUP(L1102,Routing!A$3:A$23,1))*VLOOKUP(L1102,Routing!A$3:E$23,5)</f>
        <v>2.3557910434712843</v>
      </c>
      <c r="N1102" s="141">
        <f ca="1">VLOOKUP($L1102,Routing!$A$3:$C$23,3)+($L1102-VLOOKUP($L1102,Routing!$A$3:$A$23,1))*VLOOKUP($L1102,Routing!$A$3:$F$23,6)</f>
        <v>5.719017812050458E-2</v>
      </c>
      <c r="O1102" s="141">
        <f ca="1">VLOOKUP($L1102,Routing!$A$3:$B$23,2)+($L1102-VLOOKUP($L1102,Routing!$A$3:$A$23,1))*VLOOKUP($L1102,Routing!$A$3:$G$23,7)</f>
        <v>2.2190178120504584</v>
      </c>
      <c r="P1102" s="83" t="str">
        <f t="shared" ca="1" si="200"/>
        <v/>
      </c>
      <c r="Q1102" s="83" t="str">
        <f t="shared" ca="1" si="204"/>
        <v/>
      </c>
      <c r="R1102" s="83"/>
      <c r="S1102" s="83"/>
    </row>
    <row r="1103" spans="1:19" x14ac:dyDescent="0.2">
      <c r="A1103" s="83">
        <f>+MassCurves!A1070</f>
        <v>1066</v>
      </c>
      <c r="B1103" s="138">
        <f t="shared" si="193"/>
        <v>3.9155199999999999</v>
      </c>
      <c r="C1103" s="123">
        <f t="shared" ca="1" si="195"/>
        <v>0.56016000000000066</v>
      </c>
      <c r="D1103" s="139">
        <f t="shared" ca="1" si="196"/>
        <v>7.9680000000000376E-2</v>
      </c>
      <c r="E1103" s="138">
        <f t="shared" ca="1" si="197"/>
        <v>0.27985360000000026</v>
      </c>
      <c r="F1103" s="139">
        <f t="shared" ca="1" si="194"/>
        <v>0.7903196187719056</v>
      </c>
      <c r="G1103" s="140">
        <f t="shared" ca="1" si="201"/>
        <v>46.31795783834125</v>
      </c>
      <c r="H1103" s="139">
        <f t="shared" ca="1" si="198"/>
        <v>2.1494434862745475</v>
      </c>
      <c r="I1103" s="123">
        <f t="shared" ca="1" si="202"/>
        <v>2.939763105046453</v>
      </c>
      <c r="J1103" s="123">
        <f t="shared" ca="1" si="199"/>
        <v>5.908119914223942</v>
      </c>
      <c r="K1103" s="142">
        <f t="shared" ca="1" si="203"/>
        <v>81.712200682394183</v>
      </c>
      <c r="L1103" s="143">
        <f ca="1">MAX(Routing!A$3,J1102+K1102)</f>
        <v>86.5154780831365</v>
      </c>
      <c r="M1103" s="141">
        <f ca="1">VLOOKUP(L1103,Routing!A$3:D$23,4)+(L1103-VLOOKUP(L1103,Routing!A$3:A$23,1))*VLOOKUP(L1103,Routing!A$3:E$23,5)</f>
        <v>2.4016378078959471</v>
      </c>
      <c r="N1103" s="141">
        <f ca="1">VLOOKUP($L1103,Routing!$A$3:$C$23,3)+($L1103-VLOOKUP($L1103,Routing!$A$3:$A$23,1))*VLOOKUP($L1103,Routing!$A$3:$F$23,6)</f>
        <v>5.7929642062837849E-2</v>
      </c>
      <c r="O1103" s="141">
        <f ca="1">VLOOKUP($L1103,Routing!$A$3:$B$23,2)+($L1103-VLOOKUP($L1103,Routing!$A$3:$A$23,1))*VLOOKUP($L1103,Routing!$A$3:$G$23,7)</f>
        <v>2.2929642062837856</v>
      </c>
      <c r="P1103" s="83" t="str">
        <f t="shared" ca="1" si="200"/>
        <v/>
      </c>
      <c r="Q1103" s="83" t="str">
        <f t="shared" ca="1" si="204"/>
        <v/>
      </c>
      <c r="R1103" s="83"/>
      <c r="S1103" s="83"/>
    </row>
    <row r="1104" spans="1:19" x14ac:dyDescent="0.2">
      <c r="A1104" s="83">
        <f>+MassCurves!A1071</f>
        <v>1067</v>
      </c>
      <c r="B1104" s="138">
        <f t="shared" si="193"/>
        <v>3.9252400000000001</v>
      </c>
      <c r="C1104" s="123">
        <f t="shared" ca="1" si="195"/>
        <v>0.56592000000000109</v>
      </c>
      <c r="D1104" s="139">
        <f t="shared" ca="1" si="196"/>
        <v>7.9680000000000376E-2</v>
      </c>
      <c r="E1104" s="138">
        <f t="shared" ca="1" si="197"/>
        <v>0.27985360000000026</v>
      </c>
      <c r="F1104" s="139">
        <f t="shared" ca="1" si="194"/>
        <v>0.79844629865645034</v>
      </c>
      <c r="G1104" s="140">
        <f t="shared" ca="1" si="201"/>
        <v>47.662977522850682</v>
      </c>
      <c r="H1104" s="139">
        <f t="shared" ca="1" si="198"/>
        <v>2.1699105396625957</v>
      </c>
      <c r="I1104" s="123">
        <f t="shared" ca="1" si="202"/>
        <v>2.9683568383190462</v>
      </c>
      <c r="J1104" s="123">
        <f t="shared" ca="1" si="199"/>
        <v>5.9860773295155365</v>
      </c>
      <c r="K1104" s="142">
        <f t="shared" ca="1" si="203"/>
        <v>82.72655417342709</v>
      </c>
      <c r="L1104" s="143">
        <f ca="1">MAX(Routing!A$3,J1103+K1103)</f>
        <v>87.620320596618129</v>
      </c>
      <c r="M1104" s="141">
        <f ca="1">VLOOKUP(L1104,Routing!A$3:D$23,4)+(L1104-VLOOKUP(L1104,Routing!A$3:A$23,1))*VLOOKUP(L1104,Routing!A$3:E$23,5)</f>
        <v>2.4468823493991576</v>
      </c>
      <c r="N1104" s="141">
        <f ca="1">VLOOKUP($L1104,Routing!$A$3:$C$23,3)+($L1104-VLOOKUP($L1104,Routing!$A$3:$A$23,1))*VLOOKUP($L1104,Routing!$A$3:$F$23,6)</f>
        <v>5.8659392732244471E-2</v>
      </c>
      <c r="O1104" s="141">
        <f ca="1">VLOOKUP($L1104,Routing!$A$3:$B$23,2)+($L1104-VLOOKUP($L1104,Routing!$A$3:$A$23,1))*VLOOKUP($L1104,Routing!$A$3:$G$23,7)</f>
        <v>2.3659392732244475</v>
      </c>
      <c r="P1104" s="83" t="str">
        <f t="shared" ca="1" si="200"/>
        <v/>
      </c>
      <c r="Q1104" s="83" t="str">
        <f t="shared" ca="1" si="204"/>
        <v/>
      </c>
      <c r="R1104" s="83"/>
      <c r="S1104" s="83"/>
    </row>
    <row r="1105" spans="1:19" x14ac:dyDescent="0.2">
      <c r="A1105" s="83">
        <f>+MassCurves!A1072</f>
        <v>1068</v>
      </c>
      <c r="B1105" s="138">
        <f t="shared" si="193"/>
        <v>3.9349600000000002</v>
      </c>
      <c r="C1105" s="123">
        <f t="shared" ca="1" si="195"/>
        <v>0.57168000000000152</v>
      </c>
      <c r="D1105" s="139">
        <f t="shared" ca="1" si="196"/>
        <v>9.2960000000000376E-2</v>
      </c>
      <c r="E1105" s="138">
        <f t="shared" ca="1" si="197"/>
        <v>0.29007920000000026</v>
      </c>
      <c r="F1105" s="139">
        <f t="shared" ca="1" si="194"/>
        <v>0.83604443307782694</v>
      </c>
      <c r="G1105" s="140">
        <f t="shared" ca="1" si="201"/>
        <v>49.034721952028313</v>
      </c>
      <c r="H1105" s="139">
        <f t="shared" ca="1" si="198"/>
        <v>2.1816760874182295</v>
      </c>
      <c r="I1105" s="123">
        <f t="shared" ca="1" si="202"/>
        <v>3.0177205204960567</v>
      </c>
      <c r="J1105" s="123">
        <f t="shared" ca="1" si="199"/>
        <v>6.0647813674654323</v>
      </c>
      <c r="K1105" s="142">
        <f t="shared" ca="1" si="203"/>
        <v>83.765962692584509</v>
      </c>
      <c r="L1105" s="143">
        <f ca="1">MAX(Routing!A$3,J1104+K1104)</f>
        <v>88.712631502942628</v>
      </c>
      <c r="M1105" s="141">
        <f ca="1">VLOOKUP(L1105,Routing!A$3:D$23,4)+(L1105-VLOOKUP(L1105,Routing!A$3:A$23,1))*VLOOKUP(L1105,Routing!A$3:E$23,5)</f>
        <v>2.4733335135222898</v>
      </c>
      <c r="N1105" s="141">
        <f ca="1">VLOOKUP($L1105,Routing!$A$3:$C$23,3)+($L1105-VLOOKUP($L1105,Routing!$A$3:$A$23,1))*VLOOKUP($L1105,Routing!$A$3:$F$23,6)</f>
        <v>5.9393455915578743E-2</v>
      </c>
      <c r="O1105" s="141">
        <f ca="1">VLOOKUP($L1105,Routing!$A$3:$B$23,2)+($L1105-VLOOKUP($L1105,Routing!$A$3:$A$23,1))*VLOOKUP($L1105,Routing!$A$3:$G$23,7)</f>
        <v>2.4087434647906387</v>
      </c>
      <c r="P1105" s="83" t="str">
        <f t="shared" ca="1" si="200"/>
        <v/>
      </c>
      <c r="Q1105" s="83" t="str">
        <f t="shared" ca="1" si="204"/>
        <v/>
      </c>
      <c r="R1105" s="83"/>
      <c r="S1105" s="83"/>
    </row>
    <row r="1106" spans="1:19" x14ac:dyDescent="0.2">
      <c r="A1106" s="83">
        <f>+MassCurves!A1073</f>
        <v>1069</v>
      </c>
      <c r="B1106" s="138">
        <f t="shared" si="193"/>
        <v>3.94468</v>
      </c>
      <c r="C1106" s="123">
        <f t="shared" ca="1" si="195"/>
        <v>0.57744000000000062</v>
      </c>
      <c r="D1106" s="139">
        <f t="shared" ca="1" si="196"/>
        <v>9.2960000000000376E-2</v>
      </c>
      <c r="E1106" s="138">
        <f t="shared" ca="1" si="197"/>
        <v>0.29007920000000026</v>
      </c>
      <c r="F1106" s="139">
        <f t="shared" ca="1" si="194"/>
        <v>0.84446805456979357</v>
      </c>
      <c r="G1106" s="140">
        <f t="shared" ca="1" si="201"/>
        <v>50.415374629428612</v>
      </c>
      <c r="H1106" s="139">
        <f t="shared" ca="1" si="198"/>
        <v>2.202592821980057</v>
      </c>
      <c r="I1106" s="123">
        <f t="shared" ca="1" si="202"/>
        <v>3.0470608765498506</v>
      </c>
      <c r="J1106" s="123">
        <f t="shared" ca="1" si="199"/>
        <v>6.1444541714881034</v>
      </c>
      <c r="K1106" s="142">
        <f t="shared" ca="1" si="203"/>
        <v>84.863391379539905</v>
      </c>
      <c r="L1106" s="143">
        <f ca="1">MAX(Routing!A$3,J1105+K1105)</f>
        <v>89.830744060049938</v>
      </c>
      <c r="M1106" s="141">
        <f ca="1">VLOOKUP(L1106,Routing!A$3:D$23,4)+(L1106-VLOOKUP(L1106,Routing!A$3:A$23,1))*VLOOKUP(L1106,Routing!A$3:E$23,5)</f>
        <v>2.4836754189026604</v>
      </c>
      <c r="N1106" s="141">
        <f ca="1">VLOOKUP($L1106,Routing!$A$3:$C$23,3)+($L1106-VLOOKUP($L1106,Routing!$A$3:$A$23,1))*VLOOKUP($L1106,Routing!$A$3:$F$23,6)</f>
        <v>6.0156383361671679E-2</v>
      </c>
      <c r="O1106" s="141">
        <f ca="1">VLOOKUP($L1106,Routing!$A$3:$B$23,2)+($L1106-VLOOKUP($L1106,Routing!$A$3:$A$23,1))*VLOOKUP($L1106,Routing!$A$3:$G$23,7)</f>
        <v>2.4256974080371485</v>
      </c>
      <c r="P1106" s="83" t="str">
        <f t="shared" ca="1" si="200"/>
        <v/>
      </c>
      <c r="Q1106" s="83" t="str">
        <f t="shared" ca="1" si="204"/>
        <v/>
      </c>
      <c r="R1106" s="83"/>
      <c r="S1106" s="83"/>
    </row>
    <row r="1107" spans="1:19" x14ac:dyDescent="0.2">
      <c r="A1107" s="83">
        <f>+MassCurves!A1074</f>
        <v>1070</v>
      </c>
      <c r="B1107" s="138">
        <f t="shared" si="193"/>
        <v>3.9544000000000001</v>
      </c>
      <c r="C1107" s="123">
        <f t="shared" ca="1" si="195"/>
        <v>0.58320000000000105</v>
      </c>
      <c r="D1107" s="139">
        <f t="shared" ca="1" si="196"/>
        <v>0.10624000000000039</v>
      </c>
      <c r="E1107" s="138">
        <f t="shared" ca="1" si="197"/>
        <v>0.30030480000000026</v>
      </c>
      <c r="F1107" s="139">
        <f t="shared" ca="1" si="194"/>
        <v>0.88295701381344249</v>
      </c>
      <c r="G1107" s="140">
        <f t="shared" ca="1" si="201"/>
        <v>51.822752051497083</v>
      </c>
      <c r="H1107" s="139">
        <f t="shared" ca="1" si="198"/>
        <v>2.2144363108643406</v>
      </c>
      <c r="I1107" s="123">
        <f t="shared" ca="1" si="202"/>
        <v>3.0973933246777832</v>
      </c>
      <c r="J1107" s="123">
        <f t="shared" ca="1" si="199"/>
        <v>6.2189219866923313</v>
      </c>
      <c r="K1107" s="142">
        <f t="shared" ca="1" si="203"/>
        <v>86.018717771703777</v>
      </c>
      <c r="L1107" s="143">
        <f ca="1">MAX(Routing!A$3,J1106+K1106)</f>
        <v>91.007845551028012</v>
      </c>
      <c r="M1107" s="141">
        <f ca="1">VLOOKUP(L1107,Routing!A$3:D$23,4)+(L1107-VLOOKUP(L1107,Routing!A$3:A$23,1))*VLOOKUP(L1107,Routing!A$3:E$23,5)</f>
        <v>2.4945629383794858</v>
      </c>
      <c r="N1107" s="141">
        <f ca="1">VLOOKUP($L1107,Routing!$A$3:$C$23,3)+($L1107-VLOOKUP($L1107,Routing!$A$3:$A$23,1))*VLOOKUP($L1107,Routing!$A$3:$F$23,6)</f>
        <v>6.0959561027994852E-2</v>
      </c>
      <c r="O1107" s="141">
        <f ca="1">VLOOKUP($L1107,Routing!$A$3:$B$23,2)+($L1107-VLOOKUP($L1107,Routing!$A$3:$A$23,1))*VLOOKUP($L1107,Routing!$A$3:$G$23,7)</f>
        <v>2.4435458006221076</v>
      </c>
      <c r="P1107" s="83" t="str">
        <f t="shared" ca="1" si="200"/>
        <v/>
      </c>
      <c r="Q1107" s="83" t="str">
        <f t="shared" ca="1" si="204"/>
        <v/>
      </c>
      <c r="R1107" s="83"/>
      <c r="S1107" s="83"/>
    </row>
    <row r="1108" spans="1:19" x14ac:dyDescent="0.2">
      <c r="A1108" s="83">
        <f>+MassCurves!A1075</f>
        <v>1071</v>
      </c>
      <c r="B1108" s="138">
        <f t="shared" si="193"/>
        <v>3.9641199999999999</v>
      </c>
      <c r="C1108" s="123">
        <f t="shared" ca="1" si="195"/>
        <v>0.58319999999999972</v>
      </c>
      <c r="D1108" s="139">
        <f t="shared" ca="1" si="196"/>
        <v>0.10624000000000039</v>
      </c>
      <c r="E1108" s="138">
        <f t="shared" ca="1" si="197"/>
        <v>0.30030480000000026</v>
      </c>
      <c r="F1108" s="139">
        <f t="shared" ca="1" si="194"/>
        <v>0.88295701381344027</v>
      </c>
      <c r="G1108" s="140">
        <f t="shared" ca="1" si="201"/>
        <v>52.97742082880648</v>
      </c>
      <c r="H1108" s="139">
        <f t="shared" ca="1" si="198"/>
        <v>2.2385716782647727</v>
      </c>
      <c r="I1108" s="123">
        <f t="shared" ca="1" si="202"/>
        <v>3.121528692078213</v>
      </c>
      <c r="J1108" s="123">
        <f t="shared" ca="1" si="199"/>
        <v>6.2675894629909017</v>
      </c>
      <c r="K1108" s="142">
        <f t="shared" ca="1" si="203"/>
        <v>87.225762124412782</v>
      </c>
      <c r="L1108" s="143">
        <f ca="1">MAX(Routing!A$3,J1107+K1107)</f>
        <v>92.237639758396114</v>
      </c>
      <c r="M1108" s="141">
        <f ca="1">VLOOKUP(L1108,Routing!A$3:D$23,4)+(L1108-VLOOKUP(L1108,Routing!A$3:A$23,1))*VLOOKUP(L1108,Routing!A$3:E$23,5)</f>
        <v>2.505937835521177</v>
      </c>
      <c r="N1108" s="141">
        <f ca="1">VLOOKUP($L1108,Routing!$A$3:$C$23,3)+($L1108-VLOOKUP($L1108,Routing!$A$3:$A$23,1))*VLOOKUP($L1108,Routing!$A$3:$F$23,6)</f>
        <v>6.179869278434913E-2</v>
      </c>
      <c r="O1108" s="141">
        <f ca="1">VLOOKUP($L1108,Routing!$A$3:$B$23,2)+($L1108-VLOOKUP($L1108,Routing!$A$3:$A$23,1))*VLOOKUP($L1108,Routing!$A$3:$G$23,7)</f>
        <v>2.4621931729855362</v>
      </c>
      <c r="P1108" s="83" t="str">
        <f t="shared" ca="1" si="200"/>
        <v/>
      </c>
      <c r="Q1108" s="83" t="str">
        <f t="shared" ca="1" si="204"/>
        <v/>
      </c>
      <c r="R1108" s="83"/>
      <c r="S1108" s="83"/>
    </row>
    <row r="1109" spans="1:19" x14ac:dyDescent="0.2">
      <c r="A1109" s="83">
        <f>+MassCurves!A1076</f>
        <v>1072</v>
      </c>
      <c r="B1109" s="138">
        <f t="shared" si="193"/>
        <v>3.97384</v>
      </c>
      <c r="C1109" s="123">
        <f t="shared" ca="1" si="195"/>
        <v>0.58320000000000105</v>
      </c>
      <c r="D1109" s="139">
        <f t="shared" ca="1" si="196"/>
        <v>0.10624000000000039</v>
      </c>
      <c r="E1109" s="138">
        <f t="shared" ca="1" si="197"/>
        <v>0.30030480000000026</v>
      </c>
      <c r="F1109" s="139">
        <f t="shared" ca="1" si="194"/>
        <v>0.88295701381344249</v>
      </c>
      <c r="G1109" s="140">
        <f t="shared" ca="1" si="201"/>
        <v>52.97742082880648</v>
      </c>
      <c r="H1109" s="139">
        <f t="shared" ca="1" si="198"/>
        <v>2.2631037874923727</v>
      </c>
      <c r="I1109" s="123">
        <f t="shared" ca="1" si="202"/>
        <v>3.1460608013058153</v>
      </c>
      <c r="J1109" s="123">
        <f t="shared" ca="1" si="199"/>
        <v>6.3170591664505178</v>
      </c>
      <c r="K1109" s="142">
        <f t="shared" ca="1" si="203"/>
        <v>88.458244651552121</v>
      </c>
      <c r="L1109" s="143">
        <f ca="1">MAX(Routing!A$3,J1108+K1108)</f>
        <v>93.49335158740368</v>
      </c>
      <c r="M1109" s="141">
        <f ca="1">VLOOKUP(L1109,Routing!A$3:D$23,4)+(L1109-VLOOKUP(L1109,Routing!A$3:A$23,1))*VLOOKUP(L1109,Routing!A$3:E$23,5)</f>
        <v>2.5175524559259475</v>
      </c>
      <c r="N1109" s="141">
        <f ca="1">VLOOKUP($L1109,Routing!$A$3:$C$23,3)+($L1109-VLOOKUP($L1109,Routing!$A$3:$A$23,1))*VLOOKUP($L1109,Routing!$A$3:$F$23,6)</f>
        <v>6.2655509043717444E-2</v>
      </c>
      <c r="O1109" s="141">
        <f ca="1">VLOOKUP($L1109,Routing!$A$3:$B$23,2)+($L1109-VLOOKUP($L1109,Routing!$A$3:$A$23,1))*VLOOKUP($L1109,Routing!$A$3:$G$23,7)</f>
        <v>2.481233534304832</v>
      </c>
      <c r="P1109" s="83" t="str">
        <f t="shared" ca="1" si="200"/>
        <v/>
      </c>
      <c r="Q1109" s="83" t="str">
        <f t="shared" ca="1" si="204"/>
        <v/>
      </c>
      <c r="R1109" s="83"/>
      <c r="S1109" s="83"/>
    </row>
    <row r="1110" spans="1:19" x14ac:dyDescent="0.2">
      <c r="A1110" s="83">
        <f>+MassCurves!A1077</f>
        <v>1073</v>
      </c>
      <c r="B1110" s="138">
        <f t="shared" si="193"/>
        <v>3.9835600000000002</v>
      </c>
      <c r="C1110" s="123">
        <f t="shared" ca="1" si="195"/>
        <v>0.58320000000000105</v>
      </c>
      <c r="D1110" s="139">
        <f t="shared" ca="1" si="196"/>
        <v>0.10624000000000039</v>
      </c>
      <c r="E1110" s="138">
        <f t="shared" ca="1" si="197"/>
        <v>0.30030480000000026</v>
      </c>
      <c r="F1110" s="139">
        <f t="shared" ca="1" si="194"/>
        <v>0.88295701381344249</v>
      </c>
      <c r="G1110" s="140">
        <f t="shared" ca="1" si="201"/>
        <v>52.977420828806551</v>
      </c>
      <c r="H1110" s="139">
        <f t="shared" ca="1" si="198"/>
        <v>2.2880413820592951</v>
      </c>
      <c r="I1110" s="123">
        <f t="shared" ca="1" si="202"/>
        <v>3.1709983958727377</v>
      </c>
      <c r="J1110" s="123">
        <f t="shared" ca="1" si="199"/>
        <v>6.367348826294239</v>
      </c>
      <c r="K1110" s="142">
        <f t="shared" ca="1" si="203"/>
        <v>89.716482162000844</v>
      </c>
      <c r="L1110" s="143">
        <f ca="1">MAX(Routing!A$3,J1109+K1109)</f>
        <v>94.775303818002641</v>
      </c>
      <c r="M1110" s="141">
        <f ca="1">VLOOKUP(L1110,Routing!A$3:D$23,4)+(L1110-VLOOKUP(L1110,Routing!A$3:A$23,1))*VLOOKUP(L1110,Routing!A$3:E$23,5)</f>
        <v>2.5294097851248156</v>
      </c>
      <c r="N1110" s="141">
        <f ca="1">VLOOKUP($L1110,Routing!$A$3:$C$23,3)+($L1110-VLOOKUP($L1110,Routing!$A$3:$A$23,1))*VLOOKUP($L1110,Routing!$A$3:$F$23,6)</f>
        <v>6.353023005019133E-2</v>
      </c>
      <c r="O1110" s="141">
        <f ca="1">VLOOKUP($L1110,Routing!$A$3:$B$23,2)+($L1110-VLOOKUP($L1110,Routing!$A$3:$A$23,1))*VLOOKUP($L1110,Routing!$A$3:$G$23,7)</f>
        <v>2.5006717788931407</v>
      </c>
      <c r="P1110" s="83" t="str">
        <f t="shared" ca="1" si="200"/>
        <v/>
      </c>
      <c r="Q1110" s="83" t="str">
        <f t="shared" ca="1" si="204"/>
        <v/>
      </c>
      <c r="R1110" s="83"/>
      <c r="S1110" s="83"/>
    </row>
    <row r="1111" spans="1:19" x14ac:dyDescent="0.2">
      <c r="A1111" s="83">
        <f>+MassCurves!A1078</f>
        <v>1074</v>
      </c>
      <c r="B1111" s="138">
        <f t="shared" si="193"/>
        <v>3.9932799999999999</v>
      </c>
      <c r="C1111" s="123">
        <f t="shared" ca="1" si="195"/>
        <v>0.58319999999999972</v>
      </c>
      <c r="D1111" s="139">
        <f t="shared" ca="1" si="196"/>
        <v>0.10624000000000039</v>
      </c>
      <c r="E1111" s="138">
        <f t="shared" ca="1" si="197"/>
        <v>0.30030480000000026</v>
      </c>
      <c r="F1111" s="139">
        <f t="shared" ca="1" si="194"/>
        <v>0.88295701381344027</v>
      </c>
      <c r="G1111" s="140">
        <f t="shared" ca="1" si="201"/>
        <v>52.97742082880648</v>
      </c>
      <c r="H1111" s="139">
        <f t="shared" ca="1" si="198"/>
        <v>2.3133934476765705</v>
      </c>
      <c r="I1111" s="123">
        <f t="shared" ca="1" si="202"/>
        <v>3.1963504614900109</v>
      </c>
      <c r="J1111" s="123">
        <f t="shared" ca="1" si="199"/>
        <v>6.4184766642385354</v>
      </c>
      <c r="K1111" s="142">
        <f t="shared" ca="1" si="203"/>
        <v>91.000803005275145</v>
      </c>
      <c r="L1111" s="143">
        <f ca="1">MAX(Routing!A$3,J1110+K1110)</f>
        <v>96.083830988295077</v>
      </c>
      <c r="M1111" s="141">
        <f ca="1">VLOOKUP(L1111,Routing!A$3:D$23,4)+(L1111-VLOOKUP(L1111,Routing!A$3:A$23,1))*VLOOKUP(L1111,Routing!A$3:E$23,5)</f>
        <v>2.5415129174050035</v>
      </c>
      <c r="N1111" s="141">
        <f ca="1">VLOOKUP($L1111,Routing!$A$3:$C$23,3)+($L1111-VLOOKUP($L1111,Routing!$A$3:$A$23,1))*VLOOKUP($L1111,Routing!$A$3:$F$23,6)</f>
        <v>6.442308407086092E-2</v>
      </c>
      <c r="O1111" s="141">
        <f ca="1">VLOOKUP($L1111,Routing!$A$3:$B$23,2)+($L1111-VLOOKUP($L1111,Routing!$A$3:$A$23,1))*VLOOKUP($L1111,Routing!$A$3:$G$23,7)</f>
        <v>2.520512979352465</v>
      </c>
      <c r="P1111" s="83" t="str">
        <f t="shared" ca="1" si="200"/>
        <v/>
      </c>
      <c r="Q1111" s="83" t="str">
        <f t="shared" ca="1" si="204"/>
        <v/>
      </c>
      <c r="R1111" s="83"/>
      <c r="S1111" s="83"/>
    </row>
    <row r="1112" spans="1:19" x14ac:dyDescent="0.2">
      <c r="A1112" s="83">
        <f>+MassCurves!A1079</f>
        <v>1075</v>
      </c>
      <c r="B1112" s="138">
        <f t="shared" si="193"/>
        <v>4.0030000000000001</v>
      </c>
      <c r="C1112" s="123">
        <f t="shared" ca="1" si="195"/>
        <v>0.58320000000000105</v>
      </c>
      <c r="D1112" s="139">
        <f t="shared" ca="1" si="196"/>
        <v>0.10624000000000039</v>
      </c>
      <c r="E1112" s="138">
        <f t="shared" ca="1" si="197"/>
        <v>0.30030480000000026</v>
      </c>
      <c r="F1112" s="139">
        <f t="shared" ca="1" si="194"/>
        <v>0.88295701381344249</v>
      </c>
      <c r="G1112" s="140">
        <f t="shared" ca="1" si="201"/>
        <v>52.97742082880648</v>
      </c>
      <c r="H1112" s="139">
        <f t="shared" ca="1" si="198"/>
        <v>2.3391692203497558</v>
      </c>
      <c r="I1112" s="123">
        <f t="shared" ca="1" si="202"/>
        <v>3.2221262341631984</v>
      </c>
      <c r="J1112" s="123">
        <f t="shared" ca="1" si="199"/>
        <v>6.4704614110020326</v>
      </c>
      <c r="K1112" s="142">
        <f t="shared" ca="1" si="203"/>
        <v>92.311547341422312</v>
      </c>
      <c r="L1112" s="143">
        <f ca="1">MAX(Routing!A$3,J1111+K1111)</f>
        <v>97.419279669513685</v>
      </c>
      <c r="M1112" s="141">
        <f ca="1">VLOOKUP(L1112,Routing!A$3:D$23,4)+(L1112-VLOOKUP(L1112,Routing!A$3:A$23,1))*VLOOKUP(L1112,Routing!A$3:E$23,5)</f>
        <v>2.5538650583533484</v>
      </c>
      <c r="N1112" s="141">
        <f ca="1">VLOOKUP($L1112,Routing!$A$3:$C$23,3)+($L1112-VLOOKUP($L1112,Routing!$A$3:$A$23,1))*VLOOKUP($L1112,Routing!$A$3:$F$23,6)</f>
        <v>6.5334307583443746E-2</v>
      </c>
      <c r="O1112" s="141">
        <f ca="1">VLOOKUP($L1112,Routing!$A$3:$B$23,2)+($L1112-VLOOKUP($L1112,Routing!$A$3:$A$23,1))*VLOOKUP($L1112,Routing!$A$3:$G$23,7)</f>
        <v>2.5407623907431942</v>
      </c>
      <c r="P1112" s="83" t="str">
        <f t="shared" ca="1" si="200"/>
        <v/>
      </c>
      <c r="Q1112" s="83" t="str">
        <f t="shared" ca="1" si="204"/>
        <v/>
      </c>
      <c r="R1112" s="83"/>
      <c r="S1112" s="83"/>
    </row>
    <row r="1113" spans="1:19" x14ac:dyDescent="0.2">
      <c r="A1113" s="83">
        <f>+MassCurves!A1080</f>
        <v>1076</v>
      </c>
      <c r="B1113" s="138">
        <f t="shared" si="193"/>
        <v>4.0127199999999998</v>
      </c>
      <c r="C1113" s="123">
        <f t="shared" ca="1" si="195"/>
        <v>0.58319999999999972</v>
      </c>
      <c r="D1113" s="139">
        <f t="shared" ca="1" si="196"/>
        <v>0.10624000000000039</v>
      </c>
      <c r="E1113" s="138">
        <f t="shared" ca="1" si="197"/>
        <v>0.30030480000000026</v>
      </c>
      <c r="F1113" s="139">
        <f t="shared" ca="1" si="194"/>
        <v>0.88295701381344027</v>
      </c>
      <c r="G1113" s="140">
        <f t="shared" ca="1" si="201"/>
        <v>52.97742082880648</v>
      </c>
      <c r="H1113" s="139">
        <f t="shared" ca="1" si="198"/>
        <v>2.3653781947920511</v>
      </c>
      <c r="I1113" s="123">
        <f t="shared" ca="1" si="202"/>
        <v>3.2483352086054915</v>
      </c>
      <c r="J1113" s="123">
        <f t="shared" ca="1" si="199"/>
        <v>6.5233223234635211</v>
      </c>
      <c r="K1113" s="142">
        <f t="shared" ca="1" si="203"/>
        <v>93.649067422125697</v>
      </c>
      <c r="L1113" s="143">
        <f ca="1">MAX(Routing!A$3,J1112+K1112)</f>
        <v>98.782008752424346</v>
      </c>
      <c r="M1113" s="141">
        <f ca="1">VLOOKUP(L1113,Routing!A$3:D$23,4)+(L1113-VLOOKUP(L1113,Routing!A$3:A$23,1))*VLOOKUP(L1113,Routing!A$3:E$23,5)</f>
        <v>2.5664695275053653</v>
      </c>
      <c r="N1113" s="141">
        <f ca="1">VLOOKUP($L1113,Routing!$A$3:$C$23,3)+($L1113-VLOOKUP($L1113,Routing!$A$3:$A$23,1))*VLOOKUP($L1113,Routing!$A$3:$F$23,6)</f>
        <v>6.6264145471707281E-2</v>
      </c>
      <c r="O1113" s="141">
        <f ca="1">VLOOKUP($L1113,Routing!$A$3:$B$23,2)+($L1113-VLOOKUP($L1113,Routing!$A$3:$A$23,1))*VLOOKUP($L1113,Routing!$A$3:$G$23,7)</f>
        <v>2.5614254549268285</v>
      </c>
      <c r="P1113" s="83" t="str">
        <f t="shared" ca="1" si="200"/>
        <v/>
      </c>
      <c r="Q1113" s="83" t="str">
        <f t="shared" ca="1" si="204"/>
        <v/>
      </c>
      <c r="R1113" s="83"/>
      <c r="S1113" s="83"/>
    </row>
    <row r="1114" spans="1:19" x14ac:dyDescent="0.2">
      <c r="A1114" s="83">
        <f>+MassCurves!A1081</f>
        <v>1077</v>
      </c>
      <c r="B1114" s="138">
        <f t="shared" si="193"/>
        <v>4.0224400000000005</v>
      </c>
      <c r="C1114" s="123">
        <f t="shared" ca="1" si="195"/>
        <v>0.58320000000000238</v>
      </c>
      <c r="D1114" s="139">
        <f t="shared" ca="1" si="196"/>
        <v>0.10624000000000039</v>
      </c>
      <c r="E1114" s="138">
        <f t="shared" ca="1" si="197"/>
        <v>0.30030480000000026</v>
      </c>
      <c r="F1114" s="139">
        <f t="shared" ca="1" si="194"/>
        <v>0.88295701381344438</v>
      </c>
      <c r="G1114" s="140">
        <f t="shared" ca="1" si="201"/>
        <v>52.977420828806544</v>
      </c>
      <c r="H1114" s="139">
        <f t="shared" ca="1" si="198"/>
        <v>2.3920301331691727</v>
      </c>
      <c r="I1114" s="123">
        <f t="shared" ca="1" si="202"/>
        <v>3.2749871469826171</v>
      </c>
      <c r="J1114" s="123">
        <f t="shared" ca="1" si="199"/>
        <v>6.5770792024985285</v>
      </c>
      <c r="K1114" s="142">
        <f t="shared" ca="1" si="203"/>
        <v>95.013727883449263</v>
      </c>
      <c r="L1114" s="143">
        <f ca="1">MAX(Routing!A$3,J1113+K1113)</f>
        <v>100.17238974558921</v>
      </c>
      <c r="M1114" s="141">
        <f ca="1">VLOOKUP(L1114,Routing!A$3:D$23,4)+(L1114-VLOOKUP(L1114,Routing!A$3:A$23,1))*VLOOKUP(L1114,Routing!A$3:E$23,5)</f>
        <v>2.5793297611040091</v>
      </c>
      <c r="N1114" s="141">
        <f ca="1">VLOOKUP($L1114,Routing!$A$3:$C$23,3)+($L1114-VLOOKUP($L1114,Routing!$A$3:$A$23,1))*VLOOKUP($L1114,Routing!$A$3:$F$23,6)</f>
        <v>6.7212851228984294E-2</v>
      </c>
      <c r="O1114" s="141">
        <f ca="1">VLOOKUP($L1114,Routing!$A$3:$B$23,2)+($L1114-VLOOKUP($L1114,Routing!$A$3:$A$23,1))*VLOOKUP($L1114,Routing!$A$3:$G$23,7)</f>
        <v>2.5825078050885399</v>
      </c>
      <c r="P1114" s="83" t="str">
        <f t="shared" ca="1" si="200"/>
        <v/>
      </c>
      <c r="Q1114" s="83" t="str">
        <f t="shared" ca="1" si="204"/>
        <v/>
      </c>
      <c r="R1114" s="83"/>
      <c r="S1114" s="83"/>
    </row>
    <row r="1115" spans="1:19" x14ac:dyDescent="0.2">
      <c r="A1115" s="83">
        <f>+MassCurves!A1082</f>
        <v>1078</v>
      </c>
      <c r="B1115" s="138">
        <f t="shared" si="193"/>
        <v>4.0321600000000002</v>
      </c>
      <c r="C1115" s="123">
        <f t="shared" ca="1" si="195"/>
        <v>0.58320000000000105</v>
      </c>
      <c r="D1115" s="139">
        <f t="shared" ca="1" si="196"/>
        <v>0.10624000000000039</v>
      </c>
      <c r="E1115" s="138">
        <f t="shared" ca="1" si="197"/>
        <v>0.30030480000000026</v>
      </c>
      <c r="F1115" s="139">
        <f t="shared" ca="1" si="194"/>
        <v>0.88295701381344249</v>
      </c>
      <c r="G1115" s="140">
        <f t="shared" ca="1" si="201"/>
        <v>52.977420828806608</v>
      </c>
      <c r="H1115" s="139">
        <f t="shared" ca="1" si="198"/>
        <v>2.4191350741910713</v>
      </c>
      <c r="I1115" s="123">
        <f t="shared" ca="1" si="202"/>
        <v>3.3020920880045139</v>
      </c>
      <c r="J1115" s="123">
        <f t="shared" ca="1" si="199"/>
        <v>6.6317524115253628</v>
      </c>
      <c r="K1115" s="142">
        <f t="shared" ca="1" si="203"/>
        <v>96.408083107686238</v>
      </c>
      <c r="L1115" s="143">
        <f ca="1">MAX(Routing!A$3,J1114+K1114)</f>
        <v>101.59080708594779</v>
      </c>
      <c r="M1115" s="141">
        <f ca="1">VLOOKUP(L1115,Routing!A$3:D$23,4)+(L1115-VLOOKUP(L1115,Routing!A$3:A$23,1))*VLOOKUP(L1115,Routing!A$3:E$23,5)</f>
        <v>2.5913607763923316</v>
      </c>
      <c r="N1115" s="141">
        <f ca="1">VLOOKUP($L1115,Routing!$A$3:$C$23,3)+($L1115-VLOOKUP($L1115,Routing!$A$3:$A$23,1))*VLOOKUP($L1115,Routing!$A$3:$F$23,6)</f>
        <v>6.8181436852310914E-2</v>
      </c>
      <c r="O1115" s="141">
        <f ca="1">VLOOKUP($L1115,Routing!$A$3:$B$23,2)+($L1115-VLOOKUP($L1115,Routing!$A$3:$A$23,1))*VLOOKUP($L1115,Routing!$A$3:$G$23,7)</f>
        <v>2.6022679606538865</v>
      </c>
      <c r="P1115" s="83" t="str">
        <f t="shared" ca="1" si="200"/>
        <v/>
      </c>
      <c r="Q1115" s="83" t="str">
        <f t="shared" ca="1" si="204"/>
        <v/>
      </c>
      <c r="R1115" s="83"/>
      <c r="S1115" s="83"/>
    </row>
    <row r="1116" spans="1:19" x14ac:dyDescent="0.2">
      <c r="A1116" s="83">
        <f>+MassCurves!A1083</f>
        <v>1079</v>
      </c>
      <c r="B1116" s="138">
        <f t="shared" si="193"/>
        <v>4.0418799999999999</v>
      </c>
      <c r="C1116" s="123">
        <f t="shared" ca="1" si="195"/>
        <v>0.58319999999999972</v>
      </c>
      <c r="D1116" s="139">
        <f t="shared" ca="1" si="196"/>
        <v>0.10624000000000039</v>
      </c>
      <c r="E1116" s="138">
        <f t="shared" ca="1" si="197"/>
        <v>0.30030480000000026</v>
      </c>
      <c r="F1116" s="139">
        <f t="shared" ca="1" si="194"/>
        <v>0.88295701381344027</v>
      </c>
      <c r="G1116" s="140">
        <f t="shared" ca="1" si="201"/>
        <v>52.97742082880648</v>
      </c>
      <c r="H1116" s="139">
        <f t="shared" ca="1" si="198"/>
        <v>2.446703342566249</v>
      </c>
      <c r="I1116" s="123">
        <f t="shared" ca="1" si="202"/>
        <v>3.3296603563796894</v>
      </c>
      <c r="J1116" s="123">
        <f t="shared" ca="1" si="199"/>
        <v>6.687362895793024</v>
      </c>
      <c r="K1116" s="142">
        <f t="shared" ca="1" si="203"/>
        <v>97.842219075351125</v>
      </c>
      <c r="L1116" s="143">
        <f ca="1">MAX(Routing!A$3,J1115+K1115)</f>
        <v>103.03983551921161</v>
      </c>
      <c r="M1116" s="141">
        <f ca="1">VLOOKUP(L1116,Routing!A$3:D$23,4)+(L1116-VLOOKUP(L1116,Routing!A$3:A$23,1))*VLOOKUP(L1116,Routing!A$3:E$23,5)</f>
        <v>2.5988069656691239</v>
      </c>
      <c r="N1116" s="141">
        <f ca="1">VLOOKUP($L1116,Routing!$A$3:$C$23,3)+($L1116-VLOOKUP($L1116,Routing!$A$3:$A$23,1))*VLOOKUP($L1116,Routing!$A$3:$F$23,6)</f>
        <v>6.9174262089216579E-2</v>
      </c>
      <c r="O1116" s="141">
        <f ca="1">VLOOKUP($L1116,Routing!$A$3:$B$23,2)+($L1116-VLOOKUP($L1116,Routing!$A$3:$A$23,1))*VLOOKUP($L1116,Routing!$A$3:$G$23,7)</f>
        <v>2.6146782761152072</v>
      </c>
      <c r="P1116" s="83" t="str">
        <f t="shared" ca="1" si="200"/>
        <v/>
      </c>
      <c r="Q1116" s="83" t="str">
        <f t="shared" ca="1" si="204"/>
        <v/>
      </c>
      <c r="R1116" s="83"/>
      <c r="S1116" s="83"/>
    </row>
    <row r="1117" spans="1:19" x14ac:dyDescent="0.2">
      <c r="A1117" s="83">
        <f>+MassCurves!A1084</f>
        <v>1080</v>
      </c>
      <c r="B1117" s="138">
        <f t="shared" si="193"/>
        <v>4.0516000000000005</v>
      </c>
      <c r="C1117" s="123">
        <f t="shared" ca="1" si="195"/>
        <v>0.58320000000000238</v>
      </c>
      <c r="D1117" s="139">
        <f t="shared" ca="1" si="196"/>
        <v>0.10624000000000039</v>
      </c>
      <c r="E1117" s="138">
        <f t="shared" ca="1" si="197"/>
        <v>0.30030480000000026</v>
      </c>
      <c r="F1117" s="139">
        <f t="shared" ca="1" si="194"/>
        <v>0.88295701381344438</v>
      </c>
      <c r="G1117" s="140">
        <f t="shared" ca="1" si="201"/>
        <v>52.977420828806544</v>
      </c>
      <c r="H1117" s="139">
        <f t="shared" ca="1" si="198"/>
        <v>2.4747455588353322</v>
      </c>
      <c r="I1117" s="123">
        <f t="shared" ca="1" si="202"/>
        <v>3.3577025726487766</v>
      </c>
      <c r="J1117" s="123">
        <f t="shared" ca="1" si="199"/>
        <v>6.7439322024450643</v>
      </c>
      <c r="K1117" s="142">
        <f t="shared" ca="1" si="203"/>
        <v>99.316654581035095</v>
      </c>
      <c r="L1117" s="143">
        <f ca="1">MAX(Routing!A$3,J1116+K1116)</f>
        <v>104.52958197114415</v>
      </c>
      <c r="M1117" s="141">
        <f ca="1">VLOOKUP(L1117,Routing!A$3:D$23,4)+(L1117-VLOOKUP(L1117,Routing!A$3:A$23,1))*VLOOKUP(L1117,Routing!A$3:E$23,5)</f>
        <v>2.606462394507421</v>
      </c>
      <c r="N1117" s="141">
        <f ca="1">VLOOKUP($L1117,Routing!$A$3:$C$23,3)+($L1117-VLOOKUP($L1117,Routing!$A$3:$A$23,1))*VLOOKUP($L1117,Routing!$A$3:$F$23,6)</f>
        <v>7.0194985934322815E-2</v>
      </c>
      <c r="O1117" s="141">
        <f ca="1">VLOOKUP($L1117,Routing!$A$3:$B$23,2)+($L1117-VLOOKUP($L1117,Routing!$A$3:$A$23,1))*VLOOKUP($L1117,Routing!$A$3:$G$23,7)</f>
        <v>2.6274373241790352</v>
      </c>
      <c r="P1117" s="83" t="str">
        <f t="shared" ca="1" si="200"/>
        <v/>
      </c>
      <c r="Q1117" s="83" t="str">
        <f t="shared" ca="1" si="204"/>
        <v/>
      </c>
      <c r="R1117" s="83"/>
      <c r="S1117" s="83"/>
    </row>
    <row r="1118" spans="1:19" x14ac:dyDescent="0.2">
      <c r="A1118" s="83">
        <f>+MassCurves!A1085</f>
        <v>1081</v>
      </c>
      <c r="B1118" s="138">
        <f t="shared" si="193"/>
        <v>4.0613200000000003</v>
      </c>
      <c r="C1118" s="123">
        <f t="shared" ca="1" si="195"/>
        <v>0.58320000000000105</v>
      </c>
      <c r="D1118" s="139">
        <f t="shared" ca="1" si="196"/>
        <v>0.10624000000000039</v>
      </c>
      <c r="E1118" s="138">
        <f t="shared" ca="1" si="197"/>
        <v>0.30030480000000026</v>
      </c>
      <c r="F1118" s="139">
        <f t="shared" ca="1" si="194"/>
        <v>0.88295701381344249</v>
      </c>
      <c r="G1118" s="140">
        <f t="shared" ca="1" si="201"/>
        <v>52.977420828806608</v>
      </c>
      <c r="H1118" s="139">
        <f t="shared" ca="1" si="198"/>
        <v>2.5032726496014028</v>
      </c>
      <c r="I1118" s="123">
        <f t="shared" ca="1" si="202"/>
        <v>3.3862296634148454</v>
      </c>
      <c r="J1118" s="123">
        <f t="shared" ca="1" si="199"/>
        <v>6.8014825013953706</v>
      </c>
      <c r="K1118" s="142">
        <f t="shared" ca="1" si="203"/>
        <v>100.8319244130885</v>
      </c>
      <c r="L1118" s="143">
        <f ca="1">MAX(Routing!A$3,J1117+K1117)</f>
        <v>106.06058678348016</v>
      </c>
      <c r="M1118" s="141">
        <f ca="1">VLOOKUP(L1118,Routing!A$3:D$23,4)+(L1118-VLOOKUP(L1118,Routing!A$3:A$23,1))*VLOOKUP(L1118,Routing!A$3:E$23,5)</f>
        <v>2.6143298395862287</v>
      </c>
      <c r="N1118" s="141">
        <f ca="1">VLOOKUP($L1118,Routing!$A$3:$C$23,3)+($L1118-VLOOKUP($L1118,Routing!$A$3:$A$23,1))*VLOOKUP($L1118,Routing!$A$3:$F$23,6)</f>
        <v>7.1243978611497186E-2</v>
      </c>
      <c r="O1118" s="141">
        <f ca="1">VLOOKUP($L1118,Routing!$A$3:$B$23,2)+($L1118-VLOOKUP($L1118,Routing!$A$3:$A$23,1))*VLOOKUP($L1118,Routing!$A$3:$G$23,7)</f>
        <v>2.6405497326437151</v>
      </c>
      <c r="P1118" s="83" t="str">
        <f t="shared" ca="1" si="200"/>
        <v/>
      </c>
      <c r="Q1118" s="83" t="str">
        <f t="shared" ca="1" si="204"/>
        <v/>
      </c>
      <c r="R1118" s="83"/>
      <c r="S1118" s="83"/>
    </row>
    <row r="1119" spans="1:19" x14ac:dyDescent="0.2">
      <c r="A1119" s="83">
        <f>+MassCurves!A1086</f>
        <v>1082</v>
      </c>
      <c r="B1119" s="138">
        <f t="shared" si="193"/>
        <v>4.07104</v>
      </c>
      <c r="C1119" s="123">
        <f t="shared" ca="1" si="195"/>
        <v>0.58319999999999972</v>
      </c>
      <c r="D1119" s="139">
        <f t="shared" ca="1" si="196"/>
        <v>0.10624000000000039</v>
      </c>
      <c r="E1119" s="138">
        <f t="shared" ca="1" si="197"/>
        <v>0.30030480000000026</v>
      </c>
      <c r="F1119" s="139">
        <f t="shared" ca="1" si="194"/>
        <v>0.88295701381344027</v>
      </c>
      <c r="G1119" s="140">
        <f t="shared" ca="1" si="201"/>
        <v>52.97742082880648</v>
      </c>
      <c r="H1119" s="139">
        <f t="shared" ca="1" si="198"/>
        <v>2.5322958581754191</v>
      </c>
      <c r="I1119" s="123">
        <f t="shared" ca="1" si="202"/>
        <v>3.4152528719888595</v>
      </c>
      <c r="J1119" s="123">
        <f t="shared" ca="1" si="199"/>
        <v>6.8600366070535426</v>
      </c>
      <c r="K1119" s="142">
        <f t="shared" ca="1" si="203"/>
        <v>102.38857980561409</v>
      </c>
      <c r="L1119" s="143">
        <f ca="1">MAX(Routing!A$3,J1118+K1118)</f>
        <v>107.63340691448387</v>
      </c>
      <c r="M1119" s="141">
        <f ca="1">VLOOKUP(L1119,Routing!A$3:D$23,4)+(L1119-VLOOKUP(L1119,Routing!A$3:A$23,1))*VLOOKUP(L1119,Routing!A$3:E$23,5)</f>
        <v>2.6224121629726813</v>
      </c>
      <c r="N1119" s="141">
        <f ca="1">VLOOKUP($L1119,Routing!$A$3:$C$23,3)+($L1119-VLOOKUP($L1119,Routing!$A$3:$A$23,1))*VLOOKUP($L1119,Routing!$A$3:$F$23,6)</f>
        <v>7.2321621729690894E-2</v>
      </c>
      <c r="O1119" s="141">
        <f ca="1">VLOOKUP($L1119,Routing!$A$3:$B$23,2)+($L1119-VLOOKUP($L1119,Routing!$A$3:$A$23,1))*VLOOKUP($L1119,Routing!$A$3:$G$23,7)</f>
        <v>2.6540202716211363</v>
      </c>
      <c r="P1119" s="83" t="str">
        <f t="shared" ca="1" si="200"/>
        <v/>
      </c>
      <c r="Q1119" s="83" t="str">
        <f t="shared" ca="1" si="204"/>
        <v/>
      </c>
      <c r="R1119" s="83"/>
      <c r="S1119" s="83"/>
    </row>
    <row r="1120" spans="1:19" x14ac:dyDescent="0.2">
      <c r="A1120" s="83">
        <f>+MassCurves!A1087</f>
        <v>1083</v>
      </c>
      <c r="B1120" s="138">
        <f t="shared" si="193"/>
        <v>4.0807600000000006</v>
      </c>
      <c r="C1120" s="123">
        <f t="shared" ca="1" si="195"/>
        <v>0.58320000000000238</v>
      </c>
      <c r="D1120" s="139">
        <f t="shared" ca="1" si="196"/>
        <v>0.10624000000000039</v>
      </c>
      <c r="E1120" s="138">
        <f t="shared" ca="1" si="197"/>
        <v>0.30030480000000026</v>
      </c>
      <c r="F1120" s="139">
        <f t="shared" ca="1" si="194"/>
        <v>0.88295701381344438</v>
      </c>
      <c r="G1120" s="140">
        <f t="shared" ca="1" si="201"/>
        <v>52.977420828806544</v>
      </c>
      <c r="H1120" s="139">
        <f t="shared" ca="1" si="198"/>
        <v>2.5618267556561678</v>
      </c>
      <c r="I1120" s="123">
        <f t="shared" ca="1" si="202"/>
        <v>3.4447837694696122</v>
      </c>
      <c r="J1120" s="123">
        <f t="shared" ca="1" si="199"/>
        <v>6.9196180009396553</v>
      </c>
      <c r="K1120" s="142">
        <f t="shared" ca="1" si="203"/>
        <v>103.98718890731763</v>
      </c>
      <c r="L1120" s="143">
        <f ca="1">MAX(Routing!A$3,J1119+K1119)</f>
        <v>109.24861641266763</v>
      </c>
      <c r="M1120" s="141">
        <f ca="1">VLOOKUP(L1120,Routing!A$3:D$23,4)+(L1120-VLOOKUP(L1120,Routing!A$3:A$23,1))*VLOOKUP(L1120,Routing!A$3:E$23,5)</f>
        <v>2.6307123145563596</v>
      </c>
      <c r="N1120" s="141">
        <f ca="1">VLOOKUP($L1120,Routing!$A$3:$C$23,3)+($L1120-VLOOKUP($L1120,Routing!$A$3:$A$23,1))*VLOOKUP($L1120,Routing!$A$3:$F$23,6)</f>
        <v>7.3428308607514647E-2</v>
      </c>
      <c r="O1120" s="141">
        <f ca="1">VLOOKUP($L1120,Routing!$A$3:$B$23,2)+($L1120-VLOOKUP($L1120,Routing!$A$3:$A$23,1))*VLOOKUP($L1120,Routing!$A$3:$G$23,7)</f>
        <v>2.6678538575939332</v>
      </c>
      <c r="P1120" s="83" t="str">
        <f t="shared" ca="1" si="200"/>
        <v/>
      </c>
      <c r="Q1120" s="83" t="str">
        <f t="shared" ca="1" si="204"/>
        <v/>
      </c>
      <c r="R1120" s="83"/>
      <c r="S1120" s="83"/>
    </row>
    <row r="1121" spans="1:19" x14ac:dyDescent="0.2">
      <c r="A1121" s="83">
        <f>+MassCurves!A1088</f>
        <v>1084</v>
      </c>
      <c r="B1121" s="138">
        <f t="shared" si="193"/>
        <v>4.0904800000000003</v>
      </c>
      <c r="C1121" s="123">
        <f t="shared" ca="1" si="195"/>
        <v>0.58320000000000105</v>
      </c>
      <c r="D1121" s="139">
        <f t="shared" ca="1" si="196"/>
        <v>0.10624000000000039</v>
      </c>
      <c r="E1121" s="138">
        <f t="shared" ca="1" si="197"/>
        <v>0.30030480000000026</v>
      </c>
      <c r="F1121" s="139">
        <f t="shared" ca="1" si="194"/>
        <v>0.88295701381344249</v>
      </c>
      <c r="G1121" s="140">
        <f t="shared" ca="1" si="201"/>
        <v>52.977420828806608</v>
      </c>
      <c r="H1121" s="139">
        <f t="shared" ca="1" si="198"/>
        <v>2.5918772524651028</v>
      </c>
      <c r="I1121" s="123">
        <f t="shared" ca="1" si="202"/>
        <v>3.4748342662785454</v>
      </c>
      <c r="J1121" s="123">
        <f t="shared" ca="1" si="199"/>
        <v>6.9802508552302793</v>
      </c>
      <c r="K1121" s="142">
        <f t="shared" ca="1" si="203"/>
        <v>105.62833726792142</v>
      </c>
      <c r="L1121" s="143">
        <f ca="1">MAX(Routing!A$3,J1120+K1120)</f>
        <v>110.90680690825728</v>
      </c>
      <c r="M1121" s="141">
        <f ca="1">VLOOKUP(L1121,Routing!A$3:D$23,4)+(L1121-VLOOKUP(L1121,Routing!A$3:A$23,1))*VLOOKUP(L1121,Routing!A$3:E$23,5)</f>
        <v>2.639233334574806</v>
      </c>
      <c r="N1121" s="141">
        <f ca="1">VLOOKUP($L1121,Routing!$A$3:$C$23,3)+($L1121-VLOOKUP($L1121,Routing!$A$3:$A$23,1))*VLOOKUP($L1121,Routing!$A$3:$F$23,6)</f>
        <v>7.4564444609974148E-2</v>
      </c>
      <c r="O1121" s="141">
        <f ca="1">VLOOKUP($L1121,Routing!$A$3:$B$23,2)+($L1121-VLOOKUP($L1121,Routing!$A$3:$A$23,1))*VLOOKUP($L1121,Routing!$A$3:$G$23,7)</f>
        <v>2.6820555576246767</v>
      </c>
      <c r="P1121" s="83" t="str">
        <f t="shared" ca="1" si="200"/>
        <v/>
      </c>
      <c r="Q1121" s="83" t="str">
        <f t="shared" ca="1" si="204"/>
        <v/>
      </c>
      <c r="R1121" s="83"/>
      <c r="S1121" s="83"/>
    </row>
    <row r="1122" spans="1:19" x14ac:dyDescent="0.2">
      <c r="A1122" s="83">
        <f>+MassCurves!A1089</f>
        <v>1085</v>
      </c>
      <c r="B1122" s="138">
        <f t="shared" si="193"/>
        <v>4.1002000000000001</v>
      </c>
      <c r="C1122" s="123">
        <f t="shared" ca="1" si="195"/>
        <v>0.58319999999999972</v>
      </c>
      <c r="D1122" s="139">
        <f t="shared" ca="1" si="196"/>
        <v>0.10624000000000039</v>
      </c>
      <c r="E1122" s="138">
        <f t="shared" ca="1" si="197"/>
        <v>0.30030480000000026</v>
      </c>
      <c r="F1122" s="139">
        <f t="shared" ca="1" si="194"/>
        <v>0.88295701381344027</v>
      </c>
      <c r="G1122" s="140">
        <f t="shared" ca="1" si="201"/>
        <v>52.97742082880648</v>
      </c>
      <c r="H1122" s="139">
        <f t="shared" ca="1" si="198"/>
        <v>2.6224596103575126</v>
      </c>
      <c r="I1122" s="123">
        <f t="shared" ca="1" si="202"/>
        <v>3.505416624170953</v>
      </c>
      <c r="J1122" s="123">
        <f t="shared" ca="1" si="199"/>
        <v>7.0419600572798231</v>
      </c>
      <c r="K1122" s="142">
        <f t="shared" ca="1" si="203"/>
        <v>107.31262834288353</v>
      </c>
      <c r="L1122" s="143">
        <f ca="1">MAX(Routing!A$3,J1121+K1121)</f>
        <v>112.6085881231517</v>
      </c>
      <c r="M1122" s="141">
        <f ca="1">VLOOKUP(L1122,Routing!A$3:D$23,4)+(L1122-VLOOKUP(L1122,Routing!A$3:A$23,1))*VLOOKUP(L1122,Routing!A$3:E$23,5)</f>
        <v>2.6479783562340784</v>
      </c>
      <c r="N1122" s="141">
        <f ca="1">VLOOKUP($L1122,Routing!$A$3:$C$23,3)+($L1122-VLOOKUP($L1122,Routing!$A$3:$A$23,1))*VLOOKUP($L1122,Routing!$A$3:$F$23,6)</f>
        <v>7.5730447497877149E-2</v>
      </c>
      <c r="O1122" s="141">
        <f ca="1">VLOOKUP($L1122,Routing!$A$3:$B$23,2)+($L1122-VLOOKUP($L1122,Routing!$A$3:$A$23,1))*VLOOKUP($L1122,Routing!$A$3:$G$23,7)</f>
        <v>2.6966305937234645</v>
      </c>
      <c r="P1122" s="83" t="str">
        <f t="shared" ca="1" si="200"/>
        <v/>
      </c>
      <c r="Q1122" s="83" t="str">
        <f t="shared" ca="1" si="204"/>
        <v/>
      </c>
      <c r="R1122" s="83"/>
      <c r="S1122" s="83"/>
    </row>
    <row r="1123" spans="1:19" x14ac:dyDescent="0.2">
      <c r="A1123" s="83">
        <f>+MassCurves!A1090</f>
        <v>1086</v>
      </c>
      <c r="B1123" s="138">
        <f t="shared" si="193"/>
        <v>4.1099200000000007</v>
      </c>
      <c r="C1123" s="123">
        <f t="shared" ca="1" si="195"/>
        <v>0.58320000000000238</v>
      </c>
      <c r="D1123" s="139">
        <f t="shared" ca="1" si="196"/>
        <v>0.10624000000000039</v>
      </c>
      <c r="E1123" s="138">
        <f t="shared" ca="1" si="197"/>
        <v>0.30030480000000026</v>
      </c>
      <c r="F1123" s="139">
        <f t="shared" ca="1" si="194"/>
        <v>0.88295701381344438</v>
      </c>
      <c r="G1123" s="140">
        <f t="shared" ca="1" si="201"/>
        <v>52.977420828806544</v>
      </c>
      <c r="H1123" s="139">
        <f t="shared" ca="1" si="198"/>
        <v>2.6535864549326731</v>
      </c>
      <c r="I1123" s="123">
        <f t="shared" ca="1" si="202"/>
        <v>3.5365434687461175</v>
      </c>
      <c r="J1123" s="123">
        <f t="shared" ca="1" si="199"/>
        <v>7.1047712351636072</v>
      </c>
      <c r="K1123" s="142">
        <f t="shared" ca="1" si="203"/>
        <v>109.0406840171988</v>
      </c>
      <c r="L1123" s="143">
        <f ca="1">MAX(Routing!A$3,J1122+K1122)</f>
        <v>114.35458840016335</v>
      </c>
      <c r="M1123" s="141">
        <f ca="1">VLOOKUP(L1123,Routing!A$3:D$23,4)+(L1123-VLOOKUP(L1123,Routing!A$3:A$23,1))*VLOOKUP(L1123,Routing!A$3:E$23,5)</f>
        <v>2.6569506084283829</v>
      </c>
      <c r="N1123" s="141">
        <f ca="1">VLOOKUP($L1123,Routing!$A$3:$C$23,3)+($L1123-VLOOKUP($L1123,Routing!$A$3:$A$23,1))*VLOOKUP($L1123,Routing!$A$3:$F$23,6)</f>
        <v>7.6926747790451083E-2</v>
      </c>
      <c r="O1123" s="141">
        <f ca="1">VLOOKUP($L1123,Routing!$A$3:$B$23,2)+($L1123-VLOOKUP($L1123,Routing!$A$3:$A$23,1))*VLOOKUP($L1123,Routing!$A$3:$G$23,7)</f>
        <v>2.7115843473806387</v>
      </c>
      <c r="P1123" s="83" t="str">
        <f t="shared" ca="1" si="200"/>
        <v/>
      </c>
      <c r="Q1123" s="83" t="str">
        <f t="shared" ca="1" si="204"/>
        <v/>
      </c>
      <c r="R1123" s="83"/>
      <c r="S1123" s="83"/>
    </row>
    <row r="1124" spans="1:19" x14ac:dyDescent="0.2">
      <c r="A1124" s="83">
        <f>+MassCurves!A1091</f>
        <v>1087</v>
      </c>
      <c r="B1124" s="138">
        <f t="shared" si="193"/>
        <v>4.1196400000000004</v>
      </c>
      <c r="C1124" s="123">
        <f t="shared" ca="1" si="195"/>
        <v>0.58320000000000105</v>
      </c>
      <c r="D1124" s="139">
        <f t="shared" ca="1" si="196"/>
        <v>0.10624000000000039</v>
      </c>
      <c r="E1124" s="138">
        <f t="shared" ca="1" si="197"/>
        <v>0.30030480000000026</v>
      </c>
      <c r="F1124" s="139">
        <f t="shared" ca="1" si="194"/>
        <v>0.88295701381344249</v>
      </c>
      <c r="G1124" s="140">
        <f t="shared" ca="1" si="201"/>
        <v>52.977420828806608</v>
      </c>
      <c r="H1124" s="139">
        <f t="shared" ca="1" si="198"/>
        <v>2.685270788666811</v>
      </c>
      <c r="I1124" s="123">
        <f t="shared" ca="1" si="202"/>
        <v>3.5682278024802536</v>
      </c>
      <c r="J1124" s="123">
        <f t="shared" ca="1" si="199"/>
        <v>7.1687107842917106</v>
      </c>
      <c r="K1124" s="142">
        <f t="shared" ca="1" si="203"/>
        <v>110.81314514909654</v>
      </c>
      <c r="L1124" s="143">
        <f ca="1">MAX(Routing!A$3,J1123+K1123)</f>
        <v>116.14545525236241</v>
      </c>
      <c r="M1124" s="141">
        <f ca="1">VLOOKUP(L1124,Routing!A$3:D$23,4)+(L1124-VLOOKUP(L1124,Routing!A$3:A$23,1))*VLOOKUP(L1124,Routing!A$3:E$23,5)</f>
        <v>2.6661534185630131</v>
      </c>
      <c r="N1124" s="141">
        <f ca="1">VLOOKUP($L1124,Routing!$A$3:$C$23,3)+($L1124-VLOOKUP($L1124,Routing!$A$3:$A$23,1))*VLOOKUP($L1124,Routing!$A$3:$F$23,6)</f>
        <v>7.8153789141735125E-2</v>
      </c>
      <c r="O1124" s="141">
        <f ca="1">VLOOKUP($L1124,Routing!$A$3:$B$23,2)+($L1124-VLOOKUP($L1124,Routing!$A$3:$A$23,1))*VLOOKUP($L1124,Routing!$A$3:$G$23,7)</f>
        <v>2.7269223642716889</v>
      </c>
      <c r="P1124" s="83" t="str">
        <f t="shared" ca="1" si="200"/>
        <v/>
      </c>
      <c r="Q1124" s="83" t="str">
        <f t="shared" ca="1" si="204"/>
        <v/>
      </c>
      <c r="R1124" s="83"/>
      <c r="S1124" s="83"/>
    </row>
    <row r="1125" spans="1:19" x14ac:dyDescent="0.2">
      <c r="A1125" s="83">
        <f>+MassCurves!A1092</f>
        <v>1088</v>
      </c>
      <c r="B1125" s="138">
        <f t="shared" ref="B1125:B1188" si="205">+HLOOKUP($B$9,MassCurve,(A1125+2))</f>
        <v>4.1293600000000001</v>
      </c>
      <c r="C1125" s="123">
        <f t="shared" ca="1" si="195"/>
        <v>0.58319999999999972</v>
      </c>
      <c r="D1125" s="139">
        <f t="shared" ca="1" si="196"/>
        <v>0.10624000000000039</v>
      </c>
      <c r="E1125" s="138">
        <f t="shared" ca="1" si="197"/>
        <v>0.30030480000000026</v>
      </c>
      <c r="F1125" s="139">
        <f t="shared" ref="F1125:F1188" ca="1" si="206">+E1125*C1125*MAX(0.05,$B$5)*1.0083</f>
        <v>0.88295701381344027</v>
      </c>
      <c r="G1125" s="140">
        <f t="shared" ca="1" si="201"/>
        <v>52.97742082880648</v>
      </c>
      <c r="H1125" s="139">
        <f t="shared" ca="1" si="198"/>
        <v>2.7175260044939629</v>
      </c>
      <c r="I1125" s="123">
        <f t="shared" ca="1" si="202"/>
        <v>3.6004830183074032</v>
      </c>
      <c r="J1125" s="123">
        <f t="shared" ca="1" si="199"/>
        <v>7.2338058951451085</v>
      </c>
      <c r="K1125" s="142">
        <f t="shared" ca="1" si="203"/>
        <v>112.63067213449176</v>
      </c>
      <c r="L1125" s="143">
        <f ca="1">MAX(Routing!A$3,J1124+K1124)</f>
        <v>117.98185593338825</v>
      </c>
      <c r="M1125" s="141">
        <f ca="1">VLOOKUP(L1125,Routing!A$3:D$23,4)+(L1125-VLOOKUP(L1125,Routing!A$3:A$23,1))*VLOOKUP(L1125,Routing!A$3:E$23,5)</f>
        <v>2.6755902154850371</v>
      </c>
      <c r="N1125" s="141">
        <f ca="1">VLOOKUP($L1125,Routing!$A$3:$C$23,3)+($L1125-VLOOKUP($L1125,Routing!$A$3:$A$23,1))*VLOOKUP($L1125,Routing!$A$3:$F$23,6)</f>
        <v>7.9412028731338291E-2</v>
      </c>
      <c r="O1125" s="141">
        <f ca="1">VLOOKUP($L1125,Routing!$A$3:$B$23,2)+($L1125-VLOOKUP($L1125,Routing!$A$3:$A$23,1))*VLOOKUP($L1125,Routing!$A$3:$G$23,7)</f>
        <v>2.7426503591417286</v>
      </c>
      <c r="P1125" s="83" t="str">
        <f t="shared" ca="1" si="200"/>
        <v/>
      </c>
      <c r="Q1125" s="83" t="str">
        <f t="shared" ca="1" si="204"/>
        <v/>
      </c>
      <c r="R1125" s="83"/>
      <c r="S1125" s="83"/>
    </row>
    <row r="1126" spans="1:19" x14ac:dyDescent="0.2">
      <c r="A1126" s="83">
        <f>+MassCurves!A1093</f>
        <v>1089</v>
      </c>
      <c r="B1126" s="138">
        <f t="shared" si="205"/>
        <v>4.1390799999999999</v>
      </c>
      <c r="C1126" s="123">
        <f t="shared" ref="C1126:C1189" ca="1" si="207">+IF(A1126&lt;MAX(5,$B$6),(B1126-B1125)*60,(B1126-OFFSET(B1126,-MAX(5,$B$6),0,1,1))/(A1126-OFFSET(A1126,-MAX(5,$B$6),0,1,1))*60)</f>
        <v>0.58319999999999972</v>
      </c>
      <c r="D1126" s="139">
        <f t="shared" ref="D1126:D1189" ca="1" si="208">VLOOKUP(C1126,Cinterp,$B$10+1)</f>
        <v>0.10624000000000039</v>
      </c>
      <c r="E1126" s="138">
        <f t="shared" ref="E1126:E1189" ca="1" si="209">0.95*MAX(0,$B$7)/100+D1126*(1-MAX(0,$B$7)/100)</f>
        <v>0.30030480000000026</v>
      </c>
      <c r="F1126" s="139">
        <f t="shared" ca="1" si="206"/>
        <v>0.88295701381344027</v>
      </c>
      <c r="G1126" s="140">
        <f t="shared" ca="1" si="201"/>
        <v>52.977420828806416</v>
      </c>
      <c r="H1126" s="139">
        <f t="shared" ref="H1126:H1189" ca="1" si="210">+S$35*(1-F1126/B$20)*(1/(1+ABS(A1126-S$37)/100))^2</f>
        <v>2.7503658999612459</v>
      </c>
      <c r="I1126" s="123">
        <f t="shared" ca="1" si="202"/>
        <v>3.6333229137746863</v>
      </c>
      <c r="J1126" s="123">
        <f t="shared" ref="J1126:J1189" ca="1" si="211">+I1126+I1127</f>
        <v>7.3000845821885569</v>
      </c>
      <c r="K1126" s="142">
        <f t="shared" ca="1" si="203"/>
        <v>114.49394549308505</v>
      </c>
      <c r="L1126" s="143">
        <f ca="1">MAX(Routing!A$3,J1125+K1125)</f>
        <v>119.86447802963687</v>
      </c>
      <c r="M1126" s="141">
        <f ca="1">VLOOKUP(L1126,Routing!A$3:D$23,4)+(L1126-VLOOKUP(L1126,Routing!A$3:A$23,1))*VLOOKUP(L1126,Routing!A$3:E$23,5)</f>
        <v>2.6852645325263969</v>
      </c>
      <c r="N1126" s="141">
        <f ca="1">VLOOKUP($L1126,Routing!$A$3:$C$23,3)+($L1126-VLOOKUP($L1126,Routing!$A$3:$A$23,1))*VLOOKUP($L1126,Routing!$A$3:$F$23,6)</f>
        <v>8.0701937670186269E-2</v>
      </c>
      <c r="O1126" s="141">
        <f ca="1">VLOOKUP($L1126,Routing!$A$3:$B$23,2)+($L1126-VLOOKUP($L1126,Routing!$A$3:$A$23,1))*VLOOKUP($L1126,Routing!$A$3:$G$23,7)</f>
        <v>2.7587742208773287</v>
      </c>
      <c r="P1126" s="83" t="str">
        <f t="shared" ref="P1126:P1189" ca="1" si="212">IF(I1126&gt;B$23,(I1126-B$23),"")</f>
        <v/>
      </c>
      <c r="Q1126" s="83" t="str">
        <f t="shared" ca="1" si="204"/>
        <v/>
      </c>
      <c r="R1126" s="83"/>
      <c r="S1126" s="83"/>
    </row>
    <row r="1127" spans="1:19" x14ac:dyDescent="0.2">
      <c r="A1127" s="83">
        <f>+MassCurves!A1094</f>
        <v>1090</v>
      </c>
      <c r="B1127" s="138">
        <f t="shared" si="205"/>
        <v>4.1488000000000005</v>
      </c>
      <c r="C1127" s="123">
        <f t="shared" ca="1" si="207"/>
        <v>0.58320000000000105</v>
      </c>
      <c r="D1127" s="139">
        <f t="shared" ca="1" si="208"/>
        <v>0.10624000000000039</v>
      </c>
      <c r="E1127" s="138">
        <f t="shared" ca="1" si="209"/>
        <v>0.30030480000000026</v>
      </c>
      <c r="F1127" s="139">
        <f t="shared" ca="1" si="206"/>
        <v>0.88295701381344249</v>
      </c>
      <c r="G1127" s="140">
        <f t="shared" ref="G1127:G1190" ca="1" si="213">+AVERAGE(F1126:F1127)*60</f>
        <v>52.97742082880648</v>
      </c>
      <c r="H1127" s="139">
        <f t="shared" ca="1" si="210"/>
        <v>2.7838046919864863</v>
      </c>
      <c r="I1127" s="123">
        <f t="shared" ref="I1127:I1190" ca="1" si="214">+F1127+H1127</f>
        <v>3.6667617057999289</v>
      </c>
      <c r="J1127" s="123">
        <f t="shared" ca="1" si="211"/>
        <v>7.3675757140176188</v>
      </c>
      <c r="K1127" s="142">
        <f t="shared" ref="K1127:K1190" ca="1" si="215">L1127-2*M1127</f>
        <v>116.40366647705554</v>
      </c>
      <c r="L1127" s="143">
        <f ca="1">MAX(Routing!A$3,J1126+K1126)</f>
        <v>121.79403007527361</v>
      </c>
      <c r="M1127" s="141">
        <f ca="1">VLOOKUP(L1127,Routing!A$3:D$23,4)+(L1127-VLOOKUP(L1127,Routing!A$3:A$23,1))*VLOOKUP(L1127,Routing!A$3:E$23,5)</f>
        <v>2.6951800106643042</v>
      </c>
      <c r="N1127" s="141">
        <f ca="1">VLOOKUP($L1127,Routing!$A$3:$C$23,3)+($L1127-VLOOKUP($L1127,Routing!$A$3:$A$23,1))*VLOOKUP($L1127,Routing!$A$3:$F$23,6)</f>
        <v>8.2024001421907231E-2</v>
      </c>
      <c r="O1127" s="141">
        <f ca="1">VLOOKUP($L1127,Routing!$A$3:$B$23,2)+($L1127-VLOOKUP($L1127,Routing!$A$3:$A$23,1))*VLOOKUP($L1127,Routing!$A$3:$G$23,7)</f>
        <v>2.7753000177738403</v>
      </c>
      <c r="P1127" s="83" t="str">
        <f t="shared" ca="1" si="212"/>
        <v/>
      </c>
      <c r="Q1127" s="83" t="str">
        <f t="shared" ref="Q1127:Q1190" ca="1" si="216">IF(P1127="","",P1127*60)</f>
        <v/>
      </c>
      <c r="R1127" s="83"/>
      <c r="S1127" s="83"/>
    </row>
    <row r="1128" spans="1:19" x14ac:dyDescent="0.2">
      <c r="A1128" s="83">
        <f>+MassCurves!A1095</f>
        <v>1091</v>
      </c>
      <c r="B1128" s="138">
        <f t="shared" si="205"/>
        <v>4.1585200000000002</v>
      </c>
      <c r="C1128" s="123">
        <f t="shared" ca="1" si="207"/>
        <v>0.58320000000000105</v>
      </c>
      <c r="D1128" s="139">
        <f t="shared" ca="1" si="208"/>
        <v>0.10624000000000039</v>
      </c>
      <c r="E1128" s="138">
        <f t="shared" ca="1" si="209"/>
        <v>0.30030480000000026</v>
      </c>
      <c r="F1128" s="139">
        <f t="shared" ca="1" si="206"/>
        <v>0.88295701381344249</v>
      </c>
      <c r="G1128" s="140">
        <f t="shared" ca="1" si="213"/>
        <v>52.977420828806551</v>
      </c>
      <c r="H1128" s="139">
        <f t="shared" ca="1" si="210"/>
        <v>2.8178570322476233</v>
      </c>
      <c r="I1128" s="123">
        <f t="shared" ca="1" si="214"/>
        <v>3.7008140460610659</v>
      </c>
      <c r="J1128" s="123">
        <f t="shared" ca="1" si="211"/>
        <v>7.4363090448004225</v>
      </c>
      <c r="K1128" s="142">
        <f t="shared" ca="1" si="215"/>
        <v>118.36055770333476</v>
      </c>
      <c r="L1128" s="143">
        <f ca="1">MAX(Routing!A$3,J1127+K1127)</f>
        <v>123.77124219107316</v>
      </c>
      <c r="M1128" s="141">
        <f ca="1">VLOOKUP(L1128,Routing!A$3:D$23,4)+(L1128-VLOOKUP(L1128,Routing!A$3:A$23,1))*VLOOKUP(L1128,Routing!A$3:E$23,5)</f>
        <v>2.7053404018040759</v>
      </c>
      <c r="N1128" s="141">
        <f ca="1">VLOOKUP($L1128,Routing!$A$3:$C$23,3)+($L1128-VLOOKUP($L1128,Routing!$A$3:$A$23,1))*VLOOKUP($L1128,Routing!$A$3:$F$23,6)</f>
        <v>8.337872024054345E-2</v>
      </c>
      <c r="O1128" s="141">
        <f ca="1">VLOOKUP($L1128,Routing!$A$3:$B$23,2)+($L1128-VLOOKUP($L1128,Routing!$A$3:$A$23,1))*VLOOKUP($L1128,Routing!$A$3:$G$23,7)</f>
        <v>2.7922340030067931</v>
      </c>
      <c r="P1128" s="83" t="str">
        <f t="shared" ca="1" si="212"/>
        <v/>
      </c>
      <c r="Q1128" s="83" t="str">
        <f t="shared" ca="1" si="216"/>
        <v/>
      </c>
      <c r="R1128" s="83"/>
      <c r="S1128" s="83"/>
    </row>
    <row r="1129" spans="1:19" x14ac:dyDescent="0.2">
      <c r="A1129" s="83">
        <f>+MassCurves!A1096</f>
        <v>1092</v>
      </c>
      <c r="B1129" s="138">
        <f t="shared" si="205"/>
        <v>4.1682399999999999</v>
      </c>
      <c r="C1129" s="123">
        <f t="shared" ca="1" si="207"/>
        <v>0.58319999999999972</v>
      </c>
      <c r="D1129" s="139">
        <f t="shared" ca="1" si="208"/>
        <v>0.10624000000000039</v>
      </c>
      <c r="E1129" s="138">
        <f t="shared" ca="1" si="209"/>
        <v>0.30030480000000026</v>
      </c>
      <c r="F1129" s="139">
        <f t="shared" ca="1" si="206"/>
        <v>0.88295701381344027</v>
      </c>
      <c r="G1129" s="140">
        <f t="shared" ca="1" si="213"/>
        <v>52.97742082880648</v>
      </c>
      <c r="H1129" s="139">
        <f t="shared" ca="1" si="210"/>
        <v>2.852538023235053</v>
      </c>
      <c r="I1129" s="123">
        <f t="shared" ca="1" si="214"/>
        <v>3.7354950370484934</v>
      </c>
      <c r="J1129" s="123">
        <f t="shared" ca="1" si="211"/>
        <v>7.5063152470780858</v>
      </c>
      <c r="K1129" s="142">
        <f t="shared" ca="1" si="215"/>
        <v>120.3653638105008</v>
      </c>
      <c r="L1129" s="143">
        <f ca="1">MAX(Routing!A$3,J1128+K1128)</f>
        <v>125.79686674813519</v>
      </c>
      <c r="M1129" s="141">
        <f ca="1">VLOOKUP(L1129,Routing!A$3:D$23,4)+(L1129-VLOOKUP(L1129,Routing!A$3:A$23,1))*VLOOKUP(L1129,Routing!A$3:E$23,5)</f>
        <v>2.7157495721898002</v>
      </c>
      <c r="N1129" s="141">
        <f ca="1">VLOOKUP($L1129,Routing!$A$3:$C$23,3)+($L1129-VLOOKUP($L1129,Routing!$A$3:$A$23,1))*VLOOKUP($L1129,Routing!$A$3:$F$23,6)</f>
        <v>8.4766609625306744E-2</v>
      </c>
      <c r="O1129" s="141">
        <f ca="1">VLOOKUP($L1129,Routing!$A$3:$B$23,2)+($L1129-VLOOKUP($L1129,Routing!$A$3:$A$23,1))*VLOOKUP($L1129,Routing!$A$3:$G$23,7)</f>
        <v>2.8095826203163341</v>
      </c>
      <c r="P1129" s="83" t="str">
        <f t="shared" ca="1" si="212"/>
        <v/>
      </c>
      <c r="Q1129" s="83" t="str">
        <f t="shared" ca="1" si="216"/>
        <v/>
      </c>
      <c r="R1129" s="83"/>
      <c r="S1129" s="83"/>
    </row>
    <row r="1130" spans="1:19" x14ac:dyDescent="0.2">
      <c r="A1130" s="83">
        <f>+MassCurves!A1097</f>
        <v>1093</v>
      </c>
      <c r="B1130" s="138">
        <f t="shared" si="205"/>
        <v>4.1779600000000006</v>
      </c>
      <c r="C1130" s="123">
        <f t="shared" ca="1" si="207"/>
        <v>0.58320000000000105</v>
      </c>
      <c r="D1130" s="139">
        <f t="shared" ca="1" si="208"/>
        <v>0.10624000000000039</v>
      </c>
      <c r="E1130" s="138">
        <f t="shared" ca="1" si="209"/>
        <v>0.30030480000000026</v>
      </c>
      <c r="F1130" s="139">
        <f t="shared" ca="1" si="206"/>
        <v>0.88295701381344249</v>
      </c>
      <c r="G1130" s="140">
        <f t="shared" ca="1" si="213"/>
        <v>52.97742082880648</v>
      </c>
      <c r="H1130" s="139">
        <f t="shared" ca="1" si="210"/>
        <v>2.8878632349996978</v>
      </c>
      <c r="I1130" s="123">
        <f t="shared" ca="1" si="214"/>
        <v>3.7708202488131404</v>
      </c>
      <c r="J1130" s="123">
        <f t="shared" ca="1" si="211"/>
        <v>7.5776259459912936</v>
      </c>
      <c r="K1130" s="142">
        <f t="shared" ca="1" si="215"/>
        <v>122.418852141385</v>
      </c>
      <c r="L1130" s="143">
        <f ca="1">MAX(Routing!A$3,J1129+K1129)</f>
        <v>127.87167905757889</v>
      </c>
      <c r="M1130" s="141">
        <f ca="1">VLOOKUP(L1130,Routing!A$3:D$23,4)+(L1130-VLOOKUP(L1130,Routing!A$3:A$23,1))*VLOOKUP(L1130,Routing!A$3:E$23,5)</f>
        <v>2.7264115059485041</v>
      </c>
      <c r="N1130" s="141">
        <f ca="1">VLOOKUP($L1130,Routing!$A$3:$C$23,3)+($L1130-VLOOKUP($L1130,Routing!$A$3:$A$23,1))*VLOOKUP($L1130,Routing!$A$3:$F$23,6)</f>
        <v>8.6188200793133871E-2</v>
      </c>
      <c r="O1130" s="141">
        <f ca="1">VLOOKUP($L1130,Routing!$A$3:$B$23,2)+($L1130-VLOOKUP($L1130,Routing!$A$3:$A$23,1))*VLOOKUP($L1130,Routing!$A$3:$G$23,7)</f>
        <v>2.8273525099141734</v>
      </c>
      <c r="P1130" s="83" t="str">
        <f t="shared" ca="1" si="212"/>
        <v/>
      </c>
      <c r="Q1130" s="83" t="str">
        <f t="shared" ca="1" si="216"/>
        <v/>
      </c>
      <c r="R1130" s="83"/>
      <c r="S1130" s="83"/>
    </row>
    <row r="1131" spans="1:19" x14ac:dyDescent="0.2">
      <c r="A1131" s="83">
        <f>+MassCurves!A1098</f>
        <v>1094</v>
      </c>
      <c r="B1131" s="138">
        <f t="shared" si="205"/>
        <v>4.1876800000000003</v>
      </c>
      <c r="C1131" s="123">
        <f t="shared" ca="1" si="207"/>
        <v>0.58320000000000105</v>
      </c>
      <c r="D1131" s="139">
        <f t="shared" ca="1" si="208"/>
        <v>0.10624000000000039</v>
      </c>
      <c r="E1131" s="138">
        <f t="shared" ca="1" si="209"/>
        <v>0.30030480000000026</v>
      </c>
      <c r="F1131" s="139">
        <f t="shared" ca="1" si="206"/>
        <v>0.88295701381344249</v>
      </c>
      <c r="G1131" s="140">
        <f t="shared" ca="1" si="213"/>
        <v>52.977420828806551</v>
      </c>
      <c r="H1131" s="139">
        <f t="shared" ca="1" si="210"/>
        <v>2.9238487226315377</v>
      </c>
      <c r="I1131" s="123">
        <f t="shared" ca="1" si="214"/>
        <v>3.8068057364449803</v>
      </c>
      <c r="J1131" s="123">
        <f t="shared" ca="1" si="211"/>
        <v>7.6502737550043847</v>
      </c>
      <c r="K1131" s="142">
        <f t="shared" ca="1" si="215"/>
        <v>124.52181345253744</v>
      </c>
      <c r="L1131" s="143">
        <f ca="1">MAX(Routing!A$3,J1130+K1130)</f>
        <v>129.99647808737629</v>
      </c>
      <c r="M1131" s="141">
        <f ca="1">VLOOKUP(L1131,Routing!A$3:D$23,4)+(L1131-VLOOKUP(L1131,Routing!A$3:A$23,1))*VLOOKUP(L1131,Routing!A$3:E$23,5)</f>
        <v>2.7373303087737733</v>
      </c>
      <c r="N1131" s="141">
        <f ca="1">VLOOKUP($L1131,Routing!$A$3:$C$23,3)+($L1131-VLOOKUP($L1131,Routing!$A$3:$A$23,1))*VLOOKUP($L1131,Routing!$A$3:$F$23,6)</f>
        <v>8.7644041169836442E-2</v>
      </c>
      <c r="O1131" s="141">
        <f ca="1">VLOOKUP($L1131,Routing!$A$3:$B$23,2)+($L1131-VLOOKUP($L1131,Routing!$A$3:$A$23,1))*VLOOKUP($L1131,Routing!$A$3:$G$23,7)</f>
        <v>2.8455505146229556</v>
      </c>
      <c r="P1131" s="83" t="str">
        <f t="shared" ca="1" si="212"/>
        <v/>
      </c>
      <c r="Q1131" s="83" t="str">
        <f t="shared" ca="1" si="216"/>
        <v/>
      </c>
      <c r="R1131" s="83"/>
      <c r="S1131" s="83"/>
    </row>
    <row r="1132" spans="1:19" x14ac:dyDescent="0.2">
      <c r="A1132" s="83">
        <f>+MassCurves!A1099</f>
        <v>1095</v>
      </c>
      <c r="B1132" s="138">
        <f t="shared" si="205"/>
        <v>4.1974</v>
      </c>
      <c r="C1132" s="123">
        <f t="shared" ca="1" si="207"/>
        <v>0.58319999999999972</v>
      </c>
      <c r="D1132" s="139">
        <f t="shared" ca="1" si="208"/>
        <v>0.10624000000000039</v>
      </c>
      <c r="E1132" s="138">
        <f t="shared" ca="1" si="209"/>
        <v>0.30030480000000026</v>
      </c>
      <c r="F1132" s="139">
        <f t="shared" ca="1" si="206"/>
        <v>0.88295701381344027</v>
      </c>
      <c r="G1132" s="140">
        <f t="shared" ca="1" si="213"/>
        <v>52.97742082880648</v>
      </c>
      <c r="H1132" s="139">
        <f t="shared" ca="1" si="210"/>
        <v>2.9605110445051608</v>
      </c>
      <c r="I1132" s="123">
        <f t="shared" ca="1" si="214"/>
        <v>3.8434680583186012</v>
      </c>
      <c r="J1132" s="123">
        <f t="shared" ca="1" si="211"/>
        <v>7.724292313202282</v>
      </c>
      <c r="K1132" s="142">
        <f t="shared" ca="1" si="215"/>
        <v>126.67506265175815</v>
      </c>
      <c r="L1132" s="143">
        <f ca="1">MAX(Routing!A$3,J1131+K1131)</f>
        <v>132.17208720754184</v>
      </c>
      <c r="M1132" s="141">
        <f ca="1">VLOOKUP(L1132,Routing!A$3:D$23,4)+(L1132-VLOOKUP(L1132,Routing!A$3:A$23,1))*VLOOKUP(L1132,Routing!A$3:E$23,5)</f>
        <v>2.7485102117550966</v>
      </c>
      <c r="N1132" s="141">
        <f ca="1">VLOOKUP($L1132,Routing!$A$3:$C$23,3)+($L1132-VLOOKUP($L1132,Routing!$A$3:$A$23,1))*VLOOKUP($L1132,Routing!$A$3:$F$23,6)</f>
        <v>8.9134694900679573E-2</v>
      </c>
      <c r="O1132" s="141">
        <f ca="1">VLOOKUP($L1132,Routing!$A$3:$B$23,2)+($L1132-VLOOKUP($L1132,Routing!$A$3:$A$23,1))*VLOOKUP($L1132,Routing!$A$3:$G$23,7)</f>
        <v>2.8641836862584946</v>
      </c>
      <c r="P1132" s="83" t="str">
        <f t="shared" ca="1" si="212"/>
        <v/>
      </c>
      <c r="Q1132" s="83" t="str">
        <f t="shared" ca="1" si="216"/>
        <v/>
      </c>
      <c r="R1132" s="83"/>
      <c r="S1132" s="83"/>
    </row>
    <row r="1133" spans="1:19" x14ac:dyDescent="0.2">
      <c r="A1133" s="83">
        <f>+MassCurves!A1100</f>
        <v>1096</v>
      </c>
      <c r="B1133" s="138">
        <f t="shared" si="205"/>
        <v>4.2071200000000006</v>
      </c>
      <c r="C1133" s="123">
        <f t="shared" ca="1" si="207"/>
        <v>0.58320000000000238</v>
      </c>
      <c r="D1133" s="139">
        <f t="shared" ca="1" si="208"/>
        <v>0.10624000000000039</v>
      </c>
      <c r="E1133" s="138">
        <f t="shared" ca="1" si="209"/>
        <v>0.30030480000000026</v>
      </c>
      <c r="F1133" s="139">
        <f t="shared" ca="1" si="206"/>
        <v>0.88295701381344438</v>
      </c>
      <c r="G1133" s="140">
        <f t="shared" ca="1" si="213"/>
        <v>52.977420828806544</v>
      </c>
      <c r="H1133" s="139">
        <f t="shared" ca="1" si="210"/>
        <v>2.9978672813311213</v>
      </c>
      <c r="I1133" s="123">
        <f t="shared" ca="1" si="214"/>
        <v>3.8808242951445657</v>
      </c>
      <c r="J1133" s="123">
        <f t="shared" ca="1" si="211"/>
        <v>7.7997163242398777</v>
      </c>
      <c r="K1133" s="142">
        <f t="shared" ca="1" si="215"/>
        <v>128.87943956496184</v>
      </c>
      <c r="L1133" s="143">
        <f ca="1">MAX(Routing!A$3,J1132+K1132)</f>
        <v>134.39935496496042</v>
      </c>
      <c r="M1133" s="141">
        <f ca="1">VLOOKUP(L1133,Routing!A$3:D$23,4)+(L1133-VLOOKUP(L1133,Routing!A$3:A$23,1))*VLOOKUP(L1133,Routing!A$3:E$23,5)</f>
        <v>2.7599555753595086</v>
      </c>
      <c r="N1133" s="141">
        <f ca="1">VLOOKUP($L1133,Routing!$A$3:$C$23,3)+($L1133-VLOOKUP($L1133,Routing!$A$3:$A$23,1))*VLOOKUP($L1133,Routing!$A$3:$F$23,6)</f>
        <v>9.0660743381267839E-2</v>
      </c>
      <c r="O1133" s="141">
        <f ca="1">VLOOKUP($L1133,Routing!$A$3:$B$23,2)+($L1133-VLOOKUP($L1133,Routing!$A$3:$A$23,1))*VLOOKUP($L1133,Routing!$A$3:$G$23,7)</f>
        <v>2.8832592922658482</v>
      </c>
      <c r="P1133" s="83" t="str">
        <f t="shared" ca="1" si="212"/>
        <v/>
      </c>
      <c r="Q1133" s="83" t="str">
        <f t="shared" ca="1" si="216"/>
        <v/>
      </c>
      <c r="R1133" s="83"/>
      <c r="S1133" s="83"/>
    </row>
    <row r="1134" spans="1:19" x14ac:dyDescent="0.2">
      <c r="A1134" s="83">
        <f>+MassCurves!A1101</f>
        <v>1097</v>
      </c>
      <c r="B1134" s="138">
        <f t="shared" si="205"/>
        <v>4.2168400000000004</v>
      </c>
      <c r="C1134" s="123">
        <f t="shared" ca="1" si="207"/>
        <v>0.58319999999999972</v>
      </c>
      <c r="D1134" s="139">
        <f t="shared" ca="1" si="208"/>
        <v>0.10624000000000039</v>
      </c>
      <c r="E1134" s="138">
        <f t="shared" ca="1" si="209"/>
        <v>0.30030480000000026</v>
      </c>
      <c r="F1134" s="139">
        <f t="shared" ca="1" si="206"/>
        <v>0.88295701381344027</v>
      </c>
      <c r="G1134" s="140">
        <f t="shared" ca="1" si="213"/>
        <v>52.977420828806544</v>
      </c>
      <c r="H1134" s="139">
        <f t="shared" ca="1" si="210"/>
        <v>3.0359350560540017</v>
      </c>
      <c r="I1134" s="123">
        <f t="shared" ca="1" si="214"/>
        <v>3.9188920698674421</v>
      </c>
      <c r="J1134" s="123">
        <f t="shared" ca="1" si="211"/>
        <v>7.8765815970281459</v>
      </c>
      <c r="K1134" s="142">
        <f t="shared" ca="1" si="215"/>
        <v>131.13580973370989</v>
      </c>
      <c r="L1134" s="143">
        <f ca="1">MAX(Routing!A$3,J1133+K1133)</f>
        <v>136.67915588920172</v>
      </c>
      <c r="M1134" s="141">
        <f ca="1">VLOOKUP(L1134,Routing!A$3:D$23,4)+(L1134-VLOOKUP(L1134,Routing!A$3:A$23,1))*VLOOKUP(L1134,Routing!A$3:E$23,5)</f>
        <v>2.7716708935724652</v>
      </c>
      <c r="N1134" s="141">
        <f ca="1">VLOOKUP($L1134,Routing!$A$3:$C$23,3)+($L1134-VLOOKUP($L1134,Routing!$A$3:$A$23,1))*VLOOKUP($L1134,Routing!$A$3:$F$23,6)</f>
        <v>9.222278580966202E-2</v>
      </c>
      <c r="O1134" s="141">
        <f ca="1">VLOOKUP($L1134,Routing!$A$3:$B$23,2)+($L1134-VLOOKUP($L1134,Routing!$A$3:$A$23,1))*VLOOKUP($L1134,Routing!$A$3:$G$23,7)</f>
        <v>2.9027848226207751</v>
      </c>
      <c r="P1134" s="83" t="str">
        <f t="shared" ca="1" si="212"/>
        <v/>
      </c>
      <c r="Q1134" s="83" t="str">
        <f t="shared" ca="1" si="216"/>
        <v/>
      </c>
      <c r="R1134" s="83"/>
      <c r="S1134" s="83"/>
    </row>
    <row r="1135" spans="1:19" x14ac:dyDescent="0.2">
      <c r="A1135" s="83">
        <f>+MassCurves!A1102</f>
        <v>1098</v>
      </c>
      <c r="B1135" s="138">
        <f t="shared" si="205"/>
        <v>4.2265600000000001</v>
      </c>
      <c r="C1135" s="123">
        <f t="shared" ca="1" si="207"/>
        <v>0.58319999999999972</v>
      </c>
      <c r="D1135" s="139">
        <f t="shared" ca="1" si="208"/>
        <v>0.10624000000000039</v>
      </c>
      <c r="E1135" s="138">
        <f t="shared" ca="1" si="209"/>
        <v>0.30030480000000026</v>
      </c>
      <c r="F1135" s="139">
        <f t="shared" ca="1" si="206"/>
        <v>0.88295701381344027</v>
      </c>
      <c r="G1135" s="140">
        <f t="shared" ca="1" si="213"/>
        <v>52.977420828806416</v>
      </c>
      <c r="H1135" s="139">
        <f t="shared" ca="1" si="210"/>
        <v>3.0747325546404372</v>
      </c>
      <c r="I1135" s="123">
        <f t="shared" ca="1" si="214"/>
        <v>3.9576895684538775</v>
      </c>
      <c r="J1135" s="123">
        <f t="shared" ca="1" si="211"/>
        <v>7.9549250882459797</v>
      </c>
      <c r="K1135" s="142">
        <f t="shared" ca="1" si="215"/>
        <v>133.44506524481494</v>
      </c>
      <c r="L1135" s="143">
        <f ca="1">MAX(Routing!A$3,J1134+K1134)</f>
        <v>139.01239133073804</v>
      </c>
      <c r="M1135" s="141">
        <f ca="1">VLOOKUP(L1135,Routing!A$3:D$23,4)+(L1135-VLOOKUP(L1135,Routing!A$3:A$23,1))*VLOOKUP(L1135,Routing!A$3:E$23,5)</f>
        <v>2.7836607982052315</v>
      </c>
      <c r="N1135" s="141">
        <f ca="1">VLOOKUP($L1135,Routing!$A$3:$C$23,3)+($L1135-VLOOKUP($L1135,Routing!$A$3:$A$23,1))*VLOOKUP($L1135,Routing!$A$3:$F$23,6)</f>
        <v>9.3821439760697525E-2</v>
      </c>
      <c r="O1135" s="141">
        <f ca="1">VLOOKUP($L1135,Routing!$A$3:$B$23,2)+($L1135-VLOOKUP($L1135,Routing!$A$3:$A$23,1))*VLOOKUP($L1135,Routing!$A$3:$G$23,7)</f>
        <v>2.922767997008719</v>
      </c>
      <c r="P1135" s="83" t="str">
        <f t="shared" ca="1" si="212"/>
        <v/>
      </c>
      <c r="Q1135" s="83" t="str">
        <f t="shared" ca="1" si="216"/>
        <v/>
      </c>
      <c r="R1135" s="83"/>
      <c r="S1135" s="83"/>
    </row>
    <row r="1136" spans="1:19" x14ac:dyDescent="0.2">
      <c r="A1136" s="83">
        <f>+MassCurves!A1103</f>
        <v>1099</v>
      </c>
      <c r="B1136" s="138">
        <f t="shared" si="205"/>
        <v>4.2362800000000007</v>
      </c>
      <c r="C1136" s="123">
        <f t="shared" ca="1" si="207"/>
        <v>0.58320000000000238</v>
      </c>
      <c r="D1136" s="139">
        <f t="shared" ca="1" si="208"/>
        <v>0.10624000000000039</v>
      </c>
      <c r="E1136" s="138">
        <f t="shared" ca="1" si="209"/>
        <v>0.30030480000000026</v>
      </c>
      <c r="F1136" s="139">
        <f t="shared" ca="1" si="206"/>
        <v>0.88295701381344438</v>
      </c>
      <c r="G1136" s="140">
        <f t="shared" ca="1" si="213"/>
        <v>52.977420828806544</v>
      </c>
      <c r="H1136" s="139">
        <f t="shared" ca="1" si="210"/>
        <v>3.1142785478029276</v>
      </c>
      <c r="I1136" s="123">
        <f t="shared" ca="1" si="214"/>
        <v>3.9972355616163719</v>
      </c>
      <c r="J1136" s="123">
        <f t="shared" ca="1" si="211"/>
        <v>8.0347849467720245</v>
      </c>
      <c r="K1136" s="142">
        <f t="shared" ca="1" si="215"/>
        <v>135.80812559349187</v>
      </c>
      <c r="L1136" s="143">
        <f ca="1">MAX(Routing!A$3,J1135+K1135)</f>
        <v>141.39999033306091</v>
      </c>
      <c r="M1136" s="141">
        <f ca="1">VLOOKUP(L1136,Routing!A$3:D$23,4)+(L1136-VLOOKUP(L1136,Routing!A$3:A$23,1))*VLOOKUP(L1136,Routing!A$3:E$23,5)</f>
        <v>2.7959300633764692</v>
      </c>
      <c r="N1136" s="141">
        <f ca="1">VLOOKUP($L1136,Routing!$A$3:$C$23,3)+($L1136-VLOOKUP($L1136,Routing!$A$3:$A$23,1))*VLOOKUP($L1136,Routing!$A$3:$F$23,6)</f>
        <v>9.5457341783529229E-2</v>
      </c>
      <c r="O1136" s="141">
        <f ca="1">VLOOKUP($L1136,Routing!$A$3:$B$23,2)+($L1136-VLOOKUP($L1136,Routing!$A$3:$A$23,1))*VLOOKUP($L1136,Routing!$A$3:$G$23,7)</f>
        <v>2.9432167722941154</v>
      </c>
      <c r="P1136" s="83" t="str">
        <f t="shared" ca="1" si="212"/>
        <v/>
      </c>
      <c r="Q1136" s="83" t="str">
        <f t="shared" ca="1" si="216"/>
        <v/>
      </c>
      <c r="R1136" s="83"/>
      <c r="S1136" s="83"/>
    </row>
    <row r="1137" spans="1:19" x14ac:dyDescent="0.2">
      <c r="A1137" s="83">
        <f>+MassCurves!A1104</f>
        <v>1100</v>
      </c>
      <c r="B1137" s="138">
        <f t="shared" si="205"/>
        <v>4.2460000000000004</v>
      </c>
      <c r="C1137" s="123">
        <f t="shared" ca="1" si="207"/>
        <v>0.58319999999999972</v>
      </c>
      <c r="D1137" s="139">
        <f t="shared" ca="1" si="208"/>
        <v>0.10624000000000039</v>
      </c>
      <c r="E1137" s="138">
        <f t="shared" ca="1" si="209"/>
        <v>0.30030480000000026</v>
      </c>
      <c r="F1137" s="139">
        <f t="shared" ca="1" si="206"/>
        <v>0.88295701381344027</v>
      </c>
      <c r="G1137" s="140">
        <f t="shared" ca="1" si="213"/>
        <v>52.977420828806544</v>
      </c>
      <c r="H1137" s="139">
        <f t="shared" ca="1" si="210"/>
        <v>3.1545924137078925</v>
      </c>
      <c r="I1137" s="123">
        <f t="shared" ca="1" si="214"/>
        <v>4.0375494275213324</v>
      </c>
      <c r="J1137" s="123">
        <f t="shared" ca="1" si="211"/>
        <v>8.139609935540232</v>
      </c>
      <c r="K1137" s="142">
        <f t="shared" ca="1" si="215"/>
        <v>138.22593858161531</v>
      </c>
      <c r="L1137" s="143">
        <f ca="1">MAX(Routing!A$3,J1136+K1136)</f>
        <v>143.84291054026389</v>
      </c>
      <c r="M1137" s="141">
        <f ca="1">VLOOKUP(L1137,Routing!A$3:D$23,4)+(L1137-VLOOKUP(L1137,Routing!A$3:A$23,1))*VLOOKUP(L1137,Routing!A$3:E$23,5)</f>
        <v>2.8084836101760735</v>
      </c>
      <c r="N1137" s="141">
        <f ca="1">VLOOKUP($L1137,Routing!$A$3:$C$23,3)+($L1137-VLOOKUP($L1137,Routing!$A$3:$A$23,1))*VLOOKUP($L1137,Routing!$A$3:$F$23,6)</f>
        <v>9.7131148023476443E-2</v>
      </c>
      <c r="O1137" s="141">
        <f ca="1">VLOOKUP($L1137,Routing!$A$3:$B$23,2)+($L1137-VLOOKUP($L1137,Routing!$A$3:$A$23,1))*VLOOKUP($L1137,Routing!$A$3:$G$23,7)</f>
        <v>2.9641393502934554</v>
      </c>
      <c r="P1137" s="83" t="str">
        <f t="shared" ca="1" si="212"/>
        <v/>
      </c>
      <c r="Q1137" s="83" t="str">
        <f t="shared" ca="1" si="216"/>
        <v/>
      </c>
      <c r="R1137" s="83"/>
      <c r="S1137" s="83"/>
    </row>
    <row r="1138" spans="1:19" x14ac:dyDescent="0.2">
      <c r="A1138" s="83">
        <f>+MassCurves!A1105</f>
        <v>1101</v>
      </c>
      <c r="B1138" s="138">
        <f t="shared" si="205"/>
        <v>4.2584</v>
      </c>
      <c r="C1138" s="123">
        <f t="shared" ca="1" si="207"/>
        <v>0.5912399999999991</v>
      </c>
      <c r="D1138" s="139">
        <f t="shared" ca="1" si="208"/>
        <v>0.1195200000000004</v>
      </c>
      <c r="E1138" s="138">
        <f t="shared" ca="1" si="209"/>
        <v>0.31053040000000032</v>
      </c>
      <c r="F1138" s="139">
        <f t="shared" ca="1" si="206"/>
        <v>0.92560928521838359</v>
      </c>
      <c r="G1138" s="140">
        <f t="shared" ca="1" si="213"/>
        <v>54.256988970954716</v>
      </c>
      <c r="H1138" s="139">
        <f t="shared" ca="1" si="210"/>
        <v>3.1764512654597565</v>
      </c>
      <c r="I1138" s="123">
        <f t="shared" ca="1" si="214"/>
        <v>4.1020605506781402</v>
      </c>
      <c r="J1138" s="123">
        <f t="shared" ca="1" si="211"/>
        <v>8.2526127596493701</v>
      </c>
      <c r="K1138" s="142">
        <f t="shared" ca="1" si="215"/>
        <v>140.72265003870717</v>
      </c>
      <c r="L1138" s="143">
        <f ca="1">MAX(Routing!A$3,J1137+K1137)</f>
        <v>146.36554851715553</v>
      </c>
      <c r="M1138" s="141">
        <f ca="1">VLOOKUP(L1138,Routing!A$3:D$23,4)+(L1138-VLOOKUP(L1138,Routing!A$3:A$23,1))*VLOOKUP(L1138,Routing!A$3:E$23,5)</f>
        <v>2.8214468063574283</v>
      </c>
      <c r="N1138" s="141">
        <f ca="1">VLOOKUP($L1138,Routing!$A$3:$C$23,3)+($L1138-VLOOKUP($L1138,Routing!$A$3:$A$23,1))*VLOOKUP($L1138,Routing!$A$3:$F$23,6)</f>
        <v>9.8859574180990423E-2</v>
      </c>
      <c r="O1138" s="141">
        <f ca="1">VLOOKUP($L1138,Routing!$A$3:$B$23,2)+($L1138-VLOOKUP($L1138,Routing!$A$3:$A$23,1))*VLOOKUP($L1138,Routing!$A$3:$G$23,7)</f>
        <v>2.9857446772623799</v>
      </c>
      <c r="P1138" s="83" t="str">
        <f t="shared" ca="1" si="212"/>
        <v/>
      </c>
      <c r="Q1138" s="83" t="str">
        <f t="shared" ca="1" si="216"/>
        <v/>
      </c>
      <c r="R1138" s="83"/>
      <c r="S1138" s="83"/>
    </row>
    <row r="1139" spans="1:19" x14ac:dyDescent="0.2">
      <c r="A1139" s="83">
        <f>+MassCurves!A1106</f>
        <v>1102</v>
      </c>
      <c r="B1139" s="138">
        <f t="shared" si="205"/>
        <v>4.2708000000000004</v>
      </c>
      <c r="C1139" s="123">
        <f t="shared" ca="1" si="207"/>
        <v>0.59928000000000115</v>
      </c>
      <c r="D1139" s="139">
        <f t="shared" ca="1" si="208"/>
        <v>0.1195200000000004</v>
      </c>
      <c r="E1139" s="138">
        <f t="shared" ca="1" si="209"/>
        <v>0.31053040000000032</v>
      </c>
      <c r="F1139" s="139">
        <f t="shared" ca="1" si="206"/>
        <v>0.93819621887165072</v>
      </c>
      <c r="G1139" s="140">
        <f t="shared" ca="1" si="213"/>
        <v>55.914165122701029</v>
      </c>
      <c r="H1139" s="139">
        <f t="shared" ca="1" si="210"/>
        <v>3.2123560332410137</v>
      </c>
      <c r="I1139" s="123">
        <f t="shared" ca="1" si="214"/>
        <v>4.1505522521126643</v>
      </c>
      <c r="J1139" s="123">
        <f t="shared" ca="1" si="211"/>
        <v>8.3670785881463878</v>
      </c>
      <c r="K1139" s="142">
        <f t="shared" ca="1" si="215"/>
        <v>143.30851147043722</v>
      </c>
      <c r="L1139" s="143">
        <f ca="1">MAX(Routing!A$3,J1138+K1138)</f>
        <v>148.97526279835654</v>
      </c>
      <c r="M1139" s="141">
        <f ca="1">VLOOKUP(L1139,Routing!A$3:D$23,4)+(L1139-VLOOKUP(L1139,Routing!A$3:A$23,1))*VLOOKUP(L1139,Routing!A$3:E$23,5)</f>
        <v>2.8333731584898807</v>
      </c>
      <c r="N1139" s="141">
        <f ca="1">VLOOKUP($L1139,Routing!$A$3:$C$23,3)+($L1139-VLOOKUP($L1139,Routing!$A$3:$A$23,1))*VLOOKUP($L1139,Routing!$A$3:$F$23,6)</f>
        <v>0.10064868432497702</v>
      </c>
      <c r="O1139" s="141">
        <f ca="1">VLOOKUP($L1139,Routing!$A$3:$B$23,2)+($L1139-VLOOKUP($L1139,Routing!$A$3:$A$23,1))*VLOOKUP($L1139,Routing!$A$3:$G$23,7)</f>
        <v>3.0064868432497702</v>
      </c>
      <c r="P1139" s="83" t="str">
        <f t="shared" ca="1" si="212"/>
        <v/>
      </c>
      <c r="Q1139" s="83" t="str">
        <f t="shared" ca="1" si="216"/>
        <v/>
      </c>
      <c r="R1139" s="83"/>
      <c r="S1139" s="83"/>
    </row>
    <row r="1140" spans="1:19" x14ac:dyDescent="0.2">
      <c r="A1140" s="83">
        <f>+MassCurves!A1107</f>
        <v>1103</v>
      </c>
      <c r="B1140" s="138">
        <f t="shared" si="205"/>
        <v>4.2832000000000008</v>
      </c>
      <c r="C1140" s="123">
        <f t="shared" ca="1" si="207"/>
        <v>0.60732000000000053</v>
      </c>
      <c r="D1140" s="139">
        <f t="shared" ca="1" si="208"/>
        <v>0.13280000000000042</v>
      </c>
      <c r="E1140" s="138">
        <f t="shared" ca="1" si="209"/>
        <v>0.32075600000000026</v>
      </c>
      <c r="F1140" s="139">
        <f t="shared" ca="1" si="206"/>
        <v>0.98209193325768163</v>
      </c>
      <c r="G1140" s="140">
        <f t="shared" ca="1" si="213"/>
        <v>57.608644563879977</v>
      </c>
      <c r="H1140" s="139">
        <f t="shared" ca="1" si="210"/>
        <v>3.2344344462139873</v>
      </c>
      <c r="I1140" s="123">
        <f t="shared" ca="1" si="214"/>
        <v>4.2165263794716692</v>
      </c>
      <c r="J1140" s="123">
        <f t="shared" ca="1" si="211"/>
        <v>8.4997718257885246</v>
      </c>
      <c r="K1140" s="142">
        <f t="shared" ca="1" si="215"/>
        <v>145.98956641470929</v>
      </c>
      <c r="L1140" s="143">
        <f ca="1">MAX(Routing!A$3,J1139+K1139)</f>
        <v>151.67559005858362</v>
      </c>
      <c r="M1140" s="141">
        <f ca="1">VLOOKUP(L1140,Routing!A$3:D$23,4)+(L1140-VLOOKUP(L1140,Routing!A$3:A$23,1))*VLOOKUP(L1140,Routing!A$3:E$23,5)</f>
        <v>2.8430092425917066</v>
      </c>
      <c r="N1140" s="141">
        <f ca="1">VLOOKUP($L1140,Routing!$A$3:$C$23,3)+($L1140-VLOOKUP($L1140,Routing!$A$3:$A$23,1))*VLOOKUP($L1140,Routing!$A$3:$F$23,6)</f>
        <v>0.10250177742148203</v>
      </c>
      <c r="O1140" s="141">
        <f ca="1">VLOOKUP($L1140,Routing!$A$3:$B$23,2)+($L1140-VLOOKUP($L1140,Routing!$A$3:$A$23,1))*VLOOKUP($L1140,Routing!$A$3:$G$23,7)</f>
        <v>3.0250177742148203</v>
      </c>
      <c r="P1140" s="83" t="str">
        <f t="shared" ca="1" si="212"/>
        <v/>
      </c>
      <c r="Q1140" s="83" t="str">
        <f t="shared" ca="1" si="216"/>
        <v/>
      </c>
      <c r="R1140" s="83"/>
      <c r="S1140" s="83"/>
    </row>
    <row r="1141" spans="1:19" x14ac:dyDescent="0.2">
      <c r="A1141" s="83">
        <f>+MassCurves!A1108</f>
        <v>1104</v>
      </c>
      <c r="B1141" s="138">
        <f t="shared" si="205"/>
        <v>4.2956000000000003</v>
      </c>
      <c r="C1141" s="123">
        <f t="shared" ca="1" si="207"/>
        <v>0.61535999999999991</v>
      </c>
      <c r="D1141" s="139">
        <f t="shared" ca="1" si="208"/>
        <v>0.14608000000000043</v>
      </c>
      <c r="E1141" s="138">
        <f t="shared" ca="1" si="209"/>
        <v>0.33098160000000032</v>
      </c>
      <c r="F1141" s="139">
        <f t="shared" ca="1" si="206"/>
        <v>1.0268166096311049</v>
      </c>
      <c r="G1141" s="140">
        <f t="shared" ca="1" si="213"/>
        <v>60.267256286663589</v>
      </c>
      <c r="H1141" s="139">
        <f t="shared" ca="1" si="210"/>
        <v>3.2564288804190786</v>
      </c>
      <c r="I1141" s="123">
        <f t="shared" ca="1" si="214"/>
        <v>4.2832454900501835</v>
      </c>
      <c r="J1141" s="123">
        <f t="shared" ca="1" si="211"/>
        <v>8.6339457719462569</v>
      </c>
      <c r="K1141" s="142">
        <f t="shared" ca="1" si="215"/>
        <v>148.7832327959932</v>
      </c>
      <c r="L1141" s="143">
        <f ca="1">MAX(Routing!A$3,J1140+K1140)</f>
        <v>154.4893382404978</v>
      </c>
      <c r="M1141" s="141">
        <f ca="1">VLOOKUP(L1141,Routing!A$3:D$23,4)+(L1141-VLOOKUP(L1141,Routing!A$3:A$23,1))*VLOOKUP(L1141,Routing!A$3:E$23,5)</f>
        <v>2.8530500678359791</v>
      </c>
      <c r="N1141" s="141">
        <f ca="1">VLOOKUP($L1141,Routing!$A$3:$C$23,3)+($L1141-VLOOKUP($L1141,Routing!$A$3:$A$23,1))*VLOOKUP($L1141,Routing!$A$3:$F$23,6)</f>
        <v>0.10443270535307288</v>
      </c>
      <c r="O1141" s="141">
        <f ca="1">VLOOKUP($L1141,Routing!$A$3:$B$23,2)+($L1141-VLOOKUP($L1141,Routing!$A$3:$A$23,1))*VLOOKUP($L1141,Routing!$A$3:$G$23,7)</f>
        <v>3.0443270535307287</v>
      </c>
      <c r="P1141" s="83" t="str">
        <f t="shared" ca="1" si="212"/>
        <v/>
      </c>
      <c r="Q1141" s="83" t="str">
        <f t="shared" ca="1" si="216"/>
        <v/>
      </c>
      <c r="R1141" s="83"/>
      <c r="S1141" s="83"/>
    </row>
    <row r="1142" spans="1:19" x14ac:dyDescent="0.2">
      <c r="A1142" s="83">
        <f>+MassCurves!A1109</f>
        <v>1105</v>
      </c>
      <c r="B1142" s="138">
        <f t="shared" si="205"/>
        <v>4.3079999999999998</v>
      </c>
      <c r="C1142" s="123">
        <f t="shared" ca="1" si="207"/>
        <v>0.62339999999999929</v>
      </c>
      <c r="D1142" s="139">
        <f t="shared" ca="1" si="208"/>
        <v>0.15936000000000045</v>
      </c>
      <c r="E1142" s="138">
        <f t="shared" ca="1" si="209"/>
        <v>0.34120720000000032</v>
      </c>
      <c r="F1142" s="139">
        <f t="shared" ca="1" si="206"/>
        <v>1.0723702479919199</v>
      </c>
      <c r="G1142" s="140">
        <f t="shared" ca="1" si="213"/>
        <v>62.975605728690738</v>
      </c>
      <c r="H1142" s="139">
        <f t="shared" ca="1" si="210"/>
        <v>3.27833007793161</v>
      </c>
      <c r="I1142" s="123">
        <f t="shared" ca="1" si="214"/>
        <v>4.3507003259235297</v>
      </c>
      <c r="J1142" s="123">
        <f t="shared" ca="1" si="211"/>
        <v>8.7695814574244437</v>
      </c>
      <c r="K1142" s="142">
        <f t="shared" ca="1" si="215"/>
        <v>151.69017704759437</v>
      </c>
      <c r="L1142" s="143">
        <f ca="1">MAX(Routing!A$3,J1141+K1141)</f>
        <v>157.41717856793946</v>
      </c>
      <c r="M1142" s="141">
        <f ca="1">VLOOKUP(L1142,Routing!A$3:D$23,4)+(L1142-VLOOKUP(L1142,Routing!A$3:A$23,1))*VLOOKUP(L1142,Routing!A$3:E$23,5)</f>
        <v>2.863498029476589</v>
      </c>
      <c r="N1142" s="141">
        <f ca="1">VLOOKUP($L1142,Routing!$A$3:$C$23,3)+($L1142-VLOOKUP($L1142,Routing!$A$3:$A$23,1))*VLOOKUP($L1142,Routing!$A$3:$F$23,6)</f>
        <v>0.10644192874549784</v>
      </c>
      <c r="O1142" s="141">
        <f ca="1">VLOOKUP($L1142,Routing!$A$3:$B$23,2)+($L1142-VLOOKUP($L1142,Routing!$A$3:$A$23,1))*VLOOKUP($L1142,Routing!$A$3:$G$23,7)</f>
        <v>3.0644192874549785</v>
      </c>
      <c r="P1142" s="83" t="str">
        <f t="shared" ca="1" si="212"/>
        <v/>
      </c>
      <c r="Q1142" s="83" t="str">
        <f t="shared" ca="1" si="216"/>
        <v/>
      </c>
      <c r="R1142" s="83"/>
      <c r="S1142" s="83"/>
    </row>
    <row r="1143" spans="1:19" x14ac:dyDescent="0.2">
      <c r="A1143" s="83">
        <f>+MassCurves!A1110</f>
        <v>1106</v>
      </c>
      <c r="B1143" s="138">
        <f t="shared" si="205"/>
        <v>4.3204000000000002</v>
      </c>
      <c r="C1143" s="123">
        <f t="shared" ca="1" si="207"/>
        <v>0.63143999999999867</v>
      </c>
      <c r="D1143" s="139">
        <f t="shared" ca="1" si="208"/>
        <v>0.17264000000000046</v>
      </c>
      <c r="E1143" s="138">
        <f t="shared" ca="1" si="209"/>
        <v>0.35143280000000032</v>
      </c>
      <c r="F1143" s="139">
        <f t="shared" ca="1" si="206"/>
        <v>1.1187528483401266</v>
      </c>
      <c r="G1143" s="140">
        <f t="shared" ca="1" si="213"/>
        <v>65.733692889961389</v>
      </c>
      <c r="H1143" s="139">
        <f t="shared" ca="1" si="210"/>
        <v>3.3001283274809907</v>
      </c>
      <c r="I1143" s="123">
        <f t="shared" ca="1" si="214"/>
        <v>4.4188811758211175</v>
      </c>
      <c r="J1143" s="123">
        <f t="shared" ca="1" si="211"/>
        <v>8.8897958364474228</v>
      </c>
      <c r="K1143" s="142">
        <f t="shared" ca="1" si="215"/>
        <v>154.71104201266161</v>
      </c>
      <c r="L1143" s="143">
        <f ca="1">MAX(Routing!A$3,J1142+K1142)</f>
        <v>160.45975850501881</v>
      </c>
      <c r="M1143" s="141">
        <f ca="1">VLOOKUP(L1143,Routing!A$3:D$23,4)+(L1143-VLOOKUP(L1143,Routing!A$3:A$23,1))*VLOOKUP(L1143,Routing!A$3:E$23,5)</f>
        <v>2.8743554379811269</v>
      </c>
      <c r="N1143" s="141">
        <f ca="1">VLOOKUP($L1143,Routing!$A$3:$C$23,3)+($L1143-VLOOKUP($L1143,Routing!$A$3:$A$23,1))*VLOOKUP($L1143,Routing!$A$3:$F$23,6)</f>
        <v>0.10852989191944744</v>
      </c>
      <c r="O1143" s="141">
        <f ca="1">VLOOKUP($L1143,Routing!$A$3:$B$23,2)+($L1143-VLOOKUP($L1143,Routing!$A$3:$A$23,1))*VLOOKUP($L1143,Routing!$A$3:$G$23,7)</f>
        <v>3.0852989191944742</v>
      </c>
      <c r="P1143" s="83" t="str">
        <f t="shared" ca="1" si="212"/>
        <v/>
      </c>
      <c r="Q1143" s="83" t="str">
        <f t="shared" ca="1" si="216"/>
        <v/>
      </c>
      <c r="R1143" s="83"/>
      <c r="S1143" s="83"/>
    </row>
    <row r="1144" spans="1:19" x14ac:dyDescent="0.2">
      <c r="A1144" s="83">
        <f>+MassCurves!A1111</f>
        <v>1107</v>
      </c>
      <c r="B1144" s="138">
        <f t="shared" si="205"/>
        <v>4.3328000000000007</v>
      </c>
      <c r="C1144" s="123">
        <f t="shared" ca="1" si="207"/>
        <v>0.63948000000000071</v>
      </c>
      <c r="D1144" s="139">
        <f t="shared" ca="1" si="208"/>
        <v>0.17264000000000046</v>
      </c>
      <c r="E1144" s="138">
        <f t="shared" ca="1" si="209"/>
        <v>0.35143280000000032</v>
      </c>
      <c r="F1144" s="139">
        <f t="shared" ca="1" si="206"/>
        <v>1.1329977059681784</v>
      </c>
      <c r="G1144" s="140">
        <f t="shared" ca="1" si="213"/>
        <v>67.552516629249155</v>
      </c>
      <c r="H1144" s="139">
        <f t="shared" ca="1" si="210"/>
        <v>3.3379169994858251</v>
      </c>
      <c r="I1144" s="123">
        <f t="shared" ca="1" si="214"/>
        <v>4.4709147054540033</v>
      </c>
      <c r="J1144" s="123">
        <f t="shared" ca="1" si="211"/>
        <v>9.0114417736231047</v>
      </c>
      <c r="K1144" s="142">
        <f t="shared" ca="1" si="215"/>
        <v>157.82970339424247</v>
      </c>
      <c r="L1144" s="143">
        <f ca="1">MAX(Routing!A$3,J1143+K1143)</f>
        <v>163.60083784910904</v>
      </c>
      <c r="M1144" s="141">
        <f ca="1">VLOOKUP(L1144,Routing!A$3:D$23,4)+(L1144-VLOOKUP(L1144,Routing!A$3:A$23,1))*VLOOKUP(L1144,Routing!A$3:E$23,5)</f>
        <v>2.8855643403893541</v>
      </c>
      <c r="N1144" s="141">
        <f ca="1">VLOOKUP($L1144,Routing!$A$3:$C$23,3)+($L1144-VLOOKUP($L1144,Routing!$A$3:$A$23,1))*VLOOKUP($L1144,Routing!$A$3:$F$23,6)</f>
        <v>0.11068545007487582</v>
      </c>
      <c r="O1144" s="141">
        <f ca="1">VLOOKUP($L1144,Routing!$A$3:$B$23,2)+($L1144-VLOOKUP($L1144,Routing!$A$3:$A$23,1))*VLOOKUP($L1144,Routing!$A$3:$G$23,7)</f>
        <v>3.1068545007487582</v>
      </c>
      <c r="P1144" s="83" t="str">
        <f t="shared" ca="1" si="212"/>
        <v/>
      </c>
      <c r="Q1144" s="83" t="str">
        <f t="shared" ca="1" si="216"/>
        <v/>
      </c>
      <c r="R1144" s="83"/>
      <c r="S1144" s="83"/>
    </row>
    <row r="1145" spans="1:19" x14ac:dyDescent="0.2">
      <c r="A1145" s="83">
        <f>+MassCurves!A1112</f>
        <v>1108</v>
      </c>
      <c r="B1145" s="138">
        <f t="shared" si="205"/>
        <v>4.3452000000000002</v>
      </c>
      <c r="C1145" s="123">
        <f t="shared" ca="1" si="207"/>
        <v>0.6475200000000001</v>
      </c>
      <c r="D1145" s="139">
        <f t="shared" ca="1" si="208"/>
        <v>0.18592000000000047</v>
      </c>
      <c r="E1145" s="138">
        <f t="shared" ca="1" si="209"/>
        <v>0.36165840000000038</v>
      </c>
      <c r="F1145" s="139">
        <f t="shared" ca="1" si="206"/>
        <v>1.1806237492974734</v>
      </c>
      <c r="G1145" s="140">
        <f t="shared" ca="1" si="213"/>
        <v>69.408643657969549</v>
      </c>
      <c r="H1145" s="139">
        <f t="shared" ca="1" si="210"/>
        <v>3.3599033639946012</v>
      </c>
      <c r="I1145" s="123">
        <f t="shared" ca="1" si="214"/>
        <v>4.5405271132920744</v>
      </c>
      <c r="J1145" s="123">
        <f t="shared" ca="1" si="211"/>
        <v>9.1513706949938651</v>
      </c>
      <c r="K1145" s="142">
        <f t="shared" ca="1" si="215"/>
        <v>161.04688456019221</v>
      </c>
      <c r="L1145" s="143">
        <f ca="1">MAX(Routing!A$3,J1144+K1144)</f>
        <v>166.84114516786559</v>
      </c>
      <c r="M1145" s="141">
        <f ca="1">VLOOKUP(L1145,Routing!A$3:D$23,4)+(L1145-VLOOKUP(L1145,Routing!A$3:A$23,1))*VLOOKUP(L1145,Routing!A$3:E$23,5)</f>
        <v>2.8971273365858501</v>
      </c>
      <c r="N1145" s="141">
        <f ca="1">VLOOKUP($L1145,Routing!$A$3:$C$23,3)+($L1145-VLOOKUP($L1145,Routing!$A$3:$A$23,1))*VLOOKUP($L1145,Routing!$A$3:$F$23,6)</f>
        <v>0.11290910318958659</v>
      </c>
      <c r="O1145" s="141">
        <f ca="1">VLOOKUP($L1145,Routing!$A$3:$B$23,2)+($L1145-VLOOKUP($L1145,Routing!$A$3:$A$23,1))*VLOOKUP($L1145,Routing!$A$3:$G$23,7)</f>
        <v>3.1290910318958658</v>
      </c>
      <c r="P1145" s="83" t="str">
        <f t="shared" ca="1" si="212"/>
        <v/>
      </c>
      <c r="Q1145" s="83" t="str">
        <f t="shared" ca="1" si="216"/>
        <v/>
      </c>
      <c r="R1145" s="83"/>
      <c r="S1145" s="83"/>
    </row>
    <row r="1146" spans="1:19" x14ac:dyDescent="0.2">
      <c r="A1146" s="83">
        <f>+MassCurves!A1113</f>
        <v>1109</v>
      </c>
      <c r="B1146" s="138">
        <f t="shared" si="205"/>
        <v>4.3575999999999997</v>
      </c>
      <c r="C1146" s="123">
        <f t="shared" ca="1" si="207"/>
        <v>0.65555999999999948</v>
      </c>
      <c r="D1146" s="139">
        <f t="shared" ca="1" si="208"/>
        <v>0.19920000000000049</v>
      </c>
      <c r="E1146" s="138">
        <f t="shared" ca="1" si="209"/>
        <v>0.37188400000000033</v>
      </c>
      <c r="F1146" s="139">
        <f t="shared" ca="1" si="206"/>
        <v>1.2290787546141602</v>
      </c>
      <c r="G1146" s="140">
        <f t="shared" ca="1" si="213"/>
        <v>72.29107511734901</v>
      </c>
      <c r="H1146" s="139">
        <f t="shared" ca="1" si="210"/>
        <v>3.3817648725041995</v>
      </c>
      <c r="I1146" s="123">
        <f t="shared" ca="1" si="214"/>
        <v>4.6108436271183599</v>
      </c>
      <c r="J1146" s="123">
        <f t="shared" ca="1" si="211"/>
        <v>9.2926963697234175</v>
      </c>
      <c r="K1146" s="142">
        <f t="shared" ca="1" si="215"/>
        <v>164.38003487372302</v>
      </c>
      <c r="L1146" s="143">
        <f ca="1">MAX(Routing!A$3,J1145+K1145)</f>
        <v>170.19825525518607</v>
      </c>
      <c r="M1146" s="141">
        <f ca="1">VLOOKUP(L1146,Routing!A$3:D$23,4)+(L1146-VLOOKUP(L1146,Routing!A$3:A$23,1))*VLOOKUP(L1146,Routing!A$3:E$23,5)</f>
        <v>2.9091071420031342</v>
      </c>
      <c r="N1146" s="141">
        <f ca="1">VLOOKUP($L1146,Routing!$A$3:$C$23,3)+($L1146-VLOOKUP($L1146,Routing!$A$3:$A$23,1))*VLOOKUP($L1146,Routing!$A$3:$F$23,6)</f>
        <v>0.1152129119236797</v>
      </c>
      <c r="O1146" s="141">
        <f ca="1">VLOOKUP($L1146,Routing!$A$3:$B$23,2)+($L1146-VLOOKUP($L1146,Routing!$A$3:$A$23,1))*VLOOKUP($L1146,Routing!$A$3:$G$23,7)</f>
        <v>3.1521291192367968</v>
      </c>
      <c r="P1146" s="83" t="str">
        <f t="shared" ca="1" si="212"/>
        <v/>
      </c>
      <c r="Q1146" s="83" t="str">
        <f t="shared" ca="1" si="216"/>
        <v/>
      </c>
      <c r="R1146" s="83"/>
      <c r="S1146" s="83"/>
    </row>
    <row r="1147" spans="1:19" x14ac:dyDescent="0.2">
      <c r="A1147" s="83">
        <f>+MassCurves!A1114</f>
        <v>1110</v>
      </c>
      <c r="B1147" s="138">
        <f t="shared" si="205"/>
        <v>4.37</v>
      </c>
      <c r="C1147" s="123">
        <f t="shared" ca="1" si="207"/>
        <v>0.66359999999999886</v>
      </c>
      <c r="D1147" s="139">
        <f t="shared" ca="1" si="208"/>
        <v>0.2124800000000005</v>
      </c>
      <c r="E1147" s="138">
        <f t="shared" ca="1" si="209"/>
        <v>0.38210960000000038</v>
      </c>
      <c r="F1147" s="139">
        <f t="shared" ca="1" si="206"/>
        <v>1.278362721918239</v>
      </c>
      <c r="G1147" s="140">
        <f t="shared" ca="1" si="213"/>
        <v>75.22324429597198</v>
      </c>
      <c r="H1147" s="139">
        <f t="shared" ca="1" si="210"/>
        <v>3.4034900663951539</v>
      </c>
      <c r="I1147" s="123">
        <f t="shared" ca="1" si="214"/>
        <v>4.6818527883133925</v>
      </c>
      <c r="J1147" s="123">
        <f t="shared" ca="1" si="211"/>
        <v>9.4428625919353735</v>
      </c>
      <c r="K1147" s="142">
        <f t="shared" ca="1" si="215"/>
        <v>167.82971344812128</v>
      </c>
      <c r="L1147" s="143">
        <f ca="1">MAX(Routing!A$3,J1146+K1146)</f>
        <v>173.67273124344644</v>
      </c>
      <c r="M1147" s="141">
        <f ca="1">VLOOKUP(L1147,Routing!A$3:D$23,4)+(L1147-VLOOKUP(L1147,Routing!A$3:A$23,1))*VLOOKUP(L1147,Routing!A$3:E$23,5)</f>
        <v>2.9215057661720567</v>
      </c>
      <c r="N1147" s="141">
        <f ca="1">VLOOKUP($L1147,Routing!$A$3:$C$23,3)+($L1147-VLOOKUP($L1147,Routing!$A$3:$A$23,1))*VLOOKUP($L1147,Routing!$A$3:$F$23,6)</f>
        <v>0.11759726272539558</v>
      </c>
      <c r="O1147" s="141">
        <f ca="1">VLOOKUP($L1147,Routing!$A$3:$B$23,2)+($L1147-VLOOKUP($L1147,Routing!$A$3:$A$23,1))*VLOOKUP($L1147,Routing!$A$3:$G$23,7)</f>
        <v>3.1759726272539557</v>
      </c>
      <c r="P1147" s="83" t="str">
        <f t="shared" ca="1" si="212"/>
        <v/>
      </c>
      <c r="Q1147" s="83" t="str">
        <f t="shared" ca="1" si="216"/>
        <v/>
      </c>
      <c r="R1147" s="83"/>
      <c r="S1147" s="83"/>
    </row>
    <row r="1148" spans="1:19" x14ac:dyDescent="0.2">
      <c r="A1148" s="83">
        <f>+MassCurves!A1115</f>
        <v>1111</v>
      </c>
      <c r="B1148" s="138">
        <f t="shared" si="205"/>
        <v>4.3849999999999998</v>
      </c>
      <c r="C1148" s="123">
        <f t="shared" ca="1" si="207"/>
        <v>0.67943999999999871</v>
      </c>
      <c r="D1148" s="139">
        <f t="shared" ca="1" si="208"/>
        <v>0.22576000000000052</v>
      </c>
      <c r="E1148" s="138">
        <f t="shared" ca="1" si="209"/>
        <v>0.39233520000000038</v>
      </c>
      <c r="F1148" s="139">
        <f t="shared" ca="1" si="206"/>
        <v>1.3439037229139508</v>
      </c>
      <c r="G1148" s="140">
        <f t="shared" ca="1" si="213"/>
        <v>78.66799334496568</v>
      </c>
      <c r="H1148" s="139">
        <f t="shared" ca="1" si="210"/>
        <v>3.417106126599228</v>
      </c>
      <c r="I1148" s="123">
        <f t="shared" ca="1" si="214"/>
        <v>4.7610098495131785</v>
      </c>
      <c r="J1148" s="123">
        <f t="shared" ca="1" si="211"/>
        <v>9.6190934865084969</v>
      </c>
      <c r="K1148" s="142">
        <f t="shared" ca="1" si="215"/>
        <v>171.40386607432757</v>
      </c>
      <c r="L1148" s="143">
        <f ca="1">MAX(Routing!A$3,J1147+K1147)</f>
        <v>177.27257604005666</v>
      </c>
      <c r="M1148" s="141">
        <f ca="1">VLOOKUP(L1148,Routing!A$3:D$23,4)+(L1148-VLOOKUP(L1148,Routing!A$3:A$23,1))*VLOOKUP(L1148,Routing!A$3:E$23,5)</f>
        <v>2.9343517673677564</v>
      </c>
      <c r="N1148" s="141">
        <f ca="1">VLOOKUP($L1148,Routing!$A$3:$C$23,3)+($L1148-VLOOKUP($L1148,Routing!$A$3:$A$23,1))*VLOOKUP($L1148,Routing!$A$3:$F$23,6)</f>
        <v>0.12006764757072239</v>
      </c>
      <c r="O1148" s="141">
        <f ca="1">VLOOKUP($L1148,Routing!$A$3:$B$23,2)+($L1148-VLOOKUP($L1148,Routing!$A$3:$A$23,1))*VLOOKUP($L1148,Routing!$A$3:$G$23,7)</f>
        <v>3.2006764757072239</v>
      </c>
      <c r="P1148" s="83" t="str">
        <f t="shared" ca="1" si="212"/>
        <v/>
      </c>
      <c r="Q1148" s="83" t="str">
        <f t="shared" ca="1" si="216"/>
        <v/>
      </c>
      <c r="R1148" s="83"/>
      <c r="S1148" s="83"/>
    </row>
    <row r="1149" spans="1:19" x14ac:dyDescent="0.2">
      <c r="A1149" s="83">
        <f>+MassCurves!A1116</f>
        <v>1112</v>
      </c>
      <c r="B1149" s="138">
        <f t="shared" si="205"/>
        <v>4.4000000000000004</v>
      </c>
      <c r="C1149" s="123">
        <f t="shared" ca="1" si="207"/>
        <v>0.69528000000000123</v>
      </c>
      <c r="D1149" s="139">
        <f t="shared" ca="1" si="208"/>
        <v>0.25232000000000054</v>
      </c>
      <c r="E1149" s="138">
        <f t="shared" ca="1" si="209"/>
        <v>0.41278640000000039</v>
      </c>
      <c r="F1149" s="139">
        <f t="shared" ca="1" si="206"/>
        <v>1.4469212292799718</v>
      </c>
      <c r="G1149" s="140">
        <f t="shared" ca="1" si="213"/>
        <v>83.724748565817677</v>
      </c>
      <c r="H1149" s="139">
        <f t="shared" ca="1" si="210"/>
        <v>3.411162453526722</v>
      </c>
      <c r="I1149" s="123">
        <f t="shared" ca="1" si="214"/>
        <v>4.8580836828066936</v>
      </c>
      <c r="J1149" s="123">
        <f t="shared" ca="1" si="211"/>
        <v>9.8142673302924841</v>
      </c>
      <c r="K1149" s="142">
        <f t="shared" ca="1" si="215"/>
        <v>175.12748303144474</v>
      </c>
      <c r="L1149" s="143">
        <f ca="1">MAX(Routing!A$3,J1148+K1148)</f>
        <v>181.02295956083606</v>
      </c>
      <c r="M1149" s="141">
        <f ca="1">VLOOKUP(L1149,Routing!A$3:D$23,4)+(L1149-VLOOKUP(L1149,Routing!A$3:A$23,1))*VLOOKUP(L1149,Routing!A$3:E$23,5)</f>
        <v>2.9477349641204689</v>
      </c>
      <c r="N1149" s="141">
        <f ca="1">VLOOKUP($L1149,Routing!$A$3:$C$23,3)+($L1149-VLOOKUP($L1149,Routing!$A$3:$A$23,1))*VLOOKUP($L1149,Routing!$A$3:$F$23,6)</f>
        <v>0.12264133925393636</v>
      </c>
      <c r="O1149" s="141">
        <f ca="1">VLOOKUP($L1149,Routing!$A$3:$B$23,2)+($L1149-VLOOKUP($L1149,Routing!$A$3:$A$23,1))*VLOOKUP($L1149,Routing!$A$3:$G$23,7)</f>
        <v>3.2264133925393637</v>
      </c>
      <c r="P1149" s="83" t="str">
        <f t="shared" ca="1" si="212"/>
        <v/>
      </c>
      <c r="Q1149" s="83" t="str">
        <f t="shared" ca="1" si="216"/>
        <v/>
      </c>
      <c r="R1149" s="83"/>
      <c r="S1149" s="83"/>
    </row>
    <row r="1150" spans="1:19" x14ac:dyDescent="0.2">
      <c r="A1150" s="83">
        <f>+MassCurves!A1117</f>
        <v>1113</v>
      </c>
      <c r="B1150" s="138">
        <f t="shared" si="205"/>
        <v>4.415</v>
      </c>
      <c r="C1150" s="123">
        <f t="shared" ca="1" si="207"/>
        <v>0.71111999999999842</v>
      </c>
      <c r="D1150" s="139">
        <f t="shared" ca="1" si="208"/>
        <v>0.27888000000000057</v>
      </c>
      <c r="E1150" s="138">
        <f t="shared" ca="1" si="209"/>
        <v>0.43323760000000044</v>
      </c>
      <c r="F1150" s="139">
        <f t="shared" ca="1" si="206"/>
        <v>1.553205093327646</v>
      </c>
      <c r="G1150" s="140">
        <f t="shared" ca="1" si="213"/>
        <v>90.003789678228529</v>
      </c>
      <c r="H1150" s="139">
        <f t="shared" ca="1" si="210"/>
        <v>3.4029785998596123</v>
      </c>
      <c r="I1150" s="123">
        <f t="shared" ca="1" si="214"/>
        <v>4.956183693187258</v>
      </c>
      <c r="J1150" s="123">
        <f t="shared" ca="1" si="211"/>
        <v>9.994092440019692</v>
      </c>
      <c r="K1150" s="142">
        <f t="shared" ca="1" si="215"/>
        <v>179.01830534825316</v>
      </c>
      <c r="L1150" s="143">
        <f ca="1">MAX(Routing!A$3,J1149+K1149)</f>
        <v>184.94175036173723</v>
      </c>
      <c r="M1150" s="141">
        <f ca="1">VLOOKUP(L1150,Routing!A$3:D$23,4)+(L1150-VLOOKUP(L1150,Routing!A$3:A$23,1))*VLOOKUP(L1150,Routing!A$3:E$23,5)</f>
        <v>2.9617191201489388</v>
      </c>
      <c r="N1150" s="141">
        <f ca="1">VLOOKUP($L1150,Routing!$A$3:$C$23,3)+($L1150-VLOOKUP($L1150,Routing!$A$3:$A$23,1))*VLOOKUP($L1150,Routing!$A$3:$F$23,6)</f>
        <v>0.12533060002864208</v>
      </c>
      <c r="O1150" s="141">
        <f ca="1">VLOOKUP($L1150,Routing!$A$3:$B$23,2)+($L1150-VLOOKUP($L1150,Routing!$A$3:$A$23,1))*VLOOKUP($L1150,Routing!$A$3:$G$23,7)</f>
        <v>3.2533060002864209</v>
      </c>
      <c r="P1150" s="83" t="str">
        <f t="shared" ca="1" si="212"/>
        <v/>
      </c>
      <c r="Q1150" s="83" t="str">
        <f t="shared" ca="1" si="216"/>
        <v/>
      </c>
      <c r="R1150" s="83"/>
      <c r="S1150" s="83"/>
    </row>
    <row r="1151" spans="1:19" x14ac:dyDescent="0.2">
      <c r="A1151" s="83">
        <f>+MassCurves!A1118</f>
        <v>1114</v>
      </c>
      <c r="B1151" s="138">
        <f t="shared" si="205"/>
        <v>4.43</v>
      </c>
      <c r="C1151" s="123">
        <f t="shared" ca="1" si="207"/>
        <v>0.72695999999999827</v>
      </c>
      <c r="D1151" s="139">
        <f t="shared" ca="1" si="208"/>
        <v>0.29216000000000059</v>
      </c>
      <c r="E1151" s="138">
        <f t="shared" ca="1" si="209"/>
        <v>0.44346320000000039</v>
      </c>
      <c r="F1151" s="139">
        <f t="shared" ca="1" si="206"/>
        <v>1.6252788096866853</v>
      </c>
      <c r="G1151" s="140">
        <f t="shared" ca="1" si="213"/>
        <v>95.354517090429937</v>
      </c>
      <c r="H1151" s="139">
        <f t="shared" ca="1" si="210"/>
        <v>3.4126299829768314</v>
      </c>
      <c r="I1151" s="123">
        <f t="shared" ca="1" si="214"/>
        <v>5.0379087926635169</v>
      </c>
      <c r="J1151" s="123">
        <f t="shared" ca="1" si="211"/>
        <v>10.175602628288788</v>
      </c>
      <c r="K1151" s="142">
        <f t="shared" ca="1" si="215"/>
        <v>183.05990049163714</v>
      </c>
      <c r="L1151" s="143">
        <f ca="1">MAX(Routing!A$3,J1150+K1150)</f>
        <v>189.01239778827286</v>
      </c>
      <c r="M1151" s="141">
        <f ca="1">VLOOKUP(L1151,Routing!A$3:D$23,4)+(L1151-VLOOKUP(L1151,Routing!A$3:A$23,1))*VLOOKUP(L1151,Routing!A$3:E$23,5)</f>
        <v>2.9762451746493404</v>
      </c>
      <c r="N1151" s="141">
        <f ca="1">VLOOKUP($L1151,Routing!$A$3:$C$23,3)+($L1151-VLOOKUP($L1151,Routing!$A$3:$A$23,1))*VLOOKUP($L1151,Routing!$A$3:$F$23,6)</f>
        <v>0.12812407204795007</v>
      </c>
      <c r="O1151" s="141">
        <f ca="1">VLOOKUP($L1151,Routing!$A$3:$B$23,2)+($L1151-VLOOKUP($L1151,Routing!$A$3:$A$23,1))*VLOOKUP($L1151,Routing!$A$3:$G$23,7)</f>
        <v>3.2812407204795009</v>
      </c>
      <c r="P1151" s="83" t="str">
        <f t="shared" ca="1" si="212"/>
        <v/>
      </c>
      <c r="Q1151" s="83" t="str">
        <f t="shared" ca="1" si="216"/>
        <v/>
      </c>
      <c r="R1151" s="83"/>
      <c r="S1151" s="83"/>
    </row>
    <row r="1152" spans="1:19" x14ac:dyDescent="0.2">
      <c r="A1152" s="83">
        <f>+MassCurves!A1119</f>
        <v>1115</v>
      </c>
      <c r="B1152" s="138">
        <f t="shared" si="205"/>
        <v>4.4450000000000003</v>
      </c>
      <c r="C1152" s="123">
        <f t="shared" ca="1" si="207"/>
        <v>0.74280000000000079</v>
      </c>
      <c r="D1152" s="139">
        <f t="shared" ca="1" si="208"/>
        <v>0.31872000000000061</v>
      </c>
      <c r="E1152" s="138">
        <f t="shared" ca="1" si="209"/>
        <v>0.46391440000000045</v>
      </c>
      <c r="F1152" s="139">
        <f t="shared" ca="1" si="206"/>
        <v>1.7372787996772836</v>
      </c>
      <c r="G1152" s="140">
        <f t="shared" ca="1" si="213"/>
        <v>100.87672828091907</v>
      </c>
      <c r="H1152" s="139">
        <f t="shared" ca="1" si="210"/>
        <v>3.400415081615026</v>
      </c>
      <c r="I1152" s="123">
        <f t="shared" ca="1" si="214"/>
        <v>5.1376938812923099</v>
      </c>
      <c r="J1152" s="123">
        <f t="shared" ca="1" si="211"/>
        <v>10.358472898077547</v>
      </c>
      <c r="K1152" s="142">
        <f t="shared" ca="1" si="215"/>
        <v>187.2528654497971</v>
      </c>
      <c r="L1152" s="143">
        <f ca="1">MAX(Routing!A$3,J1151+K1151)</f>
        <v>193.23550311992594</v>
      </c>
      <c r="M1152" s="141">
        <f ca="1">VLOOKUP(L1152,Routing!A$3:D$23,4)+(L1152-VLOOKUP(L1152,Routing!A$3:A$23,1))*VLOOKUP(L1152,Routing!A$3:E$23,5)</f>
        <v>2.9913152732799992</v>
      </c>
      <c r="N1152" s="141">
        <f ca="1">VLOOKUP($L1152,Routing!$A$3:$C$23,3)+($L1152-VLOOKUP($L1152,Routing!$A$3:$A$23,1))*VLOOKUP($L1152,Routing!$A$3:$F$23,6)</f>
        <v>0.13102216793846139</v>
      </c>
      <c r="O1152" s="141">
        <f ca="1">VLOOKUP($L1152,Routing!$A$3:$B$23,2)+($L1152-VLOOKUP($L1152,Routing!$A$3:$A$23,1))*VLOOKUP($L1152,Routing!$A$3:$G$23,7)</f>
        <v>3.3102216793846138</v>
      </c>
      <c r="P1152" s="83" t="str">
        <f t="shared" ca="1" si="212"/>
        <v/>
      </c>
      <c r="Q1152" s="83" t="str">
        <f t="shared" ca="1" si="216"/>
        <v/>
      </c>
      <c r="R1152" s="83"/>
      <c r="S1152" s="83"/>
    </row>
    <row r="1153" spans="1:19" x14ac:dyDescent="0.2">
      <c r="A1153" s="83">
        <f>+MassCurves!A1120</f>
        <v>1116</v>
      </c>
      <c r="B1153" s="138">
        <f t="shared" si="205"/>
        <v>4.46</v>
      </c>
      <c r="C1153" s="123">
        <f t="shared" ca="1" si="207"/>
        <v>0.75863999999999798</v>
      </c>
      <c r="D1153" s="139">
        <f t="shared" ca="1" si="208"/>
        <v>0.33200000000000029</v>
      </c>
      <c r="E1153" s="138">
        <f t="shared" ca="1" si="209"/>
        <v>0.47414000000000023</v>
      </c>
      <c r="F1153" s="139">
        <f t="shared" ca="1" si="206"/>
        <v>1.813435463138396</v>
      </c>
      <c r="G1153" s="140">
        <f t="shared" ca="1" si="213"/>
        <v>106.52142788447038</v>
      </c>
      <c r="H1153" s="139">
        <f t="shared" ca="1" si="210"/>
        <v>3.4073435994069299</v>
      </c>
      <c r="I1153" s="123">
        <f t="shared" ca="1" si="214"/>
        <v>5.2207790625453256</v>
      </c>
      <c r="J1153" s="123">
        <f t="shared" ca="1" si="211"/>
        <v>10.525624845170526</v>
      </c>
      <c r="K1153" s="142">
        <f t="shared" ca="1" si="215"/>
        <v>191.59747027272348</v>
      </c>
      <c r="L1153" s="143">
        <f ca="1">MAX(Routing!A$3,J1152+K1152)</f>
        <v>197.61133834787464</v>
      </c>
      <c r="M1153" s="141">
        <f ca="1">VLOOKUP(L1153,Routing!A$3:D$23,4)+(L1153-VLOOKUP(L1153,Routing!A$3:A$23,1))*VLOOKUP(L1153,Routing!A$3:E$23,5)</f>
        <v>3.0069303866380372</v>
      </c>
      <c r="N1153" s="141">
        <f ca="1">VLOOKUP($L1153,Routing!$A$3:$C$23,3)+($L1153-VLOOKUP($L1153,Routing!$A$3:$A$23,1))*VLOOKUP($L1153,Routing!$A$3:$F$23,6)</f>
        <v>0.13402507435346872</v>
      </c>
      <c r="O1153" s="141">
        <f ca="1">VLOOKUP($L1153,Routing!$A$3:$B$23,2)+($L1153-VLOOKUP($L1153,Routing!$A$3:$A$23,1))*VLOOKUP($L1153,Routing!$A$3:$G$23,7)</f>
        <v>3.3402507435346873</v>
      </c>
      <c r="P1153" s="83" t="str">
        <f t="shared" ca="1" si="212"/>
        <v/>
      </c>
      <c r="Q1153" s="83" t="str">
        <f t="shared" ca="1" si="216"/>
        <v/>
      </c>
      <c r="R1153" s="83"/>
      <c r="S1153" s="83"/>
    </row>
    <row r="1154" spans="1:19" x14ac:dyDescent="0.2">
      <c r="A1154" s="83">
        <f>+MassCurves!A1121</f>
        <v>1117</v>
      </c>
      <c r="B1154" s="138">
        <f t="shared" si="205"/>
        <v>4.4749999999999996</v>
      </c>
      <c r="C1154" s="123">
        <f t="shared" ca="1" si="207"/>
        <v>0.77447999999999784</v>
      </c>
      <c r="D1154" s="139">
        <f t="shared" ca="1" si="208"/>
        <v>0.34560000000000035</v>
      </c>
      <c r="E1154" s="138">
        <f t="shared" ca="1" si="209"/>
        <v>0.48461200000000026</v>
      </c>
      <c r="F1154" s="139">
        <f t="shared" ca="1" si="206"/>
        <v>1.8921873843230357</v>
      </c>
      <c r="G1154" s="140">
        <f t="shared" ca="1" si="213"/>
        <v>111.16868542384294</v>
      </c>
      <c r="H1154" s="139">
        <f t="shared" ca="1" si="210"/>
        <v>3.4126584441336298</v>
      </c>
      <c r="I1154" s="123">
        <f t="shared" ca="1" si="214"/>
        <v>5.3048458284566653</v>
      </c>
      <c r="J1154" s="123">
        <f t="shared" ca="1" si="211"/>
        <v>10.694270110218746</v>
      </c>
      <c r="K1154" s="142">
        <f t="shared" ca="1" si="215"/>
        <v>196.0770265667359</v>
      </c>
      <c r="L1154" s="143">
        <f ca="1">MAX(Routing!A$3,J1153+K1153)</f>
        <v>202.12309511789402</v>
      </c>
      <c r="M1154" s="141">
        <f ca="1">VLOOKUP(L1154,Routing!A$3:D$23,4)+(L1154-VLOOKUP(L1154,Routing!A$3:A$23,1))*VLOOKUP(L1154,Routing!A$3:E$23,5)</f>
        <v>3.0230305343213346</v>
      </c>
      <c r="N1154" s="141">
        <f ca="1">VLOOKUP($L1154,Routing!$A$3:$C$23,3)+($L1154-VLOOKUP($L1154,Routing!$A$3:$A$23,1))*VLOOKUP($L1154,Routing!$A$3:$F$23,6)</f>
        <v>0.13712125660025665</v>
      </c>
      <c r="O1154" s="141">
        <f ca="1">VLOOKUP($L1154,Routing!$A$3:$B$23,2)+($L1154-VLOOKUP($L1154,Routing!$A$3:$A$23,1))*VLOOKUP($L1154,Routing!$A$3:$G$23,7)</f>
        <v>3.3712125660025665</v>
      </c>
      <c r="P1154" s="83" t="str">
        <f t="shared" ca="1" si="212"/>
        <v/>
      </c>
      <c r="Q1154" s="83" t="str">
        <f t="shared" ca="1" si="216"/>
        <v/>
      </c>
      <c r="R1154" s="83"/>
      <c r="S1154" s="83"/>
    </row>
    <row r="1155" spans="1:19" x14ac:dyDescent="0.2">
      <c r="A1155" s="83">
        <f>+MassCurves!A1122</f>
        <v>1118</v>
      </c>
      <c r="B1155" s="138">
        <f t="shared" si="205"/>
        <v>4.4899999999999993</v>
      </c>
      <c r="C1155" s="123">
        <f t="shared" ca="1" si="207"/>
        <v>0.79031999999999769</v>
      </c>
      <c r="D1155" s="139">
        <f t="shared" ca="1" si="208"/>
        <v>0.35920000000000035</v>
      </c>
      <c r="E1155" s="138">
        <f t="shared" ca="1" si="209"/>
        <v>0.49508400000000025</v>
      </c>
      <c r="F1155" s="139">
        <f t="shared" ca="1" si="206"/>
        <v>1.9726118380555151</v>
      </c>
      <c r="G1155" s="140">
        <f t="shared" ca="1" si="213"/>
        <v>115.94397667135652</v>
      </c>
      <c r="H1155" s="139">
        <f t="shared" ca="1" si="210"/>
        <v>3.416812489593819</v>
      </c>
      <c r="I1155" s="123">
        <f t="shared" ca="1" si="214"/>
        <v>5.3894243276493343</v>
      </c>
      <c r="J1155" s="123">
        <f t="shared" ca="1" si="211"/>
        <v>10.854915686080368</v>
      </c>
      <c r="K1155" s="142">
        <f t="shared" ca="1" si="215"/>
        <v>200.69378603875799</v>
      </c>
      <c r="L1155" s="143">
        <f ca="1">MAX(Routing!A$3,J1154+K1154)</f>
        <v>206.77129667695465</v>
      </c>
      <c r="M1155" s="141">
        <f ca="1">VLOOKUP(L1155,Routing!A$3:D$23,4)+(L1155-VLOOKUP(L1155,Routing!A$3:A$23,1))*VLOOKUP(L1155,Routing!A$3:E$23,5)</f>
        <v>3.0387514716066768</v>
      </c>
      <c r="N1155" s="141">
        <f ca="1">VLOOKUP($L1155,Routing!$A$3:$C$23,3)+($L1155-VLOOKUP($L1155,Routing!$A$3:$A$23,1))*VLOOKUP($L1155,Routing!$A$3:$F$23,6)</f>
        <v>0.14031167025161703</v>
      </c>
      <c r="O1155" s="141">
        <f ca="1">VLOOKUP($L1155,Routing!$A$3:$B$23,2)+($L1155-VLOOKUP($L1155,Routing!$A$3:$A$23,1))*VLOOKUP($L1155,Routing!$A$3:$G$23,7)</f>
        <v>3.4003463002795753</v>
      </c>
      <c r="P1155" s="83" t="str">
        <f t="shared" ca="1" si="212"/>
        <v/>
      </c>
      <c r="Q1155" s="83" t="str">
        <f t="shared" ca="1" si="216"/>
        <v/>
      </c>
      <c r="R1155" s="83"/>
      <c r="S1155" s="83"/>
    </row>
    <row r="1156" spans="1:19" x14ac:dyDescent="0.2">
      <c r="A1156" s="83">
        <f>+MassCurves!A1123</f>
        <v>1119</v>
      </c>
      <c r="B1156" s="138">
        <f t="shared" si="205"/>
        <v>4.5049999999999999</v>
      </c>
      <c r="C1156" s="123">
        <f t="shared" ca="1" si="207"/>
        <v>0.80615999999999755</v>
      </c>
      <c r="D1156" s="139">
        <f t="shared" ca="1" si="208"/>
        <v>0.36600000000000033</v>
      </c>
      <c r="E1156" s="138">
        <f t="shared" ca="1" si="209"/>
        <v>0.50032000000000021</v>
      </c>
      <c r="F1156" s="139">
        <f t="shared" ca="1" si="206"/>
        <v>2.0334283818047947</v>
      </c>
      <c r="G1156" s="140">
        <f t="shared" ca="1" si="213"/>
        <v>120.1812065958093</v>
      </c>
      <c r="H1156" s="139">
        <f t="shared" ca="1" si="210"/>
        <v>3.4320630227183053</v>
      </c>
      <c r="I1156" s="123">
        <f t="shared" ca="1" si="214"/>
        <v>5.4654914045230996</v>
      </c>
      <c r="J1156" s="123">
        <f t="shared" ca="1" si="211"/>
        <v>11.016433360046648</v>
      </c>
      <c r="K1156" s="142">
        <f t="shared" ca="1" si="215"/>
        <v>205.45535098271745</v>
      </c>
      <c r="L1156" s="143">
        <f ca="1">MAX(Routing!A$3,J1155+K1155)</f>
        <v>211.54870172483837</v>
      </c>
      <c r="M1156" s="141">
        <f ca="1">VLOOKUP(L1156,Routing!A$3:D$23,4)+(L1156-VLOOKUP(L1156,Routing!A$3:A$23,1))*VLOOKUP(L1156,Routing!A$3:E$23,5)</f>
        <v>3.0466714154968404</v>
      </c>
      <c r="N1156" s="141">
        <f ca="1">VLOOKUP($L1156,Routing!$A$3:$C$23,3)+($L1156-VLOOKUP($L1156,Routing!$A$3:$A$23,1))*VLOOKUP($L1156,Routing!$A$3:$F$23,6)</f>
        <v>0.14359643960698451</v>
      </c>
      <c r="O1156" s="141">
        <f ca="1">VLOOKUP($L1156,Routing!$A$3:$B$23,2)+($L1156-VLOOKUP($L1156,Routing!$A$3:$A$23,1))*VLOOKUP($L1156,Routing!$A$3:$G$23,7)</f>
        <v>3.4039960440077612</v>
      </c>
      <c r="P1156" s="83" t="str">
        <f t="shared" ca="1" si="212"/>
        <v/>
      </c>
      <c r="Q1156" s="83" t="str">
        <f t="shared" ca="1" si="216"/>
        <v/>
      </c>
      <c r="R1156" s="83"/>
      <c r="S1156" s="83"/>
    </row>
    <row r="1157" spans="1:19" x14ac:dyDescent="0.2">
      <c r="A1157" s="83">
        <f>+MassCurves!A1124</f>
        <v>1120</v>
      </c>
      <c r="B1157" s="138">
        <f t="shared" si="205"/>
        <v>4.5199999999999996</v>
      </c>
      <c r="C1157" s="123">
        <f t="shared" ca="1" si="207"/>
        <v>0.8219999999999974</v>
      </c>
      <c r="D1157" s="139">
        <f t="shared" ca="1" si="208"/>
        <v>0.37960000000000038</v>
      </c>
      <c r="E1157" s="138">
        <f t="shared" ca="1" si="209"/>
        <v>0.51079200000000025</v>
      </c>
      <c r="F1157" s="139">
        <f t="shared" ca="1" si="206"/>
        <v>2.1167797674959945</v>
      </c>
      <c r="G1157" s="140">
        <f t="shared" ca="1" si="213"/>
        <v>124.50624447902369</v>
      </c>
      <c r="H1157" s="139">
        <f t="shared" ca="1" si="210"/>
        <v>3.434162234147812</v>
      </c>
      <c r="I1157" s="123">
        <f t="shared" ca="1" si="214"/>
        <v>5.550942001643806</v>
      </c>
      <c r="J1157" s="123">
        <f t="shared" ca="1" si="211"/>
        <v>11.155204566265368</v>
      </c>
      <c r="K1157" s="142">
        <f t="shared" ca="1" si="215"/>
        <v>210.3621104867934</v>
      </c>
      <c r="L1157" s="143">
        <f ca="1">MAX(Routing!A$3,J1156+K1156)</f>
        <v>216.4717843427641</v>
      </c>
      <c r="M1157" s="141">
        <f ca="1">VLOOKUP(L1157,Routing!A$3:D$23,4)+(L1157-VLOOKUP(L1157,Routing!A$3:A$23,1))*VLOOKUP(L1157,Routing!A$3:E$23,5)</f>
        <v>3.0548328624978405</v>
      </c>
      <c r="N1157" s="141">
        <f ca="1">VLOOKUP($L1157,Routing!$A$3:$C$23,3)+($L1157-VLOOKUP($L1157,Routing!$A$3:$A$23,1))*VLOOKUP($L1157,Routing!$A$3:$F$23,6)</f>
        <v>0.14698137154288307</v>
      </c>
      <c r="O1157" s="141">
        <f ca="1">VLOOKUP($L1157,Routing!$A$3:$B$23,2)+($L1157-VLOOKUP($L1157,Routing!$A$3:$A$23,1))*VLOOKUP($L1157,Routing!$A$3:$G$23,7)</f>
        <v>3.4077570794920931</v>
      </c>
      <c r="P1157" s="83" t="str">
        <f t="shared" ca="1" si="212"/>
        <v/>
      </c>
      <c r="Q1157" s="83" t="str">
        <f t="shared" ca="1" si="216"/>
        <v/>
      </c>
      <c r="R1157" s="83"/>
      <c r="S1157" s="83"/>
    </row>
    <row r="1158" spans="1:19" x14ac:dyDescent="0.2">
      <c r="A1158" s="83">
        <f>+MassCurves!A1125</f>
        <v>1121</v>
      </c>
      <c r="B1158" s="138">
        <f t="shared" si="205"/>
        <v>4.5329999999999995</v>
      </c>
      <c r="C1158" s="123">
        <f t="shared" ca="1" si="207"/>
        <v>0.82379999999999853</v>
      </c>
      <c r="D1158" s="139">
        <f t="shared" ca="1" si="208"/>
        <v>0.37960000000000038</v>
      </c>
      <c r="E1158" s="138">
        <f t="shared" ca="1" si="209"/>
        <v>0.51079200000000025</v>
      </c>
      <c r="F1158" s="139">
        <f t="shared" ca="1" si="206"/>
        <v>2.1214150516583969</v>
      </c>
      <c r="G1158" s="140">
        <f t="shared" ca="1" si="213"/>
        <v>127.14584457463174</v>
      </c>
      <c r="H1158" s="139">
        <f t="shared" ca="1" si="210"/>
        <v>3.4828475597372583</v>
      </c>
      <c r="I1158" s="123">
        <f t="shared" ca="1" si="214"/>
        <v>5.6042626113956553</v>
      </c>
      <c r="J1158" s="123">
        <f t="shared" ca="1" si="211"/>
        <v>11.26292722777109</v>
      </c>
      <c r="K1158" s="142">
        <f t="shared" ca="1" si="215"/>
        <v>215.39091209207848</v>
      </c>
      <c r="L1158" s="143">
        <f ca="1">MAX(Routing!A$3,J1157+K1157)</f>
        <v>221.51731505305878</v>
      </c>
      <c r="M1158" s="141">
        <f ca="1">VLOOKUP(L1158,Routing!A$3:D$23,4)+(L1158-VLOOKUP(L1158,Routing!A$3:A$23,1))*VLOOKUP(L1158,Routing!A$3:E$23,5)</f>
        <v>3.0631973029673234</v>
      </c>
      <c r="N1158" s="141">
        <f ca="1">VLOOKUP($L1158,Routing!$A$3:$C$23,3)+($L1158-VLOOKUP($L1158,Routing!$A$3:$A$23,1))*VLOOKUP($L1158,Routing!$A$3:$F$23,6)</f>
        <v>0.15045049431824478</v>
      </c>
      <c r="O1158" s="141">
        <f ca="1">VLOOKUP($L1158,Routing!$A$3:$B$23,2)+($L1158-VLOOKUP($L1158,Routing!$A$3:$A$23,1))*VLOOKUP($L1158,Routing!$A$3:$G$23,7)</f>
        <v>3.4116116603536057</v>
      </c>
      <c r="P1158" s="83" t="str">
        <f t="shared" ca="1" si="212"/>
        <v/>
      </c>
      <c r="Q1158" s="83" t="str">
        <f t="shared" ca="1" si="216"/>
        <v/>
      </c>
      <c r="R1158" s="83"/>
      <c r="S1158" s="83"/>
    </row>
    <row r="1159" spans="1:19" x14ac:dyDescent="0.2">
      <c r="A1159" s="83">
        <f>+MassCurves!A1126</f>
        <v>1122</v>
      </c>
      <c r="B1159" s="138">
        <f t="shared" si="205"/>
        <v>4.5459999999999994</v>
      </c>
      <c r="C1159" s="123">
        <f t="shared" ca="1" si="207"/>
        <v>0.825599999999997</v>
      </c>
      <c r="D1159" s="139">
        <f t="shared" ca="1" si="208"/>
        <v>0.37960000000000038</v>
      </c>
      <c r="E1159" s="138">
        <f t="shared" ca="1" si="209"/>
        <v>0.51079200000000025</v>
      </c>
      <c r="F1159" s="139">
        <f t="shared" ca="1" si="206"/>
        <v>2.1260503358207932</v>
      </c>
      <c r="G1159" s="140">
        <f t="shared" ca="1" si="213"/>
        <v>127.42396162437571</v>
      </c>
      <c r="H1159" s="139">
        <f t="shared" ca="1" si="210"/>
        <v>3.5326143279970958</v>
      </c>
      <c r="I1159" s="123">
        <f t="shared" ca="1" si="214"/>
        <v>5.6586646638178895</v>
      </c>
      <c r="J1159" s="123">
        <f t="shared" ca="1" si="211"/>
        <v>11.372845352367172</v>
      </c>
      <c r="K1159" s="142">
        <f t="shared" ca="1" si="215"/>
        <v>220.51040555214936</v>
      </c>
      <c r="L1159" s="143">
        <f ca="1">MAX(Routing!A$3,J1158+K1158)</f>
        <v>226.65383931984957</v>
      </c>
      <c r="M1159" s="141">
        <f ca="1">VLOOKUP(L1159,Routing!A$3:D$23,4)+(L1159-VLOOKUP(L1159,Routing!A$3:A$23,1))*VLOOKUP(L1159,Routing!A$3:E$23,5)</f>
        <v>3.0717125918272181</v>
      </c>
      <c r="N1159" s="141">
        <f ca="1">VLOOKUP($L1159,Routing!$A$3:$C$23,3)+($L1159-VLOOKUP($L1159,Routing!$A$3:$A$23,1))*VLOOKUP($L1159,Routing!$A$3:$F$23,6)</f>
        <v>0.15398218094216415</v>
      </c>
      <c r="O1159" s="141">
        <f ca="1">VLOOKUP($L1159,Routing!$A$3:$B$23,2)+($L1159-VLOOKUP($L1159,Routing!$A$3:$A$23,1))*VLOOKUP($L1159,Routing!$A$3:$G$23,7)</f>
        <v>3.4155357566024054</v>
      </c>
      <c r="P1159" s="83" t="str">
        <f t="shared" ca="1" si="212"/>
        <v/>
      </c>
      <c r="Q1159" s="83" t="str">
        <f t="shared" ca="1" si="216"/>
        <v/>
      </c>
      <c r="R1159" s="83"/>
      <c r="S1159" s="83"/>
    </row>
    <row r="1160" spans="1:19" x14ac:dyDescent="0.2">
      <c r="A1160" s="83">
        <f>+MassCurves!A1127</f>
        <v>1123</v>
      </c>
      <c r="B1160" s="138">
        <f t="shared" si="205"/>
        <v>4.5590000000000002</v>
      </c>
      <c r="C1160" s="123">
        <f t="shared" ca="1" si="207"/>
        <v>0.82739999999999814</v>
      </c>
      <c r="D1160" s="139">
        <f t="shared" ca="1" si="208"/>
        <v>0.37960000000000038</v>
      </c>
      <c r="E1160" s="138">
        <f t="shared" ca="1" si="209"/>
        <v>0.51079200000000025</v>
      </c>
      <c r="F1160" s="139">
        <f t="shared" ca="1" si="206"/>
        <v>2.1306856199831965</v>
      </c>
      <c r="G1160" s="140">
        <f t="shared" ca="1" si="213"/>
        <v>127.70207867411969</v>
      </c>
      <c r="H1160" s="139">
        <f t="shared" ca="1" si="210"/>
        <v>3.5834951166918598</v>
      </c>
      <c r="I1160" s="123">
        <f t="shared" ca="1" si="214"/>
        <v>5.7141807366750559</v>
      </c>
      <c r="J1160" s="123">
        <f t="shared" ca="1" si="211"/>
        <v>11.485025336447942</v>
      </c>
      <c r="K1160" s="142">
        <f t="shared" ca="1" si="215"/>
        <v>225.72247834935288</v>
      </c>
      <c r="L1160" s="143">
        <f ca="1">MAX(Routing!A$3,J1159+K1159)</f>
        <v>231.88325090451653</v>
      </c>
      <c r="M1160" s="141">
        <f ca="1">VLOOKUP(L1160,Routing!A$3:D$23,4)+(L1160-VLOOKUP(L1160,Routing!A$3:A$23,1))*VLOOKUP(L1160,Routing!A$3:E$23,5)</f>
        <v>3.0803818685399977</v>
      </c>
      <c r="N1160" s="141">
        <f ca="1">VLOOKUP($L1160,Routing!$A$3:$C$23,3)+($L1160-VLOOKUP($L1160,Routing!$A$3:$A$23,1))*VLOOKUP($L1160,Routing!$A$3:$F$23,6)</f>
        <v>0.15757773349585161</v>
      </c>
      <c r="O1160" s="141">
        <f ca="1">VLOOKUP($L1160,Routing!$A$3:$B$23,2)+($L1160-VLOOKUP($L1160,Routing!$A$3:$A$23,1))*VLOOKUP($L1160,Routing!$A$3:$G$23,7)</f>
        <v>3.4195308149953911</v>
      </c>
      <c r="P1160" s="83" t="str">
        <f t="shared" ca="1" si="212"/>
        <v/>
      </c>
      <c r="Q1160" s="83" t="str">
        <f t="shared" ca="1" si="216"/>
        <v/>
      </c>
      <c r="R1160" s="83"/>
      <c r="S1160" s="83"/>
    </row>
    <row r="1161" spans="1:19" x14ac:dyDescent="0.2">
      <c r="A1161" s="83">
        <f>+MassCurves!A1128</f>
        <v>1124</v>
      </c>
      <c r="B1161" s="138">
        <f t="shared" si="205"/>
        <v>4.5720000000000001</v>
      </c>
      <c r="C1161" s="123">
        <f t="shared" ca="1" si="207"/>
        <v>0.82919999999999927</v>
      </c>
      <c r="D1161" s="139">
        <f t="shared" ca="1" si="208"/>
        <v>0.37960000000000038</v>
      </c>
      <c r="E1161" s="138">
        <f t="shared" ca="1" si="209"/>
        <v>0.51079200000000025</v>
      </c>
      <c r="F1161" s="139">
        <f t="shared" ca="1" si="206"/>
        <v>2.1353209041455994</v>
      </c>
      <c r="G1161" s="140">
        <f t="shared" ca="1" si="213"/>
        <v>127.98019572386389</v>
      </c>
      <c r="H1161" s="139">
        <f t="shared" ca="1" si="210"/>
        <v>3.6355237444517976</v>
      </c>
      <c r="I1161" s="123">
        <f t="shared" ca="1" si="214"/>
        <v>5.7708446485973965</v>
      </c>
      <c r="J1161" s="123">
        <f t="shared" ca="1" si="211"/>
        <v>11.607584147404076</v>
      </c>
      <c r="K1161" s="142">
        <f t="shared" ca="1" si="215"/>
        <v>231.02907788406904</v>
      </c>
      <c r="L1161" s="143">
        <f ca="1">MAX(Routing!A$3,J1160+K1160)</f>
        <v>237.20750368580082</v>
      </c>
      <c r="M1161" s="141">
        <f ca="1">VLOOKUP(L1161,Routing!A$3:D$23,4)+(L1161-VLOOKUP(L1161,Routing!A$3:A$23,1))*VLOOKUP(L1161,Routing!A$3:E$23,5)</f>
        <v>3.0892083722302175</v>
      </c>
      <c r="N1161" s="141">
        <f ca="1">VLOOKUP($L1161,Routing!$A$3:$C$23,3)+($L1161-VLOOKUP($L1161,Routing!$A$3:$A$23,1))*VLOOKUP($L1161,Routing!$A$3:$F$23,6)</f>
        <v>0.16123849539502105</v>
      </c>
      <c r="O1161" s="141">
        <f ca="1">VLOOKUP($L1161,Routing!$A$3:$B$23,2)+($L1161-VLOOKUP($L1161,Routing!$A$3:$A$23,1))*VLOOKUP($L1161,Routing!$A$3:$G$23,7)</f>
        <v>3.4235983282166904</v>
      </c>
      <c r="P1161" s="83" t="str">
        <f t="shared" ca="1" si="212"/>
        <v/>
      </c>
      <c r="Q1161" s="83" t="str">
        <f t="shared" ca="1" si="216"/>
        <v/>
      </c>
      <c r="R1161" s="83"/>
      <c r="S1161" s="83"/>
    </row>
    <row r="1162" spans="1:19" x14ac:dyDescent="0.2">
      <c r="A1162" s="83">
        <f>+MassCurves!A1129</f>
        <v>1125</v>
      </c>
      <c r="B1162" s="138">
        <f t="shared" si="205"/>
        <v>4.585</v>
      </c>
      <c r="C1162" s="123">
        <f t="shared" ca="1" si="207"/>
        <v>0.83100000000000041</v>
      </c>
      <c r="D1162" s="139">
        <f t="shared" ca="1" si="208"/>
        <v>0.38640000000000035</v>
      </c>
      <c r="E1162" s="138">
        <f t="shared" ca="1" si="209"/>
        <v>0.51602800000000026</v>
      </c>
      <c r="F1162" s="139">
        <f t="shared" ca="1" si="206"/>
        <v>2.161892339622002</v>
      </c>
      <c r="G1162" s="140">
        <f t="shared" ca="1" si="213"/>
        <v>128.91639731302803</v>
      </c>
      <c r="H1162" s="139">
        <f t="shared" ca="1" si="210"/>
        <v>3.6748472085372947</v>
      </c>
      <c r="I1162" s="123">
        <f t="shared" ca="1" si="214"/>
        <v>5.8367395481592972</v>
      </c>
      <c r="J1162" s="123">
        <f t="shared" ca="1" si="211"/>
        <v>11.732346155180036</v>
      </c>
      <c r="K1162" s="142">
        <f t="shared" ca="1" si="215"/>
        <v>236.4402351548876</v>
      </c>
      <c r="L1162" s="143">
        <f ca="1">MAX(Routing!A$3,J1161+K1161)</f>
        <v>242.63666203147312</v>
      </c>
      <c r="M1162" s="141">
        <f ca="1">VLOOKUP(L1162,Routing!A$3:D$23,4)+(L1162-VLOOKUP(L1162,Routing!A$3:A$23,1))*VLOOKUP(L1162,Routing!A$3:E$23,5)</f>
        <v>3.0982087875262967</v>
      </c>
      <c r="N1162" s="141">
        <f ca="1">VLOOKUP($L1162,Routing!$A$3:$C$23,3)+($L1162-VLOOKUP($L1162,Routing!$A$3:$A$23,1))*VLOOKUP($L1162,Routing!$A$3:$F$23,6)</f>
        <v>0.16497138653164381</v>
      </c>
      <c r="O1162" s="141">
        <f ca="1">VLOOKUP($L1162,Routing!$A$3:$B$23,2)+($L1162-VLOOKUP($L1162,Routing!$A$3:$A$23,1))*VLOOKUP($L1162,Routing!$A$3:$G$23,7)</f>
        <v>3.4277459850351604</v>
      </c>
      <c r="P1162" s="83">
        <f t="shared" ca="1" si="212"/>
        <v>6.2774516546491022E-2</v>
      </c>
      <c r="Q1162" s="83">
        <f t="shared" ca="1" si="216"/>
        <v>3.7664709927894613</v>
      </c>
      <c r="R1162" s="83"/>
      <c r="S1162" s="83"/>
    </row>
    <row r="1163" spans="1:19" x14ac:dyDescent="0.2">
      <c r="A1163" s="83">
        <f>+MassCurves!A1130</f>
        <v>1126</v>
      </c>
      <c r="B1163" s="138">
        <f t="shared" si="205"/>
        <v>4.5979999999999999</v>
      </c>
      <c r="C1163" s="123">
        <f t="shared" ca="1" si="207"/>
        <v>0.83279999999999887</v>
      </c>
      <c r="D1163" s="139">
        <f t="shared" ca="1" si="208"/>
        <v>0.38640000000000035</v>
      </c>
      <c r="E1163" s="138">
        <f t="shared" ca="1" si="209"/>
        <v>0.51602800000000026</v>
      </c>
      <c r="F1163" s="139">
        <f t="shared" ca="1" si="206"/>
        <v>2.1665751389135983</v>
      </c>
      <c r="G1163" s="140">
        <f t="shared" ca="1" si="213"/>
        <v>129.85402435606801</v>
      </c>
      <c r="H1163" s="139">
        <f t="shared" ca="1" si="210"/>
        <v>3.7290315181874454</v>
      </c>
      <c r="I1163" s="123">
        <f t="shared" ca="1" si="214"/>
        <v>5.8956066571010437</v>
      </c>
      <c r="J1163" s="123">
        <f t="shared" ca="1" si="211"/>
        <v>11.85133165654408</v>
      </c>
      <c r="K1163" s="142">
        <f t="shared" ca="1" si="215"/>
        <v>241.95779937859771</v>
      </c>
      <c r="L1163" s="143">
        <f ca="1">MAX(Routing!A$3,J1162+K1162)</f>
        <v>248.17258131006764</v>
      </c>
      <c r="M1163" s="141">
        <f ca="1">VLOOKUP(L1163,Routing!A$3:D$23,4)+(L1163-VLOOKUP(L1163,Routing!A$3:A$23,1))*VLOOKUP(L1163,Routing!A$3:E$23,5)</f>
        <v>3.107386190243357</v>
      </c>
      <c r="N1163" s="141">
        <f ca="1">VLOOKUP($L1163,Routing!$A$3:$C$23,3)+($L1163-VLOOKUP($L1163,Routing!$A$3:$A$23,1))*VLOOKUP($L1163,Routing!$A$3:$F$23,6)</f>
        <v>0.16877768258941067</v>
      </c>
      <c r="O1163" s="141">
        <f ca="1">VLOOKUP($L1163,Routing!$A$3:$B$23,2)+($L1163-VLOOKUP($L1163,Routing!$A$3:$A$23,1))*VLOOKUP($L1163,Routing!$A$3:$G$23,7)</f>
        <v>3.4319752028771235</v>
      </c>
      <c r="P1163" s="83">
        <f t="shared" ca="1" si="212"/>
        <v>0.12164162548823754</v>
      </c>
      <c r="Q1163" s="83">
        <f t="shared" ca="1" si="216"/>
        <v>7.2984975292942522</v>
      </c>
      <c r="R1163" s="83"/>
      <c r="S1163" s="83"/>
    </row>
    <row r="1164" spans="1:19" x14ac:dyDescent="0.2">
      <c r="A1164" s="83">
        <f>+MassCurves!A1131</f>
        <v>1127</v>
      </c>
      <c r="B1164" s="138">
        <f t="shared" si="205"/>
        <v>4.6109999999999998</v>
      </c>
      <c r="C1164" s="123">
        <f t="shared" ca="1" si="207"/>
        <v>0.83459999999999734</v>
      </c>
      <c r="D1164" s="139">
        <f t="shared" ca="1" si="208"/>
        <v>0.38640000000000035</v>
      </c>
      <c r="E1164" s="138">
        <f t="shared" ca="1" si="209"/>
        <v>0.51602800000000026</v>
      </c>
      <c r="F1164" s="139">
        <f t="shared" ca="1" si="206"/>
        <v>2.1712579382051942</v>
      </c>
      <c r="G1164" s="140">
        <f t="shared" ca="1" si="213"/>
        <v>130.1349923135638</v>
      </c>
      <c r="H1164" s="139">
        <f t="shared" ca="1" si="210"/>
        <v>3.784467112062639</v>
      </c>
      <c r="I1164" s="123">
        <f t="shared" ca="1" si="214"/>
        <v>5.9557250502678336</v>
      </c>
      <c r="J1164" s="123">
        <f t="shared" ca="1" si="211"/>
        <v>11.972858918266873</v>
      </c>
      <c r="K1164" s="142">
        <f t="shared" ca="1" si="215"/>
        <v>247.5756603946009</v>
      </c>
      <c r="L1164" s="143">
        <f ca="1">MAX(Routing!A$3,J1163+K1163)</f>
        <v>253.8091310351418</v>
      </c>
      <c r="M1164" s="141">
        <f ca="1">VLOOKUP(L1164,Routing!A$3:D$23,4)+(L1164-VLOOKUP(L1164,Routing!A$3:A$23,1))*VLOOKUP(L1164,Routing!A$3:E$23,5)</f>
        <v>3.1167304173099901</v>
      </c>
      <c r="N1164" s="141">
        <f ca="1">VLOOKUP($L1164,Routing!$A$3:$C$23,3)+($L1164-VLOOKUP($L1164,Routing!$A$3:$A$23,1))*VLOOKUP($L1164,Routing!$A$3:$F$23,6)</f>
        <v>0.17265316846958112</v>
      </c>
      <c r="O1164" s="141">
        <f ca="1">VLOOKUP($L1164,Routing!$A$3:$B$23,2)+($L1164-VLOOKUP($L1164,Routing!$A$3:$A$23,1))*VLOOKUP($L1164,Routing!$A$3:$G$23,7)</f>
        <v>3.436281298299535</v>
      </c>
      <c r="P1164" s="83">
        <f t="shared" ca="1" si="212"/>
        <v>0.18176001865502744</v>
      </c>
      <c r="Q1164" s="83">
        <f t="shared" ca="1" si="216"/>
        <v>10.905601119301647</v>
      </c>
      <c r="R1164" s="83"/>
      <c r="S1164" s="83"/>
    </row>
    <row r="1165" spans="1:19" x14ac:dyDescent="0.2">
      <c r="A1165" s="83">
        <f>+MassCurves!A1132</f>
        <v>1128</v>
      </c>
      <c r="B1165" s="138">
        <f t="shared" si="205"/>
        <v>4.6240000000000006</v>
      </c>
      <c r="C1165" s="123">
        <f t="shared" ca="1" si="207"/>
        <v>0.83640000000000114</v>
      </c>
      <c r="D1165" s="139">
        <f t="shared" ca="1" si="208"/>
        <v>0.38640000000000035</v>
      </c>
      <c r="E1165" s="138">
        <f t="shared" ca="1" si="209"/>
        <v>0.51602800000000026</v>
      </c>
      <c r="F1165" s="139">
        <f t="shared" ca="1" si="206"/>
        <v>2.1759407374968038</v>
      </c>
      <c r="G1165" s="140">
        <f t="shared" ca="1" si="213"/>
        <v>130.41596027105993</v>
      </c>
      <c r="H1165" s="139">
        <f t="shared" ca="1" si="210"/>
        <v>3.8411931820888534</v>
      </c>
      <c r="I1165" s="123">
        <f t="shared" ca="1" si="214"/>
        <v>6.0171339195856568</v>
      </c>
      <c r="J1165" s="123">
        <f t="shared" ca="1" si="211"/>
        <v>12.097007876657532</v>
      </c>
      <c r="K1165" s="142">
        <f t="shared" ca="1" si="215"/>
        <v>253.29601898778478</v>
      </c>
      <c r="L1165" s="143">
        <f ca="1">MAX(Routing!A$3,J1164+K1164)</f>
        <v>259.54851931286777</v>
      </c>
      <c r="M1165" s="141">
        <f ca="1">VLOOKUP(L1165,Routing!A$3:D$23,4)+(L1165-VLOOKUP(L1165,Routing!A$3:A$23,1))*VLOOKUP(L1165,Routing!A$3:E$23,5)</f>
        <v>3.1262451293069535</v>
      </c>
      <c r="N1165" s="141">
        <f ca="1">VLOOKUP($L1165,Routing!$A$3:$C$23,3)+($L1165-VLOOKUP($L1165,Routing!$A$3:$A$23,1))*VLOOKUP($L1165,Routing!$A$3:$F$23,6)</f>
        <v>0.17659936238537247</v>
      </c>
      <c r="O1165" s="141">
        <f ca="1">VLOOKUP($L1165,Routing!$A$3:$B$23,2)+($L1165-VLOOKUP($L1165,Routing!$A$3:$A$23,1))*VLOOKUP($L1165,Routing!$A$3:$G$23,7)</f>
        <v>3.4406659582059698</v>
      </c>
      <c r="P1165" s="83">
        <f t="shared" ca="1" si="212"/>
        <v>0.24316888797285063</v>
      </c>
      <c r="Q1165" s="83">
        <f t="shared" ca="1" si="216"/>
        <v>14.590133278371038</v>
      </c>
      <c r="R1165" s="83"/>
      <c r="S1165" s="83"/>
    </row>
    <row r="1166" spans="1:19" x14ac:dyDescent="0.2">
      <c r="A1166" s="83">
        <f>+MassCurves!A1133</f>
        <v>1129</v>
      </c>
      <c r="B1166" s="138">
        <f t="shared" si="205"/>
        <v>4.6370000000000005</v>
      </c>
      <c r="C1166" s="123">
        <f t="shared" ca="1" si="207"/>
        <v>0.83820000000000228</v>
      </c>
      <c r="D1166" s="139">
        <f t="shared" ca="1" si="208"/>
        <v>0.38640000000000035</v>
      </c>
      <c r="E1166" s="138">
        <f t="shared" ca="1" si="209"/>
        <v>0.51602800000000026</v>
      </c>
      <c r="F1166" s="139">
        <f t="shared" ca="1" si="206"/>
        <v>2.1806235367884073</v>
      </c>
      <c r="G1166" s="140">
        <f t="shared" ca="1" si="213"/>
        <v>130.69692822855635</v>
      </c>
      <c r="H1166" s="139">
        <f t="shared" ca="1" si="210"/>
        <v>3.8992504726497876</v>
      </c>
      <c r="I1166" s="123">
        <f t="shared" ca="1" si="214"/>
        <v>6.0798740094381944</v>
      </c>
      <c r="J1166" s="123">
        <f t="shared" ca="1" si="211"/>
        <v>12.230851298045817</v>
      </c>
      <c r="K1166" s="142">
        <f t="shared" ca="1" si="215"/>
        <v>259.12114831729815</v>
      </c>
      <c r="L1166" s="143">
        <f ca="1">MAX(Routing!A$3,J1165+K1165)</f>
        <v>265.39302686444233</v>
      </c>
      <c r="M1166" s="141">
        <f ca="1">VLOOKUP(L1166,Routing!A$3:D$23,4)+(L1166-VLOOKUP(L1166,Routing!A$3:A$23,1))*VLOOKUP(L1166,Routing!A$3:E$23,5)</f>
        <v>3.1359341071956117</v>
      </c>
      <c r="N1166" s="141">
        <f ca="1">VLOOKUP($L1166,Routing!$A$3:$C$23,3)+($L1166-VLOOKUP($L1166,Routing!$A$3:$A$23,1))*VLOOKUP($L1166,Routing!$A$3:$F$23,6)</f>
        <v>0.18061783247744265</v>
      </c>
      <c r="O1166" s="141">
        <f ca="1">VLOOKUP($L1166,Routing!$A$3:$B$23,2)+($L1166-VLOOKUP($L1166,Routing!$A$3:$A$23,1))*VLOOKUP($L1166,Routing!$A$3:$G$23,7)</f>
        <v>3.4451309249749364</v>
      </c>
      <c r="P1166" s="83">
        <f t="shared" ca="1" si="212"/>
        <v>0.30590897782538828</v>
      </c>
      <c r="Q1166" s="83">
        <f t="shared" ca="1" si="216"/>
        <v>18.354538669523297</v>
      </c>
      <c r="R1166" s="83"/>
      <c r="S1166" s="83"/>
    </row>
    <row r="1167" spans="1:19" x14ac:dyDescent="0.2">
      <c r="A1167" s="83">
        <f>+MassCurves!A1134</f>
        <v>1130</v>
      </c>
      <c r="B1167" s="138">
        <f t="shared" si="205"/>
        <v>4.6500000000000004</v>
      </c>
      <c r="C1167" s="123">
        <f t="shared" ca="1" si="207"/>
        <v>0.84000000000000075</v>
      </c>
      <c r="D1167" s="139">
        <f t="shared" ca="1" si="208"/>
        <v>0.39320000000000038</v>
      </c>
      <c r="E1167" s="138">
        <f t="shared" ca="1" si="209"/>
        <v>0.52126400000000028</v>
      </c>
      <c r="F1167" s="139">
        <f t="shared" ca="1" si="206"/>
        <v>2.2074800630400033</v>
      </c>
      <c r="G1167" s="140">
        <f t="shared" ca="1" si="213"/>
        <v>131.6431079948523</v>
      </c>
      <c r="H1167" s="139">
        <f t="shared" ca="1" si="210"/>
        <v>3.9434972785281657</v>
      </c>
      <c r="I1167" s="123">
        <f t="shared" ca="1" si="214"/>
        <v>6.1509773415681686</v>
      </c>
      <c r="J1167" s="123">
        <f t="shared" ca="1" si="211"/>
        <v>12.384668777685279</v>
      </c>
      <c r="K1167" s="142">
        <f t="shared" ca="1" si="215"/>
        <v>265.06036332149705</v>
      </c>
      <c r="L1167" s="143">
        <f ca="1">MAX(Routing!A$3,J1166+K1166)</f>
        <v>271.35199961534397</v>
      </c>
      <c r="M1167" s="141">
        <f ca="1">VLOOKUP(L1167,Routing!A$3:D$23,4)+(L1167-VLOOKUP(L1167,Routing!A$3:A$23,1))*VLOOKUP(L1167,Routing!A$3:E$23,5)</f>
        <v>3.1458128445764961</v>
      </c>
      <c r="N1167" s="141">
        <f ca="1">VLOOKUP($L1167,Routing!$A$3:$C$23,3)+($L1167-VLOOKUP($L1167,Routing!$A$3:$A$23,1))*VLOOKUP($L1167,Routing!$A$3:$F$23,6)</f>
        <v>0.18471500466306301</v>
      </c>
      <c r="O1167" s="141">
        <f ca="1">VLOOKUP($L1167,Routing!$A$3:$B$23,2)+($L1167-VLOOKUP($L1167,Routing!$A$3:$A$23,1))*VLOOKUP($L1167,Routing!$A$3:$G$23,7)</f>
        <v>3.4496833385145149</v>
      </c>
      <c r="P1167" s="83">
        <f t="shared" ca="1" si="212"/>
        <v>0.37701230995536239</v>
      </c>
      <c r="Q1167" s="83">
        <f t="shared" ca="1" si="216"/>
        <v>22.620738597321743</v>
      </c>
      <c r="R1167" s="83"/>
      <c r="S1167" s="83"/>
    </row>
    <row r="1168" spans="1:19" x14ac:dyDescent="0.2">
      <c r="A1168" s="83">
        <f>+MassCurves!A1135</f>
        <v>1131</v>
      </c>
      <c r="B1168" s="138">
        <f t="shared" si="205"/>
        <v>4.67</v>
      </c>
      <c r="C1168" s="123">
        <f t="shared" ca="1" si="207"/>
        <v>0.85500000000000043</v>
      </c>
      <c r="D1168" s="139">
        <f t="shared" ca="1" si="208"/>
        <v>0.40000000000000036</v>
      </c>
      <c r="E1168" s="138">
        <f t="shared" ca="1" si="209"/>
        <v>0.52650000000000019</v>
      </c>
      <c r="F1168" s="139">
        <f t="shared" ca="1" si="206"/>
        <v>2.2694690362500016</v>
      </c>
      <c r="G1168" s="140">
        <f t="shared" ca="1" si="213"/>
        <v>134.30847297870014</v>
      </c>
      <c r="H1168" s="139">
        <f t="shared" ca="1" si="210"/>
        <v>3.9642224531059926</v>
      </c>
      <c r="I1168" s="123">
        <f t="shared" ca="1" si="214"/>
        <v>6.2336914893559943</v>
      </c>
      <c r="J1168" s="123">
        <f t="shared" ca="1" si="211"/>
        <v>12.550484337479304</v>
      </c>
      <c r="K1168" s="142">
        <f t="shared" ca="1" si="215"/>
        <v>271.13319356708342</v>
      </c>
      <c r="L1168" s="143">
        <f ca="1">MAX(Routing!A$3,J1167+K1167)</f>
        <v>277.44503209918236</v>
      </c>
      <c r="M1168" s="141">
        <f ca="1">VLOOKUP(L1168,Routing!A$3:D$23,4)+(L1168-VLOOKUP(L1168,Routing!A$3:A$23,1))*VLOOKUP(L1168,Routing!A$3:E$23,5)</f>
        <v>3.1559138251107557</v>
      </c>
      <c r="N1168" s="141">
        <f ca="1">VLOOKUP($L1168,Routing!$A$3:$C$23,3)+($L1168-VLOOKUP($L1168,Routing!$A$3:$A$23,1))*VLOOKUP($L1168,Routing!$A$3:$F$23,6)</f>
        <v>0.18890435142842399</v>
      </c>
      <c r="O1168" s="141">
        <f ca="1">VLOOKUP($L1168,Routing!$A$3:$B$23,2)+($L1168-VLOOKUP($L1168,Routing!$A$3:$A$23,1))*VLOOKUP($L1168,Routing!$A$3:$G$23,7)</f>
        <v>3.4543381682538046</v>
      </c>
      <c r="P1168" s="83">
        <f t="shared" ca="1" si="212"/>
        <v>0.4597264577431881</v>
      </c>
      <c r="Q1168" s="83">
        <f t="shared" ca="1" si="216"/>
        <v>27.583587464591286</v>
      </c>
      <c r="R1168" s="83"/>
      <c r="S1168" s="83"/>
    </row>
    <row r="1169" spans="1:19" x14ac:dyDescent="0.2">
      <c r="A1169" s="83">
        <f>+MassCurves!A1136</f>
        <v>1132</v>
      </c>
      <c r="B1169" s="138">
        <f t="shared" si="205"/>
        <v>4.6900000000000004</v>
      </c>
      <c r="C1169" s="123">
        <f t="shared" ca="1" si="207"/>
        <v>0.87000000000000011</v>
      </c>
      <c r="D1169" s="139">
        <f t="shared" ca="1" si="208"/>
        <v>0.40680000000000038</v>
      </c>
      <c r="E1169" s="138">
        <f t="shared" ca="1" si="209"/>
        <v>0.53173600000000021</v>
      </c>
      <c r="F1169" s="139">
        <f t="shared" ca="1" si="206"/>
        <v>2.3322499282800013</v>
      </c>
      <c r="G1169" s="140">
        <f t="shared" ca="1" si="213"/>
        <v>138.05156893590006</v>
      </c>
      <c r="H1169" s="139">
        <f t="shared" ca="1" si="210"/>
        <v>3.9845429733550932</v>
      </c>
      <c r="I1169" s="123">
        <f t="shared" ca="1" si="214"/>
        <v>6.316792901635095</v>
      </c>
      <c r="J1169" s="123">
        <f t="shared" ca="1" si="211"/>
        <v>12.721308303181946</v>
      </c>
      <c r="K1169" s="142">
        <f t="shared" ca="1" si="215"/>
        <v>277.35115433600555</v>
      </c>
      <c r="L1169" s="143">
        <f ca="1">MAX(Routing!A$3,J1168+K1168)</f>
        <v>283.68367790456273</v>
      </c>
      <c r="M1169" s="141">
        <f ca="1">VLOOKUP(L1169,Routing!A$3:D$23,4)+(L1169-VLOOKUP(L1169,Routing!A$3:A$23,1))*VLOOKUP(L1169,Routing!A$3:E$23,5)</f>
        <v>3.1662562022452012</v>
      </c>
      <c r="N1169" s="141">
        <f ca="1">VLOOKUP($L1169,Routing!$A$3:$C$23,3)+($L1169-VLOOKUP($L1169,Routing!$A$3:$A$23,1))*VLOOKUP($L1169,Routing!$A$3:$F$23,6)</f>
        <v>0.19319381659939225</v>
      </c>
      <c r="O1169" s="141">
        <f ca="1">VLOOKUP($L1169,Routing!$A$3:$B$23,2)+($L1169-VLOOKUP($L1169,Routing!$A$3:$A$23,1))*VLOOKUP($L1169,Routing!$A$3:$G$23,7)</f>
        <v>3.4591042406659915</v>
      </c>
      <c r="P1169" s="83">
        <f t="shared" ca="1" si="212"/>
        <v>0.54282787002228883</v>
      </c>
      <c r="Q1169" s="83">
        <f t="shared" ca="1" si="216"/>
        <v>32.569672201337326</v>
      </c>
      <c r="R1169" s="83"/>
      <c r="S1169" s="83"/>
    </row>
    <row r="1170" spans="1:19" x14ac:dyDescent="0.2">
      <c r="A1170" s="83">
        <f>+MassCurves!A1137</f>
        <v>1133</v>
      </c>
      <c r="B1170" s="138">
        <f t="shared" si="205"/>
        <v>4.7089999999999996</v>
      </c>
      <c r="C1170" s="123">
        <f t="shared" ca="1" si="207"/>
        <v>0.88199999999999878</v>
      </c>
      <c r="D1170" s="139">
        <f t="shared" ca="1" si="208"/>
        <v>0.42040000000000038</v>
      </c>
      <c r="E1170" s="138">
        <f t="shared" ca="1" si="209"/>
        <v>0.54220800000000025</v>
      </c>
      <c r="F1170" s="139">
        <f t="shared" ca="1" si="206"/>
        <v>2.410983719423998</v>
      </c>
      <c r="G1170" s="140">
        <f t="shared" ca="1" si="213"/>
        <v>142.29700943111996</v>
      </c>
      <c r="H1170" s="139">
        <f t="shared" ca="1" si="210"/>
        <v>3.9935317357553548</v>
      </c>
      <c r="I1170" s="123">
        <f t="shared" ca="1" si="214"/>
        <v>6.4045154551793528</v>
      </c>
      <c r="J1170" s="123">
        <f t="shared" ca="1" si="211"/>
        <v>12.892724620581191</v>
      </c>
      <c r="K1170" s="142">
        <f t="shared" ca="1" si="215"/>
        <v>283.71875623101272</v>
      </c>
      <c r="L1170" s="143">
        <f ca="1">MAX(Routing!A$3,J1169+K1169)</f>
        <v>290.07246263918751</v>
      </c>
      <c r="M1170" s="141">
        <f ca="1">VLOOKUP(L1170,Routing!A$3:D$23,4)+(L1170-VLOOKUP(L1170,Routing!A$3:A$23,1))*VLOOKUP(L1170,Routing!A$3:E$23,5)</f>
        <v>3.1768474784960974</v>
      </c>
      <c r="N1170" s="141">
        <f ca="1">VLOOKUP($L1170,Routing!$A$3:$C$23,3)+($L1170-VLOOKUP($L1170,Routing!$A$3:$A$23,1))*VLOOKUP($L1170,Routing!$A$3:$F$23,6)</f>
        <v>0.19758651181865799</v>
      </c>
      <c r="O1170" s="141">
        <f ca="1">VLOOKUP($L1170,Routing!$A$3:$B$23,2)+($L1170-VLOOKUP($L1170,Routing!$A$3:$A$23,1))*VLOOKUP($L1170,Routing!$A$3:$G$23,7)</f>
        <v>3.4639850131318424</v>
      </c>
      <c r="P1170" s="83">
        <f t="shared" ca="1" si="212"/>
        <v>0.63055042356654667</v>
      </c>
      <c r="Q1170" s="83">
        <f t="shared" ca="1" si="216"/>
        <v>37.8330254139928</v>
      </c>
      <c r="R1170" s="83"/>
      <c r="S1170" s="83"/>
    </row>
    <row r="1171" spans="1:19" x14ac:dyDescent="0.2">
      <c r="A1171" s="83">
        <f>+MassCurves!A1138</f>
        <v>1134</v>
      </c>
      <c r="B1171" s="138">
        <f t="shared" si="205"/>
        <v>4.7290000000000001</v>
      </c>
      <c r="C1171" s="123">
        <f t="shared" ca="1" si="207"/>
        <v>0.89700000000000113</v>
      </c>
      <c r="D1171" s="139">
        <f t="shared" ca="1" si="208"/>
        <v>0.42720000000000041</v>
      </c>
      <c r="E1171" s="138">
        <f t="shared" ca="1" si="209"/>
        <v>0.54744400000000026</v>
      </c>
      <c r="F1171" s="139">
        <f t="shared" ca="1" si="206"/>
        <v>2.4756652166220041</v>
      </c>
      <c r="G1171" s="140">
        <f t="shared" ca="1" si="213"/>
        <v>146.59946808138008</v>
      </c>
      <c r="H1171" s="139">
        <f t="shared" ca="1" si="210"/>
        <v>4.0125440026676689</v>
      </c>
      <c r="I1171" s="123">
        <f t="shared" ca="1" si="214"/>
        <v>6.488209219289673</v>
      </c>
      <c r="J1171" s="123">
        <f t="shared" ca="1" si="211"/>
        <v>13.066583717702461</v>
      </c>
      <c r="K1171" s="142">
        <f t="shared" ca="1" si="215"/>
        <v>290.23609348709442</v>
      </c>
      <c r="L1171" s="143">
        <f ca="1">MAX(Routing!A$3,J1170+K1170)</f>
        <v>296.61148085159391</v>
      </c>
      <c r="M1171" s="141">
        <f ca="1">VLOOKUP(L1171,Routing!A$3:D$23,4)+(L1171-VLOOKUP(L1171,Routing!A$3:A$23,1))*VLOOKUP(L1171,Routing!A$3:E$23,5)</f>
        <v>3.1876878106052535</v>
      </c>
      <c r="N1171" s="141">
        <f ca="1">VLOOKUP($L1171,Routing!$A$3:$C$23,3)+($L1171-VLOOKUP($L1171,Routing!$A$3:$A$23,1))*VLOOKUP($L1171,Routing!$A$3:$F$23,6)</f>
        <v>0.20208250209434481</v>
      </c>
      <c r="O1171" s="141">
        <f ca="1">VLOOKUP($L1171,Routing!$A$3:$B$23,2)+($L1171-VLOOKUP($L1171,Routing!$A$3:$A$23,1))*VLOOKUP($L1171,Routing!$A$3:$G$23,7)</f>
        <v>3.4689805578826056</v>
      </c>
      <c r="P1171" s="83">
        <f t="shared" ca="1" si="212"/>
        <v>0.71424418767686682</v>
      </c>
      <c r="Q1171" s="83">
        <f t="shared" ca="1" si="216"/>
        <v>42.854651260612009</v>
      </c>
      <c r="R1171" s="83"/>
      <c r="S1171" s="83"/>
    </row>
    <row r="1172" spans="1:19" x14ac:dyDescent="0.2">
      <c r="A1172" s="83">
        <f>+MassCurves!A1139</f>
        <v>1135</v>
      </c>
      <c r="B1172" s="138">
        <f t="shared" si="205"/>
        <v>4.7489999999999997</v>
      </c>
      <c r="C1172" s="123">
        <f t="shared" ca="1" si="207"/>
        <v>0.91199999999999815</v>
      </c>
      <c r="D1172" s="139">
        <f t="shared" ca="1" si="208"/>
        <v>0.44080000000000041</v>
      </c>
      <c r="E1172" s="138">
        <f t="shared" ca="1" si="209"/>
        <v>0.5579160000000003</v>
      </c>
      <c r="F1172" s="139">
        <f t="shared" ca="1" si="206"/>
        <v>2.5652129647679964</v>
      </c>
      <c r="G1172" s="140">
        <f t="shared" ca="1" si="213"/>
        <v>151.22634544170003</v>
      </c>
      <c r="H1172" s="139">
        <f t="shared" ca="1" si="210"/>
        <v>4.0131615875409183</v>
      </c>
      <c r="I1172" s="123">
        <f t="shared" ca="1" si="214"/>
        <v>6.5783745523089152</v>
      </c>
      <c r="J1172" s="123">
        <f t="shared" ca="1" si="211"/>
        <v>13.240774433779499</v>
      </c>
      <c r="K1172" s="142">
        <f t="shared" ca="1" si="215"/>
        <v>296.90510431960837</v>
      </c>
      <c r="L1172" s="143">
        <f ca="1">MAX(Routing!A$3,J1171+K1171)</f>
        <v>303.30267720479691</v>
      </c>
      <c r="M1172" s="141">
        <f ca="1">VLOOKUP(L1172,Routing!A$3:D$23,4)+(L1172-VLOOKUP(L1172,Routing!A$3:A$23,1))*VLOOKUP(L1172,Routing!A$3:E$23,5)</f>
        <v>3.1987804224194667</v>
      </c>
      <c r="N1172" s="141">
        <f ca="1">VLOOKUP($L1172,Routing!$A$3:$C$23,3)+($L1172-VLOOKUP($L1172,Routing!$A$3:$A$23,1))*VLOOKUP($L1172,Routing!$A$3:$F$23,6)</f>
        <v>0.20668312450576959</v>
      </c>
      <c r="O1172" s="141">
        <f ca="1">VLOOKUP($L1172,Routing!$A$3:$B$23,2)+($L1172-VLOOKUP($L1172,Routing!$A$3:$A$23,1))*VLOOKUP($L1172,Routing!$A$3:$G$23,7)</f>
        <v>3.4740923605619662</v>
      </c>
      <c r="P1172" s="83">
        <f t="shared" ca="1" si="212"/>
        <v>0.80440952069610905</v>
      </c>
      <c r="Q1172" s="83">
        <f t="shared" ca="1" si="216"/>
        <v>48.264571241766546</v>
      </c>
      <c r="R1172" s="83"/>
      <c r="S1172" s="83"/>
    </row>
    <row r="1173" spans="1:19" x14ac:dyDescent="0.2">
      <c r="A1173" s="83">
        <f>+MassCurves!A1140</f>
        <v>1136</v>
      </c>
      <c r="B1173" s="138">
        <f t="shared" si="205"/>
        <v>4.7690000000000001</v>
      </c>
      <c r="C1173" s="123">
        <f t="shared" ca="1" si="207"/>
        <v>0.92700000000000049</v>
      </c>
      <c r="D1173" s="139">
        <f t="shared" ca="1" si="208"/>
        <v>0.44760000000000039</v>
      </c>
      <c r="E1173" s="138">
        <f t="shared" ca="1" si="209"/>
        <v>0.56315200000000032</v>
      </c>
      <c r="F1173" s="139">
        <f t="shared" ca="1" si="206"/>
        <v>2.6318742590160031</v>
      </c>
      <c r="G1173" s="140">
        <f t="shared" ca="1" si="213"/>
        <v>155.91261671351998</v>
      </c>
      <c r="H1173" s="139">
        <f t="shared" ca="1" si="210"/>
        <v>4.0305256765839053</v>
      </c>
      <c r="I1173" s="123">
        <f t="shared" ca="1" si="214"/>
        <v>6.6623999355999084</v>
      </c>
      <c r="J1173" s="123">
        <f t="shared" ca="1" si="211"/>
        <v>13.414781468944618</v>
      </c>
      <c r="K1173" s="142">
        <f t="shared" ca="1" si="215"/>
        <v>303.72561635649959</v>
      </c>
      <c r="L1173" s="143">
        <f ca="1">MAX(Routing!A$3,J1172+K1172)</f>
        <v>310.14587875338788</v>
      </c>
      <c r="M1173" s="141">
        <f ca="1">VLOOKUP(L1173,Routing!A$3:D$23,4)+(L1173-VLOOKUP(L1173,Routing!A$3:A$23,1))*VLOOKUP(L1173,Routing!A$3:E$23,5)</f>
        <v>3.2101250272312214</v>
      </c>
      <c r="N1173" s="141">
        <f ca="1">VLOOKUP($L1173,Routing!$A$3:$C$23,3)+($L1173-VLOOKUP($L1173,Routing!$A$3:$A$23,1))*VLOOKUP($L1173,Routing!$A$3:$F$23,6)</f>
        <v>0.2113882601419812</v>
      </c>
      <c r="O1173" s="141">
        <f ca="1">VLOOKUP($L1173,Routing!$A$3:$B$23,2)+($L1173-VLOOKUP($L1173,Routing!$A$3:$A$23,1))*VLOOKUP($L1173,Routing!$A$3:$G$23,7)</f>
        <v>3.4793202890466457</v>
      </c>
      <c r="P1173" s="83">
        <f t="shared" ca="1" si="212"/>
        <v>0.88843490398710223</v>
      </c>
      <c r="Q1173" s="83">
        <f t="shared" ca="1" si="216"/>
        <v>53.306094239226134</v>
      </c>
      <c r="R1173" s="83"/>
      <c r="S1173" s="83"/>
    </row>
    <row r="1174" spans="1:19" x14ac:dyDescent="0.2">
      <c r="A1174" s="83">
        <f>+MassCurves!A1141</f>
        <v>1137</v>
      </c>
      <c r="B1174" s="138">
        <f t="shared" si="205"/>
        <v>4.7889999999999997</v>
      </c>
      <c r="C1174" s="123">
        <f t="shared" ca="1" si="207"/>
        <v>0.94200000000000017</v>
      </c>
      <c r="D1174" s="139">
        <f t="shared" ca="1" si="208"/>
        <v>0.46120000000000044</v>
      </c>
      <c r="E1174" s="138">
        <f t="shared" ca="1" si="209"/>
        <v>0.57362400000000036</v>
      </c>
      <c r="F1174" s="139">
        <f t="shared" ca="1" si="206"/>
        <v>2.7241937230320019</v>
      </c>
      <c r="G1174" s="140">
        <f t="shared" ca="1" si="213"/>
        <v>160.68203946144016</v>
      </c>
      <c r="H1174" s="139">
        <f t="shared" ca="1" si="210"/>
        <v>4.0281878644106373</v>
      </c>
      <c r="I1174" s="123">
        <f t="shared" ca="1" si="214"/>
        <v>6.7523815874426392</v>
      </c>
      <c r="J1174" s="123">
        <f t="shared" ca="1" si="211"/>
        <v>13.586992977837056</v>
      </c>
      <c r="K1174" s="142">
        <f t="shared" ca="1" si="215"/>
        <v>310.69694420584369</v>
      </c>
      <c r="L1174" s="143">
        <f ca="1">MAX(Routing!A$3,J1173+K1173)</f>
        <v>317.14039782544421</v>
      </c>
      <c r="M1174" s="141">
        <f ca="1">VLOOKUP(L1174,Routing!A$3:D$23,4)+(L1174-VLOOKUP(L1174,Routing!A$3:A$23,1))*VLOOKUP(L1174,Routing!A$3:E$23,5)</f>
        <v>3.2217204850235022</v>
      </c>
      <c r="N1174" s="141">
        <f ca="1">VLOOKUP($L1174,Routing!$A$3:$C$23,3)+($L1174-VLOOKUP($L1174,Routing!$A$3:$A$23,1))*VLOOKUP($L1174,Routing!$A$3:$F$23,6)</f>
        <v>0.21619743618486276</v>
      </c>
      <c r="O1174" s="141">
        <f ca="1">VLOOKUP($L1174,Routing!$A$3:$B$23,2)+($L1174-VLOOKUP($L1174,Routing!$A$3:$A$23,1))*VLOOKUP($L1174,Routing!$A$3:$G$23,7)</f>
        <v>3.484663817983181</v>
      </c>
      <c r="P1174" s="83">
        <f t="shared" ca="1" si="212"/>
        <v>0.978416555829833</v>
      </c>
      <c r="Q1174" s="83">
        <f t="shared" ca="1" si="216"/>
        <v>58.70499334978998</v>
      </c>
      <c r="R1174" s="83"/>
      <c r="S1174" s="83"/>
    </row>
    <row r="1175" spans="1:19" x14ac:dyDescent="0.2">
      <c r="A1175" s="83">
        <f>+MassCurves!A1142</f>
        <v>1138</v>
      </c>
      <c r="B1175" s="138">
        <f t="shared" si="205"/>
        <v>4.8079999999999998</v>
      </c>
      <c r="C1175" s="123">
        <f t="shared" ca="1" si="207"/>
        <v>0.95400000000000151</v>
      </c>
      <c r="D1175" s="139">
        <f t="shared" ca="1" si="208"/>
        <v>0.46800000000000042</v>
      </c>
      <c r="E1175" s="138">
        <f t="shared" ca="1" si="209"/>
        <v>0.57886000000000037</v>
      </c>
      <c r="F1175" s="139">
        <f t="shared" ca="1" si="206"/>
        <v>2.7840798462600063</v>
      </c>
      <c r="G1175" s="140">
        <f t="shared" ca="1" si="213"/>
        <v>165.24820707876023</v>
      </c>
      <c r="H1175" s="139">
        <f t="shared" ca="1" si="210"/>
        <v>4.0505315985324124</v>
      </c>
      <c r="I1175" s="123">
        <f t="shared" ca="1" si="214"/>
        <v>6.8346114447924187</v>
      </c>
      <c r="J1175" s="123">
        <f t="shared" ca="1" si="211"/>
        <v>13.753567143270056</v>
      </c>
      <c r="K1175" s="142">
        <f t="shared" ca="1" si="215"/>
        <v>317.81679824688376</v>
      </c>
      <c r="L1175" s="143">
        <f ca="1">MAX(Routing!A$3,J1174+K1174)</f>
        <v>324.28393718368073</v>
      </c>
      <c r="M1175" s="141">
        <f ca="1">VLOOKUP(L1175,Routing!A$3:D$23,4)+(L1175-VLOOKUP(L1175,Routing!A$3:A$23,1))*VLOOKUP(L1175,Routing!A$3:E$23,5)</f>
        <v>3.2335629874547065</v>
      </c>
      <c r="N1175" s="141">
        <f ca="1">VLOOKUP($L1175,Routing!$A$3:$C$23,3)+($L1175-VLOOKUP($L1175,Routing!$A$3:$A$23,1))*VLOOKUP($L1175,Routing!$A$3:$F$23,6)</f>
        <v>0.22110907313789674</v>
      </c>
      <c r="O1175" s="141">
        <f ca="1">VLOOKUP($L1175,Routing!$A$3:$B$23,2)+($L1175-VLOOKUP($L1175,Routing!$A$3:$A$23,1))*VLOOKUP($L1175,Routing!$A$3:$G$23,7)</f>
        <v>3.4901211923754407</v>
      </c>
      <c r="P1175" s="83">
        <f t="shared" ca="1" si="212"/>
        <v>1.0606464131796125</v>
      </c>
      <c r="Q1175" s="83">
        <f t="shared" ca="1" si="216"/>
        <v>63.638784790776754</v>
      </c>
      <c r="R1175" s="83"/>
      <c r="S1175" s="83"/>
    </row>
    <row r="1176" spans="1:19" x14ac:dyDescent="0.2">
      <c r="A1176" s="83">
        <f>+MassCurves!A1143</f>
        <v>1139</v>
      </c>
      <c r="B1176" s="138">
        <f t="shared" si="205"/>
        <v>4.8280000000000003</v>
      </c>
      <c r="C1176" s="123">
        <f t="shared" ca="1" si="207"/>
        <v>0.96900000000000108</v>
      </c>
      <c r="D1176" s="139">
        <f t="shared" ca="1" si="208"/>
        <v>0.47480000000000044</v>
      </c>
      <c r="E1176" s="138">
        <f t="shared" ca="1" si="209"/>
        <v>0.58409600000000039</v>
      </c>
      <c r="F1176" s="139">
        <f t="shared" ca="1" si="206"/>
        <v>2.8534336644960052</v>
      </c>
      <c r="G1176" s="140">
        <f t="shared" ca="1" si="213"/>
        <v>169.12540532268036</v>
      </c>
      <c r="H1176" s="139">
        <f t="shared" ca="1" si="210"/>
        <v>4.0655220885809538</v>
      </c>
      <c r="I1176" s="123">
        <f t="shared" ca="1" si="214"/>
        <v>6.9189557530769594</v>
      </c>
      <c r="J1176" s="123">
        <f t="shared" ca="1" si="211"/>
        <v>13.927278075842114</v>
      </c>
      <c r="K1176" s="142">
        <f t="shared" ca="1" si="215"/>
        <v>325.07906737066111</v>
      </c>
      <c r="L1176" s="143">
        <f ca="1">MAX(Routing!A$3,J1175+K1175)</f>
        <v>331.57036539015382</v>
      </c>
      <c r="M1176" s="141">
        <f ca="1">VLOOKUP(L1176,Routing!A$3:D$23,4)+(L1176-VLOOKUP(L1176,Routing!A$3:A$23,1))*VLOOKUP(L1176,Routing!A$3:E$23,5)</f>
        <v>3.2456423698760353</v>
      </c>
      <c r="N1176" s="141">
        <f ca="1">VLOOKUP($L1176,Routing!$A$3:$C$23,3)+($L1176-VLOOKUP($L1176,Routing!$A$3:$A$23,1))*VLOOKUP($L1176,Routing!$A$3:$F$23,6)</f>
        <v>0.22611895524812523</v>
      </c>
      <c r="O1176" s="141">
        <f ca="1">VLOOKUP($L1176,Routing!$A$3:$B$23,2)+($L1176-VLOOKUP($L1176,Routing!$A$3:$A$23,1))*VLOOKUP($L1176,Routing!$A$3:$G$23,7)</f>
        <v>3.4956877280534724</v>
      </c>
      <c r="P1176" s="83">
        <f t="shared" ca="1" si="212"/>
        <v>1.1449907214641533</v>
      </c>
      <c r="Q1176" s="83">
        <f t="shared" ca="1" si="216"/>
        <v>68.699443287849192</v>
      </c>
      <c r="R1176" s="83"/>
      <c r="S1176" s="83"/>
    </row>
    <row r="1177" spans="1:19" x14ac:dyDescent="0.2">
      <c r="A1177" s="83">
        <f>+MassCurves!A1144</f>
        <v>1140</v>
      </c>
      <c r="B1177" s="138">
        <f t="shared" si="205"/>
        <v>4.8479999999999999</v>
      </c>
      <c r="C1177" s="123">
        <f t="shared" ca="1" si="207"/>
        <v>0.98400000000000087</v>
      </c>
      <c r="D1177" s="139">
        <f t="shared" ca="1" si="208"/>
        <v>0.48840000000000044</v>
      </c>
      <c r="E1177" s="138">
        <f t="shared" ca="1" si="209"/>
        <v>0.59456800000000032</v>
      </c>
      <c r="F1177" s="139">
        <f t="shared" ca="1" si="206"/>
        <v>2.9495543388480039</v>
      </c>
      <c r="G1177" s="140">
        <f t="shared" ca="1" si="213"/>
        <v>174.08964010032025</v>
      </c>
      <c r="H1177" s="139">
        <f t="shared" ca="1" si="210"/>
        <v>4.0587680384257654</v>
      </c>
      <c r="I1177" s="123">
        <f t="shared" ca="1" si="214"/>
        <v>7.0083223772737693</v>
      </c>
      <c r="J1177" s="123">
        <f t="shared" ca="1" si="211"/>
        <v>14.121671562478062</v>
      </c>
      <c r="K1177" s="142">
        <f t="shared" ca="1" si="215"/>
        <v>332.49039248737927</v>
      </c>
      <c r="L1177" s="143">
        <f ca="1">MAX(Routing!A$3,J1176+K1176)</f>
        <v>339.00634544650325</v>
      </c>
      <c r="M1177" s="141">
        <f ca="1">VLOOKUP(L1177,Routing!A$3:D$23,4)+(L1177-VLOOKUP(L1177,Routing!A$3:A$23,1))*VLOOKUP(L1177,Routing!A$3:E$23,5)</f>
        <v>3.2579696781583323</v>
      </c>
      <c r="N1177" s="141">
        <f ca="1">VLOOKUP($L1177,Routing!$A$3:$C$23,3)+($L1177-VLOOKUP($L1177,Routing!$A$3:$A$23,1))*VLOOKUP($L1177,Routing!$A$3:$F$23,6)</f>
        <v>0.2312316637523037</v>
      </c>
      <c r="O1177" s="141">
        <f ca="1">VLOOKUP($L1177,Routing!$A$3:$B$23,2)+($L1177-VLOOKUP($L1177,Routing!$A$3:$A$23,1))*VLOOKUP($L1177,Routing!$A$3:$G$23,7)</f>
        <v>3.5013685152803373</v>
      </c>
      <c r="P1177" s="83">
        <f t="shared" ca="1" si="212"/>
        <v>1.2343573456609631</v>
      </c>
      <c r="Q1177" s="83">
        <f t="shared" ca="1" si="216"/>
        <v>74.061440739657783</v>
      </c>
      <c r="R1177" s="83"/>
      <c r="S1177" s="83"/>
    </row>
    <row r="1178" spans="1:19" x14ac:dyDescent="0.2">
      <c r="A1178" s="83">
        <f>+MassCurves!A1145</f>
        <v>1141</v>
      </c>
      <c r="B1178" s="138">
        <f t="shared" si="205"/>
        <v>4.8730000000000002</v>
      </c>
      <c r="C1178" s="123">
        <f t="shared" ca="1" si="207"/>
        <v>1.0200000000000022</v>
      </c>
      <c r="D1178" s="139">
        <f t="shared" ca="1" si="208"/>
        <v>0.50904000000000027</v>
      </c>
      <c r="E1178" s="138">
        <f t="shared" ca="1" si="209"/>
        <v>0.61046080000000025</v>
      </c>
      <c r="F1178" s="139">
        <f t="shared" ca="1" si="206"/>
        <v>3.1391908856640081</v>
      </c>
      <c r="G1178" s="140">
        <f t="shared" ca="1" si="213"/>
        <v>182.66235673536036</v>
      </c>
      <c r="H1178" s="139">
        <f t="shared" ca="1" si="210"/>
        <v>3.9741583529126046</v>
      </c>
      <c r="I1178" s="123">
        <f t="shared" ca="1" si="214"/>
        <v>7.1133492385766122</v>
      </c>
      <c r="J1178" s="123">
        <f t="shared" ca="1" si="211"/>
        <v>14.322319634241463</v>
      </c>
      <c r="K1178" s="142">
        <f t="shared" ca="1" si="215"/>
        <v>340.07089336474741</v>
      </c>
      <c r="L1178" s="143">
        <f ca="1">MAX(Routing!A$3,J1177+K1177)</f>
        <v>346.61206404985734</v>
      </c>
      <c r="M1178" s="141">
        <f ca="1">VLOOKUP(L1178,Routing!A$3:D$23,4)+(L1178-VLOOKUP(L1178,Routing!A$3:A$23,1))*VLOOKUP(L1178,Routing!A$3:E$23,5)</f>
        <v>3.2705783776466921</v>
      </c>
      <c r="N1178" s="141">
        <f ca="1">VLOOKUP($L1178,Routing!$A$3:$C$23,3)+($L1178-VLOOKUP($L1178,Routing!$A$3:$A$23,1))*VLOOKUP($L1178,Routing!$A$3:$F$23,6)</f>
        <v>0.23646107828664648</v>
      </c>
      <c r="O1178" s="141">
        <f ca="1">VLOOKUP($L1178,Routing!$A$3:$B$23,2)+($L1178-VLOOKUP($L1178,Routing!$A$3:$A$23,1))*VLOOKUP($L1178,Routing!$A$3:$G$23,7)</f>
        <v>3.5071789758740515</v>
      </c>
      <c r="P1178" s="83">
        <f t="shared" ca="1" si="212"/>
        <v>1.339384206963806</v>
      </c>
      <c r="Q1178" s="83">
        <f t="shared" ca="1" si="216"/>
        <v>80.363052417828357</v>
      </c>
      <c r="R1178" s="83"/>
      <c r="S1178" s="83"/>
    </row>
    <row r="1179" spans="1:19" x14ac:dyDescent="0.2">
      <c r="A1179" s="83">
        <f>+MassCurves!A1146</f>
        <v>1142</v>
      </c>
      <c r="B1179" s="138">
        <f t="shared" si="205"/>
        <v>4.8979999999999997</v>
      </c>
      <c r="C1179" s="123">
        <f t="shared" ca="1" si="207"/>
        <v>1.0560000000000009</v>
      </c>
      <c r="D1179" s="139">
        <f t="shared" ca="1" si="208"/>
        <v>0.51960000000000028</v>
      </c>
      <c r="E1179" s="138">
        <f t="shared" ca="1" si="209"/>
        <v>0.61859200000000025</v>
      </c>
      <c r="F1179" s="139">
        <f t="shared" ca="1" si="206"/>
        <v>3.2932749358080042</v>
      </c>
      <c r="G1179" s="140">
        <f t="shared" ca="1" si="213"/>
        <v>192.97397464416039</v>
      </c>
      <c r="H1179" s="139">
        <f t="shared" ca="1" si="210"/>
        <v>3.9156955124440205</v>
      </c>
      <c r="I1179" s="123">
        <f t="shared" ca="1" si="214"/>
        <v>7.2089704482520247</v>
      </c>
      <c r="J1179" s="123">
        <f t="shared" ca="1" si="211"/>
        <v>14.513459030920922</v>
      </c>
      <c r="K1179" s="142">
        <f t="shared" ca="1" si="215"/>
        <v>347.82624293052191</v>
      </c>
      <c r="L1179" s="143">
        <f ca="1">MAX(Routing!A$3,J1178+K1178)</f>
        <v>354.39321299898887</v>
      </c>
      <c r="M1179" s="141">
        <f ca="1">VLOOKUP(L1179,Routing!A$3:D$23,4)+(L1179-VLOOKUP(L1179,Routing!A$3:A$23,1))*VLOOKUP(L1179,Routing!A$3:E$23,5)</f>
        <v>3.2834779041596107</v>
      </c>
      <c r="N1179" s="141">
        <f ca="1">VLOOKUP($L1179,Routing!$A$3:$C$23,3)+($L1179-VLOOKUP($L1179,Routing!$A$3:$A$23,1))*VLOOKUP($L1179,Routing!$A$3:$F$23,6)</f>
        <v>0.24181111232426261</v>
      </c>
      <c r="O1179" s="141">
        <f ca="1">VLOOKUP($L1179,Routing!$A$3:$B$23,2)+($L1179-VLOOKUP($L1179,Routing!$A$3:$A$23,1))*VLOOKUP($L1179,Routing!$A$3:$G$23,7)</f>
        <v>3.5131234581380695</v>
      </c>
      <c r="P1179" s="83">
        <f t="shared" ca="1" si="212"/>
        <v>1.4350054166392185</v>
      </c>
      <c r="Q1179" s="83">
        <f t="shared" ca="1" si="216"/>
        <v>86.100324998353116</v>
      </c>
      <c r="R1179" s="83"/>
      <c r="S1179" s="83"/>
    </row>
    <row r="1180" spans="1:19" x14ac:dyDescent="0.2">
      <c r="A1180" s="83">
        <f>+MassCurves!A1147</f>
        <v>1143</v>
      </c>
      <c r="B1180" s="138">
        <f t="shared" si="205"/>
        <v>4.923</v>
      </c>
      <c r="C1180" s="123">
        <f t="shared" ca="1" si="207"/>
        <v>1.0919999999999996</v>
      </c>
      <c r="D1180" s="139">
        <f t="shared" ca="1" si="208"/>
        <v>0.53368000000000027</v>
      </c>
      <c r="E1180" s="138">
        <f t="shared" ca="1" si="209"/>
        <v>0.62943360000000026</v>
      </c>
      <c r="F1180" s="139">
        <f t="shared" ca="1" si="206"/>
        <v>3.4652321278848004</v>
      </c>
      <c r="G1180" s="140">
        <f t="shared" ca="1" si="213"/>
        <v>202.75521191078414</v>
      </c>
      <c r="H1180" s="139">
        <f t="shared" ca="1" si="210"/>
        <v>3.8392565063447077</v>
      </c>
      <c r="I1180" s="123">
        <f t="shared" ca="1" si="214"/>
        <v>7.3044886342295081</v>
      </c>
      <c r="J1180" s="123">
        <f t="shared" ca="1" si="211"/>
        <v>14.702885005168072</v>
      </c>
      <c r="K1180" s="142">
        <f t="shared" ca="1" si="215"/>
        <v>355.74638430743602</v>
      </c>
      <c r="L1180" s="143">
        <f ca="1">MAX(Routing!A$3,J1179+K1179)</f>
        <v>362.33970196144281</v>
      </c>
      <c r="M1180" s="141">
        <f ca="1">VLOOKUP(L1180,Routing!A$3:D$23,4)+(L1180-VLOOKUP(L1180,Routing!A$3:A$23,1))*VLOOKUP(L1180,Routing!A$3:E$23,5)</f>
        <v>3.2966515300246231</v>
      </c>
      <c r="N1180" s="141">
        <f ca="1">VLOOKUP($L1180,Routing!$A$3:$C$23,3)+($L1180-VLOOKUP($L1180,Routing!$A$3:$A$23,1))*VLOOKUP($L1180,Routing!$A$3:$F$23,6)</f>
        <v>0.24727482812081147</v>
      </c>
      <c r="O1180" s="141">
        <f ca="1">VLOOKUP($L1180,Routing!$A$3:$B$23,2)+($L1180-VLOOKUP($L1180,Routing!$A$3:$A$23,1))*VLOOKUP($L1180,Routing!$A$3:$G$23,7)</f>
        <v>3.519194253467568</v>
      </c>
      <c r="P1180" s="83">
        <f t="shared" ca="1" si="212"/>
        <v>1.530523602616702</v>
      </c>
      <c r="Q1180" s="83">
        <f t="shared" ca="1" si="216"/>
        <v>91.83141615700211</v>
      </c>
      <c r="R1180" s="83"/>
      <c r="S1180" s="83"/>
    </row>
    <row r="1181" spans="1:19" x14ac:dyDescent="0.2">
      <c r="A1181" s="83">
        <f>+MassCurves!A1148</f>
        <v>1144</v>
      </c>
      <c r="B1181" s="138">
        <f t="shared" si="205"/>
        <v>4.9489999999999998</v>
      </c>
      <c r="C1181" s="123">
        <f t="shared" ca="1" si="207"/>
        <v>1.1309999999999993</v>
      </c>
      <c r="D1181" s="139">
        <f t="shared" ca="1" si="208"/>
        <v>0.54776000000000025</v>
      </c>
      <c r="E1181" s="138">
        <f t="shared" ca="1" si="209"/>
        <v>0.64027520000000016</v>
      </c>
      <c r="F1181" s="139">
        <f t="shared" ca="1" si="206"/>
        <v>3.650808532924799</v>
      </c>
      <c r="G1181" s="140">
        <f t="shared" ca="1" si="213"/>
        <v>213.48121982428796</v>
      </c>
      <c r="H1181" s="139">
        <f t="shared" ca="1" si="210"/>
        <v>3.7475878883432792</v>
      </c>
      <c r="I1181" s="123">
        <f t="shared" ca="1" si="214"/>
        <v>7.3983964212680782</v>
      </c>
      <c r="J1181" s="123">
        <f t="shared" ca="1" si="211"/>
        <v>14.898955635380826</v>
      </c>
      <c r="K1181" s="142">
        <f t="shared" ca="1" si="215"/>
        <v>363.82906336987236</v>
      </c>
      <c r="L1181" s="143">
        <f ca="1">MAX(Routing!A$3,J1180+K1180)</f>
        <v>370.44926931260409</v>
      </c>
      <c r="M1181" s="141">
        <f ca="1">VLOOKUP(L1181,Routing!A$3:D$23,4)+(L1181-VLOOKUP(L1181,Routing!A$3:A$23,1))*VLOOKUP(L1181,Routing!A$3:E$23,5)</f>
        <v>3.3100955059385249</v>
      </c>
      <c r="N1181" s="141">
        <f ca="1">VLOOKUP($L1181,Routing!$A$3:$C$23,3)+($L1181-VLOOKUP($L1181,Routing!$A$3:$A$23,1))*VLOOKUP($L1181,Routing!$A$3:$F$23,6)</f>
        <v>0.25285067066574768</v>
      </c>
      <c r="O1181" s="141">
        <f ca="1">VLOOKUP($L1181,Routing!$A$3:$B$23,2)+($L1181-VLOOKUP($L1181,Routing!$A$3:$A$23,1))*VLOOKUP($L1181,Routing!$A$3:$G$23,7)</f>
        <v>3.5253896340730528</v>
      </c>
      <c r="P1181" s="83">
        <f t="shared" ca="1" si="212"/>
        <v>1.624431389655272</v>
      </c>
      <c r="Q1181" s="83">
        <f t="shared" ca="1" si="216"/>
        <v>97.465883379316324</v>
      </c>
      <c r="R1181" s="83"/>
      <c r="S1181" s="83"/>
    </row>
    <row r="1182" spans="1:19" x14ac:dyDescent="0.2">
      <c r="A1182" s="83">
        <f>+MassCurves!A1149</f>
        <v>1145</v>
      </c>
      <c r="B1182" s="138">
        <f t="shared" si="205"/>
        <v>4.9820000000000002</v>
      </c>
      <c r="C1182" s="123">
        <f t="shared" ca="1" si="207"/>
        <v>1.1910000000000007</v>
      </c>
      <c r="D1182" s="139">
        <f t="shared" ca="1" si="208"/>
        <v>0.56888000000000027</v>
      </c>
      <c r="E1182" s="138">
        <f t="shared" ca="1" si="209"/>
        <v>0.65653760000000028</v>
      </c>
      <c r="F1182" s="139">
        <f t="shared" ca="1" si="206"/>
        <v>3.9421317636864042</v>
      </c>
      <c r="G1182" s="140">
        <f t="shared" ca="1" si="213"/>
        <v>227.78820889833611</v>
      </c>
      <c r="H1182" s="139">
        <f t="shared" ca="1" si="210"/>
        <v>3.5584274982154658</v>
      </c>
      <c r="I1182" s="123">
        <f t="shared" ca="1" si="214"/>
        <v>7.5005592619018699</v>
      </c>
      <c r="J1182" s="123">
        <f t="shared" ca="1" si="211"/>
        <v>15.093947781357741</v>
      </c>
      <c r="K1182" s="142">
        <f t="shared" ca="1" si="215"/>
        <v>372.08036383392857</v>
      </c>
      <c r="L1182" s="143">
        <f ca="1">MAX(Routing!A$3,J1181+K1181)</f>
        <v>378.7280190052532</v>
      </c>
      <c r="M1182" s="141">
        <f ca="1">VLOOKUP(L1182,Routing!A$3:D$23,4)+(L1182-VLOOKUP(L1182,Routing!A$3:A$23,1))*VLOOKUP(L1182,Routing!A$3:E$23,5)</f>
        <v>3.3238199509854307</v>
      </c>
      <c r="N1182" s="141">
        <f ca="1">VLOOKUP($L1182,Routing!$A$3:$C$23,3)+($L1182-VLOOKUP($L1182,Routing!$A$3:$A$23,1))*VLOOKUP($L1182,Routing!$A$3:$F$23,6)</f>
        <v>0.25854283681423407</v>
      </c>
      <c r="O1182" s="141">
        <f ca="1">VLOOKUP($L1182,Routing!$A$3:$B$23,2)+($L1182-VLOOKUP($L1182,Routing!$A$3:$A$23,1))*VLOOKUP($L1182,Routing!$A$3:$G$23,7)</f>
        <v>3.5317142631269265</v>
      </c>
      <c r="P1182" s="83">
        <f t="shared" ca="1" si="212"/>
        <v>1.7265942302890638</v>
      </c>
      <c r="Q1182" s="83">
        <f t="shared" ca="1" si="216"/>
        <v>103.59565381734383</v>
      </c>
      <c r="R1182" s="83"/>
      <c r="S1182" s="83"/>
    </row>
    <row r="1183" spans="1:19" x14ac:dyDescent="0.2">
      <c r="A1183" s="83">
        <f>+MassCurves!A1150</f>
        <v>1146</v>
      </c>
      <c r="B1183" s="138">
        <f t="shared" si="205"/>
        <v>5.0140000000000002</v>
      </c>
      <c r="C1183" s="123">
        <f t="shared" ca="1" si="207"/>
        <v>1.2480000000000011</v>
      </c>
      <c r="D1183" s="139">
        <f t="shared" ca="1" si="208"/>
        <v>0.58648000000000033</v>
      </c>
      <c r="E1183" s="138">
        <f t="shared" ca="1" si="209"/>
        <v>0.67008960000000029</v>
      </c>
      <c r="F1183" s="139">
        <f t="shared" ca="1" si="206"/>
        <v>4.2160643845632055</v>
      </c>
      <c r="G1183" s="140">
        <f t="shared" ca="1" si="213"/>
        <v>244.74588444748829</v>
      </c>
      <c r="H1183" s="139">
        <f t="shared" ca="1" si="210"/>
        <v>3.3773241802495968</v>
      </c>
      <c r="I1183" s="123">
        <f t="shared" ca="1" si="214"/>
        <v>7.5933885648128019</v>
      </c>
      <c r="J1183" s="123">
        <f t="shared" ca="1" si="211"/>
        <v>15.272463474653938</v>
      </c>
      <c r="K1183" s="142">
        <f t="shared" ca="1" si="215"/>
        <v>380.49865171231818</v>
      </c>
      <c r="L1183" s="143">
        <f ca="1">MAX(Routing!A$3,J1182+K1182)</f>
        <v>387.17431161528634</v>
      </c>
      <c r="M1183" s="141">
        <f ca="1">VLOOKUP(L1183,Routing!A$3:D$23,4)+(L1183-VLOOKUP(L1183,Routing!A$3:A$23,1))*VLOOKUP(L1183,Routing!A$3:E$23,5)</f>
        <v>3.33782214734117</v>
      </c>
      <c r="N1183" s="141">
        <f ca="1">VLOOKUP($L1183,Routing!$A$3:$C$23,3)+($L1183-VLOOKUP($L1183,Routing!$A$3:$A$23,1))*VLOOKUP($L1183,Routing!$A$3:$F$23,6)</f>
        <v>0.26435019935808901</v>
      </c>
      <c r="O1183" s="141">
        <f ca="1">VLOOKUP($L1183,Routing!$A$3:$B$23,2)+($L1183-VLOOKUP($L1183,Routing!$A$3:$A$23,1))*VLOOKUP($L1183,Routing!$A$3:$G$23,7)</f>
        <v>3.5381668881756543</v>
      </c>
      <c r="P1183" s="83">
        <f t="shared" ca="1" si="212"/>
        <v>1.8194235331999957</v>
      </c>
      <c r="Q1183" s="83">
        <f t="shared" ca="1" si="216"/>
        <v>109.16541199199975</v>
      </c>
      <c r="R1183" s="83"/>
      <c r="S1183" s="83"/>
    </row>
    <row r="1184" spans="1:19" x14ac:dyDescent="0.2">
      <c r="A1184" s="83">
        <f>+MassCurves!A1151</f>
        <v>1147</v>
      </c>
      <c r="B1184" s="138">
        <f t="shared" si="205"/>
        <v>5.0469999999999997</v>
      </c>
      <c r="C1184" s="123">
        <f t="shared" ca="1" si="207"/>
        <v>1.3079999999999998</v>
      </c>
      <c r="D1184" s="139">
        <f t="shared" ca="1" si="208"/>
        <v>0.6010000000000002</v>
      </c>
      <c r="E1184" s="138">
        <f t="shared" ca="1" si="209"/>
        <v>0.68127000000000015</v>
      </c>
      <c r="F1184" s="139">
        <f t="shared" ca="1" si="206"/>
        <v>4.4924864981399999</v>
      </c>
      <c r="G1184" s="140">
        <f t="shared" ca="1" si="213"/>
        <v>261.25652648109616</v>
      </c>
      <c r="H1184" s="139">
        <f t="shared" ca="1" si="210"/>
        <v>3.1865884544965173</v>
      </c>
      <c r="I1184" s="123">
        <f t="shared" ca="1" si="214"/>
        <v>7.6790749526365172</v>
      </c>
      <c r="J1184" s="123">
        <f t="shared" ca="1" si="211"/>
        <v>15.43606655079039</v>
      </c>
      <c r="K1184" s="142">
        <f t="shared" ca="1" si="215"/>
        <v>389.06695152020683</v>
      </c>
      <c r="L1184" s="143">
        <f ca="1">MAX(Routing!A$3,J1183+K1183)</f>
        <v>395.77111518697211</v>
      </c>
      <c r="M1184" s="141">
        <f ca="1">VLOOKUP(L1184,Routing!A$3:D$23,4)+(L1184-VLOOKUP(L1184,Routing!A$3:A$23,1))*VLOOKUP(L1184,Routing!A$3:E$23,5)</f>
        <v>3.3520738595657114</v>
      </c>
      <c r="N1184" s="141">
        <f ca="1">VLOOKUP($L1184,Routing!$A$3:$C$23,3)+($L1184-VLOOKUP($L1184,Routing!$A$3:$A$23,1))*VLOOKUP($L1184,Routing!$A$3:$F$23,6)</f>
        <v>0.27026104774614768</v>
      </c>
      <c r="O1184" s="141">
        <f ca="1">VLOOKUP($L1184,Routing!$A$3:$B$23,2)+($L1184-VLOOKUP($L1184,Routing!$A$3:$A$23,1))*VLOOKUP($L1184,Routing!$A$3:$G$23,7)</f>
        <v>3.5447344974957193</v>
      </c>
      <c r="P1184" s="83">
        <f t="shared" ca="1" si="212"/>
        <v>1.905109921023711</v>
      </c>
      <c r="Q1184" s="83">
        <f t="shared" ca="1" si="216"/>
        <v>114.30659526142266</v>
      </c>
      <c r="R1184" s="83"/>
      <c r="S1184" s="83"/>
    </row>
    <row r="1185" spans="1:19" x14ac:dyDescent="0.2">
      <c r="A1185" s="83">
        <f>+MassCurves!A1152</f>
        <v>1148</v>
      </c>
      <c r="B1185" s="138">
        <f t="shared" si="205"/>
        <v>5.08</v>
      </c>
      <c r="C1185" s="123">
        <f t="shared" ca="1" si="207"/>
        <v>1.3679999999999986</v>
      </c>
      <c r="D1185" s="139">
        <f t="shared" ca="1" si="208"/>
        <v>0.61420000000000019</v>
      </c>
      <c r="E1185" s="138">
        <f t="shared" ca="1" si="209"/>
        <v>0.6914340000000001</v>
      </c>
      <c r="F1185" s="139">
        <f t="shared" ca="1" si="206"/>
        <v>4.7686626510479959</v>
      </c>
      <c r="G1185" s="140">
        <f t="shared" ca="1" si="213"/>
        <v>277.83447447563992</v>
      </c>
      <c r="H1185" s="139">
        <f t="shared" ca="1" si="210"/>
        <v>2.9883289872386642</v>
      </c>
      <c r="I1185" s="123">
        <f t="shared" ca="1" si="214"/>
        <v>7.7569916382866602</v>
      </c>
      <c r="J1185" s="123">
        <f t="shared" ca="1" si="211"/>
        <v>15.56858117159436</v>
      </c>
      <c r="K1185" s="142">
        <f t="shared" ca="1" si="215"/>
        <v>397.76990270712366</v>
      </c>
      <c r="L1185" s="143">
        <f ca="1">MAX(Routing!A$3,J1184+K1184)</f>
        <v>404.5030180709972</v>
      </c>
      <c r="M1185" s="141">
        <f ca="1">VLOOKUP(L1185,Routing!A$3:D$23,4)+(L1185-VLOOKUP(L1185,Routing!A$3:A$23,1))*VLOOKUP(L1185,Routing!A$3:E$23,5)</f>
        <v>3.366549538350049</v>
      </c>
      <c r="N1185" s="141">
        <f ca="1">VLOOKUP($L1185,Routing!$A$3:$C$23,3)+($L1185-VLOOKUP($L1185,Routing!$A$3:$A$23,1))*VLOOKUP($L1185,Routing!$A$3:$F$23,6)</f>
        <v>0.27626478549080391</v>
      </c>
      <c r="O1185" s="141">
        <f ca="1">VLOOKUP($L1185,Routing!$A$3:$B$23,2)+($L1185-VLOOKUP($L1185,Routing!$A$3:$A$23,1))*VLOOKUP($L1185,Routing!$A$3:$G$23,7)</f>
        <v>3.5514053172120037</v>
      </c>
      <c r="P1185" s="83">
        <f t="shared" ca="1" si="212"/>
        <v>1.983026606673854</v>
      </c>
      <c r="Q1185" s="83">
        <f t="shared" ca="1" si="216"/>
        <v>118.98159640043124</v>
      </c>
      <c r="R1185" s="83"/>
      <c r="S1185" s="83"/>
    </row>
    <row r="1186" spans="1:19" x14ac:dyDescent="0.2">
      <c r="A1186" s="83">
        <f>+MassCurves!A1153</f>
        <v>1149</v>
      </c>
      <c r="B1186" s="138">
        <f t="shared" si="205"/>
        <v>5.09</v>
      </c>
      <c r="C1186" s="123">
        <f t="shared" ca="1" si="207"/>
        <v>1.3589999999999982</v>
      </c>
      <c r="D1186" s="139">
        <f t="shared" ca="1" si="208"/>
        <v>0.61200000000000021</v>
      </c>
      <c r="E1186" s="138">
        <f t="shared" ca="1" si="209"/>
        <v>0.68974000000000013</v>
      </c>
      <c r="F1186" s="139">
        <f t="shared" ca="1" si="206"/>
        <v>4.7256836013899948</v>
      </c>
      <c r="G1186" s="140">
        <f t="shared" ca="1" si="213"/>
        <v>284.83038757313972</v>
      </c>
      <c r="H1186" s="139">
        <f t="shared" ca="1" si="210"/>
        <v>3.0859059733609358</v>
      </c>
      <c r="I1186" s="123">
        <f t="shared" ca="1" si="214"/>
        <v>7.811589574750931</v>
      </c>
      <c r="J1186" s="123">
        <f t="shared" ca="1" si="211"/>
        <v>15.680974398653326</v>
      </c>
      <c r="K1186" s="142">
        <f t="shared" ca="1" si="215"/>
        <v>406.57607344203234</v>
      </c>
      <c r="L1186" s="143">
        <f ca="1">MAX(Routing!A$3,J1185+K1185)</f>
        <v>413.33848387871802</v>
      </c>
      <c r="M1186" s="141">
        <f ca="1">VLOOKUP(L1186,Routing!A$3:D$23,4)+(L1186-VLOOKUP(L1186,Routing!A$3:A$23,1))*VLOOKUP(L1186,Routing!A$3:E$23,5)</f>
        <v>3.3811969029212419</v>
      </c>
      <c r="N1186" s="141">
        <f ca="1">VLOOKUP($L1186,Routing!$A$3:$C$23,3)+($L1186-VLOOKUP($L1186,Routing!$A$3:$A$23,1))*VLOOKUP($L1186,Routing!$A$3:$F$23,6)</f>
        <v>0.2823397293221741</v>
      </c>
      <c r="O1186" s="141">
        <f ca="1">VLOOKUP($L1186,Routing!$A$3:$B$23,2)+($L1186-VLOOKUP($L1186,Routing!$A$3:$A$23,1))*VLOOKUP($L1186,Routing!$A$3:$G$23,7)</f>
        <v>3.5581552548024153</v>
      </c>
      <c r="P1186" s="83">
        <f t="shared" ca="1" si="212"/>
        <v>2.0376245431381248</v>
      </c>
      <c r="Q1186" s="83">
        <f t="shared" ca="1" si="216"/>
        <v>122.25747258828748</v>
      </c>
      <c r="R1186" s="83"/>
      <c r="S1186" s="83"/>
    </row>
    <row r="1187" spans="1:19" x14ac:dyDescent="0.2">
      <c r="A1187" s="83">
        <f>+MassCurves!A1154</f>
        <v>1150</v>
      </c>
      <c r="B1187" s="138">
        <f t="shared" si="205"/>
        <v>5.0999999999999996</v>
      </c>
      <c r="C1187" s="123">
        <f t="shared" ca="1" si="207"/>
        <v>1.3499999999999979</v>
      </c>
      <c r="D1187" s="139">
        <f t="shared" ca="1" si="208"/>
        <v>0.60980000000000023</v>
      </c>
      <c r="E1187" s="138">
        <f t="shared" ca="1" si="209"/>
        <v>0.68804600000000016</v>
      </c>
      <c r="F1187" s="139">
        <f t="shared" ca="1" si="206"/>
        <v>4.6828582771499931</v>
      </c>
      <c r="G1187" s="140">
        <f t="shared" ca="1" si="213"/>
        <v>282.25625635619969</v>
      </c>
      <c r="H1187" s="139">
        <f t="shared" ca="1" si="210"/>
        <v>3.1865265895469514</v>
      </c>
      <c r="I1187" s="123">
        <f t="shared" ca="1" si="214"/>
        <v>7.8693848666969446</v>
      </c>
      <c r="J1187" s="123">
        <f t="shared" ca="1" si="211"/>
        <v>15.806692364672596</v>
      </c>
      <c r="K1187" s="142">
        <f t="shared" ca="1" si="215"/>
        <v>415.46506680407799</v>
      </c>
      <c r="L1187" s="143">
        <f ca="1">MAX(Routing!A$3,J1186+K1186)</f>
        <v>422.25704784068569</v>
      </c>
      <c r="M1187" s="141">
        <f ca="1">VLOOKUP(L1187,Routing!A$3:D$23,4)+(L1187-VLOOKUP(L1187,Routing!A$3:A$23,1))*VLOOKUP(L1187,Routing!A$3:E$23,5)</f>
        <v>3.3959820269481256</v>
      </c>
      <c r="N1187" s="141">
        <f ca="1">VLOOKUP($L1187,Routing!$A$3:$C$23,3)+($L1187-VLOOKUP($L1187,Routing!$A$3:$A$23,1))*VLOOKUP($L1187,Routing!$A$3:$F$23,6)</f>
        <v>0.28847180841166503</v>
      </c>
      <c r="O1187" s="141">
        <f ca="1">VLOOKUP($L1187,Routing!$A$3:$B$23,2)+($L1187-VLOOKUP($L1187,Routing!$A$3:$A$23,1))*VLOOKUP($L1187,Routing!$A$3:$G$23,7)</f>
        <v>3.5649686760129606</v>
      </c>
      <c r="P1187" s="83">
        <f t="shared" ca="1" si="212"/>
        <v>2.0954198350841384</v>
      </c>
      <c r="Q1187" s="83">
        <f t="shared" ca="1" si="216"/>
        <v>125.72519010504831</v>
      </c>
      <c r="R1187" s="83"/>
      <c r="S1187" s="83"/>
    </row>
    <row r="1188" spans="1:19" x14ac:dyDescent="0.2">
      <c r="A1188" s="83">
        <f>+MassCurves!A1155</f>
        <v>1151</v>
      </c>
      <c r="B1188" s="138">
        <f t="shared" si="205"/>
        <v>5.1609999999999996</v>
      </c>
      <c r="C1188" s="123">
        <f t="shared" ca="1" si="207"/>
        <v>1.472999999999999</v>
      </c>
      <c r="D1188" s="139">
        <f t="shared" ca="1" si="208"/>
        <v>0.6384000000000003</v>
      </c>
      <c r="E1188" s="138">
        <f t="shared" ca="1" si="209"/>
        <v>0.71006800000000014</v>
      </c>
      <c r="F1188" s="139">
        <f t="shared" ca="1" si="206"/>
        <v>5.2730569218059973</v>
      </c>
      <c r="G1188" s="140">
        <f t="shared" ca="1" si="213"/>
        <v>298.67745596867974</v>
      </c>
      <c r="H1188" s="139">
        <f t="shared" ca="1" si="210"/>
        <v>2.6642506119501186</v>
      </c>
      <c r="I1188" s="123">
        <f t="shared" ca="1" si="214"/>
        <v>7.9373075337561154</v>
      </c>
      <c r="J1188" s="123">
        <f t="shared" ca="1" si="211"/>
        <v>15.910543266069203</v>
      </c>
      <c r="K1188" s="142">
        <f t="shared" ca="1" si="215"/>
        <v>424.44988874768052</v>
      </c>
      <c r="L1188" s="143">
        <f ca="1">MAX(Routing!A$3,J1187+K1187)</f>
        <v>431.27175916875058</v>
      </c>
      <c r="M1188" s="141">
        <f ca="1">VLOOKUP(L1188,Routing!A$3:D$23,4)+(L1188-VLOOKUP(L1188,Routing!A$3:A$23,1))*VLOOKUP(L1188,Routing!A$3:E$23,5)</f>
        <v>3.4109265433097691</v>
      </c>
      <c r="N1188" s="141">
        <f ca="1">VLOOKUP($L1188,Routing!$A$3:$C$23,3)+($L1188-VLOOKUP($L1188,Routing!$A$3:$A$23,1))*VLOOKUP($L1188,Routing!$A$3:$F$23,6)</f>
        <v>0.29466999492110257</v>
      </c>
      <c r="O1188" s="141">
        <f ca="1">VLOOKUP($L1188,Routing!$A$3:$B$23,2)+($L1188-VLOOKUP($L1188,Routing!$A$3:$A$23,1))*VLOOKUP($L1188,Routing!$A$3:$G$23,7)</f>
        <v>3.5718555499123354</v>
      </c>
      <c r="P1188" s="83">
        <f t="shared" ca="1" si="212"/>
        <v>2.1633425021433093</v>
      </c>
      <c r="Q1188" s="83">
        <f t="shared" ca="1" si="216"/>
        <v>129.80055012859856</v>
      </c>
      <c r="R1188" s="83"/>
      <c r="S1188" s="83"/>
    </row>
    <row r="1189" spans="1:19" x14ac:dyDescent="0.2">
      <c r="A1189" s="83">
        <f>+MassCurves!A1156</f>
        <v>1152</v>
      </c>
      <c r="B1189" s="138">
        <f t="shared" ref="B1189:B1252" si="217">+HLOOKUP($B$9,MassCurve,(A1189+2))</f>
        <v>5.32</v>
      </c>
      <c r="C1189" s="123">
        <f t="shared" ca="1" si="207"/>
        <v>1.8899999999999997</v>
      </c>
      <c r="D1189" s="139">
        <f t="shared" ca="1" si="208"/>
        <v>0.69104000000000021</v>
      </c>
      <c r="E1189" s="138">
        <f t="shared" ca="1" si="209"/>
        <v>0.75060080000000018</v>
      </c>
      <c r="F1189" s="139">
        <f t="shared" ref="F1189:F1252" ca="1" si="218">+E1189*C1189*MAX(0.05,$B$5)*1.0083</f>
        <v>7.1520509337479998</v>
      </c>
      <c r="G1189" s="140">
        <f t="shared" ca="1" si="213"/>
        <v>372.7532356666199</v>
      </c>
      <c r="H1189" s="139">
        <f t="shared" ca="1" si="210"/>
        <v>0.8211848095934704</v>
      </c>
      <c r="I1189" s="123">
        <f t="shared" ca="1" si="214"/>
        <v>7.97323574334147</v>
      </c>
      <c r="J1189" s="123">
        <f t="shared" ca="1" si="211"/>
        <v>15.946360743040238</v>
      </c>
      <c r="K1189" s="142">
        <f t="shared" ca="1" si="215"/>
        <v>433.50842700908618</v>
      </c>
      <c r="L1189" s="143">
        <f ca="1">MAX(Routing!A$3,J1188+K1188)</f>
        <v>440.36043201374974</v>
      </c>
      <c r="M1189" s="141">
        <f ca="1">VLOOKUP(L1189,Routing!A$3:D$23,4)+(L1189-VLOOKUP(L1189,Routing!A$3:A$23,1))*VLOOKUP(L1189,Routing!A$3:E$23,5)</f>
        <v>3.4259936724828197</v>
      </c>
      <c r="N1189" s="141">
        <f ca="1">VLOOKUP($L1189,Routing!$A$3:$C$23,3)+($L1189-VLOOKUP($L1189,Routing!$A$3:$A$23,1))*VLOOKUP($L1189,Routing!$A$3:$F$23,6)</f>
        <v>0.30091903467029407</v>
      </c>
      <c r="O1189" s="141">
        <f ca="1">VLOOKUP($L1189,Routing!$A$3:$B$23,2)+($L1189-VLOOKUP($L1189,Routing!$A$3:$A$23,1))*VLOOKUP($L1189,Routing!$A$3:$G$23,7)</f>
        <v>3.5787989274114373</v>
      </c>
      <c r="P1189" s="83">
        <f t="shared" ca="1" si="212"/>
        <v>2.1992707117286638</v>
      </c>
      <c r="Q1189" s="83">
        <f t="shared" ca="1" si="216"/>
        <v>131.95624270371982</v>
      </c>
      <c r="R1189" s="83"/>
      <c r="S1189" s="83"/>
    </row>
    <row r="1190" spans="1:19" x14ac:dyDescent="0.2">
      <c r="A1190" s="83">
        <f>+MassCurves!A1157</f>
        <v>1153</v>
      </c>
      <c r="B1190" s="138">
        <f t="shared" si="217"/>
        <v>5.38</v>
      </c>
      <c r="C1190" s="123">
        <f t="shared" ref="C1190:C1253" ca="1" si="219">+IF(A1190&lt;MAX(5,$B$6),(B1190-B1189)*60,(B1190-OFFSET(B1190,-MAX(5,$B$6),0,1,1))/(A1190-OFFSET(A1190,-MAX(5,$B$6),0,1,1))*60)</f>
        <v>2.0130000000000008</v>
      </c>
      <c r="D1190" s="139">
        <f t="shared" ref="D1190:D1253" ca="1" si="220">VLOOKUP(C1190,Cinterp,$B$10+1)</f>
        <v>0.70484000000000002</v>
      </c>
      <c r="E1190" s="138">
        <f t="shared" ref="E1190:E1253" ca="1" si="221">0.95*MAX(0,$B$7)/100+D1190*(1-MAX(0,$B$7)/100)</f>
        <v>0.76122679999999998</v>
      </c>
      <c r="F1190" s="139">
        <f t="shared" ca="1" si="218"/>
        <v>7.7253402482586031</v>
      </c>
      <c r="G1190" s="140">
        <f t="shared" ca="1" si="213"/>
        <v>446.32173546019811</v>
      </c>
      <c r="H1190" s="139">
        <f t="shared" ref="H1190:H1253" ca="1" si="222">+S$35*(1-F1190/B$20)*(1/(1+ABS(A1190-S$37)/100))^2</f>
        <v>0.24778475476787348</v>
      </c>
      <c r="I1190" s="123">
        <f t="shared" ca="1" si="214"/>
        <v>7.9731250030264764</v>
      </c>
      <c r="J1190" s="123">
        <f t="shared" ref="J1190:J1253" ca="1" si="223">+I1190+I1191</f>
        <v>15.942556223499029</v>
      </c>
      <c r="K1190" s="142">
        <f t="shared" ca="1" si="215"/>
        <v>442.57262934903025</v>
      </c>
      <c r="L1190" s="143">
        <f ca="1">MAX(Routing!A$3,J1189+K1189)</f>
        <v>449.45478775212644</v>
      </c>
      <c r="M1190" s="141">
        <f ca="1">VLOOKUP(L1190,Routing!A$3:D$23,4)+(L1190-VLOOKUP(L1190,Routing!A$3:A$23,1))*VLOOKUP(L1190,Routing!A$3:E$23,5)</f>
        <v>3.4410702227110734</v>
      </c>
      <c r="N1190" s="141">
        <f ca="1">VLOOKUP($L1190,Routing!$A$3:$C$23,3)+($L1190-VLOOKUP($L1190,Routing!$A$3:$A$23,1))*VLOOKUP($L1190,Routing!$A$3:$F$23,6)</f>
        <v>0.30717198176956984</v>
      </c>
      <c r="O1190" s="141">
        <f ca="1">VLOOKUP($L1190,Routing!$A$3:$B$23,2)+($L1190-VLOOKUP($L1190,Routing!$A$3:$A$23,1))*VLOOKUP($L1190,Routing!$A$3:$G$23,7)</f>
        <v>3.5857466464106325</v>
      </c>
      <c r="P1190" s="83">
        <f t="shared" ref="P1190:P1253" ca="1" si="224">IF(I1190&gt;B$23,(I1190-B$23),"")</f>
        <v>2.1991599714136703</v>
      </c>
      <c r="Q1190" s="83">
        <f t="shared" ca="1" si="216"/>
        <v>131.94959828482021</v>
      </c>
      <c r="R1190" s="83"/>
      <c r="S1190" s="83"/>
    </row>
    <row r="1191" spans="1:19" x14ac:dyDescent="0.2">
      <c r="A1191" s="83">
        <f>+MassCurves!A1158</f>
        <v>1154</v>
      </c>
      <c r="B1191" s="138">
        <f t="shared" si="217"/>
        <v>5.4130000000000003</v>
      </c>
      <c r="C1191" s="123">
        <f t="shared" ca="1" si="219"/>
        <v>2.0520000000000005</v>
      </c>
      <c r="D1191" s="139">
        <f t="shared" ca="1" si="220"/>
        <v>0.70819999999999994</v>
      </c>
      <c r="E1191" s="138">
        <f t="shared" ca="1" si="221"/>
        <v>0.76381399999999999</v>
      </c>
      <c r="F1191" s="139">
        <f t="shared" ca="1" si="218"/>
        <v>7.9017765126120016</v>
      </c>
      <c r="G1191" s="140">
        <f t="shared" ref="G1191:G1254" ca="1" si="225">+AVERAGE(F1190:F1191)*60</f>
        <v>468.81350282611817</v>
      </c>
      <c r="H1191" s="139">
        <f t="shared" ca="1" si="222"/>
        <v>6.7654708769143576E-2</v>
      </c>
      <c r="I1191" s="123">
        <f t="shared" ref="I1191:I1254" ca="1" si="226">+F1191+H1191</f>
        <v>7.9694312213811456</v>
      </c>
      <c r="J1191" s="123">
        <f t="shared" ca="1" si="223"/>
        <v>15.935709419035547</v>
      </c>
      <c r="K1191" s="142">
        <f t="shared" ref="K1191:K1254" ca="1" si="227">L1191-2*M1191</f>
        <v>451.60298636667778</v>
      </c>
      <c r="L1191" s="143">
        <f ca="1">MAX(Routing!A$3,J1190+K1190)</f>
        <v>458.51518557252928</v>
      </c>
      <c r="M1191" s="141">
        <f ca="1">VLOOKUP(L1191,Routing!A$3:D$23,4)+(L1191-VLOOKUP(L1191,Routing!A$3:A$23,1))*VLOOKUP(L1191,Routing!A$3:E$23,5)</f>
        <v>3.4560904777744241</v>
      </c>
      <c r="N1191" s="141">
        <f ca="1">VLOOKUP($L1191,Routing!$A$3:$C$23,3)+($L1191-VLOOKUP($L1191,Routing!$A$3:$A$23,1))*VLOOKUP($L1191,Routing!$A$3:$F$23,6)</f>
        <v>0.31340158064377066</v>
      </c>
      <c r="O1191" s="141">
        <f ca="1">VLOOKUP($L1191,Routing!$A$3:$B$23,2)+($L1191-VLOOKUP($L1191,Routing!$A$3:$A$23,1))*VLOOKUP($L1191,Routing!$A$3:$G$23,7)</f>
        <v>3.5926684229375221</v>
      </c>
      <c r="P1191" s="83">
        <f t="shared" ca="1" si="224"/>
        <v>2.1954661897683394</v>
      </c>
      <c r="Q1191" s="83">
        <f t="shared" ref="Q1191:Q1254" ca="1" si="228">IF(P1191="","",P1191*60)</f>
        <v>131.72797138610036</v>
      </c>
      <c r="R1191" s="83"/>
      <c r="S1191" s="83"/>
    </row>
    <row r="1192" spans="1:19" x14ac:dyDescent="0.2">
      <c r="A1192" s="83">
        <f>+MassCurves!A1159</f>
        <v>1155</v>
      </c>
      <c r="B1192" s="138">
        <f t="shared" si="217"/>
        <v>5.4379999999999997</v>
      </c>
      <c r="C1192" s="123">
        <f t="shared" ca="1" si="219"/>
        <v>2.0670000000000002</v>
      </c>
      <c r="D1192" s="139">
        <f t="shared" ca="1" si="220"/>
        <v>0.70904</v>
      </c>
      <c r="E1192" s="138">
        <f t="shared" ca="1" si="221"/>
        <v>0.76446079999999994</v>
      </c>
      <c r="F1192" s="139">
        <f t="shared" ca="1" si="218"/>
        <v>7.9662781976544004</v>
      </c>
      <c r="G1192" s="140">
        <f t="shared" ca="1" si="225"/>
        <v>476.04164130799211</v>
      </c>
      <c r="H1192" s="139">
        <f t="shared" ca="1" si="222"/>
        <v>0</v>
      </c>
      <c r="I1192" s="123">
        <f t="shared" ca="1" si="226"/>
        <v>7.9662781976544004</v>
      </c>
      <c r="J1192" s="123">
        <f t="shared" ca="1" si="223"/>
        <v>15.934580000166839</v>
      </c>
      <c r="K1192" s="142">
        <f t="shared" ca="1" si="227"/>
        <v>460.59657807970234</v>
      </c>
      <c r="L1192" s="143">
        <f ca="1">MAX(Routing!A$3,J1191+K1191)</f>
        <v>467.53869578571334</v>
      </c>
      <c r="M1192" s="141">
        <f ca="1">VLOOKUP(L1192,Routing!A$3:D$23,4)+(L1192-VLOOKUP(L1192,Routing!A$3:A$23,1))*VLOOKUP(L1192,Routing!A$3:E$23,5)</f>
        <v>3.4710495808574664</v>
      </c>
      <c r="N1192" s="141">
        <f ca="1">VLOOKUP($L1192,Routing!$A$3:$C$23,3)+($L1192-VLOOKUP($L1192,Routing!$A$3:$A$23,1))*VLOOKUP($L1192,Routing!$A$3:$F$23,6)</f>
        <v>0.31960581694549312</v>
      </c>
      <c r="O1192" s="141">
        <f ca="1">VLOOKUP($L1192,Routing!$A$3:$B$23,2)+($L1192-VLOOKUP($L1192,Routing!$A$3:$A$23,1))*VLOOKUP($L1192,Routing!$A$3:$G$23,7)</f>
        <v>3.5995620188283248</v>
      </c>
      <c r="P1192" s="83">
        <f t="shared" ca="1" si="224"/>
        <v>2.1923131660415942</v>
      </c>
      <c r="Q1192" s="83">
        <f t="shared" ca="1" si="228"/>
        <v>131.53878996249566</v>
      </c>
      <c r="R1192" s="83"/>
      <c r="S1192" s="83"/>
    </row>
    <row r="1193" spans="1:19" x14ac:dyDescent="0.2">
      <c r="A1193" s="83">
        <f>+MassCurves!A1160</f>
        <v>1156</v>
      </c>
      <c r="B1193" s="138">
        <f t="shared" si="217"/>
        <v>5.4550000000000001</v>
      </c>
      <c r="C1193" s="123">
        <f t="shared" ca="1" si="219"/>
        <v>2.0579999999999998</v>
      </c>
      <c r="D1193" s="139">
        <f t="shared" ca="1" si="220"/>
        <v>0.70819999999999994</v>
      </c>
      <c r="E1193" s="138">
        <f t="shared" ca="1" si="221"/>
        <v>0.76381399999999999</v>
      </c>
      <c r="F1193" s="139">
        <f t="shared" ca="1" si="218"/>
        <v>7.9248811222979993</v>
      </c>
      <c r="G1193" s="140">
        <f t="shared" ca="1" si="225"/>
        <v>476.734779598572</v>
      </c>
      <c r="H1193" s="139">
        <f t="shared" ca="1" si="222"/>
        <v>4.3420680797573843E-2</v>
      </c>
      <c r="I1193" s="123">
        <f t="shared" ca="1" si="226"/>
        <v>7.9683018030955735</v>
      </c>
      <c r="J1193" s="123">
        <f t="shared" ca="1" si="223"/>
        <v>15.936931117656396</v>
      </c>
      <c r="K1193" s="142">
        <f t="shared" ca="1" si="227"/>
        <v>469.56112117314018</v>
      </c>
      <c r="L1193" s="143">
        <f ca="1">MAX(Routing!A$3,J1192+K1192)</f>
        <v>476.53115807986916</v>
      </c>
      <c r="M1193" s="141">
        <f ca="1">VLOOKUP(L1193,Routing!A$3:D$23,4)+(L1193-VLOOKUP(L1193,Routing!A$3:A$23,1))*VLOOKUP(L1193,Routing!A$3:E$23,5)</f>
        <v>3.4850090298861347</v>
      </c>
      <c r="N1193" s="141">
        <f ca="1">VLOOKUP($L1193,Routing!$A$3:$C$23,3)+($L1193-VLOOKUP($L1193,Routing!$A$3:$A$23,1))*VLOOKUP($L1193,Routing!$A$3:$F$23,6)</f>
        <v>0.32578935884985061</v>
      </c>
      <c r="O1193" s="141">
        <f ca="1">VLOOKUP($L1193,Routing!$A$3:$B$23,2)+($L1193-VLOOKUP($L1193,Routing!$A$3:$A$23,1))*VLOOKUP($L1193,Routing!$A$3:$G$23,7)</f>
        <v>3.6034055052057945</v>
      </c>
      <c r="P1193" s="83">
        <f t="shared" ca="1" si="224"/>
        <v>2.1943367714827673</v>
      </c>
      <c r="Q1193" s="83">
        <f t="shared" ca="1" si="228"/>
        <v>131.66020628896604</v>
      </c>
      <c r="R1193" s="83"/>
      <c r="S1193" s="83"/>
    </row>
    <row r="1194" spans="1:19" x14ac:dyDescent="0.2">
      <c r="A1194" s="83">
        <f>+MassCurves!A1161</f>
        <v>1157</v>
      </c>
      <c r="B1194" s="138">
        <f t="shared" si="217"/>
        <v>5.4720000000000004</v>
      </c>
      <c r="C1194" s="123">
        <f t="shared" ca="1" si="219"/>
        <v>2.0490000000000022</v>
      </c>
      <c r="D1194" s="139">
        <f t="shared" ca="1" si="220"/>
        <v>0.70735999999999999</v>
      </c>
      <c r="E1194" s="138">
        <f t="shared" ca="1" si="221"/>
        <v>0.76316720000000005</v>
      </c>
      <c r="F1194" s="139">
        <f t="shared" ca="1" si="218"/>
        <v>7.8835427421012083</v>
      </c>
      <c r="G1194" s="140">
        <f t="shared" ca="1" si="225"/>
        <v>474.25271593197624</v>
      </c>
      <c r="H1194" s="139">
        <f t="shared" ca="1" si="222"/>
        <v>8.5086573602313462E-2</v>
      </c>
      <c r="I1194" s="123">
        <f t="shared" ca="1" si="226"/>
        <v>7.968629315703522</v>
      </c>
      <c r="J1194" s="123">
        <f t="shared" ca="1" si="223"/>
        <v>15.935458677300865</v>
      </c>
      <c r="K1194" s="142">
        <f t="shared" ca="1" si="227"/>
        <v>478.50030432475882</v>
      </c>
      <c r="L1194" s="143">
        <f ca="1">MAX(Routing!A$3,J1193+K1193)</f>
        <v>485.49805229079658</v>
      </c>
      <c r="M1194" s="141">
        <f ca="1">VLOOKUP(L1194,Routing!A$3:D$23,4)+(L1194-VLOOKUP(L1194,Routing!A$3:A$23,1))*VLOOKUP(L1194,Routing!A$3:E$23,5)</f>
        <v>3.4988644051705928</v>
      </c>
      <c r="N1194" s="141">
        <f ca="1">VLOOKUP($L1194,Routing!$A$3:$C$23,3)+($L1194-VLOOKUP($L1194,Routing!$A$3:$A$23,1))*VLOOKUP($L1194,Routing!$A$3:$F$23,6)</f>
        <v>0.3319553635575937</v>
      </c>
      <c r="O1194" s="141">
        <f ca="1">VLOOKUP($L1194,Routing!$A$3:$B$23,2)+($L1194-VLOOKUP($L1194,Routing!$A$3:$A$23,1))*VLOOKUP($L1194,Routing!$A$3:$G$23,7)</f>
        <v>3.6070325667985847</v>
      </c>
      <c r="P1194" s="83">
        <f t="shared" ca="1" si="224"/>
        <v>2.1946642840907158</v>
      </c>
      <c r="Q1194" s="83">
        <f t="shared" ca="1" si="228"/>
        <v>131.67985704544296</v>
      </c>
      <c r="R1194" s="83"/>
      <c r="S1194" s="83"/>
    </row>
    <row r="1195" spans="1:19" x14ac:dyDescent="0.2">
      <c r="A1195" s="83">
        <f>+MassCurves!A1162</f>
        <v>1158</v>
      </c>
      <c r="B1195" s="138">
        <f t="shared" si="217"/>
        <v>5.492</v>
      </c>
      <c r="C1195" s="123">
        <f t="shared" ca="1" si="219"/>
        <v>2.0520000000000005</v>
      </c>
      <c r="D1195" s="139">
        <f t="shared" ca="1" si="220"/>
        <v>0.70819999999999994</v>
      </c>
      <c r="E1195" s="138">
        <f t="shared" ca="1" si="221"/>
        <v>0.76381399999999999</v>
      </c>
      <c r="F1195" s="139">
        <f t="shared" ca="1" si="218"/>
        <v>7.9017765126120016</v>
      </c>
      <c r="G1195" s="140">
        <f t="shared" ca="1" si="225"/>
        <v>473.55957764139629</v>
      </c>
      <c r="H1195" s="139">
        <f t="shared" ca="1" si="222"/>
        <v>6.5052849858990819E-2</v>
      </c>
      <c r="I1195" s="123">
        <f t="shared" ca="1" si="226"/>
        <v>7.9668293624709925</v>
      </c>
      <c r="J1195" s="123">
        <f t="shared" ca="1" si="223"/>
        <v>15.931206181099439</v>
      </c>
      <c r="K1195" s="142">
        <f t="shared" ca="1" si="227"/>
        <v>487.41039415833114</v>
      </c>
      <c r="L1195" s="143">
        <f ca="1">MAX(Routing!A$3,J1194+K1194)</f>
        <v>494.43576300205967</v>
      </c>
      <c r="M1195" s="141">
        <f ca="1">VLOOKUP(L1195,Routing!A$3:D$23,4)+(L1195-VLOOKUP(L1195,Routing!A$3:A$23,1))*VLOOKUP(L1195,Routing!A$3:E$23,5)</f>
        <v>3.5126746869889685</v>
      </c>
      <c r="N1195" s="141">
        <f ca="1">VLOOKUP($L1195,Routing!$A$3:$C$23,3)+($L1195-VLOOKUP($L1195,Routing!$A$3:$A$23,1))*VLOOKUP($L1195,Routing!$A$3:$F$23,6)</f>
        <v>0.338101300492473</v>
      </c>
      <c r="O1195" s="141">
        <f ca="1">VLOOKUP($L1195,Routing!$A$3:$B$23,2)+($L1195-VLOOKUP($L1195,Routing!$A$3:$A$23,1))*VLOOKUP($L1195,Routing!$A$3:$G$23,7)</f>
        <v>3.610647823819102</v>
      </c>
      <c r="P1195" s="83">
        <f t="shared" ca="1" si="224"/>
        <v>2.1928643308581863</v>
      </c>
      <c r="Q1195" s="83">
        <f t="shared" ca="1" si="228"/>
        <v>131.57185985149118</v>
      </c>
      <c r="R1195" s="83"/>
      <c r="S1195" s="83"/>
    </row>
    <row r="1196" spans="1:19" x14ac:dyDescent="0.2">
      <c r="A1196" s="83">
        <f>+MassCurves!A1163</f>
        <v>1159</v>
      </c>
      <c r="B1196" s="138">
        <f t="shared" si="217"/>
        <v>5.5039999999999996</v>
      </c>
      <c r="C1196" s="123">
        <f t="shared" ca="1" si="219"/>
        <v>2.0279999999999978</v>
      </c>
      <c r="D1196" s="139">
        <f t="shared" ca="1" si="220"/>
        <v>0.70568000000000008</v>
      </c>
      <c r="E1196" s="138">
        <f t="shared" ca="1" si="221"/>
        <v>0.76187360000000015</v>
      </c>
      <c r="F1196" s="139">
        <f t="shared" ca="1" si="218"/>
        <v>7.7895191099231935</v>
      </c>
      <c r="G1196" s="140">
        <f t="shared" ca="1" si="225"/>
        <v>470.73886867605586</v>
      </c>
      <c r="H1196" s="139">
        <f t="shared" ca="1" si="222"/>
        <v>0.17485771105356424</v>
      </c>
      <c r="I1196" s="123">
        <f t="shared" ca="1" si="226"/>
        <v>7.9643768209767574</v>
      </c>
      <c r="J1196" s="123">
        <f t="shared" ca="1" si="223"/>
        <v>15.923884717854152</v>
      </c>
      <c r="K1196" s="142">
        <f t="shared" ca="1" si="227"/>
        <v>496.28870911122368</v>
      </c>
      <c r="L1196" s="143">
        <f ca="1">MAX(Routing!A$3,J1195+K1195)</f>
        <v>503.34160033943056</v>
      </c>
      <c r="M1196" s="141">
        <f ca="1">VLOOKUP(L1196,Routing!A$3:D$23,4)+(L1196-VLOOKUP(L1196,Routing!A$3:A$23,1))*VLOOKUP(L1196,Routing!A$3:E$23,5)</f>
        <v>3.5264357190284943</v>
      </c>
      <c r="N1196" s="141">
        <f ca="1">VLOOKUP($L1196,Routing!$A$3:$C$23,3)+($L1196-VLOOKUP($L1196,Routing!$A$3:$A$23,1))*VLOOKUP($L1196,Routing!$A$3:$F$23,6)</f>
        <v>0.34422531998650285</v>
      </c>
      <c r="O1196" s="141">
        <f ca="1">VLOOKUP($L1196,Routing!$A$3:$B$23,2)+($L1196-VLOOKUP($L1196,Routing!$A$3:$A$23,1))*VLOOKUP($L1196,Routing!$A$3:$G$23,7)</f>
        <v>3.6142501882273548</v>
      </c>
      <c r="P1196" s="83">
        <f t="shared" ca="1" si="224"/>
        <v>2.1904117893639512</v>
      </c>
      <c r="Q1196" s="83">
        <f t="shared" ca="1" si="228"/>
        <v>131.42470736183708</v>
      </c>
      <c r="R1196" s="83"/>
      <c r="S1196" s="83"/>
    </row>
    <row r="1197" spans="1:19" x14ac:dyDescent="0.2">
      <c r="A1197" s="83">
        <f>+MassCurves!A1164</f>
        <v>1160</v>
      </c>
      <c r="B1197" s="138">
        <f t="shared" si="217"/>
        <v>5.52</v>
      </c>
      <c r="C1197" s="123">
        <f t="shared" ca="1" si="219"/>
        <v>2.0159999999999991</v>
      </c>
      <c r="D1197" s="139">
        <f t="shared" ca="1" si="220"/>
        <v>0.70484000000000002</v>
      </c>
      <c r="E1197" s="138">
        <f t="shared" ca="1" si="221"/>
        <v>0.76122679999999998</v>
      </c>
      <c r="F1197" s="139">
        <f t="shared" ca="1" si="218"/>
        <v>7.7368534229951962</v>
      </c>
      <c r="G1197" s="140">
        <f t="shared" ca="1" si="225"/>
        <v>465.7911759875517</v>
      </c>
      <c r="H1197" s="139">
        <f t="shared" ca="1" si="222"/>
        <v>0.22265447687241366</v>
      </c>
      <c r="I1197" s="123">
        <f t="shared" ca="1" si="226"/>
        <v>7.9595078998676101</v>
      </c>
      <c r="J1197" s="123">
        <f t="shared" ca="1" si="223"/>
        <v>15.907686861270145</v>
      </c>
      <c r="K1197" s="142">
        <f t="shared" ca="1" si="227"/>
        <v>505.13228788838171</v>
      </c>
      <c r="L1197" s="143">
        <f ca="1">MAX(Routing!A$3,J1196+K1196)</f>
        <v>512.21259382907783</v>
      </c>
      <c r="M1197" s="141">
        <f ca="1">VLOOKUP(L1197,Routing!A$3:D$23,4)+(L1197-VLOOKUP(L1197,Routing!A$3:A$23,1))*VLOOKUP(L1197,Routing!A$3:E$23,5)</f>
        <v>3.5401429114023335</v>
      </c>
      <c r="N1197" s="141">
        <f ca="1">VLOOKUP($L1197,Routing!$A$3:$C$23,3)+($L1197-VLOOKUP($L1197,Routing!$A$3:$A$23,1))*VLOOKUP($L1197,Routing!$A$3:$F$23,6)</f>
        <v>0.35032537941988673</v>
      </c>
      <c r="O1197" s="141">
        <f ca="1">VLOOKUP($L1197,Routing!$A$3:$B$23,2)+($L1197-VLOOKUP($L1197,Routing!$A$3:$A$23,1))*VLOOKUP($L1197,Routing!$A$3:$G$23,7)</f>
        <v>3.6178384584822862</v>
      </c>
      <c r="P1197" s="83">
        <f t="shared" ca="1" si="224"/>
        <v>2.1855428682548039</v>
      </c>
      <c r="Q1197" s="83">
        <f t="shared" ca="1" si="228"/>
        <v>131.13257209528823</v>
      </c>
      <c r="R1197" s="83"/>
      <c r="S1197" s="83"/>
    </row>
    <row r="1198" spans="1:19" x14ac:dyDescent="0.2">
      <c r="A1198" s="83">
        <f>+MassCurves!A1165</f>
        <v>1161</v>
      </c>
      <c r="B1198" s="138">
        <f t="shared" si="217"/>
        <v>5.5339999999999998</v>
      </c>
      <c r="C1198" s="123">
        <f t="shared" ca="1" si="219"/>
        <v>1.982999999999999</v>
      </c>
      <c r="D1198" s="139">
        <f t="shared" ca="1" si="220"/>
        <v>0.70184000000000013</v>
      </c>
      <c r="E1198" s="138">
        <f t="shared" ca="1" si="221"/>
        <v>0.75891680000000017</v>
      </c>
      <c r="F1198" s="139">
        <f t="shared" ca="1" si="218"/>
        <v>7.587114750597598</v>
      </c>
      <c r="G1198" s="140">
        <f t="shared" ca="1" si="225"/>
        <v>459.71904520778384</v>
      </c>
      <c r="H1198" s="139">
        <f t="shared" ca="1" si="222"/>
        <v>0.36106421565397223</v>
      </c>
      <c r="I1198" s="123">
        <f t="shared" ca="1" si="226"/>
        <v>7.9481789662515698</v>
      </c>
      <c r="J1198" s="123">
        <f t="shared" ca="1" si="223"/>
        <v>15.881269060135224</v>
      </c>
      <c r="K1198" s="142">
        <f t="shared" ca="1" si="227"/>
        <v>513.93238886625966</v>
      </c>
      <c r="L1198" s="143">
        <f ca="1">MAX(Routing!A$3,J1197+K1197)</f>
        <v>521.03997474965183</v>
      </c>
      <c r="M1198" s="141">
        <f ca="1">VLOOKUP(L1198,Routing!A$3:D$23,4)+(L1198-VLOOKUP(L1198,Routing!A$3:A$23,1))*VLOOKUP(L1198,Routing!A$3:E$23,5)</f>
        <v>3.5537827149459473</v>
      </c>
      <c r="N1198" s="141">
        <f ca="1">VLOOKUP($L1198,Routing!$A$3:$C$23,3)+($L1198-VLOOKUP($L1198,Routing!$A$3:$A$23,1))*VLOOKUP($L1198,Routing!$A$3:$F$23,6)</f>
        <v>0.35639544905971482</v>
      </c>
      <c r="O1198" s="141">
        <f ca="1">VLOOKUP($L1198,Routing!$A$3:$B$23,2)+($L1198-VLOOKUP($L1198,Routing!$A$3:$A$23,1))*VLOOKUP($L1198,Routing!$A$3:$G$23,7)</f>
        <v>3.6214090876821854</v>
      </c>
      <c r="P1198" s="83">
        <f t="shared" ca="1" si="224"/>
        <v>2.1742139346387637</v>
      </c>
      <c r="Q1198" s="83">
        <f t="shared" ca="1" si="228"/>
        <v>130.45283607832582</v>
      </c>
      <c r="R1198" s="83"/>
      <c r="S1198" s="83"/>
    </row>
    <row r="1199" spans="1:19" x14ac:dyDescent="0.2">
      <c r="A1199" s="83">
        <f>+MassCurves!A1166</f>
        <v>1162</v>
      </c>
      <c r="B1199" s="138">
        <f t="shared" si="217"/>
        <v>5.55</v>
      </c>
      <c r="C1199" s="123">
        <f t="shared" ca="1" si="219"/>
        <v>1.9560000000000002</v>
      </c>
      <c r="D1199" s="139">
        <f t="shared" ca="1" si="220"/>
        <v>0.69860000000000011</v>
      </c>
      <c r="E1199" s="138">
        <f t="shared" ca="1" si="221"/>
        <v>0.75642200000000015</v>
      </c>
      <c r="F1199" s="139">
        <f t="shared" ca="1" si="218"/>
        <v>7.4592089594280013</v>
      </c>
      <c r="G1199" s="140">
        <f t="shared" ca="1" si="225"/>
        <v>451.389711300768</v>
      </c>
      <c r="H1199" s="139">
        <f t="shared" ca="1" si="222"/>
        <v>0.47388114081980154</v>
      </c>
      <c r="I1199" s="123">
        <f t="shared" ca="1" si="226"/>
        <v>7.9330901002478029</v>
      </c>
      <c r="J1199" s="123">
        <f t="shared" ca="1" si="223"/>
        <v>15.842491032815174</v>
      </c>
      <c r="K1199" s="142">
        <f t="shared" ca="1" si="227"/>
        <v>522.6789580357248</v>
      </c>
      <c r="L1199" s="143">
        <f ca="1">MAX(Routing!A$3,J1198+K1198)</f>
        <v>529.81365792639485</v>
      </c>
      <c r="M1199" s="141">
        <f ca="1">VLOOKUP(L1199,Routing!A$3:D$23,4)+(L1199-VLOOKUP(L1199,Routing!A$3:A$23,1))*VLOOKUP(L1199,Routing!A$3:E$23,5)</f>
        <v>3.567339546350579</v>
      </c>
      <c r="N1199" s="141">
        <f ca="1">VLOOKUP($L1199,Routing!$A$3:$C$23,3)+($L1199-VLOOKUP($L1199,Routing!$A$3:$A$23,1))*VLOOKUP($L1199,Routing!$A$3:$F$23,6)</f>
        <v>0.36242859392565036</v>
      </c>
      <c r="O1199" s="141">
        <f ca="1">VLOOKUP($L1199,Routing!$A$3:$B$23,2)+($L1199-VLOOKUP($L1199,Routing!$A$3:$A$23,1))*VLOOKUP($L1199,Routing!$A$3:$G$23,7)</f>
        <v>3.6249579964268532</v>
      </c>
      <c r="P1199" s="83">
        <f t="shared" ca="1" si="224"/>
        <v>2.1591250686349968</v>
      </c>
      <c r="Q1199" s="83">
        <f t="shared" ca="1" si="228"/>
        <v>129.54750411809979</v>
      </c>
      <c r="R1199" s="83"/>
      <c r="S1199" s="83"/>
    </row>
    <row r="1200" spans="1:19" x14ac:dyDescent="0.2">
      <c r="A1200" s="83">
        <f>+MassCurves!A1167</f>
        <v>1163</v>
      </c>
      <c r="B1200" s="138">
        <f t="shared" si="217"/>
        <v>5.5620000000000003</v>
      </c>
      <c r="C1200" s="123">
        <f t="shared" ca="1" si="219"/>
        <v>1.9170000000000007</v>
      </c>
      <c r="D1200" s="139">
        <f t="shared" ca="1" si="220"/>
        <v>0.69428000000000012</v>
      </c>
      <c r="E1200" s="138">
        <f t="shared" ca="1" si="221"/>
        <v>0.75309559999999998</v>
      </c>
      <c r="F1200" s="139">
        <f t="shared" ca="1" si="218"/>
        <v>7.2783342230058032</v>
      </c>
      <c r="G1200" s="140">
        <f t="shared" ca="1" si="225"/>
        <v>442.12629547301412</v>
      </c>
      <c r="H1200" s="139">
        <f t="shared" ca="1" si="222"/>
        <v>0.63106671803669434</v>
      </c>
      <c r="I1200" s="123">
        <f t="shared" ca="1" si="226"/>
        <v>7.9094009410424979</v>
      </c>
      <c r="J1200" s="123">
        <f t="shared" ca="1" si="223"/>
        <v>15.791332857213966</v>
      </c>
      <c r="K1200" s="142">
        <f t="shared" ca="1" si="227"/>
        <v>531.35983879010644</v>
      </c>
      <c r="L1200" s="143">
        <f ca="1">MAX(Routing!A$3,J1199+K1199)</f>
        <v>538.52144906853994</v>
      </c>
      <c r="M1200" s="141">
        <f ca="1">VLOOKUP(L1200,Routing!A$3:D$23,4)+(L1200-VLOOKUP(L1200,Routing!A$3:A$23,1))*VLOOKUP(L1200,Routing!A$3:E$23,5)</f>
        <v>3.5807945633648393</v>
      </c>
      <c r="N1200" s="141">
        <f ca="1">VLOOKUP($L1200,Routing!$A$3:$C$23,3)+($L1200-VLOOKUP($L1200,Routing!$A$3:$A$23,1))*VLOOKUP($L1200,Routing!$A$3:$F$23,6)</f>
        <v>0.36841642872257241</v>
      </c>
      <c r="O1200" s="141">
        <f ca="1">VLOOKUP($L1200,Routing!$A$3:$B$23,2)+($L1200-VLOOKUP($L1200,Routing!$A$3:$A$23,1))*VLOOKUP($L1200,Routing!$A$3:$G$23,7)</f>
        <v>3.6284802521897483</v>
      </c>
      <c r="P1200" s="83">
        <f t="shared" ca="1" si="224"/>
        <v>2.1354359094296917</v>
      </c>
      <c r="Q1200" s="83">
        <f t="shared" ca="1" si="228"/>
        <v>128.12615456578152</v>
      </c>
      <c r="R1200" s="83"/>
      <c r="S1200" s="83"/>
    </row>
    <row r="1201" spans="1:19" x14ac:dyDescent="0.2">
      <c r="A1201" s="83">
        <f>+MassCurves!A1168</f>
        <v>1164</v>
      </c>
      <c r="B1201" s="138">
        <f t="shared" si="217"/>
        <v>5.5759999999999996</v>
      </c>
      <c r="C1201" s="123">
        <f t="shared" ca="1" si="219"/>
        <v>1.8809999999999993</v>
      </c>
      <c r="D1201" s="139">
        <f t="shared" ca="1" si="220"/>
        <v>0.69104000000000021</v>
      </c>
      <c r="E1201" s="138">
        <f t="shared" ca="1" si="221"/>
        <v>0.75060080000000018</v>
      </c>
      <c r="F1201" s="139">
        <f t="shared" ca="1" si="218"/>
        <v>7.1179935483491992</v>
      </c>
      <c r="G1201" s="140">
        <f t="shared" ca="1" si="225"/>
        <v>431.88983314065007</v>
      </c>
      <c r="H1201" s="139">
        <f t="shared" ca="1" si="222"/>
        <v>0.76393837808184117</v>
      </c>
      <c r="I1201" s="123">
        <f t="shared" ca="1" si="226"/>
        <v>7.8819319264310401</v>
      </c>
      <c r="J1201" s="123">
        <f t="shared" ca="1" si="223"/>
        <v>15.718459187124788</v>
      </c>
      <c r="K1201" s="142">
        <f t="shared" ca="1" si="227"/>
        <v>539.96289222983637</v>
      </c>
      <c r="L1201" s="143">
        <f ca="1">MAX(Routing!A$3,J1200+K1200)</f>
        <v>547.15117164732044</v>
      </c>
      <c r="M1201" s="141">
        <f ca="1">VLOOKUP(L1201,Routing!A$3:D$23,4)+(L1201-VLOOKUP(L1201,Routing!A$3:A$23,1))*VLOOKUP(L1201,Routing!A$3:E$23,5)</f>
        <v>3.5941289511826473</v>
      </c>
      <c r="N1201" s="141">
        <f ca="1">VLOOKUP($L1201,Routing!$A$3:$C$23,3)+($L1201-VLOOKUP($L1201,Routing!$A$3:$A$23,1))*VLOOKUP($L1201,Routing!$A$3:$F$23,6)</f>
        <v>0.37435058036924096</v>
      </c>
      <c r="O1201" s="141">
        <f ca="1">VLOOKUP($L1201,Routing!$A$3:$B$23,2)+($L1201-VLOOKUP($L1201,Routing!$A$3:$A$23,1))*VLOOKUP($L1201,Routing!$A$3:$G$23,7)</f>
        <v>3.6319709296289653</v>
      </c>
      <c r="P1201" s="83">
        <f t="shared" ca="1" si="224"/>
        <v>2.107966894818234</v>
      </c>
      <c r="Q1201" s="83">
        <f t="shared" ca="1" si="228"/>
        <v>126.47801368909404</v>
      </c>
      <c r="R1201" s="83"/>
      <c r="S1201" s="83"/>
    </row>
    <row r="1202" spans="1:19" x14ac:dyDescent="0.2">
      <c r="A1202" s="83">
        <f>+MassCurves!A1169</f>
        <v>1165</v>
      </c>
      <c r="B1202" s="138">
        <f t="shared" si="217"/>
        <v>5.5890000000000004</v>
      </c>
      <c r="C1202" s="123">
        <f t="shared" ca="1" si="219"/>
        <v>1.8210000000000006</v>
      </c>
      <c r="D1202" s="139">
        <f t="shared" ca="1" si="220"/>
        <v>0.68456000000000017</v>
      </c>
      <c r="E1202" s="138">
        <f t="shared" ca="1" si="221"/>
        <v>0.74561120000000014</v>
      </c>
      <c r="F1202" s="139">
        <f t="shared" ca="1" si="218"/>
        <v>6.8451369328008038</v>
      </c>
      <c r="G1202" s="140">
        <f t="shared" ca="1" si="225"/>
        <v>418.89391443450006</v>
      </c>
      <c r="H1202" s="139">
        <f t="shared" ca="1" si="222"/>
        <v>0.99139034120715952</v>
      </c>
      <c r="I1202" s="123">
        <f t="shared" ca="1" si="226"/>
        <v>7.8365272740079632</v>
      </c>
      <c r="J1202" s="123">
        <f t="shared" ca="1" si="223"/>
        <v>15.617319627842916</v>
      </c>
      <c r="K1202" s="142">
        <f t="shared" ca="1" si="227"/>
        <v>548.46671047073357</v>
      </c>
      <c r="L1202" s="143">
        <f ca="1">MAX(Routing!A$3,J1201+K1201)</f>
        <v>555.68135141696121</v>
      </c>
      <c r="M1202" s="141">
        <f ca="1">VLOOKUP(L1202,Routing!A$3:D$23,4)+(L1202-VLOOKUP(L1202,Routing!A$3:A$23,1))*VLOOKUP(L1202,Routing!A$3:E$23,5)</f>
        <v>3.6073095284451999</v>
      </c>
      <c r="N1202" s="141">
        <f ca="1">VLOOKUP($L1202,Routing!$A$3:$C$23,3)+($L1202-VLOOKUP($L1202,Routing!$A$3:$A$23,1))*VLOOKUP($L1202,Routing!$A$3:$F$23,6)</f>
        <v>0.38021628229236643</v>
      </c>
      <c r="O1202" s="141">
        <f ca="1">VLOOKUP($L1202,Routing!$A$3:$B$23,2)+($L1202-VLOOKUP($L1202,Routing!$A$3:$A$23,1))*VLOOKUP($L1202,Routing!$A$3:$G$23,7)</f>
        <v>3.6354213425249213</v>
      </c>
      <c r="P1202" s="83">
        <f t="shared" ca="1" si="224"/>
        <v>2.0625622423951571</v>
      </c>
      <c r="Q1202" s="83">
        <f t="shared" ca="1" si="228"/>
        <v>123.75373454370943</v>
      </c>
      <c r="R1202" s="83"/>
      <c r="S1202" s="83"/>
    </row>
    <row r="1203" spans="1:19" x14ac:dyDescent="0.2">
      <c r="A1203" s="83">
        <f>+MassCurves!A1170</f>
        <v>1166</v>
      </c>
      <c r="B1203" s="138">
        <f t="shared" si="217"/>
        <v>5.6</v>
      </c>
      <c r="C1203" s="123">
        <f t="shared" ca="1" si="219"/>
        <v>1.7579999999999982</v>
      </c>
      <c r="D1203" s="139">
        <f t="shared" ca="1" si="220"/>
        <v>0.67700000000000016</v>
      </c>
      <c r="E1203" s="138">
        <f t="shared" ca="1" si="221"/>
        <v>0.73979000000000017</v>
      </c>
      <c r="F1203" s="139">
        <f t="shared" ca="1" si="218"/>
        <v>6.5567269590299944</v>
      </c>
      <c r="G1203" s="140">
        <f t="shared" ca="1" si="225"/>
        <v>402.05591675492394</v>
      </c>
      <c r="H1203" s="139">
        <f t="shared" ca="1" si="222"/>
        <v>1.2240654112439642</v>
      </c>
      <c r="I1203" s="123">
        <f t="shared" ca="1" si="226"/>
        <v>7.780792370273959</v>
      </c>
      <c r="J1203" s="123">
        <f t="shared" ca="1" si="223"/>
        <v>15.493348744509101</v>
      </c>
      <c r="K1203" s="142">
        <f t="shared" ca="1" si="227"/>
        <v>556.84342163298288</v>
      </c>
      <c r="L1203" s="143">
        <f ca="1">MAX(Routing!A$3,J1202+K1202)</f>
        <v>564.08403009857648</v>
      </c>
      <c r="M1203" s="141">
        <f ca="1">VLOOKUP(L1203,Routing!A$3:D$23,4)+(L1203-VLOOKUP(L1203,Routing!A$3:A$23,1))*VLOOKUP(L1203,Routing!A$3:E$23,5)</f>
        <v>3.6202930948607173</v>
      </c>
      <c r="N1203" s="141">
        <f ca="1">VLOOKUP($L1203,Routing!$A$3:$C$23,3)+($L1203-VLOOKUP($L1203,Routing!$A$3:$A$23,1))*VLOOKUP($L1203,Routing!$A$3:$F$23,6)</f>
        <v>0.38599430923120925</v>
      </c>
      <c r="O1203" s="141">
        <f ca="1">VLOOKUP($L1203,Routing!$A$3:$B$23,2)+($L1203-VLOOKUP($L1203,Routing!$A$3:$A$23,1))*VLOOKUP($L1203,Routing!$A$3:$G$23,7)</f>
        <v>3.6388201819007113</v>
      </c>
      <c r="P1203" s="83">
        <f t="shared" ca="1" si="224"/>
        <v>2.0068273386611528</v>
      </c>
      <c r="Q1203" s="83">
        <f t="shared" ca="1" si="228"/>
        <v>120.40964031966917</v>
      </c>
      <c r="R1203" s="83"/>
      <c r="S1203" s="83"/>
    </row>
    <row r="1204" spans="1:19" x14ac:dyDescent="0.2">
      <c r="A1204" s="83">
        <f>+MassCurves!A1171</f>
        <v>1167</v>
      </c>
      <c r="B1204" s="138">
        <f t="shared" si="217"/>
        <v>5.61</v>
      </c>
      <c r="C1204" s="123">
        <f t="shared" ca="1" si="219"/>
        <v>1.6890000000000018</v>
      </c>
      <c r="D1204" s="139">
        <f t="shared" ca="1" si="220"/>
        <v>0.66804000000000019</v>
      </c>
      <c r="E1204" s="138">
        <f t="shared" ca="1" si="221"/>
        <v>0.73289080000000006</v>
      </c>
      <c r="F1204" s="139">
        <f t="shared" ca="1" si="218"/>
        <v>6.2406336872898072</v>
      </c>
      <c r="G1204" s="140">
        <f t="shared" ca="1" si="225"/>
        <v>383.92081938959404</v>
      </c>
      <c r="H1204" s="139">
        <f t="shared" ca="1" si="222"/>
        <v>1.4719227067130252</v>
      </c>
      <c r="I1204" s="123">
        <f t="shared" ca="1" si="226"/>
        <v>7.7125563940028323</v>
      </c>
      <c r="J1204" s="123">
        <f t="shared" ca="1" si="223"/>
        <v>15.351814460817156</v>
      </c>
      <c r="K1204" s="142">
        <f t="shared" ca="1" si="227"/>
        <v>565.07065774036028</v>
      </c>
      <c r="L1204" s="143">
        <f ca="1">MAX(Routing!A$3,J1203+K1203)</f>
        <v>572.33677037749203</v>
      </c>
      <c r="M1204" s="141">
        <f ca="1">VLOOKUP(L1204,Routing!A$3:D$23,4)+(L1204-VLOOKUP(L1204,Routing!A$3:A$23,1))*VLOOKUP(L1204,Routing!A$3:E$23,5)</f>
        <v>3.6330449809652943</v>
      </c>
      <c r="N1204" s="141">
        <f ca="1">VLOOKUP($L1204,Routing!$A$3:$C$23,3)+($L1204-VLOOKUP($L1204,Routing!$A$3:$A$23,1))*VLOOKUP($L1204,Routing!$A$3:$F$23,6)</f>
        <v>0.39166923236675399</v>
      </c>
      <c r="O1204" s="141">
        <f ca="1">VLOOKUP($L1204,Routing!$A$3:$B$23,2)+($L1204-VLOOKUP($L1204,Routing!$A$3:$A$23,1))*VLOOKUP($L1204,Routing!$A$3:$G$23,7)</f>
        <v>3.6421583719804436</v>
      </c>
      <c r="P1204" s="83">
        <f t="shared" ca="1" si="224"/>
        <v>1.9385913623900262</v>
      </c>
      <c r="Q1204" s="83">
        <f t="shared" ca="1" si="228"/>
        <v>116.31548174340156</v>
      </c>
      <c r="R1204" s="83"/>
      <c r="S1204" s="83"/>
    </row>
    <row r="1205" spans="1:19" x14ac:dyDescent="0.2">
      <c r="A1205" s="83">
        <f>+MassCurves!A1172</f>
        <v>1168</v>
      </c>
      <c r="B1205" s="138">
        <f t="shared" si="217"/>
        <v>5.6210000000000004</v>
      </c>
      <c r="C1205" s="123">
        <f t="shared" ca="1" si="219"/>
        <v>1.6230000000000011</v>
      </c>
      <c r="D1205" s="139">
        <f t="shared" ca="1" si="220"/>
        <v>0.66036000000000017</v>
      </c>
      <c r="E1205" s="138">
        <f t="shared" ca="1" si="221"/>
        <v>0.7269772000000001</v>
      </c>
      <c r="F1205" s="139">
        <f t="shared" ca="1" si="218"/>
        <v>5.9483851638174041</v>
      </c>
      <c r="G1205" s="140">
        <f t="shared" ca="1" si="225"/>
        <v>365.67056553321629</v>
      </c>
      <c r="H1205" s="139">
        <f t="shared" ca="1" si="222"/>
        <v>1.6908729257050756</v>
      </c>
      <c r="I1205" s="123">
        <f t="shared" ca="1" si="226"/>
        <v>7.63925808952248</v>
      </c>
      <c r="J1205" s="123">
        <f t="shared" ca="1" si="223"/>
        <v>15.229227669819819</v>
      </c>
      <c r="K1205" s="142">
        <f t="shared" ca="1" si="227"/>
        <v>573.13137158529196</v>
      </c>
      <c r="L1205" s="143">
        <f ca="1">MAX(Routing!A$3,J1204+K1204)</f>
        <v>580.42247220117747</v>
      </c>
      <c r="M1205" s="141">
        <f ca="1">VLOOKUP(L1205,Routing!A$3:D$23,4)+(L1205-VLOOKUP(L1205,Routing!A$3:A$23,1))*VLOOKUP(L1205,Routing!A$3:E$23,5)</f>
        <v>3.6455387642719894</v>
      </c>
      <c r="N1205" s="141">
        <f ca="1">VLOOKUP($L1205,Routing!$A$3:$C$23,3)+($L1205-VLOOKUP($L1205,Routing!$A$3:$A$23,1))*VLOOKUP($L1205,Routing!$A$3:$F$23,6)</f>
        <v>0.39722929300062365</v>
      </c>
      <c r="O1205" s="141">
        <f ca="1">VLOOKUP($L1205,Routing!$A$3:$B$23,2)+($L1205-VLOOKUP($L1205,Routing!$A$3:$A$23,1))*VLOOKUP($L1205,Routing!$A$3:$G$23,7)</f>
        <v>3.6454289958827197</v>
      </c>
      <c r="P1205" s="83">
        <f t="shared" ca="1" si="224"/>
        <v>1.8652930579096738</v>
      </c>
      <c r="Q1205" s="83">
        <f t="shared" ca="1" si="228"/>
        <v>111.91758347458043</v>
      </c>
      <c r="R1205" s="83"/>
      <c r="S1205" s="83"/>
    </row>
    <row r="1206" spans="1:19" x14ac:dyDescent="0.2">
      <c r="A1206" s="83">
        <f>+MassCurves!A1173</f>
        <v>1169</v>
      </c>
      <c r="B1206" s="138">
        <f t="shared" si="217"/>
        <v>5.6230000000000002</v>
      </c>
      <c r="C1206" s="123">
        <f t="shared" ca="1" si="219"/>
        <v>1.5990000000000011</v>
      </c>
      <c r="D1206" s="139">
        <f t="shared" ca="1" si="220"/>
        <v>0.65652000000000021</v>
      </c>
      <c r="E1206" s="138">
        <f t="shared" ca="1" si="221"/>
        <v>0.72402040000000012</v>
      </c>
      <c r="F1206" s="139">
        <f t="shared" ca="1" si="218"/>
        <v>5.8365880057134047</v>
      </c>
      <c r="G1206" s="140">
        <f t="shared" ca="1" si="225"/>
        <v>353.54919508592423</v>
      </c>
      <c r="H1206" s="139">
        <f t="shared" ca="1" si="222"/>
        <v>1.7533815981315732</v>
      </c>
      <c r="I1206" s="123">
        <f t="shared" ca="1" si="226"/>
        <v>7.5899696038449775</v>
      </c>
      <c r="J1206" s="123">
        <f t="shared" ca="1" si="223"/>
        <v>15.178773261537842</v>
      </c>
      <c r="K1206" s="142">
        <f t="shared" ca="1" si="227"/>
        <v>581.04496670616743</v>
      </c>
      <c r="L1206" s="143">
        <f ca="1">MAX(Routing!A$3,J1205+K1205)</f>
        <v>588.36059925511177</v>
      </c>
      <c r="M1206" s="141">
        <f ca="1">VLOOKUP(L1206,Routing!A$3:D$23,4)+(L1206-VLOOKUP(L1206,Routing!A$3:A$23,1))*VLOOKUP(L1206,Routing!A$3:E$23,5)</f>
        <v>3.6578045194822981</v>
      </c>
      <c r="N1206" s="141">
        <f ca="1">VLOOKUP($L1206,Routing!$A$3:$C$23,3)+($L1206-VLOOKUP($L1206,Routing!$A$3:$A$23,1))*VLOOKUP($L1206,Routing!$A$3:$F$23,6)</f>
        <v>0.40268787516227927</v>
      </c>
      <c r="O1206" s="141">
        <f ca="1">VLOOKUP($L1206,Routing!$A$3:$B$23,2)+($L1206-VLOOKUP($L1206,Routing!$A$3:$A$23,1))*VLOOKUP($L1206,Routing!$A$3:$G$23,7)</f>
        <v>3.6486399265660467</v>
      </c>
      <c r="P1206" s="83">
        <f t="shared" ca="1" si="224"/>
        <v>1.8160045722321714</v>
      </c>
      <c r="Q1206" s="83">
        <f t="shared" ca="1" si="228"/>
        <v>108.96027433393029</v>
      </c>
      <c r="R1206" s="83"/>
      <c r="S1206" s="83"/>
    </row>
    <row r="1207" spans="1:19" x14ac:dyDescent="0.2">
      <c r="A1207" s="83">
        <f>+MassCurves!A1174</f>
        <v>1170</v>
      </c>
      <c r="B1207" s="138">
        <f t="shared" si="217"/>
        <v>5.6440000000000001</v>
      </c>
      <c r="C1207" s="123">
        <f t="shared" ca="1" si="219"/>
        <v>1.6320000000000014</v>
      </c>
      <c r="D1207" s="139">
        <f t="shared" ca="1" si="220"/>
        <v>0.66164000000000023</v>
      </c>
      <c r="E1207" s="138">
        <f t="shared" ca="1" si="221"/>
        <v>0.72796280000000024</v>
      </c>
      <c r="F1207" s="139">
        <f t="shared" ca="1" si="218"/>
        <v>5.9894799125184077</v>
      </c>
      <c r="G1207" s="140">
        <f t="shared" ca="1" si="225"/>
        <v>354.78203754695437</v>
      </c>
      <c r="H1207" s="139">
        <f t="shared" ca="1" si="222"/>
        <v>1.5993237666531217</v>
      </c>
      <c r="I1207" s="123">
        <f t="shared" ca="1" si="226"/>
        <v>7.5888036791715292</v>
      </c>
      <c r="J1207" s="123">
        <f t="shared" ca="1" si="223"/>
        <v>15.007798277713484</v>
      </c>
      <c r="K1207" s="142">
        <f t="shared" ca="1" si="227"/>
        <v>588.88380721336307</v>
      </c>
      <c r="L1207" s="143">
        <f ca="1">MAX(Routing!A$3,J1206+K1206)</f>
        <v>596.22373996770523</v>
      </c>
      <c r="M1207" s="141">
        <f ca="1">VLOOKUP(L1207,Routing!A$3:D$23,4)+(L1207-VLOOKUP(L1207,Routing!A$3:A$23,1))*VLOOKUP(L1207,Routing!A$3:E$23,5)</f>
        <v>3.6699544080529378</v>
      </c>
      <c r="N1207" s="141">
        <f ca="1">VLOOKUP($L1207,Routing!$A$3:$C$23,3)+($L1207-VLOOKUP($L1207,Routing!$A$3:$A$23,1))*VLOOKUP($L1207,Routing!$A$3:$F$23,6)</f>
        <v>0.40809489363612417</v>
      </c>
      <c r="O1207" s="141">
        <f ca="1">VLOOKUP($L1207,Routing!$A$3:$B$23,2)+($L1207-VLOOKUP($L1207,Routing!$A$3:$A$23,1))*VLOOKUP($L1207,Routing!$A$3:$G$23,7)</f>
        <v>3.6518205256683083</v>
      </c>
      <c r="P1207" s="83">
        <f t="shared" ca="1" si="224"/>
        <v>1.814838647558723</v>
      </c>
      <c r="Q1207" s="83">
        <f t="shared" ca="1" si="228"/>
        <v>108.89031885352338</v>
      </c>
      <c r="R1207" s="83"/>
      <c r="S1207" s="83"/>
    </row>
    <row r="1208" spans="1:19" x14ac:dyDescent="0.2">
      <c r="A1208" s="83">
        <f>+MassCurves!A1175</f>
        <v>1171</v>
      </c>
      <c r="B1208" s="138">
        <f t="shared" si="217"/>
        <v>5.6539999999999999</v>
      </c>
      <c r="C1208" s="123">
        <f t="shared" ca="1" si="219"/>
        <v>1.479000000000001</v>
      </c>
      <c r="D1208" s="139">
        <f t="shared" ca="1" si="220"/>
        <v>0.6384000000000003</v>
      </c>
      <c r="E1208" s="138">
        <f t="shared" ca="1" si="221"/>
        <v>0.71006800000000014</v>
      </c>
      <c r="F1208" s="139">
        <f t="shared" ca="1" si="218"/>
        <v>5.2945357687380046</v>
      </c>
      <c r="G1208" s="140">
        <f t="shared" ca="1" si="225"/>
        <v>338.52047043769238</v>
      </c>
      <c r="H1208" s="139">
        <f t="shared" ca="1" si="222"/>
        <v>2.1244588583350987</v>
      </c>
      <c r="I1208" s="123">
        <f t="shared" ca="1" si="226"/>
        <v>7.4189946270731033</v>
      </c>
      <c r="J1208" s="123">
        <f t="shared" ca="1" si="223"/>
        <v>14.337202417101196</v>
      </c>
      <c r="K1208" s="142">
        <f t="shared" ca="1" si="227"/>
        <v>596.52797598595544</v>
      </c>
      <c r="L1208" s="143">
        <f ca="1">MAX(Routing!A$3,J1207+K1207)</f>
        <v>603.89160549107658</v>
      </c>
      <c r="M1208" s="141">
        <f ca="1">VLOOKUP(L1208,Routing!A$3:D$23,4)+(L1208-VLOOKUP(L1208,Routing!A$3:A$23,1))*VLOOKUP(L1208,Routing!A$3:E$23,5)</f>
        <v>3.6818025632734597</v>
      </c>
      <c r="N1208" s="141">
        <f ca="1">VLOOKUP($L1208,Routing!$A$3:$C$23,3)+($L1208-VLOOKUP($L1208,Routing!$A$3:$A$23,1))*VLOOKUP($L1208,Routing!$A$3:$F$23,6)</f>
        <v>0.41336763287038786</v>
      </c>
      <c r="O1208" s="141">
        <f ca="1">VLOOKUP($L1208,Routing!$A$3:$B$23,2)+($L1208-VLOOKUP($L1208,Routing!$A$3:$A$23,1))*VLOOKUP($L1208,Routing!$A$3:$G$23,7)</f>
        <v>3.6549221369825813</v>
      </c>
      <c r="P1208" s="83">
        <f t="shared" ca="1" si="224"/>
        <v>1.6450295954602971</v>
      </c>
      <c r="Q1208" s="83">
        <f t="shared" ca="1" si="228"/>
        <v>98.701775727617829</v>
      </c>
      <c r="R1208" s="83"/>
      <c r="S1208" s="83"/>
    </row>
    <row r="1209" spans="1:19" x14ac:dyDescent="0.2">
      <c r="A1209" s="83">
        <f>+MassCurves!A1176</f>
        <v>1172</v>
      </c>
      <c r="B1209" s="138">
        <f t="shared" si="217"/>
        <v>5.6630000000000003</v>
      </c>
      <c r="C1209" s="123">
        <f t="shared" ca="1" si="219"/>
        <v>1.0289999999999999</v>
      </c>
      <c r="D1209" s="139">
        <f t="shared" ca="1" si="220"/>
        <v>0.50904000000000027</v>
      </c>
      <c r="E1209" s="138">
        <f t="shared" ca="1" si="221"/>
        <v>0.61046080000000025</v>
      </c>
      <c r="F1209" s="139">
        <f t="shared" ca="1" si="218"/>
        <v>3.1668896287728008</v>
      </c>
      <c r="G1209" s="140">
        <f t="shared" ca="1" si="225"/>
        <v>253.84276192532414</v>
      </c>
      <c r="H1209" s="139">
        <f t="shared" ca="1" si="222"/>
        <v>3.7513182116349055</v>
      </c>
      <c r="I1209" s="123">
        <f t="shared" ca="1" si="226"/>
        <v>6.9182078404077068</v>
      </c>
      <c r="J1209" s="123">
        <f t="shared" ca="1" si="223"/>
        <v>13.58890732810379</v>
      </c>
      <c r="K1209" s="142">
        <f t="shared" ca="1" si="227"/>
        <v>603.47999771087871</v>
      </c>
      <c r="L1209" s="143">
        <f ca="1">MAX(Routing!A$3,J1208+K1208)</f>
        <v>610.86517840305669</v>
      </c>
      <c r="M1209" s="141">
        <f ca="1">VLOOKUP(L1209,Routing!A$3:D$23,4)+(L1209-VLOOKUP(L1209,Routing!A$3:A$23,1))*VLOOKUP(L1209,Routing!A$3:E$23,5)</f>
        <v>3.6925779184294587</v>
      </c>
      <c r="N1209" s="141">
        <f ca="1">VLOOKUP($L1209,Routing!$A$3:$C$23,3)+($L1209-VLOOKUP($L1209,Routing!$A$3:$A$23,1))*VLOOKUP($L1209,Routing!$A$3:$F$23,6)</f>
        <v>0.41816294799216752</v>
      </c>
      <c r="O1209" s="141">
        <f ca="1">VLOOKUP($L1209,Routing!$A$3:$B$23,2)+($L1209-VLOOKUP($L1209,Routing!$A$3:$A$23,1))*VLOOKUP($L1209,Routing!$A$3:$G$23,7)</f>
        <v>3.6577429105836279</v>
      </c>
      <c r="P1209" s="83">
        <f t="shared" ca="1" si="224"/>
        <v>1.1442428087949006</v>
      </c>
      <c r="Q1209" s="83">
        <f t="shared" ca="1" si="228"/>
        <v>68.654568527694039</v>
      </c>
      <c r="R1209" s="83"/>
      <c r="S1209" s="83"/>
    </row>
    <row r="1210" spans="1:19" x14ac:dyDescent="0.2">
      <c r="A1210" s="83">
        <f>+MassCurves!A1177</f>
        <v>1173</v>
      </c>
      <c r="B1210" s="138">
        <f t="shared" si="217"/>
        <v>5.6719999999999997</v>
      </c>
      <c r="C1210" s="123">
        <f t="shared" ca="1" si="219"/>
        <v>0.87599999999999945</v>
      </c>
      <c r="D1210" s="139">
        <f t="shared" ca="1" si="220"/>
        <v>0.41360000000000041</v>
      </c>
      <c r="E1210" s="138">
        <f t="shared" ca="1" si="221"/>
        <v>0.53697200000000023</v>
      </c>
      <c r="F1210" s="139">
        <f t="shared" ca="1" si="218"/>
        <v>2.3714584400879994</v>
      </c>
      <c r="G1210" s="140">
        <f t="shared" ca="1" si="225"/>
        <v>166.15044206582402</v>
      </c>
      <c r="H1210" s="139">
        <f t="shared" ca="1" si="222"/>
        <v>4.2992411053462147</v>
      </c>
      <c r="I1210" s="123">
        <f t="shared" ca="1" si="226"/>
        <v>6.6706995454342142</v>
      </c>
      <c r="J1210" s="123">
        <f t="shared" ca="1" si="223"/>
        <v>13.187340317990515</v>
      </c>
      <c r="K1210" s="142">
        <f t="shared" ca="1" si="227"/>
        <v>609.66455220935165</v>
      </c>
      <c r="L1210" s="143">
        <f ca="1">MAX(Routing!A$3,J1209+K1209)</f>
        <v>617.06890503898251</v>
      </c>
      <c r="M1210" s="141">
        <f ca="1">VLOOKUP(L1210,Routing!A$3:D$23,4)+(L1210-VLOOKUP(L1210,Routing!A$3:A$23,1))*VLOOKUP(L1210,Routing!A$3:E$23,5)</f>
        <v>3.7021637302703292</v>
      </c>
      <c r="N1210" s="141">
        <f ca="1">VLOOKUP($L1210,Routing!$A$3:$C$23,3)+($L1210-VLOOKUP($L1210,Routing!$A$3:$A$23,1))*VLOOKUP($L1210,Routing!$A$3:$F$23,6)</f>
        <v>0.42242888519883759</v>
      </c>
      <c r="O1210" s="141">
        <f ca="1">VLOOKUP($L1210,Routing!$A$3:$B$23,2)+($L1210-VLOOKUP($L1210,Routing!$A$3:$A$23,1))*VLOOKUP($L1210,Routing!$A$3:$G$23,7)</f>
        <v>3.6602522854110808</v>
      </c>
      <c r="P1210" s="83">
        <f t="shared" ca="1" si="224"/>
        <v>0.89673451382140801</v>
      </c>
      <c r="Q1210" s="83">
        <f t="shared" ca="1" si="228"/>
        <v>53.804070829284484</v>
      </c>
      <c r="R1210" s="83"/>
      <c r="S1210" s="83"/>
    </row>
    <row r="1211" spans="1:19" x14ac:dyDescent="0.2">
      <c r="A1211" s="83">
        <f>+MassCurves!A1178</f>
        <v>1174</v>
      </c>
      <c r="B1211" s="138">
        <f t="shared" si="217"/>
        <v>5.6820000000000004</v>
      </c>
      <c r="C1211" s="123">
        <f t="shared" ca="1" si="219"/>
        <v>0.80700000000000038</v>
      </c>
      <c r="D1211" s="139">
        <f t="shared" ca="1" si="220"/>
        <v>0.36600000000000033</v>
      </c>
      <c r="E1211" s="138">
        <f t="shared" ca="1" si="221"/>
        <v>0.50032000000000021</v>
      </c>
      <c r="F1211" s="139">
        <f t="shared" ca="1" si="218"/>
        <v>2.0355471669600016</v>
      </c>
      <c r="G1211" s="140">
        <f t="shared" ca="1" si="225"/>
        <v>132.21016821144002</v>
      </c>
      <c r="H1211" s="139">
        <f t="shared" ca="1" si="222"/>
        <v>4.4810936657766822</v>
      </c>
      <c r="I1211" s="123">
        <f t="shared" ca="1" si="226"/>
        <v>6.5166408327366838</v>
      </c>
      <c r="J1211" s="123">
        <f t="shared" ca="1" si="223"/>
        <v>12.902053315331123</v>
      </c>
      <c r="K1211" s="142">
        <f t="shared" ca="1" si="227"/>
        <v>615.4296677690304</v>
      </c>
      <c r="L1211" s="143">
        <f ca="1">MAX(Routing!A$3,J1210+K1210)</f>
        <v>622.85189252734222</v>
      </c>
      <c r="M1211" s="141">
        <f ca="1">VLOOKUP(L1211,Routing!A$3:D$23,4)+(L1211-VLOOKUP(L1211,Routing!A$3:A$23,1))*VLOOKUP(L1211,Routing!A$3:E$23,5)</f>
        <v>3.7110994286327461</v>
      </c>
      <c r="N1211" s="141">
        <f ca="1">VLOOKUP($L1211,Routing!$A$3:$C$23,3)+($L1211-VLOOKUP($L1211,Routing!$A$3:$A$23,1))*VLOOKUP($L1211,Routing!$A$3:$F$23,6)</f>
        <v>0.42640550488891837</v>
      </c>
      <c r="O1211" s="141">
        <f ca="1">VLOOKUP($L1211,Routing!$A$3:$B$23,2)+($L1211-VLOOKUP($L1211,Routing!$A$3:$A$23,1))*VLOOKUP($L1211,Routing!$A$3:$G$23,7)</f>
        <v>3.6625914734640697</v>
      </c>
      <c r="P1211" s="83">
        <f t="shared" ca="1" si="224"/>
        <v>0.74267580112387765</v>
      </c>
      <c r="Q1211" s="83">
        <f t="shared" ca="1" si="228"/>
        <v>44.560548067432663</v>
      </c>
      <c r="R1211" s="83"/>
      <c r="S1211" s="83"/>
    </row>
    <row r="1212" spans="1:19" x14ac:dyDescent="0.2">
      <c r="A1212" s="83">
        <f>+MassCurves!A1179</f>
        <v>1175</v>
      </c>
      <c r="B1212" s="138">
        <f t="shared" si="217"/>
        <v>5.6909999999999998</v>
      </c>
      <c r="C1212" s="123">
        <f t="shared" ca="1" si="219"/>
        <v>0.75900000000000034</v>
      </c>
      <c r="D1212" s="139">
        <f t="shared" ca="1" si="220"/>
        <v>0.33200000000000029</v>
      </c>
      <c r="E1212" s="138">
        <f t="shared" ca="1" si="221"/>
        <v>0.47414000000000023</v>
      </c>
      <c r="F1212" s="139">
        <f t="shared" ca="1" si="218"/>
        <v>1.8142959987900016</v>
      </c>
      <c r="G1212" s="140">
        <f t="shared" ca="1" si="225"/>
        <v>115.49529497250009</v>
      </c>
      <c r="H1212" s="139">
        <f t="shared" ca="1" si="222"/>
        <v>4.5711165451938127</v>
      </c>
      <c r="I1212" s="123">
        <f t="shared" ca="1" si="226"/>
        <v>6.3854125439838141</v>
      </c>
      <c r="J1212" s="123">
        <f t="shared" ca="1" si="223"/>
        <v>12.659737438643873</v>
      </c>
      <c r="K1212" s="142">
        <f t="shared" ca="1" si="227"/>
        <v>620.89256124916835</v>
      </c>
      <c r="L1212" s="143">
        <f ca="1">MAX(Routing!A$3,J1211+K1211)</f>
        <v>628.33172108436156</v>
      </c>
      <c r="M1212" s="141">
        <f ca="1">VLOOKUP(L1212,Routing!A$3:D$23,4)+(L1212-VLOOKUP(L1212,Routing!A$3:A$23,1))*VLOOKUP(L1212,Routing!A$3:E$23,5)</f>
        <v>3.7195666949309776</v>
      </c>
      <c r="N1212" s="141">
        <f ca="1">VLOOKUP($L1212,Routing!$A$3:$C$23,3)+($L1212-VLOOKUP($L1212,Routing!$A$3:$A$23,1))*VLOOKUP($L1212,Routing!$A$3:$F$23,6)</f>
        <v>0.43017366004781721</v>
      </c>
      <c r="O1212" s="141">
        <f ca="1">VLOOKUP($L1212,Routing!$A$3:$B$23,2)+($L1212-VLOOKUP($L1212,Routing!$A$3:$A$23,1))*VLOOKUP($L1212,Routing!$A$3:$G$23,7)</f>
        <v>3.6648080353222454</v>
      </c>
      <c r="P1212" s="83">
        <f t="shared" ca="1" si="224"/>
        <v>0.61144751237100792</v>
      </c>
      <c r="Q1212" s="83">
        <f t="shared" ca="1" si="228"/>
        <v>36.686850742260475</v>
      </c>
      <c r="R1212" s="83"/>
      <c r="S1212" s="83"/>
    </row>
    <row r="1213" spans="1:19" x14ac:dyDescent="0.2">
      <c r="A1213" s="83">
        <f>+MassCurves!A1180</f>
        <v>1176</v>
      </c>
      <c r="B1213" s="138">
        <f t="shared" si="217"/>
        <v>5.7</v>
      </c>
      <c r="C1213" s="123">
        <f t="shared" ca="1" si="219"/>
        <v>0.73500000000000032</v>
      </c>
      <c r="D1213" s="139">
        <f t="shared" ca="1" si="220"/>
        <v>0.3054400000000006</v>
      </c>
      <c r="E1213" s="138">
        <f t="shared" ca="1" si="221"/>
        <v>0.45368880000000045</v>
      </c>
      <c r="F1213" s="139">
        <f t="shared" ca="1" si="218"/>
        <v>1.6811449826220024</v>
      </c>
      <c r="G1213" s="140">
        <f t="shared" ca="1" si="225"/>
        <v>104.86322944236012</v>
      </c>
      <c r="H1213" s="139">
        <f t="shared" ca="1" si="222"/>
        <v>4.5931799737237409</v>
      </c>
      <c r="I1213" s="123">
        <f t="shared" ca="1" si="226"/>
        <v>6.2743249563457431</v>
      </c>
      <c r="J1213" s="123">
        <f t="shared" ca="1" si="223"/>
        <v>12.437618926887687</v>
      </c>
      <c r="K1213" s="142">
        <f t="shared" ca="1" si="227"/>
        <v>626.09700493891944</v>
      </c>
      <c r="L1213" s="143">
        <f ca="1">MAX(Routing!A$3,J1212+K1212)</f>
        <v>633.55229868781225</v>
      </c>
      <c r="M1213" s="141">
        <f ca="1">VLOOKUP(L1213,Routing!A$3:D$23,4)+(L1213-VLOOKUP(L1213,Routing!A$3:A$23,1))*VLOOKUP(L1213,Routing!A$3:E$23,5)</f>
        <v>3.7276333744518864</v>
      </c>
      <c r="N1213" s="141">
        <f ca="1">VLOOKUP($L1213,Routing!$A$3:$C$23,3)+($L1213-VLOOKUP($L1213,Routing!$A$3:$A$23,1))*VLOOKUP($L1213,Routing!$A$3:$F$23,6)</f>
        <v>0.43376354360424269</v>
      </c>
      <c r="O1213" s="141">
        <f ca="1">VLOOKUP($L1213,Routing!$A$3:$B$23,2)+($L1213-VLOOKUP($L1213,Routing!$A$3:$A$23,1))*VLOOKUP($L1213,Routing!$A$3:$G$23,7)</f>
        <v>3.6669197315319075</v>
      </c>
      <c r="P1213" s="83">
        <f t="shared" ca="1" si="224"/>
        <v>0.50035992473293689</v>
      </c>
      <c r="Q1213" s="83">
        <f t="shared" ca="1" si="228"/>
        <v>30.021595483976213</v>
      </c>
      <c r="R1213" s="83"/>
      <c r="S1213" s="83"/>
    </row>
    <row r="1214" spans="1:19" x14ac:dyDescent="0.2">
      <c r="A1214" s="83">
        <f>+MassCurves!A1181</f>
        <v>1177</v>
      </c>
      <c r="B1214" s="138">
        <f t="shared" si="217"/>
        <v>5.7089999999999996</v>
      </c>
      <c r="C1214" s="123">
        <f t="shared" ca="1" si="219"/>
        <v>0.71099999999999763</v>
      </c>
      <c r="D1214" s="139">
        <f t="shared" ca="1" si="220"/>
        <v>0.27888000000000057</v>
      </c>
      <c r="E1214" s="138">
        <f t="shared" ca="1" si="221"/>
        <v>0.43323760000000044</v>
      </c>
      <c r="F1214" s="139">
        <f t="shared" ca="1" si="218"/>
        <v>1.5529429932443963</v>
      </c>
      <c r="G1214" s="140">
        <f t="shared" ca="1" si="225"/>
        <v>97.022639275991963</v>
      </c>
      <c r="H1214" s="139">
        <f t="shared" ca="1" si="222"/>
        <v>4.6103510392138336</v>
      </c>
      <c r="I1214" s="123">
        <f t="shared" ca="1" si="226"/>
        <v>6.1632940324582304</v>
      </c>
      <c r="J1214" s="123">
        <f t="shared" ca="1" si="223"/>
        <v>12.201908623154122</v>
      </c>
      <c r="K1214" s="142">
        <f t="shared" ca="1" si="227"/>
        <v>631.06393247461665</v>
      </c>
      <c r="L1214" s="143">
        <f ca="1">MAX(Routing!A$3,J1213+K1213)</f>
        <v>638.53462386580713</v>
      </c>
      <c r="M1214" s="141">
        <f ca="1">VLOOKUP(L1214,Routing!A$3:D$23,4)+(L1214-VLOOKUP(L1214,Routing!A$3:A$23,1))*VLOOKUP(L1214,Routing!A$3:E$23,5)</f>
        <v>3.7353319134896501</v>
      </c>
      <c r="N1214" s="141">
        <f ca="1">VLOOKUP($L1214,Routing!$A$3:$C$23,3)+($L1214-VLOOKUP($L1214,Routing!$A$3:$A$23,1))*VLOOKUP($L1214,Routing!$A$3:$F$23,6)</f>
        <v>0.43718959500848315</v>
      </c>
      <c r="O1214" s="141">
        <f ca="1">VLOOKUP($L1214,Routing!$A$3:$B$23,2)+($L1214-VLOOKUP($L1214,Routing!$A$3:$A$23,1))*VLOOKUP($L1214,Routing!$A$3:$G$23,7)</f>
        <v>3.668935055887343</v>
      </c>
      <c r="P1214" s="83">
        <f t="shared" ca="1" si="224"/>
        <v>0.38932900084542421</v>
      </c>
      <c r="Q1214" s="83">
        <f t="shared" ca="1" si="228"/>
        <v>23.359740050725453</v>
      </c>
      <c r="R1214" s="83"/>
      <c r="S1214" s="83"/>
    </row>
    <row r="1215" spans="1:19" x14ac:dyDescent="0.2">
      <c r="A1215" s="83">
        <f>+MassCurves!A1182</f>
        <v>1178</v>
      </c>
      <c r="B1215" s="138">
        <f t="shared" si="217"/>
        <v>5.7190000000000003</v>
      </c>
      <c r="C1215" s="123">
        <f t="shared" ca="1" si="219"/>
        <v>0.68100000000000094</v>
      </c>
      <c r="D1215" s="139">
        <f t="shared" ca="1" si="220"/>
        <v>0.23904000000000053</v>
      </c>
      <c r="E1215" s="138">
        <f t="shared" ca="1" si="221"/>
        <v>0.40256080000000038</v>
      </c>
      <c r="F1215" s="139">
        <f t="shared" ca="1" si="218"/>
        <v>1.3820964960492033</v>
      </c>
      <c r="G1215" s="140">
        <f t="shared" ca="1" si="225"/>
        <v>88.051184678807985</v>
      </c>
      <c r="H1215" s="139">
        <f t="shared" ca="1" si="222"/>
        <v>4.6565181571829939</v>
      </c>
      <c r="I1215" s="123">
        <f t="shared" ca="1" si="226"/>
        <v>6.0386146532321971</v>
      </c>
      <c r="J1215" s="123">
        <f t="shared" ca="1" si="223"/>
        <v>11.972284228749604</v>
      </c>
      <c r="K1215" s="142">
        <f t="shared" ca="1" si="227"/>
        <v>635.7805280631261</v>
      </c>
      <c r="L1215" s="143">
        <f ca="1">MAX(Routing!A$3,J1214+K1214)</f>
        <v>643.26584109777082</v>
      </c>
      <c r="M1215" s="141">
        <f ca="1">VLOOKUP(L1215,Routing!A$3:D$23,4)+(L1215-VLOOKUP(L1215,Routing!A$3:A$23,1))*VLOOKUP(L1215,Routing!A$3:E$23,5)</f>
        <v>3.7426424480804639</v>
      </c>
      <c r="N1215" s="141">
        <f ca="1">VLOOKUP($L1215,Routing!$A$3:$C$23,3)+($L1215-VLOOKUP($L1215,Routing!$A$3:$A$23,1))*VLOOKUP($L1215,Routing!$A$3:$F$23,6)</f>
        <v>0.44044297427664625</v>
      </c>
      <c r="O1215" s="141">
        <f ca="1">VLOOKUP($L1215,Routing!$A$3:$B$23,2)+($L1215-VLOOKUP($L1215,Routing!$A$3:$A$23,1))*VLOOKUP($L1215,Routing!$A$3:$G$23,7)</f>
        <v>3.6708488083980271</v>
      </c>
      <c r="P1215" s="83">
        <f t="shared" ca="1" si="224"/>
        <v>0.26464962161939098</v>
      </c>
      <c r="Q1215" s="83">
        <f t="shared" ca="1" si="228"/>
        <v>15.878977297163459</v>
      </c>
      <c r="R1215" s="83"/>
      <c r="S1215" s="83"/>
    </row>
    <row r="1216" spans="1:19" x14ac:dyDescent="0.2">
      <c r="A1216" s="83">
        <f>+MassCurves!A1183</f>
        <v>1179</v>
      </c>
      <c r="B1216" s="138">
        <f t="shared" si="217"/>
        <v>5.726</v>
      </c>
      <c r="C1216" s="123">
        <f t="shared" ca="1" si="219"/>
        <v>0.66600000000000126</v>
      </c>
      <c r="D1216" s="139">
        <f t="shared" ca="1" si="220"/>
        <v>0.2124800000000005</v>
      </c>
      <c r="E1216" s="138">
        <f t="shared" ca="1" si="221"/>
        <v>0.38210960000000038</v>
      </c>
      <c r="F1216" s="139">
        <f t="shared" ca="1" si="218"/>
        <v>1.2829860952344034</v>
      </c>
      <c r="G1216" s="140">
        <f t="shared" ca="1" si="225"/>
        <v>79.952477738508207</v>
      </c>
      <c r="H1216" s="139">
        <f t="shared" ca="1" si="222"/>
        <v>4.6506835427409499</v>
      </c>
      <c r="I1216" s="123">
        <f t="shared" ca="1" si="226"/>
        <v>5.9336696379753535</v>
      </c>
      <c r="J1216" s="123">
        <f t="shared" ca="1" si="223"/>
        <v>11.759510682538917</v>
      </c>
      <c r="K1216" s="142">
        <f t="shared" ca="1" si="227"/>
        <v>640.25363240714898</v>
      </c>
      <c r="L1216" s="143">
        <f ca="1">MAX(Routing!A$3,J1215+K1215)</f>
        <v>647.75281229187567</v>
      </c>
      <c r="M1216" s="141">
        <f ca="1">VLOOKUP(L1216,Routing!A$3:D$23,4)+(L1216-VLOOKUP(L1216,Routing!A$3:A$23,1))*VLOOKUP(L1216,Routing!A$3:E$23,5)</f>
        <v>3.7495755810384859</v>
      </c>
      <c r="N1216" s="141">
        <f ca="1">VLOOKUP($L1216,Routing!$A$3:$C$23,3)+($L1216-VLOOKUP($L1216,Routing!$A$3:$A$23,1))*VLOOKUP($L1216,Routing!$A$3:$F$23,6)</f>
        <v>0.44352839993859311</v>
      </c>
      <c r="O1216" s="141">
        <f ca="1">VLOOKUP($L1216,Routing!$A$3:$B$23,2)+($L1216-VLOOKUP($L1216,Routing!$A$3:$A$23,1))*VLOOKUP($L1216,Routing!$A$3:$G$23,7)</f>
        <v>3.6726637646697609</v>
      </c>
      <c r="P1216" s="83">
        <f t="shared" ca="1" si="224"/>
        <v>0.15970460636254735</v>
      </c>
      <c r="Q1216" s="83">
        <f t="shared" ca="1" si="228"/>
        <v>9.5822763817528411</v>
      </c>
      <c r="R1216" s="83"/>
      <c r="S1216" s="83"/>
    </row>
    <row r="1217" spans="1:19" x14ac:dyDescent="0.2">
      <c r="A1217" s="83">
        <f>+MassCurves!A1184</f>
        <v>1180</v>
      </c>
      <c r="B1217" s="138">
        <f t="shared" si="217"/>
        <v>5.7350000000000003</v>
      </c>
      <c r="C1217" s="123">
        <f t="shared" ca="1" si="219"/>
        <v>0.64500000000000224</v>
      </c>
      <c r="D1217" s="139">
        <f t="shared" ca="1" si="220"/>
        <v>0.18592000000000047</v>
      </c>
      <c r="E1217" s="138">
        <f t="shared" ca="1" si="221"/>
        <v>0.36165840000000038</v>
      </c>
      <c r="F1217" s="139">
        <f t="shared" ca="1" si="218"/>
        <v>1.1760290312220054</v>
      </c>
      <c r="G1217" s="140">
        <f t="shared" ca="1" si="225"/>
        <v>73.770453793692269</v>
      </c>
      <c r="H1217" s="139">
        <f t="shared" ca="1" si="222"/>
        <v>4.6498120757878025</v>
      </c>
      <c r="I1217" s="123">
        <f t="shared" ca="1" si="226"/>
        <v>5.8258411070098077</v>
      </c>
      <c r="J1217" s="123">
        <f t="shared" ca="1" si="223"/>
        <v>11.54470722055731</v>
      </c>
      <c r="K1217" s="142">
        <f t="shared" ca="1" si="227"/>
        <v>644.50079674130484</v>
      </c>
      <c r="L1217" s="143">
        <f ca="1">MAX(Routing!A$3,J1216+K1216)</f>
        <v>652.0131430896879</v>
      </c>
      <c r="M1217" s="141">
        <f ca="1">VLOOKUP(L1217,Routing!A$3:D$23,4)+(L1217-VLOOKUP(L1217,Routing!A$3:A$23,1))*VLOOKUP(L1217,Routing!A$3:E$23,5)</f>
        <v>3.7561585160716309</v>
      </c>
      <c r="N1217" s="141">
        <f ca="1">VLOOKUP($L1217,Routing!$A$3:$C$23,3)+($L1217-VLOOKUP($L1217,Routing!$A$3:$A$23,1))*VLOOKUP($L1217,Routing!$A$3:$F$23,6)</f>
        <v>0.44645797835648504</v>
      </c>
      <c r="O1217" s="141">
        <f ca="1">VLOOKUP($L1217,Routing!$A$3:$B$23,2)+($L1217-VLOOKUP($L1217,Routing!$A$3:$A$23,1))*VLOOKUP($L1217,Routing!$A$3:$G$23,7)</f>
        <v>3.67438704609205</v>
      </c>
      <c r="P1217" s="83">
        <f t="shared" ca="1" si="224"/>
        <v>5.1876075397001564E-2</v>
      </c>
      <c r="Q1217" s="83">
        <f t="shared" ca="1" si="228"/>
        <v>3.1125645238200939</v>
      </c>
      <c r="R1217" s="83"/>
      <c r="S1217" s="83"/>
    </row>
    <row r="1218" spans="1:19" x14ac:dyDescent="0.2">
      <c r="A1218" s="83">
        <f>+MassCurves!A1185</f>
        <v>1181</v>
      </c>
      <c r="B1218" s="138">
        <f t="shared" si="217"/>
        <v>5.742</v>
      </c>
      <c r="C1218" s="123">
        <f t="shared" ca="1" si="219"/>
        <v>0.62400000000000055</v>
      </c>
      <c r="D1218" s="139">
        <f t="shared" ca="1" si="220"/>
        <v>0.15936000000000045</v>
      </c>
      <c r="E1218" s="138">
        <f t="shared" ca="1" si="221"/>
        <v>0.34120720000000032</v>
      </c>
      <c r="F1218" s="139">
        <f t="shared" ca="1" si="218"/>
        <v>1.0734023656512022</v>
      </c>
      <c r="G1218" s="140">
        <f t="shared" ca="1" si="225"/>
        <v>67.482941906196231</v>
      </c>
      <c r="H1218" s="139">
        <f t="shared" ca="1" si="222"/>
        <v>4.6454638102841468</v>
      </c>
      <c r="I1218" s="123">
        <f t="shared" ca="1" si="226"/>
        <v>5.7188661759353492</v>
      </c>
      <c r="J1218" s="123">
        <f t="shared" ca="1" si="223"/>
        <v>11.316567766730437</v>
      </c>
      <c r="K1218" s="142">
        <f t="shared" ca="1" si="227"/>
        <v>648.52069564477142</v>
      </c>
      <c r="L1218" s="143">
        <f ca="1">MAX(Routing!A$3,J1217+K1217)</f>
        <v>656.0455039618621</v>
      </c>
      <c r="M1218" s="141">
        <f ca="1">VLOOKUP(L1218,Routing!A$3:D$23,4)+(L1218-VLOOKUP(L1218,Routing!A$3:A$23,1))*VLOOKUP(L1218,Routing!A$3:E$23,5)</f>
        <v>3.7623891988311366</v>
      </c>
      <c r="N1218" s="141">
        <f ca="1">VLOOKUP($L1218,Routing!$A$3:$C$23,3)+($L1218-VLOOKUP($L1218,Routing!$A$3:$A$23,1))*VLOOKUP($L1218,Routing!$A$3:$F$23,6)</f>
        <v>0.44923079529134369</v>
      </c>
      <c r="O1218" s="141">
        <f ca="1">VLOOKUP($L1218,Routing!$A$3:$B$23,2)+($L1218-VLOOKUP($L1218,Routing!$A$3:$A$23,1))*VLOOKUP($L1218,Routing!$A$3:$G$23,7)</f>
        <v>3.676018114877261</v>
      </c>
      <c r="P1218" s="83" t="str">
        <f t="shared" ca="1" si="224"/>
        <v/>
      </c>
      <c r="Q1218" s="83" t="str">
        <f t="shared" ca="1" si="228"/>
        <v/>
      </c>
      <c r="R1218" s="83"/>
      <c r="S1218" s="83"/>
    </row>
    <row r="1219" spans="1:19" x14ac:dyDescent="0.2">
      <c r="A1219" s="83">
        <f>+MassCurves!A1186</f>
        <v>1182</v>
      </c>
      <c r="B1219" s="138">
        <f t="shared" si="217"/>
        <v>5.7480000000000002</v>
      </c>
      <c r="C1219" s="123">
        <f t="shared" ca="1" si="219"/>
        <v>0.59400000000000119</v>
      </c>
      <c r="D1219" s="139">
        <f t="shared" ca="1" si="220"/>
        <v>0.1195200000000004</v>
      </c>
      <c r="E1219" s="138">
        <f t="shared" ca="1" si="221"/>
        <v>0.31053040000000032</v>
      </c>
      <c r="F1219" s="139">
        <f t="shared" ca="1" si="218"/>
        <v>0.92993017289040281</v>
      </c>
      <c r="G1219" s="140">
        <f t="shared" ca="1" si="225"/>
        <v>60.099976156248147</v>
      </c>
      <c r="H1219" s="139">
        <f t="shared" ca="1" si="222"/>
        <v>4.66777148059212</v>
      </c>
      <c r="I1219" s="123">
        <f t="shared" ca="1" si="226"/>
        <v>5.597701653482523</v>
      </c>
      <c r="J1219" s="123">
        <f t="shared" ca="1" si="223"/>
        <v>11.09389508035845</v>
      </c>
      <c r="K1219" s="142">
        <f t="shared" ca="1" si="227"/>
        <v>652.30073665579687</v>
      </c>
      <c r="L1219" s="143">
        <f ca="1">MAX(Routing!A$3,J1218+K1218)</f>
        <v>659.83726341150191</v>
      </c>
      <c r="M1219" s="141">
        <f ca="1">VLOOKUP(L1219,Routing!A$3:D$23,4)+(L1219-VLOOKUP(L1219,Routing!A$3:A$23,1))*VLOOKUP(L1219,Routing!A$3:E$23,5)</f>
        <v>3.7682481115078499</v>
      </c>
      <c r="N1219" s="141">
        <f ca="1">VLOOKUP($L1219,Routing!$A$3:$C$23,3)+($L1219-VLOOKUP($L1219,Routing!$A$3:$A$23,1))*VLOOKUP($L1219,Routing!$A$3:$F$23,6)</f>
        <v>0.45183816480715844</v>
      </c>
      <c r="O1219" s="141">
        <f ca="1">VLOOKUP($L1219,Routing!$A$3:$B$23,2)+($L1219-VLOOKUP($L1219,Routing!$A$3:$A$23,1))*VLOOKUP($L1219,Routing!$A$3:$G$23,7)</f>
        <v>3.6775518616512697</v>
      </c>
      <c r="P1219" s="83" t="str">
        <f t="shared" ca="1" si="224"/>
        <v/>
      </c>
      <c r="Q1219" s="83" t="str">
        <f t="shared" ca="1" si="228"/>
        <v/>
      </c>
      <c r="R1219" s="83"/>
      <c r="S1219" s="83"/>
    </row>
    <row r="1220" spans="1:19" x14ac:dyDescent="0.2">
      <c r="A1220" s="83">
        <f>+MassCurves!A1187</f>
        <v>1183</v>
      </c>
      <c r="B1220" s="138">
        <f t="shared" si="217"/>
        <v>5.7549999999999999</v>
      </c>
      <c r="C1220" s="123">
        <f t="shared" ca="1" si="219"/>
        <v>0.57899999999999885</v>
      </c>
      <c r="D1220" s="139">
        <f t="shared" ca="1" si="220"/>
        <v>9.2960000000000376E-2</v>
      </c>
      <c r="E1220" s="138">
        <f t="shared" ca="1" si="221"/>
        <v>0.29007920000000026</v>
      </c>
      <c r="F1220" s="139">
        <f t="shared" ca="1" si="218"/>
        <v>0.84674945205719898</v>
      </c>
      <c r="G1220" s="140">
        <f t="shared" ca="1" si="225"/>
        <v>53.300388748428055</v>
      </c>
      <c r="H1220" s="139">
        <f t="shared" ca="1" si="222"/>
        <v>4.6494440372600296</v>
      </c>
      <c r="I1220" s="123">
        <f t="shared" ca="1" si="226"/>
        <v>5.4961934893172284</v>
      </c>
      <c r="J1220" s="123">
        <f t="shared" ca="1" si="223"/>
        <v>10.889076258539308</v>
      </c>
      <c r="K1220" s="142">
        <f t="shared" ca="1" si="227"/>
        <v>655.84711088003394</v>
      </c>
      <c r="L1220" s="143">
        <f ca="1">MAX(Routing!A$3,J1219+K1219)</f>
        <v>663.39463173615536</v>
      </c>
      <c r="M1220" s="141">
        <f ca="1">VLOOKUP(L1220,Routing!A$3:D$23,4)+(L1220-VLOOKUP(L1220,Routing!A$3:A$23,1))*VLOOKUP(L1220,Routing!A$3:E$23,5)</f>
        <v>3.7737448500667874</v>
      </c>
      <c r="N1220" s="141">
        <f ca="1">VLOOKUP($L1220,Routing!$A$3:$C$23,3)+($L1220-VLOOKUP($L1220,Routing!$A$3:$A$23,1))*VLOOKUP($L1220,Routing!$A$3:$F$23,6)</f>
        <v>0.45428435735956518</v>
      </c>
      <c r="O1220" s="141">
        <f ca="1">VLOOKUP($L1220,Routing!$A$3:$B$23,2)+($L1220-VLOOKUP($L1220,Routing!$A$3:$A$23,1))*VLOOKUP($L1220,Routing!$A$3:$G$23,7)</f>
        <v>3.6789907984468031</v>
      </c>
      <c r="P1220" s="83" t="str">
        <f t="shared" ca="1" si="224"/>
        <v/>
      </c>
      <c r="Q1220" s="83" t="str">
        <f t="shared" ca="1" si="228"/>
        <v/>
      </c>
      <c r="R1220" s="83"/>
      <c r="S1220" s="83"/>
    </row>
    <row r="1221" spans="1:19" x14ac:dyDescent="0.2">
      <c r="A1221" s="83">
        <f>+MassCurves!A1188</f>
        <v>1184</v>
      </c>
      <c r="B1221" s="138">
        <f t="shared" si="217"/>
        <v>5.7619999999999996</v>
      </c>
      <c r="C1221" s="123">
        <f t="shared" ca="1" si="219"/>
        <v>0.55799999999999983</v>
      </c>
      <c r="D1221" s="139">
        <f t="shared" ca="1" si="220"/>
        <v>6.6400000000000362E-2</v>
      </c>
      <c r="E1221" s="138">
        <f t="shared" ca="1" si="221"/>
        <v>0.26962800000000026</v>
      </c>
      <c r="F1221" s="139">
        <f t="shared" ca="1" si="218"/>
        <v>0.75850589559600035</v>
      </c>
      <c r="G1221" s="140">
        <f t="shared" ca="1" si="225"/>
        <v>48.157660429595978</v>
      </c>
      <c r="H1221" s="139">
        <f t="shared" ca="1" si="222"/>
        <v>4.6343769358650322</v>
      </c>
      <c r="I1221" s="123">
        <f t="shared" ca="1" si="226"/>
        <v>5.3928828314610326</v>
      </c>
      <c r="J1221" s="123">
        <f t="shared" ca="1" si="223"/>
        <v>10.683955288688468</v>
      </c>
      <c r="K1221" s="142">
        <f t="shared" ca="1" si="227"/>
        <v>659.17833910760964</v>
      </c>
      <c r="L1221" s="143">
        <f ca="1">MAX(Routing!A$3,J1220+K1220)</f>
        <v>666.7361871385732</v>
      </c>
      <c r="M1221" s="141">
        <f ca="1">VLOOKUP(L1221,Routing!A$3:D$23,4)+(L1221-VLOOKUP(L1221,Routing!A$3:A$23,1))*VLOOKUP(L1221,Routing!A$3:E$23,5)</f>
        <v>3.7789081209881603</v>
      </c>
      <c r="N1221" s="141">
        <f ca="1">VLOOKUP($L1221,Routing!$A$3:$C$23,3)+($L1221-VLOOKUP($L1221,Routing!$A$3:$A$23,1))*VLOOKUP($L1221,Routing!$A$3:$F$23,6)</f>
        <v>0.45658214808373632</v>
      </c>
      <c r="O1221" s="141">
        <f ca="1">VLOOKUP($L1221,Routing!$A$3:$B$23,2)+($L1221-VLOOKUP($L1221,Routing!$A$3:$A$23,1))*VLOOKUP($L1221,Routing!$A$3:$G$23,7)</f>
        <v>3.6803424400492566</v>
      </c>
      <c r="P1221" s="83" t="str">
        <f t="shared" ca="1" si="224"/>
        <v/>
      </c>
      <c r="Q1221" s="83" t="str">
        <f t="shared" ca="1" si="228"/>
        <v/>
      </c>
      <c r="R1221" s="83"/>
      <c r="S1221" s="83"/>
    </row>
    <row r="1222" spans="1:19" x14ac:dyDescent="0.2">
      <c r="A1222" s="83">
        <f>+MassCurves!A1189</f>
        <v>1185</v>
      </c>
      <c r="B1222" s="138">
        <f t="shared" si="217"/>
        <v>5.7679999999999998</v>
      </c>
      <c r="C1222" s="123">
        <f t="shared" ca="1" si="219"/>
        <v>0.53699999999999815</v>
      </c>
      <c r="D1222" s="139">
        <f t="shared" ca="1" si="220"/>
        <v>3.9840000000000333E-2</v>
      </c>
      <c r="E1222" s="138">
        <f t="shared" ca="1" si="221"/>
        <v>0.24917680000000023</v>
      </c>
      <c r="F1222" s="139">
        <f t="shared" ca="1" si="218"/>
        <v>0.67459273757639815</v>
      </c>
      <c r="G1222" s="140">
        <f t="shared" ca="1" si="225"/>
        <v>42.992958995171954</v>
      </c>
      <c r="H1222" s="139">
        <f t="shared" ca="1" si="222"/>
        <v>4.6164797816496339</v>
      </c>
      <c r="I1222" s="123">
        <f t="shared" ca="1" si="226"/>
        <v>5.2910725192260317</v>
      </c>
      <c r="J1222" s="123">
        <f t="shared" ca="1" si="223"/>
        <v>10.496067222371643</v>
      </c>
      <c r="K1222" s="142">
        <f t="shared" ca="1" si="227"/>
        <v>662.29478498861397</v>
      </c>
      <c r="L1222" s="143">
        <f ca="1">MAX(Routing!A$3,J1221+K1221)</f>
        <v>669.86229439629813</v>
      </c>
      <c r="M1222" s="141">
        <f ca="1">VLOOKUP(L1222,Routing!A$3:D$23,4)+(L1222-VLOOKUP(L1222,Routing!A$3:A$23,1))*VLOOKUP(L1222,Routing!A$3:E$23,5)</f>
        <v>3.783738487915258</v>
      </c>
      <c r="N1222" s="141">
        <f ca="1">VLOOKUP($L1222,Routing!$A$3:$C$23,3)+($L1222-VLOOKUP($L1222,Routing!$A$3:$A$23,1))*VLOOKUP($L1222,Routing!$A$3:$F$23,6)</f>
        <v>0.45873178781569068</v>
      </c>
      <c r="O1222" s="141">
        <f ca="1">VLOOKUP($L1222,Routing!$A$3:$B$23,2)+($L1222-VLOOKUP($L1222,Routing!$A$3:$A$23,1))*VLOOKUP($L1222,Routing!$A$3:$G$23,7)</f>
        <v>3.6816069340092299</v>
      </c>
      <c r="P1222" s="83" t="str">
        <f t="shared" ca="1" si="224"/>
        <v/>
      </c>
      <c r="Q1222" s="83" t="str">
        <f t="shared" ca="1" si="228"/>
        <v/>
      </c>
      <c r="R1222" s="83"/>
      <c r="S1222" s="83"/>
    </row>
    <row r="1223" spans="1:19" x14ac:dyDescent="0.2">
      <c r="A1223" s="83">
        <f>+MassCurves!A1190</f>
        <v>1186</v>
      </c>
      <c r="B1223" s="138">
        <f t="shared" si="217"/>
        <v>5.7750000000000004</v>
      </c>
      <c r="C1223" s="123">
        <f t="shared" ca="1" si="219"/>
        <v>0.52500000000000213</v>
      </c>
      <c r="D1223" s="139">
        <f t="shared" ca="1" si="220"/>
        <v>2.6560000000000319E-2</v>
      </c>
      <c r="E1223" s="138">
        <f t="shared" ca="1" si="221"/>
        <v>0.23895120000000022</v>
      </c>
      <c r="F1223" s="139">
        <f t="shared" ca="1" si="218"/>
        <v>0.63245304927000312</v>
      </c>
      <c r="G1223" s="140">
        <f t="shared" ca="1" si="225"/>
        <v>39.211373605392041</v>
      </c>
      <c r="H1223" s="139">
        <f t="shared" ca="1" si="222"/>
        <v>4.5725417152841228</v>
      </c>
      <c r="I1223" s="123">
        <f t="shared" ca="1" si="226"/>
        <v>5.2049947645541259</v>
      </c>
      <c r="J1223" s="123">
        <f t="shared" ca="1" si="223"/>
        <v>10.325185715339853</v>
      </c>
      <c r="K1223" s="142">
        <f t="shared" ca="1" si="227"/>
        <v>665.21429191186803</v>
      </c>
      <c r="L1223" s="143">
        <f ca="1">MAX(Routing!A$3,J1222+K1222)</f>
        <v>672.79085221098558</v>
      </c>
      <c r="M1223" s="141">
        <f ca="1">VLOOKUP(L1223,Routing!A$3:D$23,4)+(L1223-VLOOKUP(L1223,Routing!A$3:A$23,1))*VLOOKUP(L1223,Routing!A$3:E$23,5)</f>
        <v>3.7882636073836329</v>
      </c>
      <c r="N1223" s="141">
        <f ca="1">VLOOKUP($L1223,Routing!$A$3:$C$23,3)+($L1223-VLOOKUP($L1223,Routing!$A$3:$A$23,1))*VLOOKUP($L1223,Routing!$A$3:$F$23,6)</f>
        <v>0.46074558443774238</v>
      </c>
      <c r="O1223" s="141">
        <f ca="1">VLOOKUP($L1223,Routing!$A$3:$B$23,2)+($L1223-VLOOKUP($L1223,Routing!$A$3:$A$23,1))*VLOOKUP($L1223,Routing!$A$3:$G$23,7)</f>
        <v>3.6827915202574957</v>
      </c>
      <c r="P1223" s="83" t="str">
        <f t="shared" ca="1" si="224"/>
        <v/>
      </c>
      <c r="Q1223" s="83" t="str">
        <f t="shared" ca="1" si="228"/>
        <v/>
      </c>
      <c r="R1223" s="83"/>
      <c r="S1223" s="83"/>
    </row>
    <row r="1224" spans="1:19" x14ac:dyDescent="0.2">
      <c r="A1224" s="83">
        <f>+MassCurves!A1191</f>
        <v>1187</v>
      </c>
      <c r="B1224" s="138">
        <f t="shared" si="217"/>
        <v>5.7809999999999997</v>
      </c>
      <c r="C1224" s="123">
        <f t="shared" ca="1" si="219"/>
        <v>0.51299999999999812</v>
      </c>
      <c r="D1224" s="139">
        <f t="shared" ca="1" si="220"/>
        <v>1.3280000000000307E-2</v>
      </c>
      <c r="E1224" s="138">
        <f t="shared" ca="1" si="221"/>
        <v>0.2287256000000002</v>
      </c>
      <c r="F1224" s="139">
        <f t="shared" ca="1" si="218"/>
        <v>0.59155061766119832</v>
      </c>
      <c r="G1224" s="140">
        <f t="shared" ca="1" si="225"/>
        <v>36.720110007936043</v>
      </c>
      <c r="H1224" s="139">
        <f t="shared" ca="1" si="222"/>
        <v>4.5286403939434541</v>
      </c>
      <c r="I1224" s="123">
        <f t="shared" ca="1" si="226"/>
        <v>5.1201910116046525</v>
      </c>
      <c r="J1224" s="123">
        <f t="shared" ca="1" si="223"/>
        <v>10.156865463835665</v>
      </c>
      <c r="K1224" s="142">
        <f t="shared" ca="1" si="227"/>
        <v>667.95442247947756</v>
      </c>
      <c r="L1224" s="143">
        <f ca="1">MAX(Routing!A$3,J1223+K1223)</f>
        <v>675.53947762720793</v>
      </c>
      <c r="M1224" s="141">
        <f ca="1">VLOOKUP(L1224,Routing!A$3:D$23,4)+(L1224-VLOOKUP(L1224,Routing!A$3:A$23,1))*VLOOKUP(L1224,Routing!A$3:E$23,5)</f>
        <v>3.7925107007207828</v>
      </c>
      <c r="N1224" s="141">
        <f ca="1">VLOOKUP($L1224,Routing!$A$3:$C$23,3)+($L1224-VLOOKUP($L1224,Routing!$A$3:$A$23,1))*VLOOKUP($L1224,Routing!$A$3:$F$23,6)</f>
        <v>0.46263565215322811</v>
      </c>
      <c r="O1224" s="141">
        <f ca="1">VLOOKUP($L1224,Routing!$A$3:$B$23,2)+($L1224-VLOOKUP($L1224,Routing!$A$3:$A$23,1))*VLOOKUP($L1224,Routing!$A$3:$G$23,7)</f>
        <v>3.6839033247960167</v>
      </c>
      <c r="P1224" s="83" t="str">
        <f t="shared" ca="1" si="224"/>
        <v/>
      </c>
      <c r="Q1224" s="83" t="str">
        <f t="shared" ca="1" si="228"/>
        <v/>
      </c>
      <c r="R1224" s="83"/>
      <c r="S1224" s="83"/>
    </row>
    <row r="1225" spans="1:19" x14ac:dyDescent="0.2">
      <c r="A1225" s="83">
        <f>+MassCurves!A1192</f>
        <v>1188</v>
      </c>
      <c r="B1225" s="138">
        <f t="shared" si="217"/>
        <v>5.7880000000000003</v>
      </c>
      <c r="C1225" s="123">
        <f t="shared" ca="1" si="219"/>
        <v>0.50099999999999945</v>
      </c>
      <c r="D1225" s="139">
        <f t="shared" ca="1" si="220"/>
        <v>2.9487523534044159E-16</v>
      </c>
      <c r="E1225" s="138">
        <f t="shared" ca="1" si="221"/>
        <v>0.21850000000000019</v>
      </c>
      <c r="F1225" s="139">
        <f t="shared" ca="1" si="218"/>
        <v>0.55188544274999995</v>
      </c>
      <c r="G1225" s="140">
        <f t="shared" ca="1" si="225"/>
        <v>34.303081812335947</v>
      </c>
      <c r="H1225" s="139">
        <f t="shared" ca="1" si="222"/>
        <v>4.4847890697110246</v>
      </c>
      <c r="I1225" s="123">
        <f t="shared" ca="1" si="226"/>
        <v>5.0366745124610244</v>
      </c>
      <c r="J1225" s="123">
        <f t="shared" ca="1" si="223"/>
        <v>10.025486981284697</v>
      </c>
      <c r="K1225" s="142">
        <f t="shared" ca="1" si="227"/>
        <v>670.51828435612526</v>
      </c>
      <c r="L1225" s="143">
        <f ca="1">MAX(Routing!A$3,J1224+K1224)</f>
        <v>678.11128794331319</v>
      </c>
      <c r="M1225" s="141">
        <f ca="1">VLOOKUP(L1225,Routing!A$3:D$23,4)+(L1225-VLOOKUP(L1225,Routing!A$3:A$23,1))*VLOOKUP(L1225,Routing!A$3:E$23,5)</f>
        <v>3.7964845846823732</v>
      </c>
      <c r="N1225" s="141">
        <f ca="1">VLOOKUP($L1225,Routing!$A$3:$C$23,3)+($L1225-VLOOKUP($L1225,Routing!$A$3:$A$23,1))*VLOOKUP($L1225,Routing!$A$3:$F$23,6)</f>
        <v>0.46440413454451157</v>
      </c>
      <c r="O1225" s="141">
        <f ca="1">VLOOKUP($L1225,Routing!$A$3:$B$23,2)+($L1225-VLOOKUP($L1225,Routing!$A$3:$A$23,1))*VLOOKUP($L1225,Routing!$A$3:$G$23,7)</f>
        <v>3.6849436085555949</v>
      </c>
      <c r="P1225" s="83" t="str">
        <f t="shared" ca="1" si="224"/>
        <v/>
      </c>
      <c r="Q1225" s="83" t="str">
        <f t="shared" ca="1" si="228"/>
        <v/>
      </c>
      <c r="R1225" s="83"/>
      <c r="S1225" s="83"/>
    </row>
    <row r="1226" spans="1:19" x14ac:dyDescent="0.2">
      <c r="A1226" s="83">
        <f>+MassCurves!A1193</f>
        <v>1189</v>
      </c>
      <c r="B1226" s="138">
        <f t="shared" si="217"/>
        <v>5.7960000000000003</v>
      </c>
      <c r="C1226" s="123">
        <f t="shared" ca="1" si="219"/>
        <v>0.51900000000000013</v>
      </c>
      <c r="D1226" s="139">
        <f t="shared" ca="1" si="220"/>
        <v>1.3280000000000307E-2</v>
      </c>
      <c r="E1226" s="138">
        <f t="shared" ca="1" si="221"/>
        <v>0.2287256000000002</v>
      </c>
      <c r="F1226" s="139">
        <f t="shared" ca="1" si="218"/>
        <v>0.59846933833560068</v>
      </c>
      <c r="G1226" s="140">
        <f t="shared" ca="1" si="225"/>
        <v>34.510643432568024</v>
      </c>
      <c r="H1226" s="139">
        <f t="shared" ca="1" si="222"/>
        <v>4.3903431894496894</v>
      </c>
      <c r="I1226" s="123">
        <f t="shared" ca="1" si="226"/>
        <v>4.9888125277852904</v>
      </c>
      <c r="J1226" s="123">
        <f t="shared" ca="1" si="223"/>
        <v>9.8826722086849088</v>
      </c>
      <c r="K1226" s="142">
        <f t="shared" ca="1" si="227"/>
        <v>672.9432498692413</v>
      </c>
      <c r="L1226" s="143">
        <f ca="1">MAX(Routing!A$3,J1225+K1225)</f>
        <v>680.54377133740991</v>
      </c>
      <c r="M1226" s="141">
        <f ca="1">VLOOKUP(L1226,Routing!A$3:D$23,4)+(L1226-VLOOKUP(L1226,Routing!A$3:A$23,1))*VLOOKUP(L1226,Routing!A$3:E$23,5)</f>
        <v>3.8002431848738807</v>
      </c>
      <c r="N1226" s="141">
        <f ca="1">VLOOKUP($L1226,Routing!$A$3:$C$23,3)+($L1226-VLOOKUP($L1226,Routing!$A$3:$A$23,1))*VLOOKUP($L1226,Routing!$A$3:$F$23,6)</f>
        <v>0.46607681002240775</v>
      </c>
      <c r="O1226" s="141">
        <f ca="1">VLOOKUP($L1226,Routing!$A$3:$B$23,2)+($L1226-VLOOKUP($L1226,Routing!$A$3:$A$23,1))*VLOOKUP($L1226,Routing!$A$3:$G$23,7)</f>
        <v>3.6859275353072989</v>
      </c>
      <c r="P1226" s="83" t="str">
        <f t="shared" ca="1" si="224"/>
        <v/>
      </c>
      <c r="Q1226" s="83" t="str">
        <f t="shared" ca="1" si="228"/>
        <v/>
      </c>
      <c r="R1226" s="83"/>
      <c r="S1226" s="83"/>
    </row>
    <row r="1227" spans="1:19" x14ac:dyDescent="0.2">
      <c r="A1227" s="83">
        <f>+MassCurves!A1194</f>
        <v>1190</v>
      </c>
      <c r="B1227" s="138">
        <f t="shared" si="217"/>
        <v>5.8029999999999999</v>
      </c>
      <c r="C1227" s="123">
        <f t="shared" ca="1" si="219"/>
        <v>0.47699999999999942</v>
      </c>
      <c r="D1227" s="139">
        <f t="shared" ca="1" si="220"/>
        <v>0</v>
      </c>
      <c r="E1227" s="138">
        <f t="shared" ca="1" si="221"/>
        <v>0.21849999999999997</v>
      </c>
      <c r="F1227" s="139">
        <f t="shared" ca="1" si="218"/>
        <v>0.5254478167499993</v>
      </c>
      <c r="G1227" s="140">
        <f t="shared" ca="1" si="225"/>
        <v>33.717514652567999</v>
      </c>
      <c r="H1227" s="139">
        <f t="shared" ca="1" si="222"/>
        <v>4.368411922816704</v>
      </c>
      <c r="I1227" s="123">
        <f t="shared" ca="1" si="226"/>
        <v>4.8938597395667029</v>
      </c>
      <c r="J1227" s="123">
        <f t="shared" ca="1" si="223"/>
        <v>9.7209282851422394</v>
      </c>
      <c r="K1227" s="142">
        <f t="shared" ca="1" si="227"/>
        <v>675.21834729824729</v>
      </c>
      <c r="L1227" s="143">
        <f ca="1">MAX(Routing!A$3,J1226+K1226)</f>
        <v>682.82592207792618</v>
      </c>
      <c r="M1227" s="141">
        <f ca="1">VLOOKUP(L1227,Routing!A$3:D$23,4)+(L1227-VLOOKUP(L1227,Routing!A$3:A$23,1))*VLOOKUP(L1227,Routing!A$3:E$23,5)</f>
        <v>3.8037694955698433</v>
      </c>
      <c r="N1227" s="141">
        <f ca="1">VLOOKUP($L1227,Routing!$A$3:$C$23,3)+($L1227-VLOOKUP($L1227,Routing!$A$3:$A$23,1))*VLOOKUP($L1227,Routing!$A$3:$F$23,6)</f>
        <v>0.46764611059390937</v>
      </c>
      <c r="O1227" s="141">
        <f ca="1">VLOOKUP($L1227,Routing!$A$3:$B$23,2)+($L1227-VLOOKUP($L1227,Routing!$A$3:$A$23,1))*VLOOKUP($L1227,Routing!$A$3:$G$23,7)</f>
        <v>3.6868506532905347</v>
      </c>
      <c r="P1227" s="83" t="str">
        <f t="shared" ca="1" si="224"/>
        <v/>
      </c>
      <c r="Q1227" s="83" t="str">
        <f t="shared" ca="1" si="228"/>
        <v/>
      </c>
      <c r="R1227" s="83"/>
      <c r="S1227" s="83"/>
    </row>
    <row r="1228" spans="1:19" x14ac:dyDescent="0.2">
      <c r="A1228" s="83">
        <f>+MassCurves!A1195</f>
        <v>1191</v>
      </c>
      <c r="B1228" s="138">
        <f t="shared" si="217"/>
        <v>5.8109999999999999</v>
      </c>
      <c r="C1228" s="123">
        <f t="shared" ca="1" si="219"/>
        <v>0.47100000000000009</v>
      </c>
      <c r="D1228" s="139">
        <f t="shared" ca="1" si="220"/>
        <v>0</v>
      </c>
      <c r="E1228" s="138">
        <f t="shared" ca="1" si="221"/>
        <v>0.21849999999999997</v>
      </c>
      <c r="F1228" s="139">
        <f t="shared" ca="1" si="218"/>
        <v>0.5188384102500001</v>
      </c>
      <c r="G1228" s="140">
        <f t="shared" ca="1" si="225"/>
        <v>31.32858680999998</v>
      </c>
      <c r="H1228" s="139">
        <f t="shared" ca="1" si="222"/>
        <v>4.3082301931843903</v>
      </c>
      <c r="I1228" s="123">
        <f t="shared" ca="1" si="226"/>
        <v>4.8270686034343901</v>
      </c>
      <c r="J1228" s="123">
        <f t="shared" ca="1" si="223"/>
        <v>9.5900520287149718</v>
      </c>
      <c r="K1228" s="142">
        <f t="shared" ca="1" si="227"/>
        <v>677.32516912289498</v>
      </c>
      <c r="L1228" s="143">
        <f ca="1">MAX(Routing!A$3,J1227+K1227)</f>
        <v>684.93927558338953</v>
      </c>
      <c r="M1228" s="141">
        <f ca="1">VLOOKUP(L1228,Routing!A$3:D$23,4)+(L1228-VLOOKUP(L1228,Routing!A$3:A$23,1))*VLOOKUP(L1228,Routing!A$3:E$23,5)</f>
        <v>3.8070349858542314</v>
      </c>
      <c r="N1228" s="141">
        <f ca="1">VLOOKUP($L1228,Routing!$A$3:$C$23,3)+($L1228-VLOOKUP($L1228,Routing!$A$3:$A$23,1))*VLOOKUP($L1228,Routing!$A$3:$F$23,6)</f>
        <v>0.46909933925450092</v>
      </c>
      <c r="O1228" s="141">
        <f ca="1">VLOOKUP($L1228,Routing!$A$3:$B$23,2)+($L1228-VLOOKUP($L1228,Routing!$A$3:$A$23,1))*VLOOKUP($L1228,Routing!$A$3:$G$23,7)</f>
        <v>3.6877054936791183</v>
      </c>
      <c r="P1228" s="83" t="str">
        <f t="shared" ca="1" si="224"/>
        <v/>
      </c>
      <c r="Q1228" s="83" t="str">
        <f t="shared" ca="1" si="228"/>
        <v/>
      </c>
      <c r="R1228" s="83"/>
      <c r="S1228" s="83"/>
    </row>
    <row r="1229" spans="1:19" x14ac:dyDescent="0.2">
      <c r="A1229" s="83">
        <f>+MassCurves!A1196</f>
        <v>1192</v>
      </c>
      <c r="B1229" s="138">
        <f t="shared" si="217"/>
        <v>5.819</v>
      </c>
      <c r="C1229" s="123">
        <f t="shared" ca="1" si="219"/>
        <v>0.46799999999999908</v>
      </c>
      <c r="D1229" s="139">
        <f t="shared" ca="1" si="220"/>
        <v>0</v>
      </c>
      <c r="E1229" s="138">
        <f t="shared" ca="1" si="221"/>
        <v>0.21849999999999997</v>
      </c>
      <c r="F1229" s="139">
        <f t="shared" ca="1" si="218"/>
        <v>0.5155337069999989</v>
      </c>
      <c r="G1229" s="140">
        <f t="shared" ca="1" si="225"/>
        <v>31.031163517499966</v>
      </c>
      <c r="H1229" s="139">
        <f t="shared" ca="1" si="222"/>
        <v>4.2474497753231653</v>
      </c>
      <c r="I1229" s="123">
        <f t="shared" ca="1" si="226"/>
        <v>4.7629834823231638</v>
      </c>
      <c r="J1229" s="123">
        <f t="shared" ca="1" si="223"/>
        <v>9.4617367116859334</v>
      </c>
      <c r="K1229" s="142">
        <f t="shared" ca="1" si="227"/>
        <v>679.29500763775582</v>
      </c>
      <c r="L1229" s="143">
        <f ca="1">MAX(Routing!A$3,J1228+K1228)</f>
        <v>686.9152211516099</v>
      </c>
      <c r="M1229" s="141">
        <f ca="1">VLOOKUP(L1229,Routing!A$3:D$23,4)+(L1229-VLOOKUP(L1229,Routing!A$3:A$23,1))*VLOOKUP(L1229,Routing!A$3:E$23,5)</f>
        <v>3.8100881575260899</v>
      </c>
      <c r="N1229" s="141">
        <f ca="1">VLOOKUP($L1229,Routing!$A$3:$C$23,3)+($L1229-VLOOKUP($L1229,Routing!$A$3:$A$23,1))*VLOOKUP($L1229,Routing!$A$3:$F$23,6)</f>
        <v>0.47045808057443794</v>
      </c>
      <c r="O1229" s="141">
        <f ca="1">VLOOKUP($L1229,Routing!$A$3:$B$23,2)+($L1229-VLOOKUP($L1229,Routing!$A$3:$A$23,1))*VLOOKUP($L1229,Routing!$A$3:$G$23,7)</f>
        <v>3.6885047532790813</v>
      </c>
      <c r="P1229" s="83" t="str">
        <f t="shared" ca="1" si="224"/>
        <v/>
      </c>
      <c r="Q1229" s="83" t="str">
        <f t="shared" ca="1" si="228"/>
        <v/>
      </c>
      <c r="R1229" s="83"/>
      <c r="S1229" s="83"/>
    </row>
    <row r="1230" spans="1:19" x14ac:dyDescent="0.2">
      <c r="A1230" s="83">
        <f>+MassCurves!A1197</f>
        <v>1193</v>
      </c>
      <c r="B1230" s="138">
        <f t="shared" si="217"/>
        <v>5.8259999999999996</v>
      </c>
      <c r="C1230" s="123">
        <f t="shared" ca="1" si="219"/>
        <v>0.46199999999999974</v>
      </c>
      <c r="D1230" s="139">
        <f t="shared" ca="1" si="220"/>
        <v>0</v>
      </c>
      <c r="E1230" s="138">
        <f t="shared" ca="1" si="221"/>
        <v>0.21849999999999997</v>
      </c>
      <c r="F1230" s="139">
        <f t="shared" ca="1" si="218"/>
        <v>0.50892430049999959</v>
      </c>
      <c r="G1230" s="140">
        <f t="shared" ca="1" si="225"/>
        <v>30.733740224999956</v>
      </c>
      <c r="H1230" s="139">
        <f t="shared" ca="1" si="222"/>
        <v>4.1898289851315127</v>
      </c>
      <c r="I1230" s="123">
        <f t="shared" ca="1" si="226"/>
        <v>4.6987532856315122</v>
      </c>
      <c r="J1230" s="123">
        <f t="shared" ca="1" si="223"/>
        <v>9.3344888348831478</v>
      </c>
      <c r="K1230" s="142">
        <f t="shared" ca="1" si="227"/>
        <v>681.13083918307086</v>
      </c>
      <c r="L1230" s="143">
        <f ca="1">MAX(Routing!A$3,J1229+K1229)</f>
        <v>688.75674434944176</v>
      </c>
      <c r="M1230" s="141">
        <f ca="1">VLOOKUP(L1230,Routing!A$3:D$23,4)+(L1230-VLOOKUP(L1230,Routing!A$3:A$23,1))*VLOOKUP(L1230,Routing!A$3:E$23,5)</f>
        <v>3.8129336237935409</v>
      </c>
      <c r="N1230" s="141">
        <f ca="1">VLOOKUP($L1230,Routing!$A$3:$C$23,3)+($L1230-VLOOKUP($L1230,Routing!$A$3:$A$23,1))*VLOOKUP($L1230,Routing!$A$3:$F$23,6)</f>
        <v>0.47172438755209933</v>
      </c>
      <c r="O1230" s="141">
        <f ca="1">VLOOKUP($L1230,Routing!$A$3:$B$23,2)+($L1230-VLOOKUP($L1230,Routing!$A$3:$A$23,1))*VLOOKUP($L1230,Routing!$A$3:$G$23,7)</f>
        <v>3.6892496397365289</v>
      </c>
      <c r="P1230" s="83" t="str">
        <f t="shared" ca="1" si="224"/>
        <v/>
      </c>
      <c r="Q1230" s="83" t="str">
        <f t="shared" ca="1" si="228"/>
        <v/>
      </c>
      <c r="R1230" s="83"/>
      <c r="S1230" s="83"/>
    </row>
    <row r="1231" spans="1:19" x14ac:dyDescent="0.2">
      <c r="A1231" s="83">
        <f>+MassCurves!A1198</f>
        <v>1194</v>
      </c>
      <c r="B1231" s="138">
        <f t="shared" si="217"/>
        <v>5.8339999999999996</v>
      </c>
      <c r="C1231" s="123">
        <f t="shared" ca="1" si="219"/>
        <v>0.45599999999999774</v>
      </c>
      <c r="D1231" s="139">
        <f t="shared" ca="1" si="220"/>
        <v>0</v>
      </c>
      <c r="E1231" s="138">
        <f t="shared" ca="1" si="221"/>
        <v>0.21849999999999997</v>
      </c>
      <c r="F1231" s="139">
        <f t="shared" ca="1" si="218"/>
        <v>0.5023148939999974</v>
      </c>
      <c r="G1231" s="140">
        <f t="shared" ca="1" si="225"/>
        <v>30.337175834999911</v>
      </c>
      <c r="H1231" s="139">
        <f t="shared" ca="1" si="222"/>
        <v>4.1334207107628265</v>
      </c>
      <c r="I1231" s="123">
        <f t="shared" ca="1" si="226"/>
        <v>4.6357356047628242</v>
      </c>
      <c r="J1231" s="123">
        <f t="shared" ca="1" si="223"/>
        <v>9.2111325128364978</v>
      </c>
      <c r="K1231" s="142">
        <f t="shared" ca="1" si="227"/>
        <v>682.83414201720552</v>
      </c>
      <c r="L1231" s="143">
        <f ca="1">MAX(Routing!A$3,J1230+K1230)</f>
        <v>690.46532801795399</v>
      </c>
      <c r="M1231" s="141">
        <f ca="1">VLOOKUP(L1231,Routing!A$3:D$23,4)+(L1231-VLOOKUP(L1231,Routing!A$3:A$23,1))*VLOOKUP(L1231,Routing!A$3:E$23,5)</f>
        <v>3.8155736758980123</v>
      </c>
      <c r="N1231" s="141">
        <f ca="1">VLOOKUP($L1231,Routing!$A$3:$C$23,3)+($L1231-VLOOKUP($L1231,Routing!$A$3:$A$23,1))*VLOOKUP($L1231,Routing!$A$3:$F$23,6)</f>
        <v>0.47289927984990088</v>
      </c>
      <c r="O1231" s="141">
        <f ca="1">VLOOKUP($L1231,Routing!$A$3:$B$23,2)+($L1231-VLOOKUP($L1231,Routing!$A$3:$A$23,1))*VLOOKUP($L1231,Routing!$A$3:$G$23,7)</f>
        <v>3.6899407528528827</v>
      </c>
      <c r="P1231" s="83" t="str">
        <f t="shared" ca="1" si="224"/>
        <v/>
      </c>
      <c r="Q1231" s="83" t="str">
        <f t="shared" ca="1" si="228"/>
        <v/>
      </c>
      <c r="R1231" s="83"/>
      <c r="S1231" s="83"/>
    </row>
    <row r="1232" spans="1:19" x14ac:dyDescent="0.2">
      <c r="A1232" s="83">
        <f>+MassCurves!A1199</f>
        <v>1195</v>
      </c>
      <c r="B1232" s="138">
        <f t="shared" si="217"/>
        <v>5.8419999999999996</v>
      </c>
      <c r="C1232" s="123">
        <f t="shared" ca="1" si="219"/>
        <v>0.4529999999999994</v>
      </c>
      <c r="D1232" s="139">
        <f t="shared" ca="1" si="220"/>
        <v>0</v>
      </c>
      <c r="E1232" s="138">
        <f t="shared" ca="1" si="221"/>
        <v>0.21849999999999997</v>
      </c>
      <c r="F1232" s="139">
        <f t="shared" ca="1" si="218"/>
        <v>0.49901019074999931</v>
      </c>
      <c r="G1232" s="140">
        <f t="shared" ca="1" si="225"/>
        <v>30.039752542499905</v>
      </c>
      <c r="H1232" s="139">
        <f t="shared" ca="1" si="222"/>
        <v>4.0763867720689069</v>
      </c>
      <c r="I1232" s="123">
        <f t="shared" ca="1" si="226"/>
        <v>4.575396962818906</v>
      </c>
      <c r="J1232" s="123">
        <f t="shared" ca="1" si="223"/>
        <v>9.0901254981075006</v>
      </c>
      <c r="K1232" s="142">
        <f t="shared" ca="1" si="227"/>
        <v>684.40920521708722</v>
      </c>
      <c r="L1232" s="143">
        <f ca="1">MAX(Routing!A$3,J1231+K1231)</f>
        <v>692.04527453004198</v>
      </c>
      <c r="M1232" s="141">
        <f ca="1">VLOOKUP(L1232,Routing!A$3:D$23,4)+(L1232-VLOOKUP(L1232,Routing!A$3:A$23,1))*VLOOKUP(L1232,Routing!A$3:E$23,5)</f>
        <v>3.8180149617367225</v>
      </c>
      <c r="N1232" s="141">
        <f ca="1">VLOOKUP($L1232,Routing!$A$3:$C$23,3)+($L1232-VLOOKUP($L1232,Routing!$A$3:$A$23,1))*VLOOKUP($L1232,Routing!$A$3:$F$23,6)</f>
        <v>0.47398571595613315</v>
      </c>
      <c r="O1232" s="141">
        <f ca="1">VLOOKUP($L1232,Routing!$A$3:$B$23,2)+($L1232-VLOOKUP($L1232,Routing!$A$3:$A$23,1))*VLOOKUP($L1232,Routing!$A$3:$G$23,7)</f>
        <v>3.6905798329153723</v>
      </c>
      <c r="P1232" s="83" t="str">
        <f t="shared" ca="1" si="224"/>
        <v/>
      </c>
      <c r="Q1232" s="83" t="str">
        <f t="shared" ca="1" si="228"/>
        <v/>
      </c>
      <c r="R1232" s="83"/>
      <c r="S1232" s="83"/>
    </row>
    <row r="1233" spans="1:19" x14ac:dyDescent="0.2">
      <c r="A1233" s="83">
        <f>+MassCurves!A1200</f>
        <v>1196</v>
      </c>
      <c r="B1233" s="138">
        <f t="shared" si="217"/>
        <v>5.8490000000000002</v>
      </c>
      <c r="C1233" s="123">
        <f t="shared" ca="1" si="219"/>
        <v>0.44700000000000006</v>
      </c>
      <c r="D1233" s="139">
        <f t="shared" ca="1" si="220"/>
        <v>0</v>
      </c>
      <c r="E1233" s="138">
        <f t="shared" ca="1" si="221"/>
        <v>0.21849999999999997</v>
      </c>
      <c r="F1233" s="139">
        <f t="shared" ca="1" si="218"/>
        <v>0.49240078425000006</v>
      </c>
      <c r="G1233" s="140">
        <f t="shared" ca="1" si="225"/>
        <v>29.74232924999998</v>
      </c>
      <c r="H1233" s="139">
        <f t="shared" ca="1" si="222"/>
        <v>4.0223278050578228</v>
      </c>
      <c r="I1233" s="123">
        <f t="shared" ca="1" si="226"/>
        <v>4.5147285893078228</v>
      </c>
      <c r="J1233" s="123">
        <f t="shared" ca="1" si="223"/>
        <v>8.9714529780754031</v>
      </c>
      <c r="K1233" s="142">
        <f t="shared" ca="1" si="227"/>
        <v>685.85876712336824</v>
      </c>
      <c r="L1233" s="143">
        <f ca="1">MAX(Routing!A$3,J1232+K1232)</f>
        <v>693.49933071519467</v>
      </c>
      <c r="M1233" s="141">
        <f ca="1">VLOOKUP(L1233,Routing!A$3:D$23,4)+(L1233-VLOOKUP(L1233,Routing!A$3:A$23,1))*VLOOKUP(L1233,Routing!A$3:E$23,5)</f>
        <v>3.8202617256279958</v>
      </c>
      <c r="N1233" s="141">
        <f ca="1">VLOOKUP($L1233,Routing!$A$3:$C$23,3)+($L1233-VLOOKUP($L1233,Routing!$A$3:$A$23,1))*VLOOKUP($L1233,Routing!$A$3:$F$23,6)</f>
        <v>0.47498558470355834</v>
      </c>
      <c r="O1233" s="141">
        <f ca="1">VLOOKUP($L1233,Routing!$A$3:$B$23,2)+($L1233-VLOOKUP($L1233,Routing!$A$3:$A$23,1))*VLOOKUP($L1233,Routing!$A$3:$G$23,7)</f>
        <v>3.6911679910020934</v>
      </c>
      <c r="P1233" s="83" t="str">
        <f t="shared" ca="1" si="224"/>
        <v/>
      </c>
      <c r="Q1233" s="83" t="str">
        <f t="shared" ca="1" si="228"/>
        <v/>
      </c>
      <c r="R1233" s="83"/>
      <c r="S1233" s="83"/>
    </row>
    <row r="1234" spans="1:19" x14ac:dyDescent="0.2">
      <c r="A1234" s="83">
        <f>+MassCurves!A1201</f>
        <v>1197</v>
      </c>
      <c r="B1234" s="138">
        <f t="shared" si="217"/>
        <v>5.8570000000000002</v>
      </c>
      <c r="C1234" s="123">
        <f t="shared" ca="1" si="219"/>
        <v>0.44400000000000173</v>
      </c>
      <c r="D1234" s="139">
        <f t="shared" ca="1" si="220"/>
        <v>0</v>
      </c>
      <c r="E1234" s="138">
        <f t="shared" ca="1" si="221"/>
        <v>0.21849999999999997</v>
      </c>
      <c r="F1234" s="139">
        <f t="shared" ca="1" si="218"/>
        <v>0.48909608100000185</v>
      </c>
      <c r="G1234" s="140">
        <f t="shared" ca="1" si="225"/>
        <v>29.444905957500058</v>
      </c>
      <c r="H1234" s="139">
        <f t="shared" ca="1" si="222"/>
        <v>3.9676283610522023</v>
      </c>
      <c r="I1234" s="123">
        <f t="shared" ca="1" si="226"/>
        <v>4.4567244420522041</v>
      </c>
      <c r="J1234" s="123">
        <f t="shared" ca="1" si="223"/>
        <v>8.8550004244244604</v>
      </c>
      <c r="K1234" s="142">
        <f t="shared" ca="1" si="227"/>
        <v>687.18554284724928</v>
      </c>
      <c r="L1234" s="143">
        <f ca="1">MAX(Routing!A$3,J1233+K1233)</f>
        <v>694.83022010144362</v>
      </c>
      <c r="M1234" s="141">
        <f ca="1">VLOOKUP(L1234,Routing!A$3:D$23,4)+(L1234-VLOOKUP(L1234,Routing!A$3:A$23,1))*VLOOKUP(L1234,Routing!A$3:E$23,5)</f>
        <v>3.822318175885445</v>
      </c>
      <c r="N1234" s="141">
        <f ca="1">VLOOKUP($L1234,Routing!$A$3:$C$23,3)+($L1234-VLOOKUP($L1234,Routing!$A$3:$A$23,1))*VLOOKUP($L1234,Routing!$A$3:$F$23,6)</f>
        <v>0.47590075890189959</v>
      </c>
      <c r="O1234" s="141">
        <f ca="1">VLOOKUP($L1234,Routing!$A$3:$B$23,2)+($L1234-VLOOKUP($L1234,Routing!$A$3:$A$23,1))*VLOOKUP($L1234,Routing!$A$3:$G$23,7)</f>
        <v>3.6917063287658234</v>
      </c>
      <c r="P1234" s="83" t="str">
        <f t="shared" ca="1" si="224"/>
        <v/>
      </c>
      <c r="Q1234" s="83" t="str">
        <f t="shared" ca="1" si="228"/>
        <v/>
      </c>
      <c r="R1234" s="83"/>
      <c r="S1234" s="83"/>
    </row>
    <row r="1235" spans="1:19" x14ac:dyDescent="0.2">
      <c r="A1235" s="83">
        <f>+MassCurves!A1202</f>
        <v>1198</v>
      </c>
      <c r="B1235" s="138">
        <f t="shared" si="217"/>
        <v>5.8650000000000002</v>
      </c>
      <c r="C1235" s="123">
        <f t="shared" ca="1" si="219"/>
        <v>0.43799999999999972</v>
      </c>
      <c r="D1235" s="139">
        <f t="shared" ca="1" si="220"/>
        <v>0</v>
      </c>
      <c r="E1235" s="138">
        <f t="shared" ca="1" si="221"/>
        <v>0.21849999999999997</v>
      </c>
      <c r="F1235" s="139">
        <f t="shared" ca="1" si="218"/>
        <v>0.4824866744999996</v>
      </c>
      <c r="G1235" s="140">
        <f t="shared" ca="1" si="225"/>
        <v>29.147482665000041</v>
      </c>
      <c r="H1235" s="139">
        <f t="shared" ca="1" si="222"/>
        <v>3.9157893604606899</v>
      </c>
      <c r="I1235" s="123">
        <f t="shared" ca="1" si="226"/>
        <v>4.3982760349606895</v>
      </c>
      <c r="J1235" s="123">
        <f t="shared" ca="1" si="223"/>
        <v>8.742354894871557</v>
      </c>
      <c r="K1235" s="142">
        <f t="shared" ca="1" si="227"/>
        <v>688.39212493472291</v>
      </c>
      <c r="L1235" s="143">
        <f ca="1">MAX(Routing!A$3,J1234+K1234)</f>
        <v>696.04054327167376</v>
      </c>
      <c r="M1235" s="141">
        <f ca="1">VLOOKUP(L1235,Routing!A$3:D$23,4)+(L1235-VLOOKUP(L1235,Routing!A$3:A$23,1))*VLOOKUP(L1235,Routing!A$3:E$23,5)</f>
        <v>3.8241883308515399</v>
      </c>
      <c r="N1235" s="141">
        <f ca="1">VLOOKUP($L1235,Routing!$A$3:$C$23,3)+($L1235-VLOOKUP($L1235,Routing!$A$3:$A$23,1))*VLOOKUP($L1235,Routing!$A$3:$F$23,6)</f>
        <v>0.47673302681874807</v>
      </c>
      <c r="O1235" s="141">
        <f ca="1">VLOOKUP($L1235,Routing!$A$3:$B$23,2)+($L1235-VLOOKUP($L1235,Routing!$A$3:$A$23,1))*VLOOKUP($L1235,Routing!$A$3:$G$23,7)</f>
        <v>3.6921958981286753</v>
      </c>
      <c r="P1235" s="83" t="str">
        <f t="shared" ca="1" si="224"/>
        <v/>
      </c>
      <c r="Q1235" s="83" t="str">
        <f t="shared" ca="1" si="228"/>
        <v/>
      </c>
      <c r="R1235" s="83"/>
      <c r="S1235" s="83"/>
    </row>
    <row r="1236" spans="1:19" x14ac:dyDescent="0.2">
      <c r="A1236" s="83">
        <f>+MassCurves!A1203</f>
        <v>1199</v>
      </c>
      <c r="B1236" s="138">
        <f t="shared" si="217"/>
        <v>5.8719999999999999</v>
      </c>
      <c r="C1236" s="123">
        <f t="shared" ca="1" si="219"/>
        <v>0.43799999999999972</v>
      </c>
      <c r="D1236" s="139">
        <f t="shared" ca="1" si="220"/>
        <v>0</v>
      </c>
      <c r="E1236" s="138">
        <f t="shared" ca="1" si="221"/>
        <v>0.21849999999999997</v>
      </c>
      <c r="F1236" s="139">
        <f t="shared" ca="1" si="218"/>
        <v>0.4824866744999996</v>
      </c>
      <c r="G1236" s="140">
        <f t="shared" ca="1" si="225"/>
        <v>28.949200469999976</v>
      </c>
      <c r="H1236" s="139">
        <f t="shared" ca="1" si="222"/>
        <v>3.8615922372714424</v>
      </c>
      <c r="I1236" s="123">
        <f t="shared" ca="1" si="226"/>
        <v>4.344078911771442</v>
      </c>
      <c r="J1236" s="123">
        <f t="shared" ca="1" si="223"/>
        <v>8.6334551629789633</v>
      </c>
      <c r="K1236" s="142">
        <f t="shared" ca="1" si="227"/>
        <v>689.48268007292018</v>
      </c>
      <c r="L1236" s="143">
        <f ca="1">MAX(Routing!A$3,J1235+K1235)</f>
        <v>697.13447982959451</v>
      </c>
      <c r="M1236" s="141">
        <f ca="1">VLOOKUP(L1236,Routing!A$3:D$23,4)+(L1236-VLOOKUP(L1236,Routing!A$3:A$23,1))*VLOOKUP(L1236,Routing!A$3:E$23,5)</f>
        <v>3.825878648724244</v>
      </c>
      <c r="N1236" s="141">
        <f ca="1">VLOOKUP($L1236,Routing!$A$3:$C$23,3)+($L1236-VLOOKUP($L1236,Routing!$A$3:$A$23,1))*VLOOKUP($L1236,Routing!$A$3:$F$23,6)</f>
        <v>0.47748526252126056</v>
      </c>
      <c r="O1236" s="141">
        <f ca="1">VLOOKUP($L1236,Routing!$A$3:$B$23,2)+($L1236-VLOOKUP($L1236,Routing!$A$3:$A$23,1))*VLOOKUP($L1236,Routing!$A$3:$G$23,7)</f>
        <v>3.6926383897183888</v>
      </c>
      <c r="P1236" s="83" t="str">
        <f t="shared" ca="1" si="224"/>
        <v/>
      </c>
      <c r="Q1236" s="83" t="str">
        <f t="shared" ca="1" si="228"/>
        <v/>
      </c>
      <c r="R1236" s="83"/>
      <c r="S1236" s="83"/>
    </row>
    <row r="1237" spans="1:19" x14ac:dyDescent="0.2">
      <c r="A1237" s="83">
        <f>+MassCurves!A1204</f>
        <v>1200</v>
      </c>
      <c r="B1237" s="138">
        <f t="shared" si="217"/>
        <v>5.88</v>
      </c>
      <c r="C1237" s="123">
        <f t="shared" ca="1" si="219"/>
        <v>0.43499999999999872</v>
      </c>
      <c r="D1237" s="139">
        <f t="shared" ca="1" si="220"/>
        <v>0</v>
      </c>
      <c r="E1237" s="138">
        <f t="shared" ca="1" si="221"/>
        <v>0.21849999999999997</v>
      </c>
      <c r="F1237" s="139">
        <f t="shared" ca="1" si="218"/>
        <v>0.47918197124999851</v>
      </c>
      <c r="G1237" s="140">
        <f t="shared" ca="1" si="225"/>
        <v>28.850059372499942</v>
      </c>
      <c r="H1237" s="139">
        <f t="shared" ca="1" si="222"/>
        <v>3.8101943311278328</v>
      </c>
      <c r="I1237" s="123">
        <f t="shared" ca="1" si="226"/>
        <v>4.2893763023778311</v>
      </c>
      <c r="J1237" s="123">
        <f t="shared" ca="1" si="223"/>
        <v>8.5300286473474127</v>
      </c>
      <c r="K1237" s="142">
        <f t="shared" ca="1" si="227"/>
        <v>690.46130103507596</v>
      </c>
      <c r="L1237" s="143">
        <f ca="1">MAX(Routing!A$3,J1236+K1236)</f>
        <v>698.11613523589915</v>
      </c>
      <c r="M1237" s="141">
        <f ca="1">VLOOKUP(L1237,Routing!A$3:D$23,4)+(L1237-VLOOKUP(L1237,Routing!A$3:A$23,1))*VLOOKUP(L1237,Routing!A$3:E$23,5)</f>
        <v>3.8273954731379627</v>
      </c>
      <c r="N1237" s="141">
        <f ca="1">VLOOKUP($L1237,Routing!$A$3:$C$23,3)+($L1237-VLOOKUP($L1237,Routing!$A$3:$A$23,1))*VLOOKUP($L1237,Routing!$A$3:$F$23,6)</f>
        <v>0.47816028909281072</v>
      </c>
      <c r="O1237" s="141">
        <f ca="1">VLOOKUP($L1237,Routing!$A$3:$B$23,2)+($L1237-VLOOKUP($L1237,Routing!$A$3:$A$23,1))*VLOOKUP($L1237,Routing!$A$3:$G$23,7)</f>
        <v>3.6930354641722416</v>
      </c>
      <c r="P1237" s="83" t="str">
        <f t="shared" ca="1" si="224"/>
        <v/>
      </c>
      <c r="Q1237" s="83" t="str">
        <f t="shared" ca="1" si="228"/>
        <v/>
      </c>
      <c r="R1237" s="83"/>
      <c r="S1237" s="83"/>
    </row>
    <row r="1238" spans="1:19" x14ac:dyDescent="0.2">
      <c r="A1238" s="83">
        <f>+MassCurves!A1205</f>
        <v>1201</v>
      </c>
      <c r="B1238" s="138">
        <f t="shared" si="217"/>
        <v>5.8890000000000002</v>
      </c>
      <c r="C1238" s="123">
        <f t="shared" ca="1" si="219"/>
        <v>0.44100000000000072</v>
      </c>
      <c r="D1238" s="139">
        <f t="shared" ca="1" si="220"/>
        <v>0</v>
      </c>
      <c r="E1238" s="138">
        <f t="shared" ca="1" si="221"/>
        <v>0.21849999999999997</v>
      </c>
      <c r="F1238" s="139">
        <f t="shared" ca="1" si="218"/>
        <v>0.48579137775000075</v>
      </c>
      <c r="G1238" s="140">
        <f t="shared" ca="1" si="225"/>
        <v>28.949200469999976</v>
      </c>
      <c r="H1238" s="139">
        <f t="shared" ca="1" si="222"/>
        <v>3.7548610176467725</v>
      </c>
      <c r="I1238" s="123">
        <f t="shared" ca="1" si="226"/>
        <v>4.240652395396773</v>
      </c>
      <c r="J1238" s="123">
        <f t="shared" ca="1" si="223"/>
        <v>8.4353971183528849</v>
      </c>
      <c r="K1238" s="142">
        <f t="shared" ca="1" si="227"/>
        <v>691.33379002648735</v>
      </c>
      <c r="L1238" s="143">
        <f ca="1">MAX(Routing!A$3,J1237+K1237)</f>
        <v>698.99132968242338</v>
      </c>
      <c r="M1238" s="141">
        <f ca="1">VLOOKUP(L1238,Routing!A$3:D$23,4)+(L1238-VLOOKUP(L1238,Routing!A$3:A$23,1))*VLOOKUP(L1238,Routing!A$3:E$23,5)</f>
        <v>3.8287477972780972</v>
      </c>
      <c r="N1238" s="141">
        <f ca="1">VLOOKUP($L1238,Routing!$A$3:$C$23,3)+($L1238-VLOOKUP($L1238,Routing!$A$3:$A$23,1))*VLOOKUP($L1238,Routing!$A$3:$F$23,6)</f>
        <v>0.47876210873632596</v>
      </c>
      <c r="O1238" s="141">
        <f ca="1">VLOOKUP($L1238,Routing!$A$3:$B$23,2)+($L1238-VLOOKUP($L1238,Routing!$A$3:$A$23,1))*VLOOKUP($L1238,Routing!$A$3:$G$23,7)</f>
        <v>3.6933894757272507</v>
      </c>
      <c r="P1238" s="83" t="str">
        <f t="shared" ca="1" si="224"/>
        <v/>
      </c>
      <c r="Q1238" s="83" t="str">
        <f t="shared" ca="1" si="228"/>
        <v/>
      </c>
      <c r="R1238" s="83"/>
      <c r="S1238" s="83"/>
    </row>
    <row r="1239" spans="1:19" x14ac:dyDescent="0.2">
      <c r="A1239" s="83">
        <f>+MassCurves!A1206</f>
        <v>1202</v>
      </c>
      <c r="B1239" s="138">
        <f t="shared" si="217"/>
        <v>5.8979999999999997</v>
      </c>
      <c r="C1239" s="123">
        <f t="shared" ca="1" si="219"/>
        <v>0.4499999999999984</v>
      </c>
      <c r="D1239" s="139">
        <f t="shared" ca="1" si="220"/>
        <v>0</v>
      </c>
      <c r="E1239" s="138">
        <f t="shared" ca="1" si="221"/>
        <v>0.21849999999999997</v>
      </c>
      <c r="F1239" s="139">
        <f t="shared" ca="1" si="218"/>
        <v>0.49570548749999815</v>
      </c>
      <c r="G1239" s="140">
        <f t="shared" ca="1" si="225"/>
        <v>29.444905957499966</v>
      </c>
      <c r="H1239" s="139">
        <f t="shared" ca="1" si="222"/>
        <v>3.6990392851336291</v>
      </c>
      <c r="I1239" s="123">
        <f t="shared" ca="1" si="226"/>
        <v>4.1947447726336273</v>
      </c>
      <c r="J1239" s="123">
        <f t="shared" ca="1" si="223"/>
        <v>8.3430522013358228</v>
      </c>
      <c r="K1239" s="142">
        <f t="shared" ca="1" si="227"/>
        <v>692.10924282651195</v>
      </c>
      <c r="L1239" s="143">
        <f ca="1">MAX(Routing!A$3,J1238+K1238)</f>
        <v>699.7691871448402</v>
      </c>
      <c r="M1239" s="141">
        <f ca="1">VLOOKUP(L1239,Routing!A$3:D$23,4)+(L1239-VLOOKUP(L1239,Routing!A$3:A$23,1))*VLOOKUP(L1239,Routing!A$3:E$23,5)</f>
        <v>3.8299497192374825</v>
      </c>
      <c r="N1239" s="141">
        <f ca="1">VLOOKUP($L1239,Routing!$A$3:$C$23,3)+($L1239-VLOOKUP($L1239,Routing!$A$3:$A$23,1))*VLOOKUP($L1239,Routing!$A$3:$F$23,6)</f>
        <v>0.47929699547217819</v>
      </c>
      <c r="O1239" s="141">
        <f ca="1">VLOOKUP($L1239,Routing!$A$3:$B$23,2)+($L1239-VLOOKUP($L1239,Routing!$A$3:$A$23,1))*VLOOKUP($L1239,Routing!$A$3:$G$23,7)</f>
        <v>3.6937041149836345</v>
      </c>
      <c r="P1239" s="83" t="str">
        <f t="shared" ca="1" si="224"/>
        <v/>
      </c>
      <c r="Q1239" s="83" t="str">
        <f t="shared" ca="1" si="228"/>
        <v/>
      </c>
      <c r="R1239" s="83"/>
      <c r="S1239" s="83"/>
    </row>
    <row r="1240" spans="1:19" x14ac:dyDescent="0.2">
      <c r="A1240" s="83">
        <f>+MassCurves!A1207</f>
        <v>1203</v>
      </c>
      <c r="B1240" s="138">
        <f t="shared" si="217"/>
        <v>5.907</v>
      </c>
      <c r="C1240" s="123">
        <f t="shared" ca="1" si="219"/>
        <v>0.45600000000000041</v>
      </c>
      <c r="D1240" s="139">
        <f t="shared" ca="1" si="220"/>
        <v>0</v>
      </c>
      <c r="E1240" s="138">
        <f t="shared" ca="1" si="221"/>
        <v>0.21849999999999997</v>
      </c>
      <c r="F1240" s="139">
        <f t="shared" ca="1" si="218"/>
        <v>0.50231489400000029</v>
      </c>
      <c r="G1240" s="140">
        <f t="shared" ca="1" si="225"/>
        <v>29.940611444999952</v>
      </c>
      <c r="H1240" s="139">
        <f t="shared" ca="1" si="222"/>
        <v>3.6459925836672999</v>
      </c>
      <c r="I1240" s="123">
        <f t="shared" ca="1" si="226"/>
        <v>4.1483074776673003</v>
      </c>
      <c r="J1240" s="123">
        <f t="shared" ca="1" si="223"/>
        <v>8.2512636740847185</v>
      </c>
      <c r="K1240" s="142">
        <f t="shared" ca="1" si="227"/>
        <v>692.79023884366893</v>
      </c>
      <c r="L1240" s="143">
        <f ca="1">MAX(Routing!A$3,J1239+K1239)</f>
        <v>700.45229502784775</v>
      </c>
      <c r="M1240" s="141">
        <f ca="1">VLOOKUP(L1240,Routing!A$3:D$23,4)+(L1240-VLOOKUP(L1240,Routing!A$3:A$23,1))*VLOOKUP(L1240,Routing!A$3:E$23,5)</f>
        <v>3.8310052369960514</v>
      </c>
      <c r="N1240" s="141">
        <f ca="1">VLOOKUP($L1240,Routing!$A$3:$C$23,3)+($L1240-VLOOKUP($L1240,Routing!$A$3:$A$23,1))*VLOOKUP($L1240,Routing!$A$3:$F$23,6)</f>
        <v>0.47976672850609625</v>
      </c>
      <c r="O1240" s="141">
        <f ca="1">VLOOKUP($L1240,Routing!$A$3:$B$23,2)+($L1240-VLOOKUP($L1240,Routing!$A$3:$A$23,1))*VLOOKUP($L1240,Routing!$A$3:$G$23,7)</f>
        <v>3.6939804285329978</v>
      </c>
      <c r="P1240" s="83" t="str">
        <f t="shared" ca="1" si="224"/>
        <v/>
      </c>
      <c r="Q1240" s="83" t="str">
        <f t="shared" ca="1" si="228"/>
        <v/>
      </c>
      <c r="R1240" s="83"/>
      <c r="S1240" s="83"/>
    </row>
    <row r="1241" spans="1:19" x14ac:dyDescent="0.2">
      <c r="A1241" s="83">
        <f>+MassCurves!A1208</f>
        <v>1204</v>
      </c>
      <c r="B1241" s="138">
        <f t="shared" si="217"/>
        <v>5.9160000000000004</v>
      </c>
      <c r="C1241" s="123">
        <f t="shared" ca="1" si="219"/>
        <v>0.46200000000000241</v>
      </c>
      <c r="D1241" s="139">
        <f t="shared" ca="1" si="220"/>
        <v>0</v>
      </c>
      <c r="E1241" s="138">
        <f t="shared" ca="1" si="221"/>
        <v>0.21849999999999997</v>
      </c>
      <c r="F1241" s="139">
        <f t="shared" ca="1" si="218"/>
        <v>0.50892430050000259</v>
      </c>
      <c r="G1241" s="140">
        <f t="shared" ca="1" si="225"/>
        <v>30.337175835000089</v>
      </c>
      <c r="H1241" s="139">
        <f t="shared" ca="1" si="222"/>
        <v>3.5940319441846991</v>
      </c>
      <c r="I1241" s="123">
        <f t="shared" ca="1" si="226"/>
        <v>4.1029562446847017</v>
      </c>
      <c r="J1241" s="123">
        <f t="shared" ca="1" si="223"/>
        <v>8.1633513030671949</v>
      </c>
      <c r="K1241" s="142">
        <f t="shared" ca="1" si="227"/>
        <v>693.37762463974639</v>
      </c>
      <c r="L1241" s="143">
        <f ca="1">MAX(Routing!A$3,J1240+K1240)</f>
        <v>701.04150251775366</v>
      </c>
      <c r="M1241" s="141">
        <f ca="1">VLOOKUP(L1241,Routing!A$3:D$23,4)+(L1241-VLOOKUP(L1241,Routing!A$3:A$23,1))*VLOOKUP(L1241,Routing!A$3:E$23,5)</f>
        <v>3.8319156626909492</v>
      </c>
      <c r="N1241" s="141">
        <f ca="1">VLOOKUP($L1241,Routing!$A$3:$C$23,3)+($L1241-VLOOKUP($L1241,Routing!$A$3:$A$23,1))*VLOOKUP($L1241,Routing!$A$3:$F$23,6)</f>
        <v>0.4801718917734592</v>
      </c>
      <c r="O1241" s="141">
        <f ca="1">VLOOKUP($L1241,Routing!$A$3:$B$23,2)+($L1241-VLOOKUP($L1241,Routing!$A$3:$A$23,1))*VLOOKUP($L1241,Routing!$A$3:$G$23,7)</f>
        <v>3.6942187598667409</v>
      </c>
      <c r="P1241" s="83" t="str">
        <f t="shared" ca="1" si="224"/>
        <v/>
      </c>
      <c r="Q1241" s="83" t="str">
        <f t="shared" ca="1" si="228"/>
        <v/>
      </c>
      <c r="R1241" s="83"/>
      <c r="S1241" s="83"/>
    </row>
    <row r="1242" spans="1:19" x14ac:dyDescent="0.2">
      <c r="A1242" s="83">
        <f>+MassCurves!A1209</f>
        <v>1205</v>
      </c>
      <c r="B1242" s="138">
        <f t="shared" si="217"/>
        <v>5.9249999999999998</v>
      </c>
      <c r="C1242" s="123">
        <f t="shared" ca="1" si="219"/>
        <v>0.47100000000000009</v>
      </c>
      <c r="D1242" s="139">
        <f t="shared" ca="1" si="220"/>
        <v>0</v>
      </c>
      <c r="E1242" s="138">
        <f t="shared" ca="1" si="221"/>
        <v>0.21849999999999997</v>
      </c>
      <c r="F1242" s="139">
        <f t="shared" ca="1" si="218"/>
        <v>0.5188384102500001</v>
      </c>
      <c r="G1242" s="140">
        <f t="shared" ca="1" si="225"/>
        <v>30.832881322500082</v>
      </c>
      <c r="H1242" s="139">
        <f t="shared" ca="1" si="222"/>
        <v>3.5415566956950428</v>
      </c>
      <c r="I1242" s="123">
        <f t="shared" ca="1" si="226"/>
        <v>4.0603951059450427</v>
      </c>
      <c r="J1242" s="123">
        <f t="shared" ca="1" si="223"/>
        <v>8.0775453139992326</v>
      </c>
      <c r="K1242" s="142">
        <f t="shared" ca="1" si="227"/>
        <v>693.87555366742311</v>
      </c>
      <c r="L1242" s="143">
        <f ca="1">MAX(Routing!A$3,J1241+K1241)</f>
        <v>701.54097594281359</v>
      </c>
      <c r="M1242" s="141">
        <f ca="1">VLOOKUP(L1242,Routing!A$3:D$23,4)+(L1242-VLOOKUP(L1242,Routing!A$3:A$23,1))*VLOOKUP(L1242,Routing!A$3:E$23,5)</f>
        <v>3.8326874340073083</v>
      </c>
      <c r="N1242" s="141">
        <f ca="1">VLOOKUP($L1242,Routing!$A$3:$C$23,3)+($L1242-VLOOKUP($L1242,Routing!$A$3:$A$23,1))*VLOOKUP($L1242,Routing!$A$3:$F$23,6)</f>
        <v>0.48051535021267655</v>
      </c>
      <c r="O1242" s="141">
        <f ca="1">VLOOKUP($L1242,Routing!$A$3:$B$23,2)+($L1242-VLOOKUP($L1242,Routing!$A$3:$A$23,1))*VLOOKUP($L1242,Routing!$A$3:$G$23,7)</f>
        <v>3.6944207942427507</v>
      </c>
      <c r="P1242" s="83" t="str">
        <f t="shared" ca="1" si="224"/>
        <v/>
      </c>
      <c r="Q1242" s="83" t="str">
        <f t="shared" ca="1" si="228"/>
        <v/>
      </c>
      <c r="R1242" s="83"/>
      <c r="S1242" s="83"/>
    </row>
    <row r="1243" spans="1:19" x14ac:dyDescent="0.2">
      <c r="A1243" s="83">
        <f>+MassCurves!A1210</f>
        <v>1206</v>
      </c>
      <c r="B1243" s="138">
        <f t="shared" si="217"/>
        <v>5.9340000000000002</v>
      </c>
      <c r="C1243" s="123">
        <f t="shared" ca="1" si="219"/>
        <v>0.47699999999999942</v>
      </c>
      <c r="D1243" s="139">
        <f t="shared" ca="1" si="220"/>
        <v>0</v>
      </c>
      <c r="E1243" s="138">
        <f t="shared" ca="1" si="221"/>
        <v>0.21849999999999997</v>
      </c>
      <c r="F1243" s="139">
        <f t="shared" ca="1" si="218"/>
        <v>0.5254478167499993</v>
      </c>
      <c r="G1243" s="140">
        <f t="shared" ca="1" si="225"/>
        <v>31.32858680999998</v>
      </c>
      <c r="H1243" s="139">
        <f t="shared" ca="1" si="222"/>
        <v>3.4917024381972044</v>
      </c>
      <c r="I1243" s="123">
        <f t="shared" ca="1" si="226"/>
        <v>4.0171502549472038</v>
      </c>
      <c r="J1243" s="123">
        <f t="shared" ca="1" si="223"/>
        <v>7.9938309438193222</v>
      </c>
      <c r="K1243" s="142">
        <f t="shared" ca="1" si="227"/>
        <v>694.28640223848936</v>
      </c>
      <c r="L1243" s="143">
        <f ca="1">MAX(Routing!A$3,J1242+K1242)</f>
        <v>701.95309898142239</v>
      </c>
      <c r="M1243" s="141">
        <f ca="1">VLOOKUP(L1243,Routing!A$3:D$23,4)+(L1243-VLOOKUP(L1243,Routing!A$3:A$23,1))*VLOOKUP(L1243,Routing!A$3:E$23,5)</f>
        <v>3.8333242341333027</v>
      </c>
      <c r="N1243" s="141">
        <f ca="1">VLOOKUP($L1243,Routing!$A$3:$C$23,3)+($L1243-VLOOKUP($L1243,Routing!$A$3:$A$23,1))*VLOOKUP($L1243,Routing!$A$3:$F$23,6)</f>
        <v>0.48079874293890434</v>
      </c>
      <c r="O1243" s="141">
        <f ca="1">VLOOKUP($L1243,Routing!$A$3:$B$23,2)+($L1243-VLOOKUP($L1243,Routing!$A$3:$A$23,1))*VLOOKUP($L1243,Routing!$A$3:$G$23,7)</f>
        <v>3.6945874958464144</v>
      </c>
      <c r="P1243" s="83" t="str">
        <f t="shared" ca="1" si="224"/>
        <v/>
      </c>
      <c r="Q1243" s="83" t="str">
        <f t="shared" ca="1" si="228"/>
        <v/>
      </c>
      <c r="R1243" s="83"/>
      <c r="S1243" s="83"/>
    </row>
    <row r="1244" spans="1:19" x14ac:dyDescent="0.2">
      <c r="A1244" s="83">
        <f>+MassCurves!A1211</f>
        <v>1207</v>
      </c>
      <c r="B1244" s="138">
        <f t="shared" si="217"/>
        <v>5.9429999999999996</v>
      </c>
      <c r="C1244" s="123">
        <f t="shared" ca="1" si="219"/>
        <v>0.48599999999999977</v>
      </c>
      <c r="D1244" s="139">
        <f t="shared" ca="1" si="220"/>
        <v>0</v>
      </c>
      <c r="E1244" s="138">
        <f t="shared" ca="1" si="221"/>
        <v>0.21849999999999997</v>
      </c>
      <c r="F1244" s="139">
        <f t="shared" ca="1" si="218"/>
        <v>0.5353619264999997</v>
      </c>
      <c r="G1244" s="140">
        <f t="shared" ca="1" si="225"/>
        <v>31.824292297499969</v>
      </c>
      <c r="H1244" s="139">
        <f t="shared" ca="1" si="222"/>
        <v>3.4413188085884876</v>
      </c>
      <c r="I1244" s="123">
        <f t="shared" ca="1" si="226"/>
        <v>3.9766807350884874</v>
      </c>
      <c r="J1244" s="123">
        <f t="shared" ca="1" si="223"/>
        <v>7.9121122896695493</v>
      </c>
      <c r="K1244" s="142">
        <f t="shared" ca="1" si="227"/>
        <v>694.6125246034552</v>
      </c>
      <c r="L1244" s="143">
        <f ca="1">MAX(Routing!A$3,J1243+K1243)</f>
        <v>702.28023318230873</v>
      </c>
      <c r="M1244" s="141">
        <f ca="1">VLOOKUP(L1244,Routing!A$3:D$23,4)+(L1244-VLOOKUP(L1244,Routing!A$3:A$23,1))*VLOOKUP(L1244,Routing!A$3:E$23,5)</f>
        <v>3.8338297120630118</v>
      </c>
      <c r="N1244" s="141">
        <f ca="1">VLOOKUP($L1244,Routing!$A$3:$C$23,3)+($L1244-VLOOKUP($L1244,Routing!$A$3:$A$23,1))*VLOOKUP($L1244,Routing!$A$3:$F$23,6)</f>
        <v>0.48102369385003152</v>
      </c>
      <c r="O1244" s="141">
        <f ca="1">VLOOKUP($L1244,Routing!$A$3:$B$23,2)+($L1244-VLOOKUP($L1244,Routing!$A$3:$A$23,1))*VLOOKUP($L1244,Routing!$A$3:$G$23,7)</f>
        <v>3.6947198199117834</v>
      </c>
      <c r="P1244" s="83" t="str">
        <f t="shared" ca="1" si="224"/>
        <v/>
      </c>
      <c r="Q1244" s="83" t="str">
        <f t="shared" ca="1" si="228"/>
        <v/>
      </c>
      <c r="R1244" s="83"/>
      <c r="S1244" s="83"/>
    </row>
    <row r="1245" spans="1:19" x14ac:dyDescent="0.2">
      <c r="A1245" s="83">
        <f>+MassCurves!A1212</f>
        <v>1208</v>
      </c>
      <c r="B1245" s="138">
        <f t="shared" si="217"/>
        <v>5.952</v>
      </c>
      <c r="C1245" s="123">
        <f t="shared" ca="1" si="219"/>
        <v>0.4919999999999991</v>
      </c>
      <c r="D1245" s="139">
        <f t="shared" ca="1" si="220"/>
        <v>0</v>
      </c>
      <c r="E1245" s="138">
        <f t="shared" ca="1" si="221"/>
        <v>0.21849999999999997</v>
      </c>
      <c r="F1245" s="139">
        <f t="shared" ca="1" si="218"/>
        <v>0.54197133299999889</v>
      </c>
      <c r="G1245" s="140">
        <f t="shared" ca="1" si="225"/>
        <v>32.319997784999963</v>
      </c>
      <c r="H1245" s="139">
        <f t="shared" ca="1" si="222"/>
        <v>3.3934602671546998</v>
      </c>
      <c r="I1245" s="123">
        <f t="shared" ca="1" si="226"/>
        <v>3.9354316001546987</v>
      </c>
      <c r="J1245" s="123">
        <f t="shared" ca="1" si="223"/>
        <v>7.8287490914377544</v>
      </c>
      <c r="K1245" s="142">
        <f t="shared" ca="1" si="227"/>
        <v>694.85617213067223</v>
      </c>
      <c r="L1245" s="143">
        <f ca="1">MAX(Routing!A$3,J1244+K1244)</f>
        <v>702.52463689312469</v>
      </c>
      <c r="M1245" s="141">
        <f ca="1">VLOOKUP(L1245,Routing!A$3:D$23,4)+(L1245-VLOOKUP(L1245,Routing!A$3:A$23,1))*VLOOKUP(L1245,Routing!A$3:E$23,5)</f>
        <v>3.8342073573273154</v>
      </c>
      <c r="N1245" s="141">
        <f ca="1">VLOOKUP($L1245,Routing!$A$3:$C$23,3)+($L1245-VLOOKUP($L1245,Routing!$A$3:$A$23,1))*VLOOKUP($L1245,Routing!$A$3:$F$23,6)</f>
        <v>0.48119175587864838</v>
      </c>
      <c r="O1245" s="141">
        <f ca="1">VLOOKUP($L1245,Routing!$A$3:$B$23,2)+($L1245-VLOOKUP($L1245,Routing!$A$3:$A$23,1))*VLOOKUP($L1245,Routing!$A$3:$G$23,7)</f>
        <v>3.6948186799286167</v>
      </c>
      <c r="P1245" s="83" t="str">
        <f t="shared" ca="1" si="224"/>
        <v/>
      </c>
      <c r="Q1245" s="83" t="str">
        <f t="shared" ca="1" si="228"/>
        <v/>
      </c>
      <c r="R1245" s="83"/>
      <c r="S1245" s="83"/>
    </row>
    <row r="1246" spans="1:19" x14ac:dyDescent="0.2">
      <c r="A1246" s="83">
        <f>+MassCurves!A1213</f>
        <v>1209</v>
      </c>
      <c r="B1246" s="138">
        <f t="shared" si="217"/>
        <v>5.9610000000000003</v>
      </c>
      <c r="C1246" s="123">
        <f t="shared" ca="1" si="219"/>
        <v>0.49500000000000011</v>
      </c>
      <c r="D1246" s="139">
        <f t="shared" ca="1" si="220"/>
        <v>0</v>
      </c>
      <c r="E1246" s="138">
        <f t="shared" ca="1" si="221"/>
        <v>0.21849999999999997</v>
      </c>
      <c r="F1246" s="139">
        <f t="shared" ca="1" si="218"/>
        <v>0.54527603624999998</v>
      </c>
      <c r="G1246" s="140">
        <f t="shared" ca="1" si="225"/>
        <v>32.617421077499969</v>
      </c>
      <c r="H1246" s="139">
        <f t="shared" ca="1" si="222"/>
        <v>3.3480414999967256</v>
      </c>
      <c r="I1246" s="123">
        <f t="shared" ca="1" si="226"/>
        <v>3.8933175362467258</v>
      </c>
      <c r="J1246" s="123">
        <f t="shared" ca="1" si="223"/>
        <v>7.7472397235840162</v>
      </c>
      <c r="K1246" s="142">
        <f t="shared" ca="1" si="227"/>
        <v>695.01596022025183</v>
      </c>
      <c r="L1246" s="143">
        <f ca="1">MAX(Routing!A$3,J1245+K1245)</f>
        <v>702.68492122211001</v>
      </c>
      <c r="M1246" s="141">
        <f ca="1">VLOOKUP(L1246,Routing!A$3:D$23,4)+(L1246-VLOOKUP(L1246,Routing!A$3:A$23,1))*VLOOKUP(L1246,Routing!A$3:E$23,5)</f>
        <v>3.8344550238524322</v>
      </c>
      <c r="N1246" s="141">
        <f ca="1">VLOOKUP($L1246,Routing!$A$3:$C$23,3)+($L1246-VLOOKUP($L1246,Routing!$A$3:$A$23,1))*VLOOKUP($L1246,Routing!$A$3:$F$23,6)</f>
        <v>0.48130197396574215</v>
      </c>
      <c r="O1246" s="141">
        <f ca="1">VLOOKUP($L1246,Routing!$A$3:$B$23,2)+($L1246-VLOOKUP($L1246,Routing!$A$3:$A$23,1))*VLOOKUP($L1246,Routing!$A$3:$G$23,7)</f>
        <v>3.6948835140974956</v>
      </c>
      <c r="P1246" s="83" t="str">
        <f t="shared" ca="1" si="224"/>
        <v/>
      </c>
      <c r="Q1246" s="83" t="str">
        <f t="shared" ca="1" si="228"/>
        <v/>
      </c>
      <c r="R1246" s="83"/>
      <c r="S1246" s="83"/>
    </row>
    <row r="1247" spans="1:19" x14ac:dyDescent="0.2">
      <c r="A1247" s="83">
        <f>+MassCurves!A1214</f>
        <v>1210</v>
      </c>
      <c r="B1247" s="138">
        <f t="shared" si="217"/>
        <v>5.97</v>
      </c>
      <c r="C1247" s="123">
        <f t="shared" ca="1" si="219"/>
        <v>0.50099999999999945</v>
      </c>
      <c r="D1247" s="139">
        <f t="shared" ca="1" si="220"/>
        <v>2.9487523534044159E-16</v>
      </c>
      <c r="E1247" s="138">
        <f t="shared" ca="1" si="221"/>
        <v>0.21850000000000019</v>
      </c>
      <c r="F1247" s="139">
        <f t="shared" ca="1" si="218"/>
        <v>0.55188544274999995</v>
      </c>
      <c r="G1247" s="140">
        <f t="shared" ca="1" si="225"/>
        <v>32.914844369999997</v>
      </c>
      <c r="H1247" s="139">
        <f t="shared" ca="1" si="222"/>
        <v>3.3020367889331244</v>
      </c>
      <c r="I1247" s="123">
        <f t="shared" ca="1" si="226"/>
        <v>3.8539222316831241</v>
      </c>
      <c r="J1247" s="123">
        <f t="shared" ca="1" si="223"/>
        <v>7.6619428088422268</v>
      </c>
      <c r="K1247" s="142">
        <f t="shared" ca="1" si="227"/>
        <v>695.09399611423942</v>
      </c>
      <c r="L1247" s="143">
        <f ca="1">MAX(Routing!A$3,J1246+K1246)</f>
        <v>702.76319994383584</v>
      </c>
      <c r="M1247" s="141">
        <f ca="1">VLOOKUP(L1247,Routing!A$3:D$23,4)+(L1247-VLOOKUP(L1247,Routing!A$3:A$23,1))*VLOOKUP(L1247,Routing!A$3:E$23,5)</f>
        <v>3.8345759777792643</v>
      </c>
      <c r="N1247" s="141">
        <f ca="1">VLOOKUP($L1247,Routing!$A$3:$C$23,3)+($L1247-VLOOKUP($L1247,Routing!$A$3:$A$23,1))*VLOOKUP($L1247,Routing!$A$3:$F$23,6)</f>
        <v>0.48135580162951558</v>
      </c>
      <c r="O1247" s="141">
        <f ca="1">VLOOKUP($L1247,Routing!$A$3:$B$23,2)+($L1247-VLOOKUP($L1247,Routing!$A$3:$A$23,1))*VLOOKUP($L1247,Routing!$A$3:$G$23,7)</f>
        <v>3.6949151774291269</v>
      </c>
      <c r="P1247" s="83" t="str">
        <f t="shared" ca="1" si="224"/>
        <v/>
      </c>
      <c r="Q1247" s="83" t="str">
        <f t="shared" ca="1" si="228"/>
        <v/>
      </c>
      <c r="R1247" s="83"/>
      <c r="S1247" s="83"/>
    </row>
    <row r="1248" spans="1:19" x14ac:dyDescent="0.2">
      <c r="A1248" s="83">
        <f>+MassCurves!A1215</f>
        <v>1211</v>
      </c>
      <c r="B1248" s="138">
        <f t="shared" si="217"/>
        <v>5.976</v>
      </c>
      <c r="C1248" s="123">
        <f t="shared" ca="1" si="219"/>
        <v>0.49500000000000011</v>
      </c>
      <c r="D1248" s="139">
        <f t="shared" ca="1" si="220"/>
        <v>0</v>
      </c>
      <c r="E1248" s="138">
        <f t="shared" ca="1" si="221"/>
        <v>0.21849999999999997</v>
      </c>
      <c r="F1248" s="139">
        <f t="shared" ca="1" si="218"/>
        <v>0.54527603624999998</v>
      </c>
      <c r="G1248" s="140">
        <f t="shared" ca="1" si="225"/>
        <v>32.914844369999997</v>
      </c>
      <c r="H1248" s="139">
        <f t="shared" ca="1" si="222"/>
        <v>3.2627445847272489</v>
      </c>
      <c r="I1248" s="123">
        <f t="shared" ca="1" si="226"/>
        <v>3.8080206209772491</v>
      </c>
      <c r="J1248" s="123">
        <f t="shared" ca="1" si="223"/>
        <v>7.570869550472402</v>
      </c>
      <c r="K1248" s="142">
        <f t="shared" ca="1" si="227"/>
        <v>695.08675659879225</v>
      </c>
      <c r="L1248" s="143">
        <f ca="1">MAX(Routing!A$3,J1247+K1247)</f>
        <v>702.75593892308166</v>
      </c>
      <c r="M1248" s="141">
        <f ca="1">VLOOKUP(L1248,Routing!A$3:D$23,4)+(L1248-VLOOKUP(L1248,Routing!A$3:A$23,1))*VLOOKUP(L1248,Routing!A$3:E$23,5)</f>
        <v>3.8345647582683466</v>
      </c>
      <c r="N1248" s="141">
        <f ca="1">VLOOKUP($L1248,Routing!$A$3:$C$23,3)+($L1248-VLOOKUP($L1248,Routing!$A$3:$A$23,1))*VLOOKUP($L1248,Routing!$A$3:$F$23,6)</f>
        <v>0.4813508086534527</v>
      </c>
      <c r="O1248" s="141">
        <f ca="1">VLOOKUP($L1248,Routing!$A$3:$B$23,2)+($L1248-VLOOKUP($L1248,Routing!$A$3:$A$23,1))*VLOOKUP($L1248,Routing!$A$3:$G$23,7)</f>
        <v>3.6949122403843839</v>
      </c>
      <c r="P1248" s="83" t="str">
        <f t="shared" ca="1" si="224"/>
        <v/>
      </c>
      <c r="Q1248" s="83" t="str">
        <f t="shared" ca="1" si="228"/>
        <v/>
      </c>
      <c r="R1248" s="83"/>
      <c r="S1248" s="83"/>
    </row>
    <row r="1249" spans="1:19" x14ac:dyDescent="0.2">
      <c r="A1249" s="83">
        <f>+MassCurves!A1216</f>
        <v>1212</v>
      </c>
      <c r="B1249" s="138">
        <f t="shared" si="217"/>
        <v>5.9820000000000002</v>
      </c>
      <c r="C1249" s="123">
        <f t="shared" ca="1" si="219"/>
        <v>0.48900000000000077</v>
      </c>
      <c r="D1249" s="139">
        <f t="shared" ca="1" si="220"/>
        <v>0</v>
      </c>
      <c r="E1249" s="138">
        <f t="shared" ca="1" si="221"/>
        <v>0.21849999999999997</v>
      </c>
      <c r="F1249" s="139">
        <f t="shared" ca="1" si="218"/>
        <v>0.53866662975000079</v>
      </c>
      <c r="G1249" s="140">
        <f t="shared" ca="1" si="225"/>
        <v>32.518279980000024</v>
      </c>
      <c r="H1249" s="139">
        <f t="shared" ca="1" si="222"/>
        <v>3.2241823430454128</v>
      </c>
      <c r="I1249" s="123">
        <f t="shared" ca="1" si="226"/>
        <v>3.7628489727954135</v>
      </c>
      <c r="J1249" s="123">
        <f t="shared" ca="1" si="223"/>
        <v>7.4831263249421607</v>
      </c>
      <c r="K1249" s="142">
        <f t="shared" ca="1" si="227"/>
        <v>694.98874669698534</v>
      </c>
      <c r="L1249" s="143">
        <f ca="1">MAX(Routing!A$3,J1248+K1248)</f>
        <v>702.65762614926462</v>
      </c>
      <c r="M1249" s="141">
        <f ca="1">VLOOKUP(L1249,Routing!A$3:D$23,4)+(L1249-VLOOKUP(L1249,Routing!A$3:A$23,1))*VLOOKUP(L1249,Routing!A$3:E$23,5)</f>
        <v>3.8344128483266822</v>
      </c>
      <c r="N1249" s="141">
        <f ca="1">VLOOKUP($L1249,Routing!$A$3:$C$23,3)+($L1249-VLOOKUP($L1249,Routing!$A$3:$A$23,1))*VLOOKUP($L1249,Routing!$A$3:$F$23,6)</f>
        <v>0.48128320475271213</v>
      </c>
      <c r="O1249" s="141">
        <f ca="1">VLOOKUP($L1249,Routing!$A$3:$B$23,2)+($L1249-VLOOKUP($L1249,Routing!$A$3:$A$23,1))*VLOOKUP($L1249,Routing!$A$3:$G$23,7)</f>
        <v>3.6948724733839482</v>
      </c>
      <c r="P1249" s="83" t="str">
        <f t="shared" ca="1" si="224"/>
        <v/>
      </c>
      <c r="Q1249" s="83" t="str">
        <f t="shared" ca="1" si="228"/>
        <v/>
      </c>
      <c r="R1249" s="83"/>
      <c r="S1249" s="83"/>
    </row>
    <row r="1250" spans="1:19" x14ac:dyDescent="0.2">
      <c r="A1250" s="83">
        <f>+MassCurves!A1217</f>
        <v>1213</v>
      </c>
      <c r="B1250" s="138">
        <f t="shared" si="217"/>
        <v>5.9880000000000004</v>
      </c>
      <c r="C1250" s="123">
        <f t="shared" ca="1" si="219"/>
        <v>0.48600000000000249</v>
      </c>
      <c r="D1250" s="139">
        <f t="shared" ca="1" si="220"/>
        <v>0</v>
      </c>
      <c r="E1250" s="138">
        <f t="shared" ca="1" si="221"/>
        <v>0.21849999999999997</v>
      </c>
      <c r="F1250" s="139">
        <f t="shared" ca="1" si="218"/>
        <v>0.53536192650000269</v>
      </c>
      <c r="G1250" s="140">
        <f t="shared" ca="1" si="225"/>
        <v>32.22085668750011</v>
      </c>
      <c r="H1250" s="139">
        <f t="shared" ca="1" si="222"/>
        <v>3.1849154684196579</v>
      </c>
      <c r="I1250" s="123">
        <f t="shared" ca="1" si="226"/>
        <v>3.7202773949196608</v>
      </c>
      <c r="J1250" s="123">
        <f t="shared" ca="1" si="223"/>
        <v>7.3968067846914147</v>
      </c>
      <c r="K1250" s="142">
        <f t="shared" ca="1" si="227"/>
        <v>694.80356664768135</v>
      </c>
      <c r="L1250" s="143">
        <f ca="1">MAX(Routing!A$3,J1249+K1249)</f>
        <v>702.47187302192754</v>
      </c>
      <c r="M1250" s="141">
        <f ca="1">VLOOKUP(L1250,Routing!A$3:D$23,4)+(L1250-VLOOKUP(L1250,Routing!A$3:A$23,1))*VLOOKUP(L1250,Routing!A$3:E$23,5)</f>
        <v>3.8341258281802442</v>
      </c>
      <c r="N1250" s="141">
        <f ca="1">VLOOKUP($L1250,Routing!$A$3:$C$23,3)+($L1250-VLOOKUP($L1250,Routing!$A$3:$A$23,1))*VLOOKUP($L1250,Routing!$A$3:$F$23,6)</f>
        <v>0.48115547327393066</v>
      </c>
      <c r="O1250" s="141">
        <f ca="1">VLOOKUP($L1250,Routing!$A$3:$B$23,2)+($L1250-VLOOKUP($L1250,Routing!$A$3:$A$23,1))*VLOOKUP($L1250,Routing!$A$3:$G$23,7)</f>
        <v>3.6947973372199594</v>
      </c>
      <c r="P1250" s="83" t="str">
        <f t="shared" ca="1" si="224"/>
        <v/>
      </c>
      <c r="Q1250" s="83" t="str">
        <f t="shared" ca="1" si="228"/>
        <v/>
      </c>
      <c r="R1250" s="83"/>
      <c r="S1250" s="83"/>
    </row>
    <row r="1251" spans="1:19" x14ac:dyDescent="0.2">
      <c r="A1251" s="83">
        <f>+MassCurves!A1218</f>
        <v>1214</v>
      </c>
      <c r="B1251" s="138">
        <f t="shared" si="217"/>
        <v>5.9939999999999998</v>
      </c>
      <c r="C1251" s="123">
        <f t="shared" ca="1" si="219"/>
        <v>0.48000000000000043</v>
      </c>
      <c r="D1251" s="139">
        <f t="shared" ca="1" si="220"/>
        <v>0</v>
      </c>
      <c r="E1251" s="138">
        <f t="shared" ca="1" si="221"/>
        <v>0.21849999999999997</v>
      </c>
      <c r="F1251" s="139">
        <f t="shared" ca="1" si="218"/>
        <v>0.52875252000000039</v>
      </c>
      <c r="G1251" s="140">
        <f t="shared" ca="1" si="225"/>
        <v>31.923433395000096</v>
      </c>
      <c r="H1251" s="139">
        <f t="shared" ca="1" si="222"/>
        <v>3.1477769120459014</v>
      </c>
      <c r="I1251" s="123">
        <f t="shared" ca="1" si="226"/>
        <v>3.6765294320459017</v>
      </c>
      <c r="J1251" s="123">
        <f t="shared" ca="1" si="223"/>
        <v>7.3099876003722297</v>
      </c>
      <c r="K1251" s="142">
        <f t="shared" ca="1" si="227"/>
        <v>694.53290510722741</v>
      </c>
      <c r="L1251" s="143">
        <f ca="1">MAX(Routing!A$3,J1250+K1250)</f>
        <v>702.20037343237277</v>
      </c>
      <c r="M1251" s="141">
        <f ca="1">VLOOKUP(L1251,Routing!A$3:D$23,4)+(L1251-VLOOKUP(L1251,Routing!A$3:A$23,1))*VLOOKUP(L1251,Routing!A$3:E$23,5)</f>
        <v>3.8337063151789339</v>
      </c>
      <c r="N1251" s="141">
        <f ca="1">VLOOKUP($L1251,Routing!$A$3:$C$23,3)+($L1251-VLOOKUP($L1251,Routing!$A$3:$A$23,1))*VLOOKUP($L1251,Routing!$A$3:$F$23,6)</f>
        <v>0.48096877900633184</v>
      </c>
      <c r="O1251" s="141">
        <f ca="1">VLOOKUP($L1251,Routing!$A$3:$B$23,2)+($L1251-VLOOKUP($L1251,Routing!$A$3:$A$23,1))*VLOOKUP($L1251,Routing!$A$3:$G$23,7)</f>
        <v>3.6946875170625484</v>
      </c>
      <c r="P1251" s="83" t="str">
        <f t="shared" ca="1" si="224"/>
        <v/>
      </c>
      <c r="Q1251" s="83" t="str">
        <f t="shared" ca="1" si="228"/>
        <v/>
      </c>
      <c r="R1251" s="83"/>
      <c r="S1251" s="83"/>
    </row>
    <row r="1252" spans="1:19" x14ac:dyDescent="0.2">
      <c r="A1252" s="83">
        <f>+MassCurves!A1219</f>
        <v>1215</v>
      </c>
      <c r="B1252" s="138">
        <f t="shared" si="217"/>
        <v>6</v>
      </c>
      <c r="C1252" s="123">
        <f t="shared" ca="1" si="219"/>
        <v>0.47400000000000109</v>
      </c>
      <c r="D1252" s="139">
        <f t="shared" ca="1" si="220"/>
        <v>0</v>
      </c>
      <c r="E1252" s="138">
        <f t="shared" ca="1" si="221"/>
        <v>0.21849999999999997</v>
      </c>
      <c r="F1252" s="139">
        <f t="shared" ca="1" si="218"/>
        <v>0.52214311350000109</v>
      </c>
      <c r="G1252" s="140">
        <f t="shared" ca="1" si="225"/>
        <v>31.526869005000044</v>
      </c>
      <c r="H1252" s="139">
        <f t="shared" ca="1" si="222"/>
        <v>3.1113150966107983</v>
      </c>
      <c r="I1252" s="123">
        <f t="shared" ca="1" si="226"/>
        <v>3.6334582101107995</v>
      </c>
      <c r="J1252" s="123">
        <f t="shared" ca="1" si="223"/>
        <v>7.22644594264702</v>
      </c>
      <c r="K1252" s="142">
        <f t="shared" ca="1" si="227"/>
        <v>694.17652812756592</v>
      </c>
      <c r="L1252" s="143">
        <f ca="1">MAX(Routing!A$3,J1251+K1251)</f>
        <v>701.84289270759962</v>
      </c>
      <c r="M1252" s="141">
        <f ca="1">VLOOKUP(L1252,Routing!A$3:D$23,4)+(L1252-VLOOKUP(L1252,Routing!A$3:A$23,1))*VLOOKUP(L1252,Routing!A$3:E$23,5)</f>
        <v>3.8331539467130882</v>
      </c>
      <c r="N1252" s="141">
        <f ca="1">VLOOKUP($L1252,Routing!$A$3:$C$23,3)+($L1252-VLOOKUP($L1252,Routing!$A$3:$A$23,1))*VLOOKUP($L1252,Routing!$A$3:$F$23,6)</f>
        <v>0.480722960579123</v>
      </c>
      <c r="O1252" s="141">
        <f ca="1">VLOOKUP($L1252,Routing!$A$3:$B$23,2)+($L1252-VLOOKUP($L1252,Routing!$A$3:$A$23,1))*VLOOKUP($L1252,Routing!$A$3:$G$23,7)</f>
        <v>3.6945429179877194</v>
      </c>
      <c r="P1252" s="83" t="str">
        <f t="shared" ca="1" si="224"/>
        <v/>
      </c>
      <c r="Q1252" s="83" t="str">
        <f t="shared" ca="1" si="228"/>
        <v/>
      </c>
      <c r="R1252" s="83"/>
      <c r="S1252" s="83"/>
    </row>
    <row r="1253" spans="1:19" x14ac:dyDescent="0.2">
      <c r="A1253" s="83">
        <f>+MassCurves!A1220</f>
        <v>1216</v>
      </c>
      <c r="B1253" s="138">
        <f t="shared" ref="B1253:B1316" si="229">+HLOOKUP($B$9,MassCurve,(A1253+2))</f>
        <v>6.0060000000000002</v>
      </c>
      <c r="C1253" s="123">
        <f t="shared" ca="1" si="219"/>
        <v>0.47100000000000009</v>
      </c>
      <c r="D1253" s="139">
        <f t="shared" ca="1" si="220"/>
        <v>0</v>
      </c>
      <c r="E1253" s="138">
        <f t="shared" ca="1" si="221"/>
        <v>0.21849999999999997</v>
      </c>
      <c r="F1253" s="139">
        <f t="shared" ref="F1253:F1316" ca="1" si="230">+E1253*C1253*MAX(0.05,$B$5)*1.0083</f>
        <v>0.5188384102500001</v>
      </c>
      <c r="G1253" s="140">
        <f t="shared" ca="1" si="225"/>
        <v>31.229445712500031</v>
      </c>
      <c r="H1253" s="139">
        <f t="shared" ca="1" si="222"/>
        <v>3.0741493635715629</v>
      </c>
      <c r="I1253" s="123">
        <f t="shared" ca="1" si="226"/>
        <v>3.5929877738215632</v>
      </c>
      <c r="J1253" s="123">
        <f t="shared" ca="1" si="223"/>
        <v>7.144225424951359</v>
      </c>
      <c r="K1253" s="142">
        <f t="shared" ca="1" si="227"/>
        <v>693.73796798129911</v>
      </c>
      <c r="L1253" s="143">
        <f ca="1">MAX(Routing!A$3,J1252+K1252)</f>
        <v>701.40297407021296</v>
      </c>
      <c r="M1253" s="141">
        <f ca="1">VLOOKUP(L1253,Routing!A$3:D$23,4)+(L1253-VLOOKUP(L1253,Routing!A$3:A$23,1))*VLOOKUP(L1253,Routing!A$3:E$23,5)</f>
        <v>3.8324741976637249</v>
      </c>
      <c r="N1253" s="141">
        <f ca="1">VLOOKUP($L1253,Routing!$A$3:$C$23,3)+($L1253-VLOOKUP($L1253,Routing!$A$3:$A$23,1))*VLOOKUP($L1253,Routing!$A$3:$F$23,6)</f>
        <v>0.48042045445767856</v>
      </c>
      <c r="O1253" s="141">
        <f ca="1">VLOOKUP($L1253,Routing!$A$3:$B$23,2)+($L1253-VLOOKUP($L1253,Routing!$A$3:$A$23,1))*VLOOKUP($L1253,Routing!$A$3:$G$23,7)</f>
        <v>3.6943649732103991</v>
      </c>
      <c r="P1253" s="83" t="str">
        <f t="shared" ca="1" si="224"/>
        <v/>
      </c>
      <c r="Q1253" s="83" t="str">
        <f t="shared" ca="1" si="228"/>
        <v/>
      </c>
      <c r="R1253" s="83"/>
      <c r="S1253" s="83"/>
    </row>
    <row r="1254" spans="1:19" x14ac:dyDescent="0.2">
      <c r="A1254" s="83">
        <f>+MassCurves!A1221</f>
        <v>1217</v>
      </c>
      <c r="B1254" s="138">
        <f t="shared" si="229"/>
        <v>6.0119999999999996</v>
      </c>
      <c r="C1254" s="123">
        <f t="shared" ref="C1254:C1317" ca="1" si="231">+IF(A1254&lt;MAX(5,$B$6),(B1254-B1253)*60,(B1254-OFFSET(B1254,-MAX(5,$B$6),0,1,1))/(A1254-OFFSET(A1254,-MAX(5,$B$6),0,1,1))*60)</f>
        <v>0.46499999999999808</v>
      </c>
      <c r="D1254" s="139">
        <f t="shared" ref="D1254:D1317" ca="1" si="232">VLOOKUP(C1254,Cinterp,$B$10+1)</f>
        <v>0</v>
      </c>
      <c r="E1254" s="138">
        <f t="shared" ref="E1254:E1317" ca="1" si="233">0.95*MAX(0,$B$7)/100+D1254*(1-MAX(0,$B$7)/100)</f>
        <v>0.21849999999999997</v>
      </c>
      <c r="F1254" s="139">
        <f t="shared" ca="1" si="230"/>
        <v>0.5122290037499978</v>
      </c>
      <c r="G1254" s="140">
        <f t="shared" ca="1" si="225"/>
        <v>30.932022419999939</v>
      </c>
      <c r="H1254" s="139">
        <f t="shared" ref="H1254:H1317" ca="1" si="234">+S$35*(1-F1254/B$20)*(1/(1+ABS(A1254-S$37)/100))^2</f>
        <v>3.0390086881932064</v>
      </c>
      <c r="I1254" s="123">
        <f t="shared" ca="1" si="226"/>
        <v>3.551237691943204</v>
      </c>
      <c r="J1254" s="123">
        <f t="shared" ref="J1254:J1317" ca="1" si="235">+I1254+I1255</f>
        <v>7.0613535555445797</v>
      </c>
      <c r="K1254" s="142">
        <f t="shared" ca="1" si="227"/>
        <v>693.21879568417296</v>
      </c>
      <c r="L1254" s="143">
        <f ca="1">MAX(Routing!A$3,J1253+K1253)</f>
        <v>700.88219340625051</v>
      </c>
      <c r="M1254" s="141">
        <f ca="1">VLOOKUP(L1254,Routing!A$3:D$23,4)+(L1254-VLOOKUP(L1254,Routing!A$3:A$23,1))*VLOOKUP(L1254,Routing!A$3:E$23,5)</f>
        <v>3.8316695030425598</v>
      </c>
      <c r="N1254" s="141">
        <f ca="1">VLOOKUP($L1254,Routing!$A$3:$C$23,3)+($L1254-VLOOKUP($L1254,Routing!$A$3:$A$23,1))*VLOOKUP($L1254,Routing!$A$3:$F$23,6)</f>
        <v>0.4800623442859559</v>
      </c>
      <c r="O1254" s="141">
        <f ca="1">VLOOKUP($L1254,Routing!$A$3:$B$23,2)+($L1254-VLOOKUP($L1254,Routing!$A$3:$A$23,1))*VLOOKUP($L1254,Routing!$A$3:$G$23,7)</f>
        <v>3.6941543201682094</v>
      </c>
      <c r="P1254" s="83" t="str">
        <f t="shared" ref="P1254:P1317" ca="1" si="236">IF(I1254&gt;B$23,(I1254-B$23),"")</f>
        <v/>
      </c>
      <c r="Q1254" s="83" t="str">
        <f t="shared" ca="1" si="228"/>
        <v/>
      </c>
      <c r="R1254" s="83"/>
      <c r="S1254" s="83"/>
    </row>
    <row r="1255" spans="1:19" x14ac:dyDescent="0.2">
      <c r="A1255" s="83">
        <f>+MassCurves!A1222</f>
        <v>1218</v>
      </c>
      <c r="B1255" s="138">
        <f t="shared" si="229"/>
        <v>6.0179999999999998</v>
      </c>
      <c r="C1255" s="123">
        <f t="shared" ca="1" si="231"/>
        <v>0.45899999999999874</v>
      </c>
      <c r="D1255" s="139">
        <f t="shared" ca="1" si="232"/>
        <v>0</v>
      </c>
      <c r="E1255" s="138">
        <f t="shared" ca="1" si="233"/>
        <v>0.21849999999999997</v>
      </c>
      <c r="F1255" s="139">
        <f t="shared" ca="1" si="230"/>
        <v>0.5056195972499985</v>
      </c>
      <c r="G1255" s="140">
        <f t="shared" ref="G1255:G1318" ca="1" si="237">+AVERAGE(F1254:F1255)*60</f>
        <v>30.535458029999887</v>
      </c>
      <c r="H1255" s="139">
        <f t="shared" ca="1" si="234"/>
        <v>3.0044963067012893</v>
      </c>
      <c r="I1255" s="123">
        <f t="shared" ref="I1255:I1318" ca="1" si="238">+F1255+H1255</f>
        <v>3.5101159039512879</v>
      </c>
      <c r="J1255" s="123">
        <f t="shared" ca="1" si="235"/>
        <v>6.9817132369800241</v>
      </c>
      <c r="K1255" s="142">
        <f t="shared" ref="K1255:K1318" ca="1" si="239">L1255-2*M1255</f>
        <v>692.61861100060594</v>
      </c>
      <c r="L1255" s="143">
        <f ca="1">MAX(Routing!A$3,J1254+K1254)</f>
        <v>700.2801492397175</v>
      </c>
      <c r="M1255" s="141">
        <f ca="1">VLOOKUP(L1255,Routing!A$3:D$23,4)+(L1255-VLOOKUP(L1255,Routing!A$3:A$23,1))*VLOOKUP(L1255,Routing!A$3:E$23,5)</f>
        <v>3.8307392425009588</v>
      </c>
      <c r="N1255" s="141">
        <f ca="1">VLOOKUP($L1255,Routing!$A$3:$C$23,3)+($L1255-VLOOKUP($L1255,Routing!$A$3:$A$23,1))*VLOOKUP($L1255,Routing!$A$3:$F$23,6)</f>
        <v>0.47964835399257344</v>
      </c>
      <c r="O1255" s="141">
        <f ca="1">VLOOKUP($L1255,Routing!$A$3:$B$23,2)+($L1255-VLOOKUP($L1255,Routing!$A$3:$A$23,1))*VLOOKUP($L1255,Routing!$A$3:$G$23,7)</f>
        <v>3.6939107964662199</v>
      </c>
      <c r="P1255" s="83" t="str">
        <f t="shared" ca="1" si="236"/>
        <v/>
      </c>
      <c r="Q1255" s="83" t="str">
        <f t="shared" ref="Q1255:Q1318" ca="1" si="240">IF(P1255="","",P1255*60)</f>
        <v/>
      </c>
      <c r="R1255" s="83"/>
      <c r="S1255" s="83"/>
    </row>
    <row r="1256" spans="1:19" x14ac:dyDescent="0.2">
      <c r="A1256" s="83">
        <f>+MassCurves!A1223</f>
        <v>1219</v>
      </c>
      <c r="B1256" s="138">
        <f t="shared" si="229"/>
        <v>6.024</v>
      </c>
      <c r="C1256" s="123">
        <f t="shared" ca="1" si="231"/>
        <v>0.45600000000000041</v>
      </c>
      <c r="D1256" s="139">
        <f t="shared" ca="1" si="232"/>
        <v>0</v>
      </c>
      <c r="E1256" s="138">
        <f t="shared" ca="1" si="233"/>
        <v>0.21849999999999997</v>
      </c>
      <c r="F1256" s="139">
        <f t="shared" ca="1" si="230"/>
        <v>0.50231489400000029</v>
      </c>
      <c r="G1256" s="140">
        <f t="shared" ca="1" si="237"/>
        <v>30.238034737499962</v>
      </c>
      <c r="H1256" s="139">
        <f t="shared" ca="1" si="234"/>
        <v>2.9692824789057313</v>
      </c>
      <c r="I1256" s="123">
        <f t="shared" ca="1" si="238"/>
        <v>3.4715973729057317</v>
      </c>
      <c r="J1256" s="123">
        <f t="shared" ca="1" si="235"/>
        <v>6.903300613903296</v>
      </c>
      <c r="K1256" s="142">
        <f t="shared" ca="1" si="239"/>
        <v>691.94088583468772</v>
      </c>
      <c r="L1256" s="143">
        <f ca="1">MAX(Routing!A$3,J1255+K1255)</f>
        <v>699.60032423758594</v>
      </c>
      <c r="M1256" s="141">
        <f ca="1">VLOOKUP(L1256,Routing!A$3:D$23,4)+(L1256-VLOOKUP(L1256,Routing!A$3:A$23,1))*VLOOKUP(L1256,Routing!A$3:E$23,5)</f>
        <v>3.8296887973511979</v>
      </c>
      <c r="N1256" s="141">
        <f ca="1">VLOOKUP($L1256,Routing!$A$3:$C$23,3)+($L1256-VLOOKUP($L1256,Routing!$A$3:$A$23,1))*VLOOKUP($L1256,Routing!$A$3:$F$23,6)</f>
        <v>0.47918087840236556</v>
      </c>
      <c r="O1256" s="141">
        <f ca="1">VLOOKUP($L1256,Routing!$A$3:$B$23,2)+($L1256-VLOOKUP($L1256,Routing!$A$3:$A$23,1))*VLOOKUP($L1256,Routing!$A$3:$G$23,7)</f>
        <v>3.693635810824921</v>
      </c>
      <c r="P1256" s="83" t="str">
        <f t="shared" ca="1" si="236"/>
        <v/>
      </c>
      <c r="Q1256" s="83" t="str">
        <f t="shared" ca="1" si="240"/>
        <v/>
      </c>
      <c r="R1256" s="83"/>
      <c r="S1256" s="83"/>
    </row>
    <row r="1257" spans="1:19" x14ac:dyDescent="0.2">
      <c r="A1257" s="83">
        <f>+MassCurves!A1224</f>
        <v>1220</v>
      </c>
      <c r="B1257" s="138">
        <f t="shared" si="229"/>
        <v>6.03</v>
      </c>
      <c r="C1257" s="123">
        <f t="shared" ca="1" si="231"/>
        <v>0.45000000000000107</v>
      </c>
      <c r="D1257" s="139">
        <f t="shared" ca="1" si="232"/>
        <v>0</v>
      </c>
      <c r="E1257" s="138">
        <f t="shared" ca="1" si="233"/>
        <v>0.21849999999999997</v>
      </c>
      <c r="F1257" s="139">
        <f t="shared" ca="1" si="230"/>
        <v>0.4957054875000011</v>
      </c>
      <c r="G1257" s="140">
        <f t="shared" ca="1" si="237"/>
        <v>29.940611445000041</v>
      </c>
      <c r="H1257" s="139">
        <f t="shared" ca="1" si="234"/>
        <v>2.9359977929275507</v>
      </c>
      <c r="I1257" s="123">
        <f t="shared" ca="1" si="238"/>
        <v>3.431703280427552</v>
      </c>
      <c r="J1257" s="123">
        <f t="shared" ca="1" si="235"/>
        <v>6.8220750173462461</v>
      </c>
      <c r="K1257" s="142">
        <f t="shared" ca="1" si="239"/>
        <v>691.18708369811111</v>
      </c>
      <c r="L1257" s="143">
        <f ca="1">MAX(Routing!A$3,J1256+K1256)</f>
        <v>698.84418644859102</v>
      </c>
      <c r="M1257" s="141">
        <f ca="1">VLOOKUP(L1257,Routing!A$3:D$23,4)+(L1257-VLOOKUP(L1257,Routing!A$3:A$23,1))*VLOOKUP(L1257,Routing!A$3:E$23,5)</f>
        <v>3.8285204359780352</v>
      </c>
      <c r="N1257" s="141">
        <f ca="1">VLOOKUP($L1257,Routing!$A$3:$C$23,3)+($L1257-VLOOKUP($L1257,Routing!$A$3:$A$23,1))*VLOOKUP($L1257,Routing!$A$3:$F$23,6)</f>
        <v>0.47866092700593182</v>
      </c>
      <c r="O1257" s="141">
        <f ca="1">VLOOKUP($L1257,Routing!$A$3:$B$23,2)+($L1257-VLOOKUP($L1257,Routing!$A$3:$A$23,1))*VLOOKUP($L1257,Routing!$A$3:$G$23,7)</f>
        <v>3.6933299570623128</v>
      </c>
      <c r="P1257" s="83" t="str">
        <f t="shared" ca="1" si="236"/>
        <v/>
      </c>
      <c r="Q1257" s="83" t="str">
        <f t="shared" ca="1" si="240"/>
        <v/>
      </c>
      <c r="R1257" s="83"/>
      <c r="S1257" s="83"/>
    </row>
    <row r="1258" spans="1:19" x14ac:dyDescent="0.2">
      <c r="A1258" s="83">
        <f>+MassCurves!A1225</f>
        <v>1221</v>
      </c>
      <c r="B1258" s="138">
        <f t="shared" si="229"/>
        <v>6.0359999999999996</v>
      </c>
      <c r="C1258" s="123">
        <f t="shared" ca="1" si="231"/>
        <v>0.44099999999999806</v>
      </c>
      <c r="D1258" s="139">
        <f t="shared" ca="1" si="232"/>
        <v>0</v>
      </c>
      <c r="E1258" s="138">
        <f t="shared" ca="1" si="233"/>
        <v>0.21849999999999997</v>
      </c>
      <c r="F1258" s="139">
        <f t="shared" ca="1" si="230"/>
        <v>0.48579137774999781</v>
      </c>
      <c r="G1258" s="140">
        <f t="shared" ca="1" si="237"/>
        <v>29.444905957499966</v>
      </c>
      <c r="H1258" s="139">
        <f t="shared" ca="1" si="234"/>
        <v>2.904580398176754</v>
      </c>
      <c r="I1258" s="123">
        <f t="shared" ca="1" si="238"/>
        <v>3.3903717759267518</v>
      </c>
      <c r="J1258" s="123">
        <f t="shared" ca="1" si="235"/>
        <v>6.7399517193734892</v>
      </c>
      <c r="K1258" s="142">
        <f t="shared" ca="1" si="239"/>
        <v>690.35463539757279</v>
      </c>
      <c r="L1258" s="143">
        <f ca="1">MAX(Routing!A$3,J1257+K1257)</f>
        <v>698.00915871545737</v>
      </c>
      <c r="M1258" s="141">
        <f ca="1">VLOOKUP(L1258,Routing!A$3:D$23,4)+(L1258-VLOOKUP(L1258,Routing!A$3:A$23,1))*VLOOKUP(L1258,Routing!A$3:E$23,5)</f>
        <v>3.8272301762355481</v>
      </c>
      <c r="N1258" s="141">
        <f ca="1">VLOOKUP($L1258,Routing!$A$3:$C$23,3)+($L1258-VLOOKUP($L1258,Routing!$A$3:$A$23,1))*VLOOKUP($L1258,Routing!$A$3:$F$23,6)</f>
        <v>0.47808672764409221</v>
      </c>
      <c r="O1258" s="141">
        <f ca="1">VLOOKUP($L1258,Routing!$A$3:$B$23,2)+($L1258-VLOOKUP($L1258,Routing!$A$3:$A$23,1))*VLOOKUP($L1258,Routing!$A$3:$G$23,7)</f>
        <v>3.6929921927318188</v>
      </c>
      <c r="P1258" s="83" t="str">
        <f t="shared" ca="1" si="236"/>
        <v/>
      </c>
      <c r="Q1258" s="83" t="str">
        <f t="shared" ca="1" si="240"/>
        <v/>
      </c>
      <c r="R1258" s="83"/>
      <c r="S1258" s="83"/>
    </row>
    <row r="1259" spans="1:19" x14ac:dyDescent="0.2">
      <c r="A1259" s="83">
        <f>+MassCurves!A1226</f>
        <v>1222</v>
      </c>
      <c r="B1259" s="138">
        <f t="shared" si="229"/>
        <v>6.0419999999999998</v>
      </c>
      <c r="C1259" s="123">
        <f t="shared" ca="1" si="231"/>
        <v>0.43200000000000038</v>
      </c>
      <c r="D1259" s="139">
        <f t="shared" ca="1" si="232"/>
        <v>0</v>
      </c>
      <c r="E1259" s="138">
        <f t="shared" ca="1" si="233"/>
        <v>0.21849999999999997</v>
      </c>
      <c r="F1259" s="139">
        <f t="shared" ca="1" si="230"/>
        <v>0.47587726800000035</v>
      </c>
      <c r="G1259" s="140">
        <f t="shared" ca="1" si="237"/>
        <v>28.850059372499942</v>
      </c>
      <c r="H1259" s="139">
        <f t="shared" ca="1" si="234"/>
        <v>2.8737027140401117</v>
      </c>
      <c r="I1259" s="123">
        <f t="shared" ca="1" si="238"/>
        <v>3.3495799820401122</v>
      </c>
      <c r="J1259" s="123">
        <f t="shared" ca="1" si="235"/>
        <v>6.6588953034780189</v>
      </c>
      <c r="K1259" s="142">
        <f t="shared" ca="1" si="239"/>
        <v>689.44288903237316</v>
      </c>
      <c r="L1259" s="143">
        <f ca="1">MAX(Routing!A$3,J1258+K1258)</f>
        <v>697.09458711694629</v>
      </c>
      <c r="M1259" s="141">
        <f ca="1">VLOOKUP(L1259,Routing!A$3:D$23,4)+(L1259-VLOOKUP(L1259,Routing!A$3:A$23,1))*VLOOKUP(L1259,Routing!A$3:E$23,5)</f>
        <v>3.8258170077043041</v>
      </c>
      <c r="N1259" s="141">
        <f ca="1">VLOOKUP($L1259,Routing!$A$3:$C$23,3)+($L1259-VLOOKUP($L1259,Routing!$A$3:$A$23,1))*VLOOKUP($L1259,Routing!$A$3:$F$23,6)</f>
        <v>0.47745783065374792</v>
      </c>
      <c r="O1259" s="141">
        <f ca="1">VLOOKUP($L1259,Routing!$A$3:$B$23,2)+($L1259-VLOOKUP($L1259,Routing!$A$3:$A$23,1))*VLOOKUP($L1259,Routing!$A$3:$G$23,7)</f>
        <v>3.6926222533257342</v>
      </c>
      <c r="P1259" s="83" t="str">
        <f t="shared" ca="1" si="236"/>
        <v/>
      </c>
      <c r="Q1259" s="83" t="str">
        <f t="shared" ca="1" si="240"/>
        <v/>
      </c>
      <c r="R1259" s="83"/>
      <c r="S1259" s="83"/>
    </row>
    <row r="1260" spans="1:19" x14ac:dyDescent="0.2">
      <c r="A1260" s="83">
        <f>+MassCurves!A1227</f>
        <v>1223</v>
      </c>
      <c r="B1260" s="138">
        <f t="shared" si="229"/>
        <v>6.048</v>
      </c>
      <c r="C1260" s="123">
        <f t="shared" ca="1" si="231"/>
        <v>0.42300000000000004</v>
      </c>
      <c r="D1260" s="139">
        <f t="shared" ca="1" si="232"/>
        <v>0</v>
      </c>
      <c r="E1260" s="138">
        <f t="shared" ca="1" si="233"/>
        <v>0.21849999999999997</v>
      </c>
      <c r="F1260" s="139">
        <f t="shared" ca="1" si="230"/>
        <v>0.46596315824999995</v>
      </c>
      <c r="G1260" s="140">
        <f t="shared" ca="1" si="237"/>
        <v>28.25521278750001</v>
      </c>
      <c r="H1260" s="139">
        <f t="shared" ca="1" si="234"/>
        <v>2.8433522013736789</v>
      </c>
      <c r="I1260" s="123">
        <f t="shared" ca="1" si="238"/>
        <v>3.3093153596236791</v>
      </c>
      <c r="J1260" s="123">
        <f t="shared" ca="1" si="235"/>
        <v>6.5788810564237012</v>
      </c>
      <c r="K1260" s="142">
        <f t="shared" ca="1" si="239"/>
        <v>688.45315322837826</v>
      </c>
      <c r="L1260" s="143">
        <f ca="1">MAX(Routing!A$3,J1259+K1259)</f>
        <v>696.10178433585122</v>
      </c>
      <c r="M1260" s="141">
        <f ca="1">VLOOKUP(L1260,Routing!A$3:D$23,4)+(L1260-VLOOKUP(L1260,Routing!A$3:A$23,1))*VLOOKUP(L1260,Routing!A$3:E$23,5)</f>
        <v>3.8242829587022804</v>
      </c>
      <c r="N1260" s="141">
        <f ca="1">VLOOKUP($L1260,Routing!$A$3:$C$23,3)+($L1260-VLOOKUP($L1260,Routing!$A$3:$A$23,1))*VLOOKUP($L1260,Routing!$A$3:$F$23,6)</f>
        <v>0.4767751386894965</v>
      </c>
      <c r="O1260" s="141">
        <f ca="1">VLOOKUP($L1260,Routing!$A$3:$B$23,2)+($L1260-VLOOKUP($L1260,Routing!$A$3:$A$23,1))*VLOOKUP($L1260,Routing!$A$3:$G$23,7)</f>
        <v>3.6922206698173508</v>
      </c>
      <c r="P1260" s="83" t="str">
        <f t="shared" ca="1" si="236"/>
        <v/>
      </c>
      <c r="Q1260" s="83" t="str">
        <f t="shared" ca="1" si="240"/>
        <v/>
      </c>
      <c r="R1260" s="83"/>
      <c r="S1260" s="83"/>
    </row>
    <row r="1261" spans="1:19" x14ac:dyDescent="0.2">
      <c r="A1261" s="83">
        <f>+MassCurves!A1228</f>
        <v>1224</v>
      </c>
      <c r="B1261" s="138">
        <f t="shared" si="229"/>
        <v>6.0540000000000003</v>
      </c>
      <c r="C1261" s="123">
        <f t="shared" ca="1" si="231"/>
        <v>0.4139999999999997</v>
      </c>
      <c r="D1261" s="139">
        <f t="shared" ca="1" si="232"/>
        <v>0</v>
      </c>
      <c r="E1261" s="138">
        <f t="shared" ca="1" si="233"/>
        <v>0.21849999999999997</v>
      </c>
      <c r="F1261" s="139">
        <f t="shared" ca="1" si="230"/>
        <v>0.45604904849999967</v>
      </c>
      <c r="G1261" s="140">
        <f t="shared" ca="1" si="237"/>
        <v>27.66036620249999</v>
      </c>
      <c r="H1261" s="139">
        <f t="shared" ca="1" si="234"/>
        <v>2.8135166860851086</v>
      </c>
      <c r="I1261" s="123">
        <f t="shared" ca="1" si="238"/>
        <v>3.2695657345851084</v>
      </c>
      <c r="J1261" s="123">
        <f t="shared" ca="1" si="235"/>
        <v>6.4998849823447404</v>
      </c>
      <c r="K1261" s="142">
        <f t="shared" ca="1" si="239"/>
        <v>687.38670793020083</v>
      </c>
      <c r="L1261" s="143">
        <f ca="1">MAX(Routing!A$3,J1260+K1260)</f>
        <v>695.03203428480197</v>
      </c>
      <c r="M1261" s="141">
        <f ca="1">VLOOKUP(L1261,Routing!A$3:D$23,4)+(L1261-VLOOKUP(L1261,Routing!A$3:A$23,1))*VLOOKUP(L1261,Routing!A$3:E$23,5)</f>
        <v>3.8226300130926631</v>
      </c>
      <c r="N1261" s="141">
        <f ca="1">VLOOKUP($L1261,Routing!$A$3:$C$23,3)+($L1261-VLOOKUP($L1261,Routing!$A$3:$A$23,1))*VLOOKUP($L1261,Routing!$A$3:$F$23,6)</f>
        <v>0.47603953462238935</v>
      </c>
      <c r="O1261" s="141">
        <f ca="1">VLOOKUP($L1261,Routing!$A$3:$B$23,2)+($L1261-VLOOKUP($L1261,Routing!$A$3:$A$23,1))*VLOOKUP($L1261,Routing!$A$3:$G$23,7)</f>
        <v>3.6917879615425822</v>
      </c>
      <c r="P1261" s="83" t="str">
        <f t="shared" ca="1" si="236"/>
        <v/>
      </c>
      <c r="Q1261" s="83" t="str">
        <f t="shared" ca="1" si="240"/>
        <v/>
      </c>
      <c r="R1261" s="83"/>
      <c r="S1261" s="83"/>
    </row>
    <row r="1262" spans="1:19" x14ac:dyDescent="0.2">
      <c r="A1262" s="83">
        <f>+MassCurves!A1229</f>
        <v>1225</v>
      </c>
      <c r="B1262" s="138">
        <f t="shared" si="229"/>
        <v>6.06</v>
      </c>
      <c r="C1262" s="123">
        <f t="shared" ca="1" si="231"/>
        <v>0.40499999999999936</v>
      </c>
      <c r="D1262" s="139">
        <f t="shared" ca="1" si="232"/>
        <v>0</v>
      </c>
      <c r="E1262" s="138">
        <f t="shared" ca="1" si="233"/>
        <v>0.21849999999999997</v>
      </c>
      <c r="F1262" s="139">
        <f t="shared" ca="1" si="230"/>
        <v>0.44613493874999927</v>
      </c>
      <c r="G1262" s="140">
        <f t="shared" ca="1" si="237"/>
        <v>27.065519617499969</v>
      </c>
      <c r="H1262" s="139">
        <f t="shared" ca="1" si="234"/>
        <v>2.78418434640079</v>
      </c>
      <c r="I1262" s="123">
        <f t="shared" ca="1" si="238"/>
        <v>3.2303192851507894</v>
      </c>
      <c r="J1262" s="123">
        <f t="shared" ca="1" si="235"/>
        <v>6.4218837777963484</v>
      </c>
      <c r="K1262" s="142">
        <f t="shared" ca="1" si="239"/>
        <v>686.24480520497957</v>
      </c>
      <c r="L1262" s="143">
        <f ca="1">MAX(Routing!A$3,J1261+K1261)</f>
        <v>693.88659291254555</v>
      </c>
      <c r="M1262" s="141">
        <f ca="1">VLOOKUP(L1262,Routing!A$3:D$23,4)+(L1262-VLOOKUP(L1262,Routing!A$3:A$23,1))*VLOOKUP(L1262,Routing!A$3:E$23,5)</f>
        <v>3.8208601115296874</v>
      </c>
      <c r="N1262" s="141">
        <f ca="1">VLOOKUP($L1262,Routing!$A$3:$C$23,3)+($L1262-VLOOKUP($L1262,Routing!$A$3:$A$23,1))*VLOOKUP($L1262,Routing!$A$3:$F$23,6)</f>
        <v>0.47525188209436353</v>
      </c>
      <c r="O1262" s="141">
        <f ca="1">VLOOKUP($L1262,Routing!$A$3:$B$23,2)+($L1262-VLOOKUP($L1262,Routing!$A$3:$A$23,1))*VLOOKUP($L1262,Routing!$A$3:$G$23,7)</f>
        <v>3.6913246365260961</v>
      </c>
      <c r="P1262" s="83" t="str">
        <f t="shared" ca="1" si="236"/>
        <v/>
      </c>
      <c r="Q1262" s="83" t="str">
        <f t="shared" ca="1" si="240"/>
        <v/>
      </c>
      <c r="R1262" s="83"/>
      <c r="S1262" s="83"/>
    </row>
    <row r="1263" spans="1:19" x14ac:dyDescent="0.2">
      <c r="A1263" s="83">
        <f>+MassCurves!A1230</f>
        <v>1226</v>
      </c>
      <c r="B1263" s="138">
        <f t="shared" si="229"/>
        <v>6.0659999999999998</v>
      </c>
      <c r="C1263" s="123">
        <f t="shared" ca="1" si="231"/>
        <v>0.39599999999999902</v>
      </c>
      <c r="D1263" s="139">
        <f t="shared" ca="1" si="232"/>
        <v>0</v>
      </c>
      <c r="E1263" s="138">
        <f t="shared" ca="1" si="233"/>
        <v>0.21849999999999997</v>
      </c>
      <c r="F1263" s="139">
        <f t="shared" ca="1" si="230"/>
        <v>0.43622082899999881</v>
      </c>
      <c r="G1263" s="140">
        <f t="shared" ca="1" si="237"/>
        <v>26.470673032499942</v>
      </c>
      <c r="H1263" s="139">
        <f t="shared" ca="1" si="234"/>
        <v>2.7553437006493917</v>
      </c>
      <c r="I1263" s="123">
        <f t="shared" ca="1" si="238"/>
        <v>3.1915645296493906</v>
      </c>
      <c r="J1263" s="123">
        <f t="shared" ca="1" si="235"/>
        <v>6.3448548078143876</v>
      </c>
      <c r="K1263" s="142">
        <f t="shared" ca="1" si="239"/>
        <v>685.02867001881043</v>
      </c>
      <c r="L1263" s="143">
        <f ca="1">MAX(Routing!A$3,J1262+K1262)</f>
        <v>692.6666889827759</v>
      </c>
      <c r="M1263" s="141">
        <f ca="1">VLOOKUP(L1263,Routing!A$3:D$23,4)+(L1263-VLOOKUP(L1263,Routing!A$3:A$23,1))*VLOOKUP(L1263,Routing!A$3:E$23,5)</f>
        <v>3.8189751526620626</v>
      </c>
      <c r="N1263" s="141">
        <f ca="1">VLOOKUP($L1263,Routing!$A$3:$C$23,3)+($L1263-VLOOKUP($L1263,Routing!$A$3:$A$23,1))*VLOOKUP($L1263,Routing!$A$3:$F$23,6)</f>
        <v>0.47441302605379743</v>
      </c>
      <c r="O1263" s="141">
        <f ca="1">VLOOKUP($L1263,Routing!$A$3:$B$23,2)+($L1263-VLOOKUP($L1263,Routing!$A$3:$A$23,1))*VLOOKUP($L1263,Routing!$A$3:$G$23,7)</f>
        <v>3.6908311917963514</v>
      </c>
      <c r="P1263" s="83" t="str">
        <f t="shared" ca="1" si="236"/>
        <v/>
      </c>
      <c r="Q1263" s="83" t="str">
        <f t="shared" ca="1" si="240"/>
        <v/>
      </c>
      <c r="R1263" s="83"/>
      <c r="S1263" s="83"/>
    </row>
    <row r="1264" spans="1:19" x14ac:dyDescent="0.2">
      <c r="A1264" s="83">
        <f>+MassCurves!A1231</f>
        <v>1227</v>
      </c>
      <c r="B1264" s="138">
        <f t="shared" si="229"/>
        <v>6.0720000000000001</v>
      </c>
      <c r="C1264" s="123">
        <f t="shared" ca="1" si="231"/>
        <v>0.38700000000000134</v>
      </c>
      <c r="D1264" s="139">
        <f t="shared" ca="1" si="232"/>
        <v>0</v>
      </c>
      <c r="E1264" s="138">
        <f t="shared" ca="1" si="233"/>
        <v>0.21849999999999997</v>
      </c>
      <c r="F1264" s="139">
        <f t="shared" ca="1" si="230"/>
        <v>0.42630671925000146</v>
      </c>
      <c r="G1264" s="140">
        <f t="shared" ca="1" si="237"/>
        <v>25.87582644750001</v>
      </c>
      <c r="H1264" s="139">
        <f t="shared" ca="1" si="234"/>
        <v>2.7269835955379556</v>
      </c>
      <c r="I1264" s="123">
        <f t="shared" ca="1" si="238"/>
        <v>3.1532903147879572</v>
      </c>
      <c r="J1264" s="123">
        <f t="shared" ca="1" si="235"/>
        <v>6.268776082937519</v>
      </c>
      <c r="K1264" s="142">
        <f t="shared" ca="1" si="239"/>
        <v>683.73950098690489</v>
      </c>
      <c r="L1264" s="143">
        <f ca="1">MAX(Routing!A$3,J1263+K1263)</f>
        <v>691.37352482662482</v>
      </c>
      <c r="M1264" s="141">
        <f ca="1">VLOOKUP(L1264,Routing!A$3:D$23,4)+(L1264-VLOOKUP(L1264,Routing!A$3:A$23,1))*VLOOKUP(L1264,Routing!A$3:E$23,5)</f>
        <v>3.8169769942956964</v>
      </c>
      <c r="N1264" s="141">
        <f ca="1">VLOOKUP($L1264,Routing!$A$3:$C$23,3)+($L1264-VLOOKUP($L1264,Routing!$A$3:$A$23,1))*VLOOKUP($L1264,Routing!$A$3:$F$23,6)</f>
        <v>0.47352379327295396</v>
      </c>
      <c r="O1264" s="141">
        <f ca="1">VLOOKUP($L1264,Routing!$A$3:$B$23,2)+($L1264-VLOOKUP($L1264,Routing!$A$3:$A$23,1))*VLOOKUP($L1264,Routing!$A$3:$G$23,7)</f>
        <v>3.6903081136899729</v>
      </c>
      <c r="P1264" s="83" t="str">
        <f t="shared" ca="1" si="236"/>
        <v/>
      </c>
      <c r="Q1264" s="83" t="str">
        <f t="shared" ca="1" si="240"/>
        <v/>
      </c>
      <c r="R1264" s="83"/>
      <c r="S1264" s="83"/>
    </row>
    <row r="1265" spans="1:19" x14ac:dyDescent="0.2">
      <c r="A1265" s="83">
        <f>+MassCurves!A1232</f>
        <v>1228</v>
      </c>
      <c r="B1265" s="138">
        <f t="shared" si="229"/>
        <v>6.0780000000000003</v>
      </c>
      <c r="C1265" s="123">
        <f t="shared" ca="1" si="231"/>
        <v>0.378000000000001</v>
      </c>
      <c r="D1265" s="139">
        <f t="shared" ca="1" si="232"/>
        <v>0</v>
      </c>
      <c r="E1265" s="138">
        <f t="shared" ca="1" si="233"/>
        <v>0.21849999999999997</v>
      </c>
      <c r="F1265" s="139">
        <f t="shared" ca="1" si="230"/>
        <v>0.41639260950000101</v>
      </c>
      <c r="G1265" s="140">
        <f t="shared" ca="1" si="237"/>
        <v>25.280979862500072</v>
      </c>
      <c r="H1265" s="139">
        <f t="shared" ca="1" si="234"/>
        <v>2.6990931948979564</v>
      </c>
      <c r="I1265" s="123">
        <f t="shared" ca="1" si="238"/>
        <v>3.1154858043979576</v>
      </c>
      <c r="J1265" s="123">
        <f t="shared" ca="1" si="235"/>
        <v>6.1936262371478277</v>
      </c>
      <c r="K1265" s="142">
        <f t="shared" ca="1" si="239"/>
        <v>682.37847109852532</v>
      </c>
      <c r="L1265" s="143">
        <f ca="1">MAX(Routing!A$3,J1264+K1264)</f>
        <v>690.00827706984239</v>
      </c>
      <c r="M1265" s="141">
        <f ca="1">VLOOKUP(L1265,Routing!A$3:D$23,4)+(L1265-VLOOKUP(L1265,Routing!A$3:A$23,1))*VLOOKUP(L1265,Routing!A$3:E$23,5)</f>
        <v>3.8148674545173153</v>
      </c>
      <c r="N1265" s="141">
        <f ca="1">VLOOKUP($L1265,Routing!$A$3:$C$23,3)+($L1265-VLOOKUP($L1265,Routing!$A$3:$A$23,1))*VLOOKUP($L1265,Routing!$A$3:$F$23,6)</f>
        <v>0.47258499284802002</v>
      </c>
      <c r="O1265" s="141">
        <f ca="1">VLOOKUP($L1265,Routing!$A$3:$B$23,2)+($L1265-VLOOKUP($L1265,Routing!$A$3:$A$23,1))*VLOOKUP($L1265,Routing!$A$3:$G$23,7)</f>
        <v>3.6897558781458941</v>
      </c>
      <c r="P1265" s="83" t="str">
        <f t="shared" ca="1" si="236"/>
        <v/>
      </c>
      <c r="Q1265" s="83" t="str">
        <f t="shared" ca="1" si="240"/>
        <v/>
      </c>
      <c r="R1265" s="83"/>
      <c r="S1265" s="83"/>
    </row>
    <row r="1266" spans="1:19" x14ac:dyDescent="0.2">
      <c r="A1266" s="83">
        <f>+MassCurves!A1233</f>
        <v>1229</v>
      </c>
      <c r="B1266" s="138">
        <f t="shared" si="229"/>
        <v>6.0839999999999996</v>
      </c>
      <c r="C1266" s="123">
        <f t="shared" ca="1" si="231"/>
        <v>0.368999999999998</v>
      </c>
      <c r="D1266" s="139">
        <f t="shared" ca="1" si="232"/>
        <v>0</v>
      </c>
      <c r="E1266" s="138">
        <f t="shared" ca="1" si="233"/>
        <v>0.21849999999999997</v>
      </c>
      <c r="F1266" s="139">
        <f t="shared" ca="1" si="230"/>
        <v>0.40647849974999772</v>
      </c>
      <c r="G1266" s="140">
        <f t="shared" ca="1" si="237"/>
        <v>24.686133277499962</v>
      </c>
      <c r="H1266" s="139">
        <f t="shared" ca="1" si="234"/>
        <v>2.6716619688798722</v>
      </c>
      <c r="I1266" s="123">
        <f t="shared" ca="1" si="238"/>
        <v>3.0781404686298699</v>
      </c>
      <c r="J1266" s="123">
        <f t="shared" ca="1" si="235"/>
        <v>6.1193845066881742</v>
      </c>
      <c r="K1266" s="142">
        <f t="shared" ca="1" si="239"/>
        <v>680.94672841769841</v>
      </c>
      <c r="L1266" s="143">
        <f ca="1">MAX(Routing!A$3,J1265+K1265)</f>
        <v>688.57209733567311</v>
      </c>
      <c r="M1266" s="141">
        <f ca="1">VLOOKUP(L1266,Routing!A$3:D$23,4)+(L1266-VLOOKUP(L1266,Routing!A$3:A$23,1))*VLOOKUP(L1266,Routing!A$3:E$23,5)</f>
        <v>3.8126483127805257</v>
      </c>
      <c r="N1266" s="141">
        <f ca="1">VLOOKUP($L1266,Routing!$A$3:$C$23,3)+($L1266-VLOOKUP($L1266,Routing!$A$3:$A$23,1))*VLOOKUP($L1266,Routing!$A$3:$F$23,6)</f>
        <v>0.47159741668243293</v>
      </c>
      <c r="O1266" s="141">
        <f ca="1">VLOOKUP($L1266,Routing!$A$3:$B$23,2)+($L1266-VLOOKUP($L1266,Routing!$A$3:$A$23,1))*VLOOKUP($L1266,Routing!$A$3:$G$23,7)</f>
        <v>3.6891749509896665</v>
      </c>
      <c r="P1266" s="83" t="str">
        <f t="shared" ca="1" si="236"/>
        <v/>
      </c>
      <c r="Q1266" s="83" t="str">
        <f t="shared" ca="1" si="240"/>
        <v/>
      </c>
      <c r="R1266" s="83"/>
      <c r="S1266" s="83"/>
    </row>
    <row r="1267" spans="1:19" x14ac:dyDescent="0.2">
      <c r="A1267" s="83">
        <f>+MassCurves!A1234</f>
        <v>1230</v>
      </c>
      <c r="B1267" s="138">
        <f t="shared" si="229"/>
        <v>6.09</v>
      </c>
      <c r="C1267" s="123">
        <f t="shared" ca="1" si="231"/>
        <v>0.36000000000000032</v>
      </c>
      <c r="D1267" s="139">
        <f t="shared" ca="1" si="232"/>
        <v>0</v>
      </c>
      <c r="E1267" s="138">
        <f t="shared" ca="1" si="233"/>
        <v>0.21849999999999997</v>
      </c>
      <c r="F1267" s="139">
        <f t="shared" ca="1" si="230"/>
        <v>0.39656439000000032</v>
      </c>
      <c r="G1267" s="140">
        <f t="shared" ca="1" si="237"/>
        <v>24.091286692499942</v>
      </c>
      <c r="H1267" s="139">
        <f t="shared" ca="1" si="234"/>
        <v>2.6446796835759359</v>
      </c>
      <c r="I1267" s="123">
        <f t="shared" ca="1" si="238"/>
        <v>3.0412440735759363</v>
      </c>
      <c r="J1267" s="123">
        <f t="shared" ca="1" si="235"/>
        <v>6.0525203121614739</v>
      </c>
      <c r="K1267" s="142">
        <f t="shared" ca="1" si="239"/>
        <v>679.44539676062641</v>
      </c>
      <c r="L1267" s="143">
        <f ca="1">MAX(Routing!A$3,J1266+K1266)</f>
        <v>687.06611292438663</v>
      </c>
      <c r="M1267" s="141">
        <f ca="1">VLOOKUP(L1267,Routing!A$3:D$23,4)+(L1267-VLOOKUP(L1267,Routing!A$3:A$23,1))*VLOOKUP(L1267,Routing!A$3:E$23,5)</f>
        <v>3.8103213109558034</v>
      </c>
      <c r="N1267" s="141">
        <f ca="1">VLOOKUP($L1267,Routing!$A$3:$C$23,3)+($L1267-VLOOKUP($L1267,Routing!$A$3:$A$23,1))*VLOOKUP($L1267,Routing!$A$3:$F$23,6)</f>
        <v>0.47056183995415346</v>
      </c>
      <c r="O1267" s="141">
        <f ca="1">VLOOKUP($L1267,Routing!$A$3:$B$23,2)+($L1267-VLOOKUP($L1267,Routing!$A$3:$A$23,1))*VLOOKUP($L1267,Routing!$A$3:$G$23,7)</f>
        <v>3.6885657882083258</v>
      </c>
      <c r="P1267" s="83" t="str">
        <f t="shared" ca="1" si="236"/>
        <v/>
      </c>
      <c r="Q1267" s="83" t="str">
        <f t="shared" ca="1" si="240"/>
        <v/>
      </c>
      <c r="R1267" s="83"/>
      <c r="S1267" s="83"/>
    </row>
    <row r="1268" spans="1:19" x14ac:dyDescent="0.2">
      <c r="A1268" s="83">
        <f>+MassCurves!A1235</f>
        <v>1231</v>
      </c>
      <c r="B1268" s="138">
        <f t="shared" si="229"/>
        <v>6.0960000000000001</v>
      </c>
      <c r="C1268" s="123">
        <f t="shared" ca="1" si="231"/>
        <v>0.36000000000000032</v>
      </c>
      <c r="D1268" s="139">
        <f t="shared" ca="1" si="232"/>
        <v>0</v>
      </c>
      <c r="E1268" s="138">
        <f t="shared" ca="1" si="233"/>
        <v>0.21849999999999997</v>
      </c>
      <c r="F1268" s="139">
        <f t="shared" ca="1" si="230"/>
        <v>0.39656439000000032</v>
      </c>
      <c r="G1268" s="140">
        <f t="shared" ca="1" si="237"/>
        <v>23.793863400000021</v>
      </c>
      <c r="H1268" s="139">
        <f t="shared" ca="1" si="234"/>
        <v>2.6147118837007057</v>
      </c>
      <c r="I1268" s="123">
        <f t="shared" ca="1" si="238"/>
        <v>3.0112762737007062</v>
      </c>
      <c r="J1268" s="123">
        <f t="shared" ca="1" si="235"/>
        <v>5.9930912054283576</v>
      </c>
      <c r="K1268" s="142">
        <f t="shared" ca="1" si="239"/>
        <v>677.88204589815462</v>
      </c>
      <c r="L1268" s="143">
        <f ca="1">MAX(Routing!A$3,J1267+K1267)</f>
        <v>685.49791707278791</v>
      </c>
      <c r="M1268" s="141">
        <f ca="1">VLOOKUP(L1268,Routing!A$3:D$23,4)+(L1268-VLOOKUP(L1268,Routing!A$3:A$23,1))*VLOOKUP(L1268,Routing!A$3:E$23,5)</f>
        <v>3.8078981818843185</v>
      </c>
      <c r="N1268" s="141">
        <f ca="1">VLOOKUP($L1268,Routing!$A$3:$C$23,3)+($L1268-VLOOKUP($L1268,Routing!$A$3:$A$23,1))*VLOOKUP($L1268,Routing!$A$3:$F$23,6)</f>
        <v>0.46948348408464435</v>
      </c>
      <c r="O1268" s="141">
        <f ca="1">VLOOKUP($L1268,Routing!$A$3:$B$23,2)+($L1268-VLOOKUP($L1268,Routing!$A$3:$A$23,1))*VLOOKUP($L1268,Routing!$A$3:$G$23,7)</f>
        <v>3.6879314612262615</v>
      </c>
      <c r="P1268" s="83" t="str">
        <f t="shared" ca="1" si="236"/>
        <v/>
      </c>
      <c r="Q1268" s="83" t="str">
        <f t="shared" ca="1" si="240"/>
        <v/>
      </c>
      <c r="R1268" s="83"/>
      <c r="S1268" s="83"/>
    </row>
    <row r="1269" spans="1:19" x14ac:dyDescent="0.2">
      <c r="A1269" s="83">
        <f>+MassCurves!A1236</f>
        <v>1232</v>
      </c>
      <c r="B1269" s="138">
        <f t="shared" si="229"/>
        <v>6.1020000000000003</v>
      </c>
      <c r="C1269" s="123">
        <f t="shared" ca="1" si="231"/>
        <v>0.36000000000000032</v>
      </c>
      <c r="D1269" s="139">
        <f t="shared" ca="1" si="232"/>
        <v>0</v>
      </c>
      <c r="E1269" s="138">
        <f t="shared" ca="1" si="233"/>
        <v>0.21849999999999997</v>
      </c>
      <c r="F1269" s="139">
        <f t="shared" ca="1" si="230"/>
        <v>0.39656439000000032</v>
      </c>
      <c r="G1269" s="140">
        <f t="shared" ca="1" si="237"/>
        <v>23.793863400000021</v>
      </c>
      <c r="H1269" s="139">
        <f t="shared" ca="1" si="234"/>
        <v>2.5852505764471587</v>
      </c>
      <c r="I1269" s="123">
        <f t="shared" ca="1" si="238"/>
        <v>2.9818149664471592</v>
      </c>
      <c r="J1269" s="123">
        <f t="shared" ca="1" si="235"/>
        <v>5.9346637341073514</v>
      </c>
      <c r="K1269" s="142">
        <f t="shared" ca="1" si="239"/>
        <v>676.26427958168142</v>
      </c>
      <c r="L1269" s="143">
        <f ca="1">MAX(Routing!A$3,J1268+K1268)</f>
        <v>683.87513710358303</v>
      </c>
      <c r="M1269" s="141">
        <f ca="1">VLOOKUP(L1269,Routing!A$3:D$23,4)+(L1269-VLOOKUP(L1269,Routing!A$3:A$23,1))*VLOOKUP(L1269,Routing!A$3:E$23,5)</f>
        <v>3.8053907110757486</v>
      </c>
      <c r="N1269" s="141">
        <f ca="1">VLOOKUP($L1269,Routing!$A$3:$C$23,3)+($L1269-VLOOKUP($L1269,Routing!$A$3:$A$23,1))*VLOOKUP($L1269,Routing!$A$3:$F$23,6)</f>
        <v>0.46836759393423366</v>
      </c>
      <c r="O1269" s="141">
        <f ca="1">VLOOKUP($L1269,Routing!$A$3:$B$23,2)+($L1269-VLOOKUP($L1269,Routing!$A$3:$A$23,1))*VLOOKUP($L1269,Routing!$A$3:$G$23,7)</f>
        <v>3.6872750552554314</v>
      </c>
      <c r="P1269" s="83" t="str">
        <f t="shared" ca="1" si="236"/>
        <v/>
      </c>
      <c r="Q1269" s="83" t="str">
        <f t="shared" ca="1" si="240"/>
        <v/>
      </c>
      <c r="R1269" s="83"/>
      <c r="S1269" s="83"/>
    </row>
    <row r="1270" spans="1:19" x14ac:dyDescent="0.2">
      <c r="A1270" s="83">
        <f>+MassCurves!A1237</f>
        <v>1233</v>
      </c>
      <c r="B1270" s="138">
        <f t="shared" si="229"/>
        <v>6.1079999999999997</v>
      </c>
      <c r="C1270" s="123">
        <f t="shared" ca="1" si="231"/>
        <v>0.35999999999999766</v>
      </c>
      <c r="D1270" s="139">
        <f t="shared" ca="1" si="232"/>
        <v>0</v>
      </c>
      <c r="E1270" s="138">
        <f t="shared" ca="1" si="233"/>
        <v>0.21849999999999997</v>
      </c>
      <c r="F1270" s="139">
        <f t="shared" ca="1" si="230"/>
        <v>0.39656438999999738</v>
      </c>
      <c r="G1270" s="140">
        <f t="shared" ca="1" si="237"/>
        <v>23.793863399999932</v>
      </c>
      <c r="H1270" s="139">
        <f t="shared" ca="1" si="234"/>
        <v>2.556284411990692</v>
      </c>
      <c r="I1270" s="123">
        <f t="shared" ca="1" si="238"/>
        <v>2.9528488019906893</v>
      </c>
      <c r="J1270" s="123">
        <f t="shared" ca="1" si="235"/>
        <v>5.8772155146955232</v>
      </c>
      <c r="K1270" s="142">
        <f t="shared" ca="1" si="239"/>
        <v>674.59326449326988</v>
      </c>
      <c r="L1270" s="143">
        <f ca="1">MAX(Routing!A$3,J1269+K1269)</f>
        <v>682.19894331578882</v>
      </c>
      <c r="M1270" s="141">
        <f ca="1">VLOOKUP(L1270,Routing!A$3:D$23,4)+(L1270-VLOOKUP(L1270,Routing!A$3:A$23,1))*VLOOKUP(L1270,Routing!A$3:E$23,5)</f>
        <v>3.8028007068409417</v>
      </c>
      <c r="N1270" s="141">
        <f ca="1">VLOOKUP($L1270,Routing!$A$3:$C$23,3)+($L1270-VLOOKUP($L1270,Routing!$A$3:$A$23,1))*VLOOKUP($L1270,Routing!$A$3:$F$23,6)</f>
        <v>0.46721497424858671</v>
      </c>
      <c r="O1270" s="141">
        <f ca="1">VLOOKUP($L1270,Routing!$A$3:$B$23,2)+($L1270-VLOOKUP($L1270,Routing!$A$3:$A$23,1))*VLOOKUP($L1270,Routing!$A$3:$G$23,7)</f>
        <v>3.6865970436756395</v>
      </c>
      <c r="P1270" s="83" t="str">
        <f t="shared" ca="1" si="236"/>
        <v/>
      </c>
      <c r="Q1270" s="83" t="str">
        <f t="shared" ca="1" si="240"/>
        <v/>
      </c>
      <c r="R1270" s="83"/>
      <c r="S1270" s="83"/>
    </row>
    <row r="1271" spans="1:19" x14ac:dyDescent="0.2">
      <c r="A1271" s="83">
        <f>+MassCurves!A1238</f>
        <v>1234</v>
      </c>
      <c r="B1271" s="138">
        <f t="shared" si="229"/>
        <v>6.1139999999999999</v>
      </c>
      <c r="C1271" s="123">
        <f t="shared" ca="1" si="231"/>
        <v>0.36000000000000032</v>
      </c>
      <c r="D1271" s="139">
        <f t="shared" ca="1" si="232"/>
        <v>0</v>
      </c>
      <c r="E1271" s="138">
        <f t="shared" ca="1" si="233"/>
        <v>0.21849999999999997</v>
      </c>
      <c r="F1271" s="139">
        <f t="shared" ca="1" si="230"/>
        <v>0.39656439000000032</v>
      </c>
      <c r="G1271" s="140">
        <f t="shared" ca="1" si="237"/>
        <v>23.793863399999932</v>
      </c>
      <c r="H1271" s="139">
        <f t="shared" ca="1" si="234"/>
        <v>2.5278023566528209</v>
      </c>
      <c r="I1271" s="123">
        <f t="shared" ca="1" si="238"/>
        <v>2.9243667466528214</v>
      </c>
      <c r="J1271" s="123">
        <f t="shared" ca="1" si="235"/>
        <v>5.8207247854733648</v>
      </c>
      <c r="K1271" s="142">
        <f t="shared" ca="1" si="239"/>
        <v>672.87014139485984</v>
      </c>
      <c r="L1271" s="143">
        <f ca="1">MAX(Routing!A$3,J1270+K1270)</f>
        <v>680.47048000796542</v>
      </c>
      <c r="M1271" s="141">
        <f ca="1">VLOOKUP(L1271,Routing!A$3:D$23,4)+(L1271-VLOOKUP(L1271,Routing!A$3:A$23,1))*VLOOKUP(L1271,Routing!A$3:E$23,5)</f>
        <v>3.8001299373156225</v>
      </c>
      <c r="N1271" s="141">
        <f ca="1">VLOOKUP($L1271,Routing!$A$3:$C$23,3)+($L1271-VLOOKUP($L1271,Routing!$A$3:$A$23,1))*VLOOKUP($L1271,Routing!$A$3:$F$23,6)</f>
        <v>0.46602641189438693</v>
      </c>
      <c r="O1271" s="141">
        <f ca="1">VLOOKUP($L1271,Routing!$A$3:$B$23,2)+($L1271-VLOOKUP($L1271,Routing!$A$3:$A$23,1))*VLOOKUP($L1271,Routing!$A$3:$G$23,7)</f>
        <v>3.6858978893496395</v>
      </c>
      <c r="P1271" s="83" t="str">
        <f t="shared" ca="1" si="236"/>
        <v/>
      </c>
      <c r="Q1271" s="83" t="str">
        <f t="shared" ca="1" si="240"/>
        <v/>
      </c>
      <c r="R1271" s="83"/>
      <c r="S1271" s="83"/>
    </row>
    <row r="1272" spans="1:19" x14ac:dyDescent="0.2">
      <c r="A1272" s="83">
        <f>+MassCurves!A1239</f>
        <v>1235</v>
      </c>
      <c r="B1272" s="138">
        <f t="shared" si="229"/>
        <v>6.12</v>
      </c>
      <c r="C1272" s="123">
        <f t="shared" ca="1" si="231"/>
        <v>0.36000000000000032</v>
      </c>
      <c r="D1272" s="139">
        <f t="shared" ca="1" si="232"/>
        <v>0</v>
      </c>
      <c r="E1272" s="138">
        <f t="shared" ca="1" si="233"/>
        <v>0.21849999999999997</v>
      </c>
      <c r="F1272" s="139">
        <f t="shared" ca="1" si="230"/>
        <v>0.39656439000000032</v>
      </c>
      <c r="G1272" s="140">
        <f t="shared" ca="1" si="237"/>
        <v>23.793863400000021</v>
      </c>
      <c r="H1272" s="139">
        <f t="shared" ca="1" si="234"/>
        <v>2.4997936823923781</v>
      </c>
      <c r="I1272" s="123">
        <f t="shared" ca="1" si="238"/>
        <v>2.8963580723923785</v>
      </c>
      <c r="J1272" s="123">
        <f t="shared" ca="1" si="235"/>
        <v>5.7651703858924428</v>
      </c>
      <c r="K1272" s="142">
        <f t="shared" ca="1" si="239"/>
        <v>671.09602582823811</v>
      </c>
      <c r="L1272" s="143">
        <f ca="1">MAX(Routing!A$3,J1271+K1271)</f>
        <v>678.69086618033316</v>
      </c>
      <c r="M1272" s="141">
        <f ca="1">VLOOKUP(L1272,Routing!A$3:D$23,4)+(L1272-VLOOKUP(L1272,Routing!A$3:A$23,1))*VLOOKUP(L1272,Routing!A$3:E$23,5)</f>
        <v>3.79738013154528</v>
      </c>
      <c r="N1272" s="141">
        <f ca="1">VLOOKUP($L1272,Routing!$A$3:$C$23,3)+($L1272-VLOOKUP($L1272,Routing!$A$3:$A$23,1))*VLOOKUP($L1272,Routing!$A$3:$F$23,6)</f>
        <v>0.46480267634214045</v>
      </c>
      <c r="O1272" s="141">
        <f ca="1">VLOOKUP($L1272,Routing!$A$3:$B$23,2)+($L1272-VLOOKUP($L1272,Routing!$A$3:$A$23,1))*VLOOKUP($L1272,Routing!$A$3:$G$23,7)</f>
        <v>3.6851780449071416</v>
      </c>
      <c r="P1272" s="83" t="str">
        <f t="shared" ca="1" si="236"/>
        <v/>
      </c>
      <c r="Q1272" s="83" t="str">
        <f t="shared" ca="1" si="240"/>
        <v/>
      </c>
      <c r="R1272" s="83"/>
      <c r="S1272" s="83"/>
    </row>
    <row r="1273" spans="1:19" x14ac:dyDescent="0.2">
      <c r="A1273" s="83">
        <f>+MassCurves!A1240</f>
        <v>1236</v>
      </c>
      <c r="B1273" s="138">
        <f t="shared" si="229"/>
        <v>6.1260000000000003</v>
      </c>
      <c r="C1273" s="123">
        <f t="shared" ca="1" si="231"/>
        <v>0.36000000000000032</v>
      </c>
      <c r="D1273" s="139">
        <f t="shared" ca="1" si="232"/>
        <v>0</v>
      </c>
      <c r="E1273" s="138">
        <f t="shared" ca="1" si="233"/>
        <v>0.21849999999999997</v>
      </c>
      <c r="F1273" s="139">
        <f t="shared" ca="1" si="230"/>
        <v>0.39656439000000032</v>
      </c>
      <c r="G1273" s="140">
        <f t="shared" ca="1" si="237"/>
        <v>23.793863400000021</v>
      </c>
      <c r="H1273" s="139">
        <f t="shared" ca="1" si="234"/>
        <v>2.4722479567019642</v>
      </c>
      <c r="I1273" s="123">
        <f t="shared" ca="1" si="238"/>
        <v>2.8688123467019646</v>
      </c>
      <c r="J1273" s="123">
        <f t="shared" ca="1" si="235"/>
        <v>5.7105317367558719</v>
      </c>
      <c r="K1273" s="142">
        <f t="shared" ca="1" si="239"/>
        <v>669.27200879227848</v>
      </c>
      <c r="L1273" s="143">
        <f ca="1">MAX(Routing!A$3,J1272+K1272)</f>
        <v>676.86119621413059</v>
      </c>
      <c r="M1273" s="141">
        <f ca="1">VLOOKUP(L1273,Routing!A$3:D$23,4)+(L1273-VLOOKUP(L1273,Routing!A$3:A$23,1))*VLOOKUP(L1273,Routing!A$3:E$23,5)</f>
        <v>3.7945529805348954</v>
      </c>
      <c r="N1273" s="141">
        <f ca="1">VLOOKUP($L1273,Routing!$A$3:$C$23,3)+($L1273-VLOOKUP($L1273,Routing!$A$3:$A$23,1))*VLOOKUP($L1273,Routing!$A$3:$F$23,6)</f>
        <v>0.46354452013333036</v>
      </c>
      <c r="O1273" s="141">
        <f ca="1">VLOOKUP($L1273,Routing!$A$3:$B$23,2)+($L1273-VLOOKUP($L1273,Routing!$A$3:$A$23,1))*VLOOKUP($L1273,Routing!$A$3:$G$23,7)</f>
        <v>3.6844379530196063</v>
      </c>
      <c r="P1273" s="83" t="str">
        <f t="shared" ca="1" si="236"/>
        <v/>
      </c>
      <c r="Q1273" s="83" t="str">
        <f t="shared" ca="1" si="240"/>
        <v/>
      </c>
      <c r="R1273" s="83"/>
      <c r="S1273" s="83"/>
    </row>
    <row r="1274" spans="1:19" x14ac:dyDescent="0.2">
      <c r="A1274" s="83">
        <f>+MassCurves!A1241</f>
        <v>1237</v>
      </c>
      <c r="B1274" s="138">
        <f t="shared" si="229"/>
        <v>6.1319999999999997</v>
      </c>
      <c r="C1274" s="123">
        <f t="shared" ca="1" si="231"/>
        <v>0.36000000000000032</v>
      </c>
      <c r="D1274" s="139">
        <f t="shared" ca="1" si="232"/>
        <v>0</v>
      </c>
      <c r="E1274" s="138">
        <f t="shared" ca="1" si="233"/>
        <v>0.21849999999999997</v>
      </c>
      <c r="F1274" s="139">
        <f t="shared" ca="1" si="230"/>
        <v>0.39656439000000032</v>
      </c>
      <c r="G1274" s="140">
        <f t="shared" ca="1" si="237"/>
        <v>23.793863400000021</v>
      </c>
      <c r="H1274" s="139">
        <f t="shared" ca="1" si="234"/>
        <v>2.4451550328919529</v>
      </c>
      <c r="I1274" s="123">
        <f t="shared" ca="1" si="238"/>
        <v>2.8417194228919533</v>
      </c>
      <c r="J1274" s="123">
        <f t="shared" ca="1" si="235"/>
        <v>5.6567888211569235</v>
      </c>
      <c r="K1274" s="142">
        <f t="shared" ca="1" si="239"/>
        <v>667.39915739833691</v>
      </c>
      <c r="L1274" s="143">
        <f ca="1">MAX(Routing!A$3,J1273+K1273)</f>
        <v>674.9825405290344</v>
      </c>
      <c r="M1274" s="141">
        <f ca="1">VLOOKUP(L1274,Routing!A$3:D$23,4)+(L1274-VLOOKUP(L1274,Routing!A$3:A$23,1))*VLOOKUP(L1274,Routing!A$3:E$23,5)</f>
        <v>3.7916501382647625</v>
      </c>
      <c r="N1274" s="141">
        <f ca="1">VLOOKUP($L1274,Routing!$A$3:$C$23,3)+($L1274-VLOOKUP($L1274,Routing!$A$3:$A$23,1))*VLOOKUP($L1274,Routing!$A$3:$F$23,6)</f>
        <v>0.46225267933248604</v>
      </c>
      <c r="O1274" s="141">
        <f ca="1">VLOOKUP($L1274,Routing!$A$3:$B$23,2)+($L1274-VLOOKUP($L1274,Routing!$A$3:$A$23,1))*VLOOKUP($L1274,Routing!$A$3:$G$23,7)</f>
        <v>3.6836780466661683</v>
      </c>
      <c r="P1274" s="83" t="str">
        <f t="shared" ca="1" si="236"/>
        <v/>
      </c>
      <c r="Q1274" s="83" t="str">
        <f t="shared" ca="1" si="240"/>
        <v/>
      </c>
      <c r="R1274" s="83"/>
      <c r="S1274" s="83"/>
    </row>
    <row r="1275" spans="1:19" x14ac:dyDescent="0.2">
      <c r="A1275" s="83">
        <f>+MassCurves!A1242</f>
        <v>1238</v>
      </c>
      <c r="B1275" s="138">
        <f t="shared" si="229"/>
        <v>6.1379999999999999</v>
      </c>
      <c r="C1275" s="123">
        <f t="shared" ca="1" si="231"/>
        <v>0.36000000000000032</v>
      </c>
      <c r="D1275" s="139">
        <f t="shared" ca="1" si="232"/>
        <v>0</v>
      </c>
      <c r="E1275" s="138">
        <f t="shared" ca="1" si="233"/>
        <v>0.21849999999999997</v>
      </c>
      <c r="F1275" s="139">
        <f t="shared" ca="1" si="230"/>
        <v>0.39656439000000032</v>
      </c>
      <c r="G1275" s="140">
        <f t="shared" ca="1" si="237"/>
        <v>23.793863400000021</v>
      </c>
      <c r="H1275" s="139">
        <f t="shared" ca="1" si="234"/>
        <v>2.418505040745111</v>
      </c>
      <c r="I1275" s="123">
        <f t="shared" ca="1" si="238"/>
        <v>2.8150694307451114</v>
      </c>
      <c r="J1275" s="123">
        <f t="shared" ca="1" si="235"/>
        <v>5.6039221661428442</v>
      </c>
      <c r="K1275" s="142">
        <f t="shared" ca="1" si="239"/>
        <v>665.47851550462269</v>
      </c>
      <c r="L1275" s="143">
        <f ca="1">MAX(Routing!A$3,J1274+K1274)</f>
        <v>673.05594621949388</v>
      </c>
      <c r="M1275" s="141">
        <f ca="1">VLOOKUP(L1275,Routing!A$3:D$23,4)+(L1275-VLOOKUP(L1275,Routing!A$3:A$23,1))*VLOOKUP(L1275,Routing!A$3:E$23,5)</f>
        <v>3.788673222673737</v>
      </c>
      <c r="N1275" s="141">
        <f ca="1">VLOOKUP($L1275,Routing!$A$3:$C$23,3)+($L1275-VLOOKUP($L1275,Routing!$A$3:$A$23,1))*VLOOKUP($L1275,Routing!$A$3:$F$23,6)</f>
        <v>0.46092787396475221</v>
      </c>
      <c r="O1275" s="141">
        <f ca="1">VLOOKUP($L1275,Routing!$A$3:$B$23,2)+($L1275-VLOOKUP($L1275,Routing!$A$3:$A$23,1))*VLOOKUP($L1275,Routing!$A$3:$G$23,7)</f>
        <v>3.6828987493910308</v>
      </c>
      <c r="P1275" s="83" t="str">
        <f t="shared" ca="1" si="236"/>
        <v/>
      </c>
      <c r="Q1275" s="83" t="str">
        <f t="shared" ca="1" si="240"/>
        <v/>
      </c>
      <c r="R1275" s="83"/>
      <c r="S1275" s="83"/>
    </row>
    <row r="1276" spans="1:19" x14ac:dyDescent="0.2">
      <c r="A1276" s="83">
        <f>+MassCurves!A1243</f>
        <v>1239</v>
      </c>
      <c r="B1276" s="138">
        <f t="shared" si="229"/>
        <v>6.1440000000000001</v>
      </c>
      <c r="C1276" s="123">
        <f t="shared" ca="1" si="231"/>
        <v>0.36000000000000032</v>
      </c>
      <c r="D1276" s="139">
        <f t="shared" ca="1" si="232"/>
        <v>0</v>
      </c>
      <c r="E1276" s="138">
        <f t="shared" ca="1" si="233"/>
        <v>0.21849999999999997</v>
      </c>
      <c r="F1276" s="139">
        <f t="shared" ca="1" si="230"/>
        <v>0.39656439000000032</v>
      </c>
      <c r="G1276" s="140">
        <f t="shared" ca="1" si="237"/>
        <v>23.793863400000021</v>
      </c>
      <c r="H1276" s="139">
        <f t="shared" ca="1" si="234"/>
        <v>2.3922883775257877</v>
      </c>
      <c r="I1276" s="123">
        <f t="shared" ca="1" si="238"/>
        <v>2.7888527675257881</v>
      </c>
      <c r="J1276" s="123">
        <f t="shared" ca="1" si="235"/>
        <v>5.5519128250724812</v>
      </c>
      <c r="K1276" s="142">
        <f t="shared" ca="1" si="239"/>
        <v>663.51110433032488</v>
      </c>
      <c r="L1276" s="143">
        <f ca="1">MAX(Routing!A$3,J1275+K1275)</f>
        <v>671.08243767076556</v>
      </c>
      <c r="M1276" s="141">
        <f ca="1">VLOOKUP(L1276,Routing!A$3:D$23,4)+(L1276-VLOOKUP(L1276,Routing!A$3:A$23,1))*VLOOKUP(L1276,Routing!A$3:E$23,5)</f>
        <v>3.7856238166111122</v>
      </c>
      <c r="N1276" s="141">
        <f ca="1">VLOOKUP($L1276,Routing!$A$3:$C$23,3)+($L1276-VLOOKUP($L1276,Routing!$A$3:$A$23,1))*VLOOKUP($L1276,Routing!$A$3:$F$23,6)</f>
        <v>0.45957080843950032</v>
      </c>
      <c r="O1276" s="141">
        <f ca="1">VLOOKUP($L1276,Routing!$A$3:$B$23,2)+($L1276-VLOOKUP($L1276,Routing!$A$3:$A$23,1))*VLOOKUP($L1276,Routing!$A$3:$G$23,7)</f>
        <v>3.6821004755526472</v>
      </c>
      <c r="P1276" s="83" t="str">
        <f t="shared" ca="1" si="236"/>
        <v/>
      </c>
      <c r="Q1276" s="83" t="str">
        <f t="shared" ca="1" si="240"/>
        <v/>
      </c>
      <c r="R1276" s="83"/>
      <c r="S1276" s="83"/>
    </row>
    <row r="1277" spans="1:19" x14ac:dyDescent="0.2">
      <c r="A1277" s="83">
        <f>+MassCurves!A1244</f>
        <v>1240</v>
      </c>
      <c r="B1277" s="138">
        <f t="shared" si="229"/>
        <v>6.15</v>
      </c>
      <c r="C1277" s="123">
        <f t="shared" ca="1" si="231"/>
        <v>0.36000000000000032</v>
      </c>
      <c r="D1277" s="139">
        <f t="shared" ca="1" si="232"/>
        <v>0</v>
      </c>
      <c r="E1277" s="138">
        <f t="shared" ca="1" si="233"/>
        <v>0.21849999999999997</v>
      </c>
      <c r="F1277" s="139">
        <f t="shared" ca="1" si="230"/>
        <v>0.39656439000000032</v>
      </c>
      <c r="G1277" s="140">
        <f t="shared" ca="1" si="237"/>
        <v>23.793863400000021</v>
      </c>
      <c r="H1277" s="139">
        <f t="shared" ca="1" si="234"/>
        <v>2.366495699328357</v>
      </c>
      <c r="I1277" s="123">
        <f t="shared" ca="1" si="238"/>
        <v>2.7630600893283574</v>
      </c>
      <c r="J1277" s="123">
        <f t="shared" ca="1" si="235"/>
        <v>5.4984597171470586</v>
      </c>
      <c r="K1277" s="142">
        <f t="shared" ca="1" si="239"/>
        <v>661.49792305025153</v>
      </c>
      <c r="L1277" s="143">
        <f ca="1">MAX(Routing!A$3,J1276+K1276)</f>
        <v>669.06301715539735</v>
      </c>
      <c r="M1277" s="141">
        <f ca="1">VLOOKUP(L1277,Routing!A$3:D$23,4)+(L1277-VLOOKUP(L1277,Routing!A$3:A$23,1))*VLOOKUP(L1277,Routing!A$3:E$23,5)</f>
        <v>3.7825034687582892</v>
      </c>
      <c r="N1277" s="141">
        <f ca="1">VLOOKUP($L1277,Routing!$A$3:$C$23,3)+($L1277-VLOOKUP($L1277,Routing!$A$3:$A$23,1))*VLOOKUP($L1277,Routing!$A$3:$F$23,6)</f>
        <v>0.45818217196049527</v>
      </c>
      <c r="O1277" s="141">
        <f ca="1">VLOOKUP($L1277,Routing!$A$3:$B$23,2)+($L1277-VLOOKUP($L1277,Routing!$A$3:$A$23,1))*VLOOKUP($L1277,Routing!$A$3:$G$23,7)</f>
        <v>3.6812836305649972</v>
      </c>
      <c r="P1277" s="83" t="str">
        <f t="shared" ca="1" si="236"/>
        <v/>
      </c>
      <c r="Q1277" s="83" t="str">
        <f t="shared" ca="1" si="240"/>
        <v/>
      </c>
      <c r="R1277" s="83"/>
      <c r="S1277" s="83"/>
    </row>
    <row r="1278" spans="1:19" x14ac:dyDescent="0.2">
      <c r="A1278" s="83">
        <f>+MassCurves!A1245</f>
        <v>1241</v>
      </c>
      <c r="B1278" s="138">
        <f t="shared" si="229"/>
        <v>6.1550000000000002</v>
      </c>
      <c r="C1278" s="123">
        <f t="shared" ca="1" si="231"/>
        <v>0.35700000000000198</v>
      </c>
      <c r="D1278" s="139">
        <f t="shared" ca="1" si="232"/>
        <v>0</v>
      </c>
      <c r="E1278" s="138">
        <f t="shared" ca="1" si="233"/>
        <v>0.21849999999999997</v>
      </c>
      <c r="F1278" s="139">
        <f t="shared" ca="1" si="230"/>
        <v>0.39325968675000211</v>
      </c>
      <c r="G1278" s="140">
        <f t="shared" ca="1" si="237"/>
        <v>23.694722302500072</v>
      </c>
      <c r="H1278" s="139">
        <f t="shared" ca="1" si="234"/>
        <v>2.3421399725232699</v>
      </c>
      <c r="I1278" s="123">
        <f t="shared" ca="1" si="238"/>
        <v>2.7353996592732721</v>
      </c>
      <c r="J1278" s="123">
        <f t="shared" ca="1" si="235"/>
        <v>5.4435230942771717</v>
      </c>
      <c r="K1278" s="142">
        <f t="shared" ca="1" si="239"/>
        <v>659.43767378134862</v>
      </c>
      <c r="L1278" s="143">
        <f ca="1">MAX(Routing!A$3,J1277+K1277)</f>
        <v>666.99638276739859</v>
      </c>
      <c r="M1278" s="141">
        <f ca="1">VLOOKUP(L1278,Routing!A$3:D$23,4)+(L1278-VLOOKUP(L1278,Routing!A$3:A$23,1))*VLOOKUP(L1278,Routing!A$3:E$23,5)</f>
        <v>3.7793101674492813</v>
      </c>
      <c r="N1278" s="141">
        <f ca="1">VLOOKUP($L1278,Routing!$A$3:$C$23,3)+($L1278-VLOOKUP($L1278,Routing!$A$3:$A$23,1))*VLOOKUP($L1278,Routing!$A$3:$F$23,6)</f>
        <v>0.45676106928371163</v>
      </c>
      <c r="O1278" s="141">
        <f ca="1">VLOOKUP($L1278,Routing!$A$3:$B$23,2)+($L1278-VLOOKUP($L1278,Routing!$A$3:$A$23,1))*VLOOKUP($L1278,Routing!$A$3:$G$23,7)</f>
        <v>3.680447687813948</v>
      </c>
      <c r="P1278" s="83" t="str">
        <f t="shared" ca="1" si="236"/>
        <v/>
      </c>
      <c r="Q1278" s="83" t="str">
        <f t="shared" ca="1" si="240"/>
        <v/>
      </c>
      <c r="R1278" s="83"/>
      <c r="S1278" s="83"/>
    </row>
    <row r="1279" spans="1:19" x14ac:dyDescent="0.2">
      <c r="A1279" s="83">
        <f>+MassCurves!A1246</f>
        <v>1242</v>
      </c>
      <c r="B1279" s="138">
        <f t="shared" si="229"/>
        <v>6.16</v>
      </c>
      <c r="C1279" s="123">
        <f t="shared" ca="1" si="231"/>
        <v>0.35400000000000098</v>
      </c>
      <c r="D1279" s="139">
        <f t="shared" ca="1" si="232"/>
        <v>0</v>
      </c>
      <c r="E1279" s="138">
        <f t="shared" ca="1" si="233"/>
        <v>0.21849999999999997</v>
      </c>
      <c r="F1279" s="139">
        <f t="shared" ca="1" si="230"/>
        <v>0.38995498350000107</v>
      </c>
      <c r="G1279" s="140">
        <f t="shared" ca="1" si="237"/>
        <v>23.496440107500092</v>
      </c>
      <c r="H1279" s="139">
        <f t="shared" ca="1" si="234"/>
        <v>2.3181684826365361</v>
      </c>
      <c r="I1279" s="123">
        <f t="shared" ca="1" si="238"/>
        <v>2.708123466136537</v>
      </c>
      <c r="J1279" s="123">
        <f t="shared" ca="1" si="235"/>
        <v>5.3893468496025569</v>
      </c>
      <c r="K1279" s="142">
        <f t="shared" ca="1" si="239"/>
        <v>657.32902302580806</v>
      </c>
      <c r="L1279" s="143">
        <f ca="1">MAX(Routing!A$3,J1278+K1278)</f>
        <v>664.88119687562585</v>
      </c>
      <c r="M1279" s="141">
        <f ca="1">VLOOKUP(L1279,Routing!A$3:D$23,4)+(L1279-VLOOKUP(L1279,Routing!A$3:A$23,1))*VLOOKUP(L1279,Routing!A$3:E$23,5)</f>
        <v>3.7760418458166711</v>
      </c>
      <c r="N1279" s="141">
        <f ca="1">VLOOKUP($L1279,Routing!$A$3:$C$23,3)+($L1279-VLOOKUP($L1279,Routing!$A$3:$A$23,1))*VLOOKUP($L1279,Routing!$A$3:$F$23,6)</f>
        <v>0.45530658059904217</v>
      </c>
      <c r="O1279" s="141">
        <f ca="1">VLOOKUP($L1279,Routing!$A$3:$B$23,2)+($L1279-VLOOKUP($L1279,Routing!$A$3:$A$23,1))*VLOOKUP($L1279,Routing!$A$3:$G$23,7)</f>
        <v>3.6795921062347308</v>
      </c>
      <c r="P1279" s="83" t="str">
        <f t="shared" ca="1" si="236"/>
        <v/>
      </c>
      <c r="Q1279" s="83" t="str">
        <f t="shared" ca="1" si="240"/>
        <v/>
      </c>
      <c r="R1279" s="83"/>
      <c r="S1279" s="83"/>
    </row>
    <row r="1280" spans="1:19" x14ac:dyDescent="0.2">
      <c r="A1280" s="83">
        <f>+MassCurves!A1247</f>
        <v>1243</v>
      </c>
      <c r="B1280" s="138">
        <f t="shared" si="229"/>
        <v>6.165</v>
      </c>
      <c r="C1280" s="123">
        <f t="shared" ca="1" si="231"/>
        <v>0.35099999999999998</v>
      </c>
      <c r="D1280" s="139">
        <f t="shared" ca="1" si="232"/>
        <v>0</v>
      </c>
      <c r="E1280" s="138">
        <f t="shared" ca="1" si="233"/>
        <v>0.21849999999999997</v>
      </c>
      <c r="F1280" s="139">
        <f t="shared" ca="1" si="230"/>
        <v>0.38665028024999992</v>
      </c>
      <c r="G1280" s="140">
        <f t="shared" ca="1" si="237"/>
        <v>23.298157912500027</v>
      </c>
      <c r="H1280" s="139">
        <f t="shared" ca="1" si="234"/>
        <v>2.2945731340317757</v>
      </c>
      <c r="I1280" s="123">
        <f t="shared" ca="1" si="238"/>
        <v>2.6812234142817757</v>
      </c>
      <c r="J1280" s="123">
        <f t="shared" ca="1" si="235"/>
        <v>5.3359150045371191</v>
      </c>
      <c r="K1280" s="142">
        <f t="shared" ca="1" si="239"/>
        <v>655.17287836513583</v>
      </c>
      <c r="L1280" s="143">
        <f ca="1">MAX(Routing!A$3,J1279+K1279)</f>
        <v>662.71836987541064</v>
      </c>
      <c r="M1280" s="141">
        <f ca="1">VLOOKUP(L1280,Routing!A$3:D$23,4)+(L1280-VLOOKUP(L1280,Routing!A$3:A$23,1))*VLOOKUP(L1280,Routing!A$3:E$23,5)</f>
        <v>3.7726999105759473</v>
      </c>
      <c r="N1280" s="141">
        <f ca="1">VLOOKUP($L1280,Routing!$A$3:$C$23,3)+($L1280-VLOOKUP($L1280,Routing!$A$3:$A$23,1))*VLOOKUP($L1280,Routing!$A$3:$F$23,6)</f>
        <v>0.45381933193170437</v>
      </c>
      <c r="O1280" s="141">
        <f ca="1">VLOOKUP($L1280,Routing!$A$3:$B$23,2)+($L1280-VLOOKUP($L1280,Routing!$A$3:$A$23,1))*VLOOKUP($L1280,Routing!$A$3:$G$23,7)</f>
        <v>3.6787172540774731</v>
      </c>
      <c r="P1280" s="83" t="str">
        <f t="shared" ca="1" si="236"/>
        <v/>
      </c>
      <c r="Q1280" s="83" t="str">
        <f t="shared" ca="1" si="240"/>
        <v/>
      </c>
      <c r="R1280" s="83"/>
      <c r="S1280" s="83"/>
    </row>
    <row r="1281" spans="1:19" x14ac:dyDescent="0.2">
      <c r="A1281" s="83">
        <f>+MassCurves!A1248</f>
        <v>1244</v>
      </c>
      <c r="B1281" s="138">
        <f t="shared" si="229"/>
        <v>6.17</v>
      </c>
      <c r="C1281" s="123">
        <f t="shared" ca="1" si="231"/>
        <v>0.34799999999999898</v>
      </c>
      <c r="D1281" s="139">
        <f t="shared" ca="1" si="232"/>
        <v>0</v>
      </c>
      <c r="E1281" s="138">
        <f t="shared" ca="1" si="233"/>
        <v>0.21849999999999997</v>
      </c>
      <c r="F1281" s="139">
        <f t="shared" ca="1" si="230"/>
        <v>0.38334557699999883</v>
      </c>
      <c r="G1281" s="140">
        <f t="shared" ca="1" si="237"/>
        <v>23.099875717499962</v>
      </c>
      <c r="H1281" s="139">
        <f t="shared" ca="1" si="234"/>
        <v>2.2713460437591642</v>
      </c>
      <c r="I1281" s="123">
        <f t="shared" ca="1" si="238"/>
        <v>2.6546916207591629</v>
      </c>
      <c r="J1281" s="123">
        <f t="shared" ca="1" si="235"/>
        <v>5.2832119991884232</v>
      </c>
      <c r="K1281" s="142">
        <f t="shared" ca="1" si="239"/>
        <v>652.97012864649719</v>
      </c>
      <c r="L1281" s="143">
        <f ca="1">MAX(Routing!A$3,J1280+K1280)</f>
        <v>660.50879336967296</v>
      </c>
      <c r="M1281" s="141">
        <f ca="1">VLOOKUP(L1281,Routing!A$3:D$23,4)+(L1281-VLOOKUP(L1281,Routing!A$3:A$23,1))*VLOOKUP(L1281,Routing!A$3:E$23,5)</f>
        <v>3.76928573940513</v>
      </c>
      <c r="N1281" s="141">
        <f ca="1">VLOOKUP($L1281,Routing!$A$3:$C$23,3)+($L1281-VLOOKUP($L1281,Routing!$A$3:$A$23,1))*VLOOKUP($L1281,Routing!$A$3:$F$23,6)</f>
        <v>0.45229993638448196</v>
      </c>
      <c r="O1281" s="141">
        <f ca="1">VLOOKUP($L1281,Routing!$A$3:$B$23,2)+($L1281-VLOOKUP($L1281,Routing!$A$3:$A$23,1))*VLOOKUP($L1281,Routing!$A$3:$G$23,7)</f>
        <v>3.6778234919908717</v>
      </c>
      <c r="P1281" s="83" t="str">
        <f t="shared" ca="1" si="236"/>
        <v/>
      </c>
      <c r="Q1281" s="83" t="str">
        <f t="shared" ca="1" si="240"/>
        <v/>
      </c>
      <c r="R1281" s="83"/>
      <c r="S1281" s="83"/>
    </row>
    <row r="1282" spans="1:19" x14ac:dyDescent="0.2">
      <c r="A1282" s="83">
        <f>+MassCurves!A1249</f>
        <v>1245</v>
      </c>
      <c r="B1282" s="138">
        <f t="shared" si="229"/>
        <v>6.1749999999999998</v>
      </c>
      <c r="C1282" s="123">
        <f t="shared" ca="1" si="231"/>
        <v>0.34500000000000064</v>
      </c>
      <c r="D1282" s="139">
        <f t="shared" ca="1" si="232"/>
        <v>0</v>
      </c>
      <c r="E1282" s="138">
        <f t="shared" ca="1" si="233"/>
        <v>0.21849999999999997</v>
      </c>
      <c r="F1282" s="139">
        <f t="shared" ca="1" si="230"/>
        <v>0.38004087375000062</v>
      </c>
      <c r="G1282" s="140">
        <f t="shared" ca="1" si="237"/>
        <v>22.901593522499983</v>
      </c>
      <c r="H1282" s="139">
        <f t="shared" ca="1" si="234"/>
        <v>2.2484795348759858</v>
      </c>
      <c r="I1282" s="123">
        <f t="shared" ca="1" si="238"/>
        <v>2.6285204086259863</v>
      </c>
      <c r="J1282" s="123">
        <f t="shared" ca="1" si="235"/>
        <v>5.2312226792424426</v>
      </c>
      <c r="K1282" s="142">
        <f t="shared" ca="1" si="239"/>
        <v>650.72164445800297</v>
      </c>
      <c r="L1282" s="143">
        <f ca="1">MAX(Routing!A$3,J1281+K1281)</f>
        <v>658.25334064568563</v>
      </c>
      <c r="M1282" s="141">
        <f ca="1">VLOOKUP(L1282,Routing!A$3:D$23,4)+(L1282-VLOOKUP(L1282,Routing!A$3:A$23,1))*VLOOKUP(L1282,Routing!A$3:E$23,5)</f>
        <v>3.7658006816814518</v>
      </c>
      <c r="N1282" s="141">
        <f ca="1">VLOOKUP($L1282,Routing!$A$3:$C$23,3)+($L1282-VLOOKUP($L1282,Routing!$A$3:$A$23,1))*VLOOKUP($L1282,Routing!$A$3:$F$23,6)</f>
        <v>0.4507489944655676</v>
      </c>
      <c r="O1282" s="141">
        <f ca="1">VLOOKUP($L1282,Routing!$A$3:$B$23,2)+($L1282-VLOOKUP($L1282,Routing!$A$3:$A$23,1))*VLOOKUP($L1282,Routing!$A$3:$G$23,7)</f>
        <v>3.6769111732150397</v>
      </c>
      <c r="P1282" s="83" t="str">
        <f t="shared" ca="1" si="236"/>
        <v/>
      </c>
      <c r="Q1282" s="83" t="str">
        <f t="shared" ca="1" si="240"/>
        <v/>
      </c>
      <c r="R1282" s="83"/>
      <c r="S1282" s="83"/>
    </row>
    <row r="1283" spans="1:19" x14ac:dyDescent="0.2">
      <c r="A1283" s="83">
        <f>+MassCurves!A1250</f>
        <v>1246</v>
      </c>
      <c r="B1283" s="138">
        <f t="shared" si="229"/>
        <v>6.18</v>
      </c>
      <c r="C1283" s="123">
        <f t="shared" ca="1" si="231"/>
        <v>0.34199999999999964</v>
      </c>
      <c r="D1283" s="139">
        <f t="shared" ca="1" si="232"/>
        <v>0</v>
      </c>
      <c r="E1283" s="138">
        <f t="shared" ca="1" si="233"/>
        <v>0.21849999999999997</v>
      </c>
      <c r="F1283" s="139">
        <f t="shared" ca="1" si="230"/>
        <v>0.37673617049999947</v>
      </c>
      <c r="G1283" s="140">
        <f t="shared" ca="1" si="237"/>
        <v>22.703311327500003</v>
      </c>
      <c r="H1283" s="139">
        <f t="shared" ca="1" si="234"/>
        <v>2.2259661300108315</v>
      </c>
      <c r="I1283" s="123">
        <f t="shared" ca="1" si="238"/>
        <v>2.6027023005108312</v>
      </c>
      <c r="J1283" s="123">
        <f t="shared" ca="1" si="235"/>
        <v>5.1799322833254902</v>
      </c>
      <c r="K1283" s="142">
        <f t="shared" ca="1" si="239"/>
        <v>648.42827858945918</v>
      </c>
      <c r="L1283" s="143">
        <f ca="1">MAX(Routing!A$3,J1282+K1282)</f>
        <v>655.95286713724545</v>
      </c>
      <c r="M1283" s="141">
        <f ca="1">VLOOKUP(L1283,Routing!A$3:D$23,4)+(L1283-VLOOKUP(L1283,Routing!A$3:A$23,1))*VLOOKUP(L1283,Routing!A$3:E$23,5)</f>
        <v>3.7622460591954914</v>
      </c>
      <c r="N1283" s="141">
        <f ca="1">VLOOKUP($L1283,Routing!$A$3:$C$23,3)+($L1283-VLOOKUP($L1283,Routing!$A$3:$A$23,1))*VLOOKUP($L1283,Routing!$A$3:$F$23,6)</f>
        <v>0.44916709440637048</v>
      </c>
      <c r="O1283" s="141">
        <f ca="1">VLOOKUP($L1283,Routing!$A$3:$B$23,2)+($L1283-VLOOKUP($L1283,Routing!$A$3:$A$23,1))*VLOOKUP($L1283,Routing!$A$3:$G$23,7)</f>
        <v>3.6759806437684532</v>
      </c>
      <c r="P1283" s="83" t="str">
        <f t="shared" ca="1" si="236"/>
        <v/>
      </c>
      <c r="Q1283" s="83" t="str">
        <f t="shared" ca="1" si="240"/>
        <v/>
      </c>
      <c r="R1283" s="83"/>
      <c r="S1283" s="83"/>
    </row>
    <row r="1284" spans="1:19" x14ac:dyDescent="0.2">
      <c r="A1284" s="83">
        <f>+MassCurves!A1251</f>
        <v>1247</v>
      </c>
      <c r="B1284" s="138">
        <f t="shared" si="229"/>
        <v>6.1849999999999996</v>
      </c>
      <c r="C1284" s="123">
        <f t="shared" ca="1" si="231"/>
        <v>0.33899999999999864</v>
      </c>
      <c r="D1284" s="139">
        <f t="shared" ca="1" si="232"/>
        <v>0</v>
      </c>
      <c r="E1284" s="138">
        <f t="shared" ca="1" si="233"/>
        <v>0.21849999999999997</v>
      </c>
      <c r="F1284" s="139">
        <f t="shared" ca="1" si="230"/>
        <v>0.37343146724999843</v>
      </c>
      <c r="G1284" s="140">
        <f t="shared" ca="1" si="237"/>
        <v>22.505029132499939</v>
      </c>
      <c r="H1284" s="139">
        <f t="shared" ca="1" si="234"/>
        <v>2.2037985451613276</v>
      </c>
      <c r="I1284" s="123">
        <f t="shared" ca="1" si="238"/>
        <v>2.5772300124113259</v>
      </c>
      <c r="J1284" s="123">
        <f t="shared" ca="1" si="235"/>
        <v>5.129326430823598</v>
      </c>
      <c r="K1284" s="142">
        <f t="shared" ca="1" si="239"/>
        <v>646.09086647908566</v>
      </c>
      <c r="L1284" s="143">
        <f ca="1">MAX(Routing!A$3,J1283+K1283)</f>
        <v>653.60821087278464</v>
      </c>
      <c r="M1284" s="141">
        <f ca="1">VLOOKUP(L1284,Routing!A$3:D$23,4)+(L1284-VLOOKUP(L1284,Routing!A$3:A$23,1))*VLOOKUP(L1284,Routing!A$3:E$23,5)</f>
        <v>3.7586231668435808</v>
      </c>
      <c r="N1284" s="141">
        <f ca="1">VLOOKUP($L1284,Routing!$A$3:$C$23,3)+($L1284-VLOOKUP($L1284,Routing!$A$3:$A$23,1))*VLOOKUP($L1284,Routing!$A$3:$F$23,6)</f>
        <v>0.44755481246965639</v>
      </c>
      <c r="O1284" s="141">
        <f ca="1">VLOOKUP($L1284,Routing!$A$3:$B$23,2)+($L1284-VLOOKUP($L1284,Routing!$A$3:$A$23,1))*VLOOKUP($L1284,Routing!$A$3:$G$23,7)</f>
        <v>3.6750322426292095</v>
      </c>
      <c r="P1284" s="83" t="str">
        <f t="shared" ca="1" si="236"/>
        <v/>
      </c>
      <c r="Q1284" s="83" t="str">
        <f t="shared" ca="1" si="240"/>
        <v/>
      </c>
      <c r="R1284" s="83"/>
      <c r="S1284" s="83"/>
    </row>
    <row r="1285" spans="1:19" x14ac:dyDescent="0.2">
      <c r="A1285" s="83">
        <f>+MassCurves!A1252</f>
        <v>1248</v>
      </c>
      <c r="B1285" s="138">
        <f t="shared" si="229"/>
        <v>6.19</v>
      </c>
      <c r="C1285" s="123">
        <f t="shared" ca="1" si="231"/>
        <v>0.3360000000000003</v>
      </c>
      <c r="D1285" s="139">
        <f t="shared" ca="1" si="232"/>
        <v>0</v>
      </c>
      <c r="E1285" s="138">
        <f t="shared" ca="1" si="233"/>
        <v>0.21849999999999997</v>
      </c>
      <c r="F1285" s="139">
        <f t="shared" ca="1" si="230"/>
        <v>0.37012676400000022</v>
      </c>
      <c r="G1285" s="140">
        <f t="shared" ca="1" si="237"/>
        <v>22.306746937499959</v>
      </c>
      <c r="H1285" s="139">
        <f t="shared" ca="1" si="234"/>
        <v>2.1819696837157814</v>
      </c>
      <c r="I1285" s="123">
        <f t="shared" ca="1" si="238"/>
        <v>2.5520964477157815</v>
      </c>
      <c r="J1285" s="123">
        <f t="shared" ca="1" si="235"/>
        <v>5.0793911101405067</v>
      </c>
      <c r="K1285" s="142">
        <f t="shared" ca="1" si="239"/>
        <v>643.71022664671557</v>
      </c>
      <c r="L1285" s="143">
        <f ca="1">MAX(Routing!A$3,J1284+K1284)</f>
        <v>651.22019290990931</v>
      </c>
      <c r="M1285" s="141">
        <f ca="1">VLOOKUP(L1285,Routing!A$3:D$23,4)+(L1285-VLOOKUP(L1285,Routing!A$3:A$23,1))*VLOOKUP(L1285,Routing!A$3:E$23,5)</f>
        <v>3.7549332732992426</v>
      </c>
      <c r="N1285" s="141">
        <f ca="1">VLOOKUP($L1285,Routing!$A$3:$C$23,3)+($L1285-VLOOKUP($L1285,Routing!$A$3:$A$23,1))*VLOOKUP($L1285,Routing!$A$3:$F$23,6)</f>
        <v>0.44591271324835408</v>
      </c>
      <c r="O1285" s="141">
        <f ca="1">VLOOKUP($L1285,Routing!$A$3:$B$23,2)+($L1285-VLOOKUP($L1285,Routing!$A$3:$A$23,1))*VLOOKUP($L1285,Routing!$A$3:$G$23,7)</f>
        <v>3.6740663019107966</v>
      </c>
      <c r="P1285" s="83" t="str">
        <f t="shared" ca="1" si="236"/>
        <v/>
      </c>
      <c r="Q1285" s="83" t="str">
        <f t="shared" ca="1" si="240"/>
        <v/>
      </c>
      <c r="R1285" s="83"/>
      <c r="S1285" s="83"/>
    </row>
    <row r="1286" spans="1:19" x14ac:dyDescent="0.2">
      <c r="A1286" s="83">
        <f>+MassCurves!A1253</f>
        <v>1249</v>
      </c>
      <c r="B1286" s="138">
        <f t="shared" si="229"/>
        <v>6.1950000000000003</v>
      </c>
      <c r="C1286" s="123">
        <f t="shared" ca="1" si="231"/>
        <v>0.33300000000000196</v>
      </c>
      <c r="D1286" s="139">
        <f t="shared" ca="1" si="232"/>
        <v>0</v>
      </c>
      <c r="E1286" s="138">
        <f t="shared" ca="1" si="233"/>
        <v>0.21849999999999997</v>
      </c>
      <c r="F1286" s="139">
        <f t="shared" ca="1" si="230"/>
        <v>0.36682206075000212</v>
      </c>
      <c r="G1286" s="140">
        <f t="shared" ca="1" si="237"/>
        <v>22.108464742500072</v>
      </c>
      <c r="H1286" s="139">
        <f t="shared" ca="1" si="234"/>
        <v>2.1604726306895308</v>
      </c>
      <c r="I1286" s="123">
        <f t="shared" ca="1" si="238"/>
        <v>2.5272946914395327</v>
      </c>
      <c r="J1286" s="123">
        <f t="shared" ca="1" si="235"/>
        <v>5.0301126673762742</v>
      </c>
      <c r="K1286" s="142">
        <f t="shared" ca="1" si="239"/>
        <v>641.28716111395147</v>
      </c>
      <c r="L1286" s="143">
        <f ca="1">MAX(Routing!A$3,J1285+K1285)</f>
        <v>648.78961775685605</v>
      </c>
      <c r="M1286" s="141">
        <f ca="1">VLOOKUP(L1286,Routing!A$3:D$23,4)+(L1286-VLOOKUP(L1286,Routing!A$3:A$23,1))*VLOOKUP(L1286,Routing!A$3:E$23,5)</f>
        <v>3.7511776216644108</v>
      </c>
      <c r="N1286" s="141">
        <f ca="1">VLOOKUP($L1286,Routing!$A$3:$C$23,3)+($L1286-VLOOKUP($L1286,Routing!$A$3:$A$23,1))*VLOOKUP($L1286,Routing!$A$3:$F$23,6)</f>
        <v>0.44424134995536618</v>
      </c>
      <c r="O1286" s="141">
        <f ca="1">VLOOKUP($L1286,Routing!$A$3:$B$23,2)+($L1286-VLOOKUP($L1286,Routing!$A$3:$A$23,1))*VLOOKUP($L1286,Routing!$A$3:$G$23,7)</f>
        <v>3.6730831470325684</v>
      </c>
      <c r="P1286" s="83" t="str">
        <f t="shared" ca="1" si="236"/>
        <v/>
      </c>
      <c r="Q1286" s="83" t="str">
        <f t="shared" ca="1" si="240"/>
        <v/>
      </c>
      <c r="R1286" s="83"/>
      <c r="S1286" s="83"/>
    </row>
    <row r="1287" spans="1:19" x14ac:dyDescent="0.2">
      <c r="A1287" s="83">
        <f>+MassCurves!A1254</f>
        <v>1250</v>
      </c>
      <c r="B1287" s="138">
        <f t="shared" si="229"/>
        <v>6.2</v>
      </c>
      <c r="C1287" s="123">
        <f t="shared" ca="1" si="231"/>
        <v>0.33000000000000096</v>
      </c>
      <c r="D1287" s="139">
        <f t="shared" ca="1" si="232"/>
        <v>0</v>
      </c>
      <c r="E1287" s="138">
        <f t="shared" ca="1" si="233"/>
        <v>0.21849999999999997</v>
      </c>
      <c r="F1287" s="139">
        <f t="shared" ca="1" si="230"/>
        <v>0.36351735750000097</v>
      </c>
      <c r="G1287" s="140">
        <f t="shared" ca="1" si="237"/>
        <v>21.910182547500096</v>
      </c>
      <c r="H1287" s="139">
        <f t="shared" ca="1" si="234"/>
        <v>2.1393006471672109</v>
      </c>
      <c r="I1287" s="123">
        <f t="shared" ca="1" si="238"/>
        <v>2.5028180046672119</v>
      </c>
      <c r="J1287" s="123">
        <f t="shared" ca="1" si="235"/>
        <v>4.9814777954094076</v>
      </c>
      <c r="K1287" s="142">
        <f t="shared" ca="1" si="239"/>
        <v>638.82245581173061</v>
      </c>
      <c r="L1287" s="143">
        <f ca="1">MAX(Routing!A$3,J1286+K1286)</f>
        <v>646.3172737813278</v>
      </c>
      <c r="M1287" s="141">
        <f ca="1">VLOOKUP(L1287,Routing!A$3:D$23,4)+(L1287-VLOOKUP(L1287,Routing!A$3:A$23,1))*VLOOKUP(L1287,Routing!A$3:E$23,5)</f>
        <v>3.747357430101153</v>
      </c>
      <c r="N1287" s="141">
        <f ca="1">VLOOKUP($L1287,Routing!$A$3:$C$23,3)+($L1287-VLOOKUP($L1287,Routing!$A$3:$A$23,1))*VLOOKUP($L1287,Routing!$A$3:$F$23,6)</f>
        <v>0.44254126470470156</v>
      </c>
      <c r="O1287" s="141">
        <f ca="1">VLOOKUP($L1287,Routing!$A$3:$B$23,2)+($L1287-VLOOKUP($L1287,Routing!$A$3:$A$23,1))*VLOOKUP($L1287,Routing!$A$3:$G$23,7)</f>
        <v>3.6720830968851188</v>
      </c>
      <c r="P1287" s="83" t="str">
        <f t="shared" ca="1" si="236"/>
        <v/>
      </c>
      <c r="Q1287" s="83" t="str">
        <f t="shared" ca="1" si="240"/>
        <v/>
      </c>
      <c r="R1287" s="83"/>
      <c r="S1287" s="83"/>
    </row>
    <row r="1288" spans="1:19" x14ac:dyDescent="0.2">
      <c r="A1288" s="83">
        <f>+MassCurves!A1255</f>
        <v>1251</v>
      </c>
      <c r="B1288" s="138">
        <f t="shared" si="229"/>
        <v>6.2050000000000001</v>
      </c>
      <c r="C1288" s="123">
        <f t="shared" ca="1" si="231"/>
        <v>0.32699999999999996</v>
      </c>
      <c r="D1288" s="139">
        <f t="shared" ca="1" si="232"/>
        <v>0</v>
      </c>
      <c r="E1288" s="138">
        <f t="shared" ca="1" si="233"/>
        <v>0.21849999999999997</v>
      </c>
      <c r="F1288" s="139">
        <f t="shared" ca="1" si="230"/>
        <v>0.36021265424999993</v>
      </c>
      <c r="G1288" s="140">
        <f t="shared" ca="1" si="237"/>
        <v>21.711900352500027</v>
      </c>
      <c r="H1288" s="139">
        <f t="shared" ca="1" si="234"/>
        <v>2.1184471649426078</v>
      </c>
      <c r="I1288" s="123">
        <f t="shared" ca="1" si="238"/>
        <v>2.4786598191926075</v>
      </c>
      <c r="J1288" s="123">
        <f t="shared" ca="1" si="235"/>
        <v>4.933473523366132</v>
      </c>
      <c r="K1288" s="142">
        <f t="shared" ca="1" si="239"/>
        <v>636.31688097575409</v>
      </c>
      <c r="L1288" s="143">
        <f ca="1">MAX(Routing!A$3,J1287+K1287)</f>
        <v>643.80393360714004</v>
      </c>
      <c r="M1288" s="141">
        <f ca="1">VLOOKUP(L1288,Routing!A$3:D$23,4)+(L1288-VLOOKUP(L1288,Routing!A$3:A$23,1))*VLOOKUP(L1288,Routing!A$3:E$23,5)</f>
        <v>3.7434738924445536</v>
      </c>
      <c r="N1288" s="141">
        <f ca="1">VLOOKUP($L1288,Routing!$A$3:$C$23,3)+($L1288-VLOOKUP($L1288,Routing!$A$3:$A$23,1))*VLOOKUP($L1288,Routing!$A$3:$F$23,6)</f>
        <v>0.44081298878422559</v>
      </c>
      <c r="O1288" s="141">
        <f ca="1">VLOOKUP($L1288,Routing!$A$3:$B$23,2)+($L1288-VLOOKUP($L1288,Routing!$A$3:$A$23,1))*VLOOKUP($L1288,Routing!$A$3:$G$23,7)</f>
        <v>3.6710664639907211</v>
      </c>
      <c r="P1288" s="83" t="str">
        <f t="shared" ca="1" si="236"/>
        <v/>
      </c>
      <c r="Q1288" s="83" t="str">
        <f t="shared" ca="1" si="240"/>
        <v/>
      </c>
      <c r="R1288" s="83"/>
      <c r="S1288" s="83"/>
    </row>
    <row r="1289" spans="1:19" x14ac:dyDescent="0.2">
      <c r="A1289" s="83">
        <f>+MassCurves!A1256</f>
        <v>1252</v>
      </c>
      <c r="B1289" s="138">
        <f t="shared" si="229"/>
        <v>6.21</v>
      </c>
      <c r="C1289" s="123">
        <f t="shared" ca="1" si="231"/>
        <v>0.32399999999999896</v>
      </c>
      <c r="D1289" s="139">
        <f t="shared" ca="1" si="232"/>
        <v>0</v>
      </c>
      <c r="E1289" s="138">
        <f t="shared" ca="1" si="233"/>
        <v>0.21849999999999997</v>
      </c>
      <c r="F1289" s="139">
        <f t="shared" ca="1" si="230"/>
        <v>0.35690795099999878</v>
      </c>
      <c r="G1289" s="140">
        <f t="shared" ca="1" si="237"/>
        <v>21.513618157499963</v>
      </c>
      <c r="H1289" s="139">
        <f t="shared" ca="1" si="234"/>
        <v>2.0979057813480702</v>
      </c>
      <c r="I1289" s="123">
        <f t="shared" ca="1" si="238"/>
        <v>2.454813732348069</v>
      </c>
      <c r="J1289" s="123">
        <f t="shared" ca="1" si="235"/>
        <v>4.8860872064611574</v>
      </c>
      <c r="K1289" s="142">
        <f t="shared" ca="1" si="239"/>
        <v>633.77119153018998</v>
      </c>
      <c r="L1289" s="143">
        <f ca="1">MAX(Routing!A$3,J1288+K1288)</f>
        <v>641.25035449912025</v>
      </c>
      <c r="M1289" s="141">
        <f ca="1">VLOOKUP(L1289,Routing!A$3:D$23,4)+(L1289-VLOOKUP(L1289,Routing!A$3:A$23,1))*VLOOKUP(L1289,Routing!A$3:E$23,5)</f>
        <v>3.7395281787974528</v>
      </c>
      <c r="N1289" s="141">
        <f ca="1">VLOOKUP($L1289,Routing!$A$3:$C$23,3)+($L1289-VLOOKUP($L1289,Routing!$A$3:$A$23,1))*VLOOKUP($L1289,Routing!$A$3:$F$23,6)</f>
        <v>0.43905704292033254</v>
      </c>
      <c r="O1289" s="141">
        <f ca="1">VLOOKUP($L1289,Routing!$A$3:$B$23,2)+($L1289-VLOOKUP($L1289,Routing!$A$3:$A$23,1))*VLOOKUP($L1289,Routing!$A$3:$G$23,7)</f>
        <v>3.6700335546590193</v>
      </c>
      <c r="P1289" s="83" t="str">
        <f t="shared" ca="1" si="236"/>
        <v/>
      </c>
      <c r="Q1289" s="83" t="str">
        <f t="shared" ca="1" si="240"/>
        <v/>
      </c>
      <c r="R1289" s="83"/>
      <c r="S1289" s="83"/>
    </row>
    <row r="1290" spans="1:19" x14ac:dyDescent="0.2">
      <c r="A1290" s="83">
        <f>+MassCurves!A1257</f>
        <v>1253</v>
      </c>
      <c r="B1290" s="138">
        <f t="shared" si="229"/>
        <v>6.2149999999999999</v>
      </c>
      <c r="C1290" s="123">
        <f t="shared" ca="1" si="231"/>
        <v>0.32100000000000062</v>
      </c>
      <c r="D1290" s="139">
        <f t="shared" ca="1" si="232"/>
        <v>0</v>
      </c>
      <c r="E1290" s="138">
        <f t="shared" ca="1" si="233"/>
        <v>0.21849999999999997</v>
      </c>
      <c r="F1290" s="139">
        <f t="shared" ca="1" si="230"/>
        <v>0.35360324775000063</v>
      </c>
      <c r="G1290" s="140">
        <f t="shared" ca="1" si="237"/>
        <v>21.315335962499983</v>
      </c>
      <c r="H1290" s="139">
        <f t="shared" ca="1" si="234"/>
        <v>2.0776702542658723</v>
      </c>
      <c r="I1290" s="123">
        <f t="shared" ca="1" si="238"/>
        <v>2.4312735020158729</v>
      </c>
      <c r="J1290" s="123">
        <f t="shared" ca="1" si="235"/>
        <v>4.8393065161950624</v>
      </c>
      <c r="K1290" s="142">
        <f t="shared" ca="1" si="239"/>
        <v>631.18612746006795</v>
      </c>
      <c r="L1290" s="143">
        <f ca="1">MAX(Routing!A$3,J1289+K1289)</f>
        <v>638.65727873665116</v>
      </c>
      <c r="M1290" s="141">
        <f ca="1">VLOOKUP(L1290,Routing!A$3:D$23,4)+(L1290-VLOOKUP(L1290,Routing!A$3:A$23,1))*VLOOKUP(L1290,Routing!A$3:E$23,5)</f>
        <v>3.7355214361076308</v>
      </c>
      <c r="N1290" s="141">
        <f ca="1">VLOOKUP($L1290,Routing!$A$3:$C$23,3)+($L1290-VLOOKUP($L1290,Routing!$A$3:$A$23,1))*VLOOKUP($L1290,Routing!$A$3:$F$23,6)</f>
        <v>0.43727393753480964</v>
      </c>
      <c r="O1290" s="141">
        <f ca="1">VLOOKUP($L1290,Routing!$A$3:$B$23,2)+($L1290-VLOOKUP($L1290,Routing!$A$3:$A$23,1))*VLOOKUP($L1290,Routing!$A$3:$G$23,7)</f>
        <v>3.6689846691381232</v>
      </c>
      <c r="P1290" s="83" t="str">
        <f t="shared" ca="1" si="236"/>
        <v/>
      </c>
      <c r="Q1290" s="83" t="str">
        <f t="shared" ca="1" si="240"/>
        <v/>
      </c>
      <c r="R1290" s="83"/>
      <c r="S1290" s="83"/>
    </row>
    <row r="1291" spans="1:19" x14ac:dyDescent="0.2">
      <c r="A1291" s="83">
        <f>+MassCurves!A1258</f>
        <v>1254</v>
      </c>
      <c r="B1291" s="138">
        <f t="shared" si="229"/>
        <v>6.22</v>
      </c>
      <c r="C1291" s="123">
        <f t="shared" ca="1" si="231"/>
        <v>0.31799999999999962</v>
      </c>
      <c r="D1291" s="139">
        <f t="shared" ca="1" si="232"/>
        <v>0</v>
      </c>
      <c r="E1291" s="138">
        <f t="shared" ca="1" si="233"/>
        <v>0.21849999999999997</v>
      </c>
      <c r="F1291" s="139">
        <f t="shared" ca="1" si="230"/>
        <v>0.35029854449999953</v>
      </c>
      <c r="G1291" s="140">
        <f t="shared" ca="1" si="237"/>
        <v>21.117053767500003</v>
      </c>
      <c r="H1291" s="139">
        <f t="shared" ca="1" si="234"/>
        <v>2.0577344973142404</v>
      </c>
      <c r="I1291" s="123">
        <f t="shared" ca="1" si="238"/>
        <v>2.4080330418142397</v>
      </c>
      <c r="J1291" s="123">
        <f t="shared" ca="1" si="235"/>
        <v>4.7931194308940581</v>
      </c>
      <c r="K1291" s="142">
        <f t="shared" ca="1" si="239"/>
        <v>628.56241417273907</v>
      </c>
      <c r="L1291" s="143">
        <f ca="1">MAX(Routing!A$3,J1290+K1290)</f>
        <v>636.025433976263</v>
      </c>
      <c r="M1291" s="141">
        <f ca="1">VLOOKUP(L1291,Routing!A$3:D$23,4)+(L1291-VLOOKUP(L1291,Routing!A$3:A$23,1))*VLOOKUP(L1291,Routing!A$3:E$23,5)</f>
        <v>3.731454788728076</v>
      </c>
      <c r="N1291" s="141">
        <f ca="1">VLOOKUP($L1291,Routing!$A$3:$C$23,3)+($L1291-VLOOKUP($L1291,Routing!$A$3:$A$23,1))*VLOOKUP($L1291,Routing!$A$3:$F$23,6)</f>
        <v>0.43546417299417006</v>
      </c>
      <c r="O1291" s="141">
        <f ca="1">VLOOKUP($L1291,Routing!$A$3:$B$23,2)+($L1291-VLOOKUP($L1291,Routing!$A$3:$A$23,1))*VLOOKUP($L1291,Routing!$A$3:$G$23,7)</f>
        <v>3.6679201017612764</v>
      </c>
      <c r="P1291" s="83" t="str">
        <f t="shared" ca="1" si="236"/>
        <v/>
      </c>
      <c r="Q1291" s="83" t="str">
        <f t="shared" ca="1" si="240"/>
        <v/>
      </c>
      <c r="R1291" s="83"/>
      <c r="S1291" s="83"/>
    </row>
    <row r="1292" spans="1:19" x14ac:dyDescent="0.2">
      <c r="A1292" s="83">
        <f>+MassCurves!A1259</f>
        <v>1255</v>
      </c>
      <c r="B1292" s="138">
        <f t="shared" si="229"/>
        <v>6.2249999999999996</v>
      </c>
      <c r="C1292" s="123">
        <f t="shared" ca="1" si="231"/>
        <v>0.31499999999999861</v>
      </c>
      <c r="D1292" s="139">
        <f t="shared" ca="1" si="232"/>
        <v>0</v>
      </c>
      <c r="E1292" s="138">
        <f t="shared" ca="1" si="233"/>
        <v>0.21849999999999997</v>
      </c>
      <c r="F1292" s="139">
        <f t="shared" ca="1" si="230"/>
        <v>0.34699384124999849</v>
      </c>
      <c r="G1292" s="140">
        <f t="shared" ca="1" si="237"/>
        <v>20.918771572499939</v>
      </c>
      <c r="H1292" s="139">
        <f t="shared" ca="1" si="234"/>
        <v>2.0380925752010821</v>
      </c>
      <c r="I1292" s="123">
        <f t="shared" ca="1" si="238"/>
        <v>2.3850864164510805</v>
      </c>
      <c r="J1292" s="123">
        <f t="shared" ca="1" si="235"/>
        <v>4.7475142265785024</v>
      </c>
      <c r="K1292" s="142">
        <f t="shared" ca="1" si="239"/>
        <v>625.90076284880831</v>
      </c>
      <c r="L1292" s="143">
        <f ca="1">MAX(Routing!A$3,J1291+K1291)</f>
        <v>633.35553360363315</v>
      </c>
      <c r="M1292" s="141">
        <f ca="1">VLOOKUP(L1292,Routing!A$3:D$23,4)+(L1292-VLOOKUP(L1292,Routing!A$3:A$23,1))*VLOOKUP(L1292,Routing!A$3:E$23,5)</f>
        <v>3.7273293389608848</v>
      </c>
      <c r="N1292" s="141">
        <f ca="1">VLOOKUP($L1292,Routing!$A$3:$C$23,3)+($L1292-VLOOKUP($L1292,Routing!$A$3:$A$23,1))*VLOOKUP($L1292,Routing!$A$3:$F$23,6)</f>
        <v>0.43362823985170268</v>
      </c>
      <c r="O1292" s="141">
        <f ca="1">VLOOKUP($L1292,Routing!$A$3:$B$23,2)+($L1292-VLOOKUP($L1292,Routing!$A$3:$A$23,1))*VLOOKUP($L1292,Routing!$A$3:$G$23,7)</f>
        <v>3.6668401410892368</v>
      </c>
      <c r="P1292" s="83" t="str">
        <f t="shared" ca="1" si="236"/>
        <v/>
      </c>
      <c r="Q1292" s="83" t="str">
        <f t="shared" ca="1" si="240"/>
        <v/>
      </c>
      <c r="R1292" s="83"/>
      <c r="S1292" s="83"/>
    </row>
    <row r="1293" spans="1:19" x14ac:dyDescent="0.2">
      <c r="A1293" s="83">
        <f>+MassCurves!A1260</f>
        <v>1256</v>
      </c>
      <c r="B1293" s="138">
        <f t="shared" si="229"/>
        <v>6.23</v>
      </c>
      <c r="C1293" s="123">
        <f t="shared" ca="1" si="231"/>
        <v>0.31200000000000028</v>
      </c>
      <c r="D1293" s="139">
        <f t="shared" ca="1" si="232"/>
        <v>0</v>
      </c>
      <c r="E1293" s="138">
        <f t="shared" ca="1" si="233"/>
        <v>0.21849999999999997</v>
      </c>
      <c r="F1293" s="139">
        <f t="shared" ca="1" si="230"/>
        <v>0.34368913800000028</v>
      </c>
      <c r="G1293" s="140">
        <f t="shared" ca="1" si="237"/>
        <v>20.720489377499963</v>
      </c>
      <c r="H1293" s="139">
        <f t="shared" ca="1" si="234"/>
        <v>2.0187386992387641</v>
      </c>
      <c r="I1293" s="123">
        <f t="shared" ca="1" si="238"/>
        <v>2.3624278372387644</v>
      </c>
      <c r="J1293" s="123">
        <f t="shared" ca="1" si="235"/>
        <v>4.7024794681471587</v>
      </c>
      <c r="K1293" s="142">
        <f t="shared" ca="1" si="239"/>
        <v>623.20187078285551</v>
      </c>
      <c r="L1293" s="143">
        <f ca="1">MAX(Routing!A$3,J1292+K1292)</f>
        <v>630.64827707538677</v>
      </c>
      <c r="M1293" s="141">
        <f ca="1">VLOOKUP(L1293,Routing!A$3:D$23,4)+(L1293-VLOOKUP(L1293,Routing!A$3:A$23,1))*VLOOKUP(L1293,Routing!A$3:E$23,5)</f>
        <v>3.7231461675854001</v>
      </c>
      <c r="N1293" s="141">
        <f ca="1">VLOOKUP($L1293,Routing!$A$3:$C$23,3)+($L1293-VLOOKUP($L1293,Routing!$A$3:$A$23,1))*VLOOKUP($L1293,Routing!$A$3:$F$23,6)</f>
        <v>0.43176661908250785</v>
      </c>
      <c r="O1293" s="141">
        <f ca="1">VLOOKUP($L1293,Routing!$A$3:$B$23,2)+($L1293-VLOOKUP($L1293,Routing!$A$3:$A$23,1))*VLOOKUP($L1293,Routing!$A$3:$G$23,7)</f>
        <v>3.6657450700485339</v>
      </c>
      <c r="P1293" s="83" t="str">
        <f t="shared" ca="1" si="236"/>
        <v/>
      </c>
      <c r="Q1293" s="83" t="str">
        <f t="shared" ca="1" si="240"/>
        <v/>
      </c>
      <c r="R1293" s="83"/>
      <c r="S1293" s="83"/>
    </row>
    <row r="1294" spans="1:19" x14ac:dyDescent="0.2">
      <c r="A1294" s="83">
        <f>+MassCurves!A1261</f>
        <v>1257</v>
      </c>
      <c r="B1294" s="138">
        <f t="shared" si="229"/>
        <v>6.2350000000000003</v>
      </c>
      <c r="C1294" s="123">
        <f t="shared" ca="1" si="231"/>
        <v>0.30900000000000194</v>
      </c>
      <c r="D1294" s="139">
        <f t="shared" ca="1" si="232"/>
        <v>0</v>
      </c>
      <c r="E1294" s="138">
        <f t="shared" ca="1" si="233"/>
        <v>0.21849999999999997</v>
      </c>
      <c r="F1294" s="139">
        <f t="shared" ca="1" si="230"/>
        <v>0.34038443475000207</v>
      </c>
      <c r="G1294" s="140">
        <f t="shared" ca="1" si="237"/>
        <v>20.522207182500072</v>
      </c>
      <c r="H1294" s="139">
        <f t="shared" ca="1" si="234"/>
        <v>1.9996672230136083</v>
      </c>
      <c r="I1294" s="123">
        <f t="shared" ca="1" si="238"/>
        <v>2.3400516577636106</v>
      </c>
      <c r="J1294" s="123">
        <f t="shared" ca="1" si="235"/>
        <v>4.6580040008648202</v>
      </c>
      <c r="K1294" s="142">
        <f t="shared" ca="1" si="239"/>
        <v>620.46642171433052</v>
      </c>
      <c r="L1294" s="143">
        <f ca="1">MAX(Routing!A$3,J1293+K1293)</f>
        <v>627.90435025100271</v>
      </c>
      <c r="M1294" s="141">
        <f ca="1">VLOOKUP(L1294,Routing!A$3:D$23,4)+(L1294-VLOOKUP(L1294,Routing!A$3:A$23,1))*VLOOKUP(L1294,Routing!A$3:E$23,5)</f>
        <v>3.7189063343710633</v>
      </c>
      <c r="N1294" s="141">
        <f ca="1">VLOOKUP($L1294,Routing!$A$3:$C$23,3)+($L1294-VLOOKUP($L1294,Routing!$A$3:$A$23,1))*VLOOKUP($L1294,Routing!$A$3:$F$23,6)</f>
        <v>0.4298797823117298</v>
      </c>
      <c r="O1294" s="141">
        <f ca="1">VLOOKUP($L1294,Routing!$A$3:$B$23,2)+($L1294-VLOOKUP($L1294,Routing!$A$3:$A$23,1))*VLOOKUP($L1294,Routing!$A$3:$G$23,7)</f>
        <v>3.6646351660657235</v>
      </c>
      <c r="P1294" s="83" t="str">
        <f t="shared" ca="1" si="236"/>
        <v/>
      </c>
      <c r="Q1294" s="83" t="str">
        <f t="shared" ca="1" si="240"/>
        <v/>
      </c>
      <c r="R1294" s="83"/>
      <c r="S1294" s="83"/>
    </row>
    <row r="1295" spans="1:19" x14ac:dyDescent="0.2">
      <c r="A1295" s="83">
        <f>+MassCurves!A1262</f>
        <v>1258</v>
      </c>
      <c r="B1295" s="138">
        <f t="shared" si="229"/>
        <v>6.24</v>
      </c>
      <c r="C1295" s="123">
        <f t="shared" ca="1" si="231"/>
        <v>0.30600000000000094</v>
      </c>
      <c r="D1295" s="139">
        <f t="shared" ca="1" si="232"/>
        <v>0</v>
      </c>
      <c r="E1295" s="138">
        <f t="shared" ca="1" si="233"/>
        <v>0.21849999999999997</v>
      </c>
      <c r="F1295" s="139">
        <f t="shared" ca="1" si="230"/>
        <v>0.33707973150000098</v>
      </c>
      <c r="G1295" s="140">
        <f t="shared" ca="1" si="237"/>
        <v>20.323924987500092</v>
      </c>
      <c r="H1295" s="139">
        <f t="shared" ca="1" si="234"/>
        <v>1.9808726382040158</v>
      </c>
      <c r="I1295" s="123">
        <f t="shared" ca="1" si="238"/>
        <v>2.3179523697040167</v>
      </c>
      <c r="J1295" s="123">
        <f t="shared" ca="1" si="235"/>
        <v>4.6140769421413816</v>
      </c>
      <c r="K1295" s="142">
        <f t="shared" ca="1" si="239"/>
        <v>617.69508614893743</v>
      </c>
      <c r="L1295" s="143">
        <f ca="1">MAX(Routing!A$3,J1294+K1294)</f>
        <v>625.12442571519534</v>
      </c>
      <c r="M1295" s="141">
        <f ca="1">VLOOKUP(L1295,Routing!A$3:D$23,4)+(L1295-VLOOKUP(L1295,Routing!A$3:A$23,1))*VLOOKUP(L1295,Routing!A$3:E$23,5)</f>
        <v>3.7146108785755501</v>
      </c>
      <c r="N1295" s="141">
        <f ca="1">VLOOKUP($L1295,Routing!$A$3:$C$23,3)+($L1295-VLOOKUP($L1295,Routing!$A$3:$A$23,1))*VLOOKUP($L1295,Routing!$A$3:$F$23,6)</f>
        <v>0.42796819203623954</v>
      </c>
      <c r="O1295" s="141">
        <f ca="1">VLOOKUP($L1295,Routing!$A$3:$B$23,2)+($L1295-VLOOKUP($L1295,Routing!$A$3:$A$23,1))*VLOOKUP($L1295,Routing!$A$3:$G$23,7)</f>
        <v>3.6635107011977879</v>
      </c>
      <c r="P1295" s="83" t="str">
        <f t="shared" ca="1" si="236"/>
        <v/>
      </c>
      <c r="Q1295" s="83" t="str">
        <f t="shared" ca="1" si="240"/>
        <v/>
      </c>
      <c r="R1295" s="83"/>
      <c r="S1295" s="83"/>
    </row>
    <row r="1296" spans="1:19" x14ac:dyDescent="0.2">
      <c r="A1296" s="83">
        <f>+MassCurves!A1263</f>
        <v>1259</v>
      </c>
      <c r="B1296" s="138">
        <f t="shared" si="229"/>
        <v>6.2450000000000001</v>
      </c>
      <c r="C1296" s="123">
        <f t="shared" ca="1" si="231"/>
        <v>0.30299999999999994</v>
      </c>
      <c r="D1296" s="139">
        <f t="shared" ca="1" si="232"/>
        <v>0</v>
      </c>
      <c r="E1296" s="138">
        <f t="shared" ca="1" si="233"/>
        <v>0.21849999999999997</v>
      </c>
      <c r="F1296" s="139">
        <f t="shared" ca="1" si="230"/>
        <v>0.33377502824999983</v>
      </c>
      <c r="G1296" s="140">
        <f t="shared" ca="1" si="237"/>
        <v>20.125642792500024</v>
      </c>
      <c r="H1296" s="139">
        <f t="shared" ca="1" si="234"/>
        <v>1.9623495705414105</v>
      </c>
      <c r="I1296" s="123">
        <f t="shared" ca="1" si="238"/>
        <v>2.2961245987914101</v>
      </c>
      <c r="J1296" s="123">
        <f t="shared" ca="1" si="235"/>
        <v>4.5706876735910171</v>
      </c>
      <c r="K1296" s="142">
        <f t="shared" ca="1" si="239"/>
        <v>614.88852167082143</v>
      </c>
      <c r="L1296" s="143">
        <f ca="1">MAX(Routing!A$3,J1295+K1295)</f>
        <v>622.30916309107886</v>
      </c>
      <c r="M1296" s="141">
        <f ca="1">VLOOKUP(L1296,Routing!A$3:D$23,4)+(L1296-VLOOKUP(L1296,Routing!A$3:A$23,1))*VLOOKUP(L1296,Routing!A$3:E$23,5)</f>
        <v>3.7102608194286599</v>
      </c>
      <c r="N1296" s="141">
        <f ca="1">VLOOKUP($L1296,Routing!$A$3:$C$23,3)+($L1296-VLOOKUP($L1296,Routing!$A$3:$A$23,1))*VLOOKUP($L1296,Routing!$A$3:$F$23,6)</f>
        <v>0.42603230183997953</v>
      </c>
      <c r="O1296" s="141">
        <f ca="1">VLOOKUP($L1296,Routing!$A$3:$B$23,2)+($L1296-VLOOKUP($L1296,Routing!$A$3:$A$23,1))*VLOOKUP($L1296,Routing!$A$3:$G$23,7)</f>
        <v>3.6623719422588117</v>
      </c>
      <c r="P1296" s="83" t="str">
        <f t="shared" ca="1" si="236"/>
        <v/>
      </c>
      <c r="Q1296" s="83" t="str">
        <f t="shared" ca="1" si="240"/>
        <v/>
      </c>
      <c r="R1296" s="83"/>
      <c r="S1296" s="83"/>
    </row>
    <row r="1297" spans="1:19" x14ac:dyDescent="0.2">
      <c r="A1297" s="83">
        <f>+MassCurves!A1264</f>
        <v>1260</v>
      </c>
      <c r="B1297" s="138">
        <f t="shared" si="229"/>
        <v>6.25</v>
      </c>
      <c r="C1297" s="123">
        <f t="shared" ca="1" si="231"/>
        <v>0.29999999999999893</v>
      </c>
      <c r="D1297" s="139">
        <f t="shared" ca="1" si="232"/>
        <v>0</v>
      </c>
      <c r="E1297" s="138">
        <f t="shared" ca="1" si="233"/>
        <v>0.21849999999999997</v>
      </c>
      <c r="F1297" s="139">
        <f t="shared" ca="1" si="230"/>
        <v>0.33047032499999879</v>
      </c>
      <c r="G1297" s="140">
        <f t="shared" ca="1" si="237"/>
        <v>19.927360597499955</v>
      </c>
      <c r="H1297" s="139">
        <f t="shared" ca="1" si="234"/>
        <v>1.9440927759084683</v>
      </c>
      <c r="I1297" s="123">
        <f t="shared" ca="1" si="238"/>
        <v>2.274563100908467</v>
      </c>
      <c r="J1297" s="123">
        <f t="shared" ca="1" si="235"/>
        <v>4.5302973011636389</v>
      </c>
      <c r="K1297" s="142">
        <f t="shared" ca="1" si="239"/>
        <v>612.04737324588268</v>
      </c>
      <c r="L1297" s="143">
        <f ca="1">MAX(Routing!A$3,J1296+K1296)</f>
        <v>619.45920934441244</v>
      </c>
      <c r="M1297" s="141">
        <f ca="1">VLOOKUP(L1297,Routing!A$3:D$23,4)+(L1297-VLOOKUP(L1297,Routing!A$3:A$23,1))*VLOOKUP(L1297,Routing!A$3:E$23,5)</f>
        <v>3.7058571566024283</v>
      </c>
      <c r="N1297" s="141">
        <f ca="1">VLOOKUP($L1297,Routing!$A$3:$C$23,3)+($L1297-VLOOKUP($L1297,Routing!$A$3:$A$23,1))*VLOOKUP($L1297,Routing!$A$3:$F$23,6)</f>
        <v>0.424072556603175</v>
      </c>
      <c r="O1297" s="141">
        <f ca="1">VLOOKUP($L1297,Routing!$A$3:$B$23,2)+($L1297-VLOOKUP($L1297,Routing!$A$3:$A$23,1))*VLOOKUP($L1297,Routing!$A$3:$G$23,7)</f>
        <v>3.6612191509430443</v>
      </c>
      <c r="P1297" s="83" t="str">
        <f t="shared" ca="1" si="236"/>
        <v/>
      </c>
      <c r="Q1297" s="83" t="str">
        <f t="shared" ca="1" si="240"/>
        <v/>
      </c>
      <c r="R1297" s="83"/>
      <c r="S1297" s="83"/>
    </row>
    <row r="1298" spans="1:19" x14ac:dyDescent="0.2">
      <c r="A1298" s="83">
        <f>+MassCurves!A1265</f>
        <v>1261</v>
      </c>
      <c r="B1298" s="138">
        <f t="shared" si="229"/>
        <v>6.2549999999999999</v>
      </c>
      <c r="C1298" s="123">
        <f t="shared" ca="1" si="231"/>
        <v>0.29999999999999893</v>
      </c>
      <c r="D1298" s="139">
        <f t="shared" ca="1" si="232"/>
        <v>0</v>
      </c>
      <c r="E1298" s="138">
        <f t="shared" ca="1" si="233"/>
        <v>0.21849999999999997</v>
      </c>
      <c r="F1298" s="139">
        <f t="shared" ca="1" si="230"/>
        <v>0.33047032499999879</v>
      </c>
      <c r="G1298" s="140">
        <f t="shared" ca="1" si="237"/>
        <v>19.828219499999928</v>
      </c>
      <c r="H1298" s="139">
        <f t="shared" ca="1" si="234"/>
        <v>1.9252639011111643</v>
      </c>
      <c r="I1298" s="123">
        <f t="shared" ca="1" si="238"/>
        <v>2.255734226111163</v>
      </c>
      <c r="J1298" s="123">
        <f t="shared" ca="1" si="235"/>
        <v>4.492911774391251</v>
      </c>
      <c r="K1298" s="142">
        <f t="shared" ca="1" si="239"/>
        <v>609.17473734664816</v>
      </c>
      <c r="L1298" s="143">
        <f ca="1">MAX(Routing!A$3,J1297+K1297)</f>
        <v>616.5776705470463</v>
      </c>
      <c r="M1298" s="141">
        <f ca="1">VLOOKUP(L1298,Routing!A$3:D$23,4)+(L1298-VLOOKUP(L1298,Routing!A$3:A$23,1))*VLOOKUP(L1298,Routing!A$3:E$23,5)</f>
        <v>3.7014046895056736</v>
      </c>
      <c r="N1298" s="141">
        <f ca="1">VLOOKUP($L1298,Routing!$A$3:$C$23,3)+($L1298-VLOOKUP($L1298,Routing!$A$3:$A$23,1))*VLOOKUP($L1298,Routing!$A$3:$F$23,6)</f>
        <v>0.42209109218838892</v>
      </c>
      <c r="O1298" s="141">
        <f ca="1">VLOOKUP($L1298,Routing!$A$3:$B$23,2)+($L1298-VLOOKUP($L1298,Routing!$A$3:$A$23,1))*VLOOKUP($L1298,Routing!$A$3:$G$23,7)</f>
        <v>3.6600535836402286</v>
      </c>
      <c r="P1298" s="83" t="str">
        <f t="shared" ca="1" si="236"/>
        <v/>
      </c>
      <c r="Q1298" s="83" t="str">
        <f t="shared" ca="1" si="240"/>
        <v/>
      </c>
      <c r="R1298" s="83"/>
      <c r="S1298" s="83"/>
    </row>
    <row r="1299" spans="1:19" x14ac:dyDescent="0.2">
      <c r="A1299" s="83">
        <f>+MassCurves!A1266</f>
        <v>1262</v>
      </c>
      <c r="B1299" s="138">
        <f t="shared" si="229"/>
        <v>6.26</v>
      </c>
      <c r="C1299" s="123">
        <f t="shared" ca="1" si="231"/>
        <v>0.29999999999999893</v>
      </c>
      <c r="D1299" s="139">
        <f t="shared" ca="1" si="232"/>
        <v>0</v>
      </c>
      <c r="E1299" s="138">
        <f t="shared" ca="1" si="233"/>
        <v>0.21849999999999997</v>
      </c>
      <c r="F1299" s="139">
        <f t="shared" ca="1" si="230"/>
        <v>0.33047032499999879</v>
      </c>
      <c r="G1299" s="140">
        <f t="shared" ca="1" si="237"/>
        <v>19.828219499999928</v>
      </c>
      <c r="H1299" s="139">
        <f t="shared" ca="1" si="234"/>
        <v>1.9067072488868666</v>
      </c>
      <c r="I1299" s="123">
        <f t="shared" ca="1" si="238"/>
        <v>2.2371775738868656</v>
      </c>
      <c r="J1299" s="123">
        <f t="shared" ca="1" si="235"/>
        <v>4.4560654703164246</v>
      </c>
      <c r="K1299" s="142">
        <f t="shared" ca="1" si="239"/>
        <v>606.27370680711317</v>
      </c>
      <c r="L1299" s="143">
        <f ca="1">MAX(Routing!A$3,J1298+K1298)</f>
        <v>613.6676491210394</v>
      </c>
      <c r="M1299" s="141">
        <f ca="1">VLOOKUP(L1299,Routing!A$3:D$23,4)+(L1299-VLOOKUP(L1299,Routing!A$3:A$23,1))*VLOOKUP(L1299,Routing!A$3:E$23,5)</f>
        <v>3.6969082119076662</v>
      </c>
      <c r="N1299" s="141">
        <f ca="1">VLOOKUP($L1299,Routing!$A$3:$C$23,3)+($L1299-VLOOKUP($L1299,Routing!$A$3:$A$23,1))*VLOOKUP($L1299,Routing!$A$3:$F$23,6)</f>
        <v>0.42009004194843785</v>
      </c>
      <c r="O1299" s="141">
        <f ca="1">VLOOKUP($L1299,Routing!$A$3:$B$23,2)+($L1299-VLOOKUP($L1299,Routing!$A$3:$A$23,1))*VLOOKUP($L1299,Routing!$A$3:$G$23,7)</f>
        <v>3.6588764952637871</v>
      </c>
      <c r="P1299" s="83" t="str">
        <f t="shared" ca="1" si="236"/>
        <v/>
      </c>
      <c r="Q1299" s="83" t="str">
        <f t="shared" ca="1" si="240"/>
        <v/>
      </c>
      <c r="R1299" s="83"/>
      <c r="S1299" s="83"/>
    </row>
    <row r="1300" spans="1:19" x14ac:dyDescent="0.2">
      <c r="A1300" s="83">
        <f>+MassCurves!A1267</f>
        <v>1263</v>
      </c>
      <c r="B1300" s="138">
        <f t="shared" si="229"/>
        <v>6.2649999999999997</v>
      </c>
      <c r="C1300" s="123">
        <f t="shared" ca="1" si="231"/>
        <v>0.29999999999999893</v>
      </c>
      <c r="D1300" s="139">
        <f t="shared" ca="1" si="232"/>
        <v>0</v>
      </c>
      <c r="E1300" s="138">
        <f t="shared" ca="1" si="233"/>
        <v>0.21849999999999997</v>
      </c>
      <c r="F1300" s="139">
        <f t="shared" ca="1" si="230"/>
        <v>0.33047032499999879</v>
      </c>
      <c r="G1300" s="140">
        <f t="shared" ca="1" si="237"/>
        <v>19.828219499999928</v>
      </c>
      <c r="H1300" s="139">
        <f t="shared" ca="1" si="234"/>
        <v>1.8884175967907115</v>
      </c>
      <c r="I1300" s="123">
        <f t="shared" ca="1" si="238"/>
        <v>2.2188879217907105</v>
      </c>
      <c r="J1300" s="123">
        <f t="shared" ca="1" si="235"/>
        <v>4.4197480686887554</v>
      </c>
      <c r="K1300" s="142">
        <f t="shared" ca="1" si="239"/>
        <v>603.34490689948336</v>
      </c>
      <c r="L1300" s="143">
        <f ca="1">MAX(Routing!A$3,J1299+K1299)</f>
        <v>610.72977227742956</v>
      </c>
      <c r="M1300" s="141">
        <f ca="1">VLOOKUP(L1300,Routing!A$3:D$23,4)+(L1300-VLOOKUP(L1300,Routing!A$3:A$23,1))*VLOOKUP(L1300,Routing!A$3:E$23,5)</f>
        <v>3.6923686929560398</v>
      </c>
      <c r="N1300" s="141">
        <f ca="1">VLOOKUP($L1300,Routing!$A$3:$C$23,3)+($L1300-VLOOKUP($L1300,Routing!$A$3:$A$23,1))*VLOOKUP($L1300,Routing!$A$3:$F$23,6)</f>
        <v>0.4180698371793895</v>
      </c>
      <c r="O1300" s="141">
        <f ca="1">VLOOKUP($L1300,Routing!$A$3:$B$23,2)+($L1300-VLOOKUP($L1300,Routing!$A$3:$A$23,1))*VLOOKUP($L1300,Routing!$A$3:$G$23,7)</f>
        <v>3.6576881395172878</v>
      </c>
      <c r="P1300" s="83" t="str">
        <f t="shared" ca="1" si="236"/>
        <v/>
      </c>
      <c r="Q1300" s="83" t="str">
        <f t="shared" ca="1" si="240"/>
        <v/>
      </c>
      <c r="R1300" s="83"/>
      <c r="S1300" s="83"/>
    </row>
    <row r="1301" spans="1:19" x14ac:dyDescent="0.2">
      <c r="A1301" s="83">
        <f>+MassCurves!A1268</f>
        <v>1264</v>
      </c>
      <c r="B1301" s="138">
        <f t="shared" si="229"/>
        <v>6.27</v>
      </c>
      <c r="C1301" s="123">
        <f t="shared" ca="1" si="231"/>
        <v>0.29999999999999893</v>
      </c>
      <c r="D1301" s="139">
        <f t="shared" ca="1" si="232"/>
        <v>0</v>
      </c>
      <c r="E1301" s="138">
        <f t="shared" ca="1" si="233"/>
        <v>0.21849999999999997</v>
      </c>
      <c r="F1301" s="139">
        <f t="shared" ca="1" si="230"/>
        <v>0.33047032499999879</v>
      </c>
      <c r="G1301" s="140">
        <f t="shared" ca="1" si="237"/>
        <v>19.828219499999928</v>
      </c>
      <c r="H1301" s="139">
        <f t="shared" ca="1" si="234"/>
        <v>1.8703898470170872</v>
      </c>
      <c r="I1301" s="123">
        <f t="shared" ca="1" si="238"/>
        <v>2.2008601720170859</v>
      </c>
      <c r="J1301" s="123">
        <f t="shared" ca="1" si="235"/>
        <v>4.383949494983721</v>
      </c>
      <c r="K1301" s="142">
        <f t="shared" ca="1" si="239"/>
        <v>600.38895067475687</v>
      </c>
      <c r="L1301" s="143">
        <f ca="1">MAX(Routing!A$3,J1300+K1300)</f>
        <v>607.76465496817207</v>
      </c>
      <c r="M1301" s="141">
        <f ca="1">VLOOKUP(L1301,Routing!A$3:D$23,4)+(L1301-VLOOKUP(L1301,Routing!A$3:A$23,1))*VLOOKUP(L1301,Routing!A$3:E$23,5)</f>
        <v>3.6877870828560635</v>
      </c>
      <c r="N1301" s="141">
        <f ca="1">VLOOKUP($L1301,Routing!$A$3:$C$23,3)+($L1301-VLOOKUP($L1301,Routing!$A$3:$A$23,1))*VLOOKUP($L1301,Routing!$A$3:$F$23,6)</f>
        <v>0.41603090074746285</v>
      </c>
      <c r="O1301" s="141">
        <f ca="1">VLOOKUP($L1301,Routing!$A$3:$B$23,2)+($L1301-VLOOKUP($L1301,Routing!$A$3:$A$23,1))*VLOOKUP($L1301,Routing!$A$3:$G$23,7)</f>
        <v>3.6564887651455664</v>
      </c>
      <c r="P1301" s="83" t="str">
        <f t="shared" ca="1" si="236"/>
        <v/>
      </c>
      <c r="Q1301" s="83" t="str">
        <f t="shared" ca="1" si="240"/>
        <v/>
      </c>
      <c r="R1301" s="83"/>
      <c r="S1301" s="83"/>
    </row>
    <row r="1302" spans="1:19" x14ac:dyDescent="0.2">
      <c r="A1302" s="83">
        <f>+MassCurves!A1269</f>
        <v>1265</v>
      </c>
      <c r="B1302" s="138">
        <f t="shared" si="229"/>
        <v>6.2750000000000004</v>
      </c>
      <c r="C1302" s="123">
        <f t="shared" ca="1" si="231"/>
        <v>0.3000000000000016</v>
      </c>
      <c r="D1302" s="139">
        <f t="shared" ca="1" si="232"/>
        <v>0</v>
      </c>
      <c r="E1302" s="138">
        <f t="shared" ca="1" si="233"/>
        <v>0.21849999999999997</v>
      </c>
      <c r="F1302" s="139">
        <f t="shared" ca="1" si="230"/>
        <v>0.33047032500000173</v>
      </c>
      <c r="G1302" s="140">
        <f t="shared" ca="1" si="237"/>
        <v>19.828219500000017</v>
      </c>
      <c r="H1302" s="139">
        <f t="shared" ca="1" si="234"/>
        <v>1.8526190228470143</v>
      </c>
      <c r="I1302" s="123">
        <f t="shared" ca="1" si="238"/>
        <v>2.1830893478470159</v>
      </c>
      <c r="J1302" s="123">
        <f t="shared" ca="1" si="235"/>
        <v>4.3486599134150303</v>
      </c>
      <c r="K1302" s="142">
        <f t="shared" ca="1" si="239"/>
        <v>597.40643924544588</v>
      </c>
      <c r="L1302" s="143">
        <f ca="1">MAX(Routing!A$3,J1301+K1301)</f>
        <v>604.77290016974064</v>
      </c>
      <c r="M1302" s="141">
        <f ca="1">VLOOKUP(L1302,Routing!A$3:D$23,4)+(L1302-VLOOKUP(L1302,Routing!A$3:A$23,1))*VLOOKUP(L1302,Routing!A$3:E$23,5)</f>
        <v>3.6831643133088514</v>
      </c>
      <c r="N1302" s="141">
        <f ca="1">VLOOKUP($L1302,Routing!$A$3:$C$23,3)+($L1302-VLOOKUP($L1302,Routing!$A$3:$A$23,1))*VLOOKUP($L1302,Routing!$A$3:$F$23,6)</f>
        <v>0.41397364728404396</v>
      </c>
      <c r="O1302" s="141">
        <f ca="1">VLOOKUP($L1302,Routing!$A$3:$B$23,2)+($L1302-VLOOKUP($L1302,Routing!$A$3:$A$23,1))*VLOOKUP($L1302,Routing!$A$3:$G$23,7)</f>
        <v>3.6552786160494377</v>
      </c>
      <c r="P1302" s="83" t="str">
        <f t="shared" ca="1" si="236"/>
        <v/>
      </c>
      <c r="Q1302" s="83" t="str">
        <f t="shared" ca="1" si="240"/>
        <v/>
      </c>
      <c r="R1302" s="83"/>
      <c r="S1302" s="83"/>
    </row>
    <row r="1303" spans="1:19" x14ac:dyDescent="0.2">
      <c r="A1303" s="83">
        <f>+MassCurves!A1270</f>
        <v>1266</v>
      </c>
      <c r="B1303" s="138">
        <f t="shared" si="229"/>
        <v>6.28</v>
      </c>
      <c r="C1303" s="123">
        <f t="shared" ca="1" si="231"/>
        <v>0.3000000000000016</v>
      </c>
      <c r="D1303" s="139">
        <f t="shared" ca="1" si="232"/>
        <v>0</v>
      </c>
      <c r="E1303" s="138">
        <f t="shared" ca="1" si="233"/>
        <v>0.21849999999999997</v>
      </c>
      <c r="F1303" s="139">
        <f t="shared" ca="1" si="230"/>
        <v>0.33047032500000173</v>
      </c>
      <c r="G1303" s="140">
        <f t="shared" ca="1" si="237"/>
        <v>19.828219500000102</v>
      </c>
      <c r="H1303" s="139">
        <f t="shared" ca="1" si="234"/>
        <v>1.8351002652131199</v>
      </c>
      <c r="I1303" s="123">
        <f t="shared" ca="1" si="238"/>
        <v>2.1655705902131217</v>
      </c>
      <c r="J1303" s="123">
        <f t="shared" ca="1" si="235"/>
        <v>4.3138697201777125</v>
      </c>
      <c r="K1303" s="142">
        <f t="shared" ca="1" si="239"/>
        <v>594.39796206046447</v>
      </c>
      <c r="L1303" s="143">
        <f ca="1">MAX(Routing!A$3,J1302+K1302)</f>
        <v>601.75509915886096</v>
      </c>
      <c r="M1303" s="141">
        <f ca="1">VLOOKUP(L1303,Routing!A$3:D$23,4)+(L1303-VLOOKUP(L1303,Routing!A$3:A$23,1))*VLOOKUP(L1303,Routing!A$3:E$23,5)</f>
        <v>3.6785012979374203</v>
      </c>
      <c r="N1303" s="141">
        <f ca="1">VLOOKUP($L1303,Routing!$A$3:$C$23,3)+($L1303-VLOOKUP($L1303,Routing!$A$3:$A$23,1))*VLOOKUP($L1303,Routing!$A$3:$F$23,6)</f>
        <v>0.41189848337529172</v>
      </c>
      <c r="O1303" s="141">
        <f ca="1">VLOOKUP($L1303,Routing!$A$3:$B$23,2)+($L1303-VLOOKUP($L1303,Routing!$A$3:$A$23,1))*VLOOKUP($L1303,Routing!$A$3:$G$23,7)</f>
        <v>3.6540579313972303</v>
      </c>
      <c r="P1303" s="83" t="str">
        <f t="shared" ca="1" si="236"/>
        <v/>
      </c>
      <c r="Q1303" s="83" t="str">
        <f t="shared" ca="1" si="240"/>
        <v/>
      </c>
      <c r="R1303" s="83"/>
      <c r="S1303" s="83"/>
    </row>
    <row r="1304" spans="1:19" x14ac:dyDescent="0.2">
      <c r="A1304" s="83">
        <f>+MassCurves!A1271</f>
        <v>1267</v>
      </c>
      <c r="B1304" s="138">
        <f t="shared" si="229"/>
        <v>6.2850000000000001</v>
      </c>
      <c r="C1304" s="123">
        <f t="shared" ca="1" si="231"/>
        <v>0.3000000000000016</v>
      </c>
      <c r="D1304" s="139">
        <f t="shared" ca="1" si="232"/>
        <v>0</v>
      </c>
      <c r="E1304" s="138">
        <f t="shared" ca="1" si="233"/>
        <v>0.21849999999999997</v>
      </c>
      <c r="F1304" s="139">
        <f t="shared" ca="1" si="230"/>
        <v>0.33047032500000173</v>
      </c>
      <c r="G1304" s="140">
        <f t="shared" ca="1" si="237"/>
        <v>19.828219500000102</v>
      </c>
      <c r="H1304" s="139">
        <f t="shared" ca="1" si="234"/>
        <v>1.8178288293777436</v>
      </c>
      <c r="I1304" s="123">
        <f t="shared" ca="1" si="238"/>
        <v>2.1482991543777454</v>
      </c>
      <c r="J1304" s="123">
        <f t="shared" ca="1" si="235"/>
        <v>4.2795695369132538</v>
      </c>
      <c r="K1304" s="142">
        <f t="shared" ca="1" si="239"/>
        <v>591.36409717243134</v>
      </c>
      <c r="L1304" s="143">
        <f ca="1">MAX(Routing!A$3,J1303+K1303)</f>
        <v>598.71183178064223</v>
      </c>
      <c r="M1304" s="141">
        <f ca="1">VLOOKUP(L1304,Routing!A$3:D$23,4)+(L1304-VLOOKUP(L1304,Routing!A$3:A$23,1))*VLOOKUP(L1304,Routing!A$3:E$23,5)</f>
        <v>3.6737989327009948</v>
      </c>
      <c r="N1304" s="141">
        <f ca="1">VLOOKUP($L1304,Routing!$A$3:$C$23,3)+($L1304-VLOOKUP($L1304,Routing!$A$3:$A$23,1))*VLOOKUP($L1304,Routing!$A$3:$F$23,6)</f>
        <v>0.40980580774651604</v>
      </c>
      <c r="O1304" s="141">
        <f ca="1">VLOOKUP($L1304,Routing!$A$3:$B$23,2)+($L1304-VLOOKUP($L1304,Routing!$A$3:$A$23,1))*VLOOKUP($L1304,Routing!$A$3:$G$23,7)</f>
        <v>3.6528269457332447</v>
      </c>
      <c r="P1304" s="83" t="str">
        <f t="shared" ca="1" si="236"/>
        <v/>
      </c>
      <c r="Q1304" s="83" t="str">
        <f t="shared" ca="1" si="240"/>
        <v/>
      </c>
      <c r="R1304" s="83"/>
      <c r="S1304" s="83"/>
    </row>
    <row r="1305" spans="1:19" x14ac:dyDescent="0.2">
      <c r="A1305" s="83">
        <f>+MassCurves!A1272</f>
        <v>1268</v>
      </c>
      <c r="B1305" s="138">
        <f t="shared" si="229"/>
        <v>6.29</v>
      </c>
      <c r="C1305" s="123">
        <f t="shared" ca="1" si="231"/>
        <v>0.29999999999999893</v>
      </c>
      <c r="D1305" s="139">
        <f t="shared" ca="1" si="232"/>
        <v>0</v>
      </c>
      <c r="E1305" s="138">
        <f t="shared" ca="1" si="233"/>
        <v>0.21849999999999997</v>
      </c>
      <c r="F1305" s="139">
        <f t="shared" ca="1" si="230"/>
        <v>0.33047032499999879</v>
      </c>
      <c r="G1305" s="140">
        <f t="shared" ca="1" si="237"/>
        <v>19.828219500000017</v>
      </c>
      <c r="H1305" s="139">
        <f t="shared" ca="1" si="234"/>
        <v>1.800800081719971</v>
      </c>
      <c r="I1305" s="123">
        <f t="shared" ca="1" si="238"/>
        <v>2.1312704067199699</v>
      </c>
      <c r="J1305" s="123">
        <f t="shared" ca="1" si="235"/>
        <v>4.2457502043885107</v>
      </c>
      <c r="K1305" s="142">
        <f t="shared" ca="1" si="239"/>
        <v>588.30541149762371</v>
      </c>
      <c r="L1305" s="143">
        <f ca="1">MAX(Routing!A$3,J1304+K1304)</f>
        <v>595.64366670934464</v>
      </c>
      <c r="M1305" s="141">
        <f ca="1">VLOOKUP(L1305,Routing!A$3:D$23,4)+(L1305-VLOOKUP(L1305,Routing!A$3:A$23,1))*VLOOKUP(L1305,Routing!A$3:E$23,5)</f>
        <v>3.6690580962979413</v>
      </c>
      <c r="N1305" s="141">
        <f ca="1">VLOOKUP($L1305,Routing!$A$3:$C$23,3)+($L1305-VLOOKUP($L1305,Routing!$A$3:$A$23,1))*VLOOKUP($L1305,Routing!$A$3:$F$23,6)</f>
        <v>0.40769601144149226</v>
      </c>
      <c r="O1305" s="141">
        <f ca="1">VLOOKUP($L1305,Routing!$A$3:$B$23,2)+($L1305-VLOOKUP($L1305,Routing!$A$3:$A$23,1))*VLOOKUP($L1305,Routing!$A$3:$G$23,7)</f>
        <v>3.6515858890832309</v>
      </c>
      <c r="P1305" s="83" t="str">
        <f t="shared" ca="1" si="236"/>
        <v/>
      </c>
      <c r="Q1305" s="83" t="str">
        <f t="shared" ca="1" si="240"/>
        <v/>
      </c>
      <c r="R1305" s="83"/>
      <c r="S1305" s="83"/>
    </row>
    <row r="1306" spans="1:19" x14ac:dyDescent="0.2">
      <c r="A1306" s="83">
        <f>+MassCurves!A1273</f>
        <v>1269</v>
      </c>
      <c r="B1306" s="138">
        <f t="shared" si="229"/>
        <v>6.2949999999999999</v>
      </c>
      <c r="C1306" s="123">
        <f t="shared" ca="1" si="231"/>
        <v>0.29999999999999893</v>
      </c>
      <c r="D1306" s="139">
        <f t="shared" ca="1" si="232"/>
        <v>0</v>
      </c>
      <c r="E1306" s="138">
        <f t="shared" ca="1" si="233"/>
        <v>0.21849999999999997</v>
      </c>
      <c r="F1306" s="139">
        <f t="shared" ca="1" si="230"/>
        <v>0.33047032499999879</v>
      </c>
      <c r="G1306" s="140">
        <f t="shared" ca="1" si="237"/>
        <v>19.828219499999928</v>
      </c>
      <c r="H1306" s="139">
        <f t="shared" ca="1" si="234"/>
        <v>1.7840094966275086</v>
      </c>
      <c r="I1306" s="123">
        <f t="shared" ca="1" si="238"/>
        <v>2.1144798216275076</v>
      </c>
      <c r="J1306" s="123">
        <f t="shared" ca="1" si="235"/>
        <v>4.2124027763804222</v>
      </c>
      <c r="K1306" s="142">
        <f t="shared" ca="1" si="239"/>
        <v>585.22246106883313</v>
      </c>
      <c r="L1306" s="143">
        <f ca="1">MAX(Routing!A$3,J1305+K1305)</f>
        <v>592.55116170201222</v>
      </c>
      <c r="M1306" s="141">
        <f ca="1">VLOOKUP(L1306,Routing!A$3:D$23,4)+(L1306-VLOOKUP(L1306,Routing!A$3:A$23,1))*VLOOKUP(L1306,Routing!A$3:E$23,5)</f>
        <v>3.6642796505576714</v>
      </c>
      <c r="N1306" s="141">
        <f ca="1">VLOOKUP($L1306,Routing!$A$3:$C$23,3)+($L1306-VLOOKUP($L1306,Routing!$A$3:$A$23,1))*VLOOKUP($L1306,Routing!$A$3:$F$23,6)</f>
        <v>0.40556947799686954</v>
      </c>
      <c r="O1306" s="141">
        <f ca="1">VLOOKUP($L1306,Routing!$A$3:$B$23,2)+($L1306-VLOOKUP($L1306,Routing!$A$3:$A$23,1))*VLOOKUP($L1306,Routing!$A$3:$G$23,7)</f>
        <v>3.6503349870569819</v>
      </c>
      <c r="P1306" s="83" t="str">
        <f t="shared" ca="1" si="236"/>
        <v/>
      </c>
      <c r="Q1306" s="83" t="str">
        <f t="shared" ca="1" si="240"/>
        <v/>
      </c>
      <c r="R1306" s="83"/>
      <c r="S1306" s="83"/>
    </row>
    <row r="1307" spans="1:19" x14ac:dyDescent="0.2">
      <c r="A1307" s="83">
        <f>+MassCurves!A1274</f>
        <v>1270</v>
      </c>
      <c r="B1307" s="138">
        <f t="shared" si="229"/>
        <v>6.3</v>
      </c>
      <c r="C1307" s="123">
        <f t="shared" ca="1" si="231"/>
        <v>0.29999999999999893</v>
      </c>
      <c r="D1307" s="139">
        <f t="shared" ca="1" si="232"/>
        <v>0</v>
      </c>
      <c r="E1307" s="138">
        <f t="shared" ca="1" si="233"/>
        <v>0.21849999999999997</v>
      </c>
      <c r="F1307" s="139">
        <f t="shared" ca="1" si="230"/>
        <v>0.33047032499999879</v>
      </c>
      <c r="G1307" s="140">
        <f t="shared" ca="1" si="237"/>
        <v>19.828219499999928</v>
      </c>
      <c r="H1307" s="139">
        <f t="shared" ca="1" si="234"/>
        <v>1.7674526534895265</v>
      </c>
      <c r="I1307" s="123">
        <f t="shared" ca="1" si="238"/>
        <v>2.0979229784895255</v>
      </c>
      <c r="J1307" s="123">
        <f t="shared" ca="1" si="235"/>
        <v>4.176971680438335</v>
      </c>
      <c r="K1307" s="142">
        <f t="shared" ca="1" si="239"/>
        <v>582.11579128134451</v>
      </c>
      <c r="L1307" s="143">
        <f ca="1">MAX(Routing!A$3,J1306+K1306)</f>
        <v>589.4348638452135</v>
      </c>
      <c r="M1307" s="141">
        <f ca="1">VLOOKUP(L1307,Routing!A$3:D$23,4)+(L1307-VLOOKUP(L1307,Routing!A$3:A$23,1))*VLOOKUP(L1307,Routing!A$3:E$23,5)</f>
        <v>3.6594644408218993</v>
      </c>
      <c r="N1307" s="141">
        <f ca="1">VLOOKUP($L1307,Routing!$A$3:$C$23,3)+($L1307-VLOOKUP($L1307,Routing!$A$3:$A$23,1))*VLOOKUP($L1307,Routing!$A$3:$F$23,6)</f>
        <v>0.40342658361183997</v>
      </c>
      <c r="O1307" s="141">
        <f ca="1">VLOOKUP($L1307,Routing!$A$3:$B$23,2)+($L1307-VLOOKUP($L1307,Routing!$A$3:$A$23,1))*VLOOKUP($L1307,Routing!$A$3:$G$23,7)</f>
        <v>3.6490744609481411</v>
      </c>
      <c r="P1307" s="83" t="str">
        <f t="shared" ca="1" si="236"/>
        <v/>
      </c>
      <c r="Q1307" s="83" t="str">
        <f t="shared" ca="1" si="240"/>
        <v/>
      </c>
      <c r="R1307" s="83"/>
      <c r="S1307" s="83"/>
    </row>
    <row r="1308" spans="1:19" x14ac:dyDescent="0.2">
      <c r="A1308" s="83">
        <f>+MassCurves!A1275</f>
        <v>1271</v>
      </c>
      <c r="B1308" s="138">
        <f t="shared" si="229"/>
        <v>6.3040000000000003</v>
      </c>
      <c r="C1308" s="123">
        <f t="shared" ca="1" si="231"/>
        <v>0.2970000000000006</v>
      </c>
      <c r="D1308" s="139">
        <f t="shared" ca="1" si="232"/>
        <v>0</v>
      </c>
      <c r="E1308" s="138">
        <f t="shared" ca="1" si="233"/>
        <v>0.21849999999999997</v>
      </c>
      <c r="F1308" s="139">
        <f t="shared" ca="1" si="230"/>
        <v>0.32716562175000058</v>
      </c>
      <c r="G1308" s="140">
        <f t="shared" ca="1" si="237"/>
        <v>19.729078402499979</v>
      </c>
      <c r="H1308" s="139">
        <f t="shared" ca="1" si="234"/>
        <v>1.7518831037263234</v>
      </c>
      <c r="I1308" s="123">
        <f t="shared" ca="1" si="238"/>
        <v>2.0790487254763241</v>
      </c>
      <c r="J1308" s="123">
        <f t="shared" ca="1" si="235"/>
        <v>4.1394344410453385</v>
      </c>
      <c r="K1308" s="142">
        <f t="shared" ca="1" si="239"/>
        <v>578.98339816949613</v>
      </c>
      <c r="L1308" s="143">
        <f ca="1">MAX(Routing!A$3,J1307+K1307)</f>
        <v>586.29276296178284</v>
      </c>
      <c r="M1308" s="141">
        <f ca="1">VLOOKUP(L1308,Routing!A$3:D$23,4)+(L1308-VLOOKUP(L1308,Routing!A$3:A$23,1))*VLOOKUP(L1308,Routing!A$3:E$23,5)</f>
        <v>3.6546093610253174</v>
      </c>
      <c r="N1308" s="141">
        <f ca="1">VLOOKUP($L1308,Routing!$A$3:$C$23,3)+($L1308-VLOOKUP($L1308,Routing!$A$3:$A$23,1))*VLOOKUP($L1308,Routing!$A$3:$F$23,6)</f>
        <v>0.40126594600603138</v>
      </c>
      <c r="O1308" s="141">
        <f ca="1">VLOOKUP($L1308,Routing!$A$3:$B$23,2)+($L1308-VLOOKUP($L1308,Routing!$A$3:$A$23,1))*VLOOKUP($L1308,Routing!$A$3:$G$23,7)</f>
        <v>3.6478034976506066</v>
      </c>
      <c r="P1308" s="83" t="str">
        <f t="shared" ca="1" si="236"/>
        <v/>
      </c>
      <c r="Q1308" s="83" t="str">
        <f t="shared" ca="1" si="240"/>
        <v/>
      </c>
      <c r="R1308" s="83"/>
      <c r="S1308" s="83"/>
    </row>
    <row r="1309" spans="1:19" x14ac:dyDescent="0.2">
      <c r="A1309" s="83">
        <f>+MassCurves!A1276</f>
        <v>1272</v>
      </c>
      <c r="B1309" s="138">
        <f t="shared" si="229"/>
        <v>6.3079999999999998</v>
      </c>
      <c r="C1309" s="123">
        <f t="shared" ca="1" si="231"/>
        <v>0.29399999999999959</v>
      </c>
      <c r="D1309" s="139">
        <f t="shared" ca="1" si="232"/>
        <v>0</v>
      </c>
      <c r="E1309" s="138">
        <f t="shared" ca="1" si="233"/>
        <v>0.21849999999999997</v>
      </c>
      <c r="F1309" s="139">
        <f t="shared" ca="1" si="230"/>
        <v>0.32386091849999954</v>
      </c>
      <c r="G1309" s="140">
        <f t="shared" ca="1" si="237"/>
        <v>19.530796207500003</v>
      </c>
      <c r="H1309" s="139">
        <f t="shared" ca="1" si="234"/>
        <v>1.736524820390269</v>
      </c>
      <c r="I1309" s="123">
        <f t="shared" ca="1" si="238"/>
        <v>2.0603857388902687</v>
      </c>
      <c r="J1309" s="123">
        <f t="shared" ca="1" si="235"/>
        <v>4.1023158988547301</v>
      </c>
      <c r="K1309" s="142">
        <f t="shared" ca="1" si="239"/>
        <v>575.8232615538717</v>
      </c>
      <c r="L1309" s="143">
        <f ca="1">MAX(Routing!A$3,J1308+K1308)</f>
        <v>583.12283261054142</v>
      </c>
      <c r="M1309" s="141">
        <f ca="1">VLOOKUP(L1309,Routing!A$3:D$23,4)+(L1309-VLOOKUP(L1309,Routing!A$3:A$23,1))*VLOOKUP(L1309,Routing!A$3:E$23,5)</f>
        <v>3.6497112799719558</v>
      </c>
      <c r="N1309" s="141">
        <f ca="1">VLOOKUP($L1309,Routing!$A$3:$C$23,3)+($L1309-VLOOKUP($L1309,Routing!$A$3:$A$23,1))*VLOOKUP($L1309,Routing!$A$3:$F$23,6)</f>
        <v>0.39908617171526828</v>
      </c>
      <c r="O1309" s="141">
        <f ca="1">VLOOKUP($L1309,Routing!$A$3:$B$23,2)+($L1309-VLOOKUP($L1309,Routing!$A$3:$A$23,1))*VLOOKUP($L1309,Routing!$A$3:$G$23,7)</f>
        <v>3.6465212774795694</v>
      </c>
      <c r="P1309" s="83" t="str">
        <f t="shared" ca="1" si="236"/>
        <v/>
      </c>
      <c r="Q1309" s="83" t="str">
        <f t="shared" ca="1" si="240"/>
        <v/>
      </c>
      <c r="R1309" s="83"/>
      <c r="S1309" s="83"/>
    </row>
    <row r="1310" spans="1:19" x14ac:dyDescent="0.2">
      <c r="A1310" s="83">
        <f>+MassCurves!A1277</f>
        <v>1273</v>
      </c>
      <c r="B1310" s="138">
        <f t="shared" si="229"/>
        <v>6.3120000000000003</v>
      </c>
      <c r="C1310" s="123">
        <f t="shared" ca="1" si="231"/>
        <v>0.29100000000000126</v>
      </c>
      <c r="D1310" s="139">
        <f t="shared" ca="1" si="232"/>
        <v>0</v>
      </c>
      <c r="E1310" s="138">
        <f t="shared" ca="1" si="233"/>
        <v>0.21849999999999997</v>
      </c>
      <c r="F1310" s="139">
        <f t="shared" ca="1" si="230"/>
        <v>0.32055621525000128</v>
      </c>
      <c r="G1310" s="140">
        <f t="shared" ca="1" si="237"/>
        <v>19.332514012500027</v>
      </c>
      <c r="H1310" s="139">
        <f t="shared" ca="1" si="234"/>
        <v>1.7213739678322408</v>
      </c>
      <c r="I1310" s="123">
        <f t="shared" ca="1" si="238"/>
        <v>2.0419301830822421</v>
      </c>
      <c r="J1310" s="123">
        <f t="shared" ca="1" si="235"/>
        <v>4.0656084695038999</v>
      </c>
      <c r="K1310" s="142">
        <f t="shared" ca="1" si="239"/>
        <v>572.63588453549869</v>
      </c>
      <c r="L1310" s="143">
        <f ca="1">MAX(Routing!A$3,J1309+K1309)</f>
        <v>579.92557745272643</v>
      </c>
      <c r="M1310" s="141">
        <f ca="1">VLOOKUP(L1310,Routing!A$3:D$23,4)+(L1310-VLOOKUP(L1310,Routing!A$3:A$23,1))*VLOOKUP(L1310,Routing!A$3:E$23,5)</f>
        <v>3.6447709774491814</v>
      </c>
      <c r="N1310" s="141">
        <f ca="1">VLOOKUP($L1310,Routing!$A$3:$C$23,3)+($L1310-VLOOKUP($L1310,Routing!$A$3:$A$23,1))*VLOOKUP($L1310,Routing!$A$3:$F$23,6)</f>
        <v>0.39688760776534249</v>
      </c>
      <c r="O1310" s="141">
        <f ca="1">VLOOKUP($L1310,Routing!$A$3:$B$23,2)+($L1310-VLOOKUP($L1310,Routing!$A$3:$A$23,1))*VLOOKUP($L1310,Routing!$A$3:$G$23,7)</f>
        <v>3.6452280045678487</v>
      </c>
      <c r="P1310" s="83" t="str">
        <f t="shared" ca="1" si="236"/>
        <v/>
      </c>
      <c r="Q1310" s="83" t="str">
        <f t="shared" ca="1" si="240"/>
        <v/>
      </c>
      <c r="R1310" s="83"/>
      <c r="S1310" s="83"/>
    </row>
    <row r="1311" spans="1:19" x14ac:dyDescent="0.2">
      <c r="A1311" s="83">
        <f>+MassCurves!A1278</f>
        <v>1274</v>
      </c>
      <c r="B1311" s="138">
        <f t="shared" si="229"/>
        <v>6.3159999999999998</v>
      </c>
      <c r="C1311" s="123">
        <f t="shared" ca="1" si="231"/>
        <v>0.28800000000000026</v>
      </c>
      <c r="D1311" s="139">
        <f t="shared" ca="1" si="232"/>
        <v>0</v>
      </c>
      <c r="E1311" s="138">
        <f t="shared" ca="1" si="233"/>
        <v>0.21849999999999997</v>
      </c>
      <c r="F1311" s="139">
        <f t="shared" ca="1" si="230"/>
        <v>0.31725151200000024</v>
      </c>
      <c r="G1311" s="140">
        <f t="shared" ca="1" si="237"/>
        <v>19.134231817500048</v>
      </c>
      <c r="H1311" s="139">
        <f t="shared" ca="1" si="234"/>
        <v>1.7064267973387006</v>
      </c>
      <c r="I1311" s="123">
        <f t="shared" ca="1" si="238"/>
        <v>2.0236783093387007</v>
      </c>
      <c r="J1311" s="123">
        <f t="shared" ca="1" si="235"/>
        <v>4.0293047401437487</v>
      </c>
      <c r="K1311" s="142">
        <f t="shared" ca="1" si="239"/>
        <v>569.42176109908655</v>
      </c>
      <c r="L1311" s="143">
        <f ca="1">MAX(Routing!A$3,J1310+K1310)</f>
        <v>576.70149300500259</v>
      </c>
      <c r="M1311" s="141">
        <f ca="1">VLOOKUP(L1311,Routing!A$3:D$23,4)+(L1311-VLOOKUP(L1311,Routing!A$3:A$23,1))*VLOOKUP(L1311,Routing!A$3:E$23,5)</f>
        <v>3.6397892191144434</v>
      </c>
      <c r="N1311" s="141">
        <f ca="1">VLOOKUP($L1311,Routing!$A$3:$C$23,3)+($L1311-VLOOKUP($L1311,Routing!$A$3:$A$23,1))*VLOOKUP($L1311,Routing!$A$3:$F$23,6)</f>
        <v>0.39467059489386236</v>
      </c>
      <c r="O1311" s="141">
        <f ca="1">VLOOKUP($L1311,Routing!$A$3:$B$23,2)+($L1311-VLOOKUP($L1311,Routing!$A$3:$A$23,1))*VLOOKUP($L1311,Routing!$A$3:$G$23,7)</f>
        <v>3.6439238793493307</v>
      </c>
      <c r="P1311" s="83" t="str">
        <f t="shared" ca="1" si="236"/>
        <v/>
      </c>
      <c r="Q1311" s="83" t="str">
        <f t="shared" ca="1" si="240"/>
        <v/>
      </c>
      <c r="R1311" s="83"/>
      <c r="S1311" s="83"/>
    </row>
    <row r="1312" spans="1:19" x14ac:dyDescent="0.2">
      <c r="A1312" s="83">
        <f>+MassCurves!A1279</f>
        <v>1275</v>
      </c>
      <c r="B1312" s="138">
        <f t="shared" si="229"/>
        <v>6.32</v>
      </c>
      <c r="C1312" s="123">
        <f t="shared" ca="1" si="231"/>
        <v>0.28500000000000192</v>
      </c>
      <c r="D1312" s="139">
        <f t="shared" ca="1" si="232"/>
        <v>0</v>
      </c>
      <c r="E1312" s="138">
        <f t="shared" ca="1" si="233"/>
        <v>0.21849999999999997</v>
      </c>
      <c r="F1312" s="139">
        <f t="shared" ca="1" si="230"/>
        <v>0.31394680875000203</v>
      </c>
      <c r="G1312" s="140">
        <f t="shared" ca="1" si="237"/>
        <v>18.935949622500068</v>
      </c>
      <c r="H1312" s="139">
        <f t="shared" ca="1" si="234"/>
        <v>1.691679644774037</v>
      </c>
      <c r="I1312" s="123">
        <f t="shared" ca="1" si="238"/>
        <v>2.0056264535240391</v>
      </c>
      <c r="J1312" s="123">
        <f t="shared" ca="1" si="235"/>
        <v>3.9933974647976993</v>
      </c>
      <c r="K1312" s="142">
        <f t="shared" ca="1" si="239"/>
        <v>566.18137631216848</v>
      </c>
      <c r="L1312" s="143">
        <f ca="1">MAX(Routing!A$3,J1311+K1311)</f>
        <v>573.4510658392303</v>
      </c>
      <c r="M1312" s="141">
        <f ca="1">VLOOKUP(L1312,Routing!A$3:D$23,4)+(L1312-VLOOKUP(L1312,Routing!A$3:A$23,1))*VLOOKUP(L1312,Routing!A$3:E$23,5)</f>
        <v>3.6347667568039492</v>
      </c>
      <c r="N1312" s="141">
        <f ca="1">VLOOKUP($L1312,Routing!$A$3:$C$23,3)+($L1312-VLOOKUP($L1312,Routing!$A$3:$A$23,1))*VLOOKUP($L1312,Routing!$A$3:$F$23,6)</f>
        <v>0.3924354676876215</v>
      </c>
      <c r="O1312" s="141">
        <f ca="1">VLOOKUP($L1312,Routing!$A$3:$B$23,2)+($L1312-VLOOKUP($L1312,Routing!$A$3:$A$23,1))*VLOOKUP($L1312,Routing!$A$3:$G$23,7)</f>
        <v>3.6426090986397774</v>
      </c>
      <c r="P1312" s="83" t="str">
        <f t="shared" ca="1" si="236"/>
        <v/>
      </c>
      <c r="Q1312" s="83" t="str">
        <f t="shared" ca="1" si="240"/>
        <v/>
      </c>
      <c r="R1312" s="83"/>
      <c r="S1312" s="83"/>
    </row>
    <row r="1313" spans="1:19" x14ac:dyDescent="0.2">
      <c r="A1313" s="83">
        <f>+MassCurves!A1280</f>
        <v>1276</v>
      </c>
      <c r="B1313" s="138">
        <f t="shared" si="229"/>
        <v>6.3239999999999998</v>
      </c>
      <c r="C1313" s="123">
        <f t="shared" ca="1" si="231"/>
        <v>0.28199999999999825</v>
      </c>
      <c r="D1313" s="139">
        <f t="shared" ca="1" si="232"/>
        <v>0</v>
      </c>
      <c r="E1313" s="138">
        <f t="shared" ca="1" si="233"/>
        <v>0.21849999999999997</v>
      </c>
      <c r="F1313" s="139">
        <f t="shared" ca="1" si="230"/>
        <v>0.31064210549999804</v>
      </c>
      <c r="G1313" s="140">
        <f t="shared" ca="1" si="237"/>
        <v>18.737667427500003</v>
      </c>
      <c r="H1313" s="139">
        <f t="shared" ca="1" si="234"/>
        <v>1.6771289282972395</v>
      </c>
      <c r="I1313" s="123">
        <f t="shared" ca="1" si="238"/>
        <v>1.9877710337972374</v>
      </c>
      <c r="J1313" s="123">
        <f t="shared" ca="1" si="235"/>
        <v>3.9578795598667034</v>
      </c>
      <c r="K1313" s="142">
        <f t="shared" ca="1" si="239"/>
        <v>562.91520651900657</v>
      </c>
      <c r="L1313" s="143">
        <f ca="1">MAX(Routing!A$3,J1312+K1312)</f>
        <v>570.17477377696616</v>
      </c>
      <c r="M1313" s="141">
        <f ca="1">VLOOKUP(L1313,Routing!A$3:D$23,4)+(L1313-VLOOKUP(L1313,Routing!A$3:A$23,1))*VLOOKUP(L1313,Routing!A$3:E$23,5)</f>
        <v>3.6297043288331987</v>
      </c>
      <c r="N1313" s="141">
        <f ca="1">VLOOKUP($L1313,Routing!$A$3:$C$23,3)+($L1313-VLOOKUP($L1313,Routing!$A$3:$A$23,1))*VLOOKUP($L1313,Routing!$A$3:$F$23,6)</f>
        <v>0.39018255471634505</v>
      </c>
      <c r="O1313" s="141">
        <f ca="1">VLOOKUP($L1313,Routing!$A$3:$B$23,2)+($L1313-VLOOKUP($L1313,Routing!$A$3:$A$23,1))*VLOOKUP($L1313,Routing!$A$3:$G$23,7)</f>
        <v>3.6412838557154972</v>
      </c>
      <c r="P1313" s="83" t="str">
        <f t="shared" ca="1" si="236"/>
        <v/>
      </c>
      <c r="Q1313" s="83" t="str">
        <f t="shared" ca="1" si="240"/>
        <v/>
      </c>
      <c r="R1313" s="83"/>
      <c r="S1313" s="83"/>
    </row>
    <row r="1314" spans="1:19" x14ac:dyDescent="0.2">
      <c r="A1314" s="83">
        <f>+MassCurves!A1281</f>
        <v>1277</v>
      </c>
      <c r="B1314" s="138">
        <f t="shared" si="229"/>
        <v>6.3280000000000003</v>
      </c>
      <c r="C1314" s="123">
        <f t="shared" ca="1" si="231"/>
        <v>0.27899999999999991</v>
      </c>
      <c r="D1314" s="139">
        <f t="shared" ca="1" si="232"/>
        <v>0</v>
      </c>
      <c r="E1314" s="138">
        <f t="shared" ca="1" si="233"/>
        <v>0.21849999999999997</v>
      </c>
      <c r="F1314" s="139">
        <f t="shared" ca="1" si="230"/>
        <v>0.30733740224999989</v>
      </c>
      <c r="G1314" s="140">
        <f t="shared" ca="1" si="237"/>
        <v>18.539385232499935</v>
      </c>
      <c r="H1314" s="139">
        <f t="shared" ca="1" si="234"/>
        <v>1.662771146150221</v>
      </c>
      <c r="I1314" s="123">
        <f t="shared" ca="1" si="238"/>
        <v>1.970108548400221</v>
      </c>
      <c r="J1314" s="123">
        <f t="shared" ca="1" si="235"/>
        <v>3.9227440997750058</v>
      </c>
      <c r="K1314" s="142">
        <f t="shared" ca="1" si="239"/>
        <v>559.62371952941749</v>
      </c>
      <c r="L1314" s="143">
        <f ca="1">MAX(Routing!A$3,J1313+K1313)</f>
        <v>566.87308607887326</v>
      </c>
      <c r="M1314" s="141">
        <f ca="1">VLOOKUP(L1314,Routing!A$3:D$23,4)+(L1314-VLOOKUP(L1314,Routing!A$3:A$23,1))*VLOOKUP(L1314,Routing!A$3:E$23,5)</f>
        <v>3.6246026602896571</v>
      </c>
      <c r="N1314" s="141">
        <f ca="1">VLOOKUP($L1314,Routing!$A$3:$C$23,3)+($L1314-VLOOKUP($L1314,Routing!$A$3:$A$23,1))*VLOOKUP($L1314,Routing!$A$3:$F$23,6)</f>
        <v>0.38791217866293637</v>
      </c>
      <c r="O1314" s="141">
        <f ca="1">VLOOKUP($L1314,Routing!$A$3:$B$23,2)+($L1314-VLOOKUP($L1314,Routing!$A$3:$A$23,1))*VLOOKUP($L1314,Routing!$A$3:$G$23,7)</f>
        <v>3.6399483403899624</v>
      </c>
      <c r="P1314" s="83" t="str">
        <f t="shared" ca="1" si="236"/>
        <v/>
      </c>
      <c r="Q1314" s="83" t="str">
        <f t="shared" ca="1" si="240"/>
        <v/>
      </c>
      <c r="R1314" s="83"/>
      <c r="S1314" s="83"/>
    </row>
    <row r="1315" spans="1:19" x14ac:dyDescent="0.2">
      <c r="A1315" s="83">
        <f>+MassCurves!A1282</f>
        <v>1278</v>
      </c>
      <c r="B1315" s="138">
        <f t="shared" si="229"/>
        <v>6.3319999999999999</v>
      </c>
      <c r="C1315" s="123">
        <f t="shared" ca="1" si="231"/>
        <v>0.27599999999999891</v>
      </c>
      <c r="D1315" s="139">
        <f t="shared" ca="1" si="232"/>
        <v>0</v>
      </c>
      <c r="E1315" s="138">
        <f t="shared" ca="1" si="233"/>
        <v>0.21849999999999997</v>
      </c>
      <c r="F1315" s="139">
        <f t="shared" ca="1" si="230"/>
        <v>0.3040326989999988</v>
      </c>
      <c r="G1315" s="140">
        <f t="shared" ca="1" si="237"/>
        <v>18.341103037499959</v>
      </c>
      <c r="H1315" s="139">
        <f t="shared" ca="1" si="234"/>
        <v>1.6486028745152626</v>
      </c>
      <c r="I1315" s="123">
        <f t="shared" ca="1" si="238"/>
        <v>1.9526355735152614</v>
      </c>
      <c r="J1315" s="123">
        <f t="shared" ca="1" si="235"/>
        <v>3.8879843127516462</v>
      </c>
      <c r="K1315" s="142">
        <f t="shared" ca="1" si="239"/>
        <v>556.30737480266396</v>
      </c>
      <c r="L1315" s="143">
        <f ca="1">MAX(Routing!A$3,J1314+K1314)</f>
        <v>563.54646362919254</v>
      </c>
      <c r="M1315" s="141">
        <f ca="1">VLOOKUP(L1315,Routing!A$3:D$23,4)+(L1315-VLOOKUP(L1315,Routing!A$3:A$23,1))*VLOOKUP(L1315,Routing!A$3:E$23,5)</f>
        <v>3.6194624633177934</v>
      </c>
      <c r="N1315" s="141">
        <f ca="1">VLOOKUP($L1315,Routing!$A$3:$C$23,3)+($L1315-VLOOKUP($L1315,Routing!$A$3:$A$23,1))*VLOOKUP($L1315,Routing!$A$3:$F$23,6)</f>
        <v>0.38562465645032701</v>
      </c>
      <c r="O1315" s="141">
        <f ca="1">VLOOKUP($L1315,Routing!$A$3:$B$23,2)+($L1315-VLOOKUP($L1315,Routing!$A$3:$A$23,1))*VLOOKUP($L1315,Routing!$A$3:$G$23,7)</f>
        <v>3.6386027390884275</v>
      </c>
      <c r="P1315" s="83" t="str">
        <f t="shared" ca="1" si="236"/>
        <v/>
      </c>
      <c r="Q1315" s="83" t="str">
        <f t="shared" ca="1" si="240"/>
        <v/>
      </c>
      <c r="R1315" s="83"/>
      <c r="S1315" s="83"/>
    </row>
    <row r="1316" spans="1:19" x14ac:dyDescent="0.2">
      <c r="A1316" s="83">
        <f>+MassCurves!A1283</f>
        <v>1279</v>
      </c>
      <c r="B1316" s="138">
        <f t="shared" si="229"/>
        <v>6.3360000000000003</v>
      </c>
      <c r="C1316" s="123">
        <f t="shared" ca="1" si="231"/>
        <v>0.27300000000000058</v>
      </c>
      <c r="D1316" s="139">
        <f t="shared" ca="1" si="232"/>
        <v>0</v>
      </c>
      <c r="E1316" s="138">
        <f t="shared" ca="1" si="233"/>
        <v>0.21849999999999997</v>
      </c>
      <c r="F1316" s="139">
        <f t="shared" ca="1" si="230"/>
        <v>0.30072799575000059</v>
      </c>
      <c r="G1316" s="140">
        <f t="shared" ca="1" si="237"/>
        <v>18.142820842499983</v>
      </c>
      <c r="H1316" s="139">
        <f t="shared" ca="1" si="234"/>
        <v>1.6346207654390836</v>
      </c>
      <c r="I1316" s="123">
        <f t="shared" ca="1" si="238"/>
        <v>1.9353487611890843</v>
      </c>
      <c r="J1316" s="123">
        <f t="shared" ca="1" si="235"/>
        <v>3.8535935767429108</v>
      </c>
      <c r="K1316" s="142">
        <f t="shared" ca="1" si="239"/>
        <v>552.96662362658469</v>
      </c>
      <c r="L1316" s="143">
        <f ca="1">MAX(Routing!A$3,J1315+K1315)</f>
        <v>560.19535911541561</v>
      </c>
      <c r="M1316" s="141">
        <f ca="1">VLOOKUP(L1316,Routing!A$3:D$23,4)+(L1316-VLOOKUP(L1316,Routing!A$3:A$23,1))*VLOOKUP(L1316,Routing!A$3:E$23,5)</f>
        <v>3.6142844373967074</v>
      </c>
      <c r="N1316" s="141">
        <f ca="1">VLOOKUP($L1316,Routing!$A$3:$C$23,3)+($L1316-VLOOKUP($L1316,Routing!$A$3:$A$23,1))*VLOOKUP($L1316,Routing!$A$3:$F$23,6)</f>
        <v>0.38332029936502682</v>
      </c>
      <c r="O1316" s="141">
        <f ca="1">VLOOKUP($L1316,Routing!$A$3:$B$23,2)+($L1316-VLOOKUP($L1316,Routing!$A$3:$A$23,1))*VLOOKUP($L1316,Routing!$A$3:$G$23,7)</f>
        <v>3.6372472349206042</v>
      </c>
      <c r="P1316" s="83" t="str">
        <f t="shared" ca="1" si="236"/>
        <v/>
      </c>
      <c r="Q1316" s="83" t="str">
        <f t="shared" ca="1" si="240"/>
        <v/>
      </c>
      <c r="R1316" s="83"/>
      <c r="S1316" s="83"/>
    </row>
    <row r="1317" spans="1:19" x14ac:dyDescent="0.2">
      <c r="A1317" s="83">
        <f>+MassCurves!A1284</f>
        <v>1280</v>
      </c>
      <c r="B1317" s="138">
        <f t="shared" ref="B1317:B1380" si="241">+HLOOKUP($B$9,MassCurve,(A1317+2))</f>
        <v>6.34</v>
      </c>
      <c r="C1317" s="123">
        <f t="shared" ca="1" si="231"/>
        <v>0.26999999999999957</v>
      </c>
      <c r="D1317" s="139">
        <f t="shared" ca="1" si="232"/>
        <v>0</v>
      </c>
      <c r="E1317" s="138">
        <f t="shared" ca="1" si="233"/>
        <v>0.21849999999999997</v>
      </c>
      <c r="F1317" s="139">
        <f t="shared" ref="F1317:F1380" ca="1" si="242">+E1317*C1317*MAX(0.05,$B$5)*1.0083</f>
        <v>0.29742329249999949</v>
      </c>
      <c r="G1317" s="140">
        <f t="shared" ca="1" si="237"/>
        <v>17.944538647500003</v>
      </c>
      <c r="H1317" s="139">
        <f t="shared" ca="1" si="234"/>
        <v>1.6208215448212051</v>
      </c>
      <c r="I1317" s="123">
        <f t="shared" ca="1" si="238"/>
        <v>1.9182448373212047</v>
      </c>
      <c r="J1317" s="123">
        <f t="shared" ca="1" si="235"/>
        <v>3.8195654154510548</v>
      </c>
      <c r="K1317" s="142">
        <f t="shared" ca="1" si="239"/>
        <v>549.60190929209216</v>
      </c>
      <c r="L1317" s="143">
        <f ca="1">MAX(Routing!A$3,J1316+K1316)</f>
        <v>556.82021720332762</v>
      </c>
      <c r="M1317" s="141">
        <f ca="1">VLOOKUP(L1317,Routing!A$3:D$23,4)+(L1317-VLOOKUP(L1317,Routing!A$3:A$23,1))*VLOOKUP(L1317,Routing!A$3:E$23,5)</f>
        <v>3.6090692696105977</v>
      </c>
      <c r="N1317" s="141">
        <f ca="1">VLOOKUP($L1317,Routing!$A$3:$C$23,3)+($L1317-VLOOKUP($L1317,Routing!$A$3:$A$23,1))*VLOOKUP($L1317,Routing!$A$3:$F$23,6)</f>
        <v>0.38099941317749109</v>
      </c>
      <c r="O1317" s="141">
        <f ca="1">VLOOKUP($L1317,Routing!$A$3:$B$23,2)+($L1317-VLOOKUP($L1317,Routing!$A$3:$A$23,1))*VLOOKUP($L1317,Routing!$A$3:$G$23,7)</f>
        <v>3.6358820077514653</v>
      </c>
      <c r="P1317" s="83" t="str">
        <f t="shared" ca="1" si="236"/>
        <v/>
      </c>
      <c r="Q1317" s="83" t="str">
        <f t="shared" ca="1" si="240"/>
        <v/>
      </c>
      <c r="R1317" s="83"/>
      <c r="S1317" s="83"/>
    </row>
    <row r="1318" spans="1:19" x14ac:dyDescent="0.2">
      <c r="A1318" s="83">
        <f>+MassCurves!A1285</f>
        <v>1281</v>
      </c>
      <c r="B1318" s="138">
        <f t="shared" si="241"/>
        <v>6.3440000000000003</v>
      </c>
      <c r="C1318" s="123">
        <f t="shared" ref="C1318:C1381" ca="1" si="243">+IF(A1318&lt;MAX(5,$B$6),(B1318-B1317)*60,(B1318-OFFSET(B1318,-MAX(5,$B$6),0,1,1))/(A1318-OFFSET(A1318,-MAX(5,$B$6),0,1,1))*60)</f>
        <v>0.26700000000000124</v>
      </c>
      <c r="D1318" s="139">
        <f t="shared" ref="D1318:D1381" ca="1" si="244">VLOOKUP(C1318,Cinterp,$B$10+1)</f>
        <v>0</v>
      </c>
      <c r="E1318" s="138">
        <f t="shared" ref="E1318:E1381" ca="1" si="245">0.95*MAX(0,$B$7)/100+D1318*(1-MAX(0,$B$7)/100)</f>
        <v>0.21849999999999997</v>
      </c>
      <c r="F1318" s="139">
        <f t="shared" ca="1" si="242"/>
        <v>0.29411858925000128</v>
      </c>
      <c r="G1318" s="140">
        <f t="shared" ca="1" si="237"/>
        <v>17.746256452500024</v>
      </c>
      <c r="H1318" s="139">
        <f t="shared" ref="H1318:H1381" ca="1" si="246">+S$35*(1-F1318/B$20)*(1/(1+ABS(A1318-S$37)/100))^2</f>
        <v>1.6072020104643181</v>
      </c>
      <c r="I1318" s="123">
        <f t="shared" ca="1" si="238"/>
        <v>1.9013205997143194</v>
      </c>
      <c r="J1318" s="123">
        <f t="shared" ref="J1318:J1381" ca="1" si="247">+I1318+I1319</f>
        <v>3.7858934944948954</v>
      </c>
      <c r="K1318" s="142">
        <f t="shared" ca="1" si="239"/>
        <v>546.21366726317012</v>
      </c>
      <c r="L1318" s="143">
        <f ca="1">MAX(Routing!A$3,J1317+K1317)</f>
        <v>553.42147470754321</v>
      </c>
      <c r="M1318" s="141">
        <f ca="1">VLOOKUP(L1318,Routing!A$3:D$23,4)+(L1318-VLOOKUP(L1318,Routing!A$3:A$23,1))*VLOOKUP(L1318,Routing!A$3:E$23,5)</f>
        <v>3.603817634912271</v>
      </c>
      <c r="N1318" s="141">
        <f ca="1">VLOOKUP($L1318,Routing!$A$3:$C$23,3)+($L1318-VLOOKUP($L1318,Routing!$A$3:$A$23,1))*VLOOKUP($L1318,Routing!$A$3:$F$23,6)</f>
        <v>0.37866229825938774</v>
      </c>
      <c r="O1318" s="141">
        <f ca="1">VLOOKUP($L1318,Routing!$A$3:$B$23,2)+($L1318-VLOOKUP($L1318,Routing!$A$3:$A$23,1))*VLOOKUP($L1318,Routing!$A$3:$G$23,7)</f>
        <v>3.6345072342702283</v>
      </c>
      <c r="P1318" s="83" t="str">
        <f t="shared" ref="P1318:P1381" ca="1" si="248">IF(I1318&gt;B$23,(I1318-B$23),"")</f>
        <v/>
      </c>
      <c r="Q1318" s="83" t="str">
        <f t="shared" ca="1" si="240"/>
        <v/>
      </c>
      <c r="R1318" s="83"/>
      <c r="S1318" s="83"/>
    </row>
    <row r="1319" spans="1:19" x14ac:dyDescent="0.2">
      <c r="A1319" s="83">
        <f>+MassCurves!A1286</f>
        <v>1282</v>
      </c>
      <c r="B1319" s="138">
        <f t="shared" si="241"/>
        <v>6.3479999999999999</v>
      </c>
      <c r="C1319" s="123">
        <f t="shared" ca="1" si="243"/>
        <v>0.26400000000000023</v>
      </c>
      <c r="D1319" s="139">
        <f t="shared" ca="1" si="244"/>
        <v>0</v>
      </c>
      <c r="E1319" s="138">
        <f t="shared" ca="1" si="245"/>
        <v>0.21849999999999997</v>
      </c>
      <c r="F1319" s="139">
        <f t="shared" ca="1" si="242"/>
        <v>0.29081388600000024</v>
      </c>
      <c r="G1319" s="140">
        <f t="shared" ref="G1319:G1382" ca="1" si="249">+AVERAGE(F1318:F1319)*60</f>
        <v>17.547974257500048</v>
      </c>
      <c r="H1319" s="139">
        <f t="shared" ca="1" si="246"/>
        <v>1.5937590301845082</v>
      </c>
      <c r="I1319" s="123">
        <f t="shared" ref="I1319:I1382" ca="1" si="250">+F1319+H1319</f>
        <v>1.8845729161845084</v>
      </c>
      <c r="J1319" s="123">
        <f t="shared" ca="1" si="247"/>
        <v>3.752571617688</v>
      </c>
      <c r="K1319" s="142">
        <f t="shared" ref="K1319:K1382" ca="1" si="251">L1319-2*M1319</f>
        <v>542.80232534253935</v>
      </c>
      <c r="L1319" s="143">
        <f ca="1">MAX(Routing!A$3,J1318+K1318)</f>
        <v>549.99956075766499</v>
      </c>
      <c r="M1319" s="141">
        <f ca="1">VLOOKUP(L1319,Routing!A$3:D$23,4)+(L1319-VLOOKUP(L1319,Routing!A$3:A$23,1))*VLOOKUP(L1319,Routing!A$3:E$23,5)</f>
        <v>3.5985301963798855</v>
      </c>
      <c r="N1319" s="141">
        <f ca="1">VLOOKUP($L1319,Routing!$A$3:$C$23,3)+($L1319-VLOOKUP($L1319,Routing!$A$3:$A$23,1))*VLOOKUP($L1319,Routing!$A$3:$F$23,6)</f>
        <v>0.37630924969785479</v>
      </c>
      <c r="O1319" s="141">
        <f ca="1">VLOOKUP($L1319,Routing!$A$3:$B$23,2)+($L1319-VLOOKUP($L1319,Routing!$A$3:$A$23,1))*VLOOKUP($L1319,Routing!$A$3:$G$23,7)</f>
        <v>3.6331230880575616</v>
      </c>
      <c r="P1319" s="83" t="str">
        <f t="shared" ca="1" si="248"/>
        <v/>
      </c>
      <c r="Q1319" s="83" t="str">
        <f t="shared" ref="Q1319:Q1382" ca="1" si="252">IF(P1319="","",P1319*60)</f>
        <v/>
      </c>
      <c r="R1319" s="83"/>
      <c r="S1319" s="83"/>
    </row>
    <row r="1320" spans="1:19" x14ac:dyDescent="0.2">
      <c r="A1320" s="83">
        <f>+MassCurves!A1287</f>
        <v>1283</v>
      </c>
      <c r="B1320" s="138">
        <f t="shared" si="241"/>
        <v>6.3520000000000003</v>
      </c>
      <c r="C1320" s="123">
        <f t="shared" ca="1" si="243"/>
        <v>0.2610000000000019</v>
      </c>
      <c r="D1320" s="139">
        <f t="shared" ca="1" si="244"/>
        <v>0</v>
      </c>
      <c r="E1320" s="138">
        <f t="shared" ca="1" si="245"/>
        <v>0.21849999999999997</v>
      </c>
      <c r="F1320" s="139">
        <f t="shared" ca="1" si="242"/>
        <v>0.28750918275000203</v>
      </c>
      <c r="G1320" s="140">
        <f t="shared" ca="1" si="249"/>
        <v>17.349692062500068</v>
      </c>
      <c r="H1320" s="139">
        <f t="shared" ca="1" si="246"/>
        <v>1.5804895399792152</v>
      </c>
      <c r="I1320" s="123">
        <f t="shared" ca="1" si="250"/>
        <v>1.8679987227292172</v>
      </c>
      <c r="J1320" s="123">
        <f t="shared" ca="1" si="247"/>
        <v>3.7195937234303504</v>
      </c>
      <c r="K1320" s="142">
        <f t="shared" ca="1" si="251"/>
        <v>539.36830383308461</v>
      </c>
      <c r="L1320" s="143">
        <f ca="1">MAX(Routing!A$3,J1319+K1319)</f>
        <v>546.55489696022732</v>
      </c>
      <c r="M1320" s="141">
        <f ca="1">VLOOKUP(L1320,Routing!A$3:D$23,4)+(L1320-VLOOKUP(L1320,Routing!A$3:A$23,1))*VLOOKUP(L1320,Routing!A$3:E$23,5)</f>
        <v>3.5932076054671787</v>
      </c>
      <c r="N1320" s="141">
        <f ca="1">VLOOKUP($L1320,Routing!$A$3:$C$23,3)+($L1320-VLOOKUP($L1320,Routing!$A$3:$A$23,1))*VLOOKUP($L1320,Routing!$A$3:$F$23,6)</f>
        <v>0.37394055740685961</v>
      </c>
      <c r="O1320" s="141">
        <f ca="1">VLOOKUP($L1320,Routing!$A$3:$B$23,2)+($L1320-VLOOKUP($L1320,Routing!$A$3:$A$23,1))*VLOOKUP($L1320,Routing!$A$3:$G$23,7)</f>
        <v>3.6317297396510941</v>
      </c>
      <c r="P1320" s="83" t="str">
        <f t="shared" ca="1" si="248"/>
        <v/>
      </c>
      <c r="Q1320" s="83" t="str">
        <f t="shared" ca="1" si="252"/>
        <v/>
      </c>
      <c r="R1320" s="83"/>
      <c r="S1320" s="83"/>
    </row>
    <row r="1321" spans="1:19" x14ac:dyDescent="0.2">
      <c r="A1321" s="83">
        <f>+MassCurves!A1288</f>
        <v>1284</v>
      </c>
      <c r="B1321" s="138">
        <f t="shared" si="241"/>
        <v>6.3559999999999999</v>
      </c>
      <c r="C1321" s="123">
        <f t="shared" ca="1" si="243"/>
        <v>0.2580000000000009</v>
      </c>
      <c r="D1321" s="139">
        <f t="shared" ca="1" si="244"/>
        <v>0</v>
      </c>
      <c r="E1321" s="138">
        <f t="shared" ca="1" si="245"/>
        <v>0.21849999999999997</v>
      </c>
      <c r="F1321" s="139">
        <f t="shared" ca="1" si="242"/>
        <v>0.28420447950000094</v>
      </c>
      <c r="G1321" s="140">
        <f t="shared" ca="1" si="249"/>
        <v>17.151409867500089</v>
      </c>
      <c r="H1321" s="139">
        <f t="shared" ca="1" si="246"/>
        <v>1.5673905422509402</v>
      </c>
      <c r="I1321" s="123">
        <f t="shared" ca="1" si="250"/>
        <v>1.8515950217509412</v>
      </c>
      <c r="J1321" s="123">
        <f t="shared" ca="1" si="247"/>
        <v>3.6869538812095559</v>
      </c>
      <c r="K1321" s="142">
        <f t="shared" ca="1" si="251"/>
        <v>535.91201569518557</v>
      </c>
      <c r="L1321" s="143">
        <f ca="1">MAX(Routing!A$3,J1320+K1320)</f>
        <v>543.08789755651492</v>
      </c>
      <c r="M1321" s="141">
        <f ca="1">VLOOKUP(L1321,Routing!A$3:D$23,4)+(L1321-VLOOKUP(L1321,Routing!A$3:A$23,1))*VLOOKUP(L1321,Routing!A$3:E$23,5)</f>
        <v>3.5878505022473273</v>
      </c>
      <c r="N1321" s="141">
        <f ca="1">VLOOKUP($L1321,Routing!$A$3:$C$23,3)+($L1321-VLOOKUP($L1321,Routing!$A$3:$A$23,1))*VLOOKUP($L1321,Routing!$A$3:$F$23,6)</f>
        <v>0.37155650623572151</v>
      </c>
      <c r="O1321" s="141">
        <f ca="1">VLOOKUP($L1321,Routing!$A$3:$B$23,2)+($L1321-VLOOKUP($L1321,Routing!$A$3:$A$23,1))*VLOOKUP($L1321,Routing!$A$3:$G$23,7)</f>
        <v>3.6303273566092478</v>
      </c>
      <c r="P1321" s="83" t="str">
        <f t="shared" ca="1" si="248"/>
        <v/>
      </c>
      <c r="Q1321" s="83" t="str">
        <f t="shared" ca="1" si="252"/>
        <v/>
      </c>
      <c r="R1321" s="83"/>
      <c r="S1321" s="83"/>
    </row>
    <row r="1322" spans="1:19" x14ac:dyDescent="0.2">
      <c r="A1322" s="83">
        <f>+MassCurves!A1289</f>
        <v>1285</v>
      </c>
      <c r="B1322" s="138">
        <f t="shared" si="241"/>
        <v>6.36</v>
      </c>
      <c r="C1322" s="123">
        <f t="shared" ca="1" si="243"/>
        <v>0.25499999999999989</v>
      </c>
      <c r="D1322" s="139">
        <f t="shared" ca="1" si="244"/>
        <v>0</v>
      </c>
      <c r="E1322" s="138">
        <f t="shared" ca="1" si="245"/>
        <v>0.21849999999999997</v>
      </c>
      <c r="F1322" s="139">
        <f t="shared" ca="1" si="242"/>
        <v>0.28089977624999979</v>
      </c>
      <c r="G1322" s="140">
        <f t="shared" ca="1" si="249"/>
        <v>16.953127672500024</v>
      </c>
      <c r="H1322" s="139">
        <f t="shared" ca="1" si="246"/>
        <v>1.554459104084756</v>
      </c>
      <c r="I1322" s="123">
        <f t="shared" ca="1" si="250"/>
        <v>1.8353588803347558</v>
      </c>
      <c r="J1322" s="123">
        <f t="shared" ca="1" si="247"/>
        <v>3.6546462882078434</v>
      </c>
      <c r="K1322" s="142">
        <f t="shared" ca="1" si="251"/>
        <v>532.43386670008613</v>
      </c>
      <c r="L1322" s="143">
        <f ca="1">MAX(Routing!A$3,J1321+K1321)</f>
        <v>539.59896957639512</v>
      </c>
      <c r="M1322" s="141">
        <f ca="1">VLOOKUP(L1322,Routing!A$3:D$23,4)+(L1322-VLOOKUP(L1322,Routing!A$3:A$23,1))*VLOOKUP(L1322,Routing!A$3:E$23,5)</f>
        <v>3.5824595156506418</v>
      </c>
      <c r="N1322" s="141">
        <f ca="1">VLOOKUP($L1322,Routing!$A$3:$C$23,3)+($L1322-VLOOKUP($L1322,Routing!$A$3:$A$23,1))*VLOOKUP($L1322,Routing!$A$3:$F$23,6)</f>
        <v>0.36915737607489291</v>
      </c>
      <c r="O1322" s="141">
        <f ca="1">VLOOKUP($L1322,Routing!$A$3:$B$23,2)+($L1322-VLOOKUP($L1322,Routing!$A$3:$A$23,1))*VLOOKUP($L1322,Routing!$A$3:$G$23,7)</f>
        <v>3.6289161035734665</v>
      </c>
      <c r="P1322" s="83" t="str">
        <f t="shared" ca="1" si="248"/>
        <v/>
      </c>
      <c r="Q1322" s="83" t="str">
        <f t="shared" ca="1" si="252"/>
        <v/>
      </c>
      <c r="R1322" s="83"/>
      <c r="S1322" s="83"/>
    </row>
    <row r="1323" spans="1:19" x14ac:dyDescent="0.2">
      <c r="A1323" s="83">
        <f>+MassCurves!A1290</f>
        <v>1286</v>
      </c>
      <c r="B1323" s="138">
        <f t="shared" si="241"/>
        <v>6.3639999999999999</v>
      </c>
      <c r="C1323" s="123">
        <f t="shared" ca="1" si="243"/>
        <v>0.25199999999999889</v>
      </c>
      <c r="D1323" s="139">
        <f t="shared" ca="1" si="244"/>
        <v>0</v>
      </c>
      <c r="E1323" s="138">
        <f t="shared" ca="1" si="245"/>
        <v>0.21849999999999997</v>
      </c>
      <c r="F1323" s="139">
        <f t="shared" ca="1" si="242"/>
        <v>0.27759507299999869</v>
      </c>
      <c r="G1323" s="140">
        <f t="shared" ca="1" si="249"/>
        <v>16.754845477499956</v>
      </c>
      <c r="H1323" s="139">
        <f t="shared" ca="1" si="246"/>
        <v>1.5416923555777744</v>
      </c>
      <c r="I1323" s="123">
        <f t="shared" ca="1" si="250"/>
        <v>1.8192874285777731</v>
      </c>
      <c r="J1323" s="123">
        <f t="shared" ca="1" si="247"/>
        <v>3.6226652660111491</v>
      </c>
      <c r="K1323" s="142">
        <f t="shared" ca="1" si="251"/>
        <v>528.93425557939145</v>
      </c>
      <c r="L1323" s="143">
        <f ca="1">MAX(Routing!A$3,J1322+K1322)</f>
        <v>536.08851298829393</v>
      </c>
      <c r="M1323" s="141">
        <f ca="1">VLOOKUP(L1323,Routing!A$3:D$23,4)+(L1323-VLOOKUP(L1323,Routing!A$3:A$23,1))*VLOOKUP(L1323,Routing!A$3:E$23,5)</f>
        <v>3.5770352636963065</v>
      </c>
      <c r="N1323" s="141">
        <f ca="1">VLOOKUP($L1323,Routing!$A$3:$C$23,3)+($L1323-VLOOKUP($L1323,Routing!$A$3:$A$23,1))*VLOOKUP($L1323,Routing!$A$3:$F$23,6)</f>
        <v>0.36674344195908931</v>
      </c>
      <c r="O1323" s="141">
        <f ca="1">VLOOKUP($L1323,Routing!$A$3:$B$23,2)+($L1323-VLOOKUP($L1323,Routing!$A$3:$A$23,1))*VLOOKUP($L1323,Routing!$A$3:$G$23,7)</f>
        <v>3.6274961423288761</v>
      </c>
      <c r="P1323" s="83" t="str">
        <f t="shared" ca="1" si="248"/>
        <v/>
      </c>
      <c r="Q1323" s="83" t="str">
        <f t="shared" ca="1" si="252"/>
        <v/>
      </c>
      <c r="R1323" s="83"/>
      <c r="S1323" s="83"/>
    </row>
    <row r="1324" spans="1:19" x14ac:dyDescent="0.2">
      <c r="A1324" s="83">
        <f>+MassCurves!A1291</f>
        <v>1287</v>
      </c>
      <c r="B1324" s="138">
        <f t="shared" si="241"/>
        <v>6.3680000000000003</v>
      </c>
      <c r="C1324" s="123">
        <f t="shared" ca="1" si="243"/>
        <v>0.24900000000000058</v>
      </c>
      <c r="D1324" s="139">
        <f t="shared" ca="1" si="244"/>
        <v>0</v>
      </c>
      <c r="E1324" s="138">
        <f t="shared" ca="1" si="245"/>
        <v>0.21849999999999997</v>
      </c>
      <c r="F1324" s="139">
        <f t="shared" ca="1" si="242"/>
        <v>0.2742903697500006</v>
      </c>
      <c r="G1324" s="140">
        <f t="shared" ca="1" si="249"/>
        <v>16.55656328249998</v>
      </c>
      <c r="H1324" s="139">
        <f t="shared" ca="1" si="246"/>
        <v>1.5290874882187797</v>
      </c>
      <c r="I1324" s="123">
        <f t="shared" ca="1" si="250"/>
        <v>1.8033778579687803</v>
      </c>
      <c r="J1324" s="123">
        <f t="shared" ca="1" si="247"/>
        <v>3.591005257416839</v>
      </c>
      <c r="K1324" s="142">
        <f t="shared" ca="1" si="251"/>
        <v>525.41357417084021</v>
      </c>
      <c r="L1324" s="143">
        <f ca="1">MAX(Routing!A$3,J1323+K1323)</f>
        <v>532.5569208454026</v>
      </c>
      <c r="M1324" s="141">
        <f ca="1">VLOOKUP(L1324,Routing!A$3:D$23,4)+(L1324-VLOOKUP(L1324,Routing!A$3:A$23,1))*VLOOKUP(L1324,Routing!A$3:E$23,5)</f>
        <v>3.571578353718293</v>
      </c>
      <c r="N1324" s="141">
        <f ca="1">VLOOKUP($L1324,Routing!$A$3:$C$23,3)+($L1324-VLOOKUP($L1324,Routing!$A$3:$A$23,1))*VLOOKUP($L1324,Routing!$A$3:$F$23,6)</f>
        <v>0.36431497416782671</v>
      </c>
      <c r="O1324" s="141">
        <f ca="1">VLOOKUP($L1324,Routing!$A$3:$B$23,2)+($L1324-VLOOKUP($L1324,Routing!$A$3:$A$23,1))*VLOOKUP($L1324,Routing!$A$3:$G$23,7)</f>
        <v>3.6260676318634273</v>
      </c>
      <c r="P1324" s="83" t="str">
        <f t="shared" ca="1" si="248"/>
        <v/>
      </c>
      <c r="Q1324" s="83" t="str">
        <f t="shared" ca="1" si="252"/>
        <v/>
      </c>
      <c r="R1324" s="83"/>
      <c r="S1324" s="83"/>
    </row>
    <row r="1325" spans="1:19" x14ac:dyDescent="0.2">
      <c r="A1325" s="83">
        <f>+MassCurves!A1292</f>
        <v>1288</v>
      </c>
      <c r="B1325" s="138">
        <f t="shared" si="241"/>
        <v>6.3719999999999999</v>
      </c>
      <c r="C1325" s="123">
        <f t="shared" ca="1" si="243"/>
        <v>0.24599999999999955</v>
      </c>
      <c r="D1325" s="139">
        <f t="shared" ca="1" si="244"/>
        <v>0</v>
      </c>
      <c r="E1325" s="138">
        <f t="shared" ca="1" si="245"/>
        <v>0.21849999999999997</v>
      </c>
      <c r="F1325" s="139">
        <f t="shared" ca="1" si="242"/>
        <v>0.27098566649999944</v>
      </c>
      <c r="G1325" s="140">
        <f t="shared" ca="1" si="249"/>
        <v>16.3582810875</v>
      </c>
      <c r="H1325" s="139">
        <f t="shared" ca="1" si="246"/>
        <v>1.5166417533163188</v>
      </c>
      <c r="I1325" s="123">
        <f t="shared" ca="1" si="250"/>
        <v>1.7876274198163182</v>
      </c>
      <c r="J1325" s="123">
        <f t="shared" ca="1" si="247"/>
        <v>3.5596608233366882</v>
      </c>
      <c r="K1325" s="142">
        <f t="shared" ca="1" si="251"/>
        <v>521.87220756041575</v>
      </c>
      <c r="L1325" s="143">
        <f ca="1">MAX(Routing!A$3,J1324+K1324)</f>
        <v>529.0045794282571</v>
      </c>
      <c r="M1325" s="141">
        <f ca="1">VLOOKUP(L1325,Routing!A$3:D$23,4)+(L1325-VLOOKUP(L1325,Routing!A$3:A$23,1))*VLOOKUP(L1325,Routing!A$3:E$23,5)</f>
        <v>3.5660893825856688</v>
      </c>
      <c r="N1325" s="141">
        <f ca="1">VLOOKUP($L1325,Routing!$A$3:$C$23,3)+($L1325-VLOOKUP($L1325,Routing!$A$3:$A$23,1))*VLOOKUP($L1325,Routing!$A$3:$F$23,6)</f>
        <v>0.36187223832346521</v>
      </c>
      <c r="O1325" s="141">
        <f ca="1">VLOOKUP($L1325,Routing!$A$3:$B$23,2)+($L1325-VLOOKUP($L1325,Routing!$A$3:$A$23,1))*VLOOKUP($L1325,Routing!$A$3:$G$23,7)</f>
        <v>3.6246307284255677</v>
      </c>
      <c r="P1325" s="83" t="str">
        <f t="shared" ca="1" si="248"/>
        <v/>
      </c>
      <c r="Q1325" s="83" t="str">
        <f t="shared" ca="1" si="252"/>
        <v/>
      </c>
      <c r="R1325" s="83"/>
      <c r="S1325" s="83"/>
    </row>
    <row r="1326" spans="1:19" x14ac:dyDescent="0.2">
      <c r="A1326" s="83">
        <f>+MassCurves!A1293</f>
        <v>1289</v>
      </c>
      <c r="B1326" s="138">
        <f t="shared" si="241"/>
        <v>6.3760000000000003</v>
      </c>
      <c r="C1326" s="123">
        <f t="shared" ca="1" si="243"/>
        <v>0.24300000000000124</v>
      </c>
      <c r="D1326" s="139">
        <f t="shared" ca="1" si="244"/>
        <v>0</v>
      </c>
      <c r="E1326" s="138">
        <f t="shared" ca="1" si="245"/>
        <v>0.21849999999999997</v>
      </c>
      <c r="F1326" s="139">
        <f t="shared" ca="1" si="242"/>
        <v>0.26768096325000135</v>
      </c>
      <c r="G1326" s="140">
        <f t="shared" ca="1" si="249"/>
        <v>16.159998892500024</v>
      </c>
      <c r="H1326" s="139">
        <f t="shared" ca="1" si="246"/>
        <v>1.5043524604735852</v>
      </c>
      <c r="I1326" s="123">
        <f t="shared" ca="1" si="250"/>
        <v>1.7720334237235864</v>
      </c>
      <c r="J1326" s="123">
        <f t="shared" ca="1" si="247"/>
        <v>3.5286266397918791</v>
      </c>
      <c r="K1326" s="142">
        <f t="shared" ca="1" si="251"/>
        <v>518.31053422096727</v>
      </c>
      <c r="L1326" s="143">
        <f ca="1">MAX(Routing!A$3,J1325+K1325)</f>
        <v>525.43186838375243</v>
      </c>
      <c r="M1326" s="141">
        <f ca="1">VLOOKUP(L1326,Routing!A$3:D$23,4)+(L1326-VLOOKUP(L1326,Routing!A$3:A$23,1))*VLOOKUP(L1326,Routing!A$3:E$23,5)</f>
        <v>3.5605689369173996</v>
      </c>
      <c r="N1326" s="141">
        <f ca="1">VLOOKUP($L1326,Routing!$A$3:$C$23,3)+($L1326-VLOOKUP($L1326,Routing!$A$3:$A$23,1))*VLOOKUP($L1326,Routing!$A$3:$F$23,6)</f>
        <v>0.35941549548680102</v>
      </c>
      <c r="O1326" s="141">
        <f ca="1">VLOOKUP($L1326,Routing!$A$3:$B$23,2)+($L1326-VLOOKUP($L1326,Routing!$A$3:$A$23,1))*VLOOKUP($L1326,Routing!$A$3:$G$23,7)</f>
        <v>3.6231855855804711</v>
      </c>
      <c r="P1326" s="83" t="str">
        <f t="shared" ca="1" si="248"/>
        <v/>
      </c>
      <c r="Q1326" s="83" t="str">
        <f t="shared" ca="1" si="252"/>
        <v/>
      </c>
      <c r="R1326" s="83"/>
      <c r="S1326" s="83"/>
    </row>
    <row r="1327" spans="1:19" x14ac:dyDescent="0.2">
      <c r="A1327" s="83">
        <f>+MassCurves!A1294</f>
        <v>1290</v>
      </c>
      <c r="B1327" s="138">
        <f t="shared" si="241"/>
        <v>6.38</v>
      </c>
      <c r="C1327" s="123">
        <f t="shared" ca="1" si="243"/>
        <v>0.24000000000000021</v>
      </c>
      <c r="D1327" s="139">
        <f t="shared" ca="1" si="244"/>
        <v>0</v>
      </c>
      <c r="E1327" s="138">
        <f t="shared" ca="1" si="245"/>
        <v>0.21849999999999997</v>
      </c>
      <c r="F1327" s="139">
        <f t="shared" ca="1" si="242"/>
        <v>0.2643762600000002</v>
      </c>
      <c r="G1327" s="140">
        <f t="shared" ca="1" si="249"/>
        <v>15.961716697500048</v>
      </c>
      <c r="H1327" s="139">
        <f t="shared" ca="1" si="246"/>
        <v>1.4922169761085315</v>
      </c>
      <c r="I1327" s="123">
        <f t="shared" ca="1" si="250"/>
        <v>1.7565932361085317</v>
      </c>
      <c r="J1327" s="123">
        <f t="shared" ca="1" si="247"/>
        <v>3.5005673379440574</v>
      </c>
      <c r="K1327" s="142">
        <f t="shared" ca="1" si="251"/>
        <v>514.72892614737145</v>
      </c>
      <c r="L1327" s="143">
        <f ca="1">MAX(Routing!A$3,J1326+K1326)</f>
        <v>521.83916086075919</v>
      </c>
      <c r="M1327" s="141">
        <f ca="1">VLOOKUP(L1327,Routing!A$3:D$23,4)+(L1327-VLOOKUP(L1327,Routing!A$3:A$23,1))*VLOOKUP(L1327,Routing!A$3:E$23,5)</f>
        <v>3.5550175932918995</v>
      </c>
      <c r="N1327" s="141">
        <f ca="1">VLOOKUP($L1327,Routing!$A$3:$C$23,3)+($L1327-VLOOKUP($L1327,Routing!$A$3:$A$23,1))*VLOOKUP($L1327,Routing!$A$3:$F$23,6)</f>
        <v>0.35694500225032189</v>
      </c>
      <c r="O1327" s="141">
        <f ca="1">VLOOKUP($L1327,Routing!$A$3:$B$23,2)+($L1327-VLOOKUP($L1327,Routing!$A$3:$A$23,1))*VLOOKUP($L1327,Routing!$A$3:$G$23,7)</f>
        <v>3.6217323542648954</v>
      </c>
      <c r="P1327" s="83" t="str">
        <f t="shared" ca="1" si="248"/>
        <v/>
      </c>
      <c r="Q1327" s="83" t="str">
        <f t="shared" ca="1" si="252"/>
        <v/>
      </c>
      <c r="R1327" s="83"/>
      <c r="S1327" s="83"/>
    </row>
    <row r="1328" spans="1:19" x14ac:dyDescent="0.2">
      <c r="A1328" s="83">
        <f>+MassCurves!A1295</f>
        <v>1291</v>
      </c>
      <c r="B1328" s="138">
        <f t="shared" si="241"/>
        <v>6.3840000000000003</v>
      </c>
      <c r="C1328" s="123">
        <f t="shared" ca="1" si="243"/>
        <v>0.24000000000000021</v>
      </c>
      <c r="D1328" s="139">
        <f t="shared" ca="1" si="244"/>
        <v>0</v>
      </c>
      <c r="E1328" s="138">
        <f t="shared" ca="1" si="245"/>
        <v>0.21849999999999997</v>
      </c>
      <c r="F1328" s="139">
        <f t="shared" ca="1" si="242"/>
        <v>0.2643762600000002</v>
      </c>
      <c r="G1328" s="140">
        <f t="shared" ca="1" si="249"/>
        <v>15.862575600000012</v>
      </c>
      <c r="H1328" s="139">
        <f t="shared" ca="1" si="246"/>
        <v>1.4795978617062919</v>
      </c>
      <c r="I1328" s="123">
        <f t="shared" ca="1" si="250"/>
        <v>1.7439741217062921</v>
      </c>
      <c r="J1328" s="123">
        <f t="shared" ca="1" si="247"/>
        <v>3.4754885076987696</v>
      </c>
      <c r="K1328" s="142">
        <f t="shared" ca="1" si="251"/>
        <v>511.13041058062743</v>
      </c>
      <c r="L1328" s="143">
        <f ca="1">MAX(Routing!A$3,J1327+K1327)</f>
        <v>518.22949348531552</v>
      </c>
      <c r="M1328" s="141">
        <f ca="1">VLOOKUP(L1328,Routing!A$3:D$23,4)+(L1328-VLOOKUP(L1328,Routing!A$3:A$23,1))*VLOOKUP(L1328,Routing!A$3:E$23,5)</f>
        <v>3.5494400438124054</v>
      </c>
      <c r="N1328" s="141">
        <f ca="1">VLOOKUP($L1328,Routing!$A$3:$C$23,3)+($L1328-VLOOKUP($L1328,Routing!$A$3:$A$23,1))*VLOOKUP($L1328,Routing!$A$3:$F$23,6)</f>
        <v>0.35446284672279832</v>
      </c>
      <c r="O1328" s="141">
        <f ca="1">VLOOKUP($L1328,Routing!$A$3:$B$23,2)+($L1328-VLOOKUP($L1328,Routing!$A$3:$A$23,1))*VLOOKUP($L1328,Routing!$A$3:$G$23,7)</f>
        <v>3.6202722627781165</v>
      </c>
      <c r="P1328" s="83" t="str">
        <f t="shared" ca="1" si="248"/>
        <v/>
      </c>
      <c r="Q1328" s="83" t="str">
        <f t="shared" ca="1" si="252"/>
        <v/>
      </c>
      <c r="R1328" s="83"/>
      <c r="S1328" s="83"/>
    </row>
    <row r="1329" spans="1:19" x14ac:dyDescent="0.2">
      <c r="A1329" s="83">
        <f>+MassCurves!A1296</f>
        <v>1292</v>
      </c>
      <c r="B1329" s="138">
        <f t="shared" si="241"/>
        <v>6.3879999999999999</v>
      </c>
      <c r="C1329" s="123">
        <f t="shared" ca="1" si="243"/>
        <v>0.24000000000000021</v>
      </c>
      <c r="D1329" s="139">
        <f t="shared" ca="1" si="244"/>
        <v>0</v>
      </c>
      <c r="E1329" s="138">
        <f t="shared" ca="1" si="245"/>
        <v>0.21849999999999997</v>
      </c>
      <c r="F1329" s="139">
        <f t="shared" ca="1" si="242"/>
        <v>0.2643762600000002</v>
      </c>
      <c r="G1329" s="140">
        <f t="shared" ca="1" si="249"/>
        <v>15.862575600000012</v>
      </c>
      <c r="H1329" s="139">
        <f t="shared" ca="1" si="246"/>
        <v>1.4671381456959114</v>
      </c>
      <c r="I1329" s="123">
        <f t="shared" ca="1" si="250"/>
        <v>1.7315144056959115</v>
      </c>
      <c r="J1329" s="123">
        <f t="shared" ca="1" si="247"/>
        <v>3.4507258009065511</v>
      </c>
      <c r="K1329" s="142">
        <f t="shared" ca="1" si="251"/>
        <v>507.51801097830969</v>
      </c>
      <c r="L1329" s="143">
        <f ca="1">MAX(Routing!A$3,J1328+K1328)</f>
        <v>514.60589908832617</v>
      </c>
      <c r="M1329" s="141">
        <f ca="1">VLOOKUP(L1329,Routing!A$3:D$23,4)+(L1329-VLOOKUP(L1329,Routing!A$3:A$23,1))*VLOOKUP(L1329,Routing!A$3:E$23,5)</f>
        <v>3.5438409747180293</v>
      </c>
      <c r="N1329" s="141">
        <f ca="1">VLOOKUP($L1329,Routing!$A$3:$C$23,3)+($L1329-VLOOKUP($L1329,Routing!$A$3:$A$23,1))*VLOOKUP($L1329,Routing!$A$3:$F$23,6)</f>
        <v>0.35197111440331141</v>
      </c>
      <c r="O1329" s="141">
        <f ca="1">VLOOKUP($L1329,Routing!$A$3:$B$23,2)+($L1329-VLOOKUP($L1329,Routing!$A$3:$A$23,1))*VLOOKUP($L1329,Routing!$A$3:$G$23,7)</f>
        <v>3.6188065378843008</v>
      </c>
      <c r="P1329" s="83" t="str">
        <f t="shared" ca="1" si="248"/>
        <v/>
      </c>
      <c r="Q1329" s="83" t="str">
        <f t="shared" ca="1" si="252"/>
        <v/>
      </c>
      <c r="R1329" s="83"/>
      <c r="S1329" s="83"/>
    </row>
    <row r="1330" spans="1:19" x14ac:dyDescent="0.2">
      <c r="A1330" s="83">
        <f>+MassCurves!A1297</f>
        <v>1293</v>
      </c>
      <c r="B1330" s="138">
        <f t="shared" si="241"/>
        <v>6.3920000000000003</v>
      </c>
      <c r="C1330" s="123">
        <f t="shared" ca="1" si="243"/>
        <v>0.24000000000000021</v>
      </c>
      <c r="D1330" s="139">
        <f t="shared" ca="1" si="244"/>
        <v>0</v>
      </c>
      <c r="E1330" s="138">
        <f t="shared" ca="1" si="245"/>
        <v>0.21849999999999997</v>
      </c>
      <c r="F1330" s="139">
        <f t="shared" ca="1" si="242"/>
        <v>0.2643762600000002</v>
      </c>
      <c r="G1330" s="140">
        <f t="shared" ca="1" si="249"/>
        <v>15.862575600000012</v>
      </c>
      <c r="H1330" s="139">
        <f t="shared" ca="1" si="246"/>
        <v>1.4548351547488465</v>
      </c>
      <c r="I1330" s="123">
        <f t="shared" ca="1" si="250"/>
        <v>1.7192114147488466</v>
      </c>
      <c r="J1330" s="123">
        <f t="shared" ca="1" si="247"/>
        <v>3.4262739267204765</v>
      </c>
      <c r="K1330" s="142">
        <f t="shared" ca="1" si="251"/>
        <v>503.8920853392051</v>
      </c>
      <c r="L1330" s="143">
        <f ca="1">MAX(Routing!A$3,J1329+K1329)</f>
        <v>510.96873677921621</v>
      </c>
      <c r="M1330" s="141">
        <f ca="1">VLOOKUP(L1330,Routing!A$3:D$23,4)+(L1330-VLOOKUP(L1330,Routing!A$3:A$23,1))*VLOOKUP(L1330,Routing!A$3:E$23,5)</f>
        <v>3.5382209408938547</v>
      </c>
      <c r="N1330" s="141">
        <f ca="1">VLOOKUP($L1330,Routing!$A$3:$C$23,3)+($L1330-VLOOKUP($L1330,Routing!$A$3:$A$23,1))*VLOOKUP($L1330,Routing!$A$3:$F$23,6)</f>
        <v>0.34947005223024957</v>
      </c>
      <c r="O1330" s="141">
        <f ca="1">VLOOKUP($L1330,Routing!$A$3:$B$23,2)+($L1330-VLOOKUP($L1330,Routing!$A$3:$A$23,1))*VLOOKUP($L1330,Routing!$A$3:$G$23,7)</f>
        <v>3.6173353248413234</v>
      </c>
      <c r="P1330" s="83" t="str">
        <f t="shared" ca="1" si="248"/>
        <v/>
      </c>
      <c r="Q1330" s="83" t="str">
        <f t="shared" ca="1" si="252"/>
        <v/>
      </c>
      <c r="R1330" s="83"/>
      <c r="S1330" s="83"/>
    </row>
    <row r="1331" spans="1:19" x14ac:dyDescent="0.2">
      <c r="A1331" s="83">
        <f>+MassCurves!A1298</f>
        <v>1294</v>
      </c>
      <c r="B1331" s="138">
        <f t="shared" si="241"/>
        <v>6.3959999999999999</v>
      </c>
      <c r="C1331" s="123">
        <f t="shared" ca="1" si="243"/>
        <v>0.24000000000000021</v>
      </c>
      <c r="D1331" s="139">
        <f t="shared" ca="1" si="244"/>
        <v>0</v>
      </c>
      <c r="E1331" s="138">
        <f t="shared" ca="1" si="245"/>
        <v>0.21849999999999997</v>
      </c>
      <c r="F1331" s="139">
        <f t="shared" ca="1" si="242"/>
        <v>0.2643762600000002</v>
      </c>
      <c r="G1331" s="140">
        <f t="shared" ca="1" si="249"/>
        <v>15.862575600000012</v>
      </c>
      <c r="H1331" s="139">
        <f t="shared" ca="1" si="246"/>
        <v>1.4426862713466795</v>
      </c>
      <c r="I1331" s="123">
        <f t="shared" ca="1" si="250"/>
        <v>1.7070625313466796</v>
      </c>
      <c r="J1331" s="123">
        <f t="shared" ca="1" si="247"/>
        <v>3.4021277045215319</v>
      </c>
      <c r="K1331" s="142">
        <f t="shared" ca="1" si="251"/>
        <v>500.25298528037786</v>
      </c>
      <c r="L1331" s="143">
        <f ca="1">MAX(Routing!A$3,J1330+K1330)</f>
        <v>507.31835926592555</v>
      </c>
      <c r="M1331" s="141">
        <f ca="1">VLOOKUP(L1331,Routing!A$3:D$23,4)+(L1331-VLOOKUP(L1331,Routing!A$3:A$23,1))*VLOOKUP(L1331,Routing!A$3:E$23,5)</f>
        <v>3.5325804873335849</v>
      </c>
      <c r="N1331" s="141">
        <f ca="1">VLOOKUP($L1331,Routing!$A$3:$C$23,3)+($L1331-VLOOKUP($L1331,Routing!$A$3:$A$23,1))*VLOOKUP($L1331,Routing!$A$3:$F$23,6)</f>
        <v>0.34695990274007715</v>
      </c>
      <c r="O1331" s="141">
        <f ca="1">VLOOKUP($L1331,Routing!$A$3:$B$23,2)+($L1331-VLOOKUP($L1331,Routing!$A$3:$A$23,1))*VLOOKUP($L1331,Routing!$A$3:$G$23,7)</f>
        <v>3.6158587663176927</v>
      </c>
      <c r="P1331" s="83" t="str">
        <f t="shared" ca="1" si="248"/>
        <v/>
      </c>
      <c r="Q1331" s="83" t="str">
        <f t="shared" ca="1" si="252"/>
        <v/>
      </c>
      <c r="R1331" s="83"/>
      <c r="S1331" s="83"/>
    </row>
    <row r="1332" spans="1:19" x14ac:dyDescent="0.2">
      <c r="A1332" s="83">
        <f>+MassCurves!A1299</f>
        <v>1295</v>
      </c>
      <c r="B1332" s="138">
        <f t="shared" si="241"/>
        <v>6.4</v>
      </c>
      <c r="C1332" s="123">
        <f t="shared" ca="1" si="243"/>
        <v>0.24000000000000021</v>
      </c>
      <c r="D1332" s="139">
        <f t="shared" ca="1" si="244"/>
        <v>0</v>
      </c>
      <c r="E1332" s="138">
        <f t="shared" ca="1" si="245"/>
        <v>0.21849999999999997</v>
      </c>
      <c r="F1332" s="139">
        <f t="shared" ca="1" si="242"/>
        <v>0.2643762600000002</v>
      </c>
      <c r="G1332" s="140">
        <f t="shared" ca="1" si="249"/>
        <v>15.862575600000012</v>
      </c>
      <c r="H1332" s="139">
        <f t="shared" ca="1" si="246"/>
        <v>1.430688932388779</v>
      </c>
      <c r="I1332" s="123">
        <f t="shared" ca="1" si="250"/>
        <v>1.6950651923887792</v>
      </c>
      <c r="J1332" s="123">
        <f t="shared" ca="1" si="247"/>
        <v>3.3782820611742936</v>
      </c>
      <c r="K1332" s="142">
        <f t="shared" ca="1" si="251"/>
        <v>496.60105616676759</v>
      </c>
      <c r="L1332" s="143">
        <f ca="1">MAX(Routing!A$3,J1331+K1331)</f>
        <v>503.6551129848994</v>
      </c>
      <c r="M1332" s="141">
        <f ca="1">VLOOKUP(L1332,Routing!A$3:D$23,4)+(L1332-VLOOKUP(L1332,Routing!A$3:A$23,1))*VLOOKUP(L1332,Routing!A$3:E$23,5)</f>
        <v>3.5269201493403965</v>
      </c>
      <c r="N1332" s="141">
        <f ca="1">VLOOKUP($L1332,Routing!$A$3:$C$23,3)+($L1332-VLOOKUP($L1332,Routing!$A$3:$A$23,1))*VLOOKUP($L1332,Routing!$A$3:$F$23,6)</f>
        <v>0.34444090415672113</v>
      </c>
      <c r="O1332" s="141">
        <f ca="1">VLOOKUP($L1332,Routing!$A$3:$B$23,2)+($L1332-VLOOKUP($L1332,Routing!$A$3:$A$23,1))*VLOOKUP($L1332,Routing!$A$3:$G$23,7)</f>
        <v>3.61437700244513</v>
      </c>
      <c r="P1332" s="83" t="str">
        <f t="shared" ca="1" si="248"/>
        <v/>
      </c>
      <c r="Q1332" s="83" t="str">
        <f t="shared" ca="1" si="252"/>
        <v/>
      </c>
      <c r="R1332" s="83"/>
      <c r="S1332" s="83"/>
    </row>
    <row r="1333" spans="1:19" x14ac:dyDescent="0.2">
      <c r="A1333" s="83">
        <f>+MassCurves!A1300</f>
        <v>1296</v>
      </c>
      <c r="B1333" s="138">
        <f t="shared" si="241"/>
        <v>6.4039999999999999</v>
      </c>
      <c r="C1333" s="123">
        <f t="shared" ca="1" si="243"/>
        <v>0.24000000000000021</v>
      </c>
      <c r="D1333" s="139">
        <f t="shared" ca="1" si="244"/>
        <v>0</v>
      </c>
      <c r="E1333" s="138">
        <f t="shared" ca="1" si="245"/>
        <v>0.21849999999999997</v>
      </c>
      <c r="F1333" s="139">
        <f t="shared" ca="1" si="242"/>
        <v>0.2643762600000002</v>
      </c>
      <c r="G1333" s="140">
        <f t="shared" ca="1" si="249"/>
        <v>15.862575600000012</v>
      </c>
      <c r="H1333" s="139">
        <f t="shared" ca="1" si="246"/>
        <v>1.4188406278403203</v>
      </c>
      <c r="I1333" s="123">
        <f t="shared" ca="1" si="250"/>
        <v>1.6832168878403204</v>
      </c>
      <c r="J1333" s="123">
        <f t="shared" ca="1" si="247"/>
        <v>3.3547320283619975</v>
      </c>
      <c r="K1333" s="142">
        <f t="shared" ca="1" si="251"/>
        <v>492.9366372376449</v>
      </c>
      <c r="L1333" s="143">
        <f ca="1">MAX(Routing!A$3,J1332+K1332)</f>
        <v>499.97933822794187</v>
      </c>
      <c r="M1333" s="141">
        <f ca="1">VLOOKUP(L1333,Routing!A$3:D$23,4)+(L1333-VLOOKUP(L1333,Routing!A$3:A$23,1))*VLOOKUP(L1333,Routing!A$3:E$23,5)</f>
        <v>3.5212404527229526</v>
      </c>
      <c r="N1333" s="141">
        <f ca="1">VLOOKUP($L1333,Routing!$A$3:$C$23,3)+($L1333-VLOOKUP($L1333,Routing!$A$3:$A$23,1))*VLOOKUP($L1333,Routing!$A$3:$F$23,6)</f>
        <v>0.34191329047880092</v>
      </c>
      <c r="O1333" s="141">
        <f ca="1">VLOOKUP($L1333,Routing!$A$3:$B$23,2)+($L1333-VLOOKUP($L1333,Routing!$A$3:$A$23,1))*VLOOKUP($L1333,Routing!$A$3:$G$23,7)</f>
        <v>3.6128901708698828</v>
      </c>
      <c r="P1333" s="83" t="str">
        <f t="shared" ca="1" si="248"/>
        <v/>
      </c>
      <c r="Q1333" s="83" t="str">
        <f t="shared" ca="1" si="252"/>
        <v/>
      </c>
      <c r="R1333" s="83"/>
      <c r="S1333" s="83"/>
    </row>
    <row r="1334" spans="1:19" x14ac:dyDescent="0.2">
      <c r="A1334" s="83">
        <f>+MassCurves!A1301</f>
        <v>1297</v>
      </c>
      <c r="B1334" s="138">
        <f t="shared" si="241"/>
        <v>6.4080000000000004</v>
      </c>
      <c r="C1334" s="123">
        <f t="shared" ca="1" si="243"/>
        <v>0.24000000000000021</v>
      </c>
      <c r="D1334" s="139">
        <f t="shared" ca="1" si="244"/>
        <v>0</v>
      </c>
      <c r="E1334" s="138">
        <f t="shared" ca="1" si="245"/>
        <v>0.21849999999999997</v>
      </c>
      <c r="F1334" s="139">
        <f t="shared" ca="1" si="242"/>
        <v>0.2643762600000002</v>
      </c>
      <c r="G1334" s="140">
        <f t="shared" ca="1" si="249"/>
        <v>15.862575600000012</v>
      </c>
      <c r="H1334" s="139">
        <f t="shared" ca="1" si="246"/>
        <v>1.4071388994193303</v>
      </c>
      <c r="I1334" s="123">
        <f t="shared" ca="1" si="250"/>
        <v>1.6715151594193305</v>
      </c>
      <c r="J1334" s="123">
        <f t="shared" ca="1" si="247"/>
        <v>3.3314727399983664</v>
      </c>
      <c r="K1334" s="142">
        <f t="shared" ca="1" si="251"/>
        <v>489.2600617300252</v>
      </c>
      <c r="L1334" s="143">
        <f ca="1">MAX(Routing!A$3,J1333+K1333)</f>
        <v>496.29136926600688</v>
      </c>
      <c r="M1334" s="141">
        <f ca="1">VLOOKUP(L1334,Routing!A$3:D$23,4)+(L1334-VLOOKUP(L1334,Routing!A$3:A$23,1))*VLOOKUP(L1334,Routing!A$3:E$23,5)</f>
        <v>3.5155419139866786</v>
      </c>
      <c r="N1334" s="141">
        <f ca="1">VLOOKUP($L1334,Routing!$A$3:$C$23,3)+($L1334-VLOOKUP($L1334,Routing!$A$3:$A$23,1))*VLOOKUP($L1334,Routing!$A$3:$F$23,6)</f>
        <v>0.33937729156475227</v>
      </c>
      <c r="O1334" s="141">
        <f ca="1">VLOOKUP($L1334,Routing!$A$3:$B$23,2)+($L1334-VLOOKUP($L1334,Routing!$A$3:$A$23,1))*VLOOKUP($L1334,Routing!$A$3:$G$23,7)</f>
        <v>3.6113984068027953</v>
      </c>
      <c r="P1334" s="83" t="str">
        <f t="shared" ca="1" si="248"/>
        <v/>
      </c>
      <c r="Q1334" s="83" t="str">
        <f t="shared" ca="1" si="252"/>
        <v/>
      </c>
      <c r="R1334" s="83"/>
      <c r="S1334" s="83"/>
    </row>
    <row r="1335" spans="1:19" x14ac:dyDescent="0.2">
      <c r="A1335" s="83">
        <f>+MassCurves!A1302</f>
        <v>1298</v>
      </c>
      <c r="B1335" s="138">
        <f t="shared" si="241"/>
        <v>6.4119999999999999</v>
      </c>
      <c r="C1335" s="123">
        <f t="shared" ca="1" si="243"/>
        <v>0.24000000000000021</v>
      </c>
      <c r="D1335" s="139">
        <f t="shared" ca="1" si="244"/>
        <v>0</v>
      </c>
      <c r="E1335" s="138">
        <f t="shared" ca="1" si="245"/>
        <v>0.21849999999999997</v>
      </c>
      <c r="F1335" s="139">
        <f t="shared" ca="1" si="242"/>
        <v>0.2643762600000002</v>
      </c>
      <c r="G1335" s="140">
        <f t="shared" ca="1" si="249"/>
        <v>15.862575600000012</v>
      </c>
      <c r="H1335" s="139">
        <f t="shared" ca="1" si="246"/>
        <v>1.3955813393214735</v>
      </c>
      <c r="I1335" s="123">
        <f t="shared" ca="1" si="250"/>
        <v>1.6599575993214737</v>
      </c>
      <c r="J1335" s="123">
        <f t="shared" ca="1" si="247"/>
        <v>3.3084994297136983</v>
      </c>
      <c r="K1335" s="142">
        <f t="shared" ca="1" si="251"/>
        <v>485.57165699911303</v>
      </c>
      <c r="L1335" s="143">
        <f ca="1">MAX(Routing!A$3,J1334+K1334)</f>
        <v>492.59153447002359</v>
      </c>
      <c r="M1335" s="141">
        <f ca="1">VLOOKUP(L1335,Routing!A$3:D$23,4)+(L1335-VLOOKUP(L1335,Routing!A$3:A$23,1))*VLOOKUP(L1335,Routing!A$3:E$23,5)</f>
        <v>3.5098250405204592</v>
      </c>
      <c r="N1335" s="141">
        <f ca="1">VLOOKUP($L1335,Routing!$A$3:$C$23,3)+($L1335-VLOOKUP($L1335,Routing!$A$3:$A$23,1))*VLOOKUP($L1335,Routing!$A$3:$F$23,6)</f>
        <v>0.3368331332159113</v>
      </c>
      <c r="O1335" s="141">
        <f ca="1">VLOOKUP($L1335,Routing!$A$3:$B$23,2)+($L1335-VLOOKUP($L1335,Routing!$A$3:$A$23,1))*VLOOKUP($L1335,Routing!$A$3:$G$23,7)</f>
        <v>3.6099018430681831</v>
      </c>
      <c r="P1335" s="83" t="str">
        <f t="shared" ca="1" si="248"/>
        <v/>
      </c>
      <c r="Q1335" s="83" t="str">
        <f t="shared" ca="1" si="252"/>
        <v/>
      </c>
      <c r="R1335" s="83"/>
      <c r="S1335" s="83"/>
    </row>
    <row r="1336" spans="1:19" x14ac:dyDescent="0.2">
      <c r="A1336" s="83">
        <f>+MassCurves!A1303</f>
        <v>1299</v>
      </c>
      <c r="B1336" s="138">
        <f t="shared" si="241"/>
        <v>6.4160000000000004</v>
      </c>
      <c r="C1336" s="123">
        <f t="shared" ca="1" si="243"/>
        <v>0.24000000000000021</v>
      </c>
      <c r="D1336" s="139">
        <f t="shared" ca="1" si="244"/>
        <v>0</v>
      </c>
      <c r="E1336" s="138">
        <f t="shared" ca="1" si="245"/>
        <v>0.21849999999999997</v>
      </c>
      <c r="F1336" s="139">
        <f t="shared" ca="1" si="242"/>
        <v>0.2643762600000002</v>
      </c>
      <c r="G1336" s="140">
        <f t="shared" ca="1" si="249"/>
        <v>15.862575600000012</v>
      </c>
      <c r="H1336" s="139">
        <f t="shared" ca="1" si="246"/>
        <v>1.3841655889813502</v>
      </c>
      <c r="I1336" s="123">
        <f t="shared" ca="1" si="250"/>
        <v>1.6485418489813504</v>
      </c>
      <c r="J1336" s="123">
        <f t="shared" ca="1" si="247"/>
        <v>3.2858074284127783</v>
      </c>
      <c r="K1336" s="142">
        <f t="shared" ca="1" si="251"/>
        <v>481.87174463587422</v>
      </c>
      <c r="L1336" s="143">
        <f ca="1">MAX(Routing!A$3,J1335+K1335)</f>
        <v>488.88015642882675</v>
      </c>
      <c r="M1336" s="141">
        <f ca="1">VLOOKUP(L1336,Routing!A$3:D$23,4)+(L1336-VLOOKUP(L1336,Routing!A$3:A$23,1))*VLOOKUP(L1336,Routing!A$3:E$23,5)</f>
        <v>3.5040903307788618</v>
      </c>
      <c r="N1336" s="141">
        <f ca="1">VLOOKUP($L1336,Routing!$A$3:$C$23,3)+($L1336-VLOOKUP($L1336,Routing!$A$3:$A$23,1))*VLOOKUP($L1336,Routing!$A$3:$F$23,6)</f>
        <v>0.33428103725760877</v>
      </c>
      <c r="O1336" s="141">
        <f ca="1">VLOOKUP($L1336,Routing!$A$3:$B$23,2)+($L1336-VLOOKUP($L1336,Routing!$A$3:$A$23,1))*VLOOKUP($L1336,Routing!$A$3:$G$23,7)</f>
        <v>3.6084006101515347</v>
      </c>
      <c r="P1336" s="83" t="str">
        <f t="shared" ca="1" si="248"/>
        <v/>
      </c>
      <c r="Q1336" s="83" t="str">
        <f t="shared" ca="1" si="252"/>
        <v/>
      </c>
      <c r="R1336" s="83"/>
      <c r="S1336" s="83"/>
    </row>
    <row r="1337" spans="1:19" x14ac:dyDescent="0.2">
      <c r="A1337" s="83">
        <f>+MassCurves!A1304</f>
        <v>1300</v>
      </c>
      <c r="B1337" s="138">
        <f t="shared" si="241"/>
        <v>6.42</v>
      </c>
      <c r="C1337" s="123">
        <f t="shared" ca="1" si="243"/>
        <v>0.24000000000000021</v>
      </c>
      <c r="D1337" s="139">
        <f t="shared" ca="1" si="244"/>
        <v>0</v>
      </c>
      <c r="E1337" s="138">
        <f t="shared" ca="1" si="245"/>
        <v>0.21849999999999997</v>
      </c>
      <c r="F1337" s="139">
        <f t="shared" ca="1" si="242"/>
        <v>0.2643762600000002</v>
      </c>
      <c r="G1337" s="140">
        <f t="shared" ca="1" si="249"/>
        <v>15.862575600000012</v>
      </c>
      <c r="H1337" s="139">
        <f t="shared" ca="1" si="246"/>
        <v>1.3728893378691152</v>
      </c>
      <c r="I1337" s="123">
        <f t="shared" ca="1" si="250"/>
        <v>1.6372655978691153</v>
      </c>
      <c r="J1337" s="123">
        <f t="shared" ca="1" si="247"/>
        <v>3.2606717533747922</v>
      </c>
      <c r="K1337" s="142">
        <f t="shared" ca="1" si="251"/>
        <v>478.16064058181013</v>
      </c>
      <c r="L1337" s="143">
        <f ca="1">MAX(Routing!A$3,J1336+K1336)</f>
        <v>485.15755206428702</v>
      </c>
      <c r="M1337" s="141">
        <f ca="1">VLOOKUP(L1337,Routing!A$3:D$23,4)+(L1337-VLOOKUP(L1337,Routing!A$3:A$23,1))*VLOOKUP(L1337,Routing!A$3:E$23,5)</f>
        <v>3.4983382744600302</v>
      </c>
      <c r="N1337" s="141">
        <f ca="1">VLOOKUP($L1337,Routing!$A$3:$C$23,3)+($L1337-VLOOKUP($L1337,Routing!$A$3:$A$23,1))*VLOOKUP($L1337,Routing!$A$3:$F$23,6)</f>
        <v>0.33172122161833817</v>
      </c>
      <c r="O1337" s="141">
        <f ca="1">VLOOKUP($L1337,Routing!$A$3:$B$23,2)+($L1337-VLOOKUP($L1337,Routing!$A$3:$A$23,1))*VLOOKUP($L1337,Routing!$A$3:$G$23,7)</f>
        <v>3.6068948362460813</v>
      </c>
      <c r="P1337" s="83" t="str">
        <f t="shared" ca="1" si="248"/>
        <v/>
      </c>
      <c r="Q1337" s="83" t="str">
        <f t="shared" ca="1" si="252"/>
        <v/>
      </c>
      <c r="R1337" s="83"/>
      <c r="S1337" s="83"/>
    </row>
    <row r="1338" spans="1:19" x14ac:dyDescent="0.2">
      <c r="A1338" s="83">
        <f>+MassCurves!A1305</f>
        <v>1301</v>
      </c>
      <c r="B1338" s="138">
        <f t="shared" si="241"/>
        <v>6.423</v>
      </c>
      <c r="C1338" s="123">
        <f t="shared" ca="1" si="243"/>
        <v>0.23699999999999918</v>
      </c>
      <c r="D1338" s="139">
        <f t="shared" ca="1" si="244"/>
        <v>0</v>
      </c>
      <c r="E1338" s="138">
        <f t="shared" ca="1" si="245"/>
        <v>0.21849999999999997</v>
      </c>
      <c r="F1338" s="139">
        <f t="shared" ca="1" si="242"/>
        <v>0.26107155674999905</v>
      </c>
      <c r="G1338" s="140">
        <f t="shared" ca="1" si="249"/>
        <v>15.763434502499976</v>
      </c>
      <c r="H1338" s="139">
        <f t="shared" ca="1" si="246"/>
        <v>1.3623346170516173</v>
      </c>
      <c r="I1338" s="123">
        <f t="shared" ca="1" si="250"/>
        <v>1.6234061738016163</v>
      </c>
      <c r="J1338" s="123">
        <f t="shared" ca="1" si="247"/>
        <v>3.2330784799024754</v>
      </c>
      <c r="K1338" s="142">
        <f t="shared" ca="1" si="251"/>
        <v>474.43594323945428</v>
      </c>
      <c r="L1338" s="143">
        <f ca="1">MAX(Routing!A$3,J1337+K1337)</f>
        <v>481.42131233518489</v>
      </c>
      <c r="M1338" s="141">
        <f ca="1">VLOOKUP(L1338,Routing!A$3:D$23,4)+(L1338-VLOOKUP(L1338,Routing!A$3:A$23,1))*VLOOKUP(L1338,Routing!A$3:E$23,5)</f>
        <v>3.4925651491859164</v>
      </c>
      <c r="N1338" s="141">
        <f ca="1">VLOOKUP($L1338,Routing!$A$3:$C$23,3)+($L1338-VLOOKUP($L1338,Routing!$A$3:$A$23,1))*VLOOKUP($L1338,Routing!$A$3:$F$23,6)</f>
        <v>0.32915202974242358</v>
      </c>
      <c r="O1338" s="141">
        <f ca="1">VLOOKUP($L1338,Routing!$A$3:$B$23,2)+($L1338-VLOOKUP($L1338,Routing!$A$3:$A$23,1))*VLOOKUP($L1338,Routing!$A$3:$G$23,7)</f>
        <v>3.6053835469073081</v>
      </c>
      <c r="P1338" s="83" t="str">
        <f t="shared" ca="1" si="248"/>
        <v/>
      </c>
      <c r="Q1338" s="83" t="str">
        <f t="shared" ca="1" si="252"/>
        <v/>
      </c>
      <c r="R1338" s="83"/>
      <c r="S1338" s="83"/>
    </row>
    <row r="1339" spans="1:19" x14ac:dyDescent="0.2">
      <c r="A1339" s="83">
        <f>+MassCurves!A1306</f>
        <v>1302</v>
      </c>
      <c r="B1339" s="138">
        <f t="shared" si="241"/>
        <v>6.4260000000000002</v>
      </c>
      <c r="C1339" s="123">
        <f t="shared" ca="1" si="243"/>
        <v>0.23400000000000087</v>
      </c>
      <c r="D1339" s="139">
        <f t="shared" ca="1" si="244"/>
        <v>0</v>
      </c>
      <c r="E1339" s="138">
        <f t="shared" ca="1" si="245"/>
        <v>0.21849999999999997</v>
      </c>
      <c r="F1339" s="139">
        <f t="shared" ca="1" si="242"/>
        <v>0.25776685350000089</v>
      </c>
      <c r="G1339" s="140">
        <f t="shared" ca="1" si="249"/>
        <v>15.565152307499996</v>
      </c>
      <c r="H1339" s="139">
        <f t="shared" ca="1" si="246"/>
        <v>1.3519054707567357</v>
      </c>
      <c r="I1339" s="123">
        <f t="shared" ca="1" si="250"/>
        <v>1.6096723242567366</v>
      </c>
      <c r="J1339" s="123">
        <f t="shared" ca="1" si="247"/>
        <v>3.2057343531675215</v>
      </c>
      <c r="K1339" s="142">
        <f t="shared" ca="1" si="251"/>
        <v>470.69524455041318</v>
      </c>
      <c r="L1339" s="143">
        <f ca="1">MAX(Routing!A$3,J1338+K1338)</f>
        <v>477.66902171935675</v>
      </c>
      <c r="M1339" s="141">
        <f ca="1">VLOOKUP(L1339,Routing!A$3:D$23,4)+(L1339-VLOOKUP(L1339,Routing!A$3:A$23,1))*VLOOKUP(L1339,Routing!A$3:E$23,5)</f>
        <v>3.4867672225643118</v>
      </c>
      <c r="N1339" s="141">
        <f ca="1">VLOOKUP($L1339,Routing!$A$3:$C$23,3)+($L1339-VLOOKUP($L1339,Routing!$A$3:$A$23,1))*VLOOKUP($L1339,Routing!$A$3:$F$23,6)</f>
        <v>0.3265718006176257</v>
      </c>
      <c r="O1339" s="141">
        <f ca="1">VLOOKUP($L1339,Routing!$A$3:$B$23,2)+($L1339-VLOOKUP($L1339,Routing!$A$3:$A$23,1))*VLOOKUP($L1339,Routing!$A$3:$G$23,7)</f>
        <v>3.6038657650691914</v>
      </c>
      <c r="P1339" s="83" t="str">
        <f t="shared" ca="1" si="248"/>
        <v/>
      </c>
      <c r="Q1339" s="83" t="str">
        <f t="shared" ca="1" si="252"/>
        <v/>
      </c>
      <c r="R1339" s="83"/>
      <c r="S1339" s="83"/>
    </row>
    <row r="1340" spans="1:19" x14ac:dyDescent="0.2">
      <c r="A1340" s="83">
        <f>+MassCurves!A1307</f>
        <v>1303</v>
      </c>
      <c r="B1340" s="138">
        <f t="shared" si="241"/>
        <v>6.4290000000000003</v>
      </c>
      <c r="C1340" s="123">
        <f t="shared" ca="1" si="243"/>
        <v>0.23099999999999987</v>
      </c>
      <c r="D1340" s="139">
        <f t="shared" ca="1" si="244"/>
        <v>0</v>
      </c>
      <c r="E1340" s="138">
        <f t="shared" ca="1" si="245"/>
        <v>0.21849999999999997</v>
      </c>
      <c r="F1340" s="139">
        <f t="shared" ca="1" si="242"/>
        <v>0.2544621502499998</v>
      </c>
      <c r="G1340" s="140">
        <f t="shared" ca="1" si="249"/>
        <v>15.36687011250002</v>
      </c>
      <c r="H1340" s="139">
        <f t="shared" ca="1" si="246"/>
        <v>1.3415998966782605</v>
      </c>
      <c r="I1340" s="123">
        <f t="shared" ca="1" si="250"/>
        <v>1.5960620469282603</v>
      </c>
      <c r="J1340" s="123">
        <f t="shared" ca="1" si="247"/>
        <v>3.1786354084551247</v>
      </c>
      <c r="K1340" s="142">
        <f t="shared" ca="1" si="251"/>
        <v>466.93884227740062</v>
      </c>
      <c r="L1340" s="143">
        <f ca="1">MAX(Routing!A$3,J1339+K1339)</f>
        <v>473.90097890358072</v>
      </c>
      <c r="M1340" s="141">
        <f ca="1">VLOOKUP(L1340,Routing!A$3:D$23,4)+(L1340-VLOOKUP(L1340,Routing!A$3:A$23,1))*VLOOKUP(L1340,Routing!A$3:E$23,5)</f>
        <v>3.4809449561170438</v>
      </c>
      <c r="N1340" s="141">
        <f ca="1">VLOOKUP($L1340,Routing!$A$3:$C$23,3)+($L1340-VLOOKUP($L1340,Routing!$A$3:$A$23,1))*VLOOKUP($L1340,Routing!$A$3:$F$23,6)</f>
        <v>0.32398073963323948</v>
      </c>
      <c r="O1340" s="141">
        <f ca="1">VLOOKUP($L1340,Routing!$A$3:$B$23,2)+($L1340-VLOOKUP($L1340,Routing!$A$3:$A$23,1))*VLOOKUP($L1340,Routing!$A$3:$G$23,7)</f>
        <v>3.6023416115489644</v>
      </c>
      <c r="P1340" s="83" t="str">
        <f t="shared" ca="1" si="248"/>
        <v/>
      </c>
      <c r="Q1340" s="83" t="str">
        <f t="shared" ca="1" si="252"/>
        <v/>
      </c>
      <c r="R1340" s="83"/>
      <c r="S1340" s="83"/>
    </row>
    <row r="1341" spans="1:19" x14ac:dyDescent="0.2">
      <c r="A1341" s="83">
        <f>+MassCurves!A1308</f>
        <v>1304</v>
      </c>
      <c r="B1341" s="138">
        <f t="shared" si="241"/>
        <v>6.4320000000000004</v>
      </c>
      <c r="C1341" s="123">
        <f t="shared" ca="1" si="243"/>
        <v>0.22800000000000153</v>
      </c>
      <c r="D1341" s="139">
        <f t="shared" ca="1" si="244"/>
        <v>0</v>
      </c>
      <c r="E1341" s="138">
        <f t="shared" ca="1" si="245"/>
        <v>0.21849999999999997</v>
      </c>
      <c r="F1341" s="139">
        <f t="shared" ca="1" si="242"/>
        <v>0.25115744700000164</v>
      </c>
      <c r="G1341" s="140">
        <f t="shared" ca="1" si="249"/>
        <v>15.168587917500044</v>
      </c>
      <c r="H1341" s="139">
        <f t="shared" ca="1" si="246"/>
        <v>1.3314159324075689</v>
      </c>
      <c r="I1341" s="123">
        <f t="shared" ca="1" si="250"/>
        <v>1.5825733794075707</v>
      </c>
      <c r="J1341" s="123">
        <f t="shared" ca="1" si="247"/>
        <v>3.1517777598936867</v>
      </c>
      <c r="K1341" s="142">
        <f t="shared" ca="1" si="251"/>
        <v>463.16702930943353</v>
      </c>
      <c r="L1341" s="143">
        <f ca="1">MAX(Routing!A$3,J1340+K1340)</f>
        <v>470.11747768585576</v>
      </c>
      <c r="M1341" s="141">
        <f ca="1">VLOOKUP(L1341,Routing!A$3:D$23,4)+(L1341-VLOOKUP(L1341,Routing!A$3:A$23,1))*VLOOKUP(L1341,Routing!A$3:E$23,5)</f>
        <v>3.4750988038119459</v>
      </c>
      <c r="N1341" s="141">
        <f ca="1">VLOOKUP($L1341,Routing!$A$3:$C$23,3)+($L1341-VLOOKUP($L1341,Routing!$A$3:$A$23,1))*VLOOKUP($L1341,Routing!$A$3:$F$23,6)</f>
        <v>0.3213790488168346</v>
      </c>
      <c r="O1341" s="141">
        <f ca="1">VLOOKUP($L1341,Routing!$A$3:$B$23,2)+($L1341-VLOOKUP($L1341,Routing!$A$3:$A$23,1))*VLOOKUP($L1341,Routing!$A$3:$G$23,7)</f>
        <v>3.6008112051863734</v>
      </c>
      <c r="P1341" s="83" t="str">
        <f t="shared" ca="1" si="248"/>
        <v/>
      </c>
      <c r="Q1341" s="83" t="str">
        <f t="shared" ca="1" si="252"/>
        <v/>
      </c>
      <c r="R1341" s="83"/>
      <c r="S1341" s="83"/>
    </row>
    <row r="1342" spans="1:19" x14ac:dyDescent="0.2">
      <c r="A1342" s="83">
        <f>+MassCurves!A1309</f>
        <v>1305</v>
      </c>
      <c r="B1342" s="138">
        <f t="shared" si="241"/>
        <v>6.4350000000000005</v>
      </c>
      <c r="C1342" s="123">
        <f t="shared" ca="1" si="243"/>
        <v>0.22500000000000053</v>
      </c>
      <c r="D1342" s="139">
        <f t="shared" ca="1" si="244"/>
        <v>0</v>
      </c>
      <c r="E1342" s="138">
        <f t="shared" ca="1" si="245"/>
        <v>0.21849999999999997</v>
      </c>
      <c r="F1342" s="139">
        <f t="shared" ca="1" si="242"/>
        <v>0.24785274375000055</v>
      </c>
      <c r="G1342" s="140">
        <f t="shared" ca="1" si="249"/>
        <v>14.970305722500065</v>
      </c>
      <c r="H1342" s="139">
        <f t="shared" ca="1" si="246"/>
        <v>1.3213516544816599</v>
      </c>
      <c r="I1342" s="123">
        <f t="shared" ca="1" si="250"/>
        <v>1.5692043982316606</v>
      </c>
      <c r="J1342" s="123">
        <f t="shared" ca="1" si="247"/>
        <v>3.125157598577287</v>
      </c>
      <c r="K1342" s="142">
        <f t="shared" ca="1" si="251"/>
        <v>459.38049771929866</v>
      </c>
      <c r="L1342" s="143">
        <f ca="1">MAX(Routing!A$3,J1341+K1341)</f>
        <v>466.31880706932719</v>
      </c>
      <c r="M1342" s="141">
        <f ca="1">VLOOKUP(L1342,Routing!A$3:D$23,4)+(L1342-VLOOKUP(L1342,Routing!A$3:A$23,1))*VLOOKUP(L1342,Routing!A$3:E$23,5)</f>
        <v>3.4690272590971829</v>
      </c>
      <c r="N1342" s="141">
        <f ca="1">VLOOKUP($L1342,Routing!$A$3:$C$23,3)+($L1342-VLOOKUP($L1342,Routing!$A$3:$A$23,1))*VLOOKUP($L1342,Routing!$A$3:$F$23,6)</f>
        <v>0.31876706598500693</v>
      </c>
      <c r="O1342" s="141">
        <f ca="1">VLOOKUP($L1342,Routing!$A$3:$B$23,2)+($L1342-VLOOKUP($L1342,Routing!$A$3:$A$23,1))*VLOOKUP($L1342,Routing!$A$3:$G$23,7)</f>
        <v>3.5986300733166736</v>
      </c>
      <c r="P1342" s="83" t="str">
        <f t="shared" ca="1" si="248"/>
        <v/>
      </c>
      <c r="Q1342" s="83" t="str">
        <f t="shared" ca="1" si="252"/>
        <v/>
      </c>
      <c r="R1342" s="83"/>
      <c r="S1342" s="83"/>
    </row>
    <row r="1343" spans="1:19" x14ac:dyDescent="0.2">
      <c r="A1343" s="83">
        <f>+MassCurves!A1310</f>
        <v>1306</v>
      </c>
      <c r="B1343" s="138">
        <f t="shared" si="241"/>
        <v>6.4379999999999997</v>
      </c>
      <c r="C1343" s="123">
        <f t="shared" ca="1" si="243"/>
        <v>0.22199999999999953</v>
      </c>
      <c r="D1343" s="139">
        <f t="shared" ca="1" si="244"/>
        <v>0</v>
      </c>
      <c r="E1343" s="138">
        <f t="shared" ca="1" si="245"/>
        <v>0.21849999999999997</v>
      </c>
      <c r="F1343" s="139">
        <f t="shared" ca="1" si="242"/>
        <v>0.24454804049999943</v>
      </c>
      <c r="G1343" s="140">
        <f t="shared" ca="1" si="249"/>
        <v>14.7720235275</v>
      </c>
      <c r="H1343" s="139">
        <f t="shared" ca="1" si="246"/>
        <v>1.3114051774575921</v>
      </c>
      <c r="I1343" s="123">
        <f t="shared" ca="1" si="250"/>
        <v>1.5559532179575915</v>
      </c>
      <c r="J1343" s="123">
        <f t="shared" ca="1" si="247"/>
        <v>3.0987711907401785</v>
      </c>
      <c r="K1343" s="142">
        <f t="shared" ca="1" si="251"/>
        <v>455.57998466480268</v>
      </c>
      <c r="L1343" s="143">
        <f ca="1">MAX(Routing!A$3,J1342+K1342)</f>
        <v>462.50565531787595</v>
      </c>
      <c r="M1343" s="141">
        <f ca="1">VLOOKUP(L1343,Routing!A$3:D$23,4)+(L1343-VLOOKUP(L1343,Routing!A$3:A$23,1))*VLOOKUP(L1343,Routing!A$3:E$23,5)</f>
        <v>3.4627058466120619</v>
      </c>
      <c r="N1343" s="141">
        <f ca="1">VLOOKUP($L1343,Routing!$A$3:$C$23,3)+($L1343-VLOOKUP($L1343,Routing!$A$3:$A$23,1))*VLOOKUP($L1343,Routing!$A$3:$F$23,6)</f>
        <v>0.31614528200500275</v>
      </c>
      <c r="O1343" s="141">
        <f ca="1">VLOOKUP($L1343,Routing!$A$3:$B$23,2)+($L1343-VLOOKUP($L1343,Routing!$A$3:$A$23,1))*VLOOKUP($L1343,Routing!$A$3:$G$23,7)</f>
        <v>3.595716980005558</v>
      </c>
      <c r="P1343" s="83" t="str">
        <f t="shared" ca="1" si="248"/>
        <v/>
      </c>
      <c r="Q1343" s="83" t="str">
        <f t="shared" ca="1" si="252"/>
        <v/>
      </c>
      <c r="R1343" s="83"/>
      <c r="S1343" s="83"/>
    </row>
    <row r="1344" spans="1:19" x14ac:dyDescent="0.2">
      <c r="A1344" s="83">
        <f>+MassCurves!A1311</f>
        <v>1307</v>
      </c>
      <c r="B1344" s="138">
        <f t="shared" si="241"/>
        <v>6.4409999999999998</v>
      </c>
      <c r="C1344" s="123">
        <f t="shared" ca="1" si="243"/>
        <v>0.21899999999999853</v>
      </c>
      <c r="D1344" s="139">
        <f t="shared" ca="1" si="244"/>
        <v>0</v>
      </c>
      <c r="E1344" s="138">
        <f t="shared" ca="1" si="245"/>
        <v>0.21849999999999997</v>
      </c>
      <c r="F1344" s="139">
        <f t="shared" ca="1" si="242"/>
        <v>0.24124333724999833</v>
      </c>
      <c r="G1344" s="140">
        <f t="shared" ca="1" si="249"/>
        <v>14.573741332499933</v>
      </c>
      <c r="H1344" s="139">
        <f t="shared" ca="1" si="246"/>
        <v>1.3015746530125312</v>
      </c>
      <c r="I1344" s="123">
        <f t="shared" ca="1" si="250"/>
        <v>1.5428179902625294</v>
      </c>
      <c r="J1344" s="123">
        <f t="shared" ca="1" si="247"/>
        <v>3.0726148759816416</v>
      </c>
      <c r="K1344" s="142">
        <f t="shared" ca="1" si="251"/>
        <v>451.76576941508779</v>
      </c>
      <c r="L1344" s="143">
        <f ca="1">MAX(Routing!A$3,J1343+K1343)</f>
        <v>458.67875585554287</v>
      </c>
      <c r="M1344" s="141">
        <f ca="1">VLOOKUP(L1344,Routing!A$3:D$23,4)+(L1344-VLOOKUP(L1344,Routing!A$3:A$23,1))*VLOOKUP(L1344,Routing!A$3:E$23,5)</f>
        <v>3.4563616432817619</v>
      </c>
      <c r="N1344" s="141">
        <f ca="1">VLOOKUP($L1344,Routing!$A$3:$C$23,3)+($L1344-VLOOKUP($L1344,Routing!$A$3:$A$23,1))*VLOOKUP($L1344,Routing!$A$3:$F$23,6)</f>
        <v>0.31351404560073082</v>
      </c>
      <c r="O1344" s="141">
        <f ca="1">VLOOKUP($L1344,Routing!$A$3:$B$23,2)+($L1344-VLOOKUP($L1344,Routing!$A$3:$A$23,1))*VLOOKUP($L1344,Routing!$A$3:$G$23,7)</f>
        <v>3.5927933840008111</v>
      </c>
      <c r="P1344" s="83" t="str">
        <f t="shared" ca="1" si="248"/>
        <v/>
      </c>
      <c r="Q1344" s="83" t="str">
        <f t="shared" ca="1" si="252"/>
        <v/>
      </c>
      <c r="R1344" s="83"/>
      <c r="S1344" s="83"/>
    </row>
    <row r="1345" spans="1:19" x14ac:dyDescent="0.2">
      <c r="A1345" s="83">
        <f>+MassCurves!A1312</f>
        <v>1308</v>
      </c>
      <c r="B1345" s="138">
        <f t="shared" si="241"/>
        <v>6.444</v>
      </c>
      <c r="C1345" s="123">
        <f t="shared" ca="1" si="243"/>
        <v>0.21600000000000019</v>
      </c>
      <c r="D1345" s="139">
        <f t="shared" ca="1" si="244"/>
        <v>0</v>
      </c>
      <c r="E1345" s="138">
        <f t="shared" ca="1" si="245"/>
        <v>0.21849999999999997</v>
      </c>
      <c r="F1345" s="139">
        <f t="shared" ca="1" si="242"/>
        <v>0.23793863400000018</v>
      </c>
      <c r="G1345" s="140">
        <f t="shared" ca="1" si="249"/>
        <v>14.375459137499956</v>
      </c>
      <c r="H1345" s="139">
        <f t="shared" ca="1" si="246"/>
        <v>1.2918582690685647</v>
      </c>
      <c r="I1345" s="123">
        <f t="shared" ca="1" si="250"/>
        <v>1.529796903068565</v>
      </c>
      <c r="J1345" s="123">
        <f t="shared" ca="1" si="247"/>
        <v>3.0466850655396223</v>
      </c>
      <c r="K1345" s="142">
        <f t="shared" ca="1" si="251"/>
        <v>447.93812666403051</v>
      </c>
      <c r="L1345" s="143">
        <f ca="1">MAX(Routing!A$3,J1344+K1344)</f>
        <v>454.83838429106942</v>
      </c>
      <c r="M1345" s="141">
        <f ca="1">VLOOKUP(L1345,Routing!A$3:D$23,4)+(L1345-VLOOKUP(L1345,Routing!A$3:A$23,1))*VLOOKUP(L1345,Routing!A$3:E$23,5)</f>
        <v>3.449995106008251</v>
      </c>
      <c r="N1345" s="141">
        <f ca="1">VLOOKUP($L1345,Routing!$A$3:$C$23,3)+($L1345-VLOOKUP($L1345,Routing!$A$3:$A$23,1))*VLOOKUP($L1345,Routing!$A$3:$F$23,6)</f>
        <v>0.31087354627070335</v>
      </c>
      <c r="O1345" s="141">
        <f ca="1">VLOOKUP($L1345,Routing!$A$3:$B$23,2)+($L1345-VLOOKUP($L1345,Routing!$A$3:$A$23,1))*VLOOKUP($L1345,Routing!$A$3:$G$23,7)</f>
        <v>3.5898594958563361</v>
      </c>
      <c r="P1345" s="83" t="str">
        <f t="shared" ca="1" si="248"/>
        <v/>
      </c>
      <c r="Q1345" s="83" t="str">
        <f t="shared" ca="1" si="252"/>
        <v/>
      </c>
      <c r="R1345" s="83"/>
      <c r="S1345" s="83"/>
    </row>
    <row r="1346" spans="1:19" x14ac:dyDescent="0.2">
      <c r="A1346" s="83">
        <f>+MassCurves!A1313</f>
        <v>1309</v>
      </c>
      <c r="B1346" s="138">
        <f t="shared" si="241"/>
        <v>6.4470000000000001</v>
      </c>
      <c r="C1346" s="123">
        <f t="shared" ca="1" si="243"/>
        <v>0.21299999999999919</v>
      </c>
      <c r="D1346" s="139">
        <f t="shared" ca="1" si="244"/>
        <v>0</v>
      </c>
      <c r="E1346" s="138">
        <f t="shared" ca="1" si="245"/>
        <v>0.21849999999999997</v>
      </c>
      <c r="F1346" s="139">
        <f t="shared" ca="1" si="242"/>
        <v>0.23463393074999908</v>
      </c>
      <c r="G1346" s="140">
        <f t="shared" ca="1" si="249"/>
        <v>14.177176942499978</v>
      </c>
      <c r="H1346" s="139">
        <f t="shared" ca="1" si="246"/>
        <v>1.2822542489415307</v>
      </c>
      <c r="I1346" s="123">
        <f t="shared" ca="1" si="250"/>
        <v>1.5168881796915299</v>
      </c>
      <c r="J1346" s="123">
        <f t="shared" ca="1" si="247"/>
        <v>3.0209782406116457</v>
      </c>
      <c r="K1346" s="142">
        <f t="shared" ca="1" si="251"/>
        <v>444.09732661679163</v>
      </c>
      <c r="L1346" s="143">
        <f ca="1">MAX(Routing!A$3,J1345+K1345)</f>
        <v>450.98481172957014</v>
      </c>
      <c r="M1346" s="141">
        <f ca="1">VLOOKUP(L1346,Routing!A$3:D$23,4)+(L1346-VLOOKUP(L1346,Routing!A$3:A$23,1))*VLOOKUP(L1346,Routing!A$3:E$23,5)</f>
        <v>3.4436066842274209</v>
      </c>
      <c r="N1346" s="141">
        <f ca="1">VLOOKUP($L1346,Routing!$A$3:$C$23,3)+($L1346-VLOOKUP($L1346,Routing!$A$3:$A$23,1))*VLOOKUP($L1346,Routing!$A$3:$F$23,6)</f>
        <v>0.30822397041690275</v>
      </c>
      <c r="O1346" s="141">
        <f ca="1">VLOOKUP($L1346,Routing!$A$3:$B$23,2)+($L1346-VLOOKUP($L1346,Routing!$A$3:$A$23,1))*VLOOKUP($L1346,Routing!$A$3:$G$23,7)</f>
        <v>3.5869155226854468</v>
      </c>
      <c r="P1346" s="83" t="str">
        <f t="shared" ca="1" si="248"/>
        <v/>
      </c>
      <c r="Q1346" s="83" t="str">
        <f t="shared" ca="1" si="252"/>
        <v/>
      </c>
      <c r="R1346" s="83"/>
      <c r="S1346" s="83"/>
    </row>
    <row r="1347" spans="1:19" x14ac:dyDescent="0.2">
      <c r="A1347" s="83">
        <f>+MassCurves!A1314</f>
        <v>1310</v>
      </c>
      <c r="B1347" s="138">
        <f t="shared" si="241"/>
        <v>6.45</v>
      </c>
      <c r="C1347" s="123">
        <f t="shared" ca="1" si="243"/>
        <v>0.21000000000000085</v>
      </c>
      <c r="D1347" s="139">
        <f t="shared" ca="1" si="244"/>
        <v>0</v>
      </c>
      <c r="E1347" s="138">
        <f t="shared" ca="1" si="245"/>
        <v>0.21849999999999997</v>
      </c>
      <c r="F1347" s="139">
        <f t="shared" ca="1" si="242"/>
        <v>0.2313292275000009</v>
      </c>
      <c r="G1347" s="140">
        <f t="shared" ca="1" si="249"/>
        <v>13.9788947475</v>
      </c>
      <c r="H1347" s="139">
        <f t="shared" ca="1" si="246"/>
        <v>1.2727608505130921</v>
      </c>
      <c r="I1347" s="123">
        <f t="shared" ca="1" si="250"/>
        <v>1.504090078013093</v>
      </c>
      <c r="J1347" s="123">
        <f t="shared" ca="1" si="247"/>
        <v>2.9954909507214986</v>
      </c>
      <c r="K1347" s="142">
        <f t="shared" ca="1" si="251"/>
        <v>440.24363507441262</v>
      </c>
      <c r="L1347" s="143">
        <f ca="1">MAX(Routing!A$3,J1346+K1346)</f>
        <v>447.1183048574033</v>
      </c>
      <c r="M1347" s="141">
        <f ca="1">VLOOKUP(L1347,Routing!A$3:D$23,4)+(L1347-VLOOKUP(L1347,Routing!A$3:A$23,1))*VLOOKUP(L1347,Routing!A$3:E$23,5)</f>
        <v>3.4371968200497833</v>
      </c>
      <c r="N1347" s="141">
        <f ca="1">VLOOKUP($L1347,Routing!$A$3:$C$23,3)+($L1347-VLOOKUP($L1347,Routing!$A$3:$A$23,1))*VLOOKUP($L1347,Routing!$A$3:$F$23,6)</f>
        <v>0.3055655014031361</v>
      </c>
      <c r="O1347" s="141">
        <f ca="1">VLOOKUP($L1347,Routing!$A$3:$B$23,2)+($L1347-VLOOKUP($L1347,Routing!$A$3:$A$23,1))*VLOOKUP($L1347,Routing!$A$3:$G$23,7)</f>
        <v>3.5839616682257063</v>
      </c>
      <c r="P1347" s="83" t="str">
        <f t="shared" ca="1" si="248"/>
        <v/>
      </c>
      <c r="Q1347" s="83" t="str">
        <f t="shared" ca="1" si="252"/>
        <v/>
      </c>
      <c r="R1347" s="83"/>
      <c r="S1347" s="83"/>
    </row>
    <row r="1348" spans="1:19" x14ac:dyDescent="0.2">
      <c r="A1348" s="83">
        <f>+MassCurves!A1315</f>
        <v>1311</v>
      </c>
      <c r="B1348" s="138">
        <f t="shared" si="241"/>
        <v>6.4530000000000003</v>
      </c>
      <c r="C1348" s="123">
        <f t="shared" ca="1" si="243"/>
        <v>0.20699999999999985</v>
      </c>
      <c r="D1348" s="139">
        <f t="shared" ca="1" si="244"/>
        <v>0</v>
      </c>
      <c r="E1348" s="138">
        <f t="shared" ca="1" si="245"/>
        <v>0.21849999999999997</v>
      </c>
      <c r="F1348" s="139">
        <f t="shared" ca="1" si="242"/>
        <v>0.22802452424999983</v>
      </c>
      <c r="G1348" s="140">
        <f t="shared" ca="1" si="249"/>
        <v>13.78061255250002</v>
      </c>
      <c r="H1348" s="139">
        <f t="shared" ca="1" si="246"/>
        <v>1.2633763654253514</v>
      </c>
      <c r="I1348" s="123">
        <f t="shared" ca="1" si="250"/>
        <v>1.4914008896753512</v>
      </c>
      <c r="J1348" s="123">
        <f t="shared" ca="1" si="247"/>
        <v>2.9702198121302907</v>
      </c>
      <c r="K1348" s="142">
        <f t="shared" ca="1" si="251"/>
        <v>436.37731351649387</v>
      </c>
      <c r="L1348" s="143">
        <f ca="1">MAX(Routing!A$3,J1347+K1347)</f>
        <v>443.23912602513411</v>
      </c>
      <c r="M1348" s="141">
        <f ca="1">VLOOKUP(L1348,Routing!A$3:D$23,4)+(L1348-VLOOKUP(L1348,Routing!A$3:A$23,1))*VLOOKUP(L1348,Routing!A$3:E$23,5)</f>
        <v>3.4307659483980082</v>
      </c>
      <c r="N1348" s="141">
        <f ca="1">VLOOKUP($L1348,Routing!$A$3:$C$23,3)+($L1348-VLOOKUP($L1348,Routing!$A$3:$A$23,1))*VLOOKUP($L1348,Routing!$A$3:$F$23,6)</f>
        <v>0.30289831961207725</v>
      </c>
      <c r="O1348" s="141">
        <f ca="1">VLOOKUP($L1348,Routing!$A$3:$B$23,2)+($L1348-VLOOKUP($L1348,Routing!$A$3:$A$23,1))*VLOOKUP($L1348,Routing!$A$3:$G$23,7)</f>
        <v>3.5809981329023075</v>
      </c>
      <c r="P1348" s="83" t="str">
        <f t="shared" ca="1" si="248"/>
        <v/>
      </c>
      <c r="Q1348" s="83" t="str">
        <f t="shared" ca="1" si="252"/>
        <v/>
      </c>
      <c r="R1348" s="83"/>
      <c r="S1348" s="83"/>
    </row>
    <row r="1349" spans="1:19" x14ac:dyDescent="0.2">
      <c r="A1349" s="83">
        <f>+MassCurves!A1316</f>
        <v>1312</v>
      </c>
      <c r="B1349" s="138">
        <f t="shared" si="241"/>
        <v>6.4560000000000004</v>
      </c>
      <c r="C1349" s="123">
        <f t="shared" ca="1" si="243"/>
        <v>0.20400000000000151</v>
      </c>
      <c r="D1349" s="139">
        <f t="shared" ca="1" si="244"/>
        <v>0</v>
      </c>
      <c r="E1349" s="138">
        <f t="shared" ca="1" si="245"/>
        <v>0.21849999999999997</v>
      </c>
      <c r="F1349" s="139">
        <f t="shared" ca="1" si="242"/>
        <v>0.22471982100000162</v>
      </c>
      <c r="G1349" s="140">
        <f t="shared" ca="1" si="249"/>
        <v>13.582330357500044</v>
      </c>
      <c r="H1349" s="139">
        <f t="shared" ca="1" si="246"/>
        <v>1.2540991182972914</v>
      </c>
      <c r="I1349" s="123">
        <f t="shared" ca="1" si="250"/>
        <v>1.478818939297293</v>
      </c>
      <c r="J1349" s="123">
        <f t="shared" ca="1" si="247"/>
        <v>2.9451615062904937</v>
      </c>
      <c r="K1349" s="142">
        <f t="shared" ca="1" si="251"/>
        <v>432.49861918202998</v>
      </c>
      <c r="L1349" s="143">
        <f ca="1">MAX(Routing!A$3,J1348+K1348)</f>
        <v>439.34753332862414</v>
      </c>
      <c r="M1349" s="141">
        <f ca="1">VLOOKUP(L1349,Routing!A$3:D$23,4)+(L1349-VLOOKUP(L1349,Routing!A$3:A$23,1))*VLOOKUP(L1349,Routing!A$3:E$23,5)</f>
        <v>3.4243144971413511</v>
      </c>
      <c r="N1349" s="141">
        <f ca="1">VLOOKUP($L1349,Routing!$A$3:$C$23,3)+($L1349-VLOOKUP($L1349,Routing!$A$3:$A$23,1))*VLOOKUP($L1349,Routing!$A$3:$F$23,6)</f>
        <v>0.30022260250102129</v>
      </c>
      <c r="O1349" s="141">
        <f ca="1">VLOOKUP($L1349,Routing!$A$3:$B$23,2)+($L1349-VLOOKUP($L1349,Routing!$A$3:$A$23,1))*VLOOKUP($L1349,Routing!$A$3:$G$23,7)</f>
        <v>3.578025113890023</v>
      </c>
      <c r="P1349" s="83" t="str">
        <f t="shared" ca="1" si="248"/>
        <v/>
      </c>
      <c r="Q1349" s="83" t="str">
        <f t="shared" ca="1" si="252"/>
        <v/>
      </c>
      <c r="R1349" s="83"/>
      <c r="S1349" s="83"/>
    </row>
    <row r="1350" spans="1:19" x14ac:dyDescent="0.2">
      <c r="A1350" s="83">
        <f>+MassCurves!A1317</f>
        <v>1313</v>
      </c>
      <c r="B1350" s="138">
        <f t="shared" si="241"/>
        <v>6.4590000000000005</v>
      </c>
      <c r="C1350" s="123">
        <f t="shared" ca="1" si="243"/>
        <v>0.20100000000000051</v>
      </c>
      <c r="D1350" s="139">
        <f t="shared" ca="1" si="244"/>
        <v>0</v>
      </c>
      <c r="E1350" s="138">
        <f t="shared" ca="1" si="245"/>
        <v>0.21849999999999997</v>
      </c>
      <c r="F1350" s="139">
        <f t="shared" ca="1" si="242"/>
        <v>0.22141511775000053</v>
      </c>
      <c r="G1350" s="140">
        <f t="shared" ca="1" si="249"/>
        <v>13.384048162500065</v>
      </c>
      <c r="H1350" s="139">
        <f t="shared" ca="1" si="246"/>
        <v>1.2449274659623797</v>
      </c>
      <c r="I1350" s="123">
        <f t="shared" ca="1" si="250"/>
        <v>1.4663425837123802</v>
      </c>
      <c r="J1350" s="123">
        <f t="shared" ca="1" si="247"/>
        <v>2.9203127783416516</v>
      </c>
      <c r="K1350" s="142">
        <f t="shared" ca="1" si="251"/>
        <v>428.60780514841832</v>
      </c>
      <c r="L1350" s="143">
        <f ca="1">MAX(Routing!A$3,J1349+K1349)</f>
        <v>435.44378068832049</v>
      </c>
      <c r="M1350" s="141">
        <f ca="1">VLOOKUP(L1350,Routing!A$3:D$23,4)+(L1350-VLOOKUP(L1350,Routing!A$3:A$23,1))*VLOOKUP(L1350,Routing!A$3:E$23,5)</f>
        <v>3.4178428872270987</v>
      </c>
      <c r="N1350" s="141">
        <f ca="1">VLOOKUP($L1350,Routing!$A$3:$C$23,3)+($L1350-VLOOKUP($L1350,Routing!$A$3:$A$23,1))*VLOOKUP($L1350,Routing!$A$3:$F$23,6)</f>
        <v>0.29753852465640046</v>
      </c>
      <c r="O1350" s="141">
        <f ca="1">VLOOKUP($L1350,Routing!$A$3:$B$23,2)+($L1350-VLOOKUP($L1350,Routing!$A$3:$A$23,1))*VLOOKUP($L1350,Routing!$A$3:$G$23,7)</f>
        <v>3.5750428051737777</v>
      </c>
      <c r="P1350" s="83" t="str">
        <f t="shared" ca="1" si="248"/>
        <v/>
      </c>
      <c r="Q1350" s="83" t="str">
        <f t="shared" ca="1" si="252"/>
        <v/>
      </c>
      <c r="R1350" s="83"/>
      <c r="S1350" s="83"/>
    </row>
    <row r="1351" spans="1:19" x14ac:dyDescent="0.2">
      <c r="A1351" s="83">
        <f>+MassCurves!A1318</f>
        <v>1314</v>
      </c>
      <c r="B1351" s="138">
        <f t="shared" si="241"/>
        <v>6.4620000000000006</v>
      </c>
      <c r="C1351" s="123">
        <f t="shared" ca="1" si="243"/>
        <v>0.19800000000000217</v>
      </c>
      <c r="D1351" s="139">
        <f t="shared" ca="1" si="244"/>
        <v>0</v>
      </c>
      <c r="E1351" s="138">
        <f t="shared" ca="1" si="245"/>
        <v>0.21849999999999997</v>
      </c>
      <c r="F1351" s="139">
        <f t="shared" ca="1" si="242"/>
        <v>0.21811041450000235</v>
      </c>
      <c r="G1351" s="140">
        <f t="shared" ca="1" si="249"/>
        <v>13.185765967500087</v>
      </c>
      <c r="H1351" s="139">
        <f t="shared" ca="1" si="246"/>
        <v>1.2358597967266716</v>
      </c>
      <c r="I1351" s="123">
        <f t="shared" ca="1" si="250"/>
        <v>1.4539702112266739</v>
      </c>
      <c r="J1351" s="123">
        <f t="shared" ca="1" si="247"/>
        <v>2.8956704356464753</v>
      </c>
      <c r="K1351" s="142">
        <f t="shared" ca="1" si="251"/>
        <v>424.70512040872404</v>
      </c>
      <c r="L1351" s="143">
        <f ca="1">MAX(Routing!A$3,J1350+K1350)</f>
        <v>431.52811792675999</v>
      </c>
      <c r="M1351" s="141">
        <f ca="1">VLOOKUP(L1351,Routing!A$3:D$23,4)+(L1351-VLOOKUP(L1351,Routing!A$3:A$23,1))*VLOOKUP(L1351,Routing!A$3:E$23,5)</f>
        <v>3.4113515328090553</v>
      </c>
      <c r="N1351" s="141">
        <f ca="1">VLOOKUP($L1351,Routing!$A$3:$C$23,3)+($L1351-VLOOKUP($L1351,Routing!$A$3:$A$23,1))*VLOOKUP($L1351,Routing!$A$3:$F$23,6)</f>
        <v>0.29484625784707369</v>
      </c>
      <c r="O1351" s="141">
        <f ca="1">VLOOKUP($L1351,Routing!$A$3:$B$23,2)+($L1351-VLOOKUP($L1351,Routing!$A$3:$A$23,1))*VLOOKUP($L1351,Routing!$A$3:$G$23,7)</f>
        <v>3.5720513976078592</v>
      </c>
      <c r="P1351" s="83" t="str">
        <f t="shared" ca="1" si="248"/>
        <v/>
      </c>
      <c r="Q1351" s="83" t="str">
        <f t="shared" ca="1" si="252"/>
        <v/>
      </c>
      <c r="R1351" s="83"/>
      <c r="S1351" s="83"/>
    </row>
    <row r="1352" spans="1:19" x14ac:dyDescent="0.2">
      <c r="A1352" s="83">
        <f>+MassCurves!A1319</f>
        <v>1315</v>
      </c>
      <c r="B1352" s="138">
        <f t="shared" si="241"/>
        <v>6.4649999999999999</v>
      </c>
      <c r="C1352" s="123">
        <f t="shared" ca="1" si="243"/>
        <v>0.19499999999999851</v>
      </c>
      <c r="D1352" s="139">
        <f t="shared" ca="1" si="244"/>
        <v>0</v>
      </c>
      <c r="E1352" s="138">
        <f t="shared" ca="1" si="245"/>
        <v>0.21849999999999997</v>
      </c>
      <c r="F1352" s="139">
        <f t="shared" ca="1" si="242"/>
        <v>0.21480571124999831</v>
      </c>
      <c r="G1352" s="140">
        <f t="shared" ca="1" si="249"/>
        <v>12.987483772500021</v>
      </c>
      <c r="H1352" s="139">
        <f t="shared" ca="1" si="246"/>
        <v>1.2268945296468032</v>
      </c>
      <c r="I1352" s="123">
        <f t="shared" ca="1" si="250"/>
        <v>1.4417002408968016</v>
      </c>
      <c r="J1352" s="123">
        <f t="shared" ca="1" si="247"/>
        <v>2.8712313463660961</v>
      </c>
      <c r="K1352" s="142">
        <f t="shared" ca="1" si="251"/>
        <v>420.79080994720283</v>
      </c>
      <c r="L1352" s="143">
        <f ca="1">MAX(Routing!A$3,J1351+K1351)</f>
        <v>427.60079084437052</v>
      </c>
      <c r="M1352" s="141">
        <f ca="1">VLOOKUP(L1352,Routing!A$3:D$23,4)+(L1352-VLOOKUP(L1352,Routing!A$3:A$23,1))*VLOOKUP(L1352,Routing!A$3:E$23,5)</f>
        <v>3.4048408413732045</v>
      </c>
      <c r="N1352" s="141">
        <f ca="1">VLOOKUP($L1352,Routing!$A$3:$C$23,3)+($L1352-VLOOKUP($L1352,Routing!$A$3:$A$23,1))*VLOOKUP($L1352,Routing!$A$3:$F$23,6)</f>
        <v>0.29214597107644447</v>
      </c>
      <c r="O1352" s="141">
        <f ca="1">VLOOKUP($L1352,Routing!$A$3:$B$23,2)+($L1352-VLOOKUP($L1352,Routing!$A$3:$A$23,1))*VLOOKUP($L1352,Routing!$A$3:$G$23,7)</f>
        <v>3.5690510789738266</v>
      </c>
      <c r="P1352" s="83" t="str">
        <f t="shared" ca="1" si="248"/>
        <v/>
      </c>
      <c r="Q1352" s="83" t="str">
        <f t="shared" ca="1" si="252"/>
        <v/>
      </c>
      <c r="R1352" s="83"/>
      <c r="S1352" s="83"/>
    </row>
    <row r="1353" spans="1:19" x14ac:dyDescent="0.2">
      <c r="A1353" s="83">
        <f>+MassCurves!A1320</f>
        <v>1316</v>
      </c>
      <c r="B1353" s="138">
        <f t="shared" si="241"/>
        <v>6.468</v>
      </c>
      <c r="C1353" s="123">
        <f t="shared" ca="1" si="243"/>
        <v>0.19200000000000017</v>
      </c>
      <c r="D1353" s="139">
        <f t="shared" ca="1" si="244"/>
        <v>0</v>
      </c>
      <c r="E1353" s="138">
        <f t="shared" ca="1" si="245"/>
        <v>0.21849999999999997</v>
      </c>
      <c r="F1353" s="139">
        <f t="shared" ca="1" si="242"/>
        <v>0.21150100800000016</v>
      </c>
      <c r="G1353" s="140">
        <f t="shared" ca="1" si="249"/>
        <v>12.789201577499954</v>
      </c>
      <c r="H1353" s="139">
        <f t="shared" ca="1" si="246"/>
        <v>1.2180301138272469</v>
      </c>
      <c r="I1353" s="123">
        <f t="shared" ca="1" si="250"/>
        <v>1.4295311218272471</v>
      </c>
      <c r="J1353" s="123">
        <f t="shared" ca="1" si="247"/>
        <v>2.8469924380732685</v>
      </c>
      <c r="K1353" s="142">
        <f t="shared" ca="1" si="251"/>
        <v>416.86511481319786</v>
      </c>
      <c r="L1353" s="143">
        <f ca="1">MAX(Routing!A$3,J1352+K1352)</f>
        <v>423.6620412935689</v>
      </c>
      <c r="M1353" s="141">
        <f ca="1">VLOOKUP(L1353,Routing!A$3:D$23,4)+(L1353-VLOOKUP(L1353,Routing!A$3:A$23,1))*VLOOKUP(L1353,Routing!A$3:E$23,5)</f>
        <v>3.3983112138605502</v>
      </c>
      <c r="N1353" s="141">
        <f ca="1">VLOOKUP($L1353,Routing!$A$3:$C$23,3)+($L1353-VLOOKUP($L1353,Routing!$A$3:$A$23,1))*VLOOKUP($L1353,Routing!$A$3:$F$23,6)</f>
        <v>0.289437830633408</v>
      </c>
      <c r="O1353" s="141">
        <f ca="1">VLOOKUP($L1353,Routing!$A$3:$B$23,2)+($L1353-VLOOKUP($L1353,Routing!$A$3:$A$23,1))*VLOOKUP($L1353,Routing!$A$3:$G$23,7)</f>
        <v>3.5660420340371193</v>
      </c>
      <c r="P1353" s="83" t="str">
        <f t="shared" ca="1" si="248"/>
        <v/>
      </c>
      <c r="Q1353" s="83" t="str">
        <f t="shared" ca="1" si="252"/>
        <v/>
      </c>
      <c r="R1353" s="83"/>
      <c r="S1353" s="83"/>
    </row>
    <row r="1354" spans="1:19" x14ac:dyDescent="0.2">
      <c r="A1354" s="83">
        <f>+MassCurves!A1321</f>
        <v>1317</v>
      </c>
      <c r="B1354" s="138">
        <f t="shared" si="241"/>
        <v>6.4710000000000001</v>
      </c>
      <c r="C1354" s="123">
        <f t="shared" ca="1" si="243"/>
        <v>0.18899999999999917</v>
      </c>
      <c r="D1354" s="139">
        <f t="shared" ca="1" si="244"/>
        <v>0</v>
      </c>
      <c r="E1354" s="138">
        <f t="shared" ca="1" si="245"/>
        <v>0.21849999999999997</v>
      </c>
      <c r="F1354" s="139">
        <f t="shared" ca="1" si="242"/>
        <v>0.20819630474999906</v>
      </c>
      <c r="G1354" s="140">
        <f t="shared" ca="1" si="249"/>
        <v>12.590919382499976</v>
      </c>
      <c r="H1354" s="139">
        <f t="shared" ca="1" si="246"/>
        <v>1.2092650277362613</v>
      </c>
      <c r="I1354" s="123">
        <f t="shared" ca="1" si="250"/>
        <v>1.4174613324862604</v>
      </c>
      <c r="J1354" s="123">
        <f t="shared" ca="1" si="247"/>
        <v>2.8229506964023745</v>
      </c>
      <c r="K1354" s="142">
        <f t="shared" ca="1" si="251"/>
        <v>412.92827219335049</v>
      </c>
      <c r="L1354" s="143">
        <f ca="1">MAX(Routing!A$3,J1353+K1353)</f>
        <v>419.71210725127111</v>
      </c>
      <c r="M1354" s="141">
        <f ca="1">VLOOKUP(L1354,Routing!A$3:D$23,4)+(L1354-VLOOKUP(L1354,Routing!A$3:A$23,1))*VLOOKUP(L1354,Routing!A$3:E$23,5)</f>
        <v>3.3917630447873197</v>
      </c>
      <c r="N1354" s="141">
        <f ca="1">VLOOKUP($L1354,Routing!$A$3:$C$23,3)+($L1354-VLOOKUP($L1354,Routing!$A$3:$A$23,1))*VLOOKUP($L1354,Routing!$A$3:$F$23,6)</f>
        <v>0.2867220001422065</v>
      </c>
      <c r="O1354" s="141">
        <f ca="1">VLOOKUP($L1354,Routing!$A$3:$B$23,2)+($L1354-VLOOKUP($L1354,Routing!$A$3:$A$23,1))*VLOOKUP($L1354,Routing!$A$3:$G$23,7)</f>
        <v>3.5630244446024513</v>
      </c>
      <c r="P1354" s="83" t="str">
        <f t="shared" ca="1" si="248"/>
        <v/>
      </c>
      <c r="Q1354" s="83" t="str">
        <f t="shared" ca="1" si="252"/>
        <v/>
      </c>
      <c r="R1354" s="83"/>
      <c r="S1354" s="83"/>
    </row>
    <row r="1355" spans="1:19" x14ac:dyDescent="0.2">
      <c r="A1355" s="83">
        <f>+MassCurves!A1322</f>
        <v>1318</v>
      </c>
      <c r="B1355" s="138">
        <f t="shared" si="241"/>
        <v>6.4740000000000002</v>
      </c>
      <c r="C1355" s="123">
        <f t="shared" ca="1" si="243"/>
        <v>0.18600000000000083</v>
      </c>
      <c r="D1355" s="139">
        <f t="shared" ca="1" si="244"/>
        <v>0</v>
      </c>
      <c r="E1355" s="138">
        <f t="shared" ca="1" si="245"/>
        <v>0.21849999999999997</v>
      </c>
      <c r="F1355" s="139">
        <f t="shared" ca="1" si="242"/>
        <v>0.20489160150000088</v>
      </c>
      <c r="G1355" s="140">
        <f t="shared" ca="1" si="249"/>
        <v>12.392637187499997</v>
      </c>
      <c r="H1355" s="139">
        <f t="shared" ca="1" si="246"/>
        <v>1.2005977785399522</v>
      </c>
      <c r="I1355" s="123">
        <f t="shared" ca="1" si="250"/>
        <v>1.4054893800399531</v>
      </c>
      <c r="J1355" s="123">
        <f t="shared" ca="1" si="247"/>
        <v>2.7991031637351331</v>
      </c>
      <c r="K1355" s="142">
        <f t="shared" ca="1" si="251"/>
        <v>408.98051548228301</v>
      </c>
      <c r="L1355" s="143">
        <f ca="1">MAX(Routing!A$3,J1354+K1354)</f>
        <v>415.75122288975285</v>
      </c>
      <c r="M1355" s="141">
        <f ca="1">VLOOKUP(L1355,Routing!A$3:D$23,4)+(L1355-VLOOKUP(L1355,Routing!A$3:A$23,1))*VLOOKUP(L1355,Routing!A$3:E$23,5)</f>
        <v>3.3851967223624402</v>
      </c>
      <c r="N1355" s="141">
        <f ca="1">VLOOKUP($L1355,Routing!$A$3:$C$23,3)+($L1355-VLOOKUP($L1355,Routing!$A$3:$A$23,1))*VLOOKUP($L1355,Routing!$A$3:$F$23,6)</f>
        <v>0.28399864061115043</v>
      </c>
      <c r="O1355" s="141">
        <f ca="1">VLOOKUP($L1355,Routing!$A$3:$B$23,2)+($L1355-VLOOKUP($L1355,Routing!$A$3:$A$23,1))*VLOOKUP($L1355,Routing!$A$3:$G$23,7)</f>
        <v>3.5599984895679446</v>
      </c>
      <c r="P1355" s="83" t="str">
        <f t="shared" ca="1" si="248"/>
        <v/>
      </c>
      <c r="Q1355" s="83" t="str">
        <f t="shared" ca="1" si="252"/>
        <v/>
      </c>
      <c r="R1355" s="83"/>
      <c r="S1355" s="83"/>
    </row>
    <row r="1356" spans="1:19" x14ac:dyDescent="0.2">
      <c r="A1356" s="83">
        <f>+MassCurves!A1323</f>
        <v>1319</v>
      </c>
      <c r="B1356" s="138">
        <f t="shared" si="241"/>
        <v>6.4770000000000003</v>
      </c>
      <c r="C1356" s="123">
        <f t="shared" ca="1" si="243"/>
        <v>0.18299999999999983</v>
      </c>
      <c r="D1356" s="139">
        <f t="shared" ca="1" si="244"/>
        <v>0</v>
      </c>
      <c r="E1356" s="138">
        <f t="shared" ca="1" si="245"/>
        <v>0.21849999999999997</v>
      </c>
      <c r="F1356" s="139">
        <f t="shared" ca="1" si="242"/>
        <v>0.20158689824999979</v>
      </c>
      <c r="G1356" s="140">
        <f t="shared" ca="1" si="249"/>
        <v>12.194354992500021</v>
      </c>
      <c r="H1356" s="139">
        <f t="shared" ca="1" si="246"/>
        <v>1.1920269014539138</v>
      </c>
      <c r="I1356" s="123">
        <f t="shared" ca="1" si="250"/>
        <v>1.3936137997039135</v>
      </c>
      <c r="J1356" s="123">
        <f t="shared" ca="1" si="247"/>
        <v>2.7754469379209232</v>
      </c>
      <c r="K1356" s="142">
        <f t="shared" ca="1" si="251"/>
        <v>405.02207435169282</v>
      </c>
      <c r="L1356" s="143">
        <f ca="1">MAX(Routing!A$3,J1355+K1355)</f>
        <v>411.77961864601815</v>
      </c>
      <c r="M1356" s="141">
        <f ca="1">VLOOKUP(L1356,Routing!A$3:D$23,4)+(L1356-VLOOKUP(L1356,Routing!A$3:A$23,1))*VLOOKUP(L1356,Routing!A$3:E$23,5)</f>
        <v>3.378612628602534</v>
      </c>
      <c r="N1356" s="141">
        <f ca="1">VLOOKUP($L1356,Routing!$A$3:$C$23,3)+($L1356-VLOOKUP($L1356,Routing!$A$3:$A$23,1))*VLOOKUP($L1356,Routing!$A$3:$F$23,6)</f>
        <v>0.28126791048031385</v>
      </c>
      <c r="O1356" s="141">
        <f ca="1">VLOOKUP($L1356,Routing!$A$3:$B$23,2)+($L1356-VLOOKUP($L1356,Routing!$A$3:$A$23,1))*VLOOKUP($L1356,Routing!$A$3:$G$23,7)</f>
        <v>3.5569643449781259</v>
      </c>
      <c r="P1356" s="83" t="str">
        <f t="shared" ca="1" si="248"/>
        <v/>
      </c>
      <c r="Q1356" s="83" t="str">
        <f t="shared" ca="1" si="252"/>
        <v/>
      </c>
      <c r="R1356" s="83"/>
      <c r="S1356" s="83"/>
    </row>
    <row r="1357" spans="1:19" x14ac:dyDescent="0.2">
      <c r="A1357" s="83">
        <f>+MassCurves!A1324</f>
        <v>1320</v>
      </c>
      <c r="B1357" s="138">
        <f t="shared" si="241"/>
        <v>6.48</v>
      </c>
      <c r="C1357" s="123">
        <f t="shared" ca="1" si="243"/>
        <v>0.18000000000000149</v>
      </c>
      <c r="D1357" s="139">
        <f t="shared" ca="1" si="244"/>
        <v>0</v>
      </c>
      <c r="E1357" s="138">
        <f t="shared" ca="1" si="245"/>
        <v>0.21849999999999997</v>
      </c>
      <c r="F1357" s="139">
        <f t="shared" ca="1" si="242"/>
        <v>0.1982821950000016</v>
      </c>
      <c r="G1357" s="140">
        <f t="shared" ca="1" si="249"/>
        <v>11.996072797500043</v>
      </c>
      <c r="H1357" s="139">
        <f t="shared" ca="1" si="246"/>
        <v>1.1835509591119109</v>
      </c>
      <c r="I1357" s="123">
        <f t="shared" ca="1" si="250"/>
        <v>1.3818331541119124</v>
      </c>
      <c r="J1357" s="123">
        <f t="shared" ca="1" si="247"/>
        <v>2.7519791710306838</v>
      </c>
      <c r="K1357" s="142">
        <f t="shared" ca="1" si="251"/>
        <v>401.05317481796953</v>
      </c>
      <c r="L1357" s="143">
        <f ca="1">MAX(Routing!A$3,J1356+K1356)</f>
        <v>407.79752128961377</v>
      </c>
      <c r="M1357" s="141">
        <f ca="1">VLOOKUP(L1357,Routing!A$3:D$23,4)+(L1357-VLOOKUP(L1357,Routing!A$3:A$23,1))*VLOOKUP(L1357,Routing!A$3:E$23,5)</f>
        <v>3.3720111394443428</v>
      </c>
      <c r="N1357" s="141">
        <f ca="1">VLOOKUP($L1357,Routing!$A$3:$C$23,3)+($L1357-VLOOKUP($L1357,Routing!$A$3:$A$23,1))*VLOOKUP($L1357,Routing!$A$3:$F$23,6)</f>
        <v>0.27852996566816079</v>
      </c>
      <c r="O1357" s="141">
        <f ca="1">VLOOKUP($L1357,Routing!$A$3:$B$23,2)+($L1357-VLOOKUP($L1357,Routing!$A$3:$A$23,1))*VLOOKUP($L1357,Routing!$A$3:$G$23,7)</f>
        <v>3.5539221840757338</v>
      </c>
      <c r="P1357" s="83" t="str">
        <f t="shared" ca="1" si="248"/>
        <v/>
      </c>
      <c r="Q1357" s="83" t="str">
        <f t="shared" ca="1" si="252"/>
        <v/>
      </c>
      <c r="R1357" s="83"/>
      <c r="S1357" s="83"/>
    </row>
    <row r="1358" spans="1:19" x14ac:dyDescent="0.2">
      <c r="A1358" s="83">
        <f>+MassCurves!A1325</f>
        <v>1321</v>
      </c>
      <c r="B1358" s="138">
        <f t="shared" si="241"/>
        <v>6.4820000000000002</v>
      </c>
      <c r="C1358" s="123">
        <f t="shared" ca="1" si="243"/>
        <v>0.17700000000000049</v>
      </c>
      <c r="D1358" s="139">
        <f t="shared" ca="1" si="244"/>
        <v>0</v>
      </c>
      <c r="E1358" s="138">
        <f t="shared" ca="1" si="245"/>
        <v>0.21849999999999997</v>
      </c>
      <c r="F1358" s="139">
        <f t="shared" ca="1" si="242"/>
        <v>0.19497749175000054</v>
      </c>
      <c r="G1358" s="140">
        <f t="shared" ca="1" si="249"/>
        <v>11.797790602500063</v>
      </c>
      <c r="H1358" s="139">
        <f t="shared" ca="1" si="246"/>
        <v>1.1751685409510992</v>
      </c>
      <c r="I1358" s="123">
        <f t="shared" ca="1" si="250"/>
        <v>1.3701460327010997</v>
      </c>
      <c r="J1358" s="123">
        <f t="shared" ca="1" si="247"/>
        <v>2.7286970681433864</v>
      </c>
      <c r="K1358" s="142">
        <f t="shared" ca="1" si="251"/>
        <v>397.074039308333</v>
      </c>
      <c r="L1358" s="143">
        <f ca="1">MAX(Routing!A$3,J1357+K1357)</f>
        <v>403.80515398900025</v>
      </c>
      <c r="M1358" s="141">
        <f ca="1">VLOOKUP(L1358,Routing!A$3:D$23,4)+(L1358-VLOOKUP(L1358,Routing!A$3:A$23,1))*VLOOKUP(L1358,Routing!A$3:E$23,5)</f>
        <v>3.3653926248547563</v>
      </c>
      <c r="N1358" s="141">
        <f ca="1">VLOOKUP($L1358,Routing!$A$3:$C$23,3)+($L1358-VLOOKUP($L1358,Routing!$A$3:$A$23,1))*VLOOKUP($L1358,Routing!$A$3:$F$23,6)</f>
        <v>0.27578495961718014</v>
      </c>
      <c r="O1358" s="141">
        <f ca="1">VLOOKUP($L1358,Routing!$A$3:$B$23,2)+($L1358-VLOOKUP($L1358,Routing!$A$3:$A$23,1))*VLOOKUP($L1358,Routing!$A$3:$G$23,7)</f>
        <v>3.5508721773524221</v>
      </c>
      <c r="P1358" s="83" t="str">
        <f t="shared" ca="1" si="248"/>
        <v/>
      </c>
      <c r="Q1358" s="83" t="str">
        <f t="shared" ca="1" si="252"/>
        <v/>
      </c>
      <c r="R1358" s="83"/>
      <c r="S1358" s="83"/>
    </row>
    <row r="1359" spans="1:19" x14ac:dyDescent="0.2">
      <c r="A1359" s="83">
        <f>+MassCurves!A1326</f>
        <v>1322</v>
      </c>
      <c r="B1359" s="138">
        <f t="shared" si="241"/>
        <v>6.484</v>
      </c>
      <c r="C1359" s="123">
        <f t="shared" ca="1" si="243"/>
        <v>0.17399999999999949</v>
      </c>
      <c r="D1359" s="139">
        <f t="shared" ca="1" si="244"/>
        <v>0</v>
      </c>
      <c r="E1359" s="138">
        <f t="shared" ca="1" si="245"/>
        <v>0.21849999999999997</v>
      </c>
      <c r="F1359" s="139">
        <f t="shared" ca="1" si="242"/>
        <v>0.19167278849999941</v>
      </c>
      <c r="G1359" s="140">
        <f t="shared" ca="1" si="249"/>
        <v>11.599508407499998</v>
      </c>
      <c r="H1359" s="139">
        <f t="shared" ca="1" si="246"/>
        <v>1.1668782626132785</v>
      </c>
      <c r="I1359" s="123">
        <f t="shared" ca="1" si="250"/>
        <v>1.3585510511132779</v>
      </c>
      <c r="J1359" s="123">
        <f t="shared" ca="1" si="247"/>
        <v>2.7055978861641234</v>
      </c>
      <c r="K1359" s="142">
        <f t="shared" ca="1" si="251"/>
        <v>393.08488672553921</v>
      </c>
      <c r="L1359" s="143">
        <f ca="1">MAX(Routing!A$3,J1358+K1358)</f>
        <v>399.80273637647639</v>
      </c>
      <c r="M1359" s="141">
        <f ca="1">VLOOKUP(L1359,Routing!A$3:D$23,4)+(L1359-VLOOKUP(L1359,Routing!A$3:A$23,1))*VLOOKUP(L1359,Routing!A$3:E$23,5)</f>
        <v>3.3587574489384426</v>
      </c>
      <c r="N1359" s="141">
        <f ca="1">VLOOKUP($L1359,Routing!$A$3:$C$23,3)+($L1359-VLOOKUP($L1359,Routing!$A$3:$A$23,1))*VLOOKUP($L1359,Routing!$A$3:$F$23,6)</f>
        <v>0.27303304333852479</v>
      </c>
      <c r="O1359" s="141">
        <f ca="1">VLOOKUP($L1359,Routing!$A$3:$B$23,2)+($L1359-VLOOKUP($L1359,Routing!$A$3:$A$23,1))*VLOOKUP($L1359,Routing!$A$3:$G$23,7)</f>
        <v>3.5478144925983606</v>
      </c>
      <c r="P1359" s="83" t="str">
        <f t="shared" ca="1" si="248"/>
        <v/>
      </c>
      <c r="Q1359" s="83" t="str">
        <f t="shared" ca="1" si="252"/>
        <v/>
      </c>
      <c r="R1359" s="83"/>
      <c r="S1359" s="83"/>
    </row>
    <row r="1360" spans="1:19" x14ac:dyDescent="0.2">
      <c r="A1360" s="83">
        <f>+MassCurves!A1327</f>
        <v>1323</v>
      </c>
      <c r="B1360" s="138">
        <f t="shared" si="241"/>
        <v>6.4860000000000007</v>
      </c>
      <c r="C1360" s="123">
        <f t="shared" ca="1" si="243"/>
        <v>0.17100000000000115</v>
      </c>
      <c r="D1360" s="139">
        <f t="shared" ca="1" si="244"/>
        <v>0</v>
      </c>
      <c r="E1360" s="138">
        <f t="shared" ca="1" si="245"/>
        <v>0.21849999999999997</v>
      </c>
      <c r="F1360" s="139">
        <f t="shared" ca="1" si="242"/>
        <v>0.18836808525000123</v>
      </c>
      <c r="G1360" s="140">
        <f t="shared" ca="1" si="249"/>
        <v>11.401226212500019</v>
      </c>
      <c r="H1360" s="139">
        <f t="shared" ca="1" si="246"/>
        <v>1.1586787653617174</v>
      </c>
      <c r="I1360" s="123">
        <f t="shared" ca="1" si="250"/>
        <v>1.3470468506117186</v>
      </c>
      <c r="J1360" s="123">
        <f t="shared" ca="1" si="247"/>
        <v>2.6826789326728431</v>
      </c>
      <c r="K1360" s="142">
        <f t="shared" ca="1" si="251"/>
        <v>389.08593251121096</v>
      </c>
      <c r="L1360" s="143">
        <f ca="1">MAX(Routing!A$3,J1359+K1359)</f>
        <v>395.79048461170333</v>
      </c>
      <c r="M1360" s="141">
        <f ca="1">VLOOKUP(L1360,Routing!A$3:D$23,4)+(L1360-VLOOKUP(L1360,Routing!A$3:A$23,1))*VLOOKUP(L1360,Routing!A$3:E$23,5)</f>
        <v>3.3521059700431608</v>
      </c>
      <c r="N1360" s="141">
        <f ca="1">VLOOKUP($L1360,Routing!$A$3:$C$23,3)+($L1360-VLOOKUP($L1360,Routing!$A$3:$A$23,1))*VLOOKUP($L1360,Routing!$A$3:$F$23,6)</f>
        <v>0.27027436545568884</v>
      </c>
      <c r="O1360" s="141">
        <f ca="1">VLOOKUP($L1360,Routing!$A$3:$B$23,2)+($L1360-VLOOKUP($L1360,Routing!$A$3:$A$23,1))*VLOOKUP($L1360,Routing!$A$3:$G$23,7)</f>
        <v>3.5447492949507651</v>
      </c>
      <c r="P1360" s="83" t="str">
        <f t="shared" ca="1" si="248"/>
        <v/>
      </c>
      <c r="Q1360" s="83" t="str">
        <f t="shared" ca="1" si="252"/>
        <v/>
      </c>
      <c r="R1360" s="83"/>
      <c r="S1360" s="83"/>
    </row>
    <row r="1361" spans="1:19" x14ac:dyDescent="0.2">
      <c r="A1361" s="83">
        <f>+MassCurves!A1328</f>
        <v>1324</v>
      </c>
      <c r="B1361" s="138">
        <f t="shared" si="241"/>
        <v>6.4880000000000004</v>
      </c>
      <c r="C1361" s="123">
        <f t="shared" ca="1" si="243"/>
        <v>0.16800000000000015</v>
      </c>
      <c r="D1361" s="139">
        <f t="shared" ca="1" si="244"/>
        <v>0</v>
      </c>
      <c r="E1361" s="138">
        <f t="shared" ca="1" si="245"/>
        <v>0.21849999999999997</v>
      </c>
      <c r="F1361" s="139">
        <f t="shared" ca="1" si="242"/>
        <v>0.18506338200000011</v>
      </c>
      <c r="G1361" s="140">
        <f t="shared" ca="1" si="249"/>
        <v>11.202944017500039</v>
      </c>
      <c r="H1361" s="139">
        <f t="shared" ca="1" si="246"/>
        <v>1.1505687155130808</v>
      </c>
      <c r="I1361" s="123">
        <f t="shared" ca="1" si="250"/>
        <v>1.3356320975130809</v>
      </c>
      <c r="J1361" s="123">
        <f t="shared" ca="1" si="247"/>
        <v>2.6599375648028625</v>
      </c>
      <c r="K1361" s="142">
        <f t="shared" ca="1" si="251"/>
        <v>385.07738870778684</v>
      </c>
      <c r="L1361" s="143">
        <f ca="1">MAX(Routing!A$3,J1360+K1360)</f>
        <v>391.7686114438838</v>
      </c>
      <c r="M1361" s="141">
        <f ca="1">VLOOKUP(L1361,Routing!A$3:D$23,4)+(L1361-VLOOKUP(L1361,Routing!A$3:A$23,1))*VLOOKUP(L1361,Routing!A$3:E$23,5)</f>
        <v>3.3454385408628369</v>
      </c>
      <c r="N1361" s="141">
        <f ca="1">VLOOKUP($L1361,Routing!$A$3:$C$23,3)+($L1361-VLOOKUP($L1361,Routing!$A$3:$A$23,1))*VLOOKUP($L1361,Routing!$A$3:$F$23,6)</f>
        <v>0.26750907224725962</v>
      </c>
      <c r="O1361" s="141">
        <f ca="1">VLOOKUP($L1361,Routing!$A$3:$B$23,2)+($L1361-VLOOKUP($L1361,Routing!$A$3:$A$23,1))*VLOOKUP($L1361,Routing!$A$3:$G$23,7)</f>
        <v>3.5416767469413992</v>
      </c>
      <c r="P1361" s="83" t="str">
        <f t="shared" ca="1" si="248"/>
        <v/>
      </c>
      <c r="Q1361" s="83" t="str">
        <f t="shared" ca="1" si="252"/>
        <v/>
      </c>
      <c r="R1361" s="83"/>
      <c r="S1361" s="83"/>
    </row>
    <row r="1362" spans="1:19" x14ac:dyDescent="0.2">
      <c r="A1362" s="83">
        <f>+MassCurves!A1329</f>
        <v>1325</v>
      </c>
      <c r="B1362" s="138">
        <f t="shared" si="241"/>
        <v>6.49</v>
      </c>
      <c r="C1362" s="123">
        <f t="shared" ca="1" si="243"/>
        <v>0.16499999999999915</v>
      </c>
      <c r="D1362" s="139">
        <f t="shared" ca="1" si="244"/>
        <v>0</v>
      </c>
      <c r="E1362" s="138">
        <f t="shared" ca="1" si="245"/>
        <v>0.21849999999999997</v>
      </c>
      <c r="F1362" s="139">
        <f t="shared" ca="1" si="242"/>
        <v>0.18175867874999904</v>
      </c>
      <c r="G1362" s="140">
        <f t="shared" ca="1" si="249"/>
        <v>11.004661822499974</v>
      </c>
      <c r="H1362" s="139">
        <f t="shared" ca="1" si="246"/>
        <v>1.1425468038840061</v>
      </c>
      <c r="I1362" s="123">
        <f t="shared" ca="1" si="250"/>
        <v>1.324305482634005</v>
      </c>
      <c r="J1362" s="123">
        <f t="shared" ca="1" si="247"/>
        <v>2.6373711881482662</v>
      </c>
      <c r="K1362" s="142">
        <f t="shared" ca="1" si="251"/>
        <v>381.05946401916498</v>
      </c>
      <c r="L1362" s="143">
        <f ca="1">MAX(Routing!A$3,J1361+K1361)</f>
        <v>387.73732627258971</v>
      </c>
      <c r="M1362" s="141">
        <f ca="1">VLOOKUP(L1362,Routing!A$3:D$23,4)+(L1362-VLOOKUP(L1362,Routing!A$3:A$23,1))*VLOOKUP(L1362,Routing!A$3:E$23,5)</f>
        <v>3.3387555085384077</v>
      </c>
      <c r="N1362" s="141">
        <f ca="1">VLOOKUP($L1362,Routing!$A$3:$C$23,3)+($L1362-VLOOKUP($L1362,Routing!$A$3:$A$23,1))*VLOOKUP($L1362,Routing!$A$3:$F$23,6)</f>
        <v>0.2647373076887406</v>
      </c>
      <c r="O1362" s="141">
        <f ca="1">VLOOKUP($L1362,Routing!$A$3:$B$23,2)+($L1362-VLOOKUP($L1362,Routing!$A$3:$A$23,1))*VLOOKUP($L1362,Routing!$A$3:$G$23,7)</f>
        <v>3.5385970085430447</v>
      </c>
      <c r="P1362" s="83" t="str">
        <f t="shared" ca="1" si="248"/>
        <v/>
      </c>
      <c r="Q1362" s="83" t="str">
        <f t="shared" ca="1" si="252"/>
        <v/>
      </c>
      <c r="R1362" s="83"/>
      <c r="S1362" s="83"/>
    </row>
    <row r="1363" spans="1:19" x14ac:dyDescent="0.2">
      <c r="A1363" s="83">
        <f>+MassCurves!A1330</f>
        <v>1326</v>
      </c>
      <c r="B1363" s="138">
        <f t="shared" si="241"/>
        <v>6.492</v>
      </c>
      <c r="C1363" s="123">
        <f t="shared" ca="1" si="243"/>
        <v>0.16200000000000081</v>
      </c>
      <c r="D1363" s="139">
        <f t="shared" ca="1" si="244"/>
        <v>0</v>
      </c>
      <c r="E1363" s="138">
        <f t="shared" ca="1" si="245"/>
        <v>0.21849999999999997</v>
      </c>
      <c r="F1363" s="139">
        <f t="shared" ca="1" si="242"/>
        <v>0.17845397550000086</v>
      </c>
      <c r="G1363" s="140">
        <f t="shared" ca="1" si="249"/>
        <v>10.806379627499998</v>
      </c>
      <c r="H1363" s="139">
        <f t="shared" ca="1" si="246"/>
        <v>1.1346117452519173</v>
      </c>
      <c r="I1363" s="123">
        <f t="shared" ca="1" si="250"/>
        <v>1.3130657207519181</v>
      </c>
      <c r="J1363" s="123">
        <f t="shared" ca="1" si="247"/>
        <v>2.6149772556993183</v>
      </c>
      <c r="K1363" s="142">
        <f t="shared" ca="1" si="251"/>
        <v>377.03236387004836</v>
      </c>
      <c r="L1363" s="143">
        <f ca="1">MAX(Routing!A$3,J1362+K1362)</f>
        <v>383.69683520731326</v>
      </c>
      <c r="M1363" s="141">
        <f ca="1">VLOOKUP(L1363,Routing!A$3:D$23,4)+(L1363-VLOOKUP(L1363,Routing!A$3:A$23,1))*VLOOKUP(L1363,Routing!A$3:E$23,5)</f>
        <v>3.3320572147565413</v>
      </c>
      <c r="N1363" s="141">
        <f ca="1">VLOOKUP($L1363,Routing!$A$3:$C$23,3)+($L1363-VLOOKUP($L1363,Routing!$A$3:$A$23,1))*VLOOKUP($L1363,Routing!$A$3:$F$23,6)</f>
        <v>0.26195921349349638</v>
      </c>
      <c r="O1363" s="141">
        <f ca="1">VLOOKUP($L1363,Routing!$A$3:$B$23,2)+($L1363-VLOOKUP($L1363,Routing!$A$3:$A$23,1))*VLOOKUP($L1363,Routing!$A$3:$G$23,7)</f>
        <v>3.5355102372149956</v>
      </c>
      <c r="P1363" s="83" t="str">
        <f t="shared" ca="1" si="248"/>
        <v/>
      </c>
      <c r="Q1363" s="83" t="str">
        <f t="shared" ca="1" si="252"/>
        <v/>
      </c>
      <c r="R1363" s="83"/>
      <c r="S1363" s="83"/>
    </row>
    <row r="1364" spans="1:19" x14ac:dyDescent="0.2">
      <c r="A1364" s="83">
        <f>+MassCurves!A1331</f>
        <v>1327</v>
      </c>
      <c r="B1364" s="138">
        <f t="shared" si="241"/>
        <v>6.4939999999999998</v>
      </c>
      <c r="C1364" s="123">
        <f t="shared" ca="1" si="243"/>
        <v>0.15899999999999981</v>
      </c>
      <c r="D1364" s="139">
        <f t="shared" ca="1" si="244"/>
        <v>0</v>
      </c>
      <c r="E1364" s="138">
        <f t="shared" ca="1" si="245"/>
        <v>0.21849999999999997</v>
      </c>
      <c r="F1364" s="139">
        <f t="shared" ca="1" si="242"/>
        <v>0.17514927224999977</v>
      </c>
      <c r="G1364" s="140">
        <f t="shared" ca="1" si="249"/>
        <v>10.608097432500019</v>
      </c>
      <c r="H1364" s="139">
        <f t="shared" ca="1" si="246"/>
        <v>1.1267622778296402</v>
      </c>
      <c r="I1364" s="123">
        <f t="shared" ca="1" si="250"/>
        <v>1.3019115500796401</v>
      </c>
      <c r="J1364" s="123">
        <f t="shared" ca="1" si="247"/>
        <v>2.5927532668051119</v>
      </c>
      <c r="K1364" s="142">
        <f t="shared" ca="1" si="251"/>
        <v>372.99629046403425</v>
      </c>
      <c r="L1364" s="143">
        <f ca="1">MAX(Routing!A$3,J1363+K1363)</f>
        <v>379.64734112574769</v>
      </c>
      <c r="M1364" s="141">
        <f ca="1">VLOOKUP(L1364,Routing!A$3:D$23,4)+(L1364-VLOOKUP(L1364,Routing!A$3:A$23,1))*VLOOKUP(L1364,Routing!A$3:E$23,5)</f>
        <v>3.325343995846255</v>
      </c>
      <c r="N1364" s="141">
        <f ca="1">VLOOKUP($L1364,Routing!$A$3:$C$23,3)+($L1364-VLOOKUP($L1364,Routing!$A$3:$A$23,1))*VLOOKUP($L1364,Routing!$A$3:$F$23,6)</f>
        <v>0.2591749291528247</v>
      </c>
      <c r="O1364" s="141">
        <f ca="1">VLOOKUP($L1364,Routing!$A$3:$B$23,2)+($L1364-VLOOKUP($L1364,Routing!$A$3:$A$23,1))*VLOOKUP($L1364,Routing!$A$3:$G$23,7)</f>
        <v>3.5324165879475826</v>
      </c>
      <c r="P1364" s="83" t="str">
        <f t="shared" ca="1" si="248"/>
        <v/>
      </c>
      <c r="Q1364" s="83" t="str">
        <f t="shared" ca="1" si="252"/>
        <v/>
      </c>
      <c r="R1364" s="83"/>
      <c r="S1364" s="83"/>
    </row>
    <row r="1365" spans="1:19" x14ac:dyDescent="0.2">
      <c r="A1365" s="83">
        <f>+MassCurves!A1332</f>
        <v>1328</v>
      </c>
      <c r="B1365" s="138">
        <f t="shared" si="241"/>
        <v>6.4960000000000004</v>
      </c>
      <c r="C1365" s="123">
        <f t="shared" ca="1" si="243"/>
        <v>0.15600000000000147</v>
      </c>
      <c r="D1365" s="139">
        <f t="shared" ca="1" si="244"/>
        <v>0</v>
      </c>
      <c r="E1365" s="138">
        <f t="shared" ca="1" si="245"/>
        <v>0.21849999999999997</v>
      </c>
      <c r="F1365" s="139">
        <f t="shared" ca="1" si="242"/>
        <v>0.17184456900000158</v>
      </c>
      <c r="G1365" s="140">
        <f t="shared" ca="1" si="249"/>
        <v>10.409815237500039</v>
      </c>
      <c r="H1365" s="139">
        <f t="shared" ca="1" si="246"/>
        <v>1.1189971627534256</v>
      </c>
      <c r="I1365" s="123">
        <f t="shared" ca="1" si="250"/>
        <v>1.2908417317534273</v>
      </c>
      <c r="J1365" s="123">
        <f t="shared" ca="1" si="247"/>
        <v>2.5706967661626363</v>
      </c>
      <c r="K1365" s="142">
        <f t="shared" ca="1" si="251"/>
        <v>368.95144284047456</v>
      </c>
      <c r="L1365" s="143">
        <f ca="1">MAX(Routing!A$3,J1364+K1364)</f>
        <v>375.58904373083936</v>
      </c>
      <c r="M1365" s="141">
        <f ca="1">VLOOKUP(L1365,Routing!A$3:D$23,4)+(L1365-VLOOKUP(L1365,Routing!A$3:A$23,1))*VLOOKUP(L1365,Routing!A$3:E$23,5)</f>
        <v>3.3186161828734968</v>
      </c>
      <c r="N1365" s="141">
        <f ca="1">VLOOKUP($L1365,Routing!$A$3:$C$23,3)+($L1365-VLOOKUP($L1365,Routing!$A$3:$A$23,1))*VLOOKUP($L1365,Routing!$A$3:$F$23,6)</f>
        <v>0.25638459197518315</v>
      </c>
      <c r="O1365" s="141">
        <f ca="1">VLOOKUP($L1365,Routing!$A$3:$B$23,2)+($L1365-VLOOKUP($L1365,Routing!$A$3:$A$23,1))*VLOOKUP($L1365,Routing!$A$3:$G$23,7)</f>
        <v>3.529316213305759</v>
      </c>
      <c r="P1365" s="83" t="str">
        <f t="shared" ca="1" si="248"/>
        <v/>
      </c>
      <c r="Q1365" s="83" t="str">
        <f t="shared" ca="1" si="252"/>
        <v/>
      </c>
      <c r="R1365" s="83"/>
      <c r="S1365" s="83"/>
    </row>
    <row r="1366" spans="1:19" x14ac:dyDescent="0.2">
      <c r="A1366" s="83">
        <f>+MassCurves!A1333</f>
        <v>1329</v>
      </c>
      <c r="B1366" s="138">
        <f t="shared" si="241"/>
        <v>6.4980000000000002</v>
      </c>
      <c r="C1366" s="123">
        <f t="shared" ca="1" si="243"/>
        <v>0.15300000000000047</v>
      </c>
      <c r="D1366" s="139">
        <f t="shared" ca="1" si="244"/>
        <v>0</v>
      </c>
      <c r="E1366" s="138">
        <f t="shared" ca="1" si="245"/>
        <v>0.21849999999999997</v>
      </c>
      <c r="F1366" s="139">
        <f t="shared" ca="1" si="242"/>
        <v>0.16853986575000049</v>
      </c>
      <c r="G1366" s="140">
        <f t="shared" ca="1" si="249"/>
        <v>10.211533042500061</v>
      </c>
      <c r="H1366" s="139">
        <f t="shared" ca="1" si="246"/>
        <v>1.1113151835839961</v>
      </c>
      <c r="I1366" s="123">
        <f t="shared" ca="1" si="250"/>
        <v>1.2798550493339966</v>
      </c>
      <c r="J1366" s="123">
        <f t="shared" ca="1" si="247"/>
        <v>2.5488053428314954</v>
      </c>
      <c r="K1366" s="142">
        <f t="shared" ca="1" si="251"/>
        <v>364.89801693014198</v>
      </c>
      <c r="L1366" s="143">
        <f ca="1">MAX(Routing!A$3,J1365+K1365)</f>
        <v>371.52213960663721</v>
      </c>
      <c r="M1366" s="141">
        <f ca="1">VLOOKUP(L1366,Routing!A$3:D$23,4)+(L1366-VLOOKUP(L1366,Routing!A$3:A$23,1))*VLOOKUP(L1366,Routing!A$3:E$23,5)</f>
        <v>3.3118741017337316</v>
      </c>
      <c r="N1366" s="141">
        <f ca="1">VLOOKUP($L1366,Routing!$A$3:$C$23,3)+($L1366-VLOOKUP($L1366,Routing!$A$3:$A$23,1))*VLOOKUP($L1366,Routing!$A$3:$F$23,6)</f>
        <v>0.25358833712458922</v>
      </c>
      <c r="O1366" s="141">
        <f ca="1">VLOOKUP($L1366,Routing!$A$3:$B$23,2)+($L1366-VLOOKUP($L1366,Routing!$A$3:$A$23,1))*VLOOKUP($L1366,Routing!$A$3:$G$23,7)</f>
        <v>3.5262092634717654</v>
      </c>
      <c r="P1366" s="83" t="str">
        <f t="shared" ca="1" si="248"/>
        <v/>
      </c>
      <c r="Q1366" s="83" t="str">
        <f t="shared" ca="1" si="252"/>
        <v/>
      </c>
      <c r="R1366" s="83"/>
      <c r="S1366" s="83"/>
    </row>
    <row r="1367" spans="1:19" x14ac:dyDescent="0.2">
      <c r="A1367" s="83">
        <f>+MassCurves!A1334</f>
        <v>1330</v>
      </c>
      <c r="B1367" s="138">
        <f t="shared" si="241"/>
        <v>6.5</v>
      </c>
      <c r="C1367" s="123">
        <f t="shared" ca="1" si="243"/>
        <v>0.14999999999999947</v>
      </c>
      <c r="D1367" s="139">
        <f t="shared" ca="1" si="244"/>
        <v>0</v>
      </c>
      <c r="E1367" s="138">
        <f t="shared" ca="1" si="245"/>
        <v>0.21849999999999997</v>
      </c>
      <c r="F1367" s="139">
        <f t="shared" ca="1" si="242"/>
        <v>0.16523516249999939</v>
      </c>
      <c r="G1367" s="140">
        <f t="shared" ca="1" si="249"/>
        <v>10.013250847499997</v>
      </c>
      <c r="H1367" s="139">
        <f t="shared" ca="1" si="246"/>
        <v>1.1037151458202199</v>
      </c>
      <c r="I1367" s="123">
        <f t="shared" ca="1" si="250"/>
        <v>1.2689503083202194</v>
      </c>
      <c r="J1367" s="123">
        <f t="shared" ca="1" si="247"/>
        <v>2.5270766292735507</v>
      </c>
      <c r="K1367" s="142">
        <f t="shared" ca="1" si="251"/>
        <v>360.83620560973048</v>
      </c>
      <c r="L1367" s="143">
        <f ca="1">MAX(Routing!A$3,J1366+K1366)</f>
        <v>367.44682227297346</v>
      </c>
      <c r="M1367" s="141">
        <f ca="1">VLOOKUP(L1367,Routing!A$3:D$23,4)+(L1367-VLOOKUP(L1367,Routing!A$3:A$23,1))*VLOOKUP(L1367,Routing!A$3:E$23,5)</f>
        <v>3.3051180732425895</v>
      </c>
      <c r="N1367" s="141">
        <f ca="1">VLOOKUP($L1367,Routing!$A$3:$C$23,3)+($L1367-VLOOKUP($L1367,Routing!$A$3:$A$23,1))*VLOOKUP($L1367,Routing!$A$3:$F$23,6)</f>
        <v>0.25078629765821692</v>
      </c>
      <c r="O1367" s="141">
        <f ca="1">VLOOKUP($L1367,Routing!$A$3:$B$23,2)+($L1367-VLOOKUP($L1367,Routing!$A$3:$A$23,1))*VLOOKUP($L1367,Routing!$A$3:$G$23,7)</f>
        <v>3.5230958862869075</v>
      </c>
      <c r="P1367" s="83" t="str">
        <f t="shared" ca="1" si="248"/>
        <v/>
      </c>
      <c r="Q1367" s="83" t="str">
        <f t="shared" ca="1" si="252"/>
        <v/>
      </c>
      <c r="R1367" s="83"/>
      <c r="S1367" s="83"/>
    </row>
    <row r="1368" spans="1:19" x14ac:dyDescent="0.2">
      <c r="A1368" s="83">
        <f>+MassCurves!A1335</f>
        <v>1331</v>
      </c>
      <c r="B1368" s="138">
        <f t="shared" si="241"/>
        <v>6.5019999999999998</v>
      </c>
      <c r="C1368" s="123">
        <f t="shared" ca="1" si="243"/>
        <v>0.14699999999999847</v>
      </c>
      <c r="D1368" s="139">
        <f t="shared" ca="1" si="244"/>
        <v>0</v>
      </c>
      <c r="E1368" s="138">
        <f t="shared" ca="1" si="245"/>
        <v>0.21849999999999997</v>
      </c>
      <c r="F1368" s="139">
        <f t="shared" ca="1" si="242"/>
        <v>0.1619304592499983</v>
      </c>
      <c r="G1368" s="140">
        <f t="shared" ca="1" si="249"/>
        <v>9.81496865249993</v>
      </c>
      <c r="H1368" s="139">
        <f t="shared" ca="1" si="246"/>
        <v>1.0961958764250708</v>
      </c>
      <c r="I1368" s="123">
        <f t="shared" ca="1" si="250"/>
        <v>1.2581263356750692</v>
      </c>
      <c r="J1368" s="123">
        <f t="shared" ca="1" si="247"/>
        <v>2.5055083004167438</v>
      </c>
      <c r="K1368" s="142">
        <f t="shared" ca="1" si="251"/>
        <v>356.76619875521402</v>
      </c>
      <c r="L1368" s="143">
        <f ca="1">MAX(Routing!A$3,J1367+K1367)</f>
        <v>363.36328223900404</v>
      </c>
      <c r="M1368" s="141">
        <f ca="1">VLOOKUP(L1368,Routing!A$3:D$23,4)+(L1368-VLOOKUP(L1368,Routing!A$3:A$23,1))*VLOOKUP(L1368,Routing!A$3:E$23,5)</f>
        <v>3.2983484132246259</v>
      </c>
      <c r="N1368" s="141">
        <f ca="1">VLOOKUP($L1368,Routing!$A$3:$C$23,3)+($L1368-VLOOKUP($L1368,Routing!$A$3:$A$23,1))*VLOOKUP($L1368,Routing!$A$3:$F$23,6)</f>
        <v>0.247978604563209</v>
      </c>
      <c r="O1368" s="141">
        <f ca="1">VLOOKUP($L1368,Routing!$A$3:$B$23,2)+($L1368-VLOOKUP($L1368,Routing!$A$3:$A$23,1))*VLOOKUP($L1368,Routing!$A$3:$G$23,7)</f>
        <v>3.5199762272924544</v>
      </c>
      <c r="P1368" s="83" t="str">
        <f t="shared" ca="1" si="248"/>
        <v/>
      </c>
      <c r="Q1368" s="83" t="str">
        <f t="shared" ca="1" si="252"/>
        <v/>
      </c>
      <c r="R1368" s="83"/>
      <c r="S1368" s="83"/>
    </row>
    <row r="1369" spans="1:19" x14ac:dyDescent="0.2">
      <c r="A1369" s="83">
        <f>+MassCurves!A1336</f>
        <v>1332</v>
      </c>
      <c r="B1369" s="138">
        <f t="shared" si="241"/>
        <v>6.5039999999999996</v>
      </c>
      <c r="C1369" s="123">
        <f t="shared" ca="1" si="243"/>
        <v>0.14399999999999746</v>
      </c>
      <c r="D1369" s="139">
        <f t="shared" ca="1" si="244"/>
        <v>0</v>
      </c>
      <c r="E1369" s="138">
        <f t="shared" ca="1" si="245"/>
        <v>0.21849999999999997</v>
      </c>
      <c r="F1369" s="139">
        <f t="shared" ca="1" si="242"/>
        <v>0.15862575599999718</v>
      </c>
      <c r="G1369" s="140">
        <f t="shared" ca="1" si="249"/>
        <v>9.6166864574998634</v>
      </c>
      <c r="H1369" s="139">
        <f t="shared" ca="1" si="246"/>
        <v>1.0887562233635026</v>
      </c>
      <c r="I1369" s="123">
        <f t="shared" ca="1" si="250"/>
        <v>1.2473819793634999</v>
      </c>
      <c r="J1369" s="123">
        <f t="shared" ca="1" si="247"/>
        <v>2.4840980727424435</v>
      </c>
      <c r="K1369" s="142">
        <f t="shared" ca="1" si="251"/>
        <v>352.68818329409203</v>
      </c>
      <c r="L1369" s="143">
        <f ca="1">MAX(Routing!A$3,J1368+K1368)</f>
        <v>359.27170705563077</v>
      </c>
      <c r="M1369" s="141">
        <f ca="1">VLOOKUP(L1369,Routing!A$3:D$23,4)+(L1369-VLOOKUP(L1369,Routing!A$3:A$23,1))*VLOOKUP(L1369,Routing!A$3:E$23,5)</f>
        <v>3.2915654326002266</v>
      </c>
      <c r="N1369" s="141">
        <f ca="1">VLOOKUP($L1369,Routing!$A$3:$C$23,3)+($L1369-VLOOKUP($L1369,Routing!$A$3:$A$23,1))*VLOOKUP($L1369,Routing!$A$3:$F$23,6)</f>
        <v>0.24516538679272079</v>
      </c>
      <c r="O1369" s="141">
        <f ca="1">VLOOKUP($L1369,Routing!$A$3:$B$23,2)+($L1369-VLOOKUP($L1369,Routing!$A$3:$A$23,1))*VLOOKUP($L1369,Routing!$A$3:$G$23,7)</f>
        <v>3.5168504297696894</v>
      </c>
      <c r="P1369" s="83" t="str">
        <f t="shared" ca="1" si="248"/>
        <v/>
      </c>
      <c r="Q1369" s="83" t="str">
        <f t="shared" ca="1" si="252"/>
        <v/>
      </c>
      <c r="R1369" s="83"/>
      <c r="S1369" s="83"/>
    </row>
    <row r="1370" spans="1:19" x14ac:dyDescent="0.2">
      <c r="A1370" s="83">
        <f>+MassCurves!A1337</f>
        <v>1333</v>
      </c>
      <c r="B1370" s="138">
        <f t="shared" si="241"/>
        <v>6.5060000000000002</v>
      </c>
      <c r="C1370" s="123">
        <f t="shared" ca="1" si="243"/>
        <v>0.14099999999999913</v>
      </c>
      <c r="D1370" s="139">
        <f t="shared" ca="1" si="244"/>
        <v>0</v>
      </c>
      <c r="E1370" s="138">
        <f t="shared" ca="1" si="245"/>
        <v>0.21849999999999997</v>
      </c>
      <c r="F1370" s="139">
        <f t="shared" ca="1" si="242"/>
        <v>0.15532105274999902</v>
      </c>
      <c r="G1370" s="140">
        <f t="shared" ca="1" si="249"/>
        <v>9.4184042624998856</v>
      </c>
      <c r="H1370" s="139">
        <f t="shared" ca="1" si="246"/>
        <v>1.0813950551519096</v>
      </c>
      <c r="I1370" s="123">
        <f t="shared" ca="1" si="250"/>
        <v>1.2367161079019087</v>
      </c>
      <c r="J1370" s="123">
        <f t="shared" ca="1" si="247"/>
        <v>2.4628437033955928</v>
      </c>
      <c r="K1370" s="142">
        <f t="shared" ca="1" si="251"/>
        <v>348.60234325656455</v>
      </c>
      <c r="L1370" s="143">
        <f ca="1">MAX(Routing!A$3,J1369+K1369)</f>
        <v>355.17228136683445</v>
      </c>
      <c r="M1370" s="141">
        <f ca="1">VLOOKUP(L1370,Routing!A$3:D$23,4)+(L1370-VLOOKUP(L1370,Routing!A$3:A$23,1))*VLOOKUP(L1370,Routing!A$3:E$23,5)</f>
        <v>3.2847694374707066</v>
      </c>
      <c r="N1370" s="141">
        <f ca="1">VLOOKUP($L1370,Routing!$A$3:$C$23,3)+($L1370-VLOOKUP($L1370,Routing!$A$3:$A$23,1))*VLOOKUP($L1370,Routing!$A$3:$F$23,6)</f>
        <v>0.24234677130121474</v>
      </c>
      <c r="O1370" s="141">
        <f ca="1">VLOOKUP($L1370,Routing!$A$3:$B$23,2)+($L1370-VLOOKUP($L1370,Routing!$A$3:$A$23,1))*VLOOKUP($L1370,Routing!$A$3:$G$23,7)</f>
        <v>3.5137186347791274</v>
      </c>
      <c r="P1370" s="83" t="str">
        <f t="shared" ca="1" si="248"/>
        <v/>
      </c>
      <c r="Q1370" s="83" t="str">
        <f t="shared" ca="1" si="252"/>
        <v/>
      </c>
      <c r="R1370" s="83"/>
      <c r="S1370" s="83"/>
    </row>
    <row r="1371" spans="1:19" x14ac:dyDescent="0.2">
      <c r="A1371" s="83">
        <f>+MassCurves!A1338</f>
        <v>1334</v>
      </c>
      <c r="B1371" s="138">
        <f t="shared" si="241"/>
        <v>6.508</v>
      </c>
      <c r="C1371" s="123">
        <f t="shared" ca="1" si="243"/>
        <v>0.13799999999999812</v>
      </c>
      <c r="D1371" s="139">
        <f t="shared" ca="1" si="244"/>
        <v>0</v>
      </c>
      <c r="E1371" s="138">
        <f t="shared" ca="1" si="245"/>
        <v>0.21849999999999997</v>
      </c>
      <c r="F1371" s="139">
        <f t="shared" ca="1" si="242"/>
        <v>0.1520163494999979</v>
      </c>
      <c r="G1371" s="140">
        <f t="shared" ca="1" si="249"/>
        <v>9.2201220674999078</v>
      </c>
      <c r="H1371" s="139">
        <f t="shared" ca="1" si="246"/>
        <v>1.074111260418831</v>
      </c>
      <c r="I1371" s="123">
        <f t="shared" ca="1" si="250"/>
        <v>1.226127609918829</v>
      </c>
      <c r="J1371" s="123">
        <f t="shared" ca="1" si="247"/>
        <v>2.4417429893170639</v>
      </c>
      <c r="K1371" s="142">
        <f t="shared" ca="1" si="251"/>
        <v>344.50885982563796</v>
      </c>
      <c r="L1371" s="143">
        <f ca="1">MAX(Routing!A$3,J1370+K1370)</f>
        <v>351.06518695996016</v>
      </c>
      <c r="M1371" s="141">
        <f ca="1">VLOOKUP(L1371,Routing!A$3:D$23,4)+(L1371-VLOOKUP(L1371,Routing!A$3:A$23,1))*VLOOKUP(L1371,Routing!A$3:E$23,5)</f>
        <v>3.2779607292016726</v>
      </c>
      <c r="N1371" s="141">
        <f ca="1">VLOOKUP($L1371,Routing!$A$3:$C$23,3)+($L1371-VLOOKUP($L1371,Routing!$A$3:$A$23,1))*VLOOKUP($L1371,Routing!$A$3:$F$23,6)</f>
        <v>0.2395228830790348</v>
      </c>
      <c r="O1371" s="141">
        <f ca="1">VLOOKUP($L1371,Routing!$A$3:$B$23,2)+($L1371-VLOOKUP($L1371,Routing!$A$3:$A$23,1))*VLOOKUP($L1371,Routing!$A$3:$G$23,7)</f>
        <v>3.5105809811989275</v>
      </c>
      <c r="P1371" s="83" t="str">
        <f t="shared" ca="1" si="248"/>
        <v/>
      </c>
      <c r="Q1371" s="83" t="str">
        <f t="shared" ca="1" si="252"/>
        <v/>
      </c>
      <c r="R1371" s="83"/>
      <c r="S1371" s="83"/>
    </row>
    <row r="1372" spans="1:19" x14ac:dyDescent="0.2">
      <c r="A1372" s="83">
        <f>+MassCurves!A1339</f>
        <v>1335</v>
      </c>
      <c r="B1372" s="138">
        <f t="shared" si="241"/>
        <v>6.51</v>
      </c>
      <c r="C1372" s="123">
        <f t="shared" ca="1" si="243"/>
        <v>0.13499999999999979</v>
      </c>
      <c r="D1372" s="139">
        <f t="shared" ca="1" si="244"/>
        <v>0</v>
      </c>
      <c r="E1372" s="138">
        <f t="shared" ca="1" si="245"/>
        <v>0.21849999999999997</v>
      </c>
      <c r="F1372" s="139">
        <f t="shared" ca="1" si="242"/>
        <v>0.14871164624999975</v>
      </c>
      <c r="G1372" s="140">
        <f t="shared" ca="1" si="249"/>
        <v>9.02183987249993</v>
      </c>
      <c r="H1372" s="139">
        <f t="shared" ca="1" si="246"/>
        <v>1.0669037474765843</v>
      </c>
      <c r="I1372" s="123">
        <f t="shared" ca="1" si="250"/>
        <v>1.2156153937265841</v>
      </c>
      <c r="J1372" s="123">
        <f t="shared" ca="1" si="247"/>
        <v>2.4207937663975443</v>
      </c>
      <c r="K1372" s="142">
        <f t="shared" ca="1" si="251"/>
        <v>340.4079113861967</v>
      </c>
      <c r="L1372" s="143">
        <f ca="1">MAX(Routing!A$3,J1371+K1371)</f>
        <v>346.950602814955</v>
      </c>
      <c r="M1372" s="141">
        <f ca="1">VLOOKUP(L1372,Routing!A$3:D$23,4)+(L1372-VLOOKUP(L1372,Routing!A$3:A$23,1))*VLOOKUP(L1372,Routing!A$3:E$23,5)</f>
        <v>3.2711396045046506</v>
      </c>
      <c r="N1372" s="141">
        <f ca="1">VLOOKUP($L1372,Routing!$A$3:$C$23,3)+($L1372-VLOOKUP($L1372,Routing!$A$3:$A$23,1))*VLOOKUP($L1372,Routing!$A$3:$F$23,6)</f>
        <v>0.2366938451862606</v>
      </c>
      <c r="O1372" s="141">
        <f ca="1">VLOOKUP($L1372,Routing!$A$3:$B$23,2)+($L1372-VLOOKUP($L1372,Routing!$A$3:$A$23,1))*VLOOKUP($L1372,Routing!$A$3:$G$23,7)</f>
        <v>3.5074376057625116</v>
      </c>
      <c r="P1372" s="83" t="str">
        <f t="shared" ca="1" si="248"/>
        <v/>
      </c>
      <c r="Q1372" s="83" t="str">
        <f t="shared" ca="1" si="252"/>
        <v/>
      </c>
      <c r="R1372" s="83"/>
      <c r="S1372" s="83"/>
    </row>
    <row r="1373" spans="1:19" x14ac:dyDescent="0.2">
      <c r="A1373" s="83">
        <f>+MassCurves!A1340</f>
        <v>1336</v>
      </c>
      <c r="B1373" s="138">
        <f t="shared" si="241"/>
        <v>6.5119999999999996</v>
      </c>
      <c r="C1373" s="123">
        <f t="shared" ca="1" si="243"/>
        <v>0.13199999999999878</v>
      </c>
      <c r="D1373" s="139">
        <f t="shared" ca="1" si="244"/>
        <v>0</v>
      </c>
      <c r="E1373" s="138">
        <f t="shared" ca="1" si="245"/>
        <v>0.21849999999999997</v>
      </c>
      <c r="F1373" s="139">
        <f t="shared" ca="1" si="242"/>
        <v>0.14540694299999865</v>
      </c>
      <c r="G1373" s="140">
        <f t="shared" ca="1" si="249"/>
        <v>8.8235576774999522</v>
      </c>
      <c r="H1373" s="139">
        <f t="shared" ca="1" si="246"/>
        <v>1.0597714439035251</v>
      </c>
      <c r="I1373" s="123">
        <f t="shared" ca="1" si="250"/>
        <v>1.2051783869035237</v>
      </c>
      <c r="J1373" s="123">
        <f t="shared" ca="1" si="247"/>
        <v>2.3999939086523634</v>
      </c>
      <c r="K1373" s="142">
        <f t="shared" ca="1" si="251"/>
        <v>336.29967357308823</v>
      </c>
      <c r="L1373" s="143">
        <f ca="1">MAX(Routing!A$3,J1372+K1372)</f>
        <v>342.82870515259424</v>
      </c>
      <c r="M1373" s="141">
        <f ca="1">VLOOKUP(L1373,Routing!A$3:D$23,4)+(L1373-VLOOKUP(L1373,Routing!A$3:A$23,1))*VLOOKUP(L1373,Routing!A$3:E$23,5)</f>
        <v>3.2643063555170322</v>
      </c>
      <c r="N1373" s="141">
        <f ca="1">VLOOKUP($L1373,Routing!$A$3:$C$23,3)+($L1373-VLOOKUP($L1373,Routing!$A$3:$A$23,1))*VLOOKUP($L1373,Routing!$A$3:$F$23,6)</f>
        <v>0.23385977878586589</v>
      </c>
      <c r="O1373" s="141">
        <f ca="1">VLOOKUP($L1373,Routing!$A$3:$B$23,2)+($L1373-VLOOKUP($L1373,Routing!$A$3:$A$23,1))*VLOOKUP($L1373,Routing!$A$3:$G$23,7)</f>
        <v>3.5042886430954066</v>
      </c>
      <c r="P1373" s="83" t="str">
        <f t="shared" ca="1" si="248"/>
        <v/>
      </c>
      <c r="Q1373" s="83" t="str">
        <f t="shared" ca="1" si="252"/>
        <v/>
      </c>
      <c r="R1373" s="83"/>
      <c r="S1373" s="83"/>
    </row>
    <row r="1374" spans="1:19" x14ac:dyDescent="0.2">
      <c r="A1374" s="83">
        <f>+MassCurves!A1341</f>
        <v>1337</v>
      </c>
      <c r="B1374" s="138">
        <f t="shared" si="241"/>
        <v>6.5139999999999993</v>
      </c>
      <c r="C1374" s="123">
        <f t="shared" ca="1" si="243"/>
        <v>0.12899999999999778</v>
      </c>
      <c r="D1374" s="139">
        <f t="shared" ca="1" si="244"/>
        <v>0</v>
      </c>
      <c r="E1374" s="138">
        <f t="shared" ca="1" si="245"/>
        <v>0.21849999999999997</v>
      </c>
      <c r="F1374" s="139">
        <f t="shared" ca="1" si="242"/>
        <v>0.14210223974999753</v>
      </c>
      <c r="G1374" s="140">
        <f t="shared" ca="1" si="249"/>
        <v>8.6252754824998839</v>
      </c>
      <c r="H1374" s="139">
        <f t="shared" ca="1" si="246"/>
        <v>1.0527132961366157</v>
      </c>
      <c r="I1374" s="123">
        <f t="shared" ca="1" si="250"/>
        <v>1.1948155358866133</v>
      </c>
      <c r="J1374" s="123">
        <f t="shared" ca="1" si="247"/>
        <v>2.3793413274166801</v>
      </c>
      <c r="K1374" s="142">
        <f t="shared" ca="1" si="251"/>
        <v>332.18431931819947</v>
      </c>
      <c r="L1374" s="143">
        <f ca="1">MAX(Routing!A$3,J1373+K1373)</f>
        <v>338.69966748174062</v>
      </c>
      <c r="M1374" s="141">
        <f ca="1">VLOOKUP(L1374,Routing!A$3:D$23,4)+(L1374-VLOOKUP(L1374,Routing!A$3:A$23,1))*VLOOKUP(L1374,Routing!A$3:E$23,5)</f>
        <v>3.2574612698804226</v>
      </c>
      <c r="N1374" s="141">
        <f ca="1">VLOOKUP($L1374,Routing!$A$3:$C$23,3)+($L1374-VLOOKUP($L1374,Routing!$A$3:$A$23,1))*VLOOKUP($L1374,Routing!$A$3:$F$23,6)</f>
        <v>0.23102080317621226</v>
      </c>
      <c r="O1374" s="141">
        <f ca="1">VLOOKUP($L1374,Routing!$A$3:$B$23,2)+($L1374-VLOOKUP($L1374,Routing!$A$3:$A$23,1))*VLOOKUP($L1374,Routing!$A$3:$G$23,7)</f>
        <v>3.5011342257513469</v>
      </c>
      <c r="P1374" s="83" t="str">
        <f t="shared" ca="1" si="248"/>
        <v/>
      </c>
      <c r="Q1374" s="83" t="str">
        <f t="shared" ca="1" si="252"/>
        <v/>
      </c>
      <c r="R1374" s="83"/>
      <c r="S1374" s="83"/>
    </row>
    <row r="1375" spans="1:19" x14ac:dyDescent="0.2">
      <c r="A1375" s="83">
        <f>+MassCurves!A1342</f>
        <v>1338</v>
      </c>
      <c r="B1375" s="138">
        <f t="shared" si="241"/>
        <v>6.516</v>
      </c>
      <c r="C1375" s="123">
        <f t="shared" ca="1" si="243"/>
        <v>0.12599999999999945</v>
      </c>
      <c r="D1375" s="139">
        <f t="shared" ca="1" si="244"/>
        <v>0</v>
      </c>
      <c r="E1375" s="138">
        <f t="shared" ca="1" si="245"/>
        <v>0.21849999999999997</v>
      </c>
      <c r="F1375" s="139">
        <f t="shared" ca="1" si="242"/>
        <v>0.13879753649999935</v>
      </c>
      <c r="G1375" s="140">
        <f t="shared" ca="1" si="249"/>
        <v>8.4269932874999061</v>
      </c>
      <c r="H1375" s="139">
        <f t="shared" ca="1" si="246"/>
        <v>1.0457282690740335</v>
      </c>
      <c r="I1375" s="123">
        <f t="shared" ca="1" si="250"/>
        <v>1.1845258055740329</v>
      </c>
      <c r="J1375" s="123">
        <f t="shared" ca="1" si="247"/>
        <v>2.3588339705604211</v>
      </c>
      <c r="K1375" s="142">
        <f t="shared" ca="1" si="251"/>
        <v>328.0620188966015</v>
      </c>
      <c r="L1375" s="143">
        <f ca="1">MAX(Routing!A$3,J1374+K1374)</f>
        <v>334.56366064561615</v>
      </c>
      <c r="M1375" s="141">
        <f ca="1">VLOOKUP(L1375,Routing!A$3:D$23,4)+(L1375-VLOOKUP(L1375,Routing!A$3:A$23,1))*VLOOKUP(L1375,Routing!A$3:E$23,5)</f>
        <v>3.2506046308173504</v>
      </c>
      <c r="N1375" s="141">
        <f ca="1">VLOOKUP($L1375,Routing!$A$3:$C$23,3)+($L1375-VLOOKUP($L1375,Routing!$A$3:$A$23,1))*VLOOKUP($L1375,Routing!$A$3:$F$23,6)</f>
        <v>0.22817703582286419</v>
      </c>
      <c r="O1375" s="141">
        <f ca="1">VLOOKUP($L1375,Routing!$A$3:$B$23,2)+($L1375-VLOOKUP($L1375,Routing!$A$3:$A$23,1))*VLOOKUP($L1375,Routing!$A$3:$G$23,7)</f>
        <v>3.497974484247627</v>
      </c>
      <c r="P1375" s="83" t="str">
        <f t="shared" ca="1" si="248"/>
        <v/>
      </c>
      <c r="Q1375" s="83" t="str">
        <f t="shared" ca="1" si="252"/>
        <v/>
      </c>
      <c r="R1375" s="83"/>
      <c r="S1375" s="83"/>
    </row>
    <row r="1376" spans="1:19" x14ac:dyDescent="0.2">
      <c r="A1376" s="83">
        <f>+MassCurves!A1343</f>
        <v>1339</v>
      </c>
      <c r="B1376" s="138">
        <f t="shared" si="241"/>
        <v>6.5179999999999998</v>
      </c>
      <c r="C1376" s="123">
        <f t="shared" ca="1" si="243"/>
        <v>0.12299999999999844</v>
      </c>
      <c r="D1376" s="139">
        <f t="shared" ca="1" si="244"/>
        <v>0</v>
      </c>
      <c r="E1376" s="138">
        <f t="shared" ca="1" si="245"/>
        <v>0.21849999999999997</v>
      </c>
      <c r="F1376" s="139">
        <f t="shared" ca="1" si="242"/>
        <v>0.13549283324999828</v>
      </c>
      <c r="G1376" s="140">
        <f t="shared" ca="1" si="249"/>
        <v>8.22871109249993</v>
      </c>
      <c r="H1376" s="139">
        <f t="shared" ca="1" si="246"/>
        <v>1.0388153456875162</v>
      </c>
      <c r="I1376" s="123">
        <f t="shared" ca="1" si="250"/>
        <v>1.1743081789375145</v>
      </c>
      <c r="J1376" s="123">
        <f t="shared" ca="1" si="247"/>
        <v>2.3384698217224593</v>
      </c>
      <c r="K1376" s="142">
        <f t="shared" ca="1" si="251"/>
        <v>323.93293997172771</v>
      </c>
      <c r="L1376" s="143">
        <f ca="1">MAX(Routing!A$3,J1375+K1375)</f>
        <v>330.4208528671619</v>
      </c>
      <c r="M1376" s="141">
        <f ca="1">VLOOKUP(L1376,Routing!A$3:D$23,4)+(L1376-VLOOKUP(L1376,Routing!A$3:A$23,1))*VLOOKUP(L1376,Routing!A$3:E$23,5)</f>
        <v>3.2437367172064611</v>
      </c>
      <c r="N1376" s="141">
        <f ca="1">VLOOKUP($L1376,Routing!$A$3:$C$23,3)+($L1376-VLOOKUP($L1376,Routing!$A$3:$A$23,1))*VLOOKUP($L1376,Routing!$A$3:$F$23,6)</f>
        <v>0.22532859238977648</v>
      </c>
      <c r="O1376" s="141">
        <f ca="1">VLOOKUP($L1376,Routing!$A$3:$B$23,2)+($L1376-VLOOKUP($L1376,Routing!$A$3:$A$23,1))*VLOOKUP($L1376,Routing!$A$3:$G$23,7)</f>
        <v>3.4948095470997518</v>
      </c>
      <c r="P1376" s="83" t="str">
        <f t="shared" ca="1" si="248"/>
        <v/>
      </c>
      <c r="Q1376" s="83" t="str">
        <f t="shared" ca="1" si="252"/>
        <v/>
      </c>
      <c r="R1376" s="83"/>
      <c r="S1376" s="83"/>
    </row>
    <row r="1377" spans="1:19" x14ac:dyDescent="0.2">
      <c r="A1377" s="83">
        <f>+MassCurves!A1344</f>
        <v>1340</v>
      </c>
      <c r="B1377" s="138">
        <f t="shared" si="241"/>
        <v>6.52</v>
      </c>
      <c r="C1377" s="123">
        <f t="shared" ca="1" si="243"/>
        <v>0.11999999999999746</v>
      </c>
      <c r="D1377" s="139">
        <f t="shared" ca="1" si="244"/>
        <v>0</v>
      </c>
      <c r="E1377" s="138">
        <f t="shared" ca="1" si="245"/>
        <v>0.21849999999999997</v>
      </c>
      <c r="F1377" s="139">
        <f t="shared" ca="1" si="242"/>
        <v>0.13218812999999718</v>
      </c>
      <c r="G1377" s="140">
        <f t="shared" ca="1" si="249"/>
        <v>8.0304288974998634</v>
      </c>
      <c r="H1377" s="139">
        <f t="shared" ca="1" si="246"/>
        <v>1.0319735266441896</v>
      </c>
      <c r="I1377" s="123">
        <f t="shared" ca="1" si="250"/>
        <v>1.1641616566441868</v>
      </c>
      <c r="J1377" s="123">
        <f t="shared" ca="1" si="247"/>
        <v>2.3239917361718785</v>
      </c>
      <c r="K1377" s="142">
        <f t="shared" ca="1" si="251"/>
        <v>319.79724763967209</v>
      </c>
      <c r="L1377" s="143">
        <f ca="1">MAX(Routing!A$3,J1376+K1376)</f>
        <v>326.27140979345018</v>
      </c>
      <c r="M1377" s="141">
        <f ca="1">VLOOKUP(L1377,Routing!A$3:D$23,4)+(L1377-VLOOKUP(L1377,Routing!A$3:A$23,1))*VLOOKUP(L1377,Routing!A$3:E$23,5)</f>
        <v>3.2368578036561471</v>
      </c>
      <c r="N1377" s="141">
        <f ca="1">VLOOKUP($L1377,Routing!$A$3:$C$23,3)+($L1377-VLOOKUP($L1377,Routing!$A$3:$A$23,1))*VLOOKUP($L1377,Routing!$A$3:$F$23,6)</f>
        <v>0.22247558676983062</v>
      </c>
      <c r="O1377" s="141">
        <f ca="1">VLOOKUP($L1377,Routing!$A$3:$B$23,2)+($L1377-VLOOKUP($L1377,Routing!$A$3:$A$23,1))*VLOOKUP($L1377,Routing!$A$3:$G$23,7)</f>
        <v>3.4916395408553673</v>
      </c>
      <c r="P1377" s="83" t="str">
        <f t="shared" ca="1" si="248"/>
        <v/>
      </c>
      <c r="Q1377" s="83" t="str">
        <f t="shared" ca="1" si="252"/>
        <v/>
      </c>
      <c r="R1377" s="83"/>
      <c r="S1377" s="83"/>
    </row>
    <row r="1378" spans="1:19" x14ac:dyDescent="0.2">
      <c r="A1378" s="83">
        <f>+MassCurves!A1345</f>
        <v>1341</v>
      </c>
      <c r="B1378" s="138">
        <f t="shared" si="241"/>
        <v>6.5229999999999997</v>
      </c>
      <c r="C1378" s="123">
        <f t="shared" ca="1" si="243"/>
        <v>0.12299999999999844</v>
      </c>
      <c r="D1378" s="139">
        <f t="shared" ca="1" si="244"/>
        <v>0</v>
      </c>
      <c r="E1378" s="138">
        <f t="shared" ca="1" si="245"/>
        <v>0.21849999999999997</v>
      </c>
      <c r="F1378" s="139">
        <f t="shared" ca="1" si="242"/>
        <v>0.13549283324999828</v>
      </c>
      <c r="G1378" s="140">
        <f t="shared" ca="1" si="249"/>
        <v>8.0304288974998634</v>
      </c>
      <c r="H1378" s="139">
        <f t="shared" ca="1" si="246"/>
        <v>1.0243372600343816</v>
      </c>
      <c r="I1378" s="123">
        <f t="shared" ca="1" si="250"/>
        <v>1.1598300932843799</v>
      </c>
      <c r="J1378" s="123">
        <f t="shared" ca="1" si="247"/>
        <v>2.3154097956125801</v>
      </c>
      <c r="K1378" s="142">
        <f t="shared" ca="1" si="251"/>
        <v>315.66083026169753</v>
      </c>
      <c r="L1378" s="143">
        <f ca="1">MAX(Routing!A$3,J1377+K1377)</f>
        <v>322.12123937584397</v>
      </c>
      <c r="M1378" s="141">
        <f ca="1">VLOOKUP(L1378,Routing!A$3:D$23,4)+(L1378-VLOOKUP(L1378,Routing!A$3:A$23,1))*VLOOKUP(L1378,Routing!A$3:E$23,5)</f>
        <v>3.2299776843209402</v>
      </c>
      <c r="N1378" s="141">
        <f ca="1">VLOOKUP($L1378,Routing!$A$3:$C$23,3)+($L1378-VLOOKUP($L1378,Routing!$A$3:$A$23,1))*VLOOKUP($L1378,Routing!$A$3:$F$23,6)</f>
        <v>0.21962208105476794</v>
      </c>
      <c r="O1378" s="141">
        <f ca="1">VLOOKUP($L1378,Routing!$A$3:$B$23,2)+($L1378-VLOOKUP($L1378,Routing!$A$3:$A$23,1))*VLOOKUP($L1378,Routing!$A$3:$G$23,7)</f>
        <v>3.4884689789497423</v>
      </c>
      <c r="P1378" s="83" t="str">
        <f t="shared" ca="1" si="248"/>
        <v/>
      </c>
      <c r="Q1378" s="83" t="str">
        <f t="shared" ca="1" si="252"/>
        <v/>
      </c>
      <c r="R1378" s="83"/>
      <c r="S1378" s="83"/>
    </row>
    <row r="1379" spans="1:19" x14ac:dyDescent="0.2">
      <c r="A1379" s="83">
        <f>+MassCurves!A1346</f>
        <v>1342</v>
      </c>
      <c r="B1379" s="138">
        <f t="shared" si="241"/>
        <v>6.5259999999999998</v>
      </c>
      <c r="C1379" s="123">
        <f t="shared" ca="1" si="243"/>
        <v>0.12599999999999945</v>
      </c>
      <c r="D1379" s="139">
        <f t="shared" ca="1" si="244"/>
        <v>0</v>
      </c>
      <c r="E1379" s="138">
        <f t="shared" ca="1" si="245"/>
        <v>0.21849999999999997</v>
      </c>
      <c r="F1379" s="139">
        <f t="shared" ca="1" si="242"/>
        <v>0.13879753649999935</v>
      </c>
      <c r="G1379" s="140">
        <f t="shared" ca="1" si="249"/>
        <v>8.22871109249993</v>
      </c>
      <c r="H1379" s="139">
        <f t="shared" ca="1" si="246"/>
        <v>1.0167821794834251</v>
      </c>
      <c r="I1379" s="123">
        <f t="shared" ca="1" si="250"/>
        <v>1.1555797159834245</v>
      </c>
      <c r="J1379" s="123">
        <f t="shared" ca="1" si="247"/>
        <v>2.3069890911220692</v>
      </c>
      <c r="K1379" s="142">
        <f t="shared" ca="1" si="251"/>
        <v>311.52956672217573</v>
      </c>
      <c r="L1379" s="143">
        <f ca="1">MAX(Routing!A$3,J1378+K1378)</f>
        <v>317.97624005731012</v>
      </c>
      <c r="M1379" s="141">
        <f ca="1">VLOOKUP(L1379,Routing!A$3:D$23,4)+(L1379-VLOOKUP(L1379,Routing!A$3:A$23,1))*VLOOKUP(L1379,Routing!A$3:E$23,5)</f>
        <v>3.2231061375924299</v>
      </c>
      <c r="N1379" s="141">
        <f ca="1">VLOOKUP($L1379,Routing!$A$3:$C$23,3)+($L1379-VLOOKUP($L1379,Routing!$A$3:$A$23,1))*VLOOKUP($L1379,Routing!$A$3:$F$23,6)</f>
        <v>0.21677213079870367</v>
      </c>
      <c r="O1379" s="141">
        <f ca="1">VLOOKUP($L1379,Routing!$A$3:$B$23,2)+($L1379-VLOOKUP($L1379,Routing!$A$3:$A$23,1))*VLOOKUP($L1379,Routing!$A$3:$G$23,7)</f>
        <v>3.485302367554115</v>
      </c>
      <c r="P1379" s="83" t="str">
        <f t="shared" ca="1" si="248"/>
        <v/>
      </c>
      <c r="Q1379" s="83" t="str">
        <f t="shared" ca="1" si="252"/>
        <v/>
      </c>
      <c r="R1379" s="83"/>
      <c r="S1379" s="83"/>
    </row>
    <row r="1380" spans="1:19" x14ac:dyDescent="0.2">
      <c r="A1380" s="83">
        <f>+MassCurves!A1347</f>
        <v>1343</v>
      </c>
      <c r="B1380" s="138">
        <f t="shared" si="241"/>
        <v>6.5289999999999999</v>
      </c>
      <c r="C1380" s="123">
        <f t="shared" ca="1" si="243"/>
        <v>0.12899999999999778</v>
      </c>
      <c r="D1380" s="139">
        <f t="shared" ca="1" si="244"/>
        <v>0</v>
      </c>
      <c r="E1380" s="138">
        <f t="shared" ca="1" si="245"/>
        <v>0.21849999999999997</v>
      </c>
      <c r="F1380" s="139">
        <f t="shared" ca="1" si="242"/>
        <v>0.14210223974999753</v>
      </c>
      <c r="G1380" s="140">
        <f t="shared" ca="1" si="249"/>
        <v>8.4269932874999061</v>
      </c>
      <c r="H1380" s="139">
        <f t="shared" ca="1" si="246"/>
        <v>1.0093071489434828</v>
      </c>
      <c r="I1380" s="123">
        <f t="shared" ca="1" si="250"/>
        <v>1.1514093886934804</v>
      </c>
      <c r="J1380" s="123">
        <f t="shared" ca="1" si="247"/>
        <v>2.2987273703334474</v>
      </c>
      <c r="K1380" s="142">
        <f t="shared" ca="1" si="251"/>
        <v>307.4036005173387</v>
      </c>
      <c r="L1380" s="143">
        <f ca="1">MAX(Routing!A$3,J1379+K1379)</f>
        <v>313.83655581329782</v>
      </c>
      <c r="M1380" s="141">
        <f ca="1">VLOOKUP(L1380,Routing!A$3:D$23,4)+(L1380-VLOOKUP(L1380,Routing!A$3:A$23,1))*VLOOKUP(L1380,Routing!A$3:E$23,5)</f>
        <v>3.2162434021519637</v>
      </c>
      <c r="N1380" s="141">
        <f ca="1">VLOOKUP($L1380,Routing!$A$3:$C$23,3)+($L1380-VLOOKUP($L1380,Routing!$A$3:$A$23,1))*VLOOKUP($L1380,Routing!$A$3:$F$23,6)</f>
        <v>0.21392583499390211</v>
      </c>
      <c r="O1380" s="141">
        <f ca="1">VLOOKUP($L1380,Routing!$A$3:$B$23,2)+($L1380-VLOOKUP($L1380,Routing!$A$3:$A$23,1))*VLOOKUP($L1380,Routing!$A$3:$G$23,7)</f>
        <v>3.4821398166598914</v>
      </c>
      <c r="P1380" s="83" t="str">
        <f t="shared" ca="1" si="248"/>
        <v/>
      </c>
      <c r="Q1380" s="83" t="str">
        <f t="shared" ca="1" si="252"/>
        <v/>
      </c>
      <c r="R1380" s="83"/>
      <c r="S1380" s="83"/>
    </row>
    <row r="1381" spans="1:19" x14ac:dyDescent="0.2">
      <c r="A1381" s="83">
        <f>+MassCurves!A1348</f>
        <v>1344</v>
      </c>
      <c r="B1381" s="138">
        <f t="shared" ref="B1381:B1444" si="253">+HLOOKUP($B$9,MassCurve,(A1381+2))</f>
        <v>6.532</v>
      </c>
      <c r="C1381" s="123">
        <f t="shared" ca="1" si="243"/>
        <v>0.13199999999999878</v>
      </c>
      <c r="D1381" s="139">
        <f t="shared" ca="1" si="244"/>
        <v>0</v>
      </c>
      <c r="E1381" s="138">
        <f t="shared" ca="1" si="245"/>
        <v>0.21849999999999997</v>
      </c>
      <c r="F1381" s="139">
        <f t="shared" ref="F1381:F1444" ca="1" si="254">+E1381*C1381*MAX(0.05,$B$5)*1.0083</f>
        <v>0.14540694299999865</v>
      </c>
      <c r="G1381" s="140">
        <f t="shared" ca="1" si="249"/>
        <v>8.6252754824998839</v>
      </c>
      <c r="H1381" s="139">
        <f t="shared" ca="1" si="246"/>
        <v>1.0019110520954759</v>
      </c>
      <c r="I1381" s="123">
        <f t="shared" ca="1" si="250"/>
        <v>1.1473179950954746</v>
      </c>
      <c r="J1381" s="123">
        <f t="shared" ca="1" si="247"/>
        <v>2.2906224199283711</v>
      </c>
      <c r="K1381" s="142">
        <f t="shared" ca="1" si="251"/>
        <v>303.28307242085771</v>
      </c>
      <c r="L1381" s="143">
        <f ca="1">MAX(Routing!A$3,J1380+K1380)</f>
        <v>309.70232788767214</v>
      </c>
      <c r="M1381" s="141">
        <f ca="1">VLOOKUP(L1381,Routing!A$3:D$23,4)+(L1381-VLOOKUP(L1381,Routing!A$3:A$23,1))*VLOOKUP(L1381,Routing!A$3:E$23,5)</f>
        <v>3.2093897121524928</v>
      </c>
      <c r="N1381" s="141">
        <f ca="1">VLOOKUP($L1381,Routing!$A$3:$C$23,3)+($L1381-VLOOKUP($L1381,Routing!$A$3:$A$23,1))*VLOOKUP($L1381,Routing!$A$3:$F$23,6)</f>
        <v>0.21108329075449012</v>
      </c>
      <c r="O1381" s="141">
        <f ca="1">VLOOKUP($L1381,Routing!$A$3:$B$23,2)+($L1381-VLOOKUP($L1381,Routing!$A$3:$A$23,1))*VLOOKUP($L1381,Routing!$A$3:$G$23,7)</f>
        <v>3.4789814341716556</v>
      </c>
      <c r="P1381" s="83" t="str">
        <f t="shared" ca="1" si="248"/>
        <v/>
      </c>
      <c r="Q1381" s="83" t="str">
        <f t="shared" ca="1" si="252"/>
        <v/>
      </c>
      <c r="R1381" s="83"/>
      <c r="S1381" s="83"/>
    </row>
    <row r="1382" spans="1:19" x14ac:dyDescent="0.2">
      <c r="A1382" s="83">
        <f>+MassCurves!A1349</f>
        <v>1345</v>
      </c>
      <c r="B1382" s="138">
        <f t="shared" si="253"/>
        <v>6.5350000000000001</v>
      </c>
      <c r="C1382" s="123">
        <f t="shared" ref="C1382:C1445" ca="1" si="255">+IF(A1382&lt;MAX(5,$B$6),(B1382-B1381)*60,(B1382-OFFSET(B1382,-MAX(5,$B$6),0,1,1))/(A1382-OFFSET(A1382,-MAX(5,$B$6),0,1,1))*60)</f>
        <v>0.13499999999999979</v>
      </c>
      <c r="D1382" s="139">
        <f t="shared" ref="D1382:D1445" ca="1" si="256">VLOOKUP(C1382,Cinterp,$B$10+1)</f>
        <v>0</v>
      </c>
      <c r="E1382" s="138">
        <f t="shared" ref="E1382:E1445" ca="1" si="257">0.95*MAX(0,$B$7)/100+D1382*(1-MAX(0,$B$7)/100)</f>
        <v>0.21849999999999997</v>
      </c>
      <c r="F1382" s="139">
        <f t="shared" ca="1" si="254"/>
        <v>0.14871164624999975</v>
      </c>
      <c r="G1382" s="140">
        <f t="shared" ca="1" si="249"/>
        <v>8.8235576774999522</v>
      </c>
      <c r="H1382" s="139">
        <f t="shared" ref="H1382:H1445" ca="1" si="258">+S$35*(1-F1382/B$20)*(1/(1+ABS(A1382-S$37)/100))^2</f>
        <v>0.99459279194012151</v>
      </c>
      <c r="I1382" s="123">
        <f t="shared" ca="1" si="250"/>
        <v>1.1433044381901212</v>
      </c>
      <c r="J1382" s="123">
        <f t="shared" ref="J1382:J1445" ca="1" si="259">+I1382+I1383</f>
        <v>2.2826720648289633</v>
      </c>
      <c r="K1382" s="142">
        <f t="shared" ca="1" si="251"/>
        <v>299.16812053176335</v>
      </c>
      <c r="L1382" s="143">
        <f ca="1">MAX(Routing!A$3,J1381+K1381)</f>
        <v>305.57369484078606</v>
      </c>
      <c r="M1382" s="141">
        <f ca="1">VLOOKUP(L1382,Routing!A$3:D$23,4)+(L1382-VLOOKUP(L1382,Routing!A$3:A$23,1))*VLOOKUP(L1382,Routing!A$3:E$23,5)</f>
        <v>3.2025452972982618</v>
      </c>
      <c r="N1382" s="141">
        <f ca="1">VLOOKUP($L1382,Routing!$A$3:$C$23,3)+($L1382-VLOOKUP($L1382,Routing!$A$3:$A$23,1))*VLOOKUP($L1382,Routing!$A$3:$F$23,6)</f>
        <v>0.20824459334950951</v>
      </c>
      <c r="O1382" s="141">
        <f ca="1">VLOOKUP($L1382,Routing!$A$3:$B$23,2)+($L1382-VLOOKUP($L1382,Routing!$A$3:$A$23,1))*VLOOKUP($L1382,Routing!$A$3:$G$23,7)</f>
        <v>3.4758273259438996</v>
      </c>
      <c r="P1382" s="83" t="str">
        <f t="shared" ref="P1382:P1445" ca="1" si="260">IF(I1382&gt;B$23,(I1382-B$23),"")</f>
        <v/>
      </c>
      <c r="Q1382" s="83" t="str">
        <f t="shared" ca="1" si="252"/>
        <v/>
      </c>
      <c r="R1382" s="83"/>
      <c r="S1382" s="83"/>
    </row>
    <row r="1383" spans="1:19" x14ac:dyDescent="0.2">
      <c r="A1383" s="83">
        <f>+MassCurves!A1350</f>
        <v>1346</v>
      </c>
      <c r="B1383" s="138">
        <f t="shared" si="253"/>
        <v>6.5379999999999994</v>
      </c>
      <c r="C1383" s="123">
        <f t="shared" ca="1" si="255"/>
        <v>0.13799999999999812</v>
      </c>
      <c r="D1383" s="139">
        <f t="shared" ca="1" si="256"/>
        <v>0</v>
      </c>
      <c r="E1383" s="138">
        <f t="shared" ca="1" si="257"/>
        <v>0.21849999999999997</v>
      </c>
      <c r="F1383" s="139">
        <f t="shared" ca="1" si="254"/>
        <v>0.1520163494999979</v>
      </c>
      <c r="G1383" s="140">
        <f t="shared" ref="G1383:G1446" ca="1" si="261">+AVERAGE(F1382:F1383)*60</f>
        <v>9.02183987249993</v>
      </c>
      <c r="H1383" s="139">
        <f t="shared" ca="1" si="258"/>
        <v>0.98735129039881686</v>
      </c>
      <c r="I1383" s="123">
        <f t="shared" ref="I1383:I1446" ca="1" si="262">+F1383+H1383</f>
        <v>1.1393676398988148</v>
      </c>
      <c r="J1383" s="123">
        <f t="shared" ca="1" si="259"/>
        <v>2.2748741674091737</v>
      </c>
      <c r="K1383" s="142">
        <f t="shared" ref="K1383:K1446" ca="1" si="263">L1383-2*M1383</f>
        <v>295.05888032139387</v>
      </c>
      <c r="L1383" s="143">
        <f ca="1">MAX(Routing!A$3,J1382+K1382)</f>
        <v>301.45079259659229</v>
      </c>
      <c r="M1383" s="141">
        <f ca="1">VLOOKUP(L1383,Routing!A$3:D$23,4)+(L1383-VLOOKUP(L1383,Routing!A$3:A$23,1))*VLOOKUP(L1383,Routing!A$3:E$23,5)</f>
        <v>3.195710382922913</v>
      </c>
      <c r="N1383" s="141">
        <f ca="1">VLOOKUP($L1383,Routing!$A$3:$C$23,3)+($L1383-VLOOKUP($L1383,Routing!$A$3:$A$23,1))*VLOOKUP($L1383,Routing!$A$3:$F$23,6)</f>
        <v>0.20540983623530951</v>
      </c>
      <c r="O1383" s="141">
        <f ca="1">VLOOKUP($L1383,Routing!$A$3:$B$23,2)+($L1383-VLOOKUP($L1383,Routing!$A$3:$A$23,1))*VLOOKUP($L1383,Routing!$A$3:$G$23,7)</f>
        <v>3.4726775958170109</v>
      </c>
      <c r="P1383" s="83" t="str">
        <f t="shared" ca="1" si="260"/>
        <v/>
      </c>
      <c r="Q1383" s="83" t="str">
        <f t="shared" ref="Q1383:Q1446" ca="1" si="264">IF(P1383="","",P1383*60)</f>
        <v/>
      </c>
      <c r="R1383" s="83"/>
      <c r="S1383" s="83"/>
    </row>
    <row r="1384" spans="1:19" x14ac:dyDescent="0.2">
      <c r="A1384" s="83">
        <f>+MassCurves!A1351</f>
        <v>1347</v>
      </c>
      <c r="B1384" s="138">
        <f t="shared" si="253"/>
        <v>6.5409999999999995</v>
      </c>
      <c r="C1384" s="123">
        <f t="shared" ca="1" si="255"/>
        <v>0.14099999999999913</v>
      </c>
      <c r="D1384" s="139">
        <f t="shared" ca="1" si="256"/>
        <v>0</v>
      </c>
      <c r="E1384" s="138">
        <f t="shared" ca="1" si="257"/>
        <v>0.21849999999999997</v>
      </c>
      <c r="F1384" s="139">
        <f t="shared" ca="1" si="254"/>
        <v>0.15532105274999902</v>
      </c>
      <c r="G1384" s="140">
        <f t="shared" ca="1" si="261"/>
        <v>9.2201220674999078</v>
      </c>
      <c r="H1384" s="139">
        <f t="shared" ca="1" si="258"/>
        <v>0.98018548792409654</v>
      </c>
      <c r="I1384" s="123">
        <f t="shared" ca="1" si="262"/>
        <v>1.1355065406740956</v>
      </c>
      <c r="J1384" s="123">
        <f t="shared" ca="1" si="259"/>
        <v>2.2672266267249985</v>
      </c>
      <c r="K1384" s="142">
        <f t="shared" ca="1" si="263"/>
        <v>290.95548467940711</v>
      </c>
      <c r="L1384" s="143">
        <f ca="1">MAX(Routing!A$3,J1383+K1383)</f>
        <v>297.33375448880304</v>
      </c>
      <c r="M1384" s="141">
        <f ca="1">VLOOKUP(L1384,Routing!A$3:D$23,4)+(L1384-VLOOKUP(L1384,Routing!A$3:A$23,1))*VLOOKUP(L1384,Routing!A$3:E$23,5)</f>
        <v>3.1888851900660082</v>
      </c>
      <c r="N1384" s="141">
        <f ca="1">VLOOKUP($L1384,Routing!$A$3:$C$23,3)+($L1384-VLOOKUP($L1384,Routing!$A$3:$A$23,1))*VLOOKUP($L1384,Routing!$A$3:$F$23,6)</f>
        <v>0.20257911108728446</v>
      </c>
      <c r="O1384" s="141">
        <f ca="1">VLOOKUP($L1384,Routing!$A$3:$B$23,2)+($L1384-VLOOKUP($L1384,Routing!$A$3:$A$23,1))*VLOOKUP($L1384,Routing!$A$3:$G$23,7)</f>
        <v>3.4695323456525387</v>
      </c>
      <c r="P1384" s="83" t="str">
        <f t="shared" ca="1" si="260"/>
        <v/>
      </c>
      <c r="Q1384" s="83" t="str">
        <f t="shared" ca="1" si="264"/>
        <v/>
      </c>
      <c r="R1384" s="83"/>
      <c r="S1384" s="83"/>
    </row>
    <row r="1385" spans="1:19" x14ac:dyDescent="0.2">
      <c r="A1385" s="83">
        <f>+MassCurves!A1352</f>
        <v>1348</v>
      </c>
      <c r="B1385" s="138">
        <f t="shared" si="253"/>
        <v>6.5439999999999996</v>
      </c>
      <c r="C1385" s="123">
        <f t="shared" ca="1" si="255"/>
        <v>0.14399999999999746</v>
      </c>
      <c r="D1385" s="139">
        <f t="shared" ca="1" si="256"/>
        <v>0</v>
      </c>
      <c r="E1385" s="138">
        <f t="shared" ca="1" si="257"/>
        <v>0.21849999999999997</v>
      </c>
      <c r="F1385" s="139">
        <f t="shared" ca="1" si="254"/>
        <v>0.15862575599999718</v>
      </c>
      <c r="G1385" s="140">
        <f t="shared" ca="1" si="261"/>
        <v>9.4184042624998856</v>
      </c>
      <c r="H1385" s="139">
        <f t="shared" ca="1" si="258"/>
        <v>0.97309434311940968</v>
      </c>
      <c r="I1385" s="123">
        <f t="shared" ca="1" si="262"/>
        <v>1.131720099119407</v>
      </c>
      <c r="J1385" s="123">
        <f t="shared" ca="1" si="259"/>
        <v>2.2597273777630962</v>
      </c>
      <c r="K1385" s="142">
        <f t="shared" ca="1" si="263"/>
        <v>286.85806395886215</v>
      </c>
      <c r="L1385" s="143">
        <f ca="1">MAX(Routing!A$3,J1384+K1384)</f>
        <v>293.22271130613211</v>
      </c>
      <c r="M1385" s="141">
        <f ca="1">VLOOKUP(L1385,Routing!A$3:D$23,4)+(L1385-VLOOKUP(L1385,Routing!A$3:A$23,1))*VLOOKUP(L1385,Routing!A$3:E$23,5)</f>
        <v>3.1820699355480313</v>
      </c>
      <c r="N1385" s="141">
        <f ca="1">VLOOKUP($L1385,Routing!$A$3:$C$23,3)+($L1385-VLOOKUP($L1385,Routing!$A$3:$A$23,1))*VLOOKUP($L1385,Routing!$A$3:$F$23,6)</f>
        <v>0.19975250783098078</v>
      </c>
      <c r="O1385" s="141">
        <f ca="1">VLOOKUP($L1385,Routing!$A$3:$B$23,2)+($L1385-VLOOKUP($L1385,Routing!$A$3:$A$23,1))*VLOOKUP($L1385,Routing!$A$3:$G$23,7)</f>
        <v>3.4663916753677566</v>
      </c>
      <c r="P1385" s="83" t="str">
        <f t="shared" ca="1" si="260"/>
        <v/>
      </c>
      <c r="Q1385" s="83" t="str">
        <f t="shared" ca="1" si="264"/>
        <v/>
      </c>
      <c r="R1385" s="83"/>
      <c r="S1385" s="83"/>
    </row>
    <row r="1386" spans="1:19" x14ac:dyDescent="0.2">
      <c r="A1386" s="83">
        <f>+MassCurves!A1353</f>
        <v>1349</v>
      </c>
      <c r="B1386" s="138">
        <f t="shared" si="253"/>
        <v>6.5469999999999997</v>
      </c>
      <c r="C1386" s="123">
        <f t="shared" ca="1" si="255"/>
        <v>0.14699999999999847</v>
      </c>
      <c r="D1386" s="139">
        <f t="shared" ca="1" si="256"/>
        <v>0</v>
      </c>
      <c r="E1386" s="138">
        <f t="shared" ca="1" si="257"/>
        <v>0.21849999999999997</v>
      </c>
      <c r="F1386" s="139">
        <f t="shared" ca="1" si="254"/>
        <v>0.1619304592499983</v>
      </c>
      <c r="G1386" s="140">
        <f t="shared" ca="1" si="261"/>
        <v>9.6166864574998634</v>
      </c>
      <c r="H1386" s="139">
        <f t="shared" ca="1" si="258"/>
        <v>0.96607683236795039</v>
      </c>
      <c r="I1386" s="123">
        <f t="shared" ca="1" si="262"/>
        <v>1.1280072916179487</v>
      </c>
      <c r="J1386" s="123">
        <f t="shared" ca="1" si="259"/>
        <v>2.2523743907072715</v>
      </c>
      <c r="K1386" s="142">
        <f t="shared" ca="1" si="263"/>
        <v>282.76674602041714</v>
      </c>
      <c r="L1386" s="143">
        <f ca="1">MAX(Routing!A$3,J1385+K1385)</f>
        <v>289.11779133662526</v>
      </c>
      <c r="M1386" s="141">
        <f ca="1">VLOOKUP(L1386,Routing!A$3:D$23,4)+(L1386-VLOOKUP(L1386,Routing!A$3:A$23,1))*VLOOKUP(L1386,Routing!A$3:E$23,5)</f>
        <v>3.1752648320438794</v>
      </c>
      <c r="N1386" s="141">
        <f ca="1">VLOOKUP($L1386,Routing!$A$3:$C$23,3)+($L1386-VLOOKUP($L1386,Routing!$A$3:$A$23,1))*VLOOKUP($L1386,Routing!$A$3:$F$23,6)</f>
        <v>0.19693011467257671</v>
      </c>
      <c r="O1386" s="141">
        <f ca="1">VLOOKUP($L1386,Routing!$A$3:$B$23,2)+($L1386-VLOOKUP($L1386,Routing!$A$3:$A$23,1))*VLOOKUP($L1386,Routing!$A$3:$G$23,7)</f>
        <v>3.46325568296953</v>
      </c>
      <c r="P1386" s="83" t="str">
        <f t="shared" ca="1" si="260"/>
        <v/>
      </c>
      <c r="Q1386" s="83" t="str">
        <f t="shared" ca="1" si="264"/>
        <v/>
      </c>
      <c r="R1386" s="83"/>
      <c r="S1386" s="83"/>
    </row>
    <row r="1387" spans="1:19" x14ac:dyDescent="0.2">
      <c r="A1387" s="83">
        <f>+MassCurves!A1354</f>
        <v>1350</v>
      </c>
      <c r="B1387" s="138">
        <f t="shared" si="253"/>
        <v>6.55</v>
      </c>
      <c r="C1387" s="123">
        <f t="shared" ca="1" si="255"/>
        <v>0.14999999999999947</v>
      </c>
      <c r="D1387" s="139">
        <f t="shared" ca="1" si="256"/>
        <v>0</v>
      </c>
      <c r="E1387" s="138">
        <f t="shared" ca="1" si="257"/>
        <v>0.21849999999999997</v>
      </c>
      <c r="F1387" s="139">
        <f t="shared" ca="1" si="254"/>
        <v>0.16523516249999939</v>
      </c>
      <c r="G1387" s="140">
        <f t="shared" ca="1" si="261"/>
        <v>9.81496865249993</v>
      </c>
      <c r="H1387" s="139">
        <f t="shared" ca="1" si="258"/>
        <v>0.95913194947031444</v>
      </c>
      <c r="I1387" s="123">
        <f t="shared" ca="1" si="262"/>
        <v>1.1243671119703138</v>
      </c>
      <c r="J1387" s="123">
        <f t="shared" ca="1" si="259"/>
        <v>2.2422645368617244</v>
      </c>
      <c r="K1387" s="142">
        <f t="shared" ca="1" si="263"/>
        <v>278.68165627563616</v>
      </c>
      <c r="L1387" s="143">
        <f ca="1">MAX(Routing!A$3,J1386+K1386)</f>
        <v>285.01912041112439</v>
      </c>
      <c r="M1387" s="141">
        <f ca="1">VLOOKUP(L1387,Routing!A$3:D$23,4)+(L1387-VLOOKUP(L1387,Routing!A$3:A$23,1))*VLOOKUP(L1387,Routing!A$3:E$23,5)</f>
        <v>3.1684700881549155</v>
      </c>
      <c r="N1387" s="141">
        <f ca="1">VLOOKUP($L1387,Routing!$A$3:$C$23,3)+($L1387-VLOOKUP($L1387,Routing!$A$3:$A$23,1))*VLOOKUP($L1387,Routing!$A$3:$F$23,6)</f>
        <v>0.19411201812876686</v>
      </c>
      <c r="O1387" s="141">
        <f ca="1">VLOOKUP($L1387,Routing!$A$3:$B$23,2)+($L1387-VLOOKUP($L1387,Routing!$A$3:$A$23,1))*VLOOKUP($L1387,Routing!$A$3:$G$23,7)</f>
        <v>3.4601244645875191</v>
      </c>
      <c r="P1387" s="83" t="str">
        <f t="shared" ca="1" si="260"/>
        <v/>
      </c>
      <c r="Q1387" s="83" t="str">
        <f t="shared" ca="1" si="264"/>
        <v/>
      </c>
      <c r="R1387" s="83"/>
      <c r="S1387" s="83"/>
    </row>
    <row r="1388" spans="1:19" x14ac:dyDescent="0.2">
      <c r="A1388" s="83">
        <f>+MassCurves!A1355</f>
        <v>1351</v>
      </c>
      <c r="B1388" s="138">
        <f t="shared" si="253"/>
        <v>6.5519999999999996</v>
      </c>
      <c r="C1388" s="123">
        <f t="shared" ca="1" si="255"/>
        <v>0.14999999999999947</v>
      </c>
      <c r="D1388" s="139">
        <f t="shared" ca="1" si="256"/>
        <v>0</v>
      </c>
      <c r="E1388" s="138">
        <f t="shared" ca="1" si="257"/>
        <v>0.21849999999999997</v>
      </c>
      <c r="F1388" s="139">
        <f t="shared" ca="1" si="254"/>
        <v>0.16523516249999939</v>
      </c>
      <c r="G1388" s="140">
        <f t="shared" ca="1" si="261"/>
        <v>9.9141097499999642</v>
      </c>
      <c r="H1388" s="139">
        <f t="shared" ca="1" si="258"/>
        <v>0.95266227518551538</v>
      </c>
      <c r="I1388" s="123">
        <f t="shared" ca="1" si="262"/>
        <v>1.1178974376855149</v>
      </c>
      <c r="J1388" s="123">
        <f t="shared" ca="1" si="259"/>
        <v>2.229390428544141</v>
      </c>
      <c r="K1388" s="142">
        <f t="shared" ca="1" si="263"/>
        <v>274.60002621503048</v>
      </c>
      <c r="L1388" s="143">
        <f ca="1">MAX(Routing!A$3,J1387+K1387)</f>
        <v>280.9239208124979</v>
      </c>
      <c r="M1388" s="141">
        <f ca="1">VLOOKUP(L1388,Routing!A$3:D$23,4)+(L1388-VLOOKUP(L1388,Routing!A$3:A$23,1))*VLOOKUP(L1388,Routing!A$3:E$23,5)</f>
        <v>3.1616810990038888</v>
      </c>
      <c r="N1388" s="141">
        <f ca="1">VLOOKUP($L1388,Routing!$A$3:$C$23,3)+($L1388-VLOOKUP($L1388,Routing!$A$3:$A$23,1))*VLOOKUP($L1388,Routing!$A$3:$F$23,6)</f>
        <v>0.19129630834262673</v>
      </c>
      <c r="O1388" s="141">
        <f ca="1">VLOOKUP($L1388,Routing!$A$3:$B$23,2)+($L1388-VLOOKUP($L1388,Routing!$A$3:$A$23,1))*VLOOKUP($L1388,Routing!$A$3:$G$23,7)</f>
        <v>3.4569958981584743</v>
      </c>
      <c r="P1388" s="83" t="str">
        <f t="shared" ca="1" si="260"/>
        <v/>
      </c>
      <c r="Q1388" s="83" t="str">
        <f t="shared" ca="1" si="264"/>
        <v/>
      </c>
      <c r="R1388" s="83"/>
      <c r="S1388" s="83"/>
    </row>
    <row r="1389" spans="1:19" x14ac:dyDescent="0.2">
      <c r="A1389" s="83">
        <f>+MassCurves!A1356</f>
        <v>1352</v>
      </c>
      <c r="B1389" s="138">
        <f t="shared" si="253"/>
        <v>6.5540000000000003</v>
      </c>
      <c r="C1389" s="123">
        <f t="shared" ca="1" si="255"/>
        <v>0.15000000000000213</v>
      </c>
      <c r="D1389" s="139">
        <f t="shared" ca="1" si="256"/>
        <v>0</v>
      </c>
      <c r="E1389" s="138">
        <f t="shared" ca="1" si="257"/>
        <v>0.21849999999999997</v>
      </c>
      <c r="F1389" s="139">
        <f t="shared" ca="1" si="254"/>
        <v>0.16523516250000234</v>
      </c>
      <c r="G1389" s="140">
        <f t="shared" ca="1" si="261"/>
        <v>9.9141097500000512</v>
      </c>
      <c r="H1389" s="139">
        <f t="shared" ca="1" si="258"/>
        <v>0.94625784106671784</v>
      </c>
      <c r="I1389" s="123">
        <f t="shared" ca="1" si="262"/>
        <v>1.1114930035667201</v>
      </c>
      <c r="J1389" s="123">
        <f t="shared" ca="1" si="259"/>
        <v>2.2166459263217293</v>
      </c>
      <c r="K1389" s="142">
        <f t="shared" ca="1" si="263"/>
        <v>270.5190891429973</v>
      </c>
      <c r="L1389" s="143">
        <f ca="1">MAX(Routing!A$3,J1388+K1388)</f>
        <v>276.82941664357463</v>
      </c>
      <c r="M1389" s="141">
        <f ca="1">VLOOKUP(L1389,Routing!A$3:D$23,4)+(L1389-VLOOKUP(L1389,Routing!A$3:A$23,1))*VLOOKUP(L1389,Routing!A$3:E$23,5)</f>
        <v>3.1548932627306638</v>
      </c>
      <c r="N1389" s="141">
        <f ca="1">VLOOKUP($L1389,Routing!$A$3:$C$23,3)+($L1389-VLOOKUP($L1389,Routing!$A$3:$A$23,1))*VLOOKUP($L1389,Routing!$A$3:$F$23,6)</f>
        <v>0.18848107670857023</v>
      </c>
      <c r="O1389" s="141">
        <f ca="1">VLOOKUP($L1389,Routing!$A$3:$B$23,2)+($L1389-VLOOKUP($L1389,Routing!$A$3:$A$23,1))*VLOOKUP($L1389,Routing!$A$3:$G$23,7)</f>
        <v>3.4538678630095228</v>
      </c>
      <c r="P1389" s="83" t="str">
        <f t="shared" ca="1" si="260"/>
        <v/>
      </c>
      <c r="Q1389" s="83" t="str">
        <f t="shared" ca="1" si="264"/>
        <v/>
      </c>
      <c r="R1389" s="83"/>
      <c r="S1389" s="83"/>
    </row>
    <row r="1390" spans="1:19" x14ac:dyDescent="0.2">
      <c r="A1390" s="83">
        <f>+MassCurves!A1357</f>
        <v>1353</v>
      </c>
      <c r="B1390" s="138">
        <f t="shared" si="253"/>
        <v>6.556</v>
      </c>
      <c r="C1390" s="123">
        <f t="shared" ca="1" si="255"/>
        <v>0.14999999999999947</v>
      </c>
      <c r="D1390" s="139">
        <f t="shared" ca="1" si="256"/>
        <v>0</v>
      </c>
      <c r="E1390" s="138">
        <f t="shared" ca="1" si="257"/>
        <v>0.21849999999999997</v>
      </c>
      <c r="F1390" s="139">
        <f t="shared" ca="1" si="254"/>
        <v>0.16523516249999939</v>
      </c>
      <c r="G1390" s="140">
        <f t="shared" ca="1" si="261"/>
        <v>9.9141097500000512</v>
      </c>
      <c r="H1390" s="139">
        <f t="shared" ca="1" si="258"/>
        <v>0.93991777287795741</v>
      </c>
      <c r="I1390" s="123">
        <f t="shared" ca="1" si="262"/>
        <v>1.1051529353779568</v>
      </c>
      <c r="J1390" s="123">
        <f t="shared" ca="1" si="259"/>
        <v>2.2040292963174131</v>
      </c>
      <c r="K1390" s="142">
        <f t="shared" ca="1" si="263"/>
        <v>266.4389718007057</v>
      </c>
      <c r="L1390" s="143">
        <f ca="1">MAX(Routing!A$3,J1389+K1389)</f>
        <v>272.73573506931905</v>
      </c>
      <c r="M1390" s="141">
        <f ca="1">VLOOKUP(L1390,Routing!A$3:D$23,4)+(L1390-VLOOKUP(L1390,Routing!A$3:A$23,1))*VLOOKUP(L1390,Routing!A$3:E$23,5)</f>
        <v>3.1481067901483017</v>
      </c>
      <c r="N1390" s="141">
        <f ca="1">VLOOKUP($L1390,Routing!$A$3:$C$23,3)+($L1390-VLOOKUP($L1390,Routing!$A$3:$A$23,1))*VLOOKUP($L1390,Routing!$A$3:$F$23,6)</f>
        <v>0.18566641066058592</v>
      </c>
      <c r="O1390" s="141">
        <f ca="1">VLOOKUP($L1390,Routing!$A$3:$B$23,2)+($L1390-VLOOKUP($L1390,Routing!$A$3:$A$23,1))*VLOOKUP($L1390,Routing!$A$3:$G$23,7)</f>
        <v>3.4507404562895401</v>
      </c>
      <c r="P1390" s="83" t="str">
        <f t="shared" ca="1" si="260"/>
        <v/>
      </c>
      <c r="Q1390" s="83" t="str">
        <f t="shared" ca="1" si="264"/>
        <v/>
      </c>
      <c r="R1390" s="83"/>
      <c r="S1390" s="83"/>
    </row>
    <row r="1391" spans="1:19" x14ac:dyDescent="0.2">
      <c r="A1391" s="83">
        <f>+MassCurves!A1358</f>
        <v>1354</v>
      </c>
      <c r="B1391" s="138">
        <f t="shared" si="253"/>
        <v>6.5579999999999998</v>
      </c>
      <c r="C1391" s="123">
        <f t="shared" ca="1" si="255"/>
        <v>0.14999999999999947</v>
      </c>
      <c r="D1391" s="139">
        <f t="shared" ca="1" si="256"/>
        <v>0</v>
      </c>
      <c r="E1391" s="138">
        <f t="shared" ca="1" si="257"/>
        <v>0.21849999999999997</v>
      </c>
      <c r="F1391" s="139">
        <f t="shared" ca="1" si="254"/>
        <v>0.16523516249999939</v>
      </c>
      <c r="G1391" s="140">
        <f t="shared" ca="1" si="261"/>
        <v>9.9141097499999642</v>
      </c>
      <c r="H1391" s="139">
        <f t="shared" ca="1" si="258"/>
        <v>0.93364121097811126</v>
      </c>
      <c r="I1391" s="123">
        <f t="shared" ca="1" si="262"/>
        <v>1.0988763734781106</v>
      </c>
      <c r="J1391" s="123">
        <f t="shared" ca="1" si="259"/>
        <v>2.1915388335524</v>
      </c>
      <c r="K1391" s="142">
        <f t="shared" ca="1" si="263"/>
        <v>262.35979877876167</v>
      </c>
      <c r="L1391" s="143">
        <f ca="1">MAX(Routing!A$3,J1390+K1390)</f>
        <v>268.6430010970231</v>
      </c>
      <c r="M1391" s="141">
        <f ca="1">VLOOKUP(L1391,Routing!A$3:D$23,4)+(L1391-VLOOKUP(L1391,Routing!A$3:A$23,1))*VLOOKUP(L1391,Routing!A$3:E$23,5)</f>
        <v>3.1413218884928913</v>
      </c>
      <c r="N1391" s="141">
        <f ca="1">VLOOKUP($L1391,Routing!$A$3:$C$23,3)+($L1391-VLOOKUP($L1391,Routing!$A$3:$A$23,1))*VLOOKUP($L1391,Routing!$A$3:$F$23,6)</f>
        <v>0.18285239614912549</v>
      </c>
      <c r="O1391" s="141">
        <f ca="1">VLOOKUP($L1391,Routing!$A$3:$B$23,2)+($L1391-VLOOKUP($L1391,Routing!$A$3:$A$23,1))*VLOOKUP($L1391,Routing!$A$3:$G$23,7)</f>
        <v>3.4476137734990289</v>
      </c>
      <c r="P1391" s="83" t="str">
        <f t="shared" ca="1" si="260"/>
        <v/>
      </c>
      <c r="Q1391" s="83" t="str">
        <f t="shared" ca="1" si="264"/>
        <v/>
      </c>
      <c r="R1391" s="83"/>
      <c r="S1391" s="83"/>
    </row>
    <row r="1392" spans="1:19" x14ac:dyDescent="0.2">
      <c r="A1392" s="83">
        <f>+MassCurves!A1359</f>
        <v>1355</v>
      </c>
      <c r="B1392" s="138">
        <f t="shared" si="253"/>
        <v>6.5600000000000005</v>
      </c>
      <c r="C1392" s="123">
        <f t="shared" ca="1" si="255"/>
        <v>0.15000000000000213</v>
      </c>
      <c r="D1392" s="139">
        <f t="shared" ca="1" si="256"/>
        <v>0</v>
      </c>
      <c r="E1392" s="138">
        <f t="shared" ca="1" si="257"/>
        <v>0.21849999999999997</v>
      </c>
      <c r="F1392" s="139">
        <f t="shared" ca="1" si="254"/>
        <v>0.16523516250000234</v>
      </c>
      <c r="G1392" s="140">
        <f t="shared" ca="1" si="261"/>
        <v>9.9141097500000512</v>
      </c>
      <c r="H1392" s="139">
        <f t="shared" ca="1" si="258"/>
        <v>0.92742731002948997</v>
      </c>
      <c r="I1392" s="123">
        <f t="shared" ca="1" si="262"/>
        <v>1.0926624725294922</v>
      </c>
      <c r="J1392" s="123">
        <f t="shared" ca="1" si="259"/>
        <v>2.1791728613701071</v>
      </c>
      <c r="K1392" s="142">
        <f t="shared" ca="1" si="263"/>
        <v>258.28169255310934</v>
      </c>
      <c r="L1392" s="143">
        <f ca="1">MAX(Routing!A$3,J1391+K1391)</f>
        <v>264.55133761231406</v>
      </c>
      <c r="M1392" s="141">
        <f ca="1">VLOOKUP(L1392,Routing!A$3:D$23,4)+(L1392-VLOOKUP(L1392,Routing!A$3:A$23,1))*VLOOKUP(L1392,Routing!A$3:E$23,5)</f>
        <v>3.1345387614832436</v>
      </c>
      <c r="N1392" s="141">
        <f ca="1">VLOOKUP($L1392,Routing!$A$3:$C$23,3)+($L1392-VLOOKUP($L1392,Routing!$A$3:$A$23,1))*VLOOKUP($L1392,Routing!$A$3:$F$23,6)</f>
        <v>0.18003911766586145</v>
      </c>
      <c r="O1392" s="141">
        <f ca="1">VLOOKUP($L1392,Routing!$A$3:$B$23,2)+($L1392-VLOOKUP($L1392,Routing!$A$3:$A$23,1))*VLOOKUP($L1392,Routing!$A$3:$G$23,7)</f>
        <v>3.4444879085176243</v>
      </c>
      <c r="P1392" s="83" t="str">
        <f t="shared" ca="1" si="260"/>
        <v/>
      </c>
      <c r="Q1392" s="83" t="str">
        <f t="shared" ca="1" si="264"/>
        <v/>
      </c>
      <c r="R1392" s="83"/>
      <c r="S1392" s="83"/>
    </row>
    <row r="1393" spans="1:19" x14ac:dyDescent="0.2">
      <c r="A1393" s="83">
        <f>+MassCurves!A1360</f>
        <v>1356</v>
      </c>
      <c r="B1393" s="138">
        <f t="shared" si="253"/>
        <v>6.5620000000000003</v>
      </c>
      <c r="C1393" s="123">
        <f t="shared" ca="1" si="255"/>
        <v>0.15000000000000213</v>
      </c>
      <c r="D1393" s="139">
        <f t="shared" ca="1" si="256"/>
        <v>0</v>
      </c>
      <c r="E1393" s="138">
        <f t="shared" ca="1" si="257"/>
        <v>0.21849999999999997</v>
      </c>
      <c r="F1393" s="139">
        <f t="shared" ca="1" si="254"/>
        <v>0.16523516250000234</v>
      </c>
      <c r="G1393" s="140">
        <f t="shared" ca="1" si="261"/>
        <v>9.9141097500001401</v>
      </c>
      <c r="H1393" s="139">
        <f t="shared" ca="1" si="258"/>
        <v>0.92127523871319417</v>
      </c>
      <c r="I1393" s="123">
        <f t="shared" ca="1" si="262"/>
        <v>1.0865104012131965</v>
      </c>
      <c r="J1393" s="123">
        <f t="shared" ca="1" si="259"/>
        <v>2.1669297308734752</v>
      </c>
      <c r="K1393" s="142">
        <f t="shared" ca="1" si="263"/>
        <v>254.2047735202317</v>
      </c>
      <c r="L1393" s="143">
        <f ca="1">MAX(Routing!A$3,J1392+K1392)</f>
        <v>260.46086541447943</v>
      </c>
      <c r="M1393" s="141">
        <f ca="1">VLOOKUP(L1393,Routing!A$3:D$23,4)+(L1393-VLOOKUP(L1393,Routing!A$3:A$23,1))*VLOOKUP(L1393,Routing!A$3:E$23,5)</f>
        <v>3.1277576093794512</v>
      </c>
      <c r="N1393" s="141">
        <f ca="1">VLOOKUP($L1393,Routing!$A$3:$C$23,3)+($L1393-VLOOKUP($L1393,Routing!$A$3:$A$23,1))*VLOOKUP($L1393,Routing!$A$3:$F$23,6)</f>
        <v>0.17722665826797518</v>
      </c>
      <c r="O1393" s="141">
        <f ca="1">VLOOKUP($L1393,Routing!$A$3:$B$23,2)+($L1393-VLOOKUP($L1393,Routing!$A$3:$A$23,1))*VLOOKUP($L1393,Routing!$A$3:$G$23,7)</f>
        <v>3.4413629536310841</v>
      </c>
      <c r="P1393" s="83" t="str">
        <f t="shared" ca="1" si="260"/>
        <v/>
      </c>
      <c r="Q1393" s="83" t="str">
        <f t="shared" ca="1" si="264"/>
        <v/>
      </c>
      <c r="R1393" s="83"/>
      <c r="S1393" s="83"/>
    </row>
    <row r="1394" spans="1:19" x14ac:dyDescent="0.2">
      <c r="A1394" s="83">
        <f>+MassCurves!A1361</f>
        <v>1357</v>
      </c>
      <c r="B1394" s="138">
        <f t="shared" si="253"/>
        <v>6.5640000000000001</v>
      </c>
      <c r="C1394" s="123">
        <f t="shared" ca="1" si="255"/>
        <v>0.15000000000000213</v>
      </c>
      <c r="D1394" s="139">
        <f t="shared" ca="1" si="256"/>
        <v>0</v>
      </c>
      <c r="E1394" s="138">
        <f t="shared" ca="1" si="257"/>
        <v>0.21849999999999997</v>
      </c>
      <c r="F1394" s="139">
        <f t="shared" ca="1" si="254"/>
        <v>0.16523516250000234</v>
      </c>
      <c r="G1394" s="140">
        <f t="shared" ca="1" si="261"/>
        <v>9.9141097500001401</v>
      </c>
      <c r="H1394" s="139">
        <f t="shared" ca="1" si="258"/>
        <v>0.91518417945105601</v>
      </c>
      <c r="I1394" s="123">
        <f t="shared" ca="1" si="262"/>
        <v>1.0804193419510584</v>
      </c>
      <c r="J1394" s="123">
        <f t="shared" ca="1" si="259"/>
        <v>2.154807820375269</v>
      </c>
      <c r="K1394" s="142">
        <f t="shared" ca="1" si="263"/>
        <v>250.12916003168192</v>
      </c>
      <c r="L1394" s="143">
        <f ca="1">MAX(Routing!A$3,J1393+K1393)</f>
        <v>256.37170325110515</v>
      </c>
      <c r="M1394" s="141">
        <f ca="1">VLOOKUP(L1394,Routing!A$3:D$23,4)+(L1394-VLOOKUP(L1394,Routing!A$3:A$23,1))*VLOOKUP(L1394,Routing!A$3:E$23,5)</f>
        <v>3.1209786290403128</v>
      </c>
      <c r="N1394" s="141">
        <f ca="1">VLOOKUP($L1394,Routing!$A$3:$C$23,3)+($L1394-VLOOKUP($L1394,Routing!$A$3:$A$23,1))*VLOOKUP($L1394,Routing!$A$3:$F$23,6)</f>
        <v>0.17441509960197302</v>
      </c>
      <c r="O1394" s="141">
        <f ca="1">VLOOKUP($L1394,Routing!$A$3:$B$23,2)+($L1394-VLOOKUP($L1394,Routing!$A$3:$A$23,1))*VLOOKUP($L1394,Routing!$A$3:$G$23,7)</f>
        <v>3.4382389995577483</v>
      </c>
      <c r="P1394" s="83" t="str">
        <f t="shared" ca="1" si="260"/>
        <v/>
      </c>
      <c r="Q1394" s="83" t="str">
        <f t="shared" ca="1" si="264"/>
        <v/>
      </c>
      <c r="R1394" s="83"/>
      <c r="S1394" s="83"/>
    </row>
    <row r="1395" spans="1:19" x14ac:dyDescent="0.2">
      <c r="A1395" s="83">
        <f>+MassCurves!A1362</f>
        <v>1358</v>
      </c>
      <c r="B1395" s="138">
        <f t="shared" si="253"/>
        <v>6.5659999999999998</v>
      </c>
      <c r="C1395" s="123">
        <f t="shared" ca="1" si="255"/>
        <v>0.14999999999999947</v>
      </c>
      <c r="D1395" s="139">
        <f t="shared" ca="1" si="256"/>
        <v>0</v>
      </c>
      <c r="E1395" s="138">
        <f t="shared" ca="1" si="257"/>
        <v>0.21849999999999997</v>
      </c>
      <c r="F1395" s="139">
        <f t="shared" ca="1" si="254"/>
        <v>0.16523516249999939</v>
      </c>
      <c r="G1395" s="140">
        <f t="shared" ca="1" si="261"/>
        <v>9.9141097500000512</v>
      </c>
      <c r="H1395" s="139">
        <f t="shared" ca="1" si="258"/>
        <v>0.90915332813399685</v>
      </c>
      <c r="I1395" s="123">
        <f t="shared" ca="1" si="262"/>
        <v>1.0743884906339962</v>
      </c>
      <c r="J1395" s="123">
        <f t="shared" ca="1" si="259"/>
        <v>2.1428055348610355</v>
      </c>
      <c r="K1395" s="142">
        <f t="shared" ca="1" si="263"/>
        <v>246.05496842793983</v>
      </c>
      <c r="L1395" s="143">
        <f ca="1">MAX(Routing!A$3,J1394+K1394)</f>
        <v>252.2839678520572</v>
      </c>
      <c r="M1395" s="141">
        <f ca="1">VLOOKUP(L1395,Routing!A$3:D$23,4)+(L1395-VLOOKUP(L1395,Routing!A$3:A$23,1))*VLOOKUP(L1395,Routing!A$3:E$23,5)</f>
        <v>3.1142020139796665</v>
      </c>
      <c r="N1395" s="141">
        <f ca="1">VLOOKUP($L1395,Routing!$A$3:$C$23,3)+($L1395-VLOOKUP($L1395,Routing!$A$3:$A$23,1))*VLOOKUP($L1395,Routing!$A$3:$F$23,6)</f>
        <v>0.17160452192705064</v>
      </c>
      <c r="O1395" s="141">
        <f ca="1">VLOOKUP($L1395,Routing!$A$3:$B$23,2)+($L1395-VLOOKUP($L1395,Routing!$A$3:$A$23,1))*VLOOKUP($L1395,Routing!$A$3:$G$23,7)</f>
        <v>3.4351161354745012</v>
      </c>
      <c r="P1395" s="83" t="str">
        <f t="shared" ca="1" si="260"/>
        <v/>
      </c>
      <c r="Q1395" s="83" t="str">
        <f t="shared" ca="1" si="264"/>
        <v/>
      </c>
      <c r="R1395" s="83"/>
      <c r="S1395" s="83"/>
    </row>
    <row r="1396" spans="1:19" x14ac:dyDescent="0.2">
      <c r="A1396" s="83">
        <f>+MassCurves!A1363</f>
        <v>1359</v>
      </c>
      <c r="B1396" s="138">
        <f t="shared" si="253"/>
        <v>6.5680000000000005</v>
      </c>
      <c r="C1396" s="123">
        <f t="shared" ca="1" si="255"/>
        <v>0.15000000000000213</v>
      </c>
      <c r="D1396" s="139">
        <f t="shared" ca="1" si="256"/>
        <v>0</v>
      </c>
      <c r="E1396" s="138">
        <f t="shared" ca="1" si="257"/>
        <v>0.21849999999999997</v>
      </c>
      <c r="F1396" s="139">
        <f t="shared" ca="1" si="254"/>
        <v>0.16523516250000234</v>
      </c>
      <c r="G1396" s="140">
        <f t="shared" ca="1" si="261"/>
        <v>9.9141097500000512</v>
      </c>
      <c r="H1396" s="139">
        <f t="shared" ca="1" si="258"/>
        <v>0.90318189385662784</v>
      </c>
      <c r="I1396" s="123">
        <f t="shared" ca="1" si="262"/>
        <v>1.0684170563566302</v>
      </c>
      <c r="J1396" s="123">
        <f t="shared" ca="1" si="259"/>
        <v>2.1309213054643816</v>
      </c>
      <c r="K1396" s="142">
        <f t="shared" ca="1" si="263"/>
        <v>241.98231307162905</v>
      </c>
      <c r="L1396" s="143">
        <f ca="1">MAX(Routing!A$3,J1395+K1395)</f>
        <v>248.19777396280085</v>
      </c>
      <c r="M1396" s="141">
        <f ca="1">VLOOKUP(L1396,Routing!A$3:D$23,4)+(L1396-VLOOKUP(L1396,Routing!A$3:A$23,1))*VLOOKUP(L1396,Routing!A$3:E$23,5)</f>
        <v>3.1074279544216274</v>
      </c>
      <c r="N1396" s="141">
        <f ca="1">VLOOKUP($L1396,Routing!$A$3:$C$23,3)+($L1396-VLOOKUP($L1396,Routing!$A$3:$A$23,1))*VLOOKUP($L1396,Routing!$A$3:$F$23,6)</f>
        <v>0.16879500413800222</v>
      </c>
      <c r="O1396" s="141">
        <f ca="1">VLOOKUP($L1396,Routing!$A$3:$B$23,2)+($L1396-VLOOKUP($L1396,Routing!$A$3:$A$23,1))*VLOOKUP($L1396,Routing!$A$3:$G$23,7)</f>
        <v>3.4319944490422252</v>
      </c>
      <c r="P1396" s="83" t="str">
        <f t="shared" ca="1" si="260"/>
        <v/>
      </c>
      <c r="Q1396" s="83" t="str">
        <f t="shared" ca="1" si="264"/>
        <v/>
      </c>
      <c r="R1396" s="83"/>
      <c r="S1396" s="83"/>
    </row>
    <row r="1397" spans="1:19" x14ac:dyDescent="0.2">
      <c r="A1397" s="83">
        <f>+MassCurves!A1364</f>
        <v>1360</v>
      </c>
      <c r="B1397" s="138">
        <f t="shared" si="253"/>
        <v>6.57</v>
      </c>
      <c r="C1397" s="123">
        <f t="shared" ca="1" si="255"/>
        <v>0.15000000000000213</v>
      </c>
      <c r="D1397" s="139">
        <f t="shared" ca="1" si="256"/>
        <v>0</v>
      </c>
      <c r="E1397" s="138">
        <f t="shared" ca="1" si="257"/>
        <v>0.21849999999999997</v>
      </c>
      <c r="F1397" s="139">
        <f t="shared" ca="1" si="254"/>
        <v>0.16523516250000234</v>
      </c>
      <c r="G1397" s="140">
        <f t="shared" ca="1" si="261"/>
        <v>9.9141097500001401</v>
      </c>
      <c r="H1397" s="139">
        <f t="shared" ca="1" si="258"/>
        <v>0.89726909865793192</v>
      </c>
      <c r="I1397" s="123">
        <f t="shared" ca="1" si="262"/>
        <v>1.0625042611579343</v>
      </c>
      <c r="J1397" s="123">
        <f t="shared" ca="1" si="259"/>
        <v>2.1162265094753137</v>
      </c>
      <c r="K1397" s="142">
        <f t="shared" ca="1" si="263"/>
        <v>237.91130638009855</v>
      </c>
      <c r="L1397" s="143">
        <f ca="1">MAX(Routing!A$3,J1396+K1396)</f>
        <v>244.11323437709342</v>
      </c>
      <c r="M1397" s="141">
        <f ca="1">VLOOKUP(L1397,Routing!A$3:D$23,4)+(L1397-VLOOKUP(L1397,Routing!A$3:A$23,1))*VLOOKUP(L1397,Routing!A$3:E$23,5)</f>
        <v>3.1006566373547848</v>
      </c>
      <c r="N1397" s="141">
        <f ca="1">VLOOKUP($L1397,Routing!$A$3:$C$23,3)+($L1397-VLOOKUP($L1397,Routing!$A$3:$A$23,1))*VLOOKUP($L1397,Routing!$A$3:$F$23,6)</f>
        <v>0.16598662378769877</v>
      </c>
      <c r="O1397" s="141">
        <f ca="1">VLOOKUP($L1397,Routing!$A$3:$B$23,2)+($L1397-VLOOKUP($L1397,Routing!$A$3:$A$23,1))*VLOOKUP($L1397,Routing!$A$3:$G$23,7)</f>
        <v>3.4288740264307771</v>
      </c>
      <c r="P1397" s="83" t="str">
        <f t="shared" ca="1" si="260"/>
        <v/>
      </c>
      <c r="Q1397" s="83" t="str">
        <f t="shared" ca="1" si="264"/>
        <v/>
      </c>
      <c r="R1397" s="83"/>
      <c r="S1397" s="83"/>
    </row>
    <row r="1398" spans="1:19" x14ac:dyDescent="0.2">
      <c r="A1398" s="83">
        <f>+MassCurves!A1365</f>
        <v>1361</v>
      </c>
      <c r="B1398" s="138">
        <f t="shared" si="253"/>
        <v>6.5720000000000001</v>
      </c>
      <c r="C1398" s="123">
        <f t="shared" ca="1" si="255"/>
        <v>0.14700000000000113</v>
      </c>
      <c r="D1398" s="139">
        <f t="shared" ca="1" si="256"/>
        <v>0</v>
      </c>
      <c r="E1398" s="138">
        <f t="shared" ca="1" si="257"/>
        <v>0.21849999999999997</v>
      </c>
      <c r="F1398" s="139">
        <f t="shared" ca="1" si="254"/>
        <v>0.16193045925000124</v>
      </c>
      <c r="G1398" s="140">
        <f t="shared" ca="1" si="261"/>
        <v>9.8149686525001076</v>
      </c>
      <c r="H1398" s="139">
        <f t="shared" ca="1" si="258"/>
        <v>0.89179180104400158</v>
      </c>
      <c r="I1398" s="123">
        <f t="shared" ca="1" si="262"/>
        <v>1.0537222602940028</v>
      </c>
      <c r="J1398" s="123">
        <f t="shared" ca="1" si="259"/>
        <v>2.0987147166360778</v>
      </c>
      <c r="K1398" s="142">
        <f t="shared" ca="1" si="263"/>
        <v>233.83914148287491</v>
      </c>
      <c r="L1398" s="143">
        <f ca="1">MAX(Routing!A$3,J1397+K1397)</f>
        <v>240.02753288957388</v>
      </c>
      <c r="M1398" s="141">
        <f ca="1">VLOOKUP(L1398,Routing!A$3:D$23,4)+(L1398-VLOOKUP(L1398,Routing!A$3:A$23,1))*VLOOKUP(L1398,Routing!A$3:E$23,5)</f>
        <v>3.0938833940964079</v>
      </c>
      <c r="N1398" s="141">
        <f ca="1">VLOOKUP($L1398,Routing!$A$3:$C$23,3)+($L1398-VLOOKUP($L1398,Routing!$A$3:$A$23,1))*VLOOKUP($L1398,Routing!$A$3:$F$23,6)</f>
        <v>0.16317744455611394</v>
      </c>
      <c r="O1398" s="141">
        <f ca="1">VLOOKUP($L1398,Routing!$A$3:$B$23,2)+($L1398-VLOOKUP($L1398,Routing!$A$3:$A$23,1))*VLOOKUP($L1398,Routing!$A$3:$G$23,7)</f>
        <v>3.4257527161734607</v>
      </c>
      <c r="P1398" s="83" t="str">
        <f t="shared" ca="1" si="260"/>
        <v/>
      </c>
      <c r="Q1398" s="83" t="str">
        <f t="shared" ca="1" si="264"/>
        <v/>
      </c>
      <c r="R1398" s="83"/>
      <c r="S1398" s="83"/>
    </row>
    <row r="1399" spans="1:19" x14ac:dyDescent="0.2">
      <c r="A1399" s="83">
        <f>+MassCurves!A1366</f>
        <v>1362</v>
      </c>
      <c r="B1399" s="138">
        <f t="shared" si="253"/>
        <v>6.5739999999999998</v>
      </c>
      <c r="C1399" s="123">
        <f t="shared" ca="1" si="255"/>
        <v>0.14400000000000013</v>
      </c>
      <c r="D1399" s="139">
        <f t="shared" ca="1" si="256"/>
        <v>0</v>
      </c>
      <c r="E1399" s="138">
        <f t="shared" ca="1" si="257"/>
        <v>0.21849999999999997</v>
      </c>
      <c r="F1399" s="139">
        <f t="shared" ca="1" si="254"/>
        <v>0.15862575600000012</v>
      </c>
      <c r="G1399" s="140">
        <f t="shared" ca="1" si="261"/>
        <v>9.6166864575000393</v>
      </c>
      <c r="H1399" s="139">
        <f t="shared" ca="1" si="258"/>
        <v>0.88636671224583996</v>
      </c>
      <c r="I1399" s="123">
        <f t="shared" ca="1" si="262"/>
        <v>1.04499246824584</v>
      </c>
      <c r="J1399" s="123">
        <f t="shared" ca="1" si="259"/>
        <v>2.0813066724544278</v>
      </c>
      <c r="K1399" s="142">
        <f t="shared" ca="1" si="263"/>
        <v>229.76301440444635</v>
      </c>
      <c r="L1399" s="143">
        <f ca="1">MAX(Routing!A$3,J1398+K1398)</f>
        <v>235.93785619951097</v>
      </c>
      <c r="M1399" s="141">
        <f ca="1">VLOOKUP(L1399,Routing!A$3:D$23,4)+(L1399-VLOOKUP(L1399,Routing!A$3:A$23,1))*VLOOKUP(L1399,Routing!A$3:E$23,5)</f>
        <v>3.0871035607790391</v>
      </c>
      <c r="N1399" s="141">
        <f ca="1">VLOOKUP($L1399,Routing!$A$3:$C$23,3)+($L1399-VLOOKUP($L1399,Routing!$A$3:$A$23,1))*VLOOKUP($L1399,Routing!$A$3:$F$23,6)</f>
        <v>0.1603655321203388</v>
      </c>
      <c r="O1399" s="141">
        <f ca="1">VLOOKUP($L1399,Routing!$A$3:$B$23,2)+($L1399-VLOOKUP($L1399,Routing!$A$3:$A$23,1))*VLOOKUP($L1399,Routing!$A$3:$G$23,7)</f>
        <v>3.4226283690225991</v>
      </c>
      <c r="P1399" s="83" t="str">
        <f t="shared" ca="1" si="260"/>
        <v/>
      </c>
      <c r="Q1399" s="83" t="str">
        <f t="shared" ca="1" si="264"/>
        <v/>
      </c>
      <c r="R1399" s="83"/>
      <c r="S1399" s="83"/>
    </row>
    <row r="1400" spans="1:19" x14ac:dyDescent="0.2">
      <c r="A1400" s="83">
        <f>+MassCurves!A1367</f>
        <v>1363</v>
      </c>
      <c r="B1400" s="138">
        <f t="shared" si="253"/>
        <v>6.5760000000000005</v>
      </c>
      <c r="C1400" s="123">
        <f t="shared" ca="1" si="255"/>
        <v>0.14100000000000179</v>
      </c>
      <c r="D1400" s="139">
        <f t="shared" ca="1" si="256"/>
        <v>0</v>
      </c>
      <c r="E1400" s="138">
        <f t="shared" ca="1" si="257"/>
        <v>0.21849999999999997</v>
      </c>
      <c r="F1400" s="139">
        <f t="shared" ca="1" si="254"/>
        <v>0.15532105275000196</v>
      </c>
      <c r="G1400" s="140">
        <f t="shared" ca="1" si="261"/>
        <v>9.4184042625000632</v>
      </c>
      <c r="H1400" s="139">
        <f t="shared" ca="1" si="258"/>
        <v>0.88099316329018529</v>
      </c>
      <c r="I1400" s="123">
        <f t="shared" ca="1" si="262"/>
        <v>1.0363142160401873</v>
      </c>
      <c r="J1400" s="123">
        <f t="shared" ca="1" si="259"/>
        <v>2.0640010497139452</v>
      </c>
      <c r="K1400" s="142">
        <f t="shared" ca="1" si="263"/>
        <v>225.68304152509705</v>
      </c>
      <c r="L1400" s="143">
        <f ca="1">MAX(Routing!A$3,J1399+K1399)</f>
        <v>231.84432107690077</v>
      </c>
      <c r="M1400" s="141">
        <f ca="1">VLOOKUP(L1400,Routing!A$3:D$23,4)+(L1400-VLOOKUP(L1400,Routing!A$3:A$23,1))*VLOOKUP(L1400,Routing!A$3:E$23,5)</f>
        <v>3.0803173309830436</v>
      </c>
      <c r="N1400" s="141">
        <f ca="1">VLOOKUP($L1400,Routing!$A$3:$C$23,3)+($L1400-VLOOKUP($L1400,Routing!$A$3:$A$23,1))*VLOOKUP($L1400,Routing!$A$3:$F$23,6)</f>
        <v>0.15755096676716096</v>
      </c>
      <c r="O1400" s="141">
        <f ca="1">VLOOKUP($L1400,Routing!$A$3:$B$23,2)+($L1400-VLOOKUP($L1400,Routing!$A$3:$A$23,1))*VLOOKUP($L1400,Routing!$A$3:$G$23,7)</f>
        <v>3.4195010741857348</v>
      </c>
      <c r="P1400" s="83" t="str">
        <f t="shared" ca="1" si="260"/>
        <v/>
      </c>
      <c r="Q1400" s="83" t="str">
        <f t="shared" ca="1" si="264"/>
        <v/>
      </c>
      <c r="R1400" s="83"/>
      <c r="S1400" s="83"/>
    </row>
    <row r="1401" spans="1:19" x14ac:dyDescent="0.2">
      <c r="A1401" s="83">
        <f>+MassCurves!A1368</f>
        <v>1364</v>
      </c>
      <c r="B1401" s="138">
        <f t="shared" si="253"/>
        <v>6.5780000000000003</v>
      </c>
      <c r="C1401" s="123">
        <f t="shared" ca="1" si="255"/>
        <v>0.13800000000000079</v>
      </c>
      <c r="D1401" s="139">
        <f t="shared" ca="1" si="256"/>
        <v>0</v>
      </c>
      <c r="E1401" s="138">
        <f t="shared" ca="1" si="257"/>
        <v>0.21849999999999997</v>
      </c>
      <c r="F1401" s="139">
        <f t="shared" ca="1" si="254"/>
        <v>0.15201634950000084</v>
      </c>
      <c r="G1401" s="140">
        <f t="shared" ca="1" si="261"/>
        <v>9.2201220675000854</v>
      </c>
      <c r="H1401" s="139">
        <f t="shared" ca="1" si="258"/>
        <v>0.8756704959338738</v>
      </c>
      <c r="I1401" s="123">
        <f t="shared" ca="1" si="262"/>
        <v>1.0276868454338746</v>
      </c>
      <c r="J1401" s="123">
        <f t="shared" ca="1" si="259"/>
        <v>2.0467965424520491</v>
      </c>
      <c r="K1401" s="142">
        <f t="shared" ca="1" si="263"/>
        <v>221.59933751383443</v>
      </c>
      <c r="L1401" s="143">
        <f ca="1">MAX(Routing!A$3,J1400+K1400)</f>
        <v>227.74704257481099</v>
      </c>
      <c r="M1401" s="141">
        <f ca="1">VLOOKUP(L1401,Routing!A$3:D$23,4)+(L1401-VLOOKUP(L1401,Routing!A$3:A$23,1))*VLOOKUP(L1401,Routing!A$3:E$23,5)</f>
        <v>3.0735248954424774</v>
      </c>
      <c r="N1401" s="141">
        <f ca="1">VLOOKUP($L1401,Routing!$A$3:$C$23,3)+($L1401-VLOOKUP($L1401,Routing!$A$3:$A$23,1))*VLOOKUP($L1401,Routing!$A$3:$F$23,6)</f>
        <v>0.15473382760287085</v>
      </c>
      <c r="O1401" s="141">
        <f ca="1">VLOOKUP($L1401,Routing!$A$3:$B$23,2)+($L1401-VLOOKUP($L1401,Routing!$A$3:$A$23,1))*VLOOKUP($L1401,Routing!$A$3:$G$23,7)</f>
        <v>3.4163709195587462</v>
      </c>
      <c r="P1401" s="83" t="str">
        <f t="shared" ca="1" si="260"/>
        <v/>
      </c>
      <c r="Q1401" s="83" t="str">
        <f t="shared" ca="1" si="264"/>
        <v/>
      </c>
      <c r="R1401" s="83"/>
      <c r="S1401" s="83"/>
    </row>
    <row r="1402" spans="1:19" x14ac:dyDescent="0.2">
      <c r="A1402" s="83">
        <f>+MassCurves!A1369</f>
        <v>1365</v>
      </c>
      <c r="B1402" s="138">
        <f t="shared" si="253"/>
        <v>6.58</v>
      </c>
      <c r="C1402" s="123">
        <f t="shared" ca="1" si="255"/>
        <v>0.13499999999999979</v>
      </c>
      <c r="D1402" s="139">
        <f t="shared" ca="1" si="256"/>
        <v>0</v>
      </c>
      <c r="E1402" s="138">
        <f t="shared" ca="1" si="257"/>
        <v>0.21849999999999997</v>
      </c>
      <c r="F1402" s="139">
        <f t="shared" ca="1" si="254"/>
        <v>0.14871164624999975</v>
      </c>
      <c r="G1402" s="140">
        <f t="shared" ca="1" si="261"/>
        <v>9.0218398725000171</v>
      </c>
      <c r="H1402" s="139">
        <f t="shared" ca="1" si="258"/>
        <v>0.87039806245748386</v>
      </c>
      <c r="I1402" s="123">
        <f t="shared" ca="1" si="262"/>
        <v>1.0191097087074836</v>
      </c>
      <c r="J1402" s="123">
        <f t="shared" ca="1" si="259"/>
        <v>2.029691865551932</v>
      </c>
      <c r="K1402" s="142">
        <f t="shared" ca="1" si="263"/>
        <v>217.51201535520337</v>
      </c>
      <c r="L1402" s="143">
        <f ca="1">MAX(Routing!A$3,J1401+K1401)</f>
        <v>223.64613405628648</v>
      </c>
      <c r="M1402" s="141">
        <f ca="1">VLOOKUP(L1402,Routing!A$3:D$23,4)+(L1402-VLOOKUP(L1402,Routing!A$3:A$23,1))*VLOOKUP(L1402,Routing!A$3:E$23,5)</f>
        <v>3.0667264420896903</v>
      </c>
      <c r="N1402" s="141">
        <f ca="1">VLOOKUP($L1402,Routing!$A$3:$C$23,3)+($L1402-VLOOKUP($L1402,Routing!$A$3:$A$23,1))*VLOOKUP($L1402,Routing!$A$3:$F$23,6)</f>
        <v>0.15191419257176086</v>
      </c>
      <c r="O1402" s="141">
        <f ca="1">VLOOKUP($L1402,Routing!$A$3:$B$23,2)+($L1402-VLOOKUP($L1402,Routing!$A$3:$A$23,1))*VLOOKUP($L1402,Routing!$A$3:$G$23,7)</f>
        <v>3.4132379917464015</v>
      </c>
      <c r="P1402" s="83" t="str">
        <f t="shared" ca="1" si="260"/>
        <v/>
      </c>
      <c r="Q1402" s="83" t="str">
        <f t="shared" ca="1" si="264"/>
        <v/>
      </c>
      <c r="R1402" s="83"/>
      <c r="S1402" s="83"/>
    </row>
    <row r="1403" spans="1:19" x14ac:dyDescent="0.2">
      <c r="A1403" s="83">
        <f>+MassCurves!A1370</f>
        <v>1366</v>
      </c>
      <c r="B1403" s="138">
        <f t="shared" si="253"/>
        <v>6.5819999999999999</v>
      </c>
      <c r="C1403" s="123">
        <f t="shared" ca="1" si="255"/>
        <v>0.13200000000000145</v>
      </c>
      <c r="D1403" s="139">
        <f t="shared" ca="1" si="256"/>
        <v>0</v>
      </c>
      <c r="E1403" s="138">
        <f t="shared" ca="1" si="257"/>
        <v>0.21849999999999997</v>
      </c>
      <c r="F1403" s="139">
        <f t="shared" ca="1" si="254"/>
        <v>0.14540694300000157</v>
      </c>
      <c r="G1403" s="140">
        <f t="shared" ca="1" si="261"/>
        <v>8.8235576775000411</v>
      </c>
      <c r="H1403" s="139">
        <f t="shared" ca="1" si="258"/>
        <v>0.86517522546361381</v>
      </c>
      <c r="I1403" s="123">
        <f t="shared" ca="1" si="262"/>
        <v>1.0105821684636154</v>
      </c>
      <c r="J1403" s="123">
        <f t="shared" ca="1" si="259"/>
        <v>2.012685754343587</v>
      </c>
      <c r="K1403" s="142">
        <f t="shared" ca="1" si="263"/>
        <v>213.42118637561026</v>
      </c>
      <c r="L1403" s="143">
        <f ca="1">MAX(Routing!A$3,J1402+K1402)</f>
        <v>219.54170722075531</v>
      </c>
      <c r="M1403" s="141">
        <f ca="1">VLOOKUP(L1403,Routing!A$3:D$23,4)+(L1403-VLOOKUP(L1403,Routing!A$3:A$23,1))*VLOOKUP(L1403,Routing!A$3:E$23,5)</f>
        <v>3.0599221560991001</v>
      </c>
      <c r="N1403" s="141">
        <f ca="1">VLOOKUP($L1403,Routing!$A$3:$C$23,3)+($L1403-VLOOKUP($L1403,Routing!$A$3:$A$23,1))*VLOOKUP($L1403,Routing!$A$3:$F$23,6)</f>
        <v>0.14909213847428113</v>
      </c>
      <c r="O1403" s="141">
        <f ca="1">VLOOKUP($L1403,Routing!$A$3:$B$23,2)+($L1403-VLOOKUP($L1403,Routing!$A$3:$A$23,1))*VLOOKUP($L1403,Routing!$A$3:$G$23,7)</f>
        <v>3.4101023760825351</v>
      </c>
      <c r="P1403" s="83" t="str">
        <f t="shared" ca="1" si="260"/>
        <v/>
      </c>
      <c r="Q1403" s="83" t="str">
        <f t="shared" ca="1" si="264"/>
        <v/>
      </c>
      <c r="R1403" s="83"/>
      <c r="S1403" s="83"/>
    </row>
    <row r="1404" spans="1:19" x14ac:dyDescent="0.2">
      <c r="A1404" s="83">
        <f>+MassCurves!A1371</f>
        <v>1367</v>
      </c>
      <c r="B1404" s="138">
        <f t="shared" si="253"/>
        <v>6.5839999999999996</v>
      </c>
      <c r="C1404" s="123">
        <f t="shared" ca="1" si="255"/>
        <v>0.12900000000000045</v>
      </c>
      <c r="D1404" s="139">
        <f t="shared" ca="1" si="256"/>
        <v>0</v>
      </c>
      <c r="E1404" s="138">
        <f t="shared" ca="1" si="257"/>
        <v>0.21849999999999997</v>
      </c>
      <c r="F1404" s="139">
        <f t="shared" ca="1" si="254"/>
        <v>0.14210223975000047</v>
      </c>
      <c r="G1404" s="140">
        <f t="shared" ca="1" si="261"/>
        <v>8.6252754825000615</v>
      </c>
      <c r="H1404" s="139">
        <f t="shared" ca="1" si="258"/>
        <v>0.86000135767965358</v>
      </c>
      <c r="I1404" s="123">
        <f t="shared" ca="1" si="262"/>
        <v>1.0021035974296542</v>
      </c>
      <c r="J1404" s="123">
        <f t="shared" ca="1" si="259"/>
        <v>1.9957769642137568</v>
      </c>
      <c r="K1404" s="142">
        <f t="shared" ca="1" si="263"/>
        <v>209.32696026914994</v>
      </c>
      <c r="L1404" s="143">
        <f ca="1">MAX(Routing!A$3,J1403+K1403)</f>
        <v>215.43387212995384</v>
      </c>
      <c r="M1404" s="141">
        <f ca="1">VLOOKUP(L1404,Routing!A$3:D$23,4)+(L1404-VLOOKUP(L1404,Routing!A$3:A$23,1))*VLOOKUP(L1404,Routing!A$3:E$23,5)</f>
        <v>3.0531122199301741</v>
      </c>
      <c r="N1404" s="141">
        <f ca="1">VLOOKUP($L1404,Routing!$A$3:$C$23,3)+($L1404-VLOOKUP($L1404,Routing!$A$3:$A$23,1))*VLOOKUP($L1404,Routing!$A$3:$F$23,6)</f>
        <v>0.14626774098486478</v>
      </c>
      <c r="O1404" s="141">
        <f ca="1">VLOOKUP($L1404,Routing!$A$3:$B$23,2)+($L1404-VLOOKUP($L1404,Routing!$A$3:$A$23,1))*VLOOKUP($L1404,Routing!$A$3:$G$23,7)</f>
        <v>3.4069641566498503</v>
      </c>
      <c r="P1404" s="83" t="str">
        <f t="shared" ca="1" si="260"/>
        <v/>
      </c>
      <c r="Q1404" s="83" t="str">
        <f t="shared" ca="1" si="264"/>
        <v/>
      </c>
      <c r="R1404" s="83"/>
      <c r="S1404" s="83"/>
    </row>
    <row r="1405" spans="1:19" x14ac:dyDescent="0.2">
      <c r="A1405" s="83">
        <f>+MassCurves!A1372</f>
        <v>1368</v>
      </c>
      <c r="B1405" s="138">
        <f t="shared" si="253"/>
        <v>6.5860000000000003</v>
      </c>
      <c r="C1405" s="123">
        <f t="shared" ca="1" si="255"/>
        <v>0.12600000000000211</v>
      </c>
      <c r="D1405" s="139">
        <f t="shared" ca="1" si="256"/>
        <v>0</v>
      </c>
      <c r="E1405" s="138">
        <f t="shared" ca="1" si="257"/>
        <v>0.21849999999999997</v>
      </c>
      <c r="F1405" s="139">
        <f t="shared" ca="1" si="254"/>
        <v>0.13879753650000232</v>
      </c>
      <c r="G1405" s="140">
        <f t="shared" ca="1" si="261"/>
        <v>8.4269932875000837</v>
      </c>
      <c r="H1405" s="139">
        <f t="shared" ca="1" si="258"/>
        <v>0.85487584176494824</v>
      </c>
      <c r="I1405" s="123">
        <f t="shared" ca="1" si="262"/>
        <v>0.9936733782649505</v>
      </c>
      <c r="J1405" s="123">
        <f t="shared" ca="1" si="259"/>
        <v>1.978964270224536</v>
      </c>
      <c r="K1405" s="142">
        <f t="shared" ca="1" si="263"/>
        <v>205.22944512296885</v>
      </c>
      <c r="L1405" s="143">
        <f ca="1">MAX(Routing!A$3,J1404+K1404)</f>
        <v>211.32273723336368</v>
      </c>
      <c r="M1405" s="141">
        <f ca="1">VLOOKUP(L1405,Routing!A$3:D$23,4)+(L1405-VLOOKUP(L1405,Routing!A$3:A$23,1))*VLOOKUP(L1405,Routing!A$3:E$23,5)</f>
        <v>3.0462968133695956</v>
      </c>
      <c r="N1405" s="141">
        <f ca="1">VLOOKUP($L1405,Routing!$A$3:$C$23,3)+($L1405-VLOOKUP($L1405,Routing!$A$3:$A$23,1))*VLOOKUP($L1405,Routing!$A$3:$F$23,6)</f>
        <v>0.14344107466941741</v>
      </c>
      <c r="O1405" s="141">
        <f ca="1">VLOOKUP($L1405,Routing!$A$3:$B$23,2)+($L1405-VLOOKUP($L1405,Routing!$A$3:$A$23,1))*VLOOKUP($L1405,Routing!$A$3:$G$23,7)</f>
        <v>3.4038234162993533</v>
      </c>
      <c r="P1405" s="83" t="str">
        <f t="shared" ca="1" si="260"/>
        <v/>
      </c>
      <c r="Q1405" s="83" t="str">
        <f t="shared" ca="1" si="264"/>
        <v/>
      </c>
      <c r="R1405" s="83"/>
      <c r="S1405" s="83"/>
    </row>
    <row r="1406" spans="1:19" x14ac:dyDescent="0.2">
      <c r="A1406" s="83">
        <f>+MassCurves!A1373</f>
        <v>1369</v>
      </c>
      <c r="B1406" s="138">
        <f t="shared" si="253"/>
        <v>6.5880000000000001</v>
      </c>
      <c r="C1406" s="123">
        <f t="shared" ca="1" si="255"/>
        <v>0.12300000000000111</v>
      </c>
      <c r="D1406" s="139">
        <f t="shared" ca="1" si="256"/>
        <v>0</v>
      </c>
      <c r="E1406" s="138">
        <f t="shared" ca="1" si="257"/>
        <v>0.21849999999999997</v>
      </c>
      <c r="F1406" s="139">
        <f t="shared" ca="1" si="254"/>
        <v>0.13549283325000122</v>
      </c>
      <c r="G1406" s="140">
        <f t="shared" ca="1" si="261"/>
        <v>8.2287110925001059</v>
      </c>
      <c r="H1406" s="139">
        <f t="shared" ca="1" si="258"/>
        <v>0.84979807012223851</v>
      </c>
      <c r="I1406" s="123">
        <f t="shared" ca="1" si="262"/>
        <v>0.98529090337223968</v>
      </c>
      <c r="J1406" s="123">
        <f t="shared" ca="1" si="259"/>
        <v>1.9622464667404165</v>
      </c>
      <c r="K1406" s="142">
        <f t="shared" ca="1" si="263"/>
        <v>201.12874744215912</v>
      </c>
      <c r="L1406" s="143">
        <f ca="1">MAX(Routing!A$3,J1405+K1405)</f>
        <v>207.20840939319339</v>
      </c>
      <c r="M1406" s="141">
        <f ca="1">VLOOKUP(L1406,Routing!A$3:D$23,4)+(L1406-VLOOKUP(L1406,Routing!A$3:A$23,1))*VLOOKUP(L1406,Routing!A$3:E$23,5)</f>
        <v>3.0394761135726789</v>
      </c>
      <c r="N1406" s="141">
        <f ca="1">VLOOKUP($L1406,Routing!$A$3:$C$23,3)+($L1406-VLOOKUP($L1406,Routing!$A$3:$A$23,1))*VLOOKUP($L1406,Routing!$A$3:$F$23,6)</f>
        <v>0.14061221300249357</v>
      </c>
      <c r="O1406" s="141">
        <f ca="1">VLOOKUP($L1406,Routing!$A$3:$B$23,2)+($L1406-VLOOKUP($L1406,Routing!$A$3:$A$23,1))*VLOOKUP($L1406,Routing!$A$3:$G$23,7)</f>
        <v>3.4006802366694382</v>
      </c>
      <c r="P1406" s="83" t="str">
        <f t="shared" ca="1" si="260"/>
        <v/>
      </c>
      <c r="Q1406" s="83" t="str">
        <f t="shared" ca="1" si="264"/>
        <v/>
      </c>
      <c r="R1406" s="83"/>
      <c r="S1406" s="83"/>
    </row>
    <row r="1407" spans="1:19" x14ac:dyDescent="0.2">
      <c r="A1407" s="83">
        <f>+MassCurves!A1374</f>
        <v>1370</v>
      </c>
      <c r="B1407" s="138">
        <f t="shared" si="253"/>
        <v>6.59</v>
      </c>
      <c r="C1407" s="123">
        <f t="shared" ca="1" si="255"/>
        <v>0.12000000000000011</v>
      </c>
      <c r="D1407" s="139">
        <f t="shared" ca="1" si="256"/>
        <v>0</v>
      </c>
      <c r="E1407" s="138">
        <f t="shared" ca="1" si="257"/>
        <v>0.21849999999999997</v>
      </c>
      <c r="F1407" s="139">
        <f t="shared" ca="1" si="254"/>
        <v>0.1321881300000001</v>
      </c>
      <c r="G1407" s="140">
        <f t="shared" ca="1" si="261"/>
        <v>8.0304288975000411</v>
      </c>
      <c r="H1407" s="139">
        <f t="shared" ca="1" si="258"/>
        <v>0.84476744471327048</v>
      </c>
      <c r="I1407" s="123">
        <f t="shared" ca="1" si="262"/>
        <v>0.97695557471327055</v>
      </c>
      <c r="J1407" s="123">
        <f t="shared" ca="1" si="259"/>
        <v>1.9485729686128592</v>
      </c>
      <c r="K1407" s="142">
        <f t="shared" ca="1" si="263"/>
        <v>197.03730659120848</v>
      </c>
      <c r="L1407" s="143">
        <f ca="1">MAX(Routing!A$3,J1406+K1406)</f>
        <v>203.09099390889955</v>
      </c>
      <c r="M1407" s="141">
        <f ca="1">VLOOKUP(L1407,Routing!A$3:D$23,4)+(L1407-VLOOKUP(L1407,Routing!A$3:A$23,1))*VLOOKUP(L1407,Routing!A$3:E$23,5)</f>
        <v>3.026484469068266</v>
      </c>
      <c r="N1407" s="141">
        <f ca="1">VLOOKUP($L1407,Routing!$A$3:$C$23,3)+($L1407-VLOOKUP($L1407,Routing!$A$3:$A$23,1))*VLOOKUP($L1407,Routing!$A$3:$F$23,6)</f>
        <v>0.13778547482082043</v>
      </c>
      <c r="O1407" s="141">
        <f ca="1">VLOOKUP($L1407,Routing!$A$3:$B$23,2)+($L1407-VLOOKUP($L1407,Routing!$A$3:$A$23,1))*VLOOKUP($L1407,Routing!$A$3:$G$23,7)</f>
        <v>3.3778547482082044</v>
      </c>
      <c r="P1407" s="83" t="str">
        <f t="shared" ca="1" si="260"/>
        <v/>
      </c>
      <c r="Q1407" s="83" t="str">
        <f t="shared" ca="1" si="264"/>
        <v/>
      </c>
      <c r="R1407" s="83"/>
      <c r="S1407" s="83"/>
    </row>
    <row r="1408" spans="1:19" x14ac:dyDescent="0.2">
      <c r="A1408" s="83">
        <f>+MassCurves!A1375</f>
        <v>1371</v>
      </c>
      <c r="B1408" s="138">
        <f t="shared" si="253"/>
        <v>6.5919999999999996</v>
      </c>
      <c r="C1408" s="123">
        <f t="shared" ca="1" si="255"/>
        <v>0.12000000000000011</v>
      </c>
      <c r="D1408" s="139">
        <f t="shared" ca="1" si="256"/>
        <v>0</v>
      </c>
      <c r="E1408" s="138">
        <f t="shared" ca="1" si="257"/>
        <v>0.21849999999999997</v>
      </c>
      <c r="F1408" s="139">
        <f t="shared" ca="1" si="254"/>
        <v>0.1321881300000001</v>
      </c>
      <c r="G1408" s="140">
        <f t="shared" ca="1" si="261"/>
        <v>7.931287800000006</v>
      </c>
      <c r="H1408" s="139">
        <f t="shared" ca="1" si="258"/>
        <v>0.83942927517299171</v>
      </c>
      <c r="I1408" s="123">
        <f t="shared" ca="1" si="262"/>
        <v>0.97161740517299178</v>
      </c>
      <c r="J1408" s="123">
        <f t="shared" ca="1" si="259"/>
        <v>1.9379470688329681</v>
      </c>
      <c r="K1408" s="142">
        <f t="shared" ca="1" si="263"/>
        <v>192.96148157988546</v>
      </c>
      <c r="L1408" s="143">
        <f ca="1">MAX(Routing!A$3,J1407+K1407)</f>
        <v>198.98587955982134</v>
      </c>
      <c r="M1408" s="141">
        <f ca="1">VLOOKUP(L1408,Routing!A$3:D$23,4)+(L1408-VLOOKUP(L1408,Routing!A$3:A$23,1))*VLOOKUP(L1408,Routing!A$3:E$23,5)</f>
        <v>3.0118354197852528</v>
      </c>
      <c r="N1408" s="141">
        <f ca="1">VLOOKUP($L1408,Routing!$A$3:$C$23,3)+($L1408-VLOOKUP($L1408,Routing!$A$3:$A$23,1))*VLOOKUP($L1408,Routing!$A$3:$F$23,6)</f>
        <v>0.13496834995870252</v>
      </c>
      <c r="O1408" s="141">
        <f ca="1">VLOOKUP($L1408,Routing!$A$3:$B$23,2)+($L1408-VLOOKUP($L1408,Routing!$A$3:$A$23,1))*VLOOKUP($L1408,Routing!$A$3:$G$23,7)</f>
        <v>3.3496834995870253</v>
      </c>
      <c r="P1408" s="83" t="str">
        <f t="shared" ca="1" si="260"/>
        <v/>
      </c>
      <c r="Q1408" s="83" t="str">
        <f t="shared" ca="1" si="264"/>
        <v/>
      </c>
      <c r="R1408" s="83"/>
      <c r="S1408" s="83"/>
    </row>
    <row r="1409" spans="1:19" x14ac:dyDescent="0.2">
      <c r="A1409" s="83">
        <f>+MassCurves!A1376</f>
        <v>1372</v>
      </c>
      <c r="B1409" s="138">
        <f t="shared" si="253"/>
        <v>6.5940000000000003</v>
      </c>
      <c r="C1409" s="123">
        <f t="shared" ca="1" si="255"/>
        <v>0.12000000000000011</v>
      </c>
      <c r="D1409" s="139">
        <f t="shared" ca="1" si="256"/>
        <v>0</v>
      </c>
      <c r="E1409" s="138">
        <f t="shared" ca="1" si="257"/>
        <v>0.21849999999999997</v>
      </c>
      <c r="F1409" s="139">
        <f t="shared" ca="1" si="254"/>
        <v>0.1321881300000001</v>
      </c>
      <c r="G1409" s="140">
        <f t="shared" ca="1" si="261"/>
        <v>7.931287800000006</v>
      </c>
      <c r="H1409" s="139">
        <f t="shared" ca="1" si="258"/>
        <v>0.83414154486236569</v>
      </c>
      <c r="I1409" s="123">
        <f t="shared" ca="1" si="262"/>
        <v>0.96632967486236576</v>
      </c>
      <c r="J1409" s="123">
        <f t="shared" ca="1" si="259"/>
        <v>1.9274214140546182</v>
      </c>
      <c r="K1409" s="142">
        <f t="shared" ca="1" si="263"/>
        <v>188.90418669962784</v>
      </c>
      <c r="L1409" s="143">
        <f ca="1">MAX(Routing!A$3,J1408+K1408)</f>
        <v>194.89942864871841</v>
      </c>
      <c r="M1409" s="141">
        <f ca="1">VLOOKUP(L1409,Routing!A$3:D$23,4)+(L1409-VLOOKUP(L1409,Routing!A$3:A$23,1))*VLOOKUP(L1409,Routing!A$3:E$23,5)</f>
        <v>2.9972529707475539</v>
      </c>
      <c r="N1409" s="141">
        <f ca="1">VLOOKUP($L1409,Routing!$A$3:$C$23,3)+($L1409-VLOOKUP($L1409,Routing!$A$3:$A$23,1))*VLOOKUP($L1409,Routing!$A$3:$F$23,6)</f>
        <v>0.13216403283606806</v>
      </c>
      <c r="O1409" s="141">
        <f ca="1">VLOOKUP($L1409,Routing!$A$3:$B$23,2)+($L1409-VLOOKUP($L1409,Routing!$A$3:$A$23,1))*VLOOKUP($L1409,Routing!$A$3:$G$23,7)</f>
        <v>3.3216403283606808</v>
      </c>
      <c r="P1409" s="83" t="str">
        <f t="shared" ca="1" si="260"/>
        <v/>
      </c>
      <c r="Q1409" s="83" t="str">
        <f t="shared" ca="1" si="264"/>
        <v/>
      </c>
      <c r="R1409" s="83"/>
      <c r="S1409" s="83"/>
    </row>
    <row r="1410" spans="1:19" x14ac:dyDescent="0.2">
      <c r="A1410" s="83">
        <f>+MassCurves!A1377</f>
        <v>1373</v>
      </c>
      <c r="B1410" s="138">
        <f t="shared" si="253"/>
        <v>6.5960000000000001</v>
      </c>
      <c r="C1410" s="123">
        <f t="shared" ca="1" si="255"/>
        <v>0.12000000000000011</v>
      </c>
      <c r="D1410" s="139">
        <f t="shared" ca="1" si="256"/>
        <v>0</v>
      </c>
      <c r="E1410" s="138">
        <f t="shared" ca="1" si="257"/>
        <v>0.21849999999999997</v>
      </c>
      <c r="F1410" s="139">
        <f t="shared" ca="1" si="254"/>
        <v>0.1321881300000001</v>
      </c>
      <c r="G1410" s="140">
        <f t="shared" ca="1" si="261"/>
        <v>7.931287800000006</v>
      </c>
      <c r="H1410" s="139">
        <f t="shared" ca="1" si="258"/>
        <v>0.82890362032429743</v>
      </c>
      <c r="I1410" s="123">
        <f t="shared" ca="1" si="262"/>
        <v>0.9610917503242975</v>
      </c>
      <c r="J1410" s="123">
        <f t="shared" ca="1" si="259"/>
        <v>1.9169947472768372</v>
      </c>
      <c r="K1410" s="142">
        <f t="shared" ca="1" si="263"/>
        <v>184.86538912319054</v>
      </c>
      <c r="L1410" s="143">
        <f ca="1">MAX(Routing!A$3,J1409+K1409)</f>
        <v>190.83160811368245</v>
      </c>
      <c r="M1410" s="141">
        <f ca="1">VLOOKUP(L1410,Routing!A$3:D$23,4)+(L1410-VLOOKUP(L1410,Routing!A$3:A$23,1))*VLOOKUP(L1410,Routing!A$3:E$23,5)</f>
        <v>2.9827370039741616</v>
      </c>
      <c r="N1410" s="141">
        <f ca="1">VLOOKUP($L1410,Routing!$A$3:$C$23,3)+($L1410-VLOOKUP($L1410,Routing!$A$3:$A$23,1))*VLOOKUP($L1410,Routing!$A$3:$F$23,6)</f>
        <v>0.12937250076426191</v>
      </c>
      <c r="O1410" s="141">
        <f ca="1">VLOOKUP($L1410,Routing!$A$3:$B$23,2)+($L1410-VLOOKUP($L1410,Routing!$A$3:$A$23,1))*VLOOKUP($L1410,Routing!$A$3:$G$23,7)</f>
        <v>3.2937250076426192</v>
      </c>
      <c r="P1410" s="83" t="str">
        <f t="shared" ca="1" si="260"/>
        <v/>
      </c>
      <c r="Q1410" s="83" t="str">
        <f t="shared" ca="1" si="264"/>
        <v/>
      </c>
      <c r="R1410" s="83"/>
      <c r="S1410" s="83"/>
    </row>
    <row r="1411" spans="1:19" x14ac:dyDescent="0.2">
      <c r="A1411" s="83">
        <f>+MassCurves!A1378</f>
        <v>1374</v>
      </c>
      <c r="B1411" s="138">
        <f t="shared" si="253"/>
        <v>6.5979999999999999</v>
      </c>
      <c r="C1411" s="123">
        <f t="shared" ca="1" si="255"/>
        <v>0.12000000000000011</v>
      </c>
      <c r="D1411" s="139">
        <f t="shared" ca="1" si="256"/>
        <v>0</v>
      </c>
      <c r="E1411" s="138">
        <f t="shared" ca="1" si="257"/>
        <v>0.21849999999999997</v>
      </c>
      <c r="F1411" s="139">
        <f t="shared" ca="1" si="254"/>
        <v>0.1321881300000001</v>
      </c>
      <c r="G1411" s="140">
        <f t="shared" ca="1" si="261"/>
        <v>7.931287800000006</v>
      </c>
      <c r="H1411" s="139">
        <f t="shared" ca="1" si="258"/>
        <v>0.82371487801490051</v>
      </c>
      <c r="I1411" s="123">
        <f t="shared" ca="1" si="262"/>
        <v>0.95590300801490058</v>
      </c>
      <c r="J1411" s="123">
        <f t="shared" ca="1" si="259"/>
        <v>1.9066658311394815</v>
      </c>
      <c r="K1411" s="142">
        <f t="shared" ca="1" si="263"/>
        <v>180.84505500827635</v>
      </c>
      <c r="L1411" s="143">
        <f ca="1">MAX(Routing!A$3,J1410+K1410)</f>
        <v>186.78238387046738</v>
      </c>
      <c r="M1411" s="141">
        <f ca="1">VLOOKUP(L1411,Routing!A$3:D$23,4)+(L1411-VLOOKUP(L1411,Routing!A$3:A$23,1))*VLOOKUP(L1411,Routing!A$3:E$23,5)</f>
        <v>2.9682873978358701</v>
      </c>
      <c r="N1411" s="141">
        <f ca="1">VLOOKUP($L1411,Routing!$A$3:$C$23,3)+($L1411-VLOOKUP($L1411,Routing!$A$3:$A$23,1))*VLOOKUP($L1411,Routing!$A$3:$F$23,6)</f>
        <v>0.12659373035305199</v>
      </c>
      <c r="O1411" s="141">
        <f ca="1">VLOOKUP($L1411,Routing!$A$3:$B$23,2)+($L1411-VLOOKUP($L1411,Routing!$A$3:$A$23,1))*VLOOKUP($L1411,Routing!$A$3:$G$23,7)</f>
        <v>3.2659373035305199</v>
      </c>
      <c r="P1411" s="83" t="str">
        <f t="shared" ca="1" si="260"/>
        <v/>
      </c>
      <c r="Q1411" s="83" t="str">
        <f t="shared" ca="1" si="264"/>
        <v/>
      </c>
      <c r="R1411" s="83"/>
      <c r="S1411" s="83"/>
    </row>
    <row r="1412" spans="1:19" x14ac:dyDescent="0.2">
      <c r="A1412" s="83">
        <f>+MassCurves!A1379</f>
        <v>1375</v>
      </c>
      <c r="B1412" s="138">
        <f t="shared" si="253"/>
        <v>6.6</v>
      </c>
      <c r="C1412" s="123">
        <f t="shared" ca="1" si="255"/>
        <v>0.11999999999999746</v>
      </c>
      <c r="D1412" s="139">
        <f t="shared" ca="1" si="256"/>
        <v>0</v>
      </c>
      <c r="E1412" s="138">
        <f t="shared" ca="1" si="257"/>
        <v>0.21849999999999997</v>
      </c>
      <c r="F1412" s="139">
        <f t="shared" ca="1" si="254"/>
        <v>0.13218812999999718</v>
      </c>
      <c r="G1412" s="140">
        <f t="shared" ca="1" si="261"/>
        <v>7.9312877999999181</v>
      </c>
      <c r="H1412" s="139">
        <f t="shared" ca="1" si="258"/>
        <v>0.81857470411791311</v>
      </c>
      <c r="I1412" s="123">
        <f t="shared" ca="1" si="262"/>
        <v>0.95076283411791029</v>
      </c>
      <c r="J1412" s="123">
        <f t="shared" ca="1" si="259"/>
        <v>1.8964334475561275</v>
      </c>
      <c r="K1412" s="142">
        <f t="shared" ca="1" si="263"/>
        <v>176.84314952426379</v>
      </c>
      <c r="L1412" s="143">
        <f ca="1">MAX(Routing!A$3,J1411+K1411)</f>
        <v>182.75172083941584</v>
      </c>
      <c r="M1412" s="141">
        <f ca="1">VLOOKUP(L1412,Routing!A$3:D$23,4)+(L1412-VLOOKUP(L1412,Routing!A$3:A$23,1))*VLOOKUP(L1412,Routing!A$3:E$23,5)</f>
        <v>2.9539040271513604</v>
      </c>
      <c r="N1412" s="141">
        <f ca="1">VLOOKUP($L1412,Routing!$A$3:$C$23,3)+($L1412-VLOOKUP($L1412,Routing!$A$3:$A$23,1))*VLOOKUP($L1412,Routing!$A$3:$F$23,6)</f>
        <v>0.12382769752910777</v>
      </c>
      <c r="O1412" s="141">
        <f ca="1">VLOOKUP($L1412,Routing!$A$3:$B$23,2)+($L1412-VLOOKUP($L1412,Routing!$A$3:$A$23,1))*VLOOKUP($L1412,Routing!$A$3:$G$23,7)</f>
        <v>3.2382769752910776</v>
      </c>
      <c r="P1412" s="83" t="str">
        <f t="shared" ca="1" si="260"/>
        <v/>
      </c>
      <c r="Q1412" s="83" t="str">
        <f t="shared" ca="1" si="264"/>
        <v/>
      </c>
      <c r="R1412" s="83"/>
      <c r="S1412" s="83"/>
    </row>
    <row r="1413" spans="1:19" x14ac:dyDescent="0.2">
      <c r="A1413" s="83">
        <f>+MassCurves!A1380</f>
        <v>1376</v>
      </c>
      <c r="B1413" s="138">
        <f t="shared" si="253"/>
        <v>6.6020000000000003</v>
      </c>
      <c r="C1413" s="123">
        <f t="shared" ca="1" si="255"/>
        <v>0.12000000000000011</v>
      </c>
      <c r="D1413" s="139">
        <f t="shared" ca="1" si="256"/>
        <v>0</v>
      </c>
      <c r="E1413" s="138">
        <f t="shared" ca="1" si="257"/>
        <v>0.21849999999999997</v>
      </c>
      <c r="F1413" s="139">
        <f t="shared" ca="1" si="254"/>
        <v>0.1321881300000001</v>
      </c>
      <c r="G1413" s="140">
        <f t="shared" ca="1" si="261"/>
        <v>7.9312877999999181</v>
      </c>
      <c r="H1413" s="139">
        <f t="shared" ca="1" si="258"/>
        <v>0.81348249436315889</v>
      </c>
      <c r="I1413" s="123">
        <f t="shared" ca="1" si="262"/>
        <v>0.94567062436315896</v>
      </c>
      <c r="J1413" s="123">
        <f t="shared" ca="1" si="259"/>
        <v>1.8862963973549161</v>
      </c>
      <c r="K1413" s="142">
        <f t="shared" ca="1" si="263"/>
        <v>172.85963687837872</v>
      </c>
      <c r="L1413" s="143">
        <f ca="1">MAX(Routing!A$3,J1412+K1412)</f>
        <v>178.73958297181991</v>
      </c>
      <c r="M1413" s="141">
        <f ca="1">VLOOKUP(L1413,Routing!A$3:D$23,4)+(L1413-VLOOKUP(L1413,Routing!A$3:A$23,1))*VLOOKUP(L1413,Routing!A$3:E$23,5)</f>
        <v>2.9395867632812678</v>
      </c>
      <c r="N1413" s="141">
        <f ca="1">VLOOKUP($L1413,Routing!$A$3:$C$23,3)+($L1413-VLOOKUP($L1413,Routing!$A$3:$A$23,1))*VLOOKUP($L1413,Routing!$A$3:$F$23,6)</f>
        <v>0.12107437755408998</v>
      </c>
      <c r="O1413" s="141">
        <f ca="1">VLOOKUP($L1413,Routing!$A$3:$B$23,2)+($L1413-VLOOKUP($L1413,Routing!$A$3:$A$23,1))*VLOOKUP($L1413,Routing!$A$3:$G$23,7)</f>
        <v>3.2107437755408998</v>
      </c>
      <c r="P1413" s="83" t="str">
        <f t="shared" ca="1" si="260"/>
        <v/>
      </c>
      <c r="Q1413" s="83" t="str">
        <f t="shared" ca="1" si="264"/>
        <v/>
      </c>
      <c r="R1413" s="83"/>
      <c r="S1413" s="83"/>
    </row>
    <row r="1414" spans="1:19" x14ac:dyDescent="0.2">
      <c r="A1414" s="83">
        <f>+MassCurves!A1381</f>
        <v>1377</v>
      </c>
      <c r="B1414" s="138">
        <f t="shared" si="253"/>
        <v>6.6040000000000001</v>
      </c>
      <c r="C1414" s="123">
        <f t="shared" ca="1" si="255"/>
        <v>0.12000000000000011</v>
      </c>
      <c r="D1414" s="139">
        <f t="shared" ca="1" si="256"/>
        <v>0</v>
      </c>
      <c r="E1414" s="138">
        <f t="shared" ca="1" si="257"/>
        <v>0.21849999999999997</v>
      </c>
      <c r="F1414" s="139">
        <f t="shared" ca="1" si="254"/>
        <v>0.1321881300000001</v>
      </c>
      <c r="G1414" s="140">
        <f t="shared" ca="1" si="261"/>
        <v>7.931287800000006</v>
      </c>
      <c r="H1414" s="139">
        <f t="shared" ca="1" si="258"/>
        <v>0.80843765384894739</v>
      </c>
      <c r="I1414" s="123">
        <f t="shared" ca="1" si="262"/>
        <v>0.94062578384894746</v>
      </c>
      <c r="J1414" s="123">
        <f t="shared" ca="1" si="259"/>
        <v>1.876253499927194</v>
      </c>
      <c r="K1414" s="142">
        <f t="shared" ca="1" si="263"/>
        <v>168.8944803413244</v>
      </c>
      <c r="L1414" s="143">
        <f ca="1">MAX(Routing!A$3,J1413+K1413)</f>
        <v>174.74593327573365</v>
      </c>
      <c r="M1414" s="141">
        <f ca="1">VLOOKUP(L1414,Routing!A$3:D$23,4)+(L1414-VLOOKUP(L1414,Routing!A$3:A$23,1))*VLOOKUP(L1414,Routing!A$3:E$23,5)</f>
        <v>2.9253354742202955</v>
      </c>
      <c r="N1414" s="141">
        <f ca="1">VLOOKUP($L1414,Routing!$A$3:$C$23,3)+($L1414-VLOOKUP($L1414,Routing!$A$3:$A$23,1))*VLOOKUP($L1414,Routing!$A$3:$F$23,6)</f>
        <v>0.11833374504236457</v>
      </c>
      <c r="O1414" s="141">
        <f ca="1">VLOOKUP($L1414,Routing!$A$3:$B$23,2)+($L1414-VLOOKUP($L1414,Routing!$A$3:$A$23,1))*VLOOKUP($L1414,Routing!$A$3:$G$23,7)</f>
        <v>3.1833374504236458</v>
      </c>
      <c r="P1414" s="83" t="str">
        <f t="shared" ca="1" si="260"/>
        <v/>
      </c>
      <c r="Q1414" s="83" t="str">
        <f t="shared" ca="1" si="264"/>
        <v/>
      </c>
      <c r="R1414" s="83"/>
      <c r="S1414" s="83"/>
    </row>
    <row r="1415" spans="1:19" x14ac:dyDescent="0.2">
      <c r="A1415" s="83">
        <f>+MassCurves!A1382</f>
        <v>1378</v>
      </c>
      <c r="B1415" s="138">
        <f t="shared" si="253"/>
        <v>6.6059999999999999</v>
      </c>
      <c r="C1415" s="123">
        <f t="shared" ca="1" si="255"/>
        <v>0.12000000000000011</v>
      </c>
      <c r="D1415" s="139">
        <f t="shared" ca="1" si="256"/>
        <v>0</v>
      </c>
      <c r="E1415" s="138">
        <f t="shared" ca="1" si="257"/>
        <v>0.21849999999999997</v>
      </c>
      <c r="F1415" s="139">
        <f t="shared" ca="1" si="254"/>
        <v>0.1321881300000001</v>
      </c>
      <c r="G1415" s="140">
        <f t="shared" ca="1" si="261"/>
        <v>7.931287800000006</v>
      </c>
      <c r="H1415" s="139">
        <f t="shared" ca="1" si="258"/>
        <v>0.80343959686831357</v>
      </c>
      <c r="I1415" s="123">
        <f t="shared" ca="1" si="262"/>
        <v>0.93562772686831364</v>
      </c>
      <c r="J1415" s="123">
        <f t="shared" ca="1" si="259"/>
        <v>1.8663035928837584</v>
      </c>
      <c r="K1415" s="142">
        <f t="shared" ca="1" si="263"/>
        <v>164.94764227238403</v>
      </c>
      <c r="L1415" s="143">
        <f ca="1">MAX(Routing!A$3,J1414+K1414)</f>
        <v>170.7707338412516</v>
      </c>
      <c r="M1415" s="141">
        <f ca="1">VLOOKUP(L1415,Routing!A$3:D$23,4)+(L1415-VLOOKUP(L1415,Routing!A$3:A$23,1))*VLOOKUP(L1415,Routing!A$3:E$23,5)</f>
        <v>2.9111500246874198</v>
      </c>
      <c r="N1415" s="141">
        <f ca="1">VLOOKUP($L1415,Routing!$A$3:$C$23,3)+($L1415-VLOOKUP($L1415,Routing!$A$3:$A$23,1))*VLOOKUP($L1415,Routing!$A$3:$F$23,6)</f>
        <v>0.11560577397834998</v>
      </c>
      <c r="O1415" s="141">
        <f ca="1">VLOOKUP($L1415,Routing!$A$3:$B$23,2)+($L1415-VLOOKUP($L1415,Routing!$A$3:$A$23,1))*VLOOKUP($L1415,Routing!$A$3:$G$23,7)</f>
        <v>3.1560577397834999</v>
      </c>
      <c r="P1415" s="83" t="str">
        <f t="shared" ca="1" si="260"/>
        <v/>
      </c>
      <c r="Q1415" s="83" t="str">
        <f t="shared" ca="1" si="264"/>
        <v/>
      </c>
      <c r="R1415" s="83"/>
      <c r="S1415" s="83"/>
    </row>
    <row r="1416" spans="1:19" x14ac:dyDescent="0.2">
      <c r="A1416" s="83">
        <f>+MassCurves!A1383</f>
        <v>1379</v>
      </c>
      <c r="B1416" s="138">
        <f t="shared" si="253"/>
        <v>6.6080000000000005</v>
      </c>
      <c r="C1416" s="123">
        <f t="shared" ca="1" si="255"/>
        <v>0.12000000000000011</v>
      </c>
      <c r="D1416" s="139">
        <f t="shared" ca="1" si="256"/>
        <v>0</v>
      </c>
      <c r="E1416" s="138">
        <f t="shared" ca="1" si="257"/>
        <v>0.21849999999999997</v>
      </c>
      <c r="F1416" s="139">
        <f t="shared" ca="1" si="254"/>
        <v>0.1321881300000001</v>
      </c>
      <c r="G1416" s="140">
        <f t="shared" ca="1" si="261"/>
        <v>7.931287800000006</v>
      </c>
      <c r="H1416" s="139">
        <f t="shared" ca="1" si="258"/>
        <v>0.79848774673900946</v>
      </c>
      <c r="I1416" s="123">
        <f t="shared" ca="1" si="262"/>
        <v>0.93067587673900953</v>
      </c>
      <c r="J1416" s="123">
        <f t="shared" ca="1" si="259"/>
        <v>1.8564455317184876</v>
      </c>
      <c r="K1416" s="142">
        <f t="shared" ca="1" si="263"/>
        <v>161.0190841439925</v>
      </c>
      <c r="L1416" s="143">
        <f ca="1">MAX(Routing!A$3,J1415+K1415)</f>
        <v>166.81394586526778</v>
      </c>
      <c r="M1416" s="141">
        <f ca="1">VLOOKUP(L1416,Routing!A$3:D$23,4)+(L1416-VLOOKUP(L1416,Routing!A$3:A$23,1))*VLOOKUP(L1416,Routing!A$3:E$23,5)</f>
        <v>2.8970302762142413</v>
      </c>
      <c r="N1416" s="141">
        <f ca="1">VLOOKUP($L1416,Routing!$A$3:$C$23,3)+($L1416-VLOOKUP($L1416,Routing!$A$3:$A$23,1))*VLOOKUP($L1416,Routing!$A$3:$F$23,6)</f>
        <v>0.11289043773350795</v>
      </c>
      <c r="O1416" s="141">
        <f ca="1">VLOOKUP($L1416,Routing!$A$3:$B$23,2)+($L1416-VLOOKUP($L1416,Routing!$A$3:$A$23,1))*VLOOKUP($L1416,Routing!$A$3:$G$23,7)</f>
        <v>3.1289043773350795</v>
      </c>
      <c r="P1416" s="83" t="str">
        <f t="shared" ca="1" si="260"/>
        <v/>
      </c>
      <c r="Q1416" s="83" t="str">
        <f t="shared" ca="1" si="264"/>
        <v/>
      </c>
      <c r="R1416" s="83"/>
      <c r="S1416" s="83"/>
    </row>
    <row r="1417" spans="1:19" x14ac:dyDescent="0.2">
      <c r="A1417" s="83">
        <f>+MassCurves!A1384</f>
        <v>1380</v>
      </c>
      <c r="B1417" s="138">
        <f t="shared" si="253"/>
        <v>6.61</v>
      </c>
      <c r="C1417" s="123">
        <f t="shared" ca="1" si="255"/>
        <v>0.12000000000000011</v>
      </c>
      <c r="D1417" s="139">
        <f t="shared" ca="1" si="256"/>
        <v>0</v>
      </c>
      <c r="E1417" s="138">
        <f t="shared" ca="1" si="257"/>
        <v>0.21849999999999997</v>
      </c>
      <c r="F1417" s="139">
        <f t="shared" ca="1" si="254"/>
        <v>0.1321881300000001</v>
      </c>
      <c r="G1417" s="140">
        <f t="shared" ca="1" si="261"/>
        <v>7.931287800000006</v>
      </c>
      <c r="H1417" s="139">
        <f t="shared" ca="1" si="258"/>
        <v>0.79358153563715295</v>
      </c>
      <c r="I1417" s="123">
        <f t="shared" ca="1" si="262"/>
        <v>0.92576966563715302</v>
      </c>
      <c r="J1417" s="123">
        <f t="shared" ca="1" si="259"/>
        <v>1.8466781894791997</v>
      </c>
      <c r="K1417" s="142">
        <f t="shared" ca="1" si="263"/>
        <v>157.10876656581004</v>
      </c>
      <c r="L1417" s="143">
        <f ca="1">MAX(Routing!A$3,J1416+K1416)</f>
        <v>162.87552967571099</v>
      </c>
      <c r="M1417" s="141">
        <f ca="1">VLOOKUP(L1417,Routing!A$3:D$23,4)+(L1417-VLOOKUP(L1417,Routing!A$3:A$23,1))*VLOOKUP(L1417,Routing!A$3:E$23,5)</f>
        <v>2.8829760872314694</v>
      </c>
      <c r="N1417" s="141">
        <f ca="1">VLOOKUP($L1417,Routing!$A$3:$C$23,3)+($L1417-VLOOKUP($L1417,Routing!$A$3:$A$23,1))*VLOOKUP($L1417,Routing!$A$3:$F$23,6)</f>
        <v>0.11018770908297487</v>
      </c>
      <c r="O1417" s="141">
        <f ca="1">VLOOKUP($L1417,Routing!$A$3:$B$23,2)+($L1417-VLOOKUP($L1417,Routing!$A$3:$A$23,1))*VLOOKUP($L1417,Routing!$A$3:$G$23,7)</f>
        <v>3.1018770908297486</v>
      </c>
      <c r="P1417" s="83" t="str">
        <f t="shared" ca="1" si="260"/>
        <v/>
      </c>
      <c r="Q1417" s="83" t="str">
        <f t="shared" ca="1" si="264"/>
        <v/>
      </c>
      <c r="R1417" s="83"/>
      <c r="S1417" s="83"/>
    </row>
    <row r="1418" spans="1:19" x14ac:dyDescent="0.2">
      <c r="A1418" s="83">
        <f>+MassCurves!A1385</f>
        <v>1381</v>
      </c>
      <c r="B1418" s="138">
        <f t="shared" si="253"/>
        <v>6.6120000000000001</v>
      </c>
      <c r="C1418" s="123">
        <f t="shared" ca="1" si="255"/>
        <v>0.12000000000000011</v>
      </c>
      <c r="D1418" s="139">
        <f t="shared" ca="1" si="256"/>
        <v>0</v>
      </c>
      <c r="E1418" s="138">
        <f t="shared" ca="1" si="257"/>
        <v>0.21849999999999997</v>
      </c>
      <c r="F1418" s="139">
        <f t="shared" ca="1" si="254"/>
        <v>0.1321881300000001</v>
      </c>
      <c r="G1418" s="140">
        <f t="shared" ca="1" si="261"/>
        <v>7.931287800000006</v>
      </c>
      <c r="H1418" s="139">
        <f t="shared" ca="1" si="258"/>
        <v>0.78872040443443747</v>
      </c>
      <c r="I1418" s="123">
        <f t="shared" ca="1" si="262"/>
        <v>0.92090853443443754</v>
      </c>
      <c r="J1418" s="123">
        <f t="shared" ca="1" si="259"/>
        <v>1.8370004564455602</v>
      </c>
      <c r="K1418" s="142">
        <f t="shared" ca="1" si="263"/>
        <v>153.2166493082849</v>
      </c>
      <c r="L1418" s="143">
        <f ca="1">MAX(Routing!A$3,J1417+K1417)</f>
        <v>158.95544475528925</v>
      </c>
      <c r="M1418" s="141">
        <f ca="1">VLOOKUP(L1418,Routing!A$3:D$23,4)+(L1418-VLOOKUP(L1418,Routing!A$3:A$23,1))*VLOOKUP(L1418,Routing!A$3:E$23,5)</f>
        <v>2.8689873131536539</v>
      </c>
      <c r="N1418" s="141">
        <f ca="1">VLOOKUP($L1418,Routing!$A$3:$C$23,3)+($L1418-VLOOKUP($L1418,Routing!$A$3:$A$23,1))*VLOOKUP($L1418,Routing!$A$3:$F$23,6)</f>
        <v>0.10749756022185647</v>
      </c>
      <c r="O1418" s="141">
        <f ca="1">VLOOKUP($L1418,Routing!$A$3:$B$23,2)+($L1418-VLOOKUP($L1418,Routing!$A$3:$A$23,1))*VLOOKUP($L1418,Routing!$A$3:$G$23,7)</f>
        <v>3.0749756022185646</v>
      </c>
      <c r="P1418" s="83" t="str">
        <f t="shared" ca="1" si="260"/>
        <v/>
      </c>
      <c r="Q1418" s="83" t="str">
        <f t="shared" ca="1" si="264"/>
        <v/>
      </c>
      <c r="R1418" s="83"/>
      <c r="S1418" s="83"/>
    </row>
    <row r="1419" spans="1:19" x14ac:dyDescent="0.2">
      <c r="A1419" s="83">
        <f>+MassCurves!A1386</f>
        <v>1382</v>
      </c>
      <c r="B1419" s="138">
        <f t="shared" si="253"/>
        <v>6.6139999999999999</v>
      </c>
      <c r="C1419" s="123">
        <f t="shared" ca="1" si="255"/>
        <v>0.12000000000000011</v>
      </c>
      <c r="D1419" s="139">
        <f t="shared" ca="1" si="256"/>
        <v>0</v>
      </c>
      <c r="E1419" s="138">
        <f t="shared" ca="1" si="257"/>
        <v>0.21849999999999997</v>
      </c>
      <c r="F1419" s="139">
        <f t="shared" ca="1" si="254"/>
        <v>0.1321881300000001</v>
      </c>
      <c r="G1419" s="140">
        <f t="shared" ca="1" si="261"/>
        <v>7.931287800000006</v>
      </c>
      <c r="H1419" s="139">
        <f t="shared" ca="1" si="258"/>
        <v>0.7839038025388273</v>
      </c>
      <c r="I1419" s="123">
        <f t="shared" ca="1" si="262"/>
        <v>0.91609193253882737</v>
      </c>
      <c r="J1419" s="123">
        <f t="shared" ca="1" si="259"/>
        <v>1.8274112398138622</v>
      </c>
      <c r="K1419" s="142">
        <f t="shared" ca="1" si="263"/>
        <v>149.34269132573999</v>
      </c>
      <c r="L1419" s="143">
        <f ca="1">MAX(Routing!A$3,J1418+K1418)</f>
        <v>155.05364976473047</v>
      </c>
      <c r="M1419" s="141">
        <f ca="1">VLOOKUP(L1419,Routing!A$3:D$23,4)+(L1419-VLOOKUP(L1419,Routing!A$3:A$23,1))*VLOOKUP(L1419,Routing!A$3:E$23,5)</f>
        <v>2.8550638064621183</v>
      </c>
      <c r="N1419" s="141">
        <f ca="1">VLOOKUP($L1419,Routing!$A$3:$C$23,3)+($L1419-VLOOKUP($L1419,Routing!$A$3:$A$23,1))*VLOOKUP($L1419,Routing!$A$3:$F$23,6)</f>
        <v>0.10481996278117654</v>
      </c>
      <c r="O1419" s="141">
        <f ca="1">VLOOKUP($L1419,Routing!$A$3:$B$23,2)+($L1419-VLOOKUP($L1419,Routing!$A$3:$A$23,1))*VLOOKUP($L1419,Routing!$A$3:$G$23,7)</f>
        <v>3.0481996278117656</v>
      </c>
      <c r="P1419" s="83" t="str">
        <f t="shared" ca="1" si="260"/>
        <v/>
      </c>
      <c r="Q1419" s="83" t="str">
        <f t="shared" ca="1" si="264"/>
        <v/>
      </c>
      <c r="R1419" s="83"/>
      <c r="S1419" s="83"/>
    </row>
    <row r="1420" spans="1:19" x14ac:dyDescent="0.2">
      <c r="A1420" s="83">
        <f>+MassCurves!A1387</f>
        <v>1383</v>
      </c>
      <c r="B1420" s="138">
        <f t="shared" si="253"/>
        <v>6.6160000000000005</v>
      </c>
      <c r="C1420" s="123">
        <f t="shared" ca="1" si="255"/>
        <v>0.12000000000000011</v>
      </c>
      <c r="D1420" s="139">
        <f t="shared" ca="1" si="256"/>
        <v>0</v>
      </c>
      <c r="E1420" s="138">
        <f t="shared" ca="1" si="257"/>
        <v>0.21849999999999997</v>
      </c>
      <c r="F1420" s="139">
        <f t="shared" ca="1" si="254"/>
        <v>0.1321881300000001</v>
      </c>
      <c r="G1420" s="140">
        <f t="shared" ca="1" si="261"/>
        <v>7.931287800000006</v>
      </c>
      <c r="H1420" s="139">
        <f t="shared" ca="1" si="258"/>
        <v>0.77913118773864398</v>
      </c>
      <c r="I1420" s="123">
        <f t="shared" ca="1" si="262"/>
        <v>0.91131931773864405</v>
      </c>
      <c r="J1420" s="123">
        <f t="shared" ca="1" si="259"/>
        <v>1.8179094633885118</v>
      </c>
      <c r="K1420" s="142">
        <f t="shared" ca="1" si="263"/>
        <v>145.48685077897306</v>
      </c>
      <c r="L1420" s="143">
        <f ca="1">MAX(Routing!A$3,J1419+K1419)</f>
        <v>151.17010256555386</v>
      </c>
      <c r="M1420" s="141">
        <f ca="1">VLOOKUP(L1420,Routing!A$3:D$23,4)+(L1420-VLOOKUP(L1420,Routing!A$3:A$23,1))*VLOOKUP(L1420,Routing!A$3:E$23,5)</f>
        <v>2.8412054167862202</v>
      </c>
      <c r="N1420" s="141">
        <f ca="1">VLOOKUP($L1420,Routing!$A$3:$C$23,3)+($L1420-VLOOKUP($L1420,Routing!$A$3:$A$23,1))*VLOOKUP($L1420,Routing!$A$3:$F$23,6)</f>
        <v>0.10215488784350388</v>
      </c>
      <c r="O1420" s="141">
        <f ca="1">VLOOKUP($L1420,Routing!$A$3:$B$23,2)+($L1420-VLOOKUP($L1420,Routing!$A$3:$A$23,1))*VLOOKUP($L1420,Routing!$A$3:$G$23,7)</f>
        <v>3.0215488784350386</v>
      </c>
      <c r="P1420" s="83" t="str">
        <f t="shared" ca="1" si="260"/>
        <v/>
      </c>
      <c r="Q1420" s="83" t="str">
        <f t="shared" ca="1" si="264"/>
        <v/>
      </c>
      <c r="R1420" s="83"/>
      <c r="S1420" s="83"/>
    </row>
    <row r="1421" spans="1:19" x14ac:dyDescent="0.2">
      <c r="A1421" s="83">
        <f>+MassCurves!A1388</f>
        <v>1384</v>
      </c>
      <c r="B1421" s="138">
        <f t="shared" si="253"/>
        <v>6.6180000000000003</v>
      </c>
      <c r="C1421" s="123">
        <f t="shared" ca="1" si="255"/>
        <v>0.12000000000000011</v>
      </c>
      <c r="D1421" s="139">
        <f t="shared" ca="1" si="256"/>
        <v>0</v>
      </c>
      <c r="E1421" s="138">
        <f t="shared" ca="1" si="257"/>
        <v>0.21849999999999997</v>
      </c>
      <c r="F1421" s="139">
        <f t="shared" ca="1" si="254"/>
        <v>0.1321881300000001</v>
      </c>
      <c r="G1421" s="140">
        <f t="shared" ca="1" si="261"/>
        <v>7.931287800000006</v>
      </c>
      <c r="H1421" s="139">
        <f t="shared" ca="1" si="258"/>
        <v>0.774402026049965</v>
      </c>
      <c r="I1421" s="123">
        <f t="shared" ca="1" si="262"/>
        <v>0.90659015604996507</v>
      </c>
      <c r="J1421" s="123">
        <f t="shared" ca="1" si="259"/>
        <v>1.8084940672800602</v>
      </c>
      <c r="K1421" s="142">
        <f t="shared" ca="1" si="263"/>
        <v>141.65136537781069</v>
      </c>
      <c r="L1421" s="143">
        <f ca="1">MAX(Routing!A$3,J1420+K1420)</f>
        <v>147.30476024236157</v>
      </c>
      <c r="M1421" s="141">
        <f ca="1">VLOOKUP(L1421,Routing!A$3:D$23,4)+(L1421-VLOOKUP(L1421,Routing!A$3:A$23,1))*VLOOKUP(L1421,Routing!A$3:E$23,5)</f>
        <v>2.8262731769905529</v>
      </c>
      <c r="N1421" s="141">
        <f ca="1">VLOOKUP($L1421,Routing!$A$3:$C$23,3)+($L1421-VLOOKUP($L1421,Routing!$A$3:$A$23,1))*VLOOKUP($L1421,Routing!$A$3:$F$23,6)</f>
        <v>9.9503090265407018E-2</v>
      </c>
      <c r="O1421" s="141">
        <f ca="1">VLOOKUP($L1421,Routing!$A$3:$B$23,2)+($L1421-VLOOKUP($L1421,Routing!$A$3:$A$23,1))*VLOOKUP($L1421,Routing!$A$3:$G$23,7)</f>
        <v>2.9937886283175876</v>
      </c>
      <c r="P1421" s="83" t="str">
        <f t="shared" ca="1" si="260"/>
        <v/>
      </c>
      <c r="Q1421" s="83" t="str">
        <f t="shared" ca="1" si="264"/>
        <v/>
      </c>
      <c r="R1421" s="83"/>
      <c r="S1421" s="83"/>
    </row>
    <row r="1422" spans="1:19" x14ac:dyDescent="0.2">
      <c r="A1422" s="83">
        <f>+MassCurves!A1389</f>
        <v>1385</v>
      </c>
      <c r="B1422" s="138">
        <f t="shared" si="253"/>
        <v>6.62</v>
      </c>
      <c r="C1422" s="123">
        <f t="shared" ca="1" si="255"/>
        <v>0.12000000000000011</v>
      </c>
      <c r="D1422" s="139">
        <f t="shared" ca="1" si="256"/>
        <v>0</v>
      </c>
      <c r="E1422" s="138">
        <f t="shared" ca="1" si="257"/>
        <v>0.21849999999999997</v>
      </c>
      <c r="F1422" s="139">
        <f t="shared" ca="1" si="254"/>
        <v>0.1321881300000001</v>
      </c>
      <c r="G1422" s="140">
        <f t="shared" ca="1" si="261"/>
        <v>7.931287800000006</v>
      </c>
      <c r="H1422" s="139">
        <f t="shared" ca="1" si="258"/>
        <v>0.76971579156725689</v>
      </c>
      <c r="I1422" s="123">
        <f t="shared" ca="1" si="262"/>
        <v>0.90190392156725696</v>
      </c>
      <c r="J1422" s="123">
        <f t="shared" ca="1" si="259"/>
        <v>1.7991640076096203</v>
      </c>
      <c r="K1422" s="142">
        <f t="shared" ca="1" si="263"/>
        <v>137.84597289368048</v>
      </c>
      <c r="L1422" s="143">
        <f ca="1">MAX(Routing!A$3,J1421+K1421)</f>
        <v>143.45985944509076</v>
      </c>
      <c r="M1422" s="141">
        <f ca="1">VLOOKUP(L1422,Routing!A$3:D$23,4)+(L1422-VLOOKUP(L1422,Routing!A$3:A$23,1))*VLOOKUP(L1422,Routing!A$3:E$23,5)</f>
        <v>2.8065152078370543</v>
      </c>
      <c r="N1422" s="141">
        <f ca="1">VLOOKUP($L1422,Routing!$A$3:$C$23,3)+($L1422-VLOOKUP($L1422,Routing!$A$3:$A$23,1))*VLOOKUP($L1422,Routing!$A$3:$F$23,6)</f>
        <v>9.686869437827389E-2</v>
      </c>
      <c r="O1422" s="141">
        <f ca="1">VLOOKUP($L1422,Routing!$A$3:$B$23,2)+($L1422-VLOOKUP($L1422,Routing!$A$3:$A$23,1))*VLOOKUP($L1422,Routing!$A$3:$G$23,7)</f>
        <v>2.9608586797284238</v>
      </c>
      <c r="P1422" s="83" t="str">
        <f t="shared" ca="1" si="260"/>
        <v/>
      </c>
      <c r="Q1422" s="83" t="str">
        <f t="shared" ca="1" si="264"/>
        <v/>
      </c>
      <c r="R1422" s="83"/>
      <c r="S1422" s="83"/>
    </row>
    <row r="1423" spans="1:19" x14ac:dyDescent="0.2">
      <c r="A1423" s="83">
        <f>+MassCurves!A1390</f>
        <v>1386</v>
      </c>
      <c r="B1423" s="138">
        <f t="shared" si="253"/>
        <v>6.6219999999999999</v>
      </c>
      <c r="C1423" s="123">
        <f t="shared" ca="1" si="255"/>
        <v>0.12000000000000011</v>
      </c>
      <c r="D1423" s="139">
        <f t="shared" ca="1" si="256"/>
        <v>0</v>
      </c>
      <c r="E1423" s="138">
        <f t="shared" ca="1" si="257"/>
        <v>0.21849999999999997</v>
      </c>
      <c r="F1423" s="139">
        <f t="shared" ca="1" si="254"/>
        <v>0.1321881300000001</v>
      </c>
      <c r="G1423" s="140">
        <f t="shared" ca="1" si="261"/>
        <v>7.931287800000006</v>
      </c>
      <c r="H1423" s="139">
        <f t="shared" ca="1" si="258"/>
        <v>0.76507196631715912</v>
      </c>
      <c r="I1423" s="123">
        <f t="shared" ca="1" si="262"/>
        <v>0.89726009631715919</v>
      </c>
      <c r="J1423" s="123">
        <f t="shared" ca="1" si="259"/>
        <v>1.7899182562195159</v>
      </c>
      <c r="K1423" s="142">
        <f t="shared" ca="1" si="263"/>
        <v>134.07044843804047</v>
      </c>
      <c r="L1423" s="143">
        <f ca="1">MAX(Routing!A$3,J1422+K1422)</f>
        <v>139.6451369012901</v>
      </c>
      <c r="M1423" s="141">
        <f ca="1">VLOOKUP(L1423,Routing!A$3:D$23,4)+(L1423-VLOOKUP(L1423,Routing!A$3:A$23,1))*VLOOKUP(L1423,Routing!A$3:E$23,5)</f>
        <v>2.7869123170672667</v>
      </c>
      <c r="N1423" s="141">
        <f ca="1">VLOOKUP($L1423,Routing!$A$3:$C$23,3)+($L1423-VLOOKUP($L1423,Routing!$A$3:$A$23,1))*VLOOKUP($L1423,Routing!$A$3:$F$23,6)</f>
        <v>9.4254975608968894E-2</v>
      </c>
      <c r="O1423" s="141">
        <f ca="1">VLOOKUP($L1423,Routing!$A$3:$B$23,2)+($L1423-VLOOKUP($L1423,Routing!$A$3:$A$23,1))*VLOOKUP($L1423,Routing!$A$3:$G$23,7)</f>
        <v>2.9281871951121108</v>
      </c>
      <c r="P1423" s="83" t="str">
        <f t="shared" ca="1" si="260"/>
        <v/>
      </c>
      <c r="Q1423" s="83" t="str">
        <f t="shared" ca="1" si="264"/>
        <v/>
      </c>
      <c r="R1423" s="83"/>
      <c r="S1423" s="83"/>
    </row>
    <row r="1424" spans="1:19" x14ac:dyDescent="0.2">
      <c r="A1424" s="83">
        <f>+MassCurves!A1391</f>
        <v>1387</v>
      </c>
      <c r="B1424" s="138">
        <f t="shared" si="253"/>
        <v>6.6239999999999997</v>
      </c>
      <c r="C1424" s="123">
        <f t="shared" ca="1" si="255"/>
        <v>0.12000000000000011</v>
      </c>
      <c r="D1424" s="139">
        <f t="shared" ca="1" si="256"/>
        <v>0</v>
      </c>
      <c r="E1424" s="138">
        <f t="shared" ca="1" si="257"/>
        <v>0.21849999999999997</v>
      </c>
      <c r="F1424" s="139">
        <f t="shared" ca="1" si="254"/>
        <v>0.1321881300000001</v>
      </c>
      <c r="G1424" s="140">
        <f t="shared" ca="1" si="261"/>
        <v>7.931287800000006</v>
      </c>
      <c r="H1424" s="139">
        <f t="shared" ca="1" si="258"/>
        <v>0.76047004011534958</v>
      </c>
      <c r="I1424" s="123">
        <f t="shared" ca="1" si="262"/>
        <v>0.89265817011534965</v>
      </c>
      <c r="J1424" s="123">
        <f t="shared" ca="1" si="259"/>
        <v>1.7807558003900148</v>
      </c>
      <c r="K1424" s="142">
        <f t="shared" ca="1" si="263"/>
        <v>130.32456841543441</v>
      </c>
      <c r="L1424" s="143">
        <f ca="1">MAX(Routing!A$3,J1423+K1423)</f>
        <v>135.86036669425999</v>
      </c>
      <c r="M1424" s="141">
        <f ca="1">VLOOKUP(L1424,Routing!A$3:D$23,4)+(L1424-VLOOKUP(L1424,Routing!A$3:A$23,1))*VLOOKUP(L1424,Routing!A$3:E$23,5)</f>
        <v>2.7674633437526208</v>
      </c>
      <c r="N1424" s="141">
        <f ca="1">VLOOKUP($L1424,Routing!$A$3:$C$23,3)+($L1424-VLOOKUP($L1424,Routing!$A$3:$A$23,1))*VLOOKUP($L1424,Routing!$A$3:$F$23,6)</f>
        <v>9.1661779167016094E-2</v>
      </c>
      <c r="O1424" s="141">
        <f ca="1">VLOOKUP($L1424,Routing!$A$3:$B$23,2)+($L1424-VLOOKUP($L1424,Routing!$A$3:$A$23,1))*VLOOKUP($L1424,Routing!$A$3:$G$23,7)</f>
        <v>2.8957722395877012</v>
      </c>
      <c r="P1424" s="83" t="str">
        <f t="shared" ca="1" si="260"/>
        <v/>
      </c>
      <c r="Q1424" s="83" t="str">
        <f t="shared" ca="1" si="264"/>
        <v/>
      </c>
      <c r="R1424" s="83"/>
      <c r="S1424" s="83"/>
    </row>
    <row r="1425" spans="1:19" x14ac:dyDescent="0.2">
      <c r="A1425" s="83">
        <f>+MassCurves!A1392</f>
        <v>1388</v>
      </c>
      <c r="B1425" s="138">
        <f t="shared" si="253"/>
        <v>6.6260000000000003</v>
      </c>
      <c r="C1425" s="123">
        <f t="shared" ca="1" si="255"/>
        <v>0.12000000000000011</v>
      </c>
      <c r="D1425" s="139">
        <f t="shared" ca="1" si="256"/>
        <v>0</v>
      </c>
      <c r="E1425" s="138">
        <f t="shared" ca="1" si="257"/>
        <v>0.21849999999999997</v>
      </c>
      <c r="F1425" s="139">
        <f t="shared" ca="1" si="254"/>
        <v>0.1321881300000001</v>
      </c>
      <c r="G1425" s="140">
        <f t="shared" ca="1" si="261"/>
        <v>7.931287800000006</v>
      </c>
      <c r="H1425" s="139">
        <f t="shared" ca="1" si="258"/>
        <v>0.75590951042641075</v>
      </c>
      <c r="I1425" s="123">
        <f t="shared" ca="1" si="262"/>
        <v>0.88809764042641082</v>
      </c>
      <c r="J1425" s="123">
        <f t="shared" ca="1" si="259"/>
        <v>1.7716756425619962</v>
      </c>
      <c r="K1425" s="142">
        <f t="shared" ca="1" si="263"/>
        <v>126.60811052548161</v>
      </c>
      <c r="L1425" s="143">
        <f ca="1">MAX(Routing!A$3,J1424+K1424)</f>
        <v>132.10532421582442</v>
      </c>
      <c r="M1425" s="141">
        <f ca="1">VLOOKUP(L1425,Routing!A$3:D$23,4)+(L1425-VLOOKUP(L1425,Routing!A$3:A$23,1))*VLOOKUP(L1425,Routing!A$3:E$23,5)</f>
        <v>2.7481671336887175</v>
      </c>
      <c r="N1425" s="141">
        <f ca="1">VLOOKUP($L1425,Routing!$A$3:$C$23,3)+($L1425-VLOOKUP($L1425,Routing!$A$3:$A$23,1))*VLOOKUP($L1425,Routing!$A$3:$F$23,6)</f>
        <v>8.9088951158495661E-2</v>
      </c>
      <c r="O1425" s="141">
        <f ca="1">VLOOKUP($L1425,Routing!$A$3:$B$23,2)+($L1425-VLOOKUP($L1425,Routing!$A$3:$A$23,1))*VLOOKUP($L1425,Routing!$A$3:$G$23,7)</f>
        <v>2.8636118894811959</v>
      </c>
      <c r="P1425" s="83" t="str">
        <f t="shared" ca="1" si="260"/>
        <v/>
      </c>
      <c r="Q1425" s="83" t="str">
        <f t="shared" ca="1" si="264"/>
        <v/>
      </c>
      <c r="R1425" s="83"/>
      <c r="S1425" s="83"/>
    </row>
    <row r="1426" spans="1:19" x14ac:dyDescent="0.2">
      <c r="A1426" s="83">
        <f>+MassCurves!A1393</f>
        <v>1389</v>
      </c>
      <c r="B1426" s="138">
        <f t="shared" si="253"/>
        <v>6.6280000000000001</v>
      </c>
      <c r="C1426" s="123">
        <f t="shared" ca="1" si="255"/>
        <v>0.12000000000000011</v>
      </c>
      <c r="D1426" s="139">
        <f t="shared" ca="1" si="256"/>
        <v>0</v>
      </c>
      <c r="E1426" s="138">
        <f t="shared" ca="1" si="257"/>
        <v>0.21849999999999997</v>
      </c>
      <c r="F1426" s="139">
        <f t="shared" ca="1" si="254"/>
        <v>0.1321881300000001</v>
      </c>
      <c r="G1426" s="140">
        <f t="shared" ca="1" si="261"/>
        <v>7.931287800000006</v>
      </c>
      <c r="H1426" s="139">
        <f t="shared" ca="1" si="258"/>
        <v>0.75138988222663317</v>
      </c>
      <c r="I1426" s="123">
        <f t="shared" ca="1" si="262"/>
        <v>0.88357801222663324</v>
      </c>
      <c r="J1426" s="123">
        <f t="shared" ca="1" si="259"/>
        <v>1.7626768000654156</v>
      </c>
      <c r="K1426" s="142">
        <f t="shared" ca="1" si="263"/>
        <v>122.9208537645566</v>
      </c>
      <c r="L1426" s="143">
        <f ca="1">MAX(Routing!A$3,J1425+K1425)</f>
        <v>128.37978616804361</v>
      </c>
      <c r="M1426" s="141">
        <f ca="1">VLOOKUP(L1426,Routing!A$3:D$23,4)+(L1426-VLOOKUP(L1426,Routing!A$3:A$23,1))*VLOOKUP(L1426,Routing!A$3:E$23,5)</f>
        <v>2.7290225394041294</v>
      </c>
      <c r="N1426" s="141">
        <f ca="1">VLOOKUP($L1426,Routing!$A$3:$C$23,3)+($L1426-VLOOKUP($L1426,Routing!$A$3:$A$23,1))*VLOOKUP($L1426,Routing!$A$3:$F$23,6)</f>
        <v>8.6536338587217265E-2</v>
      </c>
      <c r="O1426" s="141">
        <f ca="1">VLOOKUP($L1426,Routing!$A$3:$B$23,2)+($L1426-VLOOKUP($L1426,Routing!$A$3:$A$23,1))*VLOOKUP($L1426,Routing!$A$3:$G$23,7)</f>
        <v>2.8317042323402157</v>
      </c>
      <c r="P1426" s="83" t="str">
        <f t="shared" ca="1" si="260"/>
        <v/>
      </c>
      <c r="Q1426" s="83" t="str">
        <f t="shared" ca="1" si="264"/>
        <v/>
      </c>
      <c r="R1426" s="83"/>
      <c r="S1426" s="83"/>
    </row>
    <row r="1427" spans="1:19" x14ac:dyDescent="0.2">
      <c r="A1427" s="83">
        <f>+MassCurves!A1394</f>
        <v>1390</v>
      </c>
      <c r="B1427" s="138">
        <f t="shared" si="253"/>
        <v>6.63</v>
      </c>
      <c r="C1427" s="123">
        <f t="shared" ca="1" si="255"/>
        <v>0.12000000000000011</v>
      </c>
      <c r="D1427" s="139">
        <f t="shared" ca="1" si="256"/>
        <v>0</v>
      </c>
      <c r="E1427" s="138">
        <f t="shared" ca="1" si="257"/>
        <v>0.21849999999999997</v>
      </c>
      <c r="F1427" s="139">
        <f t="shared" ca="1" si="254"/>
        <v>0.1321881300000001</v>
      </c>
      <c r="G1427" s="140">
        <f t="shared" ca="1" si="261"/>
        <v>7.931287800000006</v>
      </c>
      <c r="H1427" s="139">
        <f t="shared" ca="1" si="258"/>
        <v>0.74691066786967486</v>
      </c>
      <c r="I1427" s="123">
        <f t="shared" ca="1" si="262"/>
        <v>0.87909879786967493</v>
      </c>
      <c r="J1427" s="123">
        <f t="shared" ca="1" si="259"/>
        <v>1.7507668029518098</v>
      </c>
      <c r="K1427" s="142">
        <f t="shared" ca="1" si="263"/>
        <v>119.26257842719896</v>
      </c>
      <c r="L1427" s="143">
        <f ca="1">MAX(Routing!A$3,J1426+K1426)</f>
        <v>124.68353056462202</v>
      </c>
      <c r="M1427" s="141">
        <f ca="1">VLOOKUP(L1427,Routing!A$3:D$23,4)+(L1427-VLOOKUP(L1427,Routing!A$3:A$23,1))*VLOOKUP(L1427,Routing!A$3:E$23,5)</f>
        <v>2.7100284201676361</v>
      </c>
      <c r="N1427" s="141">
        <f ca="1">VLOOKUP($L1427,Routing!$A$3:$C$23,3)+($L1427-VLOOKUP($L1427,Routing!$A$3:$A$23,1))*VLOOKUP($L1427,Routing!$A$3:$F$23,6)</f>
        <v>8.4003789355684838E-2</v>
      </c>
      <c r="O1427" s="141">
        <f ca="1">VLOOKUP($L1427,Routing!$A$3:$B$23,2)+($L1427-VLOOKUP($L1427,Routing!$A$3:$A$23,1))*VLOOKUP($L1427,Routing!$A$3:$G$23,7)</f>
        <v>2.8000473669460604</v>
      </c>
      <c r="P1427" s="83" t="str">
        <f t="shared" ca="1" si="260"/>
        <v/>
      </c>
      <c r="Q1427" s="83" t="str">
        <f t="shared" ca="1" si="264"/>
        <v/>
      </c>
      <c r="R1427" s="83"/>
      <c r="S1427" s="83"/>
    </row>
    <row r="1428" spans="1:19" x14ac:dyDescent="0.2">
      <c r="A1428" s="83">
        <f>+MassCurves!A1395</f>
        <v>1391</v>
      </c>
      <c r="B1428" s="138">
        <f t="shared" si="253"/>
        <v>6.6310000000000002</v>
      </c>
      <c r="C1428" s="123">
        <f t="shared" ca="1" si="255"/>
        <v>0.11700000000000177</v>
      </c>
      <c r="D1428" s="139">
        <f t="shared" ca="1" si="256"/>
        <v>0</v>
      </c>
      <c r="E1428" s="138">
        <f t="shared" ca="1" si="257"/>
        <v>0.21849999999999997</v>
      </c>
      <c r="F1428" s="139">
        <f t="shared" ca="1" si="254"/>
        <v>0.12888342675000194</v>
      </c>
      <c r="G1428" s="140">
        <f t="shared" ca="1" si="261"/>
        <v>7.8321467025000615</v>
      </c>
      <c r="H1428" s="139">
        <f t="shared" ca="1" si="258"/>
        <v>0.74278458830761296</v>
      </c>
      <c r="I1428" s="123">
        <f t="shared" ca="1" si="262"/>
        <v>0.87166801505761493</v>
      </c>
      <c r="J1428" s="123">
        <f t="shared" ca="1" si="259"/>
        <v>1.7359409855335626</v>
      </c>
      <c r="K1428" s="142">
        <f t="shared" ca="1" si="263"/>
        <v>115.63010535047121</v>
      </c>
      <c r="L1428" s="143">
        <f ca="1">MAX(Routing!A$3,J1427+K1427)</f>
        <v>121.01334523015078</v>
      </c>
      <c r="M1428" s="141">
        <f ca="1">VLOOKUP(L1428,Routing!A$3:D$23,4)+(L1428-VLOOKUP(L1428,Routing!A$3:A$23,1))*VLOOKUP(L1428,Routing!A$3:E$23,5)</f>
        <v>2.6911682694252352</v>
      </c>
      <c r="N1428" s="141">
        <f ca="1">VLOOKUP($L1428,Routing!$A$3:$C$23,3)+($L1428-VLOOKUP($L1428,Routing!$A$3:$A$23,1))*VLOOKUP($L1428,Routing!$A$3:$F$23,6)</f>
        <v>8.1489102590031365E-2</v>
      </c>
      <c r="O1428" s="141">
        <f ca="1">VLOOKUP($L1428,Routing!$A$3:$B$23,2)+($L1428-VLOOKUP($L1428,Routing!$A$3:$A$23,1))*VLOOKUP($L1428,Routing!$A$3:$G$23,7)</f>
        <v>2.7686137823753922</v>
      </c>
      <c r="P1428" s="83" t="str">
        <f t="shared" ca="1" si="260"/>
        <v/>
      </c>
      <c r="Q1428" s="83" t="str">
        <f t="shared" ca="1" si="264"/>
        <v/>
      </c>
      <c r="R1428" s="83"/>
      <c r="S1428" s="83"/>
    </row>
    <row r="1429" spans="1:19" x14ac:dyDescent="0.2">
      <c r="A1429" s="83">
        <f>+MassCurves!A1396</f>
        <v>1392</v>
      </c>
      <c r="B1429" s="138">
        <f t="shared" si="253"/>
        <v>6.6319999999999997</v>
      </c>
      <c r="C1429" s="123">
        <f t="shared" ca="1" si="255"/>
        <v>0.1139999999999981</v>
      </c>
      <c r="D1429" s="139">
        <f t="shared" ca="1" si="256"/>
        <v>0</v>
      </c>
      <c r="E1429" s="138">
        <f t="shared" ca="1" si="257"/>
        <v>0.21849999999999997</v>
      </c>
      <c r="F1429" s="139">
        <f t="shared" ca="1" si="254"/>
        <v>0.12557872349999788</v>
      </c>
      <c r="G1429" s="140">
        <f t="shared" ca="1" si="261"/>
        <v>7.6338645074999958</v>
      </c>
      <c r="H1429" s="139">
        <f t="shared" ca="1" si="258"/>
        <v>0.73869425689649748</v>
      </c>
      <c r="I1429" s="123">
        <f t="shared" ca="1" si="262"/>
        <v>0.86427298039649536</v>
      </c>
      <c r="J1429" s="123">
        <f t="shared" ca="1" si="259"/>
        <v>1.7211862474711757</v>
      </c>
      <c r="K1429" s="142">
        <f t="shared" ca="1" si="263"/>
        <v>112.02028342687481</v>
      </c>
      <c r="L1429" s="143">
        <f ca="1">MAX(Routing!A$3,J1428+K1428)</f>
        <v>117.36604633600477</v>
      </c>
      <c r="M1429" s="141">
        <f ca="1">VLOOKUP(L1429,Routing!A$3:D$23,4)+(L1429-VLOOKUP(L1429,Routing!A$3:A$23,1))*VLOOKUP(L1429,Routing!A$3:E$23,5)</f>
        <v>2.6724257262898496</v>
      </c>
      <c r="N1429" s="141">
        <f ca="1">VLOOKUP($L1429,Routing!$A$3:$C$23,3)+($L1429-VLOOKUP($L1429,Routing!$A$3:$A$23,1))*VLOOKUP($L1429,Routing!$A$3:$F$23,6)</f>
        <v>7.8990096838646634E-2</v>
      </c>
      <c r="O1429" s="141">
        <f ca="1">VLOOKUP($L1429,Routing!$A$3:$B$23,2)+($L1429-VLOOKUP($L1429,Routing!$A$3:$A$23,1))*VLOOKUP($L1429,Routing!$A$3:$G$23,7)</f>
        <v>2.7373762104830832</v>
      </c>
      <c r="P1429" s="83" t="str">
        <f t="shared" ca="1" si="260"/>
        <v/>
      </c>
      <c r="Q1429" s="83" t="str">
        <f t="shared" ca="1" si="264"/>
        <v/>
      </c>
      <c r="R1429" s="83"/>
      <c r="S1429" s="83"/>
    </row>
    <row r="1430" spans="1:19" x14ac:dyDescent="0.2">
      <c r="A1430" s="83">
        <f>+MassCurves!A1397</f>
        <v>1393</v>
      </c>
      <c r="B1430" s="138">
        <f t="shared" si="253"/>
        <v>6.633</v>
      </c>
      <c r="C1430" s="123">
        <f t="shared" ca="1" si="255"/>
        <v>0.11099999999999977</v>
      </c>
      <c r="D1430" s="139">
        <f t="shared" ca="1" si="256"/>
        <v>0</v>
      </c>
      <c r="E1430" s="138">
        <f t="shared" ca="1" si="257"/>
        <v>0.21849999999999997</v>
      </c>
      <c r="F1430" s="139">
        <f t="shared" ca="1" si="254"/>
        <v>0.12227402024999971</v>
      </c>
      <c r="G1430" s="140">
        <f t="shared" ca="1" si="261"/>
        <v>7.4355823124999283</v>
      </c>
      <c r="H1430" s="139">
        <f t="shared" ca="1" si="258"/>
        <v>0.73463925669077002</v>
      </c>
      <c r="I1430" s="123">
        <f t="shared" ca="1" si="262"/>
        <v>0.85691327694076969</v>
      </c>
      <c r="J1430" s="123">
        <f t="shared" ca="1" si="259"/>
        <v>1.7065017609656459</v>
      </c>
      <c r="K1430" s="142">
        <f t="shared" ca="1" si="263"/>
        <v>108.4329501355723</v>
      </c>
      <c r="L1430" s="143">
        <f ca="1">MAX(Routing!A$3,J1429+K1429)</f>
        <v>113.74146967434599</v>
      </c>
      <c r="M1430" s="141">
        <f ca="1">VLOOKUP(L1430,Routing!A$3:D$23,4)+(L1430-VLOOKUP(L1430,Routing!A$3:A$23,1))*VLOOKUP(L1430,Routing!A$3:E$23,5)</f>
        <v>2.6537999469390852</v>
      </c>
      <c r="N1430" s="141">
        <f ca="1">VLOOKUP($L1430,Routing!$A$3:$C$23,3)+($L1430-VLOOKUP($L1430,Routing!$A$3:$A$23,1))*VLOOKUP($L1430,Routing!$A$3:$F$23,6)</f>
        <v>7.6506659591878023E-2</v>
      </c>
      <c r="O1430" s="141">
        <f ca="1">VLOOKUP($L1430,Routing!$A$3:$B$23,2)+($L1430-VLOOKUP($L1430,Routing!$A$3:$A$23,1))*VLOOKUP($L1430,Routing!$A$3:$G$23,7)</f>
        <v>2.7063332448984756</v>
      </c>
      <c r="P1430" s="83" t="str">
        <f t="shared" ca="1" si="260"/>
        <v/>
      </c>
      <c r="Q1430" s="83" t="str">
        <f t="shared" ca="1" si="264"/>
        <v/>
      </c>
      <c r="R1430" s="83"/>
      <c r="S1430" s="83"/>
    </row>
    <row r="1431" spans="1:19" x14ac:dyDescent="0.2">
      <c r="A1431" s="83">
        <f>+MassCurves!A1398</f>
        <v>1394</v>
      </c>
      <c r="B1431" s="138">
        <f t="shared" si="253"/>
        <v>6.6339999999999995</v>
      </c>
      <c r="C1431" s="123">
        <f t="shared" ca="1" si="255"/>
        <v>0.10799999999999876</v>
      </c>
      <c r="D1431" s="139">
        <f t="shared" ca="1" si="256"/>
        <v>0</v>
      </c>
      <c r="E1431" s="138">
        <f t="shared" ca="1" si="257"/>
        <v>0.21849999999999997</v>
      </c>
      <c r="F1431" s="139">
        <f t="shared" ca="1" si="254"/>
        <v>0.11896931699999862</v>
      </c>
      <c r="G1431" s="140">
        <f t="shared" ca="1" si="261"/>
        <v>7.2373001174999496</v>
      </c>
      <c r="H1431" s="139">
        <f t="shared" ca="1" si="258"/>
        <v>0.73061917683697808</v>
      </c>
      <c r="I1431" s="123">
        <f t="shared" ca="1" si="262"/>
        <v>0.84958849383697665</v>
      </c>
      <c r="J1431" s="123">
        <f t="shared" ca="1" si="259"/>
        <v>1.6918867102953949</v>
      </c>
      <c r="K1431" s="142">
        <f t="shared" ca="1" si="263"/>
        <v>104.86794380608841</v>
      </c>
      <c r="L1431" s="143">
        <f ca="1">MAX(Routing!A$3,J1430+K1430)</f>
        <v>110.13945189653795</v>
      </c>
      <c r="M1431" s="141">
        <f ca="1">VLOOKUP(L1431,Routing!A$3:D$23,4)+(L1431-VLOOKUP(L1431,Routing!A$3:A$23,1))*VLOOKUP(L1431,Routing!A$3:E$23,5)</f>
        <v>2.6352900919657651</v>
      </c>
      <c r="N1431" s="141">
        <f ca="1">VLOOKUP($L1431,Routing!$A$3:$C$23,3)+($L1431-VLOOKUP($L1431,Routing!$A$3:$A$23,1))*VLOOKUP($L1431,Routing!$A$3:$F$23,6)</f>
        <v>7.4038678928768711E-2</v>
      </c>
      <c r="O1431" s="141">
        <f ca="1">VLOOKUP($L1431,Routing!$A$3:$B$23,2)+($L1431-VLOOKUP($L1431,Routing!$A$3:$A$23,1))*VLOOKUP($L1431,Routing!$A$3:$G$23,7)</f>
        <v>2.6754834866096089</v>
      </c>
      <c r="P1431" s="83" t="str">
        <f t="shared" ca="1" si="260"/>
        <v/>
      </c>
      <c r="Q1431" s="83" t="str">
        <f t="shared" ca="1" si="264"/>
        <v/>
      </c>
      <c r="R1431" s="83"/>
      <c r="S1431" s="83"/>
    </row>
    <row r="1432" spans="1:19" x14ac:dyDescent="0.2">
      <c r="A1432" s="83">
        <f>+MassCurves!A1399</f>
        <v>1395</v>
      </c>
      <c r="B1432" s="138">
        <f t="shared" si="253"/>
        <v>6.6349999999999998</v>
      </c>
      <c r="C1432" s="123">
        <f t="shared" ca="1" si="255"/>
        <v>0.10500000000000043</v>
      </c>
      <c r="D1432" s="139">
        <f t="shared" ca="1" si="256"/>
        <v>0</v>
      </c>
      <c r="E1432" s="138">
        <f t="shared" ca="1" si="257"/>
        <v>0.21849999999999997</v>
      </c>
      <c r="F1432" s="139">
        <f t="shared" ca="1" si="254"/>
        <v>0.11566461375000045</v>
      </c>
      <c r="G1432" s="140">
        <f t="shared" ca="1" si="261"/>
        <v>7.0390179224999718</v>
      </c>
      <c r="H1432" s="139">
        <f t="shared" ca="1" si="258"/>
        <v>0.72663361246699276</v>
      </c>
      <c r="I1432" s="123">
        <f t="shared" ca="1" si="262"/>
        <v>0.84229822621699324</v>
      </c>
      <c r="J1432" s="123">
        <f t="shared" ca="1" si="259"/>
        <v>1.6773402916048954</v>
      </c>
      <c r="K1432" s="142">
        <f t="shared" ca="1" si="263"/>
        <v>101.32510362152036</v>
      </c>
      <c r="L1432" s="143">
        <f ca="1">MAX(Routing!A$3,J1431+K1431)</f>
        <v>106.5598305163838</v>
      </c>
      <c r="M1432" s="141">
        <f ca="1">VLOOKUP(L1432,Routing!A$3:D$23,4)+(L1432-VLOOKUP(L1432,Routing!A$3:A$23,1))*VLOOKUP(L1432,Routing!A$3:E$23,5)</f>
        <v>2.6168953263945722</v>
      </c>
      <c r="N1432" s="141">
        <f ca="1">VLOOKUP($L1432,Routing!$A$3:$C$23,3)+($L1432-VLOOKUP($L1432,Routing!$A$3:$A$23,1))*VLOOKUP($L1432,Routing!$A$3:$F$23,6)</f>
        <v>7.1586043519276318E-2</v>
      </c>
      <c r="O1432" s="141">
        <f ca="1">VLOOKUP($L1432,Routing!$A$3:$B$23,2)+($L1432-VLOOKUP($L1432,Routing!$A$3:$A$23,1))*VLOOKUP($L1432,Routing!$A$3:$G$23,7)</f>
        <v>2.644825543990954</v>
      </c>
      <c r="P1432" s="83" t="str">
        <f t="shared" ca="1" si="260"/>
        <v/>
      </c>
      <c r="Q1432" s="83" t="str">
        <f t="shared" ca="1" si="264"/>
        <v/>
      </c>
      <c r="R1432" s="83"/>
      <c r="S1432" s="83"/>
    </row>
    <row r="1433" spans="1:19" x14ac:dyDescent="0.2">
      <c r="A1433" s="83">
        <f>+MassCurves!A1400</f>
        <v>1396</v>
      </c>
      <c r="B1433" s="138">
        <f t="shared" si="253"/>
        <v>6.6360000000000001</v>
      </c>
      <c r="C1433" s="123">
        <f t="shared" ca="1" si="255"/>
        <v>0.10199999999999942</v>
      </c>
      <c r="D1433" s="139">
        <f t="shared" ca="1" si="256"/>
        <v>0</v>
      </c>
      <c r="E1433" s="138">
        <f t="shared" ca="1" si="257"/>
        <v>0.21849999999999997</v>
      </c>
      <c r="F1433" s="139">
        <f t="shared" ca="1" si="254"/>
        <v>0.11235991049999935</v>
      </c>
      <c r="G1433" s="140">
        <f t="shared" ca="1" si="261"/>
        <v>6.840735727499994</v>
      </c>
      <c r="H1433" s="139">
        <f t="shared" ca="1" si="258"/>
        <v>0.72268216459341039</v>
      </c>
      <c r="I1433" s="123">
        <f t="shared" ca="1" si="262"/>
        <v>0.83504207509340977</v>
      </c>
      <c r="J1433" s="123">
        <f t="shared" ca="1" si="259"/>
        <v>1.6628617126975973</v>
      </c>
      <c r="K1433" s="142">
        <f t="shared" ca="1" si="263"/>
        <v>97.804269621502513</v>
      </c>
      <c r="L1433" s="143">
        <f ca="1">MAX(Routing!A$3,J1432+K1432)</f>
        <v>103.00244391312525</v>
      </c>
      <c r="M1433" s="141">
        <f ca="1">VLOOKUP(L1433,Routing!A$3:D$23,4)+(L1433-VLOOKUP(L1433,Routing!A$3:A$23,1))*VLOOKUP(L1433,Routing!A$3:E$23,5)</f>
        <v>2.5986148196974574</v>
      </c>
      <c r="N1433" s="141">
        <f ca="1">VLOOKUP($L1433,Routing!$A$3:$C$23,3)+($L1433-VLOOKUP($L1433,Routing!$A$3:$A$23,1))*VLOOKUP($L1433,Routing!$A$3:$F$23,6)</f>
        <v>6.9148642626327667E-2</v>
      </c>
      <c r="O1433" s="141">
        <f ca="1">VLOOKUP($L1433,Routing!$A$3:$B$23,2)+($L1433-VLOOKUP($L1433,Routing!$A$3:$A$23,1))*VLOOKUP($L1433,Routing!$A$3:$G$23,7)</f>
        <v>2.6143580328290961</v>
      </c>
      <c r="P1433" s="83" t="str">
        <f t="shared" ca="1" si="260"/>
        <v/>
      </c>
      <c r="Q1433" s="83" t="str">
        <f t="shared" ca="1" si="264"/>
        <v/>
      </c>
      <c r="R1433" s="83"/>
      <c r="S1433" s="83"/>
    </row>
    <row r="1434" spans="1:19" x14ac:dyDescent="0.2">
      <c r="A1434" s="83">
        <f>+MassCurves!A1401</f>
        <v>1397</v>
      </c>
      <c r="B1434" s="138">
        <f t="shared" si="253"/>
        <v>6.6369999999999996</v>
      </c>
      <c r="C1434" s="123">
        <f t="shared" ca="1" si="255"/>
        <v>9.8999999999998423E-2</v>
      </c>
      <c r="D1434" s="139">
        <f t="shared" ca="1" si="256"/>
        <v>0</v>
      </c>
      <c r="E1434" s="138">
        <f t="shared" ca="1" si="257"/>
        <v>0.21849999999999997</v>
      </c>
      <c r="F1434" s="139">
        <f t="shared" ca="1" si="254"/>
        <v>0.10905520724999823</v>
      </c>
      <c r="G1434" s="140">
        <f t="shared" ca="1" si="261"/>
        <v>6.6424535324999274</v>
      </c>
      <c r="H1434" s="139">
        <f t="shared" ca="1" si="258"/>
        <v>0.71876444000708239</v>
      </c>
      <c r="I1434" s="123">
        <f t="shared" ca="1" si="262"/>
        <v>0.82781964725708068</v>
      </c>
      <c r="J1434" s="123">
        <f t="shared" ca="1" si="259"/>
        <v>1.6484501928330779</v>
      </c>
      <c r="K1434" s="142">
        <f t="shared" ca="1" si="263"/>
        <v>94.320573070385834</v>
      </c>
      <c r="L1434" s="143">
        <f ca="1">MAX(Routing!A$3,J1433+K1433)</f>
        <v>99.467131334200104</v>
      </c>
      <c r="M1434" s="141">
        <f ca="1">VLOOKUP(L1434,Routing!A$3:D$23,4)+(L1434-VLOOKUP(L1434,Routing!A$3:A$23,1))*VLOOKUP(L1434,Routing!A$3:E$23,5)</f>
        <v>2.5728065218174683</v>
      </c>
      <c r="N1434" s="141">
        <f ca="1">VLOOKUP($L1434,Routing!$A$3:$C$23,3)+($L1434-VLOOKUP($L1434,Routing!$A$3:$A$23,1))*VLOOKUP($L1434,Routing!$A$3:$F$23,6)</f>
        <v>6.673162865866572E-2</v>
      </c>
      <c r="O1434" s="141">
        <f ca="1">VLOOKUP($L1434,Routing!$A$3:$B$23,2)+($L1434-VLOOKUP($L1434,Routing!$A$3:$A$23,1))*VLOOKUP($L1434,Routing!$A$3:$G$23,7)</f>
        <v>2.5718139701925713</v>
      </c>
      <c r="P1434" s="83" t="str">
        <f t="shared" ca="1" si="260"/>
        <v/>
      </c>
      <c r="Q1434" s="83" t="str">
        <f t="shared" ca="1" si="264"/>
        <v/>
      </c>
      <c r="R1434" s="83"/>
      <c r="S1434" s="83"/>
    </row>
    <row r="1435" spans="1:19" x14ac:dyDescent="0.2">
      <c r="A1435" s="83">
        <f>+MassCurves!A1402</f>
        <v>1398</v>
      </c>
      <c r="B1435" s="138">
        <f t="shared" si="253"/>
        <v>6.6379999999999999</v>
      </c>
      <c r="C1435" s="123">
        <f t="shared" ca="1" si="255"/>
        <v>9.6000000000000085E-2</v>
      </c>
      <c r="D1435" s="139">
        <f t="shared" ca="1" si="256"/>
        <v>0</v>
      </c>
      <c r="E1435" s="138">
        <f t="shared" ca="1" si="257"/>
        <v>0.21849999999999997</v>
      </c>
      <c r="F1435" s="139">
        <f t="shared" ca="1" si="254"/>
        <v>0.10575050400000008</v>
      </c>
      <c r="G1435" s="140">
        <f t="shared" ca="1" si="261"/>
        <v>6.4441713374999496</v>
      </c>
      <c r="H1435" s="139">
        <f t="shared" ca="1" si="258"/>
        <v>0.71488005117672382</v>
      </c>
      <c r="I1435" s="123">
        <f t="shared" ca="1" si="262"/>
        <v>0.8206305551767239</v>
      </c>
      <c r="J1435" s="123">
        <f t="shared" ca="1" si="259"/>
        <v>1.6341049625282758</v>
      </c>
      <c r="K1435" s="142">
        <f t="shared" ca="1" si="263"/>
        <v>90.88717547086074</v>
      </c>
      <c r="L1435" s="143">
        <f ca="1">MAX(Routing!A$3,J1434+K1434)</f>
        <v>95.969023263218915</v>
      </c>
      <c r="M1435" s="141">
        <f ca="1">VLOOKUP(L1435,Routing!A$3:D$23,4)+(L1435-VLOOKUP(L1435,Routing!A$3:A$23,1))*VLOOKUP(L1435,Routing!A$3:E$23,5)</f>
        <v>2.5404510112291665</v>
      </c>
      <c r="N1435" s="141">
        <f ca="1">VLOOKUP($L1435,Routing!$A$3:$C$23,3)+($L1435-VLOOKUP($L1435,Routing!$A$3:$A$23,1))*VLOOKUP($L1435,Routing!$A$3:$F$23,6)</f>
        <v>6.4344746730020483E-2</v>
      </c>
      <c r="O1435" s="141">
        <f ca="1">VLOOKUP($L1435,Routing!$A$3:$B$23,2)+($L1435-VLOOKUP($L1435,Routing!$A$3:$A$23,1))*VLOOKUP($L1435,Routing!$A$3:$G$23,7)</f>
        <v>2.5187721495560105</v>
      </c>
      <c r="P1435" s="83" t="str">
        <f t="shared" ca="1" si="260"/>
        <v/>
      </c>
      <c r="Q1435" s="83" t="str">
        <f t="shared" ca="1" si="264"/>
        <v/>
      </c>
      <c r="R1435" s="83"/>
      <c r="S1435" s="83"/>
    </row>
    <row r="1436" spans="1:19" x14ac:dyDescent="0.2">
      <c r="A1436" s="83">
        <f>+MassCurves!A1403</f>
        <v>1399</v>
      </c>
      <c r="B1436" s="138">
        <f t="shared" si="253"/>
        <v>6.6389999999999993</v>
      </c>
      <c r="C1436" s="123">
        <f t="shared" ca="1" si="255"/>
        <v>9.2999999999996419E-2</v>
      </c>
      <c r="D1436" s="139">
        <f t="shared" ca="1" si="256"/>
        <v>0</v>
      </c>
      <c r="E1436" s="138">
        <f t="shared" ca="1" si="257"/>
        <v>0.21849999999999997</v>
      </c>
      <c r="F1436" s="139">
        <f t="shared" ca="1" si="254"/>
        <v>0.10244580074999604</v>
      </c>
      <c r="G1436" s="140">
        <f t="shared" ca="1" si="261"/>
        <v>6.2458891424998839</v>
      </c>
      <c r="H1436" s="139">
        <f t="shared" ca="1" si="258"/>
        <v>0.71102861615055823</v>
      </c>
      <c r="I1436" s="123">
        <f t="shared" ca="1" si="262"/>
        <v>0.81347441690055433</v>
      </c>
      <c r="J1436" s="123">
        <f t="shared" ca="1" si="259"/>
        <v>1.6198252633627774</v>
      </c>
      <c r="K1436" s="142">
        <f t="shared" ca="1" si="263"/>
        <v>87.50321167068941</v>
      </c>
      <c r="L1436" s="143">
        <f ca="1">MAX(Routing!A$3,J1435+K1435)</f>
        <v>92.521280433389009</v>
      </c>
      <c r="M1436" s="141">
        <f ca="1">VLOOKUP(L1436,Routing!A$3:D$23,4)+(L1436-VLOOKUP(L1436,Routing!A$3:A$23,1))*VLOOKUP(L1436,Routing!A$3:E$23,5)</f>
        <v>2.5085613504832036</v>
      </c>
      <c r="N1436" s="141">
        <f ca="1">VLOOKUP($L1436,Routing!$A$3:$C$23,3)+($L1436-VLOOKUP($L1436,Routing!$A$3:$A$23,1))*VLOOKUP($L1436,Routing!$A$3:$F$23,6)</f>
        <v>6.1992230773351101E-2</v>
      </c>
      <c r="O1436" s="141">
        <f ca="1">VLOOKUP($L1436,Routing!$A$3:$B$23,2)+($L1436-VLOOKUP($L1436,Routing!$A$3:$A$23,1))*VLOOKUP($L1436,Routing!$A$3:$G$23,7)</f>
        <v>2.46649401718558</v>
      </c>
      <c r="P1436" s="83" t="str">
        <f t="shared" ca="1" si="260"/>
        <v/>
      </c>
      <c r="Q1436" s="83" t="str">
        <f t="shared" ca="1" si="264"/>
        <v/>
      </c>
      <c r="R1436" s="83"/>
      <c r="S1436" s="83"/>
    </row>
    <row r="1437" spans="1:19" x14ac:dyDescent="0.2">
      <c r="A1437" s="83">
        <f>+MassCurves!A1404</f>
        <v>1400</v>
      </c>
      <c r="B1437" s="138">
        <f t="shared" si="253"/>
        <v>6.64</v>
      </c>
      <c r="C1437" s="123">
        <f t="shared" ca="1" si="255"/>
        <v>8.9999999999998082E-2</v>
      </c>
      <c r="D1437" s="139">
        <f t="shared" ca="1" si="256"/>
        <v>0</v>
      </c>
      <c r="E1437" s="138">
        <f t="shared" ca="1" si="257"/>
        <v>0.21849999999999997</v>
      </c>
      <c r="F1437" s="139">
        <f t="shared" ca="1" si="254"/>
        <v>9.914109749999786E-2</v>
      </c>
      <c r="G1437" s="140">
        <f t="shared" ca="1" si="261"/>
        <v>6.0476069474998173</v>
      </c>
      <c r="H1437" s="139">
        <f t="shared" ca="1" si="258"/>
        <v>0.70720975845994083</v>
      </c>
      <c r="I1437" s="123">
        <f t="shared" ca="1" si="262"/>
        <v>0.80635085595993872</v>
      </c>
      <c r="J1437" s="123">
        <f t="shared" ca="1" si="259"/>
        <v>1.6041056755852503</v>
      </c>
      <c r="K1437" s="142">
        <f t="shared" ca="1" si="263"/>
        <v>84.167831243060846</v>
      </c>
      <c r="L1437" s="143">
        <f ca="1">MAX(Routing!A$3,J1436+K1436)</f>
        <v>89.12303693405218</v>
      </c>
      <c r="M1437" s="141">
        <f ca="1">VLOOKUP(L1437,Routing!A$3:D$23,4)+(L1437-VLOOKUP(L1437,Routing!A$3:A$23,1))*VLOOKUP(L1437,Routing!A$3:E$23,5)</f>
        <v>2.4771295303983596</v>
      </c>
      <c r="N1437" s="141">
        <f ca="1">VLOOKUP($L1437,Routing!$A$3:$C$23,3)+($L1437-VLOOKUP($L1437,Routing!$A$3:$A$23,1))*VLOOKUP($L1437,Routing!$A$3:$F$23,6)</f>
        <v>5.9673489947419986E-2</v>
      </c>
      <c r="O1437" s="141">
        <f ca="1">VLOOKUP($L1437,Routing!$A$3:$B$23,2)+($L1437-VLOOKUP($L1437,Routing!$A$3:$A$23,1))*VLOOKUP($L1437,Routing!$A$3:$G$23,7)</f>
        <v>2.4149664432759996</v>
      </c>
      <c r="P1437" s="83" t="str">
        <f t="shared" ca="1" si="260"/>
        <v/>
      </c>
      <c r="Q1437" s="83" t="str">
        <f t="shared" ca="1" si="264"/>
        <v/>
      </c>
      <c r="R1437" s="83"/>
      <c r="S1437" s="83"/>
    </row>
    <row r="1438" spans="1:19" x14ac:dyDescent="0.2">
      <c r="A1438" s="83">
        <f>+MassCurves!A1405</f>
        <v>1401</v>
      </c>
      <c r="B1438" s="138">
        <f t="shared" si="253"/>
        <v>6.6404999999999994</v>
      </c>
      <c r="C1438" s="123">
        <f t="shared" ca="1" si="255"/>
        <v>8.5499999999997911E-2</v>
      </c>
      <c r="D1438" s="139">
        <f t="shared" ca="1" si="256"/>
        <v>0</v>
      </c>
      <c r="E1438" s="138">
        <f t="shared" ca="1" si="257"/>
        <v>0.21849999999999997</v>
      </c>
      <c r="F1438" s="139">
        <f t="shared" ca="1" si="254"/>
        <v>9.4184042624997688E-2</v>
      </c>
      <c r="G1438" s="140">
        <f t="shared" ca="1" si="261"/>
        <v>5.7997542037498668</v>
      </c>
      <c r="H1438" s="139">
        <f t="shared" ca="1" si="258"/>
        <v>0.70357078644915871</v>
      </c>
      <c r="I1438" s="123">
        <f t="shared" ca="1" si="262"/>
        <v>0.7977548290741564</v>
      </c>
      <c r="J1438" s="123">
        <f t="shared" ca="1" si="259"/>
        <v>1.5869437624304674</v>
      </c>
      <c r="K1438" s="142">
        <f t="shared" ca="1" si="263"/>
        <v>81.028672982626844</v>
      </c>
      <c r="L1438" s="143">
        <f ca="1">MAX(Routing!A$3,J1437+K1437)</f>
        <v>85.771936918646091</v>
      </c>
      <c r="M1438" s="141">
        <f ca="1">VLOOKUP(L1438,Routing!A$3:D$23,4)+(L1438-VLOOKUP(L1438,Routing!A$3:A$23,1))*VLOOKUP(L1438,Routing!A$3:E$23,5)</f>
        <v>2.3711889623223636</v>
      </c>
      <c r="N1438" s="141">
        <f ca="1">VLOOKUP($L1438,Routing!$A$3:$C$23,3)+($L1438-VLOOKUP($L1438,Routing!$A$3:$A$23,1))*VLOOKUP($L1438,Routing!$A$3:$F$23,6)</f>
        <v>5.7438531650360704E-2</v>
      </c>
      <c r="O1438" s="141">
        <f ca="1">VLOOKUP($L1438,Routing!$A$3:$B$23,2)+($L1438-VLOOKUP($L1438,Routing!$A$3:$A$23,1))*VLOOKUP($L1438,Routing!$A$3:$G$23,7)</f>
        <v>2.2438531650360707</v>
      </c>
      <c r="P1438" s="83" t="str">
        <f t="shared" ca="1" si="260"/>
        <v/>
      </c>
      <c r="Q1438" s="83" t="str">
        <f t="shared" ca="1" si="264"/>
        <v/>
      </c>
      <c r="R1438" s="83"/>
      <c r="S1438" s="83"/>
    </row>
    <row r="1439" spans="1:19" x14ac:dyDescent="0.2">
      <c r="A1439" s="83">
        <f>+MassCurves!A1406</f>
        <v>1402</v>
      </c>
      <c r="B1439" s="138">
        <f t="shared" si="253"/>
        <v>6.641</v>
      </c>
      <c r="C1439" s="123">
        <f t="shared" ca="1" si="255"/>
        <v>8.1000000000000405E-2</v>
      </c>
      <c r="D1439" s="139">
        <f t="shared" ca="1" si="256"/>
        <v>0</v>
      </c>
      <c r="E1439" s="138">
        <f t="shared" ca="1" si="257"/>
        <v>0.21849999999999997</v>
      </c>
      <c r="F1439" s="139">
        <f t="shared" ca="1" si="254"/>
        <v>8.922698775000043E-2</v>
      </c>
      <c r="G1439" s="140">
        <f t="shared" ca="1" si="261"/>
        <v>5.5023309112499437</v>
      </c>
      <c r="H1439" s="139">
        <f t="shared" ca="1" si="258"/>
        <v>0.69996195500668945</v>
      </c>
      <c r="I1439" s="123">
        <f t="shared" ca="1" si="262"/>
        <v>0.78918894275668983</v>
      </c>
      <c r="J1439" s="123">
        <f t="shared" ca="1" si="259"/>
        <v>1.5698417917835155</v>
      </c>
      <c r="K1439" s="142">
        <f t="shared" ca="1" si="263"/>
        <v>78.130919255398553</v>
      </c>
      <c r="L1439" s="143">
        <f ca="1">MAX(Routing!A$3,J1438+K1438)</f>
        <v>82.615616745057309</v>
      </c>
      <c r="M1439" s="141">
        <f ca="1">VLOOKUP(L1439,Routing!A$3:D$23,4)+(L1439-VLOOKUP(L1439,Routing!A$3:A$23,1))*VLOOKUP(L1439,Routing!A$3:E$23,5)</f>
        <v>2.2419341071291643</v>
      </c>
      <c r="N1439" s="141">
        <f ca="1">VLOOKUP($L1439,Routing!$A$3:$C$23,3)+($L1439-VLOOKUP($L1439,Routing!$A$3:$A$23,1))*VLOOKUP($L1439,Routing!$A$3:$F$23,6)</f>
        <v>5.5353775921438121E-2</v>
      </c>
      <c r="O1439" s="141">
        <f ca="1">VLOOKUP($L1439,Routing!$A$3:$B$23,2)+($L1439-VLOOKUP($L1439,Routing!$A$3:$A$23,1))*VLOOKUP($L1439,Routing!$A$3:$G$23,7)</f>
        <v>2.0353775921438126</v>
      </c>
      <c r="P1439" s="83" t="str">
        <f t="shared" ca="1" si="260"/>
        <v/>
      </c>
      <c r="Q1439" s="83" t="str">
        <f t="shared" ca="1" si="264"/>
        <v/>
      </c>
      <c r="R1439" s="83"/>
      <c r="S1439" s="83"/>
    </row>
    <row r="1440" spans="1:19" x14ac:dyDescent="0.2">
      <c r="A1440" s="83">
        <f>+MassCurves!A1407</f>
        <v>1403</v>
      </c>
      <c r="B1440" s="138">
        <f t="shared" si="253"/>
        <v>6.6414999999999997</v>
      </c>
      <c r="C1440" s="123">
        <f t="shared" ca="1" si="255"/>
        <v>7.649999999999757E-2</v>
      </c>
      <c r="D1440" s="139">
        <f t="shared" ca="1" si="256"/>
        <v>0</v>
      </c>
      <c r="E1440" s="138">
        <f t="shared" ca="1" si="257"/>
        <v>0.21849999999999997</v>
      </c>
      <c r="F1440" s="139">
        <f t="shared" ca="1" si="254"/>
        <v>8.4269932874997303E-2</v>
      </c>
      <c r="G1440" s="140">
        <f t="shared" ca="1" si="261"/>
        <v>5.2049076187499317</v>
      </c>
      <c r="H1440" s="139">
        <f t="shared" ca="1" si="258"/>
        <v>0.69638292550414116</v>
      </c>
      <c r="I1440" s="123">
        <f t="shared" ca="1" si="262"/>
        <v>0.78065285837913845</v>
      </c>
      <c r="J1440" s="123">
        <f t="shared" ca="1" si="259"/>
        <v>1.5527990911692582</v>
      </c>
      <c r="K1440" s="142">
        <f t="shared" ca="1" si="263"/>
        <v>75.3436533772487</v>
      </c>
      <c r="L1440" s="143">
        <f ca="1">MAX(Routing!A$3,J1439+K1439)</f>
        <v>79.70076104718207</v>
      </c>
      <c r="M1440" s="141">
        <f ca="1">VLOOKUP(L1440,Routing!A$3:D$23,4)+(L1440-VLOOKUP(L1440,Routing!A$3:A$23,1))*VLOOKUP(L1440,Routing!A$3:E$23,5)</f>
        <v>2.1781459994768162</v>
      </c>
      <c r="N1440" s="141">
        <f ca="1">VLOOKUP($L1440,Routing!$A$3:$C$23,3)+($L1440-VLOOKUP($L1440,Routing!$A$3:$A$23,1))*VLOOKUP($L1440,Routing!$A$3:$F$23,6)</f>
        <v>5.3390230749108307E-2</v>
      </c>
      <c r="O1440" s="141">
        <f ca="1">VLOOKUP($L1440,Routing!$A$3:$B$23,2)+($L1440-VLOOKUP($L1440,Routing!$A$3:$A$23,1))*VLOOKUP($L1440,Routing!$A$3:$G$23,7)</f>
        <v>1.9463410249702768</v>
      </c>
      <c r="P1440" s="83" t="str">
        <f t="shared" ca="1" si="260"/>
        <v/>
      </c>
      <c r="Q1440" s="83" t="str">
        <f t="shared" ca="1" si="264"/>
        <v/>
      </c>
      <c r="R1440" s="83"/>
      <c r="S1440" s="83"/>
    </row>
    <row r="1441" spans="1:19" x14ac:dyDescent="0.2">
      <c r="A1441" s="83">
        <f>+MassCurves!A1408</f>
        <v>1404</v>
      </c>
      <c r="B1441" s="138">
        <f t="shared" si="253"/>
        <v>6.6419999999999995</v>
      </c>
      <c r="C1441" s="123">
        <f t="shared" ca="1" si="255"/>
        <v>7.1999999999997399E-2</v>
      </c>
      <c r="D1441" s="139">
        <f t="shared" ca="1" si="256"/>
        <v>0</v>
      </c>
      <c r="E1441" s="138">
        <f t="shared" ca="1" si="257"/>
        <v>0.21849999999999997</v>
      </c>
      <c r="F1441" s="139">
        <f t="shared" ca="1" si="254"/>
        <v>7.9312877999997117E-2</v>
      </c>
      <c r="G1441" s="140">
        <f t="shared" ca="1" si="261"/>
        <v>4.9074843262498327</v>
      </c>
      <c r="H1441" s="139">
        <f t="shared" ca="1" si="258"/>
        <v>0.69283336409476559</v>
      </c>
      <c r="I1441" s="123">
        <f t="shared" ca="1" si="262"/>
        <v>0.77214624209476268</v>
      </c>
      <c r="J1441" s="123">
        <f t="shared" ca="1" si="259"/>
        <v>1.5358149975947213</v>
      </c>
      <c r="K1441" s="142">
        <f t="shared" ca="1" si="263"/>
        <v>72.638021268892089</v>
      </c>
      <c r="L1441" s="143">
        <f ca="1">MAX(Routing!A$3,J1440+K1440)</f>
        <v>76.896452468417962</v>
      </c>
      <c r="M1441" s="141">
        <f ca="1">VLOOKUP(L1441,Routing!A$3:D$23,4)+(L1441-VLOOKUP(L1441,Routing!A$3:A$23,1))*VLOOKUP(L1441,Routing!A$3:E$23,5)</f>
        <v>2.1288144547894907</v>
      </c>
      <c r="N1441" s="141">
        <f ca="1">VLOOKUP($L1441,Routing!$A$3:$C$23,3)+($L1441-VLOOKUP($L1441,Routing!$A$3:$A$23,1))*VLOOKUP($L1441,Routing!$A$3:$F$23,6)</f>
        <v>5.1492863645749641E-2</v>
      </c>
      <c r="O1441" s="141">
        <f ca="1">VLOOKUP($L1441,Routing!$A$3:$B$23,2)+($L1441-VLOOKUP($L1441,Routing!$A$3:$A$23,1))*VLOOKUP($L1441,Routing!$A$3:$G$23,7)</f>
        <v>1.8830954548583212</v>
      </c>
      <c r="P1441" s="83" t="str">
        <f t="shared" ca="1" si="260"/>
        <v/>
      </c>
      <c r="Q1441" s="83" t="str">
        <f t="shared" ca="1" si="264"/>
        <v/>
      </c>
      <c r="R1441" s="83"/>
      <c r="S1441" s="83"/>
    </row>
    <row r="1442" spans="1:19" x14ac:dyDescent="0.2">
      <c r="A1442" s="83">
        <f>+MassCurves!A1409</f>
        <v>1405</v>
      </c>
      <c r="B1442" s="138">
        <f t="shared" si="253"/>
        <v>6.6425000000000001</v>
      </c>
      <c r="C1442" s="123">
        <f t="shared" ca="1" si="255"/>
        <v>6.7499999999999893E-2</v>
      </c>
      <c r="D1442" s="139">
        <f t="shared" ca="1" si="256"/>
        <v>0</v>
      </c>
      <c r="E1442" s="138">
        <f t="shared" ca="1" si="257"/>
        <v>0.21849999999999997</v>
      </c>
      <c r="F1442" s="139">
        <f t="shared" ca="1" si="254"/>
        <v>7.4355823124999873E-2</v>
      </c>
      <c r="G1442" s="140">
        <f t="shared" ca="1" si="261"/>
        <v>4.6100610337499095</v>
      </c>
      <c r="H1442" s="139">
        <f t="shared" ca="1" si="258"/>
        <v>0.68931294163232271</v>
      </c>
      <c r="I1442" s="123">
        <f t="shared" ca="1" si="262"/>
        <v>0.76366876475732259</v>
      </c>
      <c r="J1442" s="123">
        <f t="shared" ca="1" si="259"/>
        <v>1.5188888573884003</v>
      </c>
      <c r="K1442" s="142">
        <f t="shared" ca="1" si="263"/>
        <v>70.011207160950576</v>
      </c>
      <c r="L1442" s="143">
        <f ca="1">MAX(Routing!A$3,J1441+K1441)</f>
        <v>74.173836266486816</v>
      </c>
      <c r="M1442" s="141">
        <f ca="1">VLOOKUP(L1442,Routing!A$3:D$23,4)+(L1442-VLOOKUP(L1442,Routing!A$3:A$23,1))*VLOOKUP(L1442,Routing!A$3:E$23,5)</f>
        <v>2.0809199884497005</v>
      </c>
      <c r="N1442" s="141">
        <f ca="1">VLOOKUP($L1442,Routing!$A$3:$C$23,3)+($L1442-VLOOKUP($L1442,Routing!$A$3:$A$23,1))*VLOOKUP($L1442,Routing!$A$3:$F$23,6)</f>
        <v>4.9650768786526939E-2</v>
      </c>
      <c r="O1442" s="141">
        <f ca="1">VLOOKUP($L1442,Routing!$A$3:$B$23,2)+($L1442-VLOOKUP($L1442,Routing!$A$3:$A$23,1))*VLOOKUP($L1442,Routing!$A$3:$G$23,7)</f>
        <v>1.8216922928842314</v>
      </c>
      <c r="P1442" s="83" t="str">
        <f t="shared" ca="1" si="260"/>
        <v/>
      </c>
      <c r="Q1442" s="83" t="str">
        <f t="shared" ca="1" si="264"/>
        <v/>
      </c>
      <c r="R1442" s="83"/>
      <c r="S1442" s="83"/>
    </row>
    <row r="1443" spans="1:19" x14ac:dyDescent="0.2">
      <c r="A1443" s="83">
        <f>+MassCurves!A1410</f>
        <v>1406</v>
      </c>
      <c r="B1443" s="138">
        <f t="shared" si="253"/>
        <v>6.6429999999999998</v>
      </c>
      <c r="C1443" s="123">
        <f t="shared" ca="1" si="255"/>
        <v>6.2999999999999723E-2</v>
      </c>
      <c r="D1443" s="139">
        <f t="shared" ca="1" si="256"/>
        <v>0</v>
      </c>
      <c r="E1443" s="138">
        <f t="shared" ca="1" si="257"/>
        <v>0.21849999999999997</v>
      </c>
      <c r="F1443" s="139">
        <f t="shared" ca="1" si="254"/>
        <v>6.9398768249999673E-2</v>
      </c>
      <c r="G1443" s="140">
        <f t="shared" ca="1" si="261"/>
        <v>4.3126377412499863</v>
      </c>
      <c r="H1443" s="139">
        <f t="shared" ca="1" si="258"/>
        <v>0.68582133359155029</v>
      </c>
      <c r="I1443" s="123">
        <f t="shared" ca="1" si="262"/>
        <v>0.75522010184154997</v>
      </c>
      <c r="J1443" s="123">
        <f t="shared" ca="1" si="259"/>
        <v>1.5020200260427852</v>
      </c>
      <c r="K1443" s="142">
        <f t="shared" ca="1" si="263"/>
        <v>67.46049372329496</v>
      </c>
      <c r="L1443" s="143">
        <f ca="1">MAX(Routing!A$3,J1442+K1442)</f>
        <v>71.53009601833898</v>
      </c>
      <c r="M1443" s="141">
        <f ca="1">VLOOKUP(L1443,Routing!A$3:D$23,4)+(L1443-VLOOKUP(L1443,Routing!A$3:A$23,1))*VLOOKUP(L1443,Routing!A$3:E$23,5)</f>
        <v>2.0344130558029865</v>
      </c>
      <c r="N1443" s="141">
        <f ca="1">VLOOKUP($L1443,Routing!$A$3:$C$23,3)+($L1443-VLOOKUP($L1443,Routing!$A$3:$A$23,1))*VLOOKUP($L1443,Routing!$A$3:$F$23,6)</f>
        <v>4.786204060780716E-2</v>
      </c>
      <c r="O1443" s="141">
        <f ca="1">VLOOKUP($L1443,Routing!$A$3:$B$23,2)+($L1443-VLOOKUP($L1443,Routing!$A$3:$A$23,1))*VLOOKUP($L1443,Routing!$A$3:$G$23,7)</f>
        <v>1.7620680202602386</v>
      </c>
      <c r="P1443" s="83" t="str">
        <f t="shared" ca="1" si="260"/>
        <v/>
      </c>
      <c r="Q1443" s="83" t="str">
        <f t="shared" ca="1" si="264"/>
        <v/>
      </c>
      <c r="R1443" s="83"/>
      <c r="S1443" s="83"/>
    </row>
    <row r="1444" spans="1:19" x14ac:dyDescent="0.2">
      <c r="A1444" s="83">
        <f>+MassCurves!A1411</f>
        <v>1407</v>
      </c>
      <c r="B1444" s="138">
        <f t="shared" si="253"/>
        <v>6.6434999999999995</v>
      </c>
      <c r="C1444" s="123">
        <f t="shared" ca="1" si="255"/>
        <v>5.8499999999999552E-2</v>
      </c>
      <c r="D1444" s="139">
        <f t="shared" ca="1" si="256"/>
        <v>0</v>
      </c>
      <c r="E1444" s="138">
        <f t="shared" ca="1" si="257"/>
        <v>0.21849999999999997</v>
      </c>
      <c r="F1444" s="139">
        <f t="shared" ca="1" si="254"/>
        <v>6.4441713374999501E-2</v>
      </c>
      <c r="G1444" s="140">
        <f t="shared" ca="1" si="261"/>
        <v>4.0152144487499752</v>
      </c>
      <c r="H1444" s="139">
        <f t="shared" ca="1" si="258"/>
        <v>0.68235821999019897</v>
      </c>
      <c r="I1444" s="123">
        <f t="shared" ca="1" si="262"/>
        <v>0.74679993336519845</v>
      </c>
      <c r="J1444" s="123">
        <f t="shared" ca="1" si="259"/>
        <v>1.4852078680599718</v>
      </c>
      <c r="K1444" s="142">
        <f t="shared" ca="1" si="263"/>
        <v>64.98325861046817</v>
      </c>
      <c r="L1444" s="143">
        <f ca="1">MAX(Routing!A$3,J1443+K1443)</f>
        <v>68.962513749337745</v>
      </c>
      <c r="M1444" s="141">
        <f ca="1">VLOOKUP(L1444,Routing!A$3:D$23,4)+(L1444-VLOOKUP(L1444,Routing!A$3:A$23,1))*VLOOKUP(L1444,Routing!A$3:E$23,5)</f>
        <v>1.9892458440343583</v>
      </c>
      <c r="N1444" s="141">
        <f ca="1">VLOOKUP($L1444,Routing!$A$3:$C$23,3)+($L1444-VLOOKUP($L1444,Routing!$A$3:$A$23,1))*VLOOKUP($L1444,Routing!$A$3:$F$23,6)</f>
        <v>4.6124840155167622E-2</v>
      </c>
      <c r="O1444" s="141">
        <f ca="1">VLOOKUP($L1444,Routing!$A$3:$B$23,2)+($L1444-VLOOKUP($L1444,Routing!$A$3:$A$23,1))*VLOOKUP($L1444,Routing!$A$3:$G$23,7)</f>
        <v>1.7041613385055874</v>
      </c>
      <c r="P1444" s="83" t="str">
        <f t="shared" ca="1" si="260"/>
        <v/>
      </c>
      <c r="Q1444" s="83" t="str">
        <f t="shared" ca="1" si="264"/>
        <v/>
      </c>
      <c r="R1444" s="83"/>
      <c r="S1444" s="83"/>
    </row>
    <row r="1445" spans="1:19" x14ac:dyDescent="0.2">
      <c r="A1445" s="83">
        <f>+MassCurves!A1412</f>
        <v>1408</v>
      </c>
      <c r="B1445" s="138">
        <f t="shared" ref="B1445:B1508" si="265">+HLOOKUP($B$9,MassCurve,(A1445+2))</f>
        <v>6.6440000000000001</v>
      </c>
      <c r="C1445" s="123">
        <f t="shared" ca="1" si="255"/>
        <v>5.3999999999999382E-2</v>
      </c>
      <c r="D1445" s="139">
        <f t="shared" ca="1" si="256"/>
        <v>0</v>
      </c>
      <c r="E1445" s="138">
        <f t="shared" ca="1" si="257"/>
        <v>0.21849999999999997</v>
      </c>
      <c r="F1445" s="139">
        <f t="shared" ref="F1445:F1508" ca="1" si="266">+E1445*C1445*MAX(0.05,$B$5)*1.0083</f>
        <v>5.9484658499999309E-2</v>
      </c>
      <c r="G1445" s="140">
        <f t="shared" ca="1" si="261"/>
        <v>3.7177911562499641</v>
      </c>
      <c r="H1445" s="139">
        <f t="shared" ca="1" si="258"/>
        <v>0.67892328531260682</v>
      </c>
      <c r="I1445" s="123">
        <f t="shared" ca="1" si="262"/>
        <v>0.7384079438126061</v>
      </c>
      <c r="J1445" s="123">
        <f t="shared" ca="1" si="259"/>
        <v>1.4684517568002988</v>
      </c>
      <c r="K1445" s="142">
        <f t="shared" ca="1" si="263"/>
        <v>62.576971128501789</v>
      </c>
      <c r="L1445" s="143">
        <f ca="1">MAX(Routing!A$3,J1444+K1444)</f>
        <v>66.468466478528143</v>
      </c>
      <c r="M1445" s="141">
        <f ca="1">VLOOKUP(L1445,Routing!A$3:D$23,4)+(L1445-VLOOKUP(L1445,Routing!A$3:A$23,1))*VLOOKUP(L1445,Routing!A$3:E$23,5)</f>
        <v>1.9453722113949472</v>
      </c>
      <c r="N1445" s="141">
        <f ca="1">VLOOKUP($L1445,Routing!$A$3:$C$23,3)+($L1445-VLOOKUP($L1445,Routing!$A$3:$A$23,1))*VLOOKUP($L1445,Routing!$A$3:$F$23,6)</f>
        <v>4.4437392745959502E-2</v>
      </c>
      <c r="O1445" s="141">
        <f ca="1">VLOOKUP($L1445,Routing!$A$3:$B$23,2)+($L1445-VLOOKUP($L1445,Routing!$A$3:$A$23,1))*VLOOKUP($L1445,Routing!$A$3:$G$23,7)</f>
        <v>1.6479130915319833</v>
      </c>
      <c r="P1445" s="83" t="str">
        <f t="shared" ca="1" si="260"/>
        <v/>
      </c>
      <c r="Q1445" s="83" t="str">
        <f t="shared" ca="1" si="264"/>
        <v/>
      </c>
      <c r="R1445" s="83"/>
      <c r="S1445" s="83"/>
    </row>
    <row r="1446" spans="1:19" x14ac:dyDescent="0.2">
      <c r="A1446" s="83">
        <f>+MassCurves!A1413</f>
        <v>1409</v>
      </c>
      <c r="B1446" s="138">
        <f t="shared" si="265"/>
        <v>6.6444999999999999</v>
      </c>
      <c r="C1446" s="123">
        <f t="shared" ref="C1446:C1509" ca="1" si="267">+IF(A1446&lt;MAX(5,$B$6),(B1446-B1445)*60,(B1446-OFFSET(B1446,-MAX(5,$B$6),0,1,1))/(A1446-OFFSET(A1446,-MAX(5,$B$6),0,1,1))*60)</f>
        <v>4.9499999999999211E-2</v>
      </c>
      <c r="D1446" s="139">
        <f t="shared" ref="D1446:D1509" ca="1" si="268">VLOOKUP(C1446,Cinterp,$B$10+1)</f>
        <v>0</v>
      </c>
      <c r="E1446" s="138">
        <f t="shared" ref="E1446:E1509" ca="1" si="269">0.95*MAX(0,$B$7)/100+D1446*(1-MAX(0,$B$7)/100)</f>
        <v>0.21849999999999997</v>
      </c>
      <c r="F1446" s="139">
        <f t="shared" ca="1" si="266"/>
        <v>5.4527603624999116E-2</v>
      </c>
      <c r="G1446" s="140">
        <f t="shared" ca="1" si="261"/>
        <v>3.4203678637499531</v>
      </c>
      <c r="H1446" s="139">
        <f t="shared" ref="H1446:H1509" ca="1" si="270">+S$35*(1-F1446/B$20)*(1/(1+ABS(A1446-S$37)/100))^2</f>
        <v>0.67551621843477005</v>
      </c>
      <c r="I1446" s="123">
        <f t="shared" ca="1" si="262"/>
        <v>0.73004382205976914</v>
      </c>
      <c r="J1446" s="123">
        <f t="shared" ref="J1446:J1509" ca="1" si="271">+I1446+I1447</f>
        <v>1.4517510743339581</v>
      </c>
      <c r="K1446" s="142">
        <f t="shared" ca="1" si="263"/>
        <v>60.239189018863868</v>
      </c>
      <c r="L1446" s="143">
        <f ca="1">MAX(Routing!A$3,J1445+K1445)</f>
        <v>64.045422885302088</v>
      </c>
      <c r="M1446" s="141">
        <f ca="1">VLOOKUP(L1446,Routing!A$3:D$23,4)+(L1446-VLOOKUP(L1446,Routing!A$3:A$23,1))*VLOOKUP(L1446,Routing!A$3:E$23,5)</f>
        <v>1.9027476285641776</v>
      </c>
      <c r="N1446" s="141">
        <f ca="1">VLOOKUP($L1446,Routing!$A$3:$C$23,3)+($L1446-VLOOKUP($L1446,Routing!$A$3:$A$23,1))*VLOOKUP($L1446,Routing!$A$3:$F$23,6)</f>
        <v>4.2797985714006823E-2</v>
      </c>
      <c r="O1446" s="141">
        <f ca="1">VLOOKUP($L1446,Routing!$A$3:$B$23,2)+($L1446-VLOOKUP($L1446,Routing!$A$3:$A$23,1))*VLOOKUP($L1446,Routing!$A$3:$G$23,7)</f>
        <v>1.5942281632573378</v>
      </c>
      <c r="P1446" s="83" t="str">
        <f t="shared" ref="P1446:P1509" ca="1" si="272">IF(I1446&gt;B$23,(I1446-B$23),"")</f>
        <v/>
      </c>
      <c r="Q1446" s="83" t="str">
        <f t="shared" ca="1" si="264"/>
        <v/>
      </c>
      <c r="R1446" s="83"/>
      <c r="S1446" s="83"/>
    </row>
    <row r="1447" spans="1:19" x14ac:dyDescent="0.2">
      <c r="A1447" s="83">
        <f>+MassCurves!A1414</f>
        <v>1410</v>
      </c>
      <c r="B1447" s="138">
        <f t="shared" si="265"/>
        <v>6.6449999999999996</v>
      </c>
      <c r="C1447" s="123">
        <f t="shared" ca="1" si="267"/>
        <v>4.4999999999999041E-2</v>
      </c>
      <c r="D1447" s="139">
        <f t="shared" ca="1" si="268"/>
        <v>0</v>
      </c>
      <c r="E1447" s="138">
        <f t="shared" ca="1" si="269"/>
        <v>0.21849999999999997</v>
      </c>
      <c r="F1447" s="139">
        <f t="shared" ca="1" si="266"/>
        <v>4.957054874999893E-2</v>
      </c>
      <c r="G1447" s="140">
        <f t="shared" ref="G1447:G1510" ca="1" si="273">+AVERAGE(F1446:F1447)*60</f>
        <v>3.1229445712499415</v>
      </c>
      <c r="H1447" s="139">
        <f t="shared" ca="1" si="270"/>
        <v>0.67213671255088037</v>
      </c>
      <c r="I1447" s="123">
        <f t="shared" ref="I1447:I1510" ca="1" si="274">+F1447+H1447</f>
        <v>0.72170726130087925</v>
      </c>
      <c r="J1447" s="123">
        <f t="shared" ca="1" si="271"/>
        <v>1.4381309158440525</v>
      </c>
      <c r="K1447" s="142">
        <f t="shared" ref="K1447:K1510" ca="1" si="275">L1447-2*M1447</f>
        <v>57.967555355409779</v>
      </c>
      <c r="L1447" s="143">
        <f ca="1">MAX(Routing!A$3,J1446+K1446)</f>
        <v>61.690940093197824</v>
      </c>
      <c r="M1447" s="141">
        <f ca="1">VLOOKUP(L1447,Routing!A$3:D$23,4)+(L1447-VLOOKUP(L1447,Routing!A$3:A$23,1))*VLOOKUP(L1447,Routing!A$3:E$23,5)</f>
        <v>1.8613291220724921</v>
      </c>
      <c r="N1447" s="141">
        <f ca="1">VLOOKUP($L1447,Routing!$A$3:$C$23,3)+($L1447-VLOOKUP($L1447,Routing!$A$3:$A$23,1))*VLOOKUP($L1447,Routing!$A$3:$F$23,6)</f>
        <v>4.1204966233557391E-2</v>
      </c>
      <c r="O1447" s="141">
        <f ca="1">VLOOKUP($L1447,Routing!$A$3:$B$23,2)+($L1447-VLOOKUP($L1447,Routing!$A$3:$A$23,1))*VLOOKUP($L1447,Routing!$A$3:$G$23,7)</f>
        <v>1.5487133209587827</v>
      </c>
      <c r="P1447" s="83" t="str">
        <f t="shared" ca="1" si="272"/>
        <v/>
      </c>
      <c r="Q1447" s="83" t="str">
        <f t="shared" ref="Q1447:Q1510" ca="1" si="276">IF(P1447="","",P1447*60)</f>
        <v/>
      </c>
      <c r="R1447" s="83"/>
      <c r="S1447" s="83"/>
    </row>
    <row r="1448" spans="1:19" x14ac:dyDescent="0.2">
      <c r="A1448" s="83">
        <f>+MassCurves!A1415</f>
        <v>1411</v>
      </c>
      <c r="B1448" s="138">
        <f t="shared" si="265"/>
        <v>6.6455000000000002</v>
      </c>
      <c r="C1448" s="123">
        <f t="shared" ca="1" si="267"/>
        <v>4.3499999999999872E-2</v>
      </c>
      <c r="D1448" s="139">
        <f t="shared" ca="1" si="268"/>
        <v>0</v>
      </c>
      <c r="E1448" s="138">
        <f t="shared" ca="1" si="269"/>
        <v>0.21849999999999997</v>
      </c>
      <c r="F1448" s="139">
        <f t="shared" ca="1" si="266"/>
        <v>4.7918197124999853E-2</v>
      </c>
      <c r="G1448" s="140">
        <f t="shared" ca="1" si="273"/>
        <v>2.9246623762499633</v>
      </c>
      <c r="H1448" s="139">
        <f t="shared" ca="1" si="270"/>
        <v>0.66850546639609654</v>
      </c>
      <c r="I1448" s="123">
        <f t="shared" ca="1" si="274"/>
        <v>0.71642366352109643</v>
      </c>
      <c r="J1448" s="123">
        <f t="shared" ca="1" si="271"/>
        <v>1.4275938020407613</v>
      </c>
      <c r="K1448" s="142">
        <f t="shared" ca="1" si="275"/>
        <v>55.762714802525679</v>
      </c>
      <c r="L1448" s="143">
        <f ca="1">MAX(Routing!A$3,J1447+K1447)</f>
        <v>59.405686271253835</v>
      </c>
      <c r="M1448" s="141">
        <f ca="1">VLOOKUP(L1448,Routing!A$3:D$23,4)+(L1448-VLOOKUP(L1448,Routing!A$3:A$23,1))*VLOOKUP(L1448,Routing!A$3:E$23,5)</f>
        <v>1.8211284459083896</v>
      </c>
      <c r="N1448" s="141">
        <f ca="1">VLOOKUP($L1448,Routing!$A$3:$C$23,3)+($L1448-VLOOKUP($L1448,Routing!$A$3:$A$23,1))*VLOOKUP($L1448,Routing!$A$3:$F$23,6)</f>
        <v>3.9658786381091903E-2</v>
      </c>
      <c r="O1448" s="141">
        <f ca="1">VLOOKUP($L1448,Routing!$A$3:$B$23,2)+($L1448-VLOOKUP($L1448,Routing!$A$3:$A$23,1))*VLOOKUP($L1448,Routing!$A$3:$G$23,7)</f>
        <v>1.504536753745483</v>
      </c>
      <c r="P1448" s="83" t="str">
        <f t="shared" ca="1" si="272"/>
        <v/>
      </c>
      <c r="Q1448" s="83" t="str">
        <f t="shared" ca="1" si="276"/>
        <v/>
      </c>
      <c r="R1448" s="83"/>
      <c r="S1448" s="83"/>
    </row>
    <row r="1449" spans="1:19" x14ac:dyDescent="0.2">
      <c r="A1449" s="83">
        <f>+MassCurves!A1416</f>
        <v>1412</v>
      </c>
      <c r="B1449" s="138">
        <f t="shared" si="265"/>
        <v>6.6459999999999999</v>
      </c>
      <c r="C1449" s="123">
        <f t="shared" ca="1" si="267"/>
        <v>4.2000000000000703E-2</v>
      </c>
      <c r="D1449" s="139">
        <f t="shared" ca="1" si="268"/>
        <v>0</v>
      </c>
      <c r="E1449" s="138">
        <f t="shared" ca="1" si="269"/>
        <v>0.21849999999999997</v>
      </c>
      <c r="F1449" s="139">
        <f t="shared" ca="1" si="266"/>
        <v>4.6265845500000763E-2</v>
      </c>
      <c r="G1449" s="140">
        <f t="shared" ca="1" si="273"/>
        <v>2.8255212787500184</v>
      </c>
      <c r="H1449" s="139">
        <f t="shared" ca="1" si="270"/>
        <v>0.66490430194922412</v>
      </c>
      <c r="I1449" s="123">
        <f t="shared" ca="1" si="274"/>
        <v>0.71117014744922491</v>
      </c>
      <c r="J1449" s="123">
        <f t="shared" ca="1" si="271"/>
        <v>1.4171165181911838</v>
      </c>
      <c r="K1449" s="142">
        <f t="shared" ca="1" si="275"/>
        <v>53.625291778872779</v>
      </c>
      <c r="L1449" s="143">
        <f ca="1">MAX(Routing!A$3,J1448+K1448)</f>
        <v>57.190308604566439</v>
      </c>
      <c r="M1449" s="141">
        <f ca="1">VLOOKUP(L1449,Routing!A$3:D$23,4)+(L1449-VLOOKUP(L1449,Routing!A$3:A$23,1))*VLOOKUP(L1449,Routing!A$3:E$23,5)</f>
        <v>1.7821569849247141</v>
      </c>
      <c r="N1449" s="141">
        <f ca="1">VLOOKUP($L1449,Routing!$A$3:$C$23,3)+($L1449-VLOOKUP($L1449,Routing!$A$3:$A$23,1))*VLOOKUP($L1449,Routing!$A$3:$F$23,6)</f>
        <v>3.8159884035565923E-2</v>
      </c>
      <c r="O1449" s="141">
        <f ca="1">VLOOKUP($L1449,Routing!$A$3:$B$23,2)+($L1449-VLOOKUP($L1449,Routing!$A$3:$A$23,1))*VLOOKUP($L1449,Routing!$A$3:$G$23,7)</f>
        <v>1.4617109724447408</v>
      </c>
      <c r="P1449" s="83" t="str">
        <f t="shared" ca="1" si="272"/>
        <v/>
      </c>
      <c r="Q1449" s="83" t="str">
        <f t="shared" ca="1" si="276"/>
        <v/>
      </c>
      <c r="R1449" s="83"/>
      <c r="S1449" s="83"/>
    </row>
    <row r="1450" spans="1:19" x14ac:dyDescent="0.2">
      <c r="A1450" s="83">
        <f>+MassCurves!A1417</f>
        <v>1413</v>
      </c>
      <c r="B1450" s="138">
        <f t="shared" si="265"/>
        <v>6.6465000000000005</v>
      </c>
      <c r="C1450" s="123">
        <f t="shared" ca="1" si="267"/>
        <v>4.0500000000001535E-2</v>
      </c>
      <c r="D1450" s="139">
        <f t="shared" ca="1" si="268"/>
        <v>0</v>
      </c>
      <c r="E1450" s="138">
        <f t="shared" ca="1" si="269"/>
        <v>0.21849999999999997</v>
      </c>
      <c r="F1450" s="139">
        <f t="shared" ca="1" si="266"/>
        <v>4.4613493875001686E-2</v>
      </c>
      <c r="G1450" s="140">
        <f t="shared" ca="1" si="273"/>
        <v>2.7263801812500734</v>
      </c>
      <c r="H1450" s="139">
        <f t="shared" ca="1" si="270"/>
        <v>0.66133288574855387</v>
      </c>
      <c r="I1450" s="123">
        <f t="shared" ca="1" si="274"/>
        <v>0.70594637962355555</v>
      </c>
      <c r="J1450" s="123">
        <f t="shared" ca="1" si="271"/>
        <v>1.4066984019915765</v>
      </c>
      <c r="K1450" s="142">
        <f t="shared" ca="1" si="275"/>
        <v>51.552971887666416</v>
      </c>
      <c r="L1450" s="143">
        <f ca="1">MAX(Routing!A$3,J1449+K1449)</f>
        <v>55.042408297063965</v>
      </c>
      <c r="M1450" s="141">
        <f ca="1">VLOOKUP(L1450,Routing!A$3:D$23,4)+(L1450-VLOOKUP(L1450,Routing!A$3:A$23,1))*VLOOKUP(L1450,Routing!A$3:E$23,5)</f>
        <v>1.7443725410850224</v>
      </c>
      <c r="N1450" s="141">
        <f ca="1">VLOOKUP($L1450,Routing!$A$3:$C$23,3)+($L1450-VLOOKUP($L1450,Routing!$A$3:$A$23,1))*VLOOKUP($L1450,Routing!$A$3:$F$23,6)</f>
        <v>3.6706636195577784E-2</v>
      </c>
      <c r="O1450" s="141">
        <f ca="1">VLOOKUP($L1450,Routing!$A$3:$B$23,2)+($L1450-VLOOKUP($L1450,Routing!$A$3:$A$23,1))*VLOOKUP($L1450,Routing!$A$3:$G$23,7)</f>
        <v>1.4201896055879366</v>
      </c>
      <c r="P1450" s="83" t="str">
        <f t="shared" ca="1" si="272"/>
        <v/>
      </c>
      <c r="Q1450" s="83" t="str">
        <f t="shared" ca="1" si="276"/>
        <v/>
      </c>
      <c r="R1450" s="83"/>
      <c r="S1450" s="83"/>
    </row>
    <row r="1451" spans="1:19" x14ac:dyDescent="0.2">
      <c r="A1451" s="83">
        <f>+MassCurves!A1418</f>
        <v>1414</v>
      </c>
      <c r="B1451" s="138">
        <f t="shared" si="265"/>
        <v>6.6470000000000002</v>
      </c>
      <c r="C1451" s="123">
        <f t="shared" ca="1" si="267"/>
        <v>3.9000000000002366E-2</v>
      </c>
      <c r="D1451" s="139">
        <f t="shared" ca="1" si="268"/>
        <v>0</v>
      </c>
      <c r="E1451" s="138">
        <f t="shared" ca="1" si="269"/>
        <v>0.21849999999999997</v>
      </c>
      <c r="F1451" s="139">
        <f t="shared" ca="1" si="266"/>
        <v>4.2961142250002603E-2</v>
      </c>
      <c r="G1451" s="140">
        <f t="shared" ca="1" si="273"/>
        <v>2.6272390837501289</v>
      </c>
      <c r="H1451" s="139">
        <f t="shared" ca="1" si="270"/>
        <v>0.65779088895204618</v>
      </c>
      <c r="I1451" s="123">
        <f t="shared" ca="1" si="274"/>
        <v>0.70075203120204876</v>
      </c>
      <c r="J1451" s="123">
        <f t="shared" ca="1" si="271"/>
        <v>1.3963388003008448</v>
      </c>
      <c r="K1451" s="142">
        <f t="shared" ca="1" si="275"/>
        <v>49.543521522959423</v>
      </c>
      <c r="L1451" s="143">
        <f ca="1">MAX(Routing!A$3,J1450+K1450)</f>
        <v>52.959670289657993</v>
      </c>
      <c r="M1451" s="141">
        <f ca="1">VLOOKUP(L1451,Routing!A$3:D$23,4)+(L1451-VLOOKUP(L1451,Routing!A$3:A$23,1))*VLOOKUP(L1451,Routing!A$3:E$23,5)</f>
        <v>1.7077343893985846</v>
      </c>
      <c r="N1451" s="141">
        <f ca="1">VLOOKUP($L1451,Routing!$A$3:$C$23,3)+($L1451-VLOOKUP($L1451,Routing!$A$3:$A$23,1))*VLOOKUP($L1451,Routing!$A$3:$F$23,6)</f>
        <v>3.5297476515330169E-2</v>
      </c>
      <c r="O1451" s="141">
        <f ca="1">VLOOKUP($L1451,Routing!$A$3:$B$23,2)+($L1451-VLOOKUP($L1451,Routing!$A$3:$A$23,1))*VLOOKUP($L1451,Routing!$A$3:$G$23,7)</f>
        <v>1.3824369128832543</v>
      </c>
      <c r="P1451" s="83" t="str">
        <f t="shared" ca="1" si="272"/>
        <v/>
      </c>
      <c r="Q1451" s="83" t="str">
        <f t="shared" ca="1" si="276"/>
        <v/>
      </c>
      <c r="R1451" s="83"/>
      <c r="S1451" s="83"/>
    </row>
    <row r="1452" spans="1:19" x14ac:dyDescent="0.2">
      <c r="A1452" s="83">
        <f>+MassCurves!A1419</f>
        <v>1415</v>
      </c>
      <c r="B1452" s="138">
        <f t="shared" si="265"/>
        <v>6.6475</v>
      </c>
      <c r="C1452" s="123">
        <f t="shared" ca="1" si="267"/>
        <v>3.7500000000000533E-2</v>
      </c>
      <c r="D1452" s="139">
        <f t="shared" ca="1" si="268"/>
        <v>0</v>
      </c>
      <c r="E1452" s="138">
        <f t="shared" ca="1" si="269"/>
        <v>0.21849999999999997</v>
      </c>
      <c r="F1452" s="139">
        <f t="shared" ca="1" si="266"/>
        <v>4.1308790625000584E-2</v>
      </c>
      <c r="G1452" s="140">
        <f t="shared" ca="1" si="273"/>
        <v>2.5280979862500956</v>
      </c>
      <c r="H1452" s="139">
        <f t="shared" ca="1" si="270"/>
        <v>0.65427798726064601</v>
      </c>
      <c r="I1452" s="123">
        <f t="shared" ca="1" si="274"/>
        <v>0.6955867778856466</v>
      </c>
      <c r="J1452" s="123">
        <f t="shared" ca="1" si="271"/>
        <v>1.3860370689886667</v>
      </c>
      <c r="K1452" s="142">
        <f t="shared" ca="1" si="275"/>
        <v>47.594785035994512</v>
      </c>
      <c r="L1452" s="143">
        <f ca="1">MAX(Routing!A$3,J1451+K1451)</f>
        <v>50.93986032326027</v>
      </c>
      <c r="M1452" s="141">
        <f ca="1">VLOOKUP(L1452,Routing!A$3:D$23,4)+(L1452-VLOOKUP(L1452,Routing!A$3:A$23,1))*VLOOKUP(L1452,Routing!A$3:E$23,5)</f>
        <v>1.6722032262549169</v>
      </c>
      <c r="N1452" s="141">
        <f ca="1">VLOOKUP($L1452,Routing!$A$3:$C$23,3)+($L1452-VLOOKUP($L1452,Routing!$A$3:$A$23,1))*VLOOKUP($L1452,Routing!$A$3:$F$23,6)</f>
        <v>3.3930893317496796E-2</v>
      </c>
      <c r="O1452" s="141">
        <f ca="1">VLOOKUP($L1452,Routing!$A$3:$B$23,2)+($L1452-VLOOKUP($L1452,Routing!$A$3:$A$23,1))*VLOOKUP($L1452,Routing!$A$3:$G$23,7)</f>
        <v>1.34827233293742</v>
      </c>
      <c r="P1452" s="83" t="str">
        <f t="shared" ca="1" si="272"/>
        <v/>
      </c>
      <c r="Q1452" s="83" t="str">
        <f t="shared" ca="1" si="276"/>
        <v/>
      </c>
      <c r="R1452" s="83"/>
      <c r="S1452" s="83"/>
    </row>
    <row r="1453" spans="1:19" x14ac:dyDescent="0.2">
      <c r="A1453" s="83">
        <f>+MassCurves!A1420</f>
        <v>1416</v>
      </c>
      <c r="B1453" s="138">
        <f t="shared" si="265"/>
        <v>6.6480000000000006</v>
      </c>
      <c r="C1453" s="123">
        <f t="shared" ca="1" si="267"/>
        <v>3.6000000000001364E-2</v>
      </c>
      <c r="D1453" s="139">
        <f t="shared" ca="1" si="268"/>
        <v>0</v>
      </c>
      <c r="E1453" s="138">
        <f t="shared" ca="1" si="269"/>
        <v>0.21849999999999997</v>
      </c>
      <c r="F1453" s="139">
        <f t="shared" ca="1" si="266"/>
        <v>3.9656439000001494E-2</v>
      </c>
      <c r="G1453" s="140">
        <f t="shared" ca="1" si="273"/>
        <v>2.4289568887500623</v>
      </c>
      <c r="H1453" s="139">
        <f t="shared" ca="1" si="270"/>
        <v>0.65079386084307744</v>
      </c>
      <c r="I1453" s="123">
        <f t="shared" ca="1" si="274"/>
        <v>0.69045029984307893</v>
      </c>
      <c r="J1453" s="123">
        <f t="shared" ca="1" si="271"/>
        <v>1.3757925727865243</v>
      </c>
      <c r="K1453" s="142">
        <f t="shared" ca="1" si="275"/>
        <v>45.704682001102093</v>
      </c>
      <c r="L1453" s="143">
        <f ca="1">MAX(Routing!A$3,J1452+K1452)</f>
        <v>48.980822104983176</v>
      </c>
      <c r="M1453" s="141">
        <f ca="1">VLOOKUP(L1453,Routing!A$3:D$23,4)+(L1453-VLOOKUP(L1453,Routing!A$3:A$23,1))*VLOOKUP(L1453,Routing!A$3:E$23,5)</f>
        <v>1.6377411195734524</v>
      </c>
      <c r="N1453" s="141">
        <f ca="1">VLOOKUP($L1453,Routing!$A$3:$C$23,3)+($L1453-VLOOKUP($L1453,Routing!$A$3:$A$23,1))*VLOOKUP($L1453,Routing!$A$3:$F$23,6)</f>
        <v>3.2605427675902014E-2</v>
      </c>
      <c r="O1453" s="141">
        <f ca="1">VLOOKUP($L1453,Routing!$A$3:$B$23,2)+($L1453-VLOOKUP($L1453,Routing!$A$3:$A$23,1))*VLOOKUP($L1453,Routing!$A$3:$G$23,7)</f>
        <v>1.3151356918975503</v>
      </c>
      <c r="P1453" s="83" t="str">
        <f t="shared" ca="1" si="272"/>
        <v/>
      </c>
      <c r="Q1453" s="83" t="str">
        <f t="shared" ca="1" si="276"/>
        <v/>
      </c>
      <c r="R1453" s="83"/>
      <c r="S1453" s="83"/>
    </row>
    <row r="1454" spans="1:19" x14ac:dyDescent="0.2">
      <c r="A1454" s="83">
        <f>+MassCurves!A1421</f>
        <v>1417</v>
      </c>
      <c r="B1454" s="138">
        <f t="shared" si="265"/>
        <v>6.6485000000000003</v>
      </c>
      <c r="C1454" s="123">
        <f t="shared" ca="1" si="267"/>
        <v>3.4500000000002196E-2</v>
      </c>
      <c r="D1454" s="139">
        <f t="shared" ca="1" si="268"/>
        <v>0</v>
      </c>
      <c r="E1454" s="138">
        <f t="shared" ca="1" si="269"/>
        <v>0.21849999999999997</v>
      </c>
      <c r="F1454" s="139">
        <f t="shared" ca="1" si="266"/>
        <v>3.8004087375002417E-2</v>
      </c>
      <c r="G1454" s="140">
        <f t="shared" ca="1" si="273"/>
        <v>2.3298157912501174</v>
      </c>
      <c r="H1454" s="139">
        <f t="shared" ca="1" si="270"/>
        <v>0.64733819426209294</v>
      </c>
      <c r="I1454" s="123">
        <f t="shared" ca="1" si="274"/>
        <v>0.68534228163709532</v>
      </c>
      <c r="J1454" s="123">
        <f t="shared" ca="1" si="271"/>
        <v>1.3656046851416104</v>
      </c>
      <c r="K1454" s="142">
        <f t="shared" ca="1" si="275"/>
        <v>43.871204577650772</v>
      </c>
      <c r="L1454" s="143">
        <f ca="1">MAX(Routing!A$3,J1453+K1453)</f>
        <v>47.080474573888615</v>
      </c>
      <c r="M1454" s="141">
        <f ca="1">VLOOKUP(L1454,Routing!A$3:D$23,4)+(L1454-VLOOKUP(L1454,Routing!A$3:A$23,1))*VLOOKUP(L1454,Routing!A$3:E$23,5)</f>
        <v>1.6043114607044007</v>
      </c>
      <c r="N1454" s="141">
        <f ca="1">VLOOKUP($L1454,Routing!$A$3:$C$23,3)+($L1454-VLOOKUP($L1454,Routing!$A$3:$A$23,1))*VLOOKUP($L1454,Routing!$A$3:$F$23,6)</f>
        <v>3.1319671565553868E-2</v>
      </c>
      <c r="O1454" s="141">
        <f ca="1">VLOOKUP($L1454,Routing!$A$3:$B$23,2)+($L1454-VLOOKUP($L1454,Routing!$A$3:$A$23,1))*VLOOKUP($L1454,Routing!$A$3:$G$23,7)</f>
        <v>1.2829917891388467</v>
      </c>
      <c r="P1454" s="83" t="str">
        <f t="shared" ca="1" si="272"/>
        <v/>
      </c>
      <c r="Q1454" s="83" t="str">
        <f t="shared" ca="1" si="276"/>
        <v/>
      </c>
      <c r="R1454" s="83"/>
      <c r="S1454" s="83"/>
    </row>
    <row r="1455" spans="1:19" x14ac:dyDescent="0.2">
      <c r="A1455" s="83">
        <f>+MassCurves!A1422</f>
        <v>1418</v>
      </c>
      <c r="B1455" s="138">
        <f t="shared" si="265"/>
        <v>6.649</v>
      </c>
      <c r="C1455" s="123">
        <f t="shared" ca="1" si="267"/>
        <v>3.3000000000000362E-2</v>
      </c>
      <c r="D1455" s="139">
        <f t="shared" ca="1" si="268"/>
        <v>0</v>
      </c>
      <c r="E1455" s="138">
        <f t="shared" ca="1" si="269"/>
        <v>0.21849999999999997</v>
      </c>
      <c r="F1455" s="139">
        <f t="shared" ca="1" si="266"/>
        <v>3.6351735750000391E-2</v>
      </c>
      <c r="G1455" s="140">
        <f t="shared" ca="1" si="273"/>
        <v>2.2306746937500841</v>
      </c>
      <c r="H1455" s="139">
        <f t="shared" ca="1" si="270"/>
        <v>0.64391067640213351</v>
      </c>
      <c r="I1455" s="123">
        <f t="shared" ca="1" si="274"/>
        <v>0.6802624121521339</v>
      </c>
      <c r="J1455" s="123">
        <f t="shared" ca="1" si="271"/>
        <v>1.3554727880735558</v>
      </c>
      <c r="K1455" s="142">
        <f t="shared" ca="1" si="275"/>
        <v>42.092414964672201</v>
      </c>
      <c r="L1455" s="143">
        <f ca="1">MAX(Routing!A$3,J1454+K1454)</f>
        <v>45.236809262792384</v>
      </c>
      <c r="M1455" s="141">
        <f ca="1">VLOOKUP(L1455,Routing!A$3:D$23,4)+(L1455-VLOOKUP(L1455,Routing!A$3:A$23,1))*VLOOKUP(L1455,Routing!A$3:E$23,5)</f>
        <v>1.571878918019352</v>
      </c>
      <c r="N1455" s="141">
        <f ca="1">VLOOKUP($L1455,Routing!$A$3:$C$23,3)+($L1455-VLOOKUP($L1455,Routing!$A$3:$A$23,1))*VLOOKUP($L1455,Routing!$A$3:$F$23,6)</f>
        <v>3.007226607766738E-2</v>
      </c>
      <c r="O1455" s="141">
        <f ca="1">VLOOKUP($L1455,Routing!$A$3:$B$23,2)+($L1455-VLOOKUP($L1455,Routing!$A$3:$A$23,1))*VLOOKUP($L1455,Routing!$A$3:$G$23,7)</f>
        <v>1.2518066519416844</v>
      </c>
      <c r="P1455" s="83" t="str">
        <f t="shared" ca="1" si="272"/>
        <v/>
      </c>
      <c r="Q1455" s="83" t="str">
        <f t="shared" ca="1" si="276"/>
        <v/>
      </c>
      <c r="R1455" s="83"/>
      <c r="S1455" s="83"/>
    </row>
    <row r="1456" spans="1:19" x14ac:dyDescent="0.2">
      <c r="A1456" s="83">
        <f>+MassCurves!A1423</f>
        <v>1419</v>
      </c>
      <c r="B1456" s="138">
        <f t="shared" si="265"/>
        <v>6.6495000000000006</v>
      </c>
      <c r="C1456" s="123">
        <f t="shared" ca="1" si="267"/>
        <v>3.1500000000003858E-2</v>
      </c>
      <c r="D1456" s="139">
        <f t="shared" ca="1" si="268"/>
        <v>0</v>
      </c>
      <c r="E1456" s="138">
        <f t="shared" ca="1" si="269"/>
        <v>0.21849999999999997</v>
      </c>
      <c r="F1456" s="139">
        <f t="shared" ca="1" si="266"/>
        <v>3.4699384125004243E-2</v>
      </c>
      <c r="G1456" s="140">
        <f t="shared" ca="1" si="273"/>
        <v>2.1315335962501392</v>
      </c>
      <c r="H1456" s="139">
        <f t="shared" ca="1" si="270"/>
        <v>0.64051100039837938</v>
      </c>
      <c r="I1456" s="123">
        <f t="shared" ca="1" si="274"/>
        <v>0.67521038452338367</v>
      </c>
      <c r="J1456" s="123">
        <f t="shared" ca="1" si="271"/>
        <v>1.3453962720338697</v>
      </c>
      <c r="K1456" s="142">
        <f t="shared" ca="1" si="275"/>
        <v>40.366442944898417</v>
      </c>
      <c r="L1456" s="143">
        <f ca="1">MAX(Routing!A$3,J1455+K1455)</f>
        <v>43.447887752745757</v>
      </c>
      <c r="M1456" s="141">
        <f ca="1">VLOOKUP(L1456,Routing!A$3:D$23,4)+(L1456-VLOOKUP(L1456,Routing!A$3:A$23,1))*VLOOKUP(L1456,Routing!A$3:E$23,5)</f>
        <v>1.5404093921321989</v>
      </c>
      <c r="N1456" s="141">
        <f ca="1">VLOOKUP($L1456,Routing!$A$3:$C$23,3)+($L1456-VLOOKUP($L1456,Routing!$A$3:$A$23,1))*VLOOKUP($L1456,Routing!$A$3:$F$23,6)</f>
        <v>2.8861899697392258E-2</v>
      </c>
      <c r="O1456" s="141">
        <f ca="1">VLOOKUP($L1456,Routing!$A$3:$B$23,2)+($L1456-VLOOKUP($L1456,Routing!$A$3:$A$23,1))*VLOOKUP($L1456,Routing!$A$3:$G$23,7)</f>
        <v>1.2215474924348064</v>
      </c>
      <c r="P1456" s="83" t="str">
        <f t="shared" ca="1" si="272"/>
        <v/>
      </c>
      <c r="Q1456" s="83" t="str">
        <f t="shared" ca="1" si="276"/>
        <v/>
      </c>
      <c r="R1456" s="83"/>
      <c r="S1456" s="83"/>
    </row>
    <row r="1457" spans="1:19" x14ac:dyDescent="0.2">
      <c r="A1457" s="83">
        <f>+MassCurves!A1424</f>
        <v>1420</v>
      </c>
      <c r="B1457" s="138">
        <f t="shared" si="265"/>
        <v>6.65</v>
      </c>
      <c r="C1457" s="123">
        <f t="shared" ca="1" si="267"/>
        <v>3.0000000000002025E-2</v>
      </c>
      <c r="D1457" s="139">
        <f t="shared" ca="1" si="268"/>
        <v>0</v>
      </c>
      <c r="E1457" s="138">
        <f t="shared" ca="1" si="269"/>
        <v>0.21849999999999997</v>
      </c>
      <c r="F1457" s="139">
        <f t="shared" ca="1" si="266"/>
        <v>3.3047032500002224E-2</v>
      </c>
      <c r="G1457" s="140">
        <f t="shared" ca="1" si="273"/>
        <v>2.0323924987501938</v>
      </c>
      <c r="H1457" s="139">
        <f t="shared" ca="1" si="270"/>
        <v>0.63713886356715854</v>
      </c>
      <c r="I1457" s="123">
        <f t="shared" ca="1" si="274"/>
        <v>0.67018589606716072</v>
      </c>
      <c r="J1457" s="123">
        <f t="shared" ca="1" si="271"/>
        <v>1.336590832609228</v>
      </c>
      <c r="K1457" s="142">
        <f t="shared" ca="1" si="275"/>
        <v>38.691483515075518</v>
      </c>
      <c r="L1457" s="143">
        <f ca="1">MAX(Routing!A$3,J1456+K1456)</f>
        <v>41.711839216932283</v>
      </c>
      <c r="M1457" s="141">
        <f ca="1">VLOOKUP(L1457,Routing!A$3:D$23,4)+(L1457-VLOOKUP(L1457,Routing!A$3:A$23,1))*VLOOKUP(L1457,Routing!A$3:E$23,5)</f>
        <v>1.5098699726929903</v>
      </c>
      <c r="N1457" s="141">
        <f ca="1">VLOOKUP($L1457,Routing!$A$3:$C$23,3)+($L1457-VLOOKUP($L1457,Routing!$A$3:$A$23,1))*VLOOKUP($L1457,Routing!$A$3:$F$23,6)</f>
        <v>2.7687306642038084E-2</v>
      </c>
      <c r="O1457" s="141">
        <f ca="1">VLOOKUP($L1457,Routing!$A$3:$B$23,2)+($L1457-VLOOKUP($L1457,Routing!$A$3:$A$23,1))*VLOOKUP($L1457,Routing!$A$3:$G$23,7)</f>
        <v>1.192182666050952</v>
      </c>
      <c r="P1457" s="83" t="str">
        <f t="shared" ca="1" si="272"/>
        <v/>
      </c>
      <c r="Q1457" s="83" t="str">
        <f t="shared" ca="1" si="276"/>
        <v/>
      </c>
      <c r="R1457" s="83"/>
      <c r="S1457" s="83"/>
    </row>
    <row r="1458" spans="1:19" x14ac:dyDescent="0.2">
      <c r="A1458" s="83">
        <f>+MassCurves!A1425</f>
        <v>1421</v>
      </c>
      <c r="B1458" s="138">
        <f t="shared" si="265"/>
        <v>6.6504000000000003</v>
      </c>
      <c r="C1458" s="123">
        <f t="shared" ca="1" si="267"/>
        <v>2.9700000000002724E-2</v>
      </c>
      <c r="D1458" s="139">
        <f t="shared" ca="1" si="268"/>
        <v>0</v>
      </c>
      <c r="E1458" s="138">
        <f t="shared" ca="1" si="269"/>
        <v>0.21849999999999997</v>
      </c>
      <c r="F1458" s="139">
        <f t="shared" ca="1" si="266"/>
        <v>3.2716562175002989E-2</v>
      </c>
      <c r="G1458" s="140">
        <f t="shared" ca="1" si="273"/>
        <v>1.9729078402501563</v>
      </c>
      <c r="H1458" s="139">
        <f t="shared" ca="1" si="270"/>
        <v>0.63368838287739937</v>
      </c>
      <c r="I1458" s="123">
        <f t="shared" ca="1" si="274"/>
        <v>0.66640494505240233</v>
      </c>
      <c r="J1458" s="123">
        <f t="shared" ca="1" si="271"/>
        <v>1.329057025919006</v>
      </c>
      <c r="K1458" s="142">
        <f t="shared" ca="1" si="275"/>
        <v>37.066968103773675</v>
      </c>
      <c r="L1458" s="143">
        <f ca="1">MAX(Routing!A$3,J1457+K1457)</f>
        <v>40.028074347684743</v>
      </c>
      <c r="M1458" s="141">
        <f ca="1">VLOOKUP(L1458,Routing!A$3:D$23,4)+(L1458-VLOOKUP(L1458,Routing!A$3:A$23,1))*VLOOKUP(L1458,Routing!A$3:E$23,5)</f>
        <v>1.4802502929903949</v>
      </c>
      <c r="N1458" s="141">
        <f ca="1">VLOOKUP($L1458,Routing!$A$3:$C$23,3)+($L1458-VLOOKUP($L1458,Routing!$A$3:$A$23,1))*VLOOKUP($L1458,Routing!$A$3:$F$23,6)</f>
        <v>2.6548088191938258E-2</v>
      </c>
      <c r="O1458" s="141">
        <f ca="1">VLOOKUP($L1458,Routing!$A$3:$B$23,2)+($L1458-VLOOKUP($L1458,Routing!$A$3:$A$23,1))*VLOOKUP($L1458,Routing!$A$3:$G$23,7)</f>
        <v>1.1637022047984564</v>
      </c>
      <c r="P1458" s="83" t="str">
        <f t="shared" ca="1" si="272"/>
        <v/>
      </c>
      <c r="Q1458" s="83" t="str">
        <f t="shared" ca="1" si="276"/>
        <v/>
      </c>
      <c r="R1458" s="83"/>
      <c r="S1458" s="83"/>
    </row>
    <row r="1459" spans="1:19" x14ac:dyDescent="0.2">
      <c r="A1459" s="83">
        <f>+MassCurves!A1426</f>
        <v>1422</v>
      </c>
      <c r="B1459" s="138">
        <f t="shared" si="265"/>
        <v>6.6508000000000003</v>
      </c>
      <c r="C1459" s="123">
        <f t="shared" ca="1" si="267"/>
        <v>2.9400000000000759E-2</v>
      </c>
      <c r="D1459" s="139">
        <f t="shared" ca="1" si="268"/>
        <v>0</v>
      </c>
      <c r="E1459" s="138">
        <f t="shared" ca="1" si="269"/>
        <v>0.21849999999999997</v>
      </c>
      <c r="F1459" s="139">
        <f t="shared" ca="1" si="266"/>
        <v>3.2386091850000832E-2</v>
      </c>
      <c r="G1459" s="140">
        <f t="shared" ca="1" si="273"/>
        <v>1.9530796207501144</v>
      </c>
      <c r="H1459" s="139">
        <f t="shared" ca="1" si="270"/>
        <v>0.63026599748097578</v>
      </c>
      <c r="I1459" s="123">
        <f t="shared" ca="1" si="274"/>
        <v>0.66265208933097663</v>
      </c>
      <c r="J1459" s="123">
        <f t="shared" ca="1" si="271"/>
        <v>1.3215791052365895</v>
      </c>
      <c r="K1459" s="142">
        <f t="shared" ca="1" si="275"/>
        <v>35.492348682754439</v>
      </c>
      <c r="L1459" s="143">
        <f ca="1">MAX(Routing!A$3,J1458+K1458)</f>
        <v>38.396025129692681</v>
      </c>
      <c r="M1459" s="141">
        <f ca="1">VLOOKUP(L1459,Routing!A$3:D$23,4)+(L1459-VLOOKUP(L1459,Routing!A$3:A$23,1))*VLOOKUP(L1459,Routing!A$3:E$23,5)</f>
        <v>1.4515403608741608</v>
      </c>
      <c r="N1459" s="141">
        <f ca="1">VLOOKUP($L1459,Routing!$A$3:$C$23,3)+($L1459-VLOOKUP($L1459,Routing!$A$3:$A$23,1))*VLOOKUP($L1459,Routing!$A$3:$F$23,6)</f>
        <v>2.5443860033621573E-2</v>
      </c>
      <c r="O1459" s="141">
        <f ca="1">VLOOKUP($L1459,Routing!$A$3:$B$23,2)+($L1459-VLOOKUP($L1459,Routing!$A$3:$A$23,1))*VLOOKUP($L1459,Routing!$A$3:$G$23,7)</f>
        <v>1.1360965008405393</v>
      </c>
      <c r="P1459" s="83" t="str">
        <f t="shared" ca="1" si="272"/>
        <v/>
      </c>
      <c r="Q1459" s="83" t="str">
        <f t="shared" ca="1" si="276"/>
        <v/>
      </c>
      <c r="R1459" s="83"/>
      <c r="S1459" s="83"/>
    </row>
    <row r="1460" spans="1:19" x14ac:dyDescent="0.2">
      <c r="A1460" s="83">
        <f>+MassCurves!A1427</f>
        <v>1423</v>
      </c>
      <c r="B1460" s="138">
        <f t="shared" si="265"/>
        <v>6.6512000000000002</v>
      </c>
      <c r="C1460" s="123">
        <f t="shared" ca="1" si="267"/>
        <v>2.9100000000001458E-2</v>
      </c>
      <c r="D1460" s="139">
        <f t="shared" ca="1" si="268"/>
        <v>0</v>
      </c>
      <c r="E1460" s="138">
        <f t="shared" ca="1" si="269"/>
        <v>0.21849999999999997</v>
      </c>
      <c r="F1460" s="139">
        <f t="shared" ca="1" si="266"/>
        <v>3.2055621525001604E-2</v>
      </c>
      <c r="G1460" s="140">
        <f t="shared" ca="1" si="273"/>
        <v>1.933251401250073</v>
      </c>
      <c r="H1460" s="139">
        <f t="shared" ca="1" si="270"/>
        <v>0.62687140279939535</v>
      </c>
      <c r="I1460" s="123">
        <f t="shared" ca="1" si="274"/>
        <v>0.65892702432439698</v>
      </c>
      <c r="J1460" s="123">
        <f t="shared" ca="1" si="271"/>
        <v>1.3141564655233171</v>
      </c>
      <c r="K1460" s="142">
        <f t="shared" ca="1" si="275"/>
        <v>33.965923534102743</v>
      </c>
      <c r="L1460" s="143">
        <f ca="1">MAX(Routing!A$3,J1459+K1459)</f>
        <v>36.813927787991027</v>
      </c>
      <c r="M1460" s="141">
        <f ca="1">VLOOKUP(L1460,Routing!A$3:D$23,4)+(L1460-VLOOKUP(L1460,Routing!A$3:A$23,1))*VLOOKUP(L1460,Routing!A$3:E$23,5)</f>
        <v>1.4237091491798153</v>
      </c>
      <c r="N1460" s="141">
        <f ca="1">VLOOKUP($L1460,Routing!$A$3:$C$23,3)+($L1460-VLOOKUP($L1460,Routing!$A$3:$A$23,1))*VLOOKUP($L1460,Routing!$A$3:$F$23,6)</f>
        <v>2.4373428814608272E-2</v>
      </c>
      <c r="O1460" s="141">
        <f ca="1">VLOOKUP($L1460,Routing!$A$3:$B$23,2)+($L1460-VLOOKUP($L1460,Routing!$A$3:$A$23,1))*VLOOKUP($L1460,Routing!$A$3:$G$23,7)</f>
        <v>1.1093357203652068</v>
      </c>
      <c r="P1460" s="83" t="str">
        <f t="shared" ca="1" si="272"/>
        <v/>
      </c>
      <c r="Q1460" s="83" t="str">
        <f t="shared" ca="1" si="276"/>
        <v/>
      </c>
      <c r="R1460" s="83"/>
      <c r="S1460" s="83"/>
    </row>
    <row r="1461" spans="1:19" x14ac:dyDescent="0.2">
      <c r="A1461" s="83">
        <f>+MassCurves!A1428</f>
        <v>1424</v>
      </c>
      <c r="B1461" s="138">
        <f t="shared" si="265"/>
        <v>6.6516000000000002</v>
      </c>
      <c r="C1461" s="123">
        <f t="shared" ca="1" si="267"/>
        <v>2.8800000000002157E-2</v>
      </c>
      <c r="D1461" s="139">
        <f t="shared" ca="1" si="268"/>
        <v>0</v>
      </c>
      <c r="E1461" s="138">
        <f t="shared" ca="1" si="269"/>
        <v>0.21849999999999997</v>
      </c>
      <c r="F1461" s="139">
        <f t="shared" ca="1" si="266"/>
        <v>3.1725151200002369E-2</v>
      </c>
      <c r="G1461" s="140">
        <f t="shared" ca="1" si="273"/>
        <v>1.9134231817501193</v>
      </c>
      <c r="H1461" s="139">
        <f t="shared" ca="1" si="270"/>
        <v>0.62350429837248222</v>
      </c>
      <c r="I1461" s="123">
        <f t="shared" ca="1" si="274"/>
        <v>0.65522944957248463</v>
      </c>
      <c r="J1461" s="123">
        <f t="shared" ca="1" si="271"/>
        <v>1.3067885099104894</v>
      </c>
      <c r="K1461" s="142">
        <f t="shared" ca="1" si="275"/>
        <v>32.486050229827548</v>
      </c>
      <c r="L1461" s="143">
        <f ca="1">MAX(Routing!A$3,J1460+K1460)</f>
        <v>35.280079999626061</v>
      </c>
      <c r="M1461" s="141">
        <f ca="1">VLOOKUP(L1461,Routing!A$3:D$23,4)+(L1461-VLOOKUP(L1461,Routing!A$3:A$23,1))*VLOOKUP(L1461,Routing!A$3:E$23,5)</f>
        <v>1.3967267117660878</v>
      </c>
      <c r="N1461" s="141">
        <f ca="1">VLOOKUP($L1461,Routing!$A$3:$C$23,3)+($L1461-VLOOKUP($L1461,Routing!$A$3:$A$23,1))*VLOOKUP($L1461,Routing!$A$3:$F$23,6)</f>
        <v>2.3335642760234143E-2</v>
      </c>
      <c r="O1461" s="141">
        <f ca="1">VLOOKUP($L1461,Routing!$A$3:$B$23,2)+($L1461-VLOOKUP($L1461,Routing!$A$3:$A$23,1))*VLOOKUP($L1461,Routing!$A$3:$G$23,7)</f>
        <v>1.0833910690058535</v>
      </c>
      <c r="P1461" s="83" t="str">
        <f t="shared" ca="1" si="272"/>
        <v/>
      </c>
      <c r="Q1461" s="83" t="str">
        <f t="shared" ca="1" si="276"/>
        <v/>
      </c>
      <c r="R1461" s="83"/>
      <c r="S1461" s="83"/>
    </row>
    <row r="1462" spans="1:19" x14ac:dyDescent="0.2">
      <c r="A1462" s="83">
        <f>+MassCurves!A1429</f>
        <v>1425</v>
      </c>
      <c r="B1462" s="138">
        <f t="shared" si="265"/>
        <v>6.6520000000000001</v>
      </c>
      <c r="C1462" s="123">
        <f t="shared" ca="1" si="267"/>
        <v>2.8500000000000192E-2</v>
      </c>
      <c r="D1462" s="139">
        <f t="shared" ca="1" si="268"/>
        <v>0</v>
      </c>
      <c r="E1462" s="138">
        <f t="shared" ca="1" si="269"/>
        <v>0.21849999999999997</v>
      </c>
      <c r="F1462" s="139">
        <f t="shared" ca="1" si="266"/>
        <v>3.1394680875000205E-2</v>
      </c>
      <c r="G1462" s="140">
        <f t="shared" ca="1" si="273"/>
        <v>1.8935949622500772</v>
      </c>
      <c r="H1462" s="139">
        <f t="shared" ca="1" si="270"/>
        <v>0.62016438779171457</v>
      </c>
      <c r="I1462" s="123">
        <f t="shared" ca="1" si="274"/>
        <v>0.65155906866671476</v>
      </c>
      <c r="J1462" s="123">
        <f t="shared" ca="1" si="271"/>
        <v>1.2994746495673237</v>
      </c>
      <c r="K1462" s="142">
        <f t="shared" ca="1" si="275"/>
        <v>31.051143553718504</v>
      </c>
      <c r="L1462" s="143">
        <f ca="1">MAX(Routing!A$3,J1461+K1461)</f>
        <v>33.792838739738038</v>
      </c>
      <c r="M1462" s="141">
        <f ca="1">VLOOKUP(L1462,Routing!A$3:D$23,4)+(L1462-VLOOKUP(L1462,Routing!A$3:A$23,1))*VLOOKUP(L1462,Routing!A$3:E$23,5)</f>
        <v>1.3705641456246205</v>
      </c>
      <c r="N1462" s="141">
        <f ca="1">VLOOKUP($L1462,Routing!$A$3:$C$23,3)+($L1462-VLOOKUP($L1462,Routing!$A$3:$A$23,1))*VLOOKUP($L1462,Routing!$A$3:$F$23,6)</f>
        <v>2.2329390216331554E-2</v>
      </c>
      <c r="O1462" s="141">
        <f ca="1">VLOOKUP($L1462,Routing!$A$3:$B$23,2)+($L1462-VLOOKUP($L1462,Routing!$A$3:$A$23,1))*VLOOKUP($L1462,Routing!$A$3:$G$23,7)</f>
        <v>1.0582347554082889</v>
      </c>
      <c r="P1462" s="83" t="str">
        <f t="shared" ca="1" si="272"/>
        <v/>
      </c>
      <c r="Q1462" s="83" t="str">
        <f t="shared" ca="1" si="276"/>
        <v/>
      </c>
      <c r="R1462" s="83"/>
      <c r="S1462" s="83"/>
    </row>
    <row r="1463" spans="1:19" x14ac:dyDescent="0.2">
      <c r="A1463" s="83">
        <f>+MassCurves!A1430</f>
        <v>1426</v>
      </c>
      <c r="B1463" s="138">
        <f t="shared" si="265"/>
        <v>6.6524000000000001</v>
      </c>
      <c r="C1463" s="123">
        <f t="shared" ca="1" si="267"/>
        <v>2.8200000000000891E-2</v>
      </c>
      <c r="D1463" s="139">
        <f t="shared" ca="1" si="268"/>
        <v>0</v>
      </c>
      <c r="E1463" s="138">
        <f t="shared" ca="1" si="269"/>
        <v>0.21849999999999997</v>
      </c>
      <c r="F1463" s="139">
        <f t="shared" ca="1" si="266"/>
        <v>3.1064210550000977E-2</v>
      </c>
      <c r="G1463" s="140">
        <f t="shared" ca="1" si="273"/>
        <v>1.8737667427500355</v>
      </c>
      <c r="H1463" s="139">
        <f t="shared" ca="1" si="270"/>
        <v>0.61685137863482498</v>
      </c>
      <c r="I1463" s="123">
        <f t="shared" ca="1" si="274"/>
        <v>0.64791558918482595</v>
      </c>
      <c r="J1463" s="123">
        <f t="shared" ca="1" si="271"/>
        <v>1.2922143035713689</v>
      </c>
      <c r="K1463" s="142">
        <f t="shared" ca="1" si="275"/>
        <v>29.659673496196223</v>
      </c>
      <c r="L1463" s="143">
        <f ca="1">MAX(Routing!A$3,J1462+K1462)</f>
        <v>32.350618203285826</v>
      </c>
      <c r="M1463" s="141">
        <f ca="1">VLOOKUP(L1463,Routing!A$3:D$23,4)+(L1463-VLOOKUP(L1463,Routing!A$3:A$23,1))*VLOOKUP(L1463,Routing!A$3:E$23,5)</f>
        <v>1.3451935543203191</v>
      </c>
      <c r="N1463" s="141">
        <f ca="1">VLOOKUP($L1463,Routing!$A$3:$C$23,3)+($L1463-VLOOKUP($L1463,Routing!$A$3:$A$23,1))*VLOOKUP($L1463,Routing!$A$3:$F$23,6)</f>
        <v>2.1353598243089193E-2</v>
      </c>
      <c r="O1463" s="141">
        <f ca="1">VLOOKUP($L1463,Routing!$A$3:$B$23,2)+($L1463-VLOOKUP($L1463,Routing!$A$3:$A$23,1))*VLOOKUP($L1463,Routing!$A$3:$G$23,7)</f>
        <v>1.0338399560772298</v>
      </c>
      <c r="P1463" s="83" t="str">
        <f t="shared" ca="1" si="272"/>
        <v/>
      </c>
      <c r="Q1463" s="83" t="str">
        <f t="shared" ca="1" si="276"/>
        <v/>
      </c>
      <c r="R1463" s="83"/>
      <c r="S1463" s="83"/>
    </row>
    <row r="1464" spans="1:19" x14ac:dyDescent="0.2">
      <c r="A1464" s="83">
        <f>+MassCurves!A1431</f>
        <v>1427</v>
      </c>
      <c r="B1464" s="138">
        <f t="shared" si="265"/>
        <v>6.6528</v>
      </c>
      <c r="C1464" s="123">
        <f t="shared" ca="1" si="267"/>
        <v>2.790000000000159E-2</v>
      </c>
      <c r="D1464" s="139">
        <f t="shared" ca="1" si="268"/>
        <v>0</v>
      </c>
      <c r="E1464" s="138">
        <f t="shared" ca="1" si="269"/>
        <v>0.21849999999999997</v>
      </c>
      <c r="F1464" s="139">
        <f t="shared" ca="1" si="266"/>
        <v>3.0733740225001749E-2</v>
      </c>
      <c r="G1464" s="140">
        <f t="shared" ca="1" si="273"/>
        <v>1.8539385232500818</v>
      </c>
      <c r="H1464" s="139">
        <f t="shared" ca="1" si="270"/>
        <v>0.61356498240162238</v>
      </c>
      <c r="I1464" s="123">
        <f t="shared" ca="1" si="274"/>
        <v>0.64429872262662413</v>
      </c>
      <c r="J1464" s="123">
        <f t="shared" ca="1" si="271"/>
        <v>1.2850068987813477</v>
      </c>
      <c r="K1464" s="142">
        <f t="shared" ca="1" si="275"/>
        <v>28.310163319582063</v>
      </c>
      <c r="L1464" s="143">
        <f ca="1">MAX(Routing!A$3,J1463+K1463)</f>
        <v>30.951887799767594</v>
      </c>
      <c r="M1464" s="141">
        <f ca="1">VLOOKUP(L1464,Routing!A$3:D$23,4)+(L1464-VLOOKUP(L1464,Routing!A$3:A$23,1))*VLOOKUP(L1464,Routing!A$3:E$23,5)</f>
        <v>1.3205880127158034</v>
      </c>
      <c r="N1464" s="141">
        <f ca="1">VLOOKUP($L1464,Routing!$A$3:$C$23,3)+($L1464-VLOOKUP($L1464,Routing!$A$3:$A$23,1))*VLOOKUP($L1464,Routing!$A$3:$F$23,6)</f>
        <v>2.0407231258300129E-2</v>
      </c>
      <c r="O1464" s="141">
        <f ca="1">VLOOKUP($L1464,Routing!$A$3:$B$23,2)+($L1464-VLOOKUP($L1464,Routing!$A$3:$A$23,1))*VLOOKUP($L1464,Routing!$A$3:$G$23,7)</f>
        <v>1.0101807814575032</v>
      </c>
      <c r="P1464" s="83" t="str">
        <f t="shared" ca="1" si="272"/>
        <v/>
      </c>
      <c r="Q1464" s="83" t="str">
        <f t="shared" ca="1" si="276"/>
        <v/>
      </c>
      <c r="R1464" s="83"/>
      <c r="S1464" s="83"/>
    </row>
    <row r="1465" spans="1:19" x14ac:dyDescent="0.2">
      <c r="A1465" s="83">
        <f>+MassCurves!A1432</f>
        <v>1428</v>
      </c>
      <c r="B1465" s="138">
        <f t="shared" si="265"/>
        <v>6.6532</v>
      </c>
      <c r="C1465" s="123">
        <f t="shared" ca="1" si="267"/>
        <v>2.7599999999999625E-2</v>
      </c>
      <c r="D1465" s="139">
        <f t="shared" ca="1" si="268"/>
        <v>0</v>
      </c>
      <c r="E1465" s="138">
        <f t="shared" ca="1" si="269"/>
        <v>0.21849999999999997</v>
      </c>
      <c r="F1465" s="139">
        <f t="shared" ca="1" si="266"/>
        <v>3.0403269899999582E-2</v>
      </c>
      <c r="G1465" s="140">
        <f t="shared" ca="1" si="273"/>
        <v>1.8341103037500401</v>
      </c>
      <c r="H1465" s="139">
        <f t="shared" ca="1" si="270"/>
        <v>0.61030491445102308</v>
      </c>
      <c r="I1465" s="123">
        <f t="shared" ca="1" si="274"/>
        <v>0.64070818435102261</v>
      </c>
      <c r="J1465" s="123">
        <f t="shared" ca="1" si="271"/>
        <v>1.2778518697124064</v>
      </c>
      <c r="K1465" s="142">
        <f t="shared" ca="1" si="275"/>
        <v>27.050693422111983</v>
      </c>
      <c r="L1465" s="143">
        <f ca="1">MAX(Routing!A$3,J1464+K1464)</f>
        <v>29.59517021836341</v>
      </c>
      <c r="M1465" s="141">
        <f ca="1">VLOOKUP(L1465,Routing!A$3:D$23,4)+(L1465-VLOOKUP(L1465,Routing!A$3:A$23,1))*VLOOKUP(L1465,Routing!A$3:E$23,5)</f>
        <v>1.2719869894139846</v>
      </c>
      <c r="N1465" s="141">
        <f ca="1">VLOOKUP($L1465,Routing!$A$3:$C$23,3)+($L1465-VLOOKUP($L1465,Routing!$A$3:$A$23,1))*VLOOKUP($L1465,Routing!$A$3:$F$23,6)</f>
        <v>1.9506324537843955E-2</v>
      </c>
      <c r="O1465" s="141">
        <f ca="1">VLOOKUP($L1465,Routing!$A$3:$B$23,2)+($L1465-VLOOKUP($L1465,Routing!$A$3:$A$23,1))*VLOOKUP($L1465,Routing!$A$3:$G$23,7)</f>
        <v>0.97531622689219777</v>
      </c>
      <c r="P1465" s="83" t="str">
        <f t="shared" ca="1" si="272"/>
        <v/>
      </c>
      <c r="Q1465" s="83" t="str">
        <f t="shared" ca="1" si="276"/>
        <v/>
      </c>
      <c r="R1465" s="83"/>
      <c r="S1465" s="83"/>
    </row>
    <row r="1466" spans="1:19" x14ac:dyDescent="0.2">
      <c r="A1466" s="83">
        <f>+MassCurves!A1433</f>
        <v>1429</v>
      </c>
      <c r="B1466" s="138">
        <f t="shared" si="265"/>
        <v>6.6536</v>
      </c>
      <c r="C1466" s="123">
        <f t="shared" ca="1" si="267"/>
        <v>2.7300000000000324E-2</v>
      </c>
      <c r="D1466" s="139">
        <f t="shared" ca="1" si="268"/>
        <v>0</v>
      </c>
      <c r="E1466" s="138">
        <f t="shared" ca="1" si="269"/>
        <v>0.21849999999999997</v>
      </c>
      <c r="F1466" s="139">
        <f t="shared" ca="1" si="266"/>
        <v>3.007279957500035E-2</v>
      </c>
      <c r="G1466" s="140">
        <f t="shared" ca="1" si="273"/>
        <v>1.814282084249998</v>
      </c>
      <c r="H1466" s="139">
        <f t="shared" ca="1" si="270"/>
        <v>0.60707089393924996</v>
      </c>
      <c r="I1466" s="123">
        <f t="shared" ca="1" si="274"/>
        <v>0.63714369351425026</v>
      </c>
      <c r="J1466" s="123">
        <f t="shared" ca="1" si="271"/>
        <v>1.2707486584136658</v>
      </c>
      <c r="K1466" s="142">
        <f t="shared" ca="1" si="275"/>
        <v>25.911684067832613</v>
      </c>
      <c r="L1466" s="143">
        <f ca="1">MAX(Routing!A$3,J1465+K1465)</f>
        <v>28.328545291824391</v>
      </c>
      <c r="M1466" s="141">
        <f ca="1">VLOOKUP(L1466,Routing!A$3:D$23,4)+(L1466-VLOOKUP(L1466,Routing!A$3:A$23,1))*VLOOKUP(L1466,Routing!A$3:E$23,5)</f>
        <v>1.2082001226098615</v>
      </c>
      <c r="N1466" s="141">
        <f ca="1">VLOOKUP($L1466,Routing!$A$3:$C$23,3)+($L1466-VLOOKUP($L1466,Routing!$A$3:$A$23,1))*VLOOKUP($L1466,Routing!$A$3:$F$23,6)</f>
        <v>1.8677923670257938E-2</v>
      </c>
      <c r="O1466" s="141">
        <f ca="1">VLOOKUP($L1466,Routing!$A$3:$B$23,2)+($L1466-VLOOKUP($L1466,Routing!$A$3:$A$23,1))*VLOOKUP($L1466,Routing!$A$3:$G$23,7)</f>
        <v>0.93389618351289694</v>
      </c>
      <c r="P1466" s="83" t="str">
        <f t="shared" ca="1" si="272"/>
        <v/>
      </c>
      <c r="Q1466" s="83" t="str">
        <f t="shared" ca="1" si="276"/>
        <v/>
      </c>
      <c r="R1466" s="83"/>
      <c r="S1466" s="83"/>
    </row>
    <row r="1467" spans="1:19" x14ac:dyDescent="0.2">
      <c r="A1467" s="83">
        <f>+MassCurves!A1434</f>
        <v>1430</v>
      </c>
      <c r="B1467" s="138">
        <f t="shared" si="265"/>
        <v>6.6539999999999999</v>
      </c>
      <c r="C1467" s="123">
        <f t="shared" ca="1" si="267"/>
        <v>2.7000000000001023E-2</v>
      </c>
      <c r="D1467" s="139">
        <f t="shared" ca="1" si="268"/>
        <v>0</v>
      </c>
      <c r="E1467" s="138">
        <f t="shared" ca="1" si="269"/>
        <v>0.21849999999999997</v>
      </c>
      <c r="F1467" s="139">
        <f t="shared" ca="1" si="266"/>
        <v>2.9742329250001125E-2</v>
      </c>
      <c r="G1467" s="140">
        <f t="shared" ca="1" si="273"/>
        <v>1.7944538647500443</v>
      </c>
      <c r="H1467" s="139">
        <f t="shared" ca="1" si="270"/>
        <v>0.60386264375919463</v>
      </c>
      <c r="I1467" s="123">
        <f t="shared" ca="1" si="274"/>
        <v>0.63360497300919572</v>
      </c>
      <c r="J1467" s="123">
        <f t="shared" ca="1" si="271"/>
        <v>1.2636967143480557</v>
      </c>
      <c r="K1467" s="142">
        <f t="shared" ca="1" si="275"/>
        <v>24.881045656392402</v>
      </c>
      <c r="L1467" s="143">
        <f ca="1">MAX(Routing!A$3,J1466+K1466)</f>
        <v>27.182432726246279</v>
      </c>
      <c r="M1467" s="141">
        <f ca="1">VLOOKUP(L1467,Routing!A$3:D$23,4)+(L1467-VLOOKUP(L1467,Routing!A$3:A$23,1))*VLOOKUP(L1467,Routing!A$3:E$23,5)</f>
        <v>1.1504822236239134</v>
      </c>
      <c r="N1467" s="141">
        <f ca="1">VLOOKUP($L1467,Routing!$A$3:$C$23,3)+($L1467-VLOOKUP($L1467,Routing!$A$3:$A$23,1))*VLOOKUP($L1467,Routing!$A$3:$F$23,6)</f>
        <v>1.792834056654433E-2</v>
      </c>
      <c r="O1467" s="141">
        <f ca="1">VLOOKUP($L1467,Routing!$A$3:$B$23,2)+($L1467-VLOOKUP($L1467,Routing!$A$3:$A$23,1))*VLOOKUP($L1467,Routing!$A$3:$G$23,7)</f>
        <v>0.89641702832721637</v>
      </c>
      <c r="P1467" s="83" t="str">
        <f t="shared" ca="1" si="272"/>
        <v/>
      </c>
      <c r="Q1467" s="83" t="str">
        <f t="shared" ca="1" si="276"/>
        <v/>
      </c>
      <c r="R1467" s="83"/>
      <c r="S1467" s="83"/>
    </row>
    <row r="1468" spans="1:19" x14ac:dyDescent="0.2">
      <c r="A1468" s="83">
        <f>+MassCurves!A1435</f>
        <v>1431</v>
      </c>
      <c r="B1468" s="138">
        <f t="shared" si="265"/>
        <v>6.6544000000000008</v>
      </c>
      <c r="C1468" s="123">
        <f t="shared" ca="1" si="267"/>
        <v>2.6700000000001722E-2</v>
      </c>
      <c r="D1468" s="139">
        <f t="shared" ca="1" si="268"/>
        <v>0</v>
      </c>
      <c r="E1468" s="138">
        <f t="shared" ca="1" si="269"/>
        <v>0.21849999999999997</v>
      </c>
      <c r="F1468" s="139">
        <f t="shared" ca="1" si="266"/>
        <v>2.9411858925001894E-2</v>
      </c>
      <c r="G1468" s="140">
        <f t="shared" ca="1" si="273"/>
        <v>1.7746256452500906</v>
      </c>
      <c r="H1468" s="139">
        <f t="shared" ca="1" si="270"/>
        <v>0.60067989048089443</v>
      </c>
      <c r="I1468" s="123">
        <f t="shared" ca="1" si="274"/>
        <v>0.6300917494058963</v>
      </c>
      <c r="J1468" s="123">
        <f t="shared" ca="1" si="271"/>
        <v>1.2566954942743898</v>
      </c>
      <c r="K1468" s="142">
        <f t="shared" ca="1" si="275"/>
        <v>23.947906039816065</v>
      </c>
      <c r="L1468" s="143">
        <f ca="1">MAX(Routing!A$3,J1467+K1467)</f>
        <v>26.14474237074046</v>
      </c>
      <c r="M1468" s="141">
        <f ca="1">VLOOKUP(L1468,Routing!A$3:D$23,4)+(L1468-VLOOKUP(L1468,Routing!A$3:A$23,1))*VLOOKUP(L1468,Routing!A$3:E$23,5)</f>
        <v>1.09822443593657</v>
      </c>
      <c r="N1468" s="141">
        <f ca="1">VLOOKUP($L1468,Routing!$A$3:$C$23,3)+($L1468-VLOOKUP($L1468,Routing!$A$3:$A$23,1))*VLOOKUP($L1468,Routing!$A$3:$F$23,6)</f>
        <v>1.7249667999176231E-2</v>
      </c>
      <c r="O1468" s="141">
        <f ca="1">VLOOKUP($L1468,Routing!$A$3:$B$23,2)+($L1468-VLOOKUP($L1468,Routing!$A$3:$A$23,1))*VLOOKUP($L1468,Routing!$A$3:$G$23,7)</f>
        <v>0.86248339995881163</v>
      </c>
      <c r="P1468" s="83" t="str">
        <f t="shared" ca="1" si="272"/>
        <v/>
      </c>
      <c r="Q1468" s="83" t="str">
        <f t="shared" ca="1" si="276"/>
        <v/>
      </c>
      <c r="R1468" s="83"/>
      <c r="S1468" s="83"/>
    </row>
    <row r="1469" spans="1:19" x14ac:dyDescent="0.2">
      <c r="A1469" s="83">
        <f>+MassCurves!A1436</f>
        <v>1432</v>
      </c>
      <c r="B1469" s="138">
        <f t="shared" si="265"/>
        <v>6.6548000000000007</v>
      </c>
      <c r="C1469" s="123">
        <f t="shared" ca="1" si="267"/>
        <v>2.6400000000002422E-2</v>
      </c>
      <c r="D1469" s="139">
        <f t="shared" ca="1" si="268"/>
        <v>0</v>
      </c>
      <c r="E1469" s="138">
        <f t="shared" ca="1" si="269"/>
        <v>0.21849999999999997</v>
      </c>
      <c r="F1469" s="139">
        <f t="shared" ca="1" si="266"/>
        <v>2.9081388600002662E-2</v>
      </c>
      <c r="G1469" s="140">
        <f t="shared" ca="1" si="273"/>
        <v>1.7547974257501366</v>
      </c>
      <c r="H1469" s="139">
        <f t="shared" ca="1" si="270"/>
        <v>0.59752236429312211</v>
      </c>
      <c r="I1469" s="123">
        <f t="shared" ca="1" si="274"/>
        <v>0.62660375289312475</v>
      </c>
      <c r="J1469" s="123">
        <f t="shared" ca="1" si="271"/>
        <v>1.2497444621316138</v>
      </c>
      <c r="K1469" s="142">
        <f t="shared" ca="1" si="275"/>
        <v>23.102487883834733</v>
      </c>
      <c r="L1469" s="143">
        <f ca="1">MAX(Routing!A$3,J1468+K1468)</f>
        <v>25.204601534090454</v>
      </c>
      <c r="M1469" s="141">
        <f ca="1">VLOOKUP(L1469,Routing!A$3:D$23,4)+(L1469-VLOOKUP(L1469,Routing!A$3:A$23,1))*VLOOKUP(L1469,Routing!A$3:E$23,5)</f>
        <v>1.0508792139470013</v>
      </c>
      <c r="N1469" s="141">
        <f ca="1">VLOOKUP($L1469,Routing!$A$3:$C$23,3)+($L1469-VLOOKUP($L1469,Routing!$A$3:$A$23,1))*VLOOKUP($L1469,Routing!$A$3:$F$23,6)</f>
        <v>1.663479498632469E-2</v>
      </c>
      <c r="O1469" s="141">
        <f ca="1">VLOOKUP($L1469,Routing!$A$3:$B$23,2)+($L1469-VLOOKUP($L1469,Routing!$A$3:$A$23,1))*VLOOKUP($L1469,Routing!$A$3:$G$23,7)</f>
        <v>0.83173974931623462</v>
      </c>
      <c r="P1469" s="83" t="str">
        <f t="shared" ca="1" si="272"/>
        <v/>
      </c>
      <c r="Q1469" s="83" t="str">
        <f t="shared" ca="1" si="276"/>
        <v/>
      </c>
      <c r="R1469" s="83"/>
      <c r="S1469" s="83"/>
    </row>
    <row r="1470" spans="1:19" x14ac:dyDescent="0.2">
      <c r="A1470" s="83">
        <f>+MassCurves!A1437</f>
        <v>1433</v>
      </c>
      <c r="B1470" s="138">
        <f t="shared" si="265"/>
        <v>6.6552000000000007</v>
      </c>
      <c r="C1470" s="123">
        <f t="shared" ca="1" si="267"/>
        <v>2.6100000000000456E-2</v>
      </c>
      <c r="D1470" s="139">
        <f t="shared" ca="1" si="268"/>
        <v>0</v>
      </c>
      <c r="E1470" s="138">
        <f t="shared" ca="1" si="269"/>
        <v>0.21849999999999997</v>
      </c>
      <c r="F1470" s="139">
        <f t="shared" ca="1" si="266"/>
        <v>2.8750918275000498E-2</v>
      </c>
      <c r="G1470" s="140">
        <f t="shared" ca="1" si="273"/>
        <v>1.7349692062500948</v>
      </c>
      <c r="H1470" s="139">
        <f t="shared" ca="1" si="270"/>
        <v>0.59438979894604982</v>
      </c>
      <c r="I1470" s="123">
        <f t="shared" ca="1" si="274"/>
        <v>0.62314071722105036</v>
      </c>
      <c r="J1470" s="123">
        <f t="shared" ca="1" si="271"/>
        <v>1.2428430889252011</v>
      </c>
      <c r="K1470" s="142">
        <f t="shared" ca="1" si="275"/>
        <v>22.335998383216655</v>
      </c>
      <c r="L1470" s="143">
        <f ca="1">MAX(Routing!A$3,J1469+K1469)</f>
        <v>24.352232345966346</v>
      </c>
      <c r="M1470" s="141">
        <f ca="1">VLOOKUP(L1470,Routing!A$3:D$23,4)+(L1470-VLOOKUP(L1470,Routing!A$3:A$23,1))*VLOOKUP(L1470,Routing!A$3:E$23,5)</f>
        <v>1.0079541469191686</v>
      </c>
      <c r="N1470" s="141">
        <f ca="1">VLOOKUP($L1470,Routing!$A$3:$C$23,3)+($L1470-VLOOKUP($L1470,Routing!$A$3:$A$23,1))*VLOOKUP($L1470,Routing!$A$3:$F$23,6)</f>
        <v>1.6077326583365824E-2</v>
      </c>
      <c r="O1470" s="141">
        <f ca="1">VLOOKUP($L1470,Routing!$A$3:$B$23,2)+($L1470-VLOOKUP($L1470,Routing!$A$3:$A$23,1))*VLOOKUP($L1470,Routing!$A$3:$G$23,7)</f>
        <v>0.80386632916829126</v>
      </c>
      <c r="P1470" s="83" t="str">
        <f t="shared" ca="1" si="272"/>
        <v/>
      </c>
      <c r="Q1470" s="83" t="str">
        <f t="shared" ca="1" si="276"/>
        <v/>
      </c>
      <c r="R1470" s="83"/>
      <c r="S1470" s="83"/>
    </row>
    <row r="1471" spans="1:19" x14ac:dyDescent="0.2">
      <c r="A1471" s="83">
        <f>+MassCurves!A1438</f>
        <v>1434</v>
      </c>
      <c r="B1471" s="138">
        <f t="shared" si="265"/>
        <v>6.6556000000000006</v>
      </c>
      <c r="C1471" s="123">
        <f t="shared" ca="1" si="267"/>
        <v>2.5800000000001155E-2</v>
      </c>
      <c r="D1471" s="139">
        <f t="shared" ca="1" si="268"/>
        <v>0</v>
      </c>
      <c r="E1471" s="138">
        <f t="shared" ca="1" si="269"/>
        <v>0.21849999999999997</v>
      </c>
      <c r="F1471" s="139">
        <f t="shared" ca="1" si="266"/>
        <v>2.842044795000127E-2</v>
      </c>
      <c r="G1471" s="140">
        <f t="shared" ca="1" si="273"/>
        <v>1.7151409867500531</v>
      </c>
      <c r="H1471" s="139">
        <f t="shared" ca="1" si="270"/>
        <v>0.59128193169497267</v>
      </c>
      <c r="I1471" s="123">
        <f t="shared" ca="1" si="274"/>
        <v>0.61970237964497399</v>
      </c>
      <c r="J1471" s="123">
        <f t="shared" ca="1" si="271"/>
        <v>1.2359908526156302</v>
      </c>
      <c r="K1471" s="142">
        <f t="shared" ca="1" si="275"/>
        <v>21.640530086643963</v>
      </c>
      <c r="L1471" s="143">
        <f ca="1">MAX(Routing!A$3,J1470+K1470)</f>
        <v>23.578841472141857</v>
      </c>
      <c r="M1471" s="141">
        <f ca="1">VLOOKUP(L1471,Routing!A$3:D$23,4)+(L1471-VLOOKUP(L1471,Routing!A$3:A$23,1))*VLOOKUP(L1471,Routing!A$3:E$23,5)</f>
        <v>0.96900640507189229</v>
      </c>
      <c r="N1471" s="141">
        <f ca="1">VLOOKUP($L1471,Routing!$A$3:$C$23,3)+($L1471-VLOOKUP($L1471,Routing!$A$3:$A$23,1))*VLOOKUP($L1471,Routing!$A$3:$F$23,6)</f>
        <v>1.5571511754180416E-2</v>
      </c>
      <c r="O1471" s="141">
        <f ca="1">VLOOKUP($L1471,Routing!$A$3:$B$23,2)+($L1471-VLOOKUP($L1471,Routing!$A$3:$A$23,1))*VLOOKUP($L1471,Routing!$A$3:$G$23,7)</f>
        <v>0.7785755877090208</v>
      </c>
      <c r="P1471" s="83" t="str">
        <f t="shared" ca="1" si="272"/>
        <v/>
      </c>
      <c r="Q1471" s="83" t="str">
        <f t="shared" ca="1" si="276"/>
        <v/>
      </c>
      <c r="R1471" s="83"/>
      <c r="S1471" s="83"/>
    </row>
    <row r="1472" spans="1:19" x14ac:dyDescent="0.2">
      <c r="A1472" s="83">
        <f>+MassCurves!A1439</f>
        <v>1435</v>
      </c>
      <c r="B1472" s="138">
        <f t="shared" si="265"/>
        <v>6.6560000000000006</v>
      </c>
      <c r="C1472" s="123">
        <f t="shared" ca="1" si="267"/>
        <v>2.5500000000001855E-2</v>
      </c>
      <c r="D1472" s="139">
        <f t="shared" ca="1" si="268"/>
        <v>0</v>
      </c>
      <c r="E1472" s="138">
        <f t="shared" ca="1" si="269"/>
        <v>0.21849999999999997</v>
      </c>
      <c r="F1472" s="139">
        <f t="shared" ca="1" si="266"/>
        <v>2.8089977625002038E-2</v>
      </c>
      <c r="G1472" s="140">
        <f t="shared" ca="1" si="273"/>
        <v>1.6953127672500994</v>
      </c>
      <c r="H1472" s="139">
        <f t="shared" ca="1" si="270"/>
        <v>0.58819850324506739</v>
      </c>
      <c r="I1472" s="123">
        <f t="shared" ca="1" si="274"/>
        <v>0.61628848087006949</v>
      </c>
      <c r="J1472" s="123">
        <f t="shared" ca="1" si="271"/>
        <v>1.2291872380089048</v>
      </c>
      <c r="K1472" s="142">
        <f t="shared" ca="1" si="275"/>
        <v>21.008971712040612</v>
      </c>
      <c r="L1472" s="143">
        <f ca="1">MAX(Routing!A$3,J1471+K1471)</f>
        <v>22.876520939259592</v>
      </c>
      <c r="M1472" s="141">
        <f ca="1">VLOOKUP(L1472,Routing!A$3:D$23,4)+(L1472-VLOOKUP(L1472,Routing!A$3:A$23,1))*VLOOKUP(L1472,Routing!A$3:E$23,5)</f>
        <v>0.93363774514256948</v>
      </c>
      <c r="N1472" s="141">
        <f ca="1">VLOOKUP($L1472,Routing!$A$3:$C$23,3)+($L1472-VLOOKUP($L1472,Routing!$A$3:$A$23,1))*VLOOKUP($L1472,Routing!$A$3:$F$23,6)</f>
        <v>1.5112178508345056E-2</v>
      </c>
      <c r="O1472" s="141">
        <f ca="1">VLOOKUP($L1472,Routing!$A$3:$B$23,2)+($L1472-VLOOKUP($L1472,Routing!$A$3:$A$23,1))*VLOOKUP($L1472,Routing!$A$3:$G$23,7)</f>
        <v>0.75560892541725289</v>
      </c>
      <c r="P1472" s="83" t="str">
        <f t="shared" ca="1" si="272"/>
        <v/>
      </c>
      <c r="Q1472" s="83" t="str">
        <f t="shared" ca="1" si="276"/>
        <v/>
      </c>
      <c r="R1472" s="83"/>
      <c r="S1472" s="83"/>
    </row>
    <row r="1473" spans="1:19" x14ac:dyDescent="0.2">
      <c r="A1473" s="83">
        <f>+MassCurves!A1440</f>
        <v>1436</v>
      </c>
      <c r="B1473" s="138">
        <f t="shared" si="265"/>
        <v>6.6564000000000005</v>
      </c>
      <c r="C1473" s="123">
        <f t="shared" ca="1" si="267"/>
        <v>2.5199999999999889E-2</v>
      </c>
      <c r="D1473" s="139">
        <f t="shared" ca="1" si="268"/>
        <v>0</v>
      </c>
      <c r="E1473" s="138">
        <f t="shared" ca="1" si="269"/>
        <v>0.21849999999999997</v>
      </c>
      <c r="F1473" s="139">
        <f t="shared" ca="1" si="266"/>
        <v>2.7759507299999875E-2</v>
      </c>
      <c r="G1473" s="140">
        <f t="shared" ca="1" si="273"/>
        <v>1.6754845477500573</v>
      </c>
      <c r="H1473" s="139">
        <f t="shared" ca="1" si="270"/>
        <v>0.58513925769716357</v>
      </c>
      <c r="I1473" s="123">
        <f t="shared" ca="1" si="274"/>
        <v>0.61289876499716345</v>
      </c>
      <c r="J1473" s="123">
        <f t="shared" ca="1" si="271"/>
        <v>1.2224317366491049</v>
      </c>
      <c r="K1473" s="142">
        <f t="shared" ca="1" si="275"/>
        <v>20.434927945977091</v>
      </c>
      <c r="L1473" s="143">
        <f ca="1">MAX(Routing!A$3,J1472+K1472)</f>
        <v>22.238158950049517</v>
      </c>
      <c r="M1473" s="141">
        <f ca="1">VLOOKUP(L1473,Routing!A$3:D$23,4)+(L1473-VLOOKUP(L1473,Routing!A$3:A$23,1))*VLOOKUP(L1473,Routing!A$3:E$23,5)</f>
        <v>0.90149001906724191</v>
      </c>
      <c r="N1473" s="141">
        <f ca="1">VLOOKUP($L1473,Routing!$A$3:$C$23,3)+($L1473-VLOOKUP($L1473,Routing!$A$3:$A$23,1))*VLOOKUP($L1473,Routing!$A$3:$F$23,6)</f>
        <v>1.4694675572301842E-2</v>
      </c>
      <c r="O1473" s="141">
        <f ca="1">VLOOKUP($L1473,Routing!$A$3:$B$23,2)+($L1473-VLOOKUP($L1473,Routing!$A$3:$A$23,1))*VLOOKUP($L1473,Routing!$A$3:$G$23,7)</f>
        <v>0.73473377861509204</v>
      </c>
      <c r="P1473" s="83" t="str">
        <f t="shared" ca="1" si="272"/>
        <v/>
      </c>
      <c r="Q1473" s="83" t="str">
        <f t="shared" ca="1" si="276"/>
        <v/>
      </c>
      <c r="R1473" s="83"/>
      <c r="S1473" s="83"/>
    </row>
    <row r="1474" spans="1:19" x14ac:dyDescent="0.2">
      <c r="A1474" s="83">
        <f>+MassCurves!A1441</f>
        <v>1437</v>
      </c>
      <c r="B1474" s="138">
        <f t="shared" si="265"/>
        <v>6.6568000000000005</v>
      </c>
      <c r="C1474" s="123">
        <f t="shared" ca="1" si="267"/>
        <v>2.4900000000000588E-2</v>
      </c>
      <c r="D1474" s="139">
        <f t="shared" ca="1" si="268"/>
        <v>0</v>
      </c>
      <c r="E1474" s="138">
        <f t="shared" ca="1" si="269"/>
        <v>0.21849999999999997</v>
      </c>
      <c r="F1474" s="139">
        <f t="shared" ca="1" si="266"/>
        <v>2.742903697500064E-2</v>
      </c>
      <c r="G1474" s="140">
        <f t="shared" ca="1" si="273"/>
        <v>1.6556563282500154</v>
      </c>
      <c r="H1474" s="139">
        <f t="shared" ca="1" si="270"/>
        <v>0.58210394249450514</v>
      </c>
      <c r="I1474" s="123">
        <f t="shared" ca="1" si="274"/>
        <v>0.6095329794695058</v>
      </c>
      <c r="J1474" s="123">
        <f t="shared" ca="1" si="271"/>
        <v>1.2157238467128755</v>
      </c>
      <c r="K1474" s="142">
        <f t="shared" ca="1" si="275"/>
        <v>19.912647322154648</v>
      </c>
      <c r="L1474" s="143">
        <f ca="1">MAX(Routing!A$3,J1473+K1473)</f>
        <v>21.657359682626197</v>
      </c>
      <c r="M1474" s="141">
        <f ca="1">VLOOKUP(L1474,Routing!A$3:D$23,4)+(L1474-VLOOKUP(L1474,Routing!A$3:A$23,1))*VLOOKUP(L1474,Routing!A$3:E$23,5)</f>
        <v>0.87224113509628343</v>
      </c>
      <c r="N1474" s="141">
        <f ca="1">VLOOKUP($L1474,Routing!$A$3:$C$23,3)+($L1474-VLOOKUP($L1474,Routing!$A$3:$A$23,1))*VLOOKUP($L1474,Routing!$A$3:$F$23,6)</f>
        <v>1.4314819936315367E-2</v>
      </c>
      <c r="O1474" s="141">
        <f ca="1">VLOOKUP($L1474,Routing!$A$3:$B$23,2)+($L1474-VLOOKUP($L1474,Routing!$A$3:$A$23,1))*VLOOKUP($L1474,Routing!$A$3:$G$23,7)</f>
        <v>0.71574099681576842</v>
      </c>
      <c r="P1474" s="83" t="str">
        <f t="shared" ca="1" si="272"/>
        <v/>
      </c>
      <c r="Q1474" s="83" t="str">
        <f t="shared" ca="1" si="276"/>
        <v/>
      </c>
      <c r="R1474" s="83"/>
      <c r="S1474" s="83"/>
    </row>
    <row r="1475" spans="1:19" x14ac:dyDescent="0.2">
      <c r="A1475" s="83">
        <f>+MassCurves!A1442</f>
        <v>1438</v>
      </c>
      <c r="B1475" s="138">
        <f t="shared" si="265"/>
        <v>6.6572000000000005</v>
      </c>
      <c r="C1475" s="123">
        <f t="shared" ca="1" si="267"/>
        <v>2.4600000000001288E-2</v>
      </c>
      <c r="D1475" s="139">
        <f t="shared" ca="1" si="268"/>
        <v>0</v>
      </c>
      <c r="E1475" s="138">
        <f t="shared" ca="1" si="269"/>
        <v>0.21849999999999997</v>
      </c>
      <c r="F1475" s="139">
        <f t="shared" ca="1" si="266"/>
        <v>2.7098566650001415E-2</v>
      </c>
      <c r="G1475" s="140">
        <f t="shared" ca="1" si="273"/>
        <v>1.6358281087500617</v>
      </c>
      <c r="H1475" s="139">
        <f t="shared" ca="1" si="270"/>
        <v>0.57909230837048686</v>
      </c>
      <c r="I1475" s="123">
        <f t="shared" ca="1" si="274"/>
        <v>0.6061908750204883</v>
      </c>
      <c r="J1475" s="123">
        <f t="shared" ca="1" si="271"/>
        <v>1.2090630729058405</v>
      </c>
      <c r="K1475" s="142">
        <f t="shared" ca="1" si="275"/>
        <v>19.436957365133189</v>
      </c>
      <c r="L1475" s="143">
        <f ca="1">MAX(Routing!A$3,J1474+K1474)</f>
        <v>21.128371168867524</v>
      </c>
      <c r="M1475" s="141">
        <f ca="1">VLOOKUP(L1475,Routing!A$3:D$23,4)+(L1475-VLOOKUP(L1475,Routing!A$3:A$23,1))*VLOOKUP(L1475,Routing!A$3:E$23,5)</f>
        <v>0.84560142577030706</v>
      </c>
      <c r="N1475" s="141">
        <f ca="1">VLOOKUP($L1475,Routing!$A$3:$C$23,3)+($L1475-VLOOKUP($L1475,Routing!$A$3:$A$23,1))*VLOOKUP($L1475,Routing!$A$3:$F$23,6)</f>
        <v>1.3968849685328662E-2</v>
      </c>
      <c r="O1475" s="141">
        <f ca="1">VLOOKUP($L1475,Routing!$A$3:$B$23,2)+($L1475-VLOOKUP($L1475,Routing!$A$3:$A$23,1))*VLOOKUP($L1475,Routing!$A$3:$G$23,7)</f>
        <v>0.69844248426643307</v>
      </c>
      <c r="P1475" s="83" t="str">
        <f t="shared" ca="1" si="272"/>
        <v/>
      </c>
      <c r="Q1475" s="83" t="str">
        <f t="shared" ca="1" si="276"/>
        <v/>
      </c>
      <c r="R1475" s="83"/>
      <c r="S1475" s="83"/>
    </row>
    <row r="1476" spans="1:19" x14ac:dyDescent="0.2">
      <c r="A1476" s="83">
        <f>+MassCurves!A1443</f>
        <v>1439</v>
      </c>
      <c r="B1476" s="138">
        <f t="shared" si="265"/>
        <v>6.6576000000000004</v>
      </c>
      <c r="C1476" s="123">
        <f t="shared" ca="1" si="267"/>
        <v>2.4299999999999322E-2</v>
      </c>
      <c r="D1476" s="139">
        <f t="shared" ca="1" si="268"/>
        <v>0</v>
      </c>
      <c r="E1476" s="138">
        <f t="shared" ca="1" si="269"/>
        <v>0.21849999999999997</v>
      </c>
      <c r="F1476" s="139">
        <f t="shared" ca="1" si="266"/>
        <v>2.6768096324999248E-2</v>
      </c>
      <c r="G1476" s="140">
        <f t="shared" ca="1" si="273"/>
        <v>1.6159998892500198</v>
      </c>
      <c r="H1476" s="139">
        <f t="shared" ca="1" si="270"/>
        <v>0.57610410929734024</v>
      </c>
      <c r="I1476" s="123">
        <f t="shared" ca="1" si="274"/>
        <v>0.60287220562233945</v>
      </c>
      <c r="J1476" s="123">
        <f t="shared" ca="1" si="271"/>
        <v>1.2024489263609195</v>
      </c>
      <c r="K1476" s="142">
        <f t="shared" ca="1" si="275"/>
        <v>19.003206267445321</v>
      </c>
      <c r="L1476" s="143">
        <f ca="1">MAX(Routing!A$3,J1475+K1475)</f>
        <v>20.646020438039031</v>
      </c>
      <c r="M1476" s="141">
        <f ca="1">VLOOKUP(L1476,Routing!A$3:D$23,4)+(L1476-VLOOKUP(L1476,Routing!A$3:A$23,1))*VLOOKUP(L1476,Routing!A$3:E$23,5)</f>
        <v>0.82131038177174986</v>
      </c>
      <c r="N1476" s="141">
        <f ca="1">VLOOKUP($L1476,Routing!$A$3:$C$23,3)+($L1476-VLOOKUP($L1476,Routing!$A$3:$A$23,1))*VLOOKUP($L1476,Routing!$A$3:$F$23,6)</f>
        <v>1.3653381581451296E-2</v>
      </c>
      <c r="O1476" s="141">
        <f ca="1">VLOOKUP($L1476,Routing!$A$3:$B$23,2)+($L1476-VLOOKUP($L1476,Routing!$A$3:$A$23,1))*VLOOKUP($L1476,Routing!$A$3:$G$23,7)</f>
        <v>0.6826690790725648</v>
      </c>
      <c r="P1476" s="83" t="str">
        <f t="shared" ca="1" si="272"/>
        <v/>
      </c>
      <c r="Q1476" s="83" t="str">
        <f t="shared" ca="1" si="276"/>
        <v/>
      </c>
      <c r="R1476" s="83"/>
      <c r="S1476" s="83"/>
    </row>
    <row r="1477" spans="1:19" x14ac:dyDescent="0.2">
      <c r="A1477" s="83">
        <f>+MassCurves!A1444</f>
        <v>1440</v>
      </c>
      <c r="B1477" s="138">
        <f t="shared" si="265"/>
        <v>6.6580000000000004</v>
      </c>
      <c r="C1477" s="123">
        <f t="shared" ca="1" si="267"/>
        <v>2.4000000000000021E-2</v>
      </c>
      <c r="D1477" s="139">
        <f t="shared" ca="1" si="268"/>
        <v>0</v>
      </c>
      <c r="E1477" s="138">
        <f t="shared" ca="1" si="269"/>
        <v>0.21849999999999997</v>
      </c>
      <c r="F1477" s="139">
        <f t="shared" ca="1" si="266"/>
        <v>2.643762600000002E-2</v>
      </c>
      <c r="G1477" s="140">
        <f t="shared" ca="1" si="273"/>
        <v>1.5961716697499779</v>
      </c>
      <c r="H1477" s="139">
        <f t="shared" ca="1" si="270"/>
        <v>0.57313910243574806</v>
      </c>
      <c r="I1477" s="123">
        <f t="shared" ca="1" si="274"/>
        <v>0.59957672843574805</v>
      </c>
      <c r="J1477" s="123">
        <f t="shared" ca="1" si="271"/>
        <v>1.1951140778009566</v>
      </c>
      <c r="K1477" s="142">
        <f t="shared" ca="1" si="275"/>
        <v>18.607210441958077</v>
      </c>
      <c r="L1477" s="143">
        <f ca="1">MAX(Routing!A$3,J1476+K1476)</f>
        <v>20.205655193806241</v>
      </c>
      <c r="M1477" s="141">
        <f ca="1">VLOOKUP(L1477,Routing!A$3:D$23,4)+(L1477-VLOOKUP(L1477,Routing!A$3:A$23,1))*VLOOKUP(L1477,Routing!A$3:E$23,5)</f>
        <v>0.79913371479599782</v>
      </c>
      <c r="N1477" s="141">
        <f ca="1">VLOOKUP($L1477,Routing!$A$3:$C$23,3)+($L1477-VLOOKUP($L1477,Routing!$A$3:$A$23,1))*VLOOKUP($L1477,Routing!$A$3:$F$23,6)</f>
        <v>1.3365372919428542E-2</v>
      </c>
      <c r="O1477" s="141">
        <f ca="1">VLOOKUP($L1477,Routing!$A$3:$B$23,2)+($L1477-VLOOKUP($L1477,Routing!$A$3:$A$23,1))*VLOOKUP($L1477,Routing!$A$3:$G$23,7)</f>
        <v>0.6682686459714271</v>
      </c>
      <c r="P1477" s="83" t="str">
        <f t="shared" ca="1" si="272"/>
        <v/>
      </c>
      <c r="Q1477" s="83" t="str">
        <f t="shared" ca="1" si="276"/>
        <v/>
      </c>
      <c r="R1477" s="83"/>
      <c r="S1477" s="83"/>
    </row>
    <row r="1478" spans="1:19" x14ac:dyDescent="0.2">
      <c r="A1478" s="83">
        <f>+MassCurves!A1445</f>
        <v>1441</v>
      </c>
      <c r="B1478" s="138">
        <f t="shared" si="265"/>
        <v>6.6580500000000002</v>
      </c>
      <c r="C1478" s="123">
        <f t="shared" ca="1" si="267"/>
        <v>2.2949999999999804E-2</v>
      </c>
      <c r="D1478" s="139">
        <f t="shared" ca="1" si="268"/>
        <v>0</v>
      </c>
      <c r="E1478" s="138">
        <f t="shared" ca="1" si="269"/>
        <v>0.21849999999999997</v>
      </c>
      <c r="F1478" s="139">
        <f t="shared" ca="1" si="266"/>
        <v>2.5280979862499785E-2</v>
      </c>
      <c r="G1478" s="140">
        <f t="shared" ca="1" si="273"/>
        <v>1.5515581758749943</v>
      </c>
      <c r="H1478" s="139">
        <f t="shared" ca="1" si="270"/>
        <v>0.57025637716116206</v>
      </c>
      <c r="I1478" s="123">
        <f t="shared" ca="1" si="274"/>
        <v>0.59553735702366184</v>
      </c>
      <c r="J1478" s="123">
        <f t="shared" ca="1" si="271"/>
        <v>1.1870574384883477</v>
      </c>
      <c r="K1478" s="142">
        <f t="shared" ca="1" si="275"/>
        <v>18.244517747268063</v>
      </c>
      <c r="L1478" s="143">
        <f ca="1">MAX(Routing!A$3,J1477+K1477)</f>
        <v>19.802324519759033</v>
      </c>
      <c r="M1478" s="141">
        <f ca="1">VLOOKUP(L1478,Routing!A$3:D$23,4)+(L1478-VLOOKUP(L1478,Routing!A$3:A$23,1))*VLOOKUP(L1478,Routing!A$3:E$23,5)</f>
        <v>0.77882209811736147</v>
      </c>
      <c r="N1478" s="141">
        <f ca="1">VLOOKUP($L1478,Routing!$A$3:$C$23,3)+($L1478-VLOOKUP($L1478,Routing!$A$3:$A$23,1))*VLOOKUP($L1478,Routing!$A$3:$F$23,6)</f>
        <v>1.3101585689835863E-2</v>
      </c>
      <c r="O1478" s="141">
        <f ca="1">VLOOKUP($L1478,Routing!$A$3:$B$23,2)+($L1478-VLOOKUP($L1478,Routing!$A$3:$A$23,1))*VLOOKUP($L1478,Routing!$A$3:$G$23,7)</f>
        <v>0.65507928449179309</v>
      </c>
      <c r="P1478" s="83" t="str">
        <f t="shared" ca="1" si="272"/>
        <v/>
      </c>
      <c r="Q1478" s="83" t="str">
        <f t="shared" ca="1" si="276"/>
        <v/>
      </c>
      <c r="R1478" s="83"/>
      <c r="S1478" s="83"/>
    </row>
    <row r="1479" spans="1:19" x14ac:dyDescent="0.2">
      <c r="A1479" s="83">
        <f>+MassCurves!A1446</f>
        <v>1442</v>
      </c>
      <c r="B1479" s="138">
        <f t="shared" si="265"/>
        <v>6.6581000000000001</v>
      </c>
      <c r="C1479" s="123">
        <f t="shared" ca="1" si="267"/>
        <v>2.1899999999999586E-2</v>
      </c>
      <c r="D1479" s="139">
        <f t="shared" ca="1" si="268"/>
        <v>0</v>
      </c>
      <c r="E1479" s="138">
        <f t="shared" ca="1" si="269"/>
        <v>0.21849999999999997</v>
      </c>
      <c r="F1479" s="139">
        <f t="shared" ca="1" si="266"/>
        <v>2.4124333724999541E-2</v>
      </c>
      <c r="G1479" s="140">
        <f t="shared" ca="1" si="273"/>
        <v>1.4821594076249798</v>
      </c>
      <c r="H1479" s="139">
        <f t="shared" ca="1" si="270"/>
        <v>0.56739575535972187</v>
      </c>
      <c r="I1479" s="123">
        <f t="shared" ca="1" si="274"/>
        <v>0.59152008908472142</v>
      </c>
      <c r="J1479" s="123">
        <f t="shared" ca="1" si="271"/>
        <v>1.1790447796482582</v>
      </c>
      <c r="K1479" s="142">
        <f t="shared" ca="1" si="275"/>
        <v>17.911123591448277</v>
      </c>
      <c r="L1479" s="143">
        <f ca="1">MAX(Routing!A$3,J1478+K1478)</f>
        <v>19.431575185756412</v>
      </c>
      <c r="M1479" s="141">
        <f ca="1">VLOOKUP(L1479,Routing!A$3:D$23,4)+(L1479-VLOOKUP(L1479,Routing!A$3:A$23,1))*VLOOKUP(L1479,Routing!A$3:E$23,5)</f>
        <v>0.76015126834744529</v>
      </c>
      <c r="N1479" s="141">
        <f ca="1">VLOOKUP($L1479,Routing!$A$3:$C$23,3)+($L1479-VLOOKUP($L1479,Routing!$A$3:$A$23,1))*VLOOKUP($L1479,Routing!$A$3:$F$23,6)</f>
        <v>1.2859107381135652E-2</v>
      </c>
      <c r="O1479" s="141">
        <f ca="1">VLOOKUP($L1479,Routing!$A$3:$B$23,2)+($L1479-VLOOKUP($L1479,Routing!$A$3:$A$23,1))*VLOOKUP($L1479,Routing!$A$3:$G$23,7)</f>
        <v>0.64295536905678263</v>
      </c>
      <c r="P1479" s="83" t="str">
        <f t="shared" ca="1" si="272"/>
        <v/>
      </c>
      <c r="Q1479" s="83" t="str">
        <f t="shared" ca="1" si="276"/>
        <v/>
      </c>
      <c r="R1479" s="83"/>
      <c r="S1479" s="83"/>
    </row>
    <row r="1480" spans="1:19" x14ac:dyDescent="0.2">
      <c r="A1480" s="83">
        <f>+MassCurves!A1447</f>
        <v>1443</v>
      </c>
      <c r="B1480" s="138">
        <f t="shared" si="265"/>
        <v>6.65815</v>
      </c>
      <c r="C1480" s="123">
        <f t="shared" ca="1" si="267"/>
        <v>2.0849999999999369E-2</v>
      </c>
      <c r="D1480" s="139">
        <f t="shared" ca="1" si="268"/>
        <v>0</v>
      </c>
      <c r="E1480" s="138">
        <f t="shared" ca="1" si="269"/>
        <v>0.21849999999999997</v>
      </c>
      <c r="F1480" s="139">
        <f t="shared" ca="1" si="266"/>
        <v>2.29676875874993E-2</v>
      </c>
      <c r="G1480" s="140">
        <f t="shared" ca="1" si="273"/>
        <v>1.4127606393749654</v>
      </c>
      <c r="H1480" s="139">
        <f t="shared" ca="1" si="270"/>
        <v>0.56455701055794927</v>
      </c>
      <c r="I1480" s="123">
        <f t="shared" ca="1" si="274"/>
        <v>0.58752469814544861</v>
      </c>
      <c r="J1480" s="123">
        <f t="shared" ca="1" si="271"/>
        <v>1.1710756512324583</v>
      </c>
      <c r="K1480" s="142">
        <f t="shared" ca="1" si="275"/>
        <v>17.604115468116039</v>
      </c>
      <c r="L1480" s="143">
        <f ca="1">MAX(Routing!A$3,J1479+K1479)</f>
        <v>19.090168371096535</v>
      </c>
      <c r="M1480" s="141">
        <f ca="1">VLOOKUP(L1480,Routing!A$3:D$23,4)+(L1480-VLOOKUP(L1480,Routing!A$3:A$23,1))*VLOOKUP(L1480,Routing!A$3:E$23,5)</f>
        <v>0.74295811940773926</v>
      </c>
      <c r="N1480" s="141">
        <f ca="1">VLOOKUP($L1480,Routing!$A$3:$C$23,3)+($L1480-VLOOKUP($L1480,Routing!$A$3:$A$23,1))*VLOOKUP($L1480,Routing!$A$3:$F$23,6)</f>
        <v>1.2635819732568042E-2</v>
      </c>
      <c r="O1480" s="141">
        <f ca="1">VLOOKUP($L1480,Routing!$A$3:$B$23,2)+($L1480-VLOOKUP($L1480,Routing!$A$3:$A$23,1))*VLOOKUP($L1480,Routing!$A$3:$G$23,7)</f>
        <v>0.63179098662840205</v>
      </c>
      <c r="P1480" s="83" t="str">
        <f t="shared" ca="1" si="272"/>
        <v/>
      </c>
      <c r="Q1480" s="83" t="str">
        <f t="shared" ca="1" si="276"/>
        <v/>
      </c>
      <c r="R1480" s="83"/>
      <c r="S1480" s="83"/>
    </row>
    <row r="1481" spans="1:19" x14ac:dyDescent="0.2">
      <c r="A1481" s="83">
        <f>+MassCurves!A1448</f>
        <v>1444</v>
      </c>
      <c r="B1481" s="138">
        <f t="shared" si="265"/>
        <v>6.6581999999999999</v>
      </c>
      <c r="C1481" s="123">
        <f t="shared" ca="1" si="267"/>
        <v>1.9799999999999152E-2</v>
      </c>
      <c r="D1481" s="139">
        <f t="shared" ca="1" si="268"/>
        <v>0</v>
      </c>
      <c r="E1481" s="138">
        <f t="shared" ca="1" si="269"/>
        <v>0.21849999999999997</v>
      </c>
      <c r="F1481" s="139">
        <f t="shared" ca="1" si="266"/>
        <v>2.1811041449999062E-2</v>
      </c>
      <c r="G1481" s="140">
        <f t="shared" ca="1" si="273"/>
        <v>1.3433618711249509</v>
      </c>
      <c r="H1481" s="139">
        <f t="shared" ca="1" si="270"/>
        <v>0.56173991918108923</v>
      </c>
      <c r="I1481" s="123">
        <f t="shared" ca="1" si="274"/>
        <v>0.58355096063108824</v>
      </c>
      <c r="J1481" s="123">
        <f t="shared" ca="1" si="271"/>
        <v>1.1631496089457174</v>
      </c>
      <c r="K1481" s="142">
        <f t="shared" ca="1" si="275"/>
        <v>17.320873905794091</v>
      </c>
      <c r="L1481" s="143">
        <f ca="1">MAX(Routing!A$3,J1480+K1480)</f>
        <v>18.775191119348499</v>
      </c>
      <c r="M1481" s="141">
        <f ca="1">VLOOKUP(L1481,Routing!A$3:D$23,4)+(L1481-VLOOKUP(L1481,Routing!A$3:A$23,1))*VLOOKUP(L1481,Routing!A$3:E$23,5)</f>
        <v>0.72709595565064389</v>
      </c>
      <c r="N1481" s="141">
        <f ca="1">VLOOKUP($L1481,Routing!$A$3:$C$23,3)+($L1481-VLOOKUP($L1481,Routing!$A$3:$A$23,1))*VLOOKUP($L1481,Routing!$A$3:$F$23,6)</f>
        <v>1.2429817605852517E-2</v>
      </c>
      <c r="O1481" s="141">
        <f ca="1">VLOOKUP($L1481,Routing!$A$3:$B$23,2)+($L1481-VLOOKUP($L1481,Routing!$A$3:$A$23,1))*VLOOKUP($L1481,Routing!$A$3:$G$23,7)</f>
        <v>0.62149088029262589</v>
      </c>
      <c r="P1481" s="83" t="str">
        <f t="shared" ca="1" si="272"/>
        <v/>
      </c>
      <c r="Q1481" s="83" t="str">
        <f t="shared" ca="1" si="276"/>
        <v/>
      </c>
      <c r="R1481" s="83"/>
      <c r="S1481" s="83"/>
    </row>
    <row r="1482" spans="1:19" x14ac:dyDescent="0.2">
      <c r="A1482" s="83">
        <f>+MassCurves!A1449</f>
        <v>1445</v>
      </c>
      <c r="B1482" s="138">
        <f t="shared" si="265"/>
        <v>6.6582500000000007</v>
      </c>
      <c r="C1482" s="123">
        <f t="shared" ca="1" si="267"/>
        <v>1.8750000000001599E-2</v>
      </c>
      <c r="D1482" s="139">
        <f t="shared" ca="1" si="268"/>
        <v>0</v>
      </c>
      <c r="E1482" s="138">
        <f t="shared" ca="1" si="269"/>
        <v>0.21849999999999997</v>
      </c>
      <c r="F1482" s="139">
        <f t="shared" ca="1" si="266"/>
        <v>2.0654395312501756E-2</v>
      </c>
      <c r="G1482" s="140">
        <f t="shared" ca="1" si="273"/>
        <v>1.2739631028750247</v>
      </c>
      <c r="H1482" s="139">
        <f t="shared" ca="1" si="270"/>
        <v>0.55894426050866064</v>
      </c>
      <c r="I1482" s="123">
        <f t="shared" ca="1" si="274"/>
        <v>0.57959865582116243</v>
      </c>
      <c r="J1482" s="123">
        <f t="shared" ca="1" si="271"/>
        <v>1.1552662141576886</v>
      </c>
      <c r="K1482" s="142">
        <f t="shared" ca="1" si="275"/>
        <v>17.059042950981024</v>
      </c>
      <c r="L1482" s="143">
        <f ca="1">MAX(Routing!A$3,J1481+K1481)</f>
        <v>18.484023514739807</v>
      </c>
      <c r="M1482" s="141">
        <f ca="1">VLOOKUP(L1482,Routing!A$3:D$23,4)+(L1482-VLOOKUP(L1482,Routing!A$3:A$23,1))*VLOOKUP(L1482,Routing!A$3:E$23,5)</f>
        <v>0.71243283887178888</v>
      </c>
      <c r="N1482" s="141">
        <f ca="1">VLOOKUP($L1482,Routing!$A$3:$C$23,3)+($L1482-VLOOKUP($L1482,Routing!$A$3:$A$23,1))*VLOOKUP($L1482,Routing!$A$3:$F$23,6)</f>
        <v>1.2239387517815441E-2</v>
      </c>
      <c r="O1482" s="141">
        <f ca="1">VLOOKUP($L1482,Routing!$A$3:$B$23,2)+($L1482-VLOOKUP($L1482,Routing!$A$3:$A$23,1))*VLOOKUP($L1482,Routing!$A$3:$G$23,7)</f>
        <v>0.61196937589077194</v>
      </c>
      <c r="P1482" s="83" t="str">
        <f t="shared" ca="1" si="272"/>
        <v/>
      </c>
      <c r="Q1482" s="83" t="str">
        <f t="shared" ca="1" si="276"/>
        <v/>
      </c>
      <c r="R1482" s="83"/>
      <c r="S1482" s="83"/>
    </row>
    <row r="1483" spans="1:19" x14ac:dyDescent="0.2">
      <c r="A1483" s="83">
        <f>+MassCurves!A1450</f>
        <v>1446</v>
      </c>
      <c r="B1483" s="138">
        <f t="shared" si="265"/>
        <v>6.6583000000000006</v>
      </c>
      <c r="C1483" s="123">
        <f t="shared" ca="1" si="267"/>
        <v>1.7700000000001381E-2</v>
      </c>
      <c r="D1483" s="139">
        <f t="shared" ca="1" si="268"/>
        <v>0</v>
      </c>
      <c r="E1483" s="138">
        <f t="shared" ca="1" si="269"/>
        <v>0.21849999999999997</v>
      </c>
      <c r="F1483" s="139">
        <f t="shared" ca="1" si="266"/>
        <v>1.9497749175001518E-2</v>
      </c>
      <c r="G1483" s="140">
        <f t="shared" ca="1" si="273"/>
        <v>1.2045643346250983</v>
      </c>
      <c r="H1483" s="139">
        <f t="shared" ca="1" si="270"/>
        <v>0.55616981663079779</v>
      </c>
      <c r="I1483" s="123">
        <f t="shared" ca="1" si="274"/>
        <v>0.57566756580579925</v>
      </c>
      <c r="J1483" s="123">
        <f t="shared" ca="1" si="271"/>
        <v>1.1474250338163752</v>
      </c>
      <c r="K1483" s="142">
        <f t="shared" ca="1" si="275"/>
        <v>16.816503624719942</v>
      </c>
      <c r="L1483" s="143">
        <f ca="1">MAX(Routing!A$3,J1482+K1482)</f>
        <v>18.214309165138712</v>
      </c>
      <c r="M1483" s="141">
        <f ca="1">VLOOKUP(L1483,Routing!A$3:D$23,4)+(L1483-VLOOKUP(L1483,Routing!A$3:A$23,1))*VLOOKUP(L1483,Routing!A$3:E$23,5)</f>
        <v>0.69885010184151797</v>
      </c>
      <c r="N1483" s="141">
        <f ca="1">VLOOKUP($L1483,Routing!$A$3:$C$23,3)+($L1483-VLOOKUP($L1483,Routing!$A$3:$A$23,1))*VLOOKUP($L1483,Routing!$A$3:$F$23,6)</f>
        <v>1.2062988335604128E-2</v>
      </c>
      <c r="O1483" s="141">
        <f ca="1">VLOOKUP($L1483,Routing!$A$3:$B$23,2)+($L1483-VLOOKUP($L1483,Routing!$A$3:$A$23,1))*VLOOKUP($L1483,Routing!$A$3:$G$23,7)</f>
        <v>0.60314941678020639</v>
      </c>
      <c r="P1483" s="83" t="str">
        <f t="shared" ca="1" si="272"/>
        <v/>
      </c>
      <c r="Q1483" s="83" t="str">
        <f t="shared" ca="1" si="276"/>
        <v/>
      </c>
      <c r="R1483" s="83"/>
      <c r="S1483" s="83"/>
    </row>
    <row r="1484" spans="1:19" x14ac:dyDescent="0.2">
      <c r="A1484" s="83">
        <f>+MassCurves!A1451</f>
        <v>1447</v>
      </c>
      <c r="B1484" s="138">
        <f t="shared" si="265"/>
        <v>6.6583500000000004</v>
      </c>
      <c r="C1484" s="123">
        <f t="shared" ca="1" si="267"/>
        <v>1.6650000000001164E-2</v>
      </c>
      <c r="D1484" s="139">
        <f t="shared" ca="1" si="268"/>
        <v>0</v>
      </c>
      <c r="E1484" s="138">
        <f t="shared" ca="1" si="269"/>
        <v>0.21849999999999997</v>
      </c>
      <c r="F1484" s="139">
        <f t="shared" ca="1" si="266"/>
        <v>1.8341103037501277E-2</v>
      </c>
      <c r="G1484" s="140">
        <f t="shared" ca="1" si="273"/>
        <v>1.1351655663750839</v>
      </c>
      <c r="H1484" s="139">
        <f t="shared" ca="1" si="270"/>
        <v>0.55341637240536956</v>
      </c>
      <c r="I1484" s="123">
        <f t="shared" ca="1" si="274"/>
        <v>0.57175747544287081</v>
      </c>
      <c r="J1484" s="123">
        <f t="shared" ca="1" si="271"/>
        <v>1.139625640363138</v>
      </c>
      <c r="K1484" s="142">
        <f t="shared" ca="1" si="275"/>
        <v>16.589130923034222</v>
      </c>
      <c r="L1484" s="143">
        <f ca="1">MAX(Routing!A$3,J1483+K1483)</f>
        <v>17.963928658536318</v>
      </c>
      <c r="M1484" s="141">
        <f ca="1">VLOOKUP(L1484,Routing!A$3:D$23,4)+(L1484-VLOOKUP(L1484,Routing!A$3:A$23,1))*VLOOKUP(L1484,Routing!A$3:E$23,5)</f>
        <v>0.68734980371277032</v>
      </c>
      <c r="N1484" s="141">
        <f ca="1">VLOOKUP($L1484,Routing!$A$3:$C$23,3)+($L1484-VLOOKUP($L1484,Routing!$A$3:$A$23,1))*VLOOKUP($L1484,Routing!$A$3:$F$23,6)</f>
        <v>1.1898470285691149E-2</v>
      </c>
      <c r="O1484" s="141">
        <f ca="1">VLOOKUP($L1484,Routing!$A$3:$B$23,2)+($L1484-VLOOKUP($L1484,Routing!$A$3:$A$23,1))*VLOOKUP($L1484,Routing!$A$3:$G$23,7)</f>
        <v>0.59492351428455748</v>
      </c>
      <c r="P1484" s="83" t="str">
        <f t="shared" ca="1" si="272"/>
        <v/>
      </c>
      <c r="Q1484" s="83" t="str">
        <f t="shared" ca="1" si="276"/>
        <v/>
      </c>
      <c r="R1484" s="83"/>
      <c r="S1484" s="83"/>
    </row>
    <row r="1485" spans="1:19" x14ac:dyDescent="0.2">
      <c r="A1485" s="83">
        <f>+MassCurves!A1452</f>
        <v>1448</v>
      </c>
      <c r="B1485" s="138">
        <f t="shared" si="265"/>
        <v>6.6584000000000003</v>
      </c>
      <c r="C1485" s="123">
        <f t="shared" ca="1" si="267"/>
        <v>1.5600000000000945E-2</v>
      </c>
      <c r="D1485" s="139">
        <f t="shared" ca="1" si="268"/>
        <v>0</v>
      </c>
      <c r="E1485" s="138">
        <f t="shared" ca="1" si="269"/>
        <v>0.21849999999999997</v>
      </c>
      <c r="F1485" s="139">
        <f t="shared" ca="1" si="266"/>
        <v>1.7184456900001036E-2</v>
      </c>
      <c r="G1485" s="140">
        <f t="shared" ca="1" si="273"/>
        <v>1.0657667981250694</v>
      </c>
      <c r="H1485" s="139">
        <f t="shared" ca="1" si="270"/>
        <v>0.5506837154158617</v>
      </c>
      <c r="I1485" s="123">
        <f t="shared" ca="1" si="274"/>
        <v>0.56786817231586273</v>
      </c>
      <c r="J1485" s="123">
        <f t="shared" ca="1" si="271"/>
        <v>1.1318676116491948</v>
      </c>
      <c r="K1485" s="142">
        <f t="shared" ca="1" si="275"/>
        <v>16.374267054363276</v>
      </c>
      <c r="L1485" s="143">
        <f ca="1">MAX(Routing!A$3,J1484+K1484)</f>
        <v>17.728756563397361</v>
      </c>
      <c r="M1485" s="141">
        <f ca="1">VLOOKUP(L1485,Routing!A$3:D$23,4)+(L1485-VLOOKUP(L1485,Routing!A$3:A$23,1))*VLOOKUP(L1485,Routing!A$3:E$23,5)</f>
        <v>0.67719904771171491</v>
      </c>
      <c r="N1485" s="141">
        <f ca="1">VLOOKUP($L1485,Routing!$A$3:$C$23,3)+($L1485-VLOOKUP($L1485,Routing!$A$3:$A$23,1))*VLOOKUP($L1485,Routing!$A$3:$F$23,6)</f>
        <v>1.1743496911629233E-2</v>
      </c>
      <c r="O1485" s="141">
        <f ca="1">VLOOKUP($L1485,Routing!$A$3:$B$23,2)+($L1485-VLOOKUP($L1485,Routing!$A$3:$A$23,1))*VLOOKUP($L1485,Routing!$A$3:$G$23,7)</f>
        <v>0.58717484558146171</v>
      </c>
      <c r="P1485" s="83" t="str">
        <f t="shared" ca="1" si="272"/>
        <v/>
      </c>
      <c r="Q1485" s="83" t="str">
        <f t="shared" ca="1" si="276"/>
        <v/>
      </c>
      <c r="R1485" s="83"/>
      <c r="S1485" s="83"/>
    </row>
    <row r="1486" spans="1:19" x14ac:dyDescent="0.2">
      <c r="A1486" s="83">
        <f>+MassCurves!A1453</f>
        <v>1449</v>
      </c>
      <c r="B1486" s="138">
        <f t="shared" si="265"/>
        <v>6.6584500000000002</v>
      </c>
      <c r="C1486" s="123">
        <f t="shared" ca="1" si="267"/>
        <v>1.4550000000000729E-2</v>
      </c>
      <c r="D1486" s="139">
        <f t="shared" ca="1" si="268"/>
        <v>0</v>
      </c>
      <c r="E1486" s="138">
        <f t="shared" ca="1" si="269"/>
        <v>0.21849999999999997</v>
      </c>
      <c r="F1486" s="139">
        <f t="shared" ca="1" si="266"/>
        <v>1.6027810762500802E-2</v>
      </c>
      <c r="G1486" s="140">
        <f t="shared" ca="1" si="273"/>
        <v>0.99636802987505502</v>
      </c>
      <c r="H1486" s="139">
        <f t="shared" ca="1" si="270"/>
        <v>0.54797163593000398</v>
      </c>
      <c r="I1486" s="123">
        <f t="shared" ca="1" si="274"/>
        <v>0.56399944669250479</v>
      </c>
      <c r="J1486" s="123">
        <f t="shared" ca="1" si="271"/>
        <v>1.1241505308536119</v>
      </c>
      <c r="K1486" s="142">
        <f t="shared" ca="1" si="275"/>
        <v>16.170869512325861</v>
      </c>
      <c r="L1486" s="143">
        <f ca="1">MAX(Routing!A$3,J1485+K1485)</f>
        <v>17.506134666012471</v>
      </c>
      <c r="M1486" s="141">
        <f ca="1">VLOOKUP(L1486,Routing!A$3:D$23,4)+(L1486-VLOOKUP(L1486,Routing!A$3:A$23,1))*VLOOKUP(L1486,Routing!A$3:E$23,5)</f>
        <v>0.66758999711618916</v>
      </c>
      <c r="N1486" s="141">
        <f ca="1">VLOOKUP($L1486,Routing!$A$3:$C$23,3)+($L1486-VLOOKUP($L1486,Routing!$A$3:$A$23,1))*VLOOKUP($L1486,Routing!$A$3:$F$23,6)</f>
        <v>1.1596793849102123E-2</v>
      </c>
      <c r="O1486" s="141">
        <f ca="1">VLOOKUP($L1486,Routing!$A$3:$B$23,2)+($L1486-VLOOKUP($L1486,Routing!$A$3:$A$23,1))*VLOOKUP($L1486,Routing!$A$3:$G$23,7)</f>
        <v>0.57983969245510614</v>
      </c>
      <c r="P1486" s="83" t="str">
        <f t="shared" ca="1" si="272"/>
        <v/>
      </c>
      <c r="Q1486" s="83" t="str">
        <f t="shared" ca="1" si="276"/>
        <v/>
      </c>
      <c r="R1486" s="83"/>
      <c r="S1486" s="83"/>
    </row>
    <row r="1487" spans="1:19" x14ac:dyDescent="0.2">
      <c r="A1487" s="83">
        <f>+MassCurves!A1454</f>
        <v>1450</v>
      </c>
      <c r="B1487" s="138">
        <f t="shared" si="265"/>
        <v>6.6585000000000001</v>
      </c>
      <c r="C1487" s="123">
        <f t="shared" ca="1" si="267"/>
        <v>1.3500000000000512E-2</v>
      </c>
      <c r="D1487" s="139">
        <f t="shared" ca="1" si="268"/>
        <v>0</v>
      </c>
      <c r="E1487" s="138">
        <f t="shared" ca="1" si="269"/>
        <v>0.21849999999999997</v>
      </c>
      <c r="F1487" s="139">
        <f t="shared" ca="1" si="266"/>
        <v>1.4871164625000563E-2</v>
      </c>
      <c r="G1487" s="140">
        <f t="shared" ca="1" si="273"/>
        <v>0.92696926162504101</v>
      </c>
      <c r="H1487" s="139">
        <f t="shared" ca="1" si="270"/>
        <v>0.54527992685913018</v>
      </c>
      <c r="I1487" s="123">
        <f t="shared" ca="1" si="274"/>
        <v>0.56015109148413078</v>
      </c>
      <c r="J1487" s="123">
        <f t="shared" ca="1" si="271"/>
        <v>1.116473986402736</v>
      </c>
      <c r="K1487" s="142">
        <f t="shared" ca="1" si="275"/>
        <v>15.977985436871508</v>
      </c>
      <c r="L1487" s="143">
        <f ca="1">MAX(Routing!A$3,J1486+K1486)</f>
        <v>17.295020043179473</v>
      </c>
      <c r="M1487" s="141">
        <f ca="1">VLOOKUP(L1487,Routing!A$3:D$23,4)+(L1487-VLOOKUP(L1487,Routing!A$3:A$23,1))*VLOOKUP(L1487,Routing!A$3:E$23,5)</f>
        <v>0.65847763613064625</v>
      </c>
      <c r="N1487" s="141">
        <f ca="1">VLOOKUP($L1487,Routing!$A$3:$C$23,3)+($L1487-VLOOKUP($L1487,Routing!$A$3:$A$23,1))*VLOOKUP($L1487,Routing!$A$3:$F$23,6)</f>
        <v>1.1457673834055666E-2</v>
      </c>
      <c r="O1487" s="141">
        <f ca="1">VLOOKUP($L1487,Routing!$A$3:$B$23,2)+($L1487-VLOOKUP($L1487,Routing!$A$3:$A$23,1))*VLOOKUP($L1487,Routing!$A$3:$G$23,7)</f>
        <v>0.5728836917027833</v>
      </c>
      <c r="P1487" s="83" t="str">
        <f t="shared" ca="1" si="272"/>
        <v/>
      </c>
      <c r="Q1487" s="83" t="str">
        <f t="shared" ca="1" si="276"/>
        <v/>
      </c>
      <c r="R1487" s="83"/>
      <c r="S1487" s="83"/>
    </row>
    <row r="1488" spans="1:19" x14ac:dyDescent="0.2">
      <c r="A1488" s="83">
        <f>+MassCurves!A1455</f>
        <v>1451</v>
      </c>
      <c r="B1488" s="138">
        <f t="shared" si="265"/>
        <v>6.65855</v>
      </c>
      <c r="C1488" s="123">
        <f t="shared" ca="1" si="267"/>
        <v>1.244999999999763E-2</v>
      </c>
      <c r="D1488" s="139">
        <f t="shared" ca="1" si="268"/>
        <v>0</v>
      </c>
      <c r="E1488" s="138">
        <f t="shared" ca="1" si="269"/>
        <v>0.21849999999999997</v>
      </c>
      <c r="F1488" s="139">
        <f t="shared" ca="1" si="266"/>
        <v>1.3714518487497388E-2</v>
      </c>
      <c r="G1488" s="140">
        <f t="shared" ca="1" si="273"/>
        <v>0.85757049337493851</v>
      </c>
      <c r="H1488" s="139">
        <f t="shared" ca="1" si="270"/>
        <v>0.54260838371825304</v>
      </c>
      <c r="I1488" s="123">
        <f t="shared" ca="1" si="274"/>
        <v>0.55632290220575042</v>
      </c>
      <c r="J1488" s="123">
        <f t="shared" ca="1" si="271"/>
        <v>1.108837571891053</v>
      </c>
      <c r="K1488" s="142">
        <f t="shared" ca="1" si="275"/>
        <v>15.794743878084235</v>
      </c>
      <c r="L1488" s="143">
        <f ca="1">MAX(Routing!A$3,J1487+K1487)</f>
        <v>17.094459423274245</v>
      </c>
      <c r="M1488" s="141">
        <f ca="1">VLOOKUP(L1488,Routing!A$3:D$23,4)+(L1488-VLOOKUP(L1488,Routing!A$3:A$23,1))*VLOOKUP(L1488,Routing!A$3:E$23,5)</f>
        <v>0.64982081859931673</v>
      </c>
      <c r="N1488" s="141">
        <f ca="1">VLOOKUP($L1488,Routing!$A$3:$C$23,3)+($L1488-VLOOKUP($L1488,Routing!$A$3:$A$23,1))*VLOOKUP($L1488,Routing!$A$3:$F$23,6)</f>
        <v>1.1325508680905597E-2</v>
      </c>
      <c r="O1488" s="141">
        <f ca="1">VLOOKUP($L1488,Routing!$A$3:$B$23,2)+($L1488-VLOOKUP($L1488,Routing!$A$3:$A$23,1))*VLOOKUP($L1488,Routing!$A$3:$G$23,7)</f>
        <v>0.56627543404527991</v>
      </c>
      <c r="P1488" s="83" t="str">
        <f t="shared" ca="1" si="272"/>
        <v/>
      </c>
      <c r="Q1488" s="83" t="str">
        <f t="shared" ca="1" si="276"/>
        <v/>
      </c>
      <c r="R1488" s="83"/>
      <c r="S1488" s="83"/>
    </row>
    <row r="1489" spans="1:19" x14ac:dyDescent="0.2">
      <c r="A1489" s="83">
        <f>+MassCurves!A1456</f>
        <v>1452</v>
      </c>
      <c r="B1489" s="138">
        <f t="shared" si="265"/>
        <v>6.6585999999999999</v>
      </c>
      <c r="C1489" s="123">
        <f t="shared" ca="1" si="267"/>
        <v>1.1399999999997412E-2</v>
      </c>
      <c r="D1489" s="139">
        <f t="shared" ca="1" si="268"/>
        <v>0</v>
      </c>
      <c r="E1489" s="138">
        <f t="shared" ca="1" si="269"/>
        <v>0.21849999999999997</v>
      </c>
      <c r="F1489" s="139">
        <f t="shared" ca="1" si="266"/>
        <v>1.2557872349997149E-2</v>
      </c>
      <c r="G1489" s="140">
        <f t="shared" ca="1" si="273"/>
        <v>0.78817172512483613</v>
      </c>
      <c r="H1489" s="139">
        <f t="shared" ca="1" si="270"/>
        <v>0.53995680458684014</v>
      </c>
      <c r="I1489" s="123">
        <f t="shared" ca="1" si="274"/>
        <v>0.55251467693683731</v>
      </c>
      <c r="J1489" s="123">
        <f t="shared" ca="1" si="271"/>
        <v>1.1012408860034264</v>
      </c>
      <c r="K1489" s="142">
        <f t="shared" ca="1" si="275"/>
        <v>15.620348732031664</v>
      </c>
      <c r="L1489" s="143">
        <f ca="1">MAX(Routing!A$3,J1488+K1488)</f>
        <v>16.903581449975288</v>
      </c>
      <c r="M1489" s="141">
        <f ca="1">VLOOKUP(L1489,Routing!A$3:D$23,4)+(L1489-VLOOKUP(L1489,Routing!A$3:A$23,1))*VLOOKUP(L1489,Routing!A$3:E$23,5)</f>
        <v>0.64158193408460062</v>
      </c>
      <c r="N1489" s="141">
        <f ca="1">VLOOKUP($L1489,Routing!$A$3:$C$23,3)+($L1489-VLOOKUP($L1489,Routing!$A$3:$A$23,1))*VLOOKUP($L1489,Routing!$A$3:$F$23,6)</f>
        <v>1.1199724184497719E-2</v>
      </c>
      <c r="O1489" s="141">
        <f ca="1">VLOOKUP($L1489,Routing!$A$3:$B$23,2)+($L1489-VLOOKUP($L1489,Routing!$A$3:$A$23,1))*VLOOKUP($L1489,Routing!$A$3:$G$23,7)</f>
        <v>0.55998620922488596</v>
      </c>
      <c r="P1489" s="83" t="str">
        <f t="shared" ca="1" si="272"/>
        <v/>
      </c>
      <c r="Q1489" s="83" t="str">
        <f t="shared" ca="1" si="276"/>
        <v/>
      </c>
      <c r="R1489" s="83"/>
      <c r="S1489" s="83"/>
    </row>
    <row r="1490" spans="1:19" x14ac:dyDescent="0.2">
      <c r="A1490" s="83">
        <f>+MassCurves!A1457</f>
        <v>1453</v>
      </c>
      <c r="B1490" s="138">
        <f t="shared" si="265"/>
        <v>6.6586499999999997</v>
      </c>
      <c r="C1490" s="123">
        <f t="shared" ca="1" si="267"/>
        <v>1.0349999999997195E-2</v>
      </c>
      <c r="D1490" s="139">
        <f t="shared" ca="1" si="268"/>
        <v>0</v>
      </c>
      <c r="E1490" s="138">
        <f t="shared" ca="1" si="269"/>
        <v>0.21849999999999997</v>
      </c>
      <c r="F1490" s="139">
        <f t="shared" ca="1" si="266"/>
        <v>1.1401226212496909E-2</v>
      </c>
      <c r="G1490" s="140">
        <f t="shared" ca="1" si="273"/>
        <v>0.71877295687482168</v>
      </c>
      <c r="H1490" s="139">
        <f t="shared" ca="1" si="270"/>
        <v>0.537324990070282</v>
      </c>
      <c r="I1490" s="123">
        <f t="shared" ca="1" si="274"/>
        <v>0.54872621628277896</v>
      </c>
      <c r="J1490" s="123">
        <f t="shared" ca="1" si="271"/>
        <v>1.0936835324386993</v>
      </c>
      <c r="K1490" s="142">
        <f t="shared" ca="1" si="275"/>
        <v>15.454072286245442</v>
      </c>
      <c r="L1490" s="143">
        <f ca="1">MAX(Routing!A$3,J1489+K1489)</f>
        <v>16.72158961803509</v>
      </c>
      <c r="M1490" s="141">
        <f ca="1">VLOOKUP(L1490,Routing!A$3:D$23,4)+(L1490-VLOOKUP(L1490,Routing!A$3:A$23,1))*VLOOKUP(L1490,Routing!A$3:E$23,5)</f>
        <v>0.6337266029530797</v>
      </c>
      <c r="N1490" s="141">
        <f ca="1">VLOOKUP($L1490,Routing!$A$3:$C$23,3)+($L1490-VLOOKUP($L1490,Routing!$A$3:$A$23,1))*VLOOKUP($L1490,Routing!$A$3:$F$23,6)</f>
        <v>1.1079795464932514E-2</v>
      </c>
      <c r="O1490" s="141">
        <f ca="1">VLOOKUP($L1490,Routing!$A$3:$B$23,2)+($L1490-VLOOKUP($L1490,Routing!$A$3:$A$23,1))*VLOOKUP($L1490,Routing!$A$3:$G$23,7)</f>
        <v>0.55398977324662568</v>
      </c>
      <c r="P1490" s="83" t="str">
        <f t="shared" ca="1" si="272"/>
        <v/>
      </c>
      <c r="Q1490" s="83" t="str">
        <f t="shared" ca="1" si="276"/>
        <v/>
      </c>
      <c r="R1490" s="83"/>
      <c r="S1490" s="83"/>
    </row>
    <row r="1491" spans="1:19" x14ac:dyDescent="0.2">
      <c r="A1491" s="83">
        <f>+MassCurves!A1458</f>
        <v>1454</v>
      </c>
      <c r="B1491" s="138">
        <f t="shared" si="265"/>
        <v>6.6586999999999996</v>
      </c>
      <c r="C1491" s="123">
        <f t="shared" ca="1" si="267"/>
        <v>9.2999999999969774E-3</v>
      </c>
      <c r="D1491" s="139">
        <f t="shared" ca="1" si="268"/>
        <v>0</v>
      </c>
      <c r="E1491" s="138">
        <f t="shared" ca="1" si="269"/>
        <v>0.21849999999999997</v>
      </c>
      <c r="F1491" s="139">
        <f t="shared" ca="1" si="266"/>
        <v>1.0244580074996668E-2</v>
      </c>
      <c r="G1491" s="140">
        <f t="shared" ca="1" si="273"/>
        <v>0.64937418862480734</v>
      </c>
      <c r="H1491" s="139">
        <f t="shared" ca="1" si="270"/>
        <v>0.53471274326203155</v>
      </c>
      <c r="I1491" s="123">
        <f t="shared" ca="1" si="274"/>
        <v>0.54495732333702818</v>
      </c>
      <c r="J1491" s="123">
        <f t="shared" ca="1" si="271"/>
        <v>1.0861651198346411</v>
      </c>
      <c r="K1491" s="142">
        <f t="shared" ca="1" si="275"/>
        <v>15.295249280755314</v>
      </c>
      <c r="L1491" s="143">
        <f ca="1">MAX(Routing!A$3,J1490+K1490)</f>
        <v>16.547755818684141</v>
      </c>
      <c r="M1491" s="141">
        <f ca="1">VLOOKUP(L1491,Routing!A$3:D$23,4)+(L1491-VLOOKUP(L1491,Routing!A$3:A$23,1))*VLOOKUP(L1491,Routing!A$3:E$23,5)</f>
        <v>0.626223397775164</v>
      </c>
      <c r="N1491" s="141">
        <f ca="1">VLOOKUP($L1491,Routing!$A$3:$C$23,3)+($L1491-VLOOKUP($L1491,Routing!$A$3:$A$23,1))*VLOOKUP($L1491,Routing!$A$3:$F$23,6)</f>
        <v>1.0965242714124641E-2</v>
      </c>
      <c r="O1491" s="141">
        <f ca="1">VLOOKUP($L1491,Routing!$A$3:$B$23,2)+($L1491-VLOOKUP($L1491,Routing!$A$3:$A$23,1))*VLOOKUP($L1491,Routing!$A$3:$G$23,7)</f>
        <v>0.54826213570623206</v>
      </c>
      <c r="P1491" s="83" t="str">
        <f t="shared" ca="1" si="272"/>
        <v/>
      </c>
      <c r="Q1491" s="83" t="str">
        <f t="shared" ca="1" si="276"/>
        <v/>
      </c>
      <c r="R1491" s="83"/>
      <c r="S1491" s="83"/>
    </row>
    <row r="1492" spans="1:19" x14ac:dyDescent="0.2">
      <c r="A1492" s="83">
        <f>+MassCurves!A1459</f>
        <v>1455</v>
      </c>
      <c r="B1492" s="138">
        <f t="shared" si="265"/>
        <v>6.6587499999999995</v>
      </c>
      <c r="C1492" s="123">
        <f t="shared" ca="1" si="267"/>
        <v>8.2499999999967599E-3</v>
      </c>
      <c r="D1492" s="139">
        <f t="shared" ca="1" si="268"/>
        <v>0</v>
      </c>
      <c r="E1492" s="138">
        <f t="shared" ca="1" si="269"/>
        <v>0.21849999999999997</v>
      </c>
      <c r="F1492" s="139">
        <f t="shared" ca="1" si="266"/>
        <v>9.0879339374964289E-3</v>
      </c>
      <c r="G1492" s="140">
        <f t="shared" ca="1" si="273"/>
        <v>0.57997542037479299</v>
      </c>
      <c r="H1492" s="139">
        <f t="shared" ca="1" si="270"/>
        <v>0.53211986970640246</v>
      </c>
      <c r="I1492" s="123">
        <f t="shared" ca="1" si="274"/>
        <v>0.54120780364389887</v>
      </c>
      <c r="J1492" s="123">
        <f t="shared" ca="1" si="271"/>
        <v>1.0786852616941958</v>
      </c>
      <c r="K1492" s="142">
        <f t="shared" ca="1" si="275"/>
        <v>15.143271567270837</v>
      </c>
      <c r="L1492" s="143">
        <f ca="1">MAX(Routing!A$3,J1491+K1491)</f>
        <v>16.381414400589954</v>
      </c>
      <c r="M1492" s="141">
        <f ca="1">VLOOKUP(L1492,Routing!A$3:D$23,4)+(L1492-VLOOKUP(L1492,Routing!A$3:A$23,1))*VLOOKUP(L1492,Routing!A$3:E$23,5)</f>
        <v>0.61904358697768835</v>
      </c>
      <c r="N1492" s="141">
        <f ca="1">VLOOKUP($L1492,Routing!$A$3:$C$23,3)+($L1492-VLOOKUP($L1492,Routing!$A$3:$A$23,1))*VLOOKUP($L1492,Routing!$A$3:$F$23,6)</f>
        <v>1.0855627282102112E-2</v>
      </c>
      <c r="O1492" s="141">
        <f ca="1">VLOOKUP($L1492,Routing!$A$3:$B$23,2)+($L1492-VLOOKUP($L1492,Routing!$A$3:$A$23,1))*VLOOKUP($L1492,Routing!$A$3:$G$23,7)</f>
        <v>0.54278136410510558</v>
      </c>
      <c r="P1492" s="83" t="str">
        <f t="shared" ca="1" si="272"/>
        <v/>
      </c>
      <c r="Q1492" s="83" t="str">
        <f t="shared" ca="1" si="276"/>
        <v/>
      </c>
      <c r="R1492" s="83"/>
      <c r="S1492" s="83"/>
    </row>
    <row r="1493" spans="1:19" x14ac:dyDescent="0.2">
      <c r="A1493" s="83">
        <f>+MassCurves!A1460</f>
        <v>1456</v>
      </c>
      <c r="B1493" s="138">
        <f t="shared" si="265"/>
        <v>6.6588000000000003</v>
      </c>
      <c r="C1493" s="123">
        <f t="shared" ca="1" si="267"/>
        <v>7.199999999999207E-3</v>
      </c>
      <c r="D1493" s="139">
        <f t="shared" ca="1" si="268"/>
        <v>0</v>
      </c>
      <c r="E1493" s="138">
        <f t="shared" ca="1" si="269"/>
        <v>0.21849999999999997</v>
      </c>
      <c r="F1493" s="139">
        <f t="shared" ca="1" si="266"/>
        <v>7.9312877999991246E-3</v>
      </c>
      <c r="G1493" s="140">
        <f t="shared" ca="1" si="273"/>
        <v>0.51057665212486658</v>
      </c>
      <c r="H1493" s="139">
        <f t="shared" ca="1" si="270"/>
        <v>0.52954617736201937</v>
      </c>
      <c r="I1493" s="123">
        <f t="shared" ca="1" si="274"/>
        <v>0.53747746516201844</v>
      </c>
      <c r="J1493" s="123">
        <f t="shared" ca="1" si="271"/>
        <v>1.0712435763130055</v>
      </c>
      <c r="K1493" s="142">
        <f t="shared" ca="1" si="275"/>
        <v>14.997583164099497</v>
      </c>
      <c r="L1493" s="143">
        <f ca="1">MAX(Routing!A$3,J1492+K1492)</f>
        <v>16.221956828965034</v>
      </c>
      <c r="M1493" s="141">
        <f ca="1">VLOOKUP(L1493,Routing!A$3:D$23,4)+(L1493-VLOOKUP(L1493,Routing!A$3:A$23,1))*VLOOKUP(L1493,Routing!A$3:E$23,5)</f>
        <v>0.61216090431447101</v>
      </c>
      <c r="N1493" s="141">
        <f ca="1">VLOOKUP($L1493,Routing!$A$3:$C$23,3)+($L1493-VLOOKUP($L1493,Routing!$A$3:$A$23,1))*VLOOKUP($L1493,Routing!$A$3:$F$23,6)</f>
        <v>1.0750548157472839E-2</v>
      </c>
      <c r="O1493" s="141">
        <f ca="1">VLOOKUP($L1493,Routing!$A$3:$B$23,2)+($L1493-VLOOKUP($L1493,Routing!$A$3:$A$23,1))*VLOOKUP($L1493,Routing!$A$3:$G$23,7)</f>
        <v>0.53752740787364206</v>
      </c>
      <c r="P1493" s="83" t="str">
        <f t="shared" ca="1" si="272"/>
        <v/>
      </c>
      <c r="Q1493" s="83" t="str">
        <f t="shared" ca="1" si="276"/>
        <v/>
      </c>
      <c r="R1493" s="83"/>
      <c r="S1493" s="83"/>
    </row>
    <row r="1494" spans="1:19" x14ac:dyDescent="0.2">
      <c r="A1494" s="83">
        <f>+MassCurves!A1461</f>
        <v>1457</v>
      </c>
      <c r="B1494" s="138">
        <f t="shared" si="265"/>
        <v>6.6588500000000002</v>
      </c>
      <c r="C1494" s="123">
        <f t="shared" ca="1" si="267"/>
        <v>6.1499999999989896E-3</v>
      </c>
      <c r="D1494" s="139">
        <f t="shared" ca="1" si="268"/>
        <v>0</v>
      </c>
      <c r="E1494" s="138">
        <f t="shared" ca="1" si="269"/>
        <v>0.21849999999999997</v>
      </c>
      <c r="F1494" s="139">
        <f t="shared" ca="1" si="266"/>
        <v>6.7746416624988853E-3</v>
      </c>
      <c r="G1494" s="140">
        <f t="shared" ca="1" si="273"/>
        <v>0.44117788387494028</v>
      </c>
      <c r="H1494" s="139">
        <f t="shared" ca="1" si="270"/>
        <v>0.52699147656590062</v>
      </c>
      <c r="I1494" s="123">
        <f t="shared" ca="1" si="274"/>
        <v>0.53376611822839948</v>
      </c>
      <c r="J1494" s="123">
        <f t="shared" ca="1" si="271"/>
        <v>1.0638396867082043</v>
      </c>
      <c r="K1494" s="142">
        <f t="shared" ca="1" si="275"/>
        <v>14.857675755769138</v>
      </c>
      <c r="L1494" s="143">
        <f ca="1">MAX(Routing!A$3,J1493+K1493)</f>
        <v>16.068826740412504</v>
      </c>
      <c r="M1494" s="141">
        <f ca="1">VLOOKUP(L1494,Routing!A$3:D$23,4)+(L1494-VLOOKUP(L1494,Routing!A$3:A$23,1))*VLOOKUP(L1494,Routing!A$3:E$23,5)</f>
        <v>0.60555133541813455</v>
      </c>
      <c r="N1494" s="141">
        <f ca="1">VLOOKUP($L1494,Routing!$A$3:$C$23,3)+($L1494-VLOOKUP($L1494,Routing!$A$3:$A$23,1))*VLOOKUP($L1494,Routing!$A$3:$F$23,6)</f>
        <v>1.0649638708673808E-2</v>
      </c>
      <c r="O1494" s="141">
        <f ca="1">VLOOKUP($L1494,Routing!$A$3:$B$23,2)+($L1494-VLOOKUP($L1494,Routing!$A$3:$A$23,1))*VLOOKUP($L1494,Routing!$A$3:$G$23,7)</f>
        <v>0.53248193543369049</v>
      </c>
      <c r="P1494" s="83" t="str">
        <f t="shared" ca="1" si="272"/>
        <v/>
      </c>
      <c r="Q1494" s="83" t="str">
        <f t="shared" ca="1" si="276"/>
        <v/>
      </c>
      <c r="R1494" s="83"/>
      <c r="S1494" s="83"/>
    </row>
    <row r="1495" spans="1:19" x14ac:dyDescent="0.2">
      <c r="A1495" s="83">
        <f>+MassCurves!A1462</f>
        <v>1458</v>
      </c>
      <c r="B1495" s="138">
        <f t="shared" si="265"/>
        <v>6.6589</v>
      </c>
      <c r="C1495" s="123">
        <f t="shared" ca="1" si="267"/>
        <v>5.0999999999987722E-3</v>
      </c>
      <c r="D1495" s="139">
        <f t="shared" ca="1" si="268"/>
        <v>0</v>
      </c>
      <c r="E1495" s="138">
        <f t="shared" ca="1" si="269"/>
        <v>0.21849999999999997</v>
      </c>
      <c r="F1495" s="139">
        <f t="shared" ca="1" si="266"/>
        <v>5.6179955249986467E-3</v>
      </c>
      <c r="G1495" s="140">
        <f t="shared" ca="1" si="273"/>
        <v>0.37177911562492599</v>
      </c>
      <c r="H1495" s="139">
        <f t="shared" ca="1" si="270"/>
        <v>0.52445557999816206</v>
      </c>
      <c r="I1495" s="123">
        <f t="shared" ca="1" si="274"/>
        <v>0.5300735755231607</v>
      </c>
      <c r="J1495" s="123">
        <f t="shared" ca="1" si="271"/>
        <v>1.0564732205484435</v>
      </c>
      <c r="K1495" s="142">
        <f t="shared" ca="1" si="275"/>
        <v>14.723084581182762</v>
      </c>
      <c r="L1495" s="143">
        <f ca="1">MAX(Routing!A$3,J1494+K1494)</f>
        <v>15.921515442477343</v>
      </c>
      <c r="M1495" s="141">
        <f ca="1">VLOOKUP(L1495,Routing!A$3:D$23,4)+(L1495-VLOOKUP(L1495,Routing!A$3:A$23,1))*VLOOKUP(L1495,Routing!A$3:E$23,5)</f>
        <v>0.5991929235467981</v>
      </c>
      <c r="N1495" s="141">
        <f ca="1">VLOOKUP($L1495,Routing!$A$3:$C$23,3)+($L1495-VLOOKUP($L1495,Routing!$A$3:$A$23,1))*VLOOKUP($L1495,Routing!$A$3:$F$23,6)</f>
        <v>1.0552563718271724E-2</v>
      </c>
      <c r="O1495" s="141">
        <f ca="1">VLOOKUP($L1495,Routing!$A$3:$B$23,2)+($L1495-VLOOKUP($L1495,Routing!$A$3:$A$23,1))*VLOOKUP($L1495,Routing!$A$3:$G$23,7)</f>
        <v>0.52762818591358629</v>
      </c>
      <c r="P1495" s="83" t="str">
        <f t="shared" ca="1" si="272"/>
        <v/>
      </c>
      <c r="Q1495" s="83" t="str">
        <f t="shared" ca="1" si="276"/>
        <v/>
      </c>
      <c r="R1495" s="83"/>
      <c r="S1495" s="83"/>
    </row>
    <row r="1496" spans="1:19" x14ac:dyDescent="0.2">
      <c r="A1496" s="83">
        <f>+MassCurves!A1463</f>
        <v>1459</v>
      </c>
      <c r="B1496" s="138">
        <f t="shared" si="265"/>
        <v>6.6589499999999999</v>
      </c>
      <c r="C1496" s="123">
        <f t="shared" ca="1" si="267"/>
        <v>4.0499999999985548E-3</v>
      </c>
      <c r="D1496" s="139">
        <f t="shared" ca="1" si="268"/>
        <v>0</v>
      </c>
      <c r="E1496" s="138">
        <f t="shared" ca="1" si="269"/>
        <v>0.21849999999999997</v>
      </c>
      <c r="F1496" s="139">
        <f t="shared" ca="1" si="266"/>
        <v>4.4613493874984074E-3</v>
      </c>
      <c r="G1496" s="140">
        <f t="shared" ca="1" si="273"/>
        <v>0.3023803473749116</v>
      </c>
      <c r="H1496" s="139">
        <f t="shared" ca="1" si="270"/>
        <v>0.52193830264733343</v>
      </c>
      <c r="I1496" s="123">
        <f t="shared" ca="1" si="274"/>
        <v>0.52639965203483186</v>
      </c>
      <c r="J1496" s="123">
        <f t="shared" ca="1" si="271"/>
        <v>1.0491438100851114</v>
      </c>
      <c r="K1496" s="142">
        <f t="shared" ca="1" si="275"/>
        <v>14.593384676759534</v>
      </c>
      <c r="L1496" s="143">
        <f ca="1">MAX(Routing!A$3,J1495+K1495)</f>
        <v>15.779557801731206</v>
      </c>
      <c r="M1496" s="141">
        <f ca="1">VLOOKUP(L1496,Routing!A$3:D$23,4)+(L1496-VLOOKUP(L1496,Routing!A$3:A$23,1))*VLOOKUP(L1496,Routing!A$3:E$23,5)</f>
        <v>0.59306559210108345</v>
      </c>
      <c r="N1496" s="141">
        <f ca="1">VLOOKUP($L1496,Routing!$A$3:$C$23,3)+($L1496-VLOOKUP($L1496,Routing!$A$3:$A$23,1))*VLOOKUP($L1496,Routing!$A$3:$F$23,6)</f>
        <v>1.0459016673298982E-2</v>
      </c>
      <c r="O1496" s="141">
        <f ca="1">VLOOKUP($L1496,Routing!$A$3:$B$23,2)+($L1496-VLOOKUP($L1496,Routing!$A$3:$A$23,1))*VLOOKUP($L1496,Routing!$A$3:$G$23,7)</f>
        <v>0.5229508336649491</v>
      </c>
      <c r="P1496" s="83" t="str">
        <f t="shared" ca="1" si="272"/>
        <v/>
      </c>
      <c r="Q1496" s="83" t="str">
        <f t="shared" ca="1" si="276"/>
        <v/>
      </c>
      <c r="R1496" s="83"/>
      <c r="S1496" s="83"/>
    </row>
    <row r="1497" spans="1:19" x14ac:dyDescent="0.2">
      <c r="A1497" s="83">
        <f>+MassCurves!A1464</f>
        <v>1460</v>
      </c>
      <c r="B1497" s="138">
        <f t="shared" si="265"/>
        <v>6.6589999999999998</v>
      </c>
      <c r="C1497" s="123">
        <f t="shared" ca="1" si="267"/>
        <v>2.9999999999983373E-3</v>
      </c>
      <c r="D1497" s="139">
        <f t="shared" ca="1" si="268"/>
        <v>0</v>
      </c>
      <c r="E1497" s="138">
        <f t="shared" ca="1" si="269"/>
        <v>0.21849999999999997</v>
      </c>
      <c r="F1497" s="139">
        <f t="shared" ca="1" si="266"/>
        <v>3.3047032499981675E-3</v>
      </c>
      <c r="G1497" s="140">
        <f t="shared" ca="1" si="273"/>
        <v>0.23298157912489725</v>
      </c>
      <c r="H1497" s="139">
        <f t="shared" ca="1" si="270"/>
        <v>0.51943946177627143</v>
      </c>
      <c r="I1497" s="123">
        <f t="shared" ca="1" si="274"/>
        <v>0.52274416502626964</v>
      </c>
      <c r="J1497" s="123">
        <f t="shared" ca="1" si="271"/>
        <v>1.0428554044787897</v>
      </c>
      <c r="K1497" s="142">
        <f t="shared" ca="1" si="275"/>
        <v>14.46818744391217</v>
      </c>
      <c r="L1497" s="143">
        <f ca="1">MAX(Routing!A$3,J1496+K1496)</f>
        <v>15.642528486844645</v>
      </c>
      <c r="M1497" s="141">
        <f ca="1">VLOOKUP(L1497,Routing!A$3:D$23,4)+(L1497-VLOOKUP(L1497,Routing!A$3:A$23,1))*VLOOKUP(L1497,Routing!A$3:E$23,5)</f>
        <v>0.58715098246347563</v>
      </c>
      <c r="N1497" s="141">
        <f ca="1">VLOOKUP($L1497,Routing!$A$3:$C$23,3)+($L1497-VLOOKUP($L1497,Routing!$A$3:$A$23,1))*VLOOKUP($L1497,Routing!$A$3:$F$23,6)</f>
        <v>1.0368717289518712E-2</v>
      </c>
      <c r="O1497" s="141">
        <f ca="1">VLOOKUP($L1497,Routing!$A$3:$B$23,2)+($L1497-VLOOKUP($L1497,Routing!$A$3:$A$23,1))*VLOOKUP($L1497,Routing!$A$3:$G$23,7)</f>
        <v>0.51843586447593559</v>
      </c>
      <c r="P1497" s="83" t="str">
        <f t="shared" ca="1" si="272"/>
        <v/>
      </c>
      <c r="Q1497" s="83" t="str">
        <f t="shared" ca="1" si="276"/>
        <v/>
      </c>
      <c r="R1497" s="83"/>
      <c r="S1497" s="83"/>
    </row>
    <row r="1498" spans="1:19" x14ac:dyDescent="0.2">
      <c r="A1498" s="83">
        <f>+MassCurves!A1465</f>
        <v>1461</v>
      </c>
      <c r="B1498" s="138">
        <f t="shared" si="265"/>
        <v>6.6590249999999997</v>
      </c>
      <c r="C1498" s="123">
        <f t="shared" ca="1" si="267"/>
        <v>2.9249999999985121E-3</v>
      </c>
      <c r="D1498" s="139">
        <f t="shared" ca="1" si="268"/>
        <v>0</v>
      </c>
      <c r="E1498" s="138">
        <f t="shared" ca="1" si="269"/>
        <v>0.21849999999999997</v>
      </c>
      <c r="F1498" s="139">
        <f t="shared" ca="1" si="266"/>
        <v>3.2220856687483605E-3</v>
      </c>
      <c r="G1498" s="140">
        <f t="shared" ca="1" si="273"/>
        <v>0.19580366756239584</v>
      </c>
      <c r="H1498" s="139">
        <f t="shared" ca="1" si="270"/>
        <v>0.51688916072551161</v>
      </c>
      <c r="I1498" s="123">
        <f t="shared" ca="1" si="274"/>
        <v>0.52011124639425999</v>
      </c>
      <c r="J1498" s="123">
        <f t="shared" ca="1" si="271"/>
        <v>1.0376083292731999</v>
      </c>
      <c r="K1498" s="142">
        <f t="shared" ca="1" si="275"/>
        <v>14.348055126785585</v>
      </c>
      <c r="L1498" s="143">
        <f ca="1">MAX(Routing!A$3,J1497+K1497)</f>
        <v>15.511042848390959</v>
      </c>
      <c r="M1498" s="141">
        <f ca="1">VLOOKUP(L1498,Routing!A$3:D$23,4)+(L1498-VLOOKUP(L1498,Routing!A$3:A$23,1))*VLOOKUP(L1498,Routing!A$3:E$23,5)</f>
        <v>0.58147565507058174</v>
      </c>
      <c r="N1498" s="141">
        <f ca="1">VLOOKUP($L1498,Routing!$A$3:$C$23,3)+($L1498-VLOOKUP($L1498,Routing!$A$3:$A$23,1))*VLOOKUP($L1498,Routing!$A$3:$F$23,6)</f>
        <v>1.0282071069779873E-2</v>
      </c>
      <c r="O1498" s="141">
        <f ca="1">VLOOKUP($L1498,Routing!$A$3:$B$23,2)+($L1498-VLOOKUP($L1498,Routing!$A$3:$A$23,1))*VLOOKUP($L1498,Routing!$A$3:$G$23,7)</f>
        <v>0.51410355348899373</v>
      </c>
      <c r="P1498" s="83" t="str">
        <f t="shared" ca="1" si="272"/>
        <v/>
      </c>
      <c r="Q1498" s="83" t="str">
        <f t="shared" ca="1" si="276"/>
        <v/>
      </c>
      <c r="R1498" s="83"/>
      <c r="S1498" s="83"/>
    </row>
    <row r="1499" spans="1:19" x14ac:dyDescent="0.2">
      <c r="A1499" s="83">
        <f>+MassCurves!A1466</f>
        <v>1462</v>
      </c>
      <c r="B1499" s="138">
        <f t="shared" si="265"/>
        <v>6.6590499999999997</v>
      </c>
      <c r="C1499" s="123">
        <f t="shared" ca="1" si="267"/>
        <v>2.8499999999986869E-3</v>
      </c>
      <c r="D1499" s="139">
        <f t="shared" ca="1" si="268"/>
        <v>0</v>
      </c>
      <c r="E1499" s="138">
        <f t="shared" ca="1" si="269"/>
        <v>0.21849999999999997</v>
      </c>
      <c r="F1499" s="139">
        <f t="shared" ca="1" si="266"/>
        <v>3.139468087498553E-3</v>
      </c>
      <c r="G1499" s="140">
        <f t="shared" ca="1" si="273"/>
        <v>0.19084661268740738</v>
      </c>
      <c r="H1499" s="139">
        <f t="shared" ca="1" si="270"/>
        <v>0.51435762169918309</v>
      </c>
      <c r="I1499" s="123">
        <f t="shared" ca="1" si="274"/>
        <v>0.51749708978668163</v>
      </c>
      <c r="J1499" s="123">
        <f t="shared" ca="1" si="271"/>
        <v>1.0323985944648422</v>
      </c>
      <c r="K1499" s="142">
        <f t="shared" ca="1" si="275"/>
        <v>14.233501744022515</v>
      </c>
      <c r="L1499" s="143">
        <f ca="1">MAX(Routing!A$3,J1498+K1498)</f>
        <v>15.385663456058785</v>
      </c>
      <c r="M1499" s="141">
        <f ca="1">VLOOKUP(L1499,Routing!A$3:D$23,4)+(L1499-VLOOKUP(L1499,Routing!A$3:A$23,1))*VLOOKUP(L1499,Routing!A$3:E$23,5)</f>
        <v>0.57606389217255383</v>
      </c>
      <c r="N1499" s="141">
        <f ca="1">VLOOKUP($L1499,Routing!$A$3:$C$23,3)+($L1499-VLOOKUP($L1499,Routing!$A$3:$A$23,1))*VLOOKUP($L1499,Routing!$A$3:$F$23,6)</f>
        <v>1.0199448735458836E-2</v>
      </c>
      <c r="O1499" s="141">
        <f ca="1">VLOOKUP($L1499,Routing!$A$3:$B$23,2)+($L1499-VLOOKUP($L1499,Routing!$A$3:$A$23,1))*VLOOKUP($L1499,Routing!$A$3:$G$23,7)</f>
        <v>0.5099724367729418</v>
      </c>
      <c r="P1499" s="83" t="str">
        <f t="shared" ca="1" si="272"/>
        <v/>
      </c>
      <c r="Q1499" s="83" t="str">
        <f t="shared" ca="1" si="276"/>
        <v/>
      </c>
      <c r="R1499" s="83"/>
      <c r="S1499" s="83"/>
    </row>
    <row r="1500" spans="1:19" x14ac:dyDescent="0.2">
      <c r="A1500" s="83">
        <f>+MassCurves!A1467</f>
        <v>1463</v>
      </c>
      <c r="B1500" s="138">
        <f t="shared" si="265"/>
        <v>6.6590749999999996</v>
      </c>
      <c r="C1500" s="123">
        <f t="shared" ca="1" si="267"/>
        <v>2.7749999999988617E-3</v>
      </c>
      <c r="D1500" s="139">
        <f t="shared" ca="1" si="268"/>
        <v>0</v>
      </c>
      <c r="E1500" s="138">
        <f t="shared" ca="1" si="269"/>
        <v>0.21849999999999997</v>
      </c>
      <c r="F1500" s="139">
        <f t="shared" ca="1" si="266"/>
        <v>3.0568505062487455E-3</v>
      </c>
      <c r="G1500" s="140">
        <f t="shared" ca="1" si="273"/>
        <v>0.18588955781241898</v>
      </c>
      <c r="H1500" s="139">
        <f t="shared" ca="1" si="270"/>
        <v>0.51184466104590498</v>
      </c>
      <c r="I1500" s="123">
        <f t="shared" ca="1" si="274"/>
        <v>0.51490151155215369</v>
      </c>
      <c r="J1500" s="123">
        <f t="shared" ca="1" si="271"/>
        <v>1.0272258349928647</v>
      </c>
      <c r="K1500" s="142">
        <f t="shared" ca="1" si="275"/>
        <v>14.124079634156175</v>
      </c>
      <c r="L1500" s="143">
        <f ca="1">MAX(Routing!A$3,J1499+K1499)</f>
        <v>15.265900338487358</v>
      </c>
      <c r="M1500" s="141">
        <f ca="1">VLOOKUP(L1500,Routing!A$3:D$23,4)+(L1500-VLOOKUP(L1500,Routing!A$3:A$23,1))*VLOOKUP(L1500,Routing!A$3:E$23,5)</f>
        <v>0.57089454508792226</v>
      </c>
      <c r="N1500" s="141">
        <f ca="1">VLOOKUP($L1500,Routing!$A$3:$C$23,3)+($L1500-VLOOKUP($L1500,Routing!$A$3:$A$23,1))*VLOOKUP($L1500,Routing!$A$3:$F$23,6)</f>
        <v>1.0120527405922477E-2</v>
      </c>
      <c r="O1500" s="141">
        <f ca="1">VLOOKUP($L1500,Routing!$A$3:$B$23,2)+($L1500-VLOOKUP($L1500,Routing!$A$3:$A$23,1))*VLOOKUP($L1500,Routing!$A$3:$G$23,7)</f>
        <v>0.50602637029612385</v>
      </c>
      <c r="P1500" s="83" t="str">
        <f t="shared" ca="1" si="272"/>
        <v/>
      </c>
      <c r="Q1500" s="83" t="str">
        <f t="shared" ca="1" si="276"/>
        <v/>
      </c>
      <c r="R1500" s="83"/>
      <c r="S1500" s="83"/>
    </row>
    <row r="1501" spans="1:19" x14ac:dyDescent="0.2">
      <c r="A1501" s="83">
        <f>+MassCurves!A1468</f>
        <v>1464</v>
      </c>
      <c r="B1501" s="138">
        <f t="shared" si="265"/>
        <v>6.6590999999999996</v>
      </c>
      <c r="C1501" s="123">
        <f t="shared" ca="1" si="267"/>
        <v>2.6999999999990365E-3</v>
      </c>
      <c r="D1501" s="139">
        <f t="shared" ca="1" si="268"/>
        <v>0</v>
      </c>
      <c r="E1501" s="138">
        <f t="shared" ca="1" si="269"/>
        <v>0.21849999999999997</v>
      </c>
      <c r="F1501" s="139">
        <f t="shared" ca="1" si="266"/>
        <v>2.9742329249989384E-3</v>
      </c>
      <c r="G1501" s="140">
        <f t="shared" ca="1" si="273"/>
        <v>0.18093250293743052</v>
      </c>
      <c r="H1501" s="139">
        <f t="shared" ca="1" si="270"/>
        <v>0.50935009735620373</v>
      </c>
      <c r="I1501" s="123">
        <f t="shared" ca="1" si="274"/>
        <v>0.51232433028120272</v>
      </c>
      <c r="J1501" s="123">
        <f t="shared" ca="1" si="271"/>
        <v>1.0220896902474625</v>
      </c>
      <c r="K1501" s="142">
        <f t="shared" ca="1" si="275"/>
        <v>14.019379458755875</v>
      </c>
      <c r="L1501" s="143">
        <f ca="1">MAX(Routing!A$3,J1500+K1500)</f>
        <v>15.15130546914904</v>
      </c>
      <c r="M1501" s="141">
        <f ca="1">VLOOKUP(L1501,Routing!A$3:D$23,4)+(L1501-VLOOKUP(L1501,Routing!A$3:A$23,1))*VLOOKUP(L1501,Routing!A$3:E$23,5)</f>
        <v>0.56594827560412664</v>
      </c>
      <c r="N1501" s="141">
        <f ca="1">VLOOKUP($L1501,Routing!$A$3:$C$23,3)+($L1501-VLOOKUP($L1501,Routing!$A$3:$A$23,1))*VLOOKUP($L1501,Routing!$A$3:$F$23,6)</f>
        <v>1.0045011841284375E-2</v>
      </c>
      <c r="O1501" s="141">
        <f ca="1">VLOOKUP($L1501,Routing!$A$3:$B$23,2)+($L1501-VLOOKUP($L1501,Routing!$A$3:$A$23,1))*VLOOKUP($L1501,Routing!$A$3:$G$23,7)</f>
        <v>0.50225059206421885</v>
      </c>
      <c r="P1501" s="83" t="str">
        <f t="shared" ca="1" si="272"/>
        <v/>
      </c>
      <c r="Q1501" s="83" t="str">
        <f t="shared" ca="1" si="276"/>
        <v/>
      </c>
      <c r="R1501" s="83"/>
      <c r="S1501" s="83"/>
    </row>
    <row r="1502" spans="1:19" x14ac:dyDescent="0.2">
      <c r="A1502" s="83">
        <f>+MassCurves!A1469</f>
        <v>1465</v>
      </c>
      <c r="B1502" s="138">
        <f t="shared" si="265"/>
        <v>6.6591249999999995</v>
      </c>
      <c r="C1502" s="123">
        <f t="shared" ca="1" si="267"/>
        <v>2.6249999999965468E-3</v>
      </c>
      <c r="D1502" s="139">
        <f t="shared" ca="1" si="268"/>
        <v>0</v>
      </c>
      <c r="E1502" s="138">
        <f t="shared" ca="1" si="269"/>
        <v>0.21849999999999997</v>
      </c>
      <c r="F1502" s="139">
        <f t="shared" ca="1" si="266"/>
        <v>2.8916153437461953E-3</v>
      </c>
      <c r="G1502" s="140">
        <f t="shared" ca="1" si="273"/>
        <v>0.17597544806235402</v>
      </c>
      <c r="H1502" s="139">
        <f t="shared" ca="1" si="270"/>
        <v>0.50687375142974833</v>
      </c>
      <c r="I1502" s="123">
        <f t="shared" ca="1" si="274"/>
        <v>0.50976536677349449</v>
      </c>
      <c r="J1502" s="123">
        <f t="shared" ca="1" si="271"/>
        <v>1.0169898040049157</v>
      </c>
      <c r="K1502" s="142">
        <f t="shared" ca="1" si="275"/>
        <v>13.919026897411708</v>
      </c>
      <c r="L1502" s="143">
        <f ca="1">MAX(Routing!A$3,J1501+K1501)</f>
        <v>15.041469149003337</v>
      </c>
      <c r="M1502" s="141">
        <f ca="1">VLOOKUP(L1502,Routing!A$3:D$23,4)+(L1502-VLOOKUP(L1502,Routing!A$3:A$23,1))*VLOOKUP(L1502,Routing!A$3:E$23,5)</f>
        <v>0.56120739984165968</v>
      </c>
      <c r="N1502" s="141">
        <f ca="1">VLOOKUP($L1502,Routing!$A$3:$C$23,3)+($L1502-VLOOKUP($L1502,Routing!$A$3:$A$23,1))*VLOOKUP($L1502,Routing!$A$3:$F$23,6)</f>
        <v>9.9726320586512925E-3</v>
      </c>
      <c r="O1502" s="141">
        <f ca="1">VLOOKUP($L1502,Routing!$A$3:$B$23,2)+($L1502-VLOOKUP($L1502,Routing!$A$3:$A$23,1))*VLOOKUP($L1502,Routing!$A$3:$G$23,7)</f>
        <v>0.49863160293256464</v>
      </c>
      <c r="P1502" s="83" t="str">
        <f t="shared" ca="1" si="272"/>
        <v/>
      </c>
      <c r="Q1502" s="83" t="str">
        <f t="shared" ca="1" si="276"/>
        <v/>
      </c>
      <c r="R1502" s="83"/>
      <c r="S1502" s="83"/>
    </row>
    <row r="1503" spans="1:19" x14ac:dyDescent="0.2">
      <c r="A1503" s="83">
        <f>+MassCurves!A1470</f>
        <v>1466</v>
      </c>
      <c r="B1503" s="138">
        <f t="shared" si="265"/>
        <v>6.6591499999999995</v>
      </c>
      <c r="C1503" s="123">
        <f t="shared" ca="1" si="267"/>
        <v>2.5499999999967216E-3</v>
      </c>
      <c r="D1503" s="139">
        <f t="shared" ca="1" si="268"/>
        <v>0</v>
      </c>
      <c r="E1503" s="138">
        <f t="shared" ca="1" si="269"/>
        <v>0.21849999999999997</v>
      </c>
      <c r="F1503" s="139">
        <f t="shared" ca="1" si="266"/>
        <v>2.8089977624963882E-3</v>
      </c>
      <c r="G1503" s="140">
        <f t="shared" ca="1" si="273"/>
        <v>0.17101839318727752</v>
      </c>
      <c r="H1503" s="139">
        <f t="shared" ca="1" si="270"/>
        <v>0.50441544624314472</v>
      </c>
      <c r="I1503" s="123">
        <f t="shared" ca="1" si="274"/>
        <v>0.50722444400564115</v>
      </c>
      <c r="J1503" s="123">
        <f t="shared" ca="1" si="271"/>
        <v>1.0119258243637208</v>
      </c>
      <c r="K1503" s="142">
        <f t="shared" ca="1" si="275"/>
        <v>13.822679628024138</v>
      </c>
      <c r="L1503" s="143">
        <f ca="1">MAX(Routing!A$3,J1502+K1502)</f>
        <v>14.936016701416623</v>
      </c>
      <c r="M1503" s="141">
        <f ca="1">VLOOKUP(L1503,Routing!A$3:D$23,4)+(L1503-VLOOKUP(L1503,Routing!A$3:A$23,1))*VLOOKUP(L1503,Routing!A$3:E$23,5)</f>
        <v>0.55665574559656594</v>
      </c>
      <c r="N1503" s="141">
        <f ca="1">VLOOKUP($L1503,Routing!$A$3:$C$23,3)+($L1503-VLOOKUP($L1503,Routing!$A$3:$A$23,1))*VLOOKUP($L1503,Routing!$A$3:$F$23,6)</f>
        <v>9.9031411541460439E-3</v>
      </c>
      <c r="O1503" s="141">
        <f ca="1">VLOOKUP($L1503,Routing!$A$3:$B$23,2)+($L1503-VLOOKUP($L1503,Routing!$A$3:$A$23,1))*VLOOKUP($L1503,Routing!$A$3:$G$23,7)</f>
        <v>0.49515705770730223</v>
      </c>
      <c r="P1503" s="83" t="str">
        <f t="shared" ca="1" si="272"/>
        <v/>
      </c>
      <c r="Q1503" s="83" t="str">
        <f t="shared" ca="1" si="276"/>
        <v/>
      </c>
      <c r="R1503" s="83"/>
      <c r="S1503" s="83"/>
    </row>
    <row r="1504" spans="1:19" x14ac:dyDescent="0.2">
      <c r="A1504" s="83">
        <f>+MassCurves!A1471</f>
        <v>1467</v>
      </c>
      <c r="B1504" s="138">
        <f t="shared" si="265"/>
        <v>6.6591750000000003</v>
      </c>
      <c r="C1504" s="123">
        <f t="shared" ca="1" si="267"/>
        <v>2.4749999999995609E-3</v>
      </c>
      <c r="D1504" s="139">
        <f t="shared" ca="1" si="268"/>
        <v>0</v>
      </c>
      <c r="E1504" s="138">
        <f t="shared" ca="1" si="269"/>
        <v>0.21849999999999997</v>
      </c>
      <c r="F1504" s="139">
        <f t="shared" ca="1" si="266"/>
        <v>2.7263801812495154E-3</v>
      </c>
      <c r="G1504" s="140">
        <f t="shared" ca="1" si="273"/>
        <v>0.1660613383123771</v>
      </c>
      <c r="H1504" s="139">
        <f t="shared" ca="1" si="270"/>
        <v>0.50197500691827546</v>
      </c>
      <c r="I1504" s="123">
        <f t="shared" ca="1" si="274"/>
        <v>0.50470138709952495</v>
      </c>
      <c r="J1504" s="123">
        <f t="shared" ca="1" si="271"/>
        <v>1.006897403681793</v>
      </c>
      <c r="K1504" s="142">
        <f t="shared" ca="1" si="275"/>
        <v>13.730024567766423</v>
      </c>
      <c r="L1504" s="143">
        <f ca="1">MAX(Routing!A$3,J1503+K1503)</f>
        <v>14.834605452387859</v>
      </c>
      <c r="M1504" s="141">
        <f ca="1">VLOOKUP(L1504,Routing!A$3:D$23,4)+(L1504-VLOOKUP(L1504,Routing!A$3:A$23,1))*VLOOKUP(L1504,Routing!A$3:E$23,5)</f>
        <v>0.55227852199763083</v>
      </c>
      <c r="N1504" s="141">
        <f ca="1">VLOOKUP($L1504,Routing!$A$3:$C$23,3)+($L1504-VLOOKUP($L1504,Routing!$A$3:$A$23,1))*VLOOKUP($L1504,Routing!$A$3:$F$23,6)</f>
        <v>9.8363133129409277E-3</v>
      </c>
      <c r="O1504" s="141">
        <f ca="1">VLOOKUP($L1504,Routing!$A$3:$B$23,2)+($L1504-VLOOKUP($L1504,Routing!$A$3:$A$23,1))*VLOOKUP($L1504,Routing!$A$3:$G$23,7)</f>
        <v>0.49181566564704637</v>
      </c>
      <c r="P1504" s="83" t="str">
        <f t="shared" ca="1" si="272"/>
        <v/>
      </c>
      <c r="Q1504" s="83" t="str">
        <f t="shared" ca="1" si="276"/>
        <v/>
      </c>
      <c r="R1504" s="83"/>
      <c r="S1504" s="83"/>
    </row>
    <row r="1505" spans="1:19" x14ac:dyDescent="0.2">
      <c r="A1505" s="83">
        <f>+MassCurves!A1472</f>
        <v>1468</v>
      </c>
      <c r="B1505" s="138">
        <f t="shared" si="265"/>
        <v>6.6592000000000002</v>
      </c>
      <c r="C1505" s="123">
        <f t="shared" ca="1" si="267"/>
        <v>2.3999999999997357E-3</v>
      </c>
      <c r="D1505" s="139">
        <f t="shared" ca="1" si="268"/>
        <v>0</v>
      </c>
      <c r="E1505" s="138">
        <f t="shared" ca="1" si="269"/>
        <v>0.21849999999999997</v>
      </c>
      <c r="F1505" s="139">
        <f t="shared" ca="1" si="266"/>
        <v>2.6437625999997084E-3</v>
      </c>
      <c r="G1505" s="140">
        <f t="shared" ca="1" si="273"/>
        <v>0.16110428343747671</v>
      </c>
      <c r="H1505" s="139">
        <f t="shared" ca="1" si="270"/>
        <v>0.49955226069117659</v>
      </c>
      <c r="I1505" s="123">
        <f t="shared" ca="1" si="274"/>
        <v>0.5021960232911763</v>
      </c>
      <c r="J1505" s="123">
        <f t="shared" ca="1" si="271"/>
        <v>1.001904198514757</v>
      </c>
      <c r="K1505" s="142">
        <f t="shared" ca="1" si="275"/>
        <v>13.640775352214495</v>
      </c>
      <c r="L1505" s="143">
        <f ca="1">MAX(Routing!A$3,J1504+K1504)</f>
        <v>14.736921971448215</v>
      </c>
      <c r="M1505" s="141">
        <f ca="1">VLOOKUP(L1505,Routing!A$3:D$23,4)+(L1505-VLOOKUP(L1505,Routing!A$3:A$23,1))*VLOOKUP(L1505,Routing!A$3:E$23,5)</f>
        <v>0.54806220041506304</v>
      </c>
      <c r="N1505" s="141">
        <f ca="1">VLOOKUP($L1505,Routing!$A$3:$C$23,3)+($L1505-VLOOKUP($L1505,Routing!$A$3:$A$23,1))*VLOOKUP($L1505,Routing!$A$3:$F$23,6)</f>
        <v>9.7719419910696631E-3</v>
      </c>
      <c r="O1505" s="141">
        <f ca="1">VLOOKUP($L1505,Routing!$A$3:$B$23,2)+($L1505-VLOOKUP($L1505,Routing!$A$3:$A$23,1))*VLOOKUP($L1505,Routing!$A$3:$G$23,7)</f>
        <v>0.48859709955348318</v>
      </c>
      <c r="P1505" s="83" t="str">
        <f t="shared" ca="1" si="272"/>
        <v/>
      </c>
      <c r="Q1505" s="83" t="str">
        <f t="shared" ca="1" si="276"/>
        <v/>
      </c>
      <c r="R1505" s="83"/>
      <c r="S1505" s="83"/>
    </row>
    <row r="1506" spans="1:19" x14ac:dyDescent="0.2">
      <c r="A1506" s="83">
        <f>+MassCurves!A1473</f>
        <v>1469</v>
      </c>
      <c r="B1506" s="138">
        <f t="shared" si="265"/>
        <v>6.6592250000000002</v>
      </c>
      <c r="C1506" s="123">
        <f t="shared" ca="1" si="267"/>
        <v>2.3249999999999105E-3</v>
      </c>
      <c r="D1506" s="139">
        <f t="shared" ca="1" si="268"/>
        <v>0</v>
      </c>
      <c r="E1506" s="138">
        <f t="shared" ca="1" si="269"/>
        <v>0.21849999999999997</v>
      </c>
      <c r="F1506" s="139">
        <f t="shared" ca="1" si="266"/>
        <v>2.5611450187499009E-3</v>
      </c>
      <c r="G1506" s="140">
        <f t="shared" ca="1" si="273"/>
        <v>0.15614722856248825</v>
      </c>
      <c r="H1506" s="139">
        <f t="shared" ca="1" si="270"/>
        <v>0.49714703688143724</v>
      </c>
      <c r="I1506" s="123">
        <f t="shared" ca="1" si="274"/>
        <v>0.49970818190018712</v>
      </c>
      <c r="J1506" s="123">
        <f t="shared" ca="1" si="271"/>
        <v>0.9969458695552682</v>
      </c>
      <c r="K1506" s="142">
        <f t="shared" ca="1" si="275"/>
        <v>13.554670032081924</v>
      </c>
      <c r="L1506" s="143">
        <f ca="1">MAX(Routing!A$3,J1505+K1505)</f>
        <v>14.642679550729252</v>
      </c>
      <c r="M1506" s="141">
        <f ca="1">VLOOKUP(L1506,Routing!A$3:D$23,4)+(L1506-VLOOKUP(L1506,Routing!A$3:A$23,1))*VLOOKUP(L1506,Routing!A$3:E$23,5)</f>
        <v>0.54399440564926915</v>
      </c>
      <c r="N1506" s="141">
        <f ca="1">VLOOKUP($L1506,Routing!$A$3:$C$23,3)+($L1506-VLOOKUP($L1506,Routing!$A$3:$A$23,1))*VLOOKUP($L1506,Routing!$A$3:$F$23,6)</f>
        <v>9.7098382541873154E-3</v>
      </c>
      <c r="O1506" s="141">
        <f ca="1">VLOOKUP($L1506,Routing!$A$3:$B$23,2)+($L1506-VLOOKUP($L1506,Routing!$A$3:$A$23,1))*VLOOKUP($L1506,Routing!$A$3:$G$23,7)</f>
        <v>0.48549191270936576</v>
      </c>
      <c r="P1506" s="83" t="str">
        <f t="shared" ca="1" si="272"/>
        <v/>
      </c>
      <c r="Q1506" s="83" t="str">
        <f t="shared" ca="1" si="276"/>
        <v/>
      </c>
      <c r="R1506" s="83"/>
      <c r="S1506" s="83"/>
    </row>
    <row r="1507" spans="1:19" x14ac:dyDescent="0.2">
      <c r="A1507" s="83">
        <f>+MassCurves!A1474</f>
        <v>1470</v>
      </c>
      <c r="B1507" s="138">
        <f t="shared" si="265"/>
        <v>6.6592500000000001</v>
      </c>
      <c r="C1507" s="123">
        <f t="shared" ca="1" si="267"/>
        <v>2.2500000000000853E-3</v>
      </c>
      <c r="D1507" s="139">
        <f t="shared" ca="1" si="268"/>
        <v>0</v>
      </c>
      <c r="E1507" s="138">
        <f t="shared" ca="1" si="269"/>
        <v>0.21849999999999997</v>
      </c>
      <c r="F1507" s="139">
        <f t="shared" ca="1" si="266"/>
        <v>2.4785274375000933E-3</v>
      </c>
      <c r="G1507" s="140">
        <f t="shared" ca="1" si="273"/>
        <v>0.15119017368749985</v>
      </c>
      <c r="H1507" s="139">
        <f t="shared" ca="1" si="270"/>
        <v>0.49475916686211852</v>
      </c>
      <c r="I1507" s="123">
        <f t="shared" ca="1" si="274"/>
        <v>0.49723769429961862</v>
      </c>
      <c r="J1507" s="123">
        <f t="shared" ca="1" si="271"/>
        <v>0.99202208157334382</v>
      </c>
      <c r="K1507" s="142">
        <f t="shared" ca="1" si="275"/>
        <v>13.471468968772861</v>
      </c>
      <c r="L1507" s="143">
        <f ca="1">MAX(Routing!A$3,J1506+K1506)</f>
        <v>14.551615901637193</v>
      </c>
      <c r="M1507" s="141">
        <f ca="1">VLOOKUP(L1507,Routing!A$3:D$23,4)+(L1507-VLOOKUP(L1507,Routing!A$3:A$23,1))*VLOOKUP(L1507,Routing!A$3:E$23,5)</f>
        <v>0.54006381651218205</v>
      </c>
      <c r="N1507" s="141">
        <f ca="1">VLOOKUP($L1507,Routing!$A$3:$C$23,3)+($L1507-VLOOKUP($L1507,Routing!$A$3:$A$23,1))*VLOOKUP($L1507,Routing!$A$3:$F$23,6)</f>
        <v>9.6498292597279687E-3</v>
      </c>
      <c r="O1507" s="141">
        <f ca="1">VLOOKUP($L1507,Routing!$A$3:$B$23,2)+($L1507-VLOOKUP($L1507,Routing!$A$3:$A$23,1))*VLOOKUP($L1507,Routing!$A$3:$G$23,7)</f>
        <v>0.48249146298639844</v>
      </c>
      <c r="P1507" s="83" t="str">
        <f t="shared" ca="1" si="272"/>
        <v/>
      </c>
      <c r="Q1507" s="83" t="str">
        <f t="shared" ca="1" si="276"/>
        <v/>
      </c>
      <c r="R1507" s="83"/>
      <c r="S1507" s="83"/>
    </row>
    <row r="1508" spans="1:19" x14ac:dyDescent="0.2">
      <c r="A1508" s="83">
        <f>+MassCurves!A1475</f>
        <v>1471</v>
      </c>
      <c r="B1508" s="138">
        <f t="shared" si="265"/>
        <v>6.6592750000000001</v>
      </c>
      <c r="C1508" s="123">
        <f t="shared" ca="1" si="267"/>
        <v>2.1750000000002601E-3</v>
      </c>
      <c r="D1508" s="139">
        <f t="shared" ca="1" si="268"/>
        <v>0</v>
      </c>
      <c r="E1508" s="138">
        <f t="shared" ca="1" si="269"/>
        <v>0.21849999999999997</v>
      </c>
      <c r="F1508" s="139">
        <f t="shared" ca="1" si="266"/>
        <v>2.3959098562502863E-3</v>
      </c>
      <c r="G1508" s="140">
        <f t="shared" ca="1" si="273"/>
        <v>0.14623311881251139</v>
      </c>
      <c r="H1508" s="139">
        <f t="shared" ca="1" si="270"/>
        <v>0.49238848403017471</v>
      </c>
      <c r="I1508" s="123">
        <f t="shared" ca="1" si="274"/>
        <v>0.49478439388642498</v>
      </c>
      <c r="J1508" s="123">
        <f t="shared" ca="1" si="271"/>
        <v>0.98713250335770719</v>
      </c>
      <c r="K1508" s="142">
        <f t="shared" ca="1" si="275"/>
        <v>13.390952911587803</v>
      </c>
      <c r="L1508" s="143">
        <f ca="1">MAX(Routing!A$3,J1507+K1507)</f>
        <v>14.463491050346205</v>
      </c>
      <c r="M1508" s="141">
        <f ca="1">VLOOKUP(L1508,Routing!A$3:D$23,4)+(L1508-VLOOKUP(L1508,Routing!A$3:A$23,1))*VLOOKUP(L1508,Routing!A$3:E$23,5)</f>
        <v>0.53626007499023154</v>
      </c>
      <c r="N1508" s="141">
        <f ca="1">VLOOKUP($L1508,Routing!$A$3:$C$23,3)+($L1508-VLOOKUP($L1508,Routing!$A$3:$A$23,1))*VLOOKUP($L1508,Routing!$A$3:$F$23,6)</f>
        <v>9.5917568700798709E-3</v>
      </c>
      <c r="O1508" s="141">
        <f ca="1">VLOOKUP($L1508,Routing!$A$3:$B$23,2)+($L1508-VLOOKUP($L1508,Routing!$A$3:$A$23,1))*VLOOKUP($L1508,Routing!$A$3:$G$23,7)</f>
        <v>0.47958784350399358</v>
      </c>
      <c r="P1508" s="83" t="str">
        <f t="shared" ca="1" si="272"/>
        <v/>
      </c>
      <c r="Q1508" s="83" t="str">
        <f t="shared" ca="1" si="276"/>
        <v/>
      </c>
      <c r="R1508" s="83"/>
      <c r="S1508" s="83"/>
    </row>
    <row r="1509" spans="1:19" x14ac:dyDescent="0.2">
      <c r="A1509" s="83">
        <f>+MassCurves!A1476</f>
        <v>1472</v>
      </c>
      <c r="B1509" s="138">
        <f t="shared" ref="B1509:B1537" si="277">+HLOOKUP($B$9,MassCurve,(A1509+2))</f>
        <v>6.6593</v>
      </c>
      <c r="C1509" s="123">
        <f t="shared" ca="1" si="267"/>
        <v>2.1000000000004349E-3</v>
      </c>
      <c r="D1509" s="139">
        <f t="shared" ca="1" si="268"/>
        <v>0</v>
      </c>
      <c r="E1509" s="138">
        <f t="shared" ca="1" si="269"/>
        <v>0.21849999999999997</v>
      </c>
      <c r="F1509" s="139">
        <f t="shared" ref="F1509:F1537" ca="1" si="278">+E1509*C1509*MAX(0.05,$B$5)*1.0083</f>
        <v>2.3132922750004788E-3</v>
      </c>
      <c r="G1509" s="140">
        <f t="shared" ca="1" si="273"/>
        <v>0.14127606393752293</v>
      </c>
      <c r="H1509" s="139">
        <f t="shared" ca="1" si="270"/>
        <v>0.49003482377737223</v>
      </c>
      <c r="I1509" s="123">
        <f t="shared" ca="1" si="274"/>
        <v>0.49234811605237272</v>
      </c>
      <c r="J1509" s="123">
        <f t="shared" ca="1" si="271"/>
        <v>0.98227680765810987</v>
      </c>
      <c r="K1509" s="142">
        <f t="shared" ca="1" si="275"/>
        <v>13.312921240899136</v>
      </c>
      <c r="L1509" s="143">
        <f ca="1">MAX(Routing!A$3,J1508+K1508)</f>
        <v>14.37808541494551</v>
      </c>
      <c r="M1509" s="141">
        <f ca="1">VLOOKUP(L1509,Routing!A$3:D$23,4)+(L1509-VLOOKUP(L1509,Routing!A$3:A$23,1))*VLOOKUP(L1509,Routing!A$3:E$23,5)</f>
        <v>0.53257370324805986</v>
      </c>
      <c r="N1509" s="141">
        <f ca="1">VLOOKUP($L1509,Routing!$A$3:$C$23,3)+($L1509-VLOOKUP($L1509,Routing!$A$3:$A$23,1))*VLOOKUP($L1509,Routing!$A$3:$F$23,6)</f>
        <v>9.5354763854665625E-3</v>
      </c>
      <c r="O1509" s="141">
        <f ca="1">VLOOKUP($L1509,Routing!$A$3:$B$23,2)+($L1509-VLOOKUP($L1509,Routing!$A$3:$A$23,1))*VLOOKUP($L1509,Routing!$A$3:$G$23,7)</f>
        <v>0.47677381927332818</v>
      </c>
      <c r="P1509" s="83" t="str">
        <f t="shared" ca="1" si="272"/>
        <v/>
      </c>
      <c r="Q1509" s="83" t="str">
        <f t="shared" ca="1" si="276"/>
        <v/>
      </c>
      <c r="R1509" s="83"/>
      <c r="S1509" s="83"/>
    </row>
    <row r="1510" spans="1:19" x14ac:dyDescent="0.2">
      <c r="A1510" s="83">
        <f>+MassCurves!A1477</f>
        <v>1473</v>
      </c>
      <c r="B1510" s="138">
        <f t="shared" si="277"/>
        <v>6.6593249999999999</v>
      </c>
      <c r="C1510" s="123">
        <f t="shared" ref="C1510:C1537" ca="1" si="279">+IF(A1510&lt;MAX(5,$B$6),(B1510-B1509)*60,(B1510-OFFSET(B1510,-MAX(5,$B$6),0,1,1))/(A1510-OFFSET(A1510,-MAX(5,$B$6),0,1,1))*60)</f>
        <v>2.0250000000006096E-3</v>
      </c>
      <c r="D1510" s="139">
        <f t="shared" ref="D1510:D1537" ca="1" si="280">VLOOKUP(C1510,Cinterp,$B$10+1)</f>
        <v>0</v>
      </c>
      <c r="E1510" s="138">
        <f t="shared" ref="E1510:E1537" ca="1" si="281">0.95*MAX(0,$B$7)/100+D1510*(1-MAX(0,$B$7)/100)</f>
        <v>0.21849999999999997</v>
      </c>
      <c r="F1510" s="139">
        <f t="shared" ca="1" si="278"/>
        <v>2.2306746937506713E-3</v>
      </c>
      <c r="G1510" s="140">
        <f t="shared" ca="1" si="273"/>
        <v>0.13631900906253452</v>
      </c>
      <c r="H1510" s="139">
        <f t="shared" ref="H1510:H1537" ca="1" si="282">+S$35*(1-F1510/B$20)*(1/(1+ABS(A1510-S$37)/100))^2</f>
        <v>0.48769802346169416</v>
      </c>
      <c r="I1510" s="123">
        <f t="shared" ca="1" si="274"/>
        <v>0.48992869815544482</v>
      </c>
      <c r="J1510" s="123">
        <f t="shared" ref="J1510:J1537" ca="1" si="283">+I1510+I1511</f>
        <v>0.97745467112861872</v>
      </c>
      <c r="K1510" s="142">
        <f t="shared" ca="1" si="275"/>
        <v>13.237190362967286</v>
      </c>
      <c r="L1510" s="143">
        <f ca="1">MAX(Routing!A$3,J1509+K1509)</f>
        <v>14.295198048557246</v>
      </c>
      <c r="M1510" s="141">
        <f ca="1">VLOOKUP(L1510,Routing!A$3:D$23,4)+(L1510-VLOOKUP(L1510,Routing!A$3:A$23,1))*VLOOKUP(L1510,Routing!A$3:E$23,5)</f>
        <v>0.52899602779604593</v>
      </c>
      <c r="N1510" s="141">
        <f ca="1">VLOOKUP($L1510,Routing!$A$3:$C$23,3)+($L1510-VLOOKUP($L1510,Routing!$A$3:$A$23,1))*VLOOKUP($L1510,Routing!$A$3:$F$23,6)</f>
        <v>9.4808553861991732E-3</v>
      </c>
      <c r="O1510" s="141">
        <f ca="1">VLOOKUP($L1510,Routing!$A$3:$B$23,2)+($L1510-VLOOKUP($L1510,Routing!$A$3:$A$23,1))*VLOOKUP($L1510,Routing!$A$3:$G$23,7)</f>
        <v>0.4740427693099587</v>
      </c>
      <c r="P1510" s="83" t="str">
        <f t="shared" ref="P1510:P1537" ca="1" si="284">IF(I1510&gt;B$23,(I1510-B$23),"")</f>
        <v/>
      </c>
      <c r="Q1510" s="83" t="str">
        <f t="shared" ca="1" si="276"/>
        <v/>
      </c>
      <c r="R1510" s="83"/>
      <c r="S1510" s="83"/>
    </row>
    <row r="1511" spans="1:19" x14ac:dyDescent="0.2">
      <c r="A1511" s="83">
        <f>+MassCurves!A1478</f>
        <v>1474</v>
      </c>
      <c r="B1511" s="138">
        <f t="shared" si="277"/>
        <v>6.6593499999999999</v>
      </c>
      <c r="C1511" s="123">
        <f t="shared" ca="1" si="279"/>
        <v>1.9500000000007844E-3</v>
      </c>
      <c r="D1511" s="139">
        <f t="shared" ca="1" si="280"/>
        <v>0</v>
      </c>
      <c r="E1511" s="138">
        <f t="shared" ca="1" si="281"/>
        <v>0.21849999999999997</v>
      </c>
      <c r="F1511" s="139">
        <f t="shared" ca="1" si="278"/>
        <v>2.1480571125008638E-3</v>
      </c>
      <c r="G1511" s="140">
        <f t="shared" ref="G1511:G1537" ca="1" si="285">+AVERAGE(F1510:F1511)*60</f>
        <v>0.13136195418754604</v>
      </c>
      <c r="H1511" s="139">
        <f t="shared" ca="1" si="282"/>
        <v>0.48537792237922212</v>
      </c>
      <c r="I1511" s="123">
        <f t="shared" ref="I1511:I1537" ca="1" si="286">+F1511+H1511</f>
        <v>0.48752597949172299</v>
      </c>
      <c r="J1511" s="123">
        <f t="shared" ca="1" si="283"/>
        <v>0.97266577427184742</v>
      </c>
      <c r="K1511" s="142">
        <f t="shared" ref="K1511:K1537" ca="1" si="287">L1511-2*M1511</f>
        <v>13.163592243305619</v>
      </c>
      <c r="L1511" s="143">
        <f ca="1">MAX(Routing!A$3,J1510+K1510)</f>
        <v>14.214645034095906</v>
      </c>
      <c r="M1511" s="141">
        <f ca="1">VLOOKUP(L1511,Routing!A$3:D$23,4)+(L1511-VLOOKUP(L1511,Routing!A$3:A$23,1))*VLOOKUP(L1511,Routing!A$3:E$23,5)</f>
        <v>0.52551911020315112</v>
      </c>
      <c r="N1511" s="141">
        <f ca="1">VLOOKUP($L1511,Routing!$A$3:$C$23,3)+($L1511-VLOOKUP($L1511,Routing!$A$3:$A$23,1))*VLOOKUP($L1511,Routing!$A$3:$F$23,6)</f>
        <v>9.4277726748572682E-3</v>
      </c>
      <c r="O1511" s="141">
        <f ca="1">VLOOKUP($L1511,Routing!$A$3:$B$23,2)+($L1511-VLOOKUP($L1511,Routing!$A$3:$A$23,1))*VLOOKUP($L1511,Routing!$A$3:$G$23,7)</f>
        <v>0.47138863374286344</v>
      </c>
      <c r="P1511" s="83" t="str">
        <f t="shared" ca="1" si="284"/>
        <v/>
      </c>
      <c r="Q1511" s="83" t="str">
        <f t="shared" ref="Q1511:Q1537" ca="1" si="288">IF(P1511="","",P1511*60)</f>
        <v/>
      </c>
      <c r="R1511" s="83"/>
      <c r="S1511" s="83"/>
    </row>
    <row r="1512" spans="1:19" x14ac:dyDescent="0.2">
      <c r="A1512" s="83">
        <f>+MassCurves!A1479</f>
        <v>1475</v>
      </c>
      <c r="B1512" s="138">
        <f t="shared" si="277"/>
        <v>6.6593749999999998</v>
      </c>
      <c r="C1512" s="123">
        <f t="shared" ca="1" si="279"/>
        <v>1.8750000000009592E-3</v>
      </c>
      <c r="D1512" s="139">
        <f t="shared" ca="1" si="280"/>
        <v>0</v>
      </c>
      <c r="E1512" s="138">
        <f t="shared" ca="1" si="281"/>
        <v>0.21849999999999997</v>
      </c>
      <c r="F1512" s="139">
        <f t="shared" ca="1" si="278"/>
        <v>2.0654395312510562E-3</v>
      </c>
      <c r="G1512" s="140">
        <f t="shared" ca="1" si="285"/>
        <v>0.12640489931255761</v>
      </c>
      <c r="H1512" s="139">
        <f t="shared" ca="1" si="282"/>
        <v>0.48307436173648594</v>
      </c>
      <c r="I1512" s="123">
        <f t="shared" ca="1" si="286"/>
        <v>0.48513980126773698</v>
      </c>
      <c r="J1512" s="123">
        <f t="shared" ca="1" si="283"/>
        <v>0.96790980138411331</v>
      </c>
      <c r="K1512" s="142">
        <f t="shared" ca="1" si="287"/>
        <v>13.091973085228911</v>
      </c>
      <c r="L1512" s="143">
        <f ca="1">MAX(Routing!A$3,J1511+K1511)</f>
        <v>14.136258017577466</v>
      </c>
      <c r="M1512" s="141">
        <f ca="1">VLOOKUP(L1512,Routing!A$3:D$23,4)+(L1512-VLOOKUP(L1512,Routing!A$3:A$23,1))*VLOOKUP(L1512,Routing!A$3:E$23,5)</f>
        <v>0.52213568378999942</v>
      </c>
      <c r="N1512" s="141">
        <f ca="1">VLOOKUP($L1512,Routing!$A$3:$C$23,3)+($L1512-VLOOKUP($L1512,Routing!$A$3:$A$23,1))*VLOOKUP($L1512,Routing!$A$3:$F$23,6)</f>
        <v>9.376117309770983E-3</v>
      </c>
      <c r="O1512" s="141">
        <f ca="1">VLOOKUP($L1512,Routing!$A$3:$B$23,2)+($L1512-VLOOKUP($L1512,Routing!$A$3:$A$23,1))*VLOOKUP($L1512,Routing!$A$3:$G$23,7)</f>
        <v>0.46880586548854913</v>
      </c>
      <c r="P1512" s="83" t="str">
        <f t="shared" ca="1" si="284"/>
        <v/>
      </c>
      <c r="Q1512" s="83" t="str">
        <f t="shared" ca="1" si="288"/>
        <v/>
      </c>
      <c r="R1512" s="83"/>
      <c r="S1512" s="83"/>
    </row>
    <row r="1513" spans="1:19" x14ac:dyDescent="0.2">
      <c r="A1513" s="83">
        <f>+MassCurves!A1480</f>
        <v>1476</v>
      </c>
      <c r="B1513" s="138">
        <f t="shared" si="277"/>
        <v>6.6593999999999998</v>
      </c>
      <c r="C1513" s="123">
        <f t="shared" ca="1" si="279"/>
        <v>1.7999999999984695E-3</v>
      </c>
      <c r="D1513" s="139">
        <f t="shared" ca="1" si="280"/>
        <v>0</v>
      </c>
      <c r="E1513" s="138">
        <f t="shared" ca="1" si="281"/>
        <v>0.21849999999999997</v>
      </c>
      <c r="F1513" s="139">
        <f t="shared" ca="1" si="278"/>
        <v>1.9828219499983136E-3</v>
      </c>
      <c r="G1513" s="140">
        <f t="shared" ca="1" si="285"/>
        <v>0.12144784443748108</v>
      </c>
      <c r="H1513" s="139">
        <f t="shared" ca="1" si="282"/>
        <v>0.48078718462327408</v>
      </c>
      <c r="I1513" s="123">
        <f t="shared" ca="1" si="286"/>
        <v>0.4827700065732724</v>
      </c>
      <c r="J1513" s="123">
        <f t="shared" ca="1" si="283"/>
        <v>0.96318644050151314</v>
      </c>
      <c r="K1513" s="142">
        <f t="shared" ca="1" si="287"/>
        <v>13.0221920596474</v>
      </c>
      <c r="L1513" s="143">
        <f ca="1">MAX(Routing!A$3,J1512+K1512)</f>
        <v>14.059882886613025</v>
      </c>
      <c r="M1513" s="141">
        <f ca="1">VLOOKUP(L1513,Routing!A$3:D$23,4)+(L1513-VLOOKUP(L1513,Routing!A$3:A$23,1))*VLOOKUP(L1513,Routing!A$3:E$23,5)</f>
        <v>0.51883909658856875</v>
      </c>
      <c r="N1513" s="141">
        <f ca="1">VLOOKUP($L1513,Routing!$A$3:$C$23,3)+($L1513-VLOOKUP($L1513,Routing!$A$3:$A$23,1))*VLOOKUP($L1513,Routing!$A$3:$F$23,6)</f>
        <v>9.3257877341766226E-3</v>
      </c>
      <c r="O1513" s="141">
        <f ca="1">VLOOKUP($L1513,Routing!$A$3:$B$23,2)+($L1513-VLOOKUP($L1513,Routing!$A$3:$A$23,1))*VLOOKUP($L1513,Routing!$A$3:$G$23,7)</f>
        <v>0.46628938670883113</v>
      </c>
      <c r="P1513" s="83" t="str">
        <f t="shared" ca="1" si="284"/>
        <v/>
      </c>
      <c r="Q1513" s="83" t="str">
        <f t="shared" ca="1" si="288"/>
        <v/>
      </c>
      <c r="R1513" s="83"/>
      <c r="S1513" s="83"/>
    </row>
    <row r="1514" spans="1:19" x14ac:dyDescent="0.2">
      <c r="A1514" s="83">
        <f>+MassCurves!A1481</f>
        <v>1477</v>
      </c>
      <c r="B1514" s="138">
        <f t="shared" si="277"/>
        <v>6.6594249999999997</v>
      </c>
      <c r="C1514" s="123">
        <f t="shared" ca="1" si="279"/>
        <v>1.7249999999986443E-3</v>
      </c>
      <c r="D1514" s="139">
        <f t="shared" ca="1" si="280"/>
        <v>0</v>
      </c>
      <c r="E1514" s="138">
        <f t="shared" ca="1" si="281"/>
        <v>0.21849999999999997</v>
      </c>
      <c r="F1514" s="139">
        <f t="shared" ca="1" si="278"/>
        <v>1.9002043687485061E-3</v>
      </c>
      <c r="G1514" s="140">
        <f t="shared" ca="1" si="285"/>
        <v>0.11649078956240459</v>
      </c>
      <c r="H1514" s="139">
        <f t="shared" ca="1" si="282"/>
        <v>0.47851623598588999</v>
      </c>
      <c r="I1514" s="123">
        <f t="shared" ca="1" si="286"/>
        <v>0.48041644035463849</v>
      </c>
      <c r="J1514" s="123">
        <f t="shared" ca="1" si="283"/>
        <v>0.95849538334687945</v>
      </c>
      <c r="K1514" s="142">
        <f t="shared" ca="1" si="287"/>
        <v>12.95412020768236</v>
      </c>
      <c r="L1514" s="143">
        <f ca="1">MAX(Routing!A$3,J1513+K1513)</f>
        <v>13.985378500148913</v>
      </c>
      <c r="M1514" s="141">
        <f ca="1">VLOOKUP(L1514,Routing!A$3:D$23,4)+(L1514-VLOOKUP(L1514,Routing!A$3:A$23,1))*VLOOKUP(L1514,Routing!A$3:E$23,5)</f>
        <v>0.51562325651384111</v>
      </c>
      <c r="N1514" s="141">
        <f ca="1">VLOOKUP($L1514,Routing!$A$3:$C$23,3)+($L1514-VLOOKUP($L1514,Routing!$A$3:$A$23,1))*VLOOKUP($L1514,Routing!$A$3:$F$23,6)</f>
        <v>9.2766909391426115E-3</v>
      </c>
      <c r="O1514" s="141">
        <f ca="1">VLOOKUP($L1514,Routing!$A$3:$B$23,2)+($L1514-VLOOKUP($L1514,Routing!$A$3:$A$23,1))*VLOOKUP($L1514,Routing!$A$3:$G$23,7)</f>
        <v>0.46383454695713056</v>
      </c>
      <c r="P1514" s="83" t="str">
        <f t="shared" ca="1" si="284"/>
        <v/>
      </c>
      <c r="Q1514" s="83" t="str">
        <f t="shared" ca="1" si="288"/>
        <v/>
      </c>
      <c r="R1514" s="83"/>
      <c r="S1514" s="83"/>
    </row>
    <row r="1515" spans="1:19" x14ac:dyDescent="0.2">
      <c r="A1515" s="83">
        <f>+MassCurves!A1482</f>
        <v>1478</v>
      </c>
      <c r="B1515" s="138">
        <f t="shared" si="277"/>
        <v>6.6594499999999996</v>
      </c>
      <c r="C1515" s="123">
        <f t="shared" ca="1" si="279"/>
        <v>1.6499999999988191E-3</v>
      </c>
      <c r="D1515" s="139">
        <f t="shared" ca="1" si="280"/>
        <v>0</v>
      </c>
      <c r="E1515" s="138">
        <f t="shared" ca="1" si="281"/>
        <v>0.21849999999999997</v>
      </c>
      <c r="F1515" s="139">
        <f t="shared" ca="1" si="278"/>
        <v>1.8175867874986988E-3</v>
      </c>
      <c r="G1515" s="140">
        <f t="shared" ca="1" si="285"/>
        <v>0.11153373468741615</v>
      </c>
      <c r="H1515" s="139">
        <f t="shared" ca="1" si="282"/>
        <v>0.47626136260085727</v>
      </c>
      <c r="I1515" s="123">
        <f t="shared" ca="1" si="286"/>
        <v>0.47807894938835599</v>
      </c>
      <c r="J1515" s="123">
        <f t="shared" ca="1" si="283"/>
        <v>0.95383632527761031</v>
      </c>
      <c r="K1515" s="142">
        <f t="shared" ca="1" si="287"/>
        <v>12.887639439427632</v>
      </c>
      <c r="L1515" s="143">
        <f ca="1">MAX(Routing!A$3,J1514+K1514)</f>
        <v>13.912615591029239</v>
      </c>
      <c r="M1515" s="141">
        <f ca="1">VLOOKUP(L1515,Routing!A$3:D$23,4)+(L1515-VLOOKUP(L1515,Routing!A$3:A$23,1))*VLOOKUP(L1515,Routing!A$3:E$23,5)</f>
        <v>0.51248258399500179</v>
      </c>
      <c r="N1515" s="141">
        <f ca="1">VLOOKUP($L1515,Routing!$A$3:$C$23,3)+($L1515-VLOOKUP($L1515,Routing!$A$3:$A$23,1))*VLOOKUP($L1515,Routing!$A$3:$F$23,6)</f>
        <v>9.228741740381706E-3</v>
      </c>
      <c r="O1515" s="141">
        <f ca="1">VLOOKUP($L1515,Routing!$A$3:$B$23,2)+($L1515-VLOOKUP($L1515,Routing!$A$3:$A$23,1))*VLOOKUP($L1515,Routing!$A$3:$G$23,7)</f>
        <v>0.46143708701908526</v>
      </c>
      <c r="P1515" s="83" t="str">
        <f t="shared" ca="1" si="284"/>
        <v/>
      </c>
      <c r="Q1515" s="83" t="str">
        <f t="shared" ca="1" si="288"/>
        <v/>
      </c>
      <c r="R1515" s="83"/>
      <c r="S1515" s="83"/>
    </row>
    <row r="1516" spans="1:19" x14ac:dyDescent="0.2">
      <c r="A1516" s="83">
        <f>+MassCurves!A1483</f>
        <v>1479</v>
      </c>
      <c r="B1516" s="138">
        <f t="shared" si="277"/>
        <v>6.6594749999999996</v>
      </c>
      <c r="C1516" s="123">
        <f t="shared" ca="1" si="279"/>
        <v>1.5749999999989939E-3</v>
      </c>
      <c r="D1516" s="139">
        <f t="shared" ca="1" si="280"/>
        <v>0</v>
      </c>
      <c r="E1516" s="138">
        <f t="shared" ca="1" si="281"/>
        <v>0.21849999999999997</v>
      </c>
      <c r="F1516" s="139">
        <f t="shared" ca="1" si="278"/>
        <v>1.7349692062488915E-3</v>
      </c>
      <c r="G1516" s="140">
        <f t="shared" ca="1" si="285"/>
        <v>0.1065766798124277</v>
      </c>
      <c r="H1516" s="139">
        <f t="shared" ca="1" si="282"/>
        <v>0.47402241304905179</v>
      </c>
      <c r="I1516" s="123">
        <f t="shared" ca="1" si="286"/>
        <v>0.47575738225530068</v>
      </c>
      <c r="J1516" s="123">
        <f t="shared" ca="1" si="283"/>
        <v>0.94920896523437415</v>
      </c>
      <c r="K1516" s="142">
        <f t="shared" ca="1" si="287"/>
        <v>12.822641586906943</v>
      </c>
      <c r="L1516" s="143">
        <f ca="1">MAX(Routing!A$3,J1515+K1515)</f>
        <v>13.841475764705242</v>
      </c>
      <c r="M1516" s="141">
        <f ca="1">VLOOKUP(L1516,Routing!A$3:D$23,4)+(L1516-VLOOKUP(L1516,Routing!A$3:A$23,1))*VLOOKUP(L1516,Routing!A$3:E$23,5)</f>
        <v>0.50941196875663486</v>
      </c>
      <c r="N1516" s="141">
        <f ca="1">VLOOKUP($L1516,Routing!$A$3:$C$23,3)+($L1516-VLOOKUP($L1516,Routing!$A$3:$A$23,1))*VLOOKUP($L1516,Routing!$A$3:$F$23,6)</f>
        <v>9.1818621184219049E-3</v>
      </c>
      <c r="O1516" s="141">
        <f ca="1">VLOOKUP($L1516,Routing!$A$3:$B$23,2)+($L1516-VLOOKUP($L1516,Routing!$A$3:$A$23,1))*VLOOKUP($L1516,Routing!$A$3:$G$23,7)</f>
        <v>0.45909310592109526</v>
      </c>
      <c r="P1516" s="83" t="str">
        <f t="shared" ca="1" si="284"/>
        <v/>
      </c>
      <c r="Q1516" s="83" t="str">
        <f t="shared" ca="1" si="288"/>
        <v/>
      </c>
      <c r="R1516" s="83"/>
      <c r="S1516" s="83"/>
    </row>
    <row r="1517" spans="1:19" x14ac:dyDescent="0.2">
      <c r="A1517" s="83">
        <f>+MassCurves!A1484</f>
        <v>1480</v>
      </c>
      <c r="B1517" s="138">
        <f t="shared" si="277"/>
        <v>6.6594999999999995</v>
      </c>
      <c r="C1517" s="123">
        <f t="shared" ca="1" si="279"/>
        <v>1.4999999999991687E-3</v>
      </c>
      <c r="D1517" s="139">
        <f t="shared" ca="1" si="280"/>
        <v>0</v>
      </c>
      <c r="E1517" s="138">
        <f t="shared" ca="1" si="281"/>
        <v>0.21849999999999997</v>
      </c>
      <c r="F1517" s="139">
        <f t="shared" ca="1" si="278"/>
        <v>1.6523516249990838E-3</v>
      </c>
      <c r="G1517" s="140">
        <f t="shared" ca="1" si="285"/>
        <v>0.10161962493743926</v>
      </c>
      <c r="H1517" s="139">
        <f t="shared" ca="1" si="282"/>
        <v>0.47179923769026383</v>
      </c>
      <c r="I1517" s="123">
        <f t="shared" ca="1" si="286"/>
        <v>0.47345158931526293</v>
      </c>
      <c r="J1517" s="123">
        <f t="shared" ca="1" si="283"/>
        <v>0.94469075221740162</v>
      </c>
      <c r="K1517" s="142">
        <f t="shared" ca="1" si="287"/>
        <v>12.759027545555698</v>
      </c>
      <c r="L1517" s="143">
        <f ca="1">MAX(Routing!A$3,J1516+K1516)</f>
        <v>13.771850552141318</v>
      </c>
      <c r="M1517" s="141">
        <f ca="1">VLOOKUP(L1517,Routing!A$3:D$23,4)+(L1517-VLOOKUP(L1517,Routing!A$3:A$23,1))*VLOOKUP(L1517,Routing!A$3:E$23,5)</f>
        <v>0.50640672893921346</v>
      </c>
      <c r="N1517" s="141">
        <f ca="1">VLOOKUP($L1517,Routing!$A$3:$C$23,3)+($L1517-VLOOKUP($L1517,Routing!$A$3:$A$23,1))*VLOOKUP($L1517,Routing!$A$3:$F$23,6)</f>
        <v>9.1359805944918066E-3</v>
      </c>
      <c r="O1517" s="141">
        <f ca="1">VLOOKUP($L1517,Routing!$A$3:$B$23,2)+($L1517-VLOOKUP($L1517,Routing!$A$3:$A$23,1))*VLOOKUP($L1517,Routing!$A$3:$G$23,7)</f>
        <v>0.45679902972459036</v>
      </c>
      <c r="P1517" s="83" t="str">
        <f t="shared" ca="1" si="284"/>
        <v/>
      </c>
      <c r="Q1517" s="83" t="str">
        <f t="shared" ca="1" si="288"/>
        <v/>
      </c>
      <c r="R1517" s="83"/>
      <c r="S1517" s="83"/>
    </row>
    <row r="1518" spans="1:19" x14ac:dyDescent="0.2">
      <c r="A1518" s="83">
        <f>+MassCurves!A1485</f>
        <v>1481</v>
      </c>
      <c r="B1518" s="138">
        <f t="shared" si="277"/>
        <v>6.6595250000000004</v>
      </c>
      <c r="C1518" s="123">
        <f t="shared" ca="1" si="279"/>
        <v>1.5000000000018332E-3</v>
      </c>
      <c r="D1518" s="139">
        <f t="shared" ca="1" si="280"/>
        <v>0</v>
      </c>
      <c r="E1518" s="138">
        <f t="shared" ca="1" si="281"/>
        <v>0.21849999999999997</v>
      </c>
      <c r="F1518" s="139">
        <f t="shared" ca="1" si="278"/>
        <v>1.6523516250020194E-3</v>
      </c>
      <c r="G1518" s="140">
        <f t="shared" ca="1" si="285"/>
        <v>9.9141097500033096E-2</v>
      </c>
      <c r="H1518" s="139">
        <f t="shared" ca="1" si="282"/>
        <v>0.46958681758361365</v>
      </c>
      <c r="I1518" s="123">
        <f t="shared" ca="1" si="286"/>
        <v>0.47123916920861569</v>
      </c>
      <c r="J1518" s="123">
        <f t="shared" ca="1" si="283"/>
        <v>0.94028143776032524</v>
      </c>
      <c r="K1518" s="142">
        <f t="shared" ca="1" si="287"/>
        <v>12.696777532466093</v>
      </c>
      <c r="L1518" s="143">
        <f ca="1">MAX(Routing!A$3,J1517+K1517)</f>
        <v>13.703718297773099</v>
      </c>
      <c r="M1518" s="141">
        <f ca="1">VLOOKUP(L1518,Routing!A$3:D$23,4)+(L1518-VLOOKUP(L1518,Routing!A$3:A$23,1))*VLOOKUP(L1518,Routing!A$3:E$23,5)</f>
        <v>0.50346592982150773</v>
      </c>
      <c r="N1518" s="141">
        <f ca="1">VLOOKUP($L1518,Routing!$A$3:$C$23,3)+($L1518-VLOOKUP($L1518,Routing!$A$3:$A$23,1))*VLOOKUP($L1518,Routing!$A$3:$F$23,6)</f>
        <v>9.0910828980382847E-3</v>
      </c>
      <c r="O1518" s="141">
        <f ca="1">VLOOKUP($L1518,Routing!$A$3:$B$23,2)+($L1518-VLOOKUP($L1518,Routing!$A$3:$A$23,1))*VLOOKUP($L1518,Routing!$A$3:$G$23,7)</f>
        <v>0.45455414490191426</v>
      </c>
      <c r="P1518" s="83" t="str">
        <f t="shared" ca="1" si="284"/>
        <v/>
      </c>
      <c r="Q1518" s="83" t="str">
        <f t="shared" ca="1" si="288"/>
        <v/>
      </c>
      <c r="R1518" s="83"/>
      <c r="S1518" s="83"/>
    </row>
    <row r="1519" spans="1:19" x14ac:dyDescent="0.2">
      <c r="A1519" s="83">
        <f>+MassCurves!A1486</f>
        <v>1482</v>
      </c>
      <c r="B1519" s="138">
        <f t="shared" si="277"/>
        <v>6.6595500000000003</v>
      </c>
      <c r="C1519" s="123">
        <f t="shared" ca="1" si="279"/>
        <v>1.5000000000018332E-3</v>
      </c>
      <c r="D1519" s="139">
        <f t="shared" ca="1" si="280"/>
        <v>0</v>
      </c>
      <c r="E1519" s="138">
        <f t="shared" ca="1" si="281"/>
        <v>0.21849999999999997</v>
      </c>
      <c r="F1519" s="139">
        <f t="shared" ca="1" si="278"/>
        <v>1.6523516250020194E-3</v>
      </c>
      <c r="G1519" s="140">
        <f t="shared" ca="1" si="285"/>
        <v>9.9141097500121164E-2</v>
      </c>
      <c r="H1519" s="139">
        <f t="shared" ca="1" si="282"/>
        <v>0.46738992320368056</v>
      </c>
      <c r="I1519" s="123">
        <f t="shared" ca="1" si="286"/>
        <v>0.4690422748286826</v>
      </c>
      <c r="J1519" s="123">
        <f t="shared" ca="1" si="283"/>
        <v>0.93590302982586593</v>
      </c>
      <c r="K1519" s="142">
        <f t="shared" ca="1" si="287"/>
        <v>12.63587324999531</v>
      </c>
      <c r="L1519" s="143">
        <f ca="1">MAX(Routing!A$3,J1518+K1518)</f>
        <v>13.637058970226418</v>
      </c>
      <c r="M1519" s="141">
        <f ca="1">VLOOKUP(L1519,Routing!A$3:D$23,4)+(L1519-VLOOKUP(L1519,Routing!A$3:A$23,1))*VLOOKUP(L1519,Routing!A$3:E$23,5)</f>
        <v>0.50058870678736767</v>
      </c>
      <c r="N1519" s="141">
        <f ca="1">VLOOKUP($L1519,Routing!$A$3:$C$23,3)+($L1519-VLOOKUP($L1519,Routing!$A$3:$A$23,1))*VLOOKUP($L1519,Routing!$A$3:$F$23,6)</f>
        <v>9.0471558288147715E-3</v>
      </c>
      <c r="O1519" s="141">
        <f ca="1">VLOOKUP($L1519,Routing!$A$3:$B$23,2)+($L1519-VLOOKUP($L1519,Routing!$A$3:$A$23,1))*VLOOKUP($L1519,Routing!$A$3:$G$23,7)</f>
        <v>0.45235779144073862</v>
      </c>
      <c r="P1519" s="83" t="str">
        <f t="shared" ca="1" si="284"/>
        <v/>
      </c>
      <c r="Q1519" s="83" t="str">
        <f t="shared" ca="1" si="288"/>
        <v/>
      </c>
      <c r="R1519" s="83"/>
      <c r="S1519" s="83"/>
    </row>
    <row r="1520" spans="1:19" x14ac:dyDescent="0.2">
      <c r="A1520" s="83">
        <f>+MassCurves!A1487</f>
        <v>1483</v>
      </c>
      <c r="B1520" s="138">
        <f t="shared" si="277"/>
        <v>6.6595750000000002</v>
      </c>
      <c r="C1520" s="123">
        <f t="shared" ca="1" si="279"/>
        <v>1.5000000000018332E-3</v>
      </c>
      <c r="D1520" s="139">
        <f t="shared" ca="1" si="280"/>
        <v>0</v>
      </c>
      <c r="E1520" s="138">
        <f t="shared" ca="1" si="281"/>
        <v>0.21849999999999997</v>
      </c>
      <c r="F1520" s="139">
        <f t="shared" ca="1" si="278"/>
        <v>1.6523516250020194E-3</v>
      </c>
      <c r="G1520" s="140">
        <f t="shared" ca="1" si="285"/>
        <v>9.9141097500121164E-2</v>
      </c>
      <c r="H1520" s="139">
        <f t="shared" ca="1" si="282"/>
        <v>0.46520840961985699</v>
      </c>
      <c r="I1520" s="123">
        <f t="shared" ca="1" si="286"/>
        <v>0.46686076124485903</v>
      </c>
      <c r="J1520" s="123">
        <f t="shared" ca="1" si="283"/>
        <v>0.93155524024001035</v>
      </c>
      <c r="K1520" s="142">
        <f t="shared" ca="1" si="287"/>
        <v>12.576226727911347</v>
      </c>
      <c r="L1520" s="143">
        <f ca="1">MAX(Routing!A$3,J1519+K1519)</f>
        <v>13.571776279821176</v>
      </c>
      <c r="M1520" s="141">
        <f ca="1">VLOOKUP(L1520,Routing!A$3:D$23,4)+(L1520-VLOOKUP(L1520,Routing!A$3:A$23,1))*VLOOKUP(L1520,Routing!A$3:E$23,5)</f>
        <v>0.49777090367597165</v>
      </c>
      <c r="N1520" s="141">
        <f ca="1">VLOOKUP($L1520,Routing!$A$3:$C$23,3)+($L1520-VLOOKUP($L1520,Routing!$A$3:$A$23,1))*VLOOKUP($L1520,Routing!$A$3:$F$23,6)</f>
        <v>9.0041359339842995E-3</v>
      </c>
      <c r="O1520" s="141">
        <f ca="1">VLOOKUP($L1520,Routing!$A$3:$B$23,2)+($L1520-VLOOKUP($L1520,Routing!$A$3:$A$23,1))*VLOOKUP($L1520,Routing!$A$3:$G$23,7)</f>
        <v>0.45020679669921498</v>
      </c>
      <c r="P1520" s="83" t="str">
        <f t="shared" ca="1" si="284"/>
        <v/>
      </c>
      <c r="Q1520" s="83" t="str">
        <f t="shared" ca="1" si="288"/>
        <v/>
      </c>
      <c r="R1520" s="83"/>
      <c r="S1520" s="83"/>
    </row>
    <row r="1521" spans="1:19" x14ac:dyDescent="0.2">
      <c r="A1521" s="83">
        <f>+MassCurves!A1488</f>
        <v>1484</v>
      </c>
      <c r="B1521" s="138">
        <f t="shared" si="277"/>
        <v>6.6596000000000002</v>
      </c>
      <c r="C1521" s="123">
        <f t="shared" ca="1" si="279"/>
        <v>1.5000000000018332E-3</v>
      </c>
      <c r="D1521" s="139">
        <f t="shared" ca="1" si="280"/>
        <v>0</v>
      </c>
      <c r="E1521" s="138">
        <f t="shared" ca="1" si="281"/>
        <v>0.21849999999999997</v>
      </c>
      <c r="F1521" s="139">
        <f t="shared" ca="1" si="278"/>
        <v>1.6523516250020194E-3</v>
      </c>
      <c r="G1521" s="140">
        <f t="shared" ca="1" si="285"/>
        <v>9.9141097500121164E-2</v>
      </c>
      <c r="H1521" s="139">
        <f t="shared" ca="1" si="282"/>
        <v>0.4630421335887322</v>
      </c>
      <c r="I1521" s="123">
        <f t="shared" ca="1" si="286"/>
        <v>0.46469448521373424</v>
      </c>
      <c r="J1521" s="123">
        <f t="shared" ca="1" si="283"/>
        <v>0.92723778417962133</v>
      </c>
      <c r="K1521" s="142">
        <f t="shared" ca="1" si="287"/>
        <v>12.517757333791792</v>
      </c>
      <c r="L1521" s="143">
        <f ca="1">MAX(Routing!A$3,J1520+K1520)</f>
        <v>13.507781968151358</v>
      </c>
      <c r="M1521" s="141">
        <f ca="1">VLOOKUP(L1521,Routing!A$3:D$23,4)+(L1521-VLOOKUP(L1521,Routing!A$3:A$23,1))*VLOOKUP(L1521,Routing!A$3:E$23,5)</f>
        <v>0.49500871098116239</v>
      </c>
      <c r="N1521" s="141">
        <f ca="1">VLOOKUP($L1521,Routing!$A$3:$C$23,3)+($L1521-VLOOKUP($L1521,Routing!$A$3:$A$23,1))*VLOOKUP($L1521,Routing!$A$3:$F$23,6)</f>
        <v>8.9619650531475165E-3</v>
      </c>
      <c r="O1521" s="141">
        <f ca="1">VLOOKUP($L1521,Routing!$A$3:$B$23,2)+($L1521-VLOOKUP($L1521,Routing!$A$3:$A$23,1))*VLOOKUP($L1521,Routing!$A$3:$G$23,7)</f>
        <v>0.44809825265737585</v>
      </c>
      <c r="P1521" s="83" t="str">
        <f t="shared" ca="1" si="284"/>
        <v/>
      </c>
      <c r="Q1521" s="83" t="str">
        <f t="shared" ca="1" si="288"/>
        <v/>
      </c>
      <c r="R1521" s="83"/>
      <c r="S1521" s="83"/>
    </row>
    <row r="1522" spans="1:19" x14ac:dyDescent="0.2">
      <c r="A1522" s="83">
        <f>+MassCurves!A1489</f>
        <v>1485</v>
      </c>
      <c r="B1522" s="138">
        <f t="shared" si="277"/>
        <v>6.6596250000000001</v>
      </c>
      <c r="C1522" s="123">
        <f t="shared" ca="1" si="279"/>
        <v>1.5000000000018332E-3</v>
      </c>
      <c r="D1522" s="139">
        <f t="shared" ca="1" si="280"/>
        <v>0</v>
      </c>
      <c r="E1522" s="138">
        <f t="shared" ca="1" si="281"/>
        <v>0.21849999999999997</v>
      </c>
      <c r="F1522" s="139">
        <f t="shared" ca="1" si="278"/>
        <v>1.6523516250020194E-3</v>
      </c>
      <c r="G1522" s="140">
        <f t="shared" ca="1" si="285"/>
        <v>9.9141097500121164E-2</v>
      </c>
      <c r="H1522" s="139">
        <f t="shared" ca="1" si="282"/>
        <v>0.46089095353057796</v>
      </c>
      <c r="I1522" s="123">
        <f t="shared" ca="1" si="286"/>
        <v>0.46254330515558001</v>
      </c>
      <c r="J1522" s="123">
        <f t="shared" ca="1" si="283"/>
        <v>0.92295038012579234</v>
      </c>
      <c r="K1522" s="142">
        <f t="shared" ca="1" si="287"/>
        <v>12.460391116516661</v>
      </c>
      <c r="L1522" s="143">
        <f ca="1">MAX(Routing!A$3,J1521+K1521)</f>
        <v>13.444995117971413</v>
      </c>
      <c r="M1522" s="141">
        <f ca="1">VLOOKUP(L1522,Routing!A$3:D$23,4)+(L1522-VLOOKUP(L1522,Routing!A$3:A$23,1))*VLOOKUP(L1522,Routing!A$3:E$23,5)</f>
        <v>0.49229863606400498</v>
      </c>
      <c r="N1522" s="141">
        <f ca="1">VLOOKUP($L1522,Routing!$A$3:$C$23,3)+($L1522-VLOOKUP($L1522,Routing!$A$3:$A$23,1))*VLOOKUP($L1522,Routing!$A$3:$F$23,6)</f>
        <v>8.920589863572595E-3</v>
      </c>
      <c r="O1522" s="141">
        <f ca="1">VLOOKUP($L1522,Routing!$A$3:$B$23,2)+($L1522-VLOOKUP($L1522,Routing!$A$3:$A$23,1))*VLOOKUP($L1522,Routing!$A$3:$G$23,7)</f>
        <v>0.44602949317862972</v>
      </c>
      <c r="P1522" s="83" t="str">
        <f t="shared" ca="1" si="284"/>
        <v/>
      </c>
      <c r="Q1522" s="83" t="str">
        <f t="shared" ca="1" si="288"/>
        <v/>
      </c>
      <c r="R1522" s="83"/>
      <c r="S1522" s="83"/>
    </row>
    <row r="1523" spans="1:19" x14ac:dyDescent="0.2">
      <c r="A1523" s="83">
        <f>+MassCurves!A1490</f>
        <v>1486</v>
      </c>
      <c r="B1523" s="138">
        <f t="shared" si="277"/>
        <v>6.6596500000000001</v>
      </c>
      <c r="C1523" s="123">
        <f t="shared" ca="1" si="279"/>
        <v>1.5000000000018332E-3</v>
      </c>
      <c r="D1523" s="139">
        <f t="shared" ca="1" si="280"/>
        <v>0</v>
      </c>
      <c r="E1523" s="138">
        <f t="shared" ca="1" si="281"/>
        <v>0.21849999999999997</v>
      </c>
      <c r="F1523" s="139">
        <f t="shared" ca="1" si="278"/>
        <v>1.6523516250020194E-3</v>
      </c>
      <c r="G1523" s="140">
        <f t="shared" ca="1" si="285"/>
        <v>9.9141097500121164E-2</v>
      </c>
      <c r="H1523" s="139">
        <f t="shared" ca="1" si="282"/>
        <v>0.45875472950621415</v>
      </c>
      <c r="I1523" s="123">
        <f t="shared" ca="1" si="286"/>
        <v>0.4604070811312162</v>
      </c>
      <c r="J1523" s="123">
        <f t="shared" ca="1" si="283"/>
        <v>0.91869274981795268</v>
      </c>
      <c r="K1523" s="142">
        <f t="shared" ca="1" si="287"/>
        <v>12.404060267689843</v>
      </c>
      <c r="L1523" s="143">
        <f ca="1">MAX(Routing!A$3,J1522+K1522)</f>
        <v>13.383341496642453</v>
      </c>
      <c r="M1523" s="141">
        <f ca="1">VLOOKUP(L1523,Routing!A$3:D$23,4)+(L1523-VLOOKUP(L1523,Routing!A$3:A$23,1))*VLOOKUP(L1523,Routing!A$3:E$23,5)</f>
        <v>0.48963747481389169</v>
      </c>
      <c r="N1523" s="141">
        <f ca="1">VLOOKUP($L1523,Routing!$A$3:$C$23,3)+($L1523-VLOOKUP($L1523,Routing!$A$3:$A$23,1))*VLOOKUP($L1523,Routing!$A$3:$F$23,6)</f>
        <v>8.8799614475403316E-3</v>
      </c>
      <c r="O1523" s="141">
        <f ca="1">VLOOKUP($L1523,Routing!$A$3:$B$23,2)+($L1523-VLOOKUP($L1523,Routing!$A$3:$A$23,1))*VLOOKUP($L1523,Routing!$A$3:$G$23,7)</f>
        <v>0.44399807237701655</v>
      </c>
      <c r="P1523" s="83" t="str">
        <f t="shared" ca="1" si="284"/>
        <v/>
      </c>
      <c r="Q1523" s="83" t="str">
        <f t="shared" ca="1" si="288"/>
        <v/>
      </c>
      <c r="R1523" s="83"/>
      <c r="S1523" s="83"/>
    </row>
    <row r="1524" spans="1:19" x14ac:dyDescent="0.2">
      <c r="A1524" s="83">
        <f>+MassCurves!A1491</f>
        <v>1487</v>
      </c>
      <c r="B1524" s="138">
        <f t="shared" si="277"/>
        <v>6.659675</v>
      </c>
      <c r="C1524" s="123">
        <f t="shared" ca="1" si="279"/>
        <v>1.4999999999991687E-3</v>
      </c>
      <c r="D1524" s="139">
        <f t="shared" ca="1" si="280"/>
        <v>0</v>
      </c>
      <c r="E1524" s="138">
        <f t="shared" ca="1" si="281"/>
        <v>0.21849999999999997</v>
      </c>
      <c r="F1524" s="139">
        <f t="shared" ca="1" si="278"/>
        <v>1.6523516249990838E-3</v>
      </c>
      <c r="G1524" s="140">
        <f t="shared" ca="1" si="285"/>
        <v>9.9141097500033096E-2</v>
      </c>
      <c r="H1524" s="139">
        <f t="shared" ca="1" si="282"/>
        <v>0.45663332319425093</v>
      </c>
      <c r="I1524" s="123">
        <f t="shared" ca="1" si="286"/>
        <v>0.45828567481925003</v>
      </c>
      <c r="J1524" s="123">
        <f t="shared" ca="1" si="283"/>
        <v>0.91446461820872427</v>
      </c>
      <c r="K1524" s="142">
        <f t="shared" ca="1" si="287"/>
        <v>12.348702580583605</v>
      </c>
      <c r="L1524" s="143">
        <f ca="1">MAX(Routing!A$3,J1523+K1523)</f>
        <v>13.322753017507797</v>
      </c>
      <c r="M1524" s="141">
        <f ca="1">VLOOKUP(L1524,Routing!A$3:D$23,4)+(L1524-VLOOKUP(L1524,Routing!A$3:A$23,1))*VLOOKUP(L1524,Routing!A$3:E$23,5)</f>
        <v>0.4870222883998423</v>
      </c>
      <c r="N1524" s="141">
        <f ca="1">VLOOKUP($L1524,Routing!$A$3:$C$23,3)+($L1524-VLOOKUP($L1524,Routing!$A$3:$A$23,1))*VLOOKUP($L1524,Routing!$A$3:$F$23,6)</f>
        <v>8.8400349374021716E-3</v>
      </c>
      <c r="O1524" s="141">
        <f ca="1">VLOOKUP($L1524,Routing!$A$3:$B$23,2)+($L1524-VLOOKUP($L1524,Routing!$A$3:$A$23,1))*VLOOKUP($L1524,Routing!$A$3:$G$23,7)</f>
        <v>0.44200174687010862</v>
      </c>
      <c r="P1524" s="83" t="str">
        <f t="shared" ca="1" si="284"/>
        <v/>
      </c>
      <c r="Q1524" s="83" t="str">
        <f t="shared" ca="1" si="288"/>
        <v/>
      </c>
      <c r="R1524" s="83"/>
      <c r="S1524" s="83"/>
    </row>
    <row r="1525" spans="1:19" x14ac:dyDescent="0.2">
      <c r="A1525" s="83">
        <f>+MassCurves!A1492</f>
        <v>1488</v>
      </c>
      <c r="B1525" s="138">
        <f t="shared" si="277"/>
        <v>6.6597</v>
      </c>
      <c r="C1525" s="123">
        <f t="shared" ca="1" si="279"/>
        <v>1.4999999999991687E-3</v>
      </c>
      <c r="D1525" s="139">
        <f t="shared" ca="1" si="280"/>
        <v>0</v>
      </c>
      <c r="E1525" s="138">
        <f t="shared" ca="1" si="281"/>
        <v>0.21849999999999997</v>
      </c>
      <c r="F1525" s="139">
        <f t="shared" ca="1" si="278"/>
        <v>1.6523516249990838E-3</v>
      </c>
      <c r="G1525" s="140">
        <f t="shared" ca="1" si="285"/>
        <v>9.9141097499945027E-2</v>
      </c>
      <c r="H1525" s="139">
        <f t="shared" ca="1" si="282"/>
        <v>0.45452659786869576</v>
      </c>
      <c r="I1525" s="123">
        <f t="shared" ca="1" si="286"/>
        <v>0.45617894949369486</v>
      </c>
      <c r="J1525" s="123">
        <f t="shared" ca="1" si="283"/>
        <v>0.91026571341949492</v>
      </c>
      <c r="K1525" s="142">
        <f t="shared" ca="1" si="287"/>
        <v>12.29426096934823</v>
      </c>
      <c r="L1525" s="143">
        <f ca="1">MAX(Routing!A$3,J1524+K1524)</f>
        <v>13.263167198792329</v>
      </c>
      <c r="M1525" s="141">
        <f ca="1">VLOOKUP(L1525,Routing!A$3:D$23,4)+(L1525-VLOOKUP(L1525,Routing!A$3:A$23,1))*VLOOKUP(L1525,Routing!A$3:E$23,5)</f>
        <v>0.48445037991492423</v>
      </c>
      <c r="N1525" s="141">
        <f ca="1">VLOOKUP($L1525,Routing!$A$3:$C$23,3)+($L1525-VLOOKUP($L1525,Routing!$A$3:$A$23,1))*VLOOKUP($L1525,Routing!$A$3:$F$23,6)</f>
        <v>8.8007691590064763E-3</v>
      </c>
      <c r="O1525" s="141">
        <f ca="1">VLOOKUP($L1525,Routing!$A$3:$B$23,2)+($L1525-VLOOKUP($L1525,Routing!$A$3:$A$23,1))*VLOOKUP($L1525,Routing!$A$3:$G$23,7)</f>
        <v>0.44003845795032387</v>
      </c>
      <c r="P1525" s="83" t="str">
        <f t="shared" ca="1" si="284"/>
        <v/>
      </c>
      <c r="Q1525" s="83" t="str">
        <f t="shared" ca="1" si="288"/>
        <v/>
      </c>
      <c r="R1525" s="83"/>
      <c r="S1525" s="83"/>
    </row>
    <row r="1526" spans="1:19" x14ac:dyDescent="0.2">
      <c r="A1526" s="83">
        <f>+MassCurves!A1493</f>
        <v>1489</v>
      </c>
      <c r="B1526" s="138">
        <f t="shared" si="277"/>
        <v>6.6597249999999999</v>
      </c>
      <c r="C1526" s="123">
        <f t="shared" ca="1" si="279"/>
        <v>1.4999999999991687E-3</v>
      </c>
      <c r="D1526" s="139">
        <f t="shared" ca="1" si="280"/>
        <v>0</v>
      </c>
      <c r="E1526" s="138">
        <f t="shared" ca="1" si="281"/>
        <v>0.21849999999999997</v>
      </c>
      <c r="F1526" s="139">
        <f t="shared" ca="1" si="278"/>
        <v>1.6523516249990838E-3</v>
      </c>
      <c r="G1526" s="140">
        <f t="shared" ca="1" si="285"/>
        <v>9.9141097499945027E-2</v>
      </c>
      <c r="H1526" s="139">
        <f t="shared" ca="1" si="282"/>
        <v>0.452434418376924</v>
      </c>
      <c r="I1526" s="123">
        <f t="shared" ca="1" si="286"/>
        <v>0.4540867700019231</v>
      </c>
      <c r="J1526" s="123">
        <f t="shared" ca="1" si="283"/>
        <v>0.90609576669670533</v>
      </c>
      <c r="K1526" s="142">
        <f t="shared" ca="1" si="287"/>
        <v>12.240683029696575</v>
      </c>
      <c r="L1526" s="143">
        <f ca="1">MAX(Routing!A$3,J1525+K1525)</f>
        <v>13.204526682767725</v>
      </c>
      <c r="M1526" s="141">
        <f ca="1">VLOOKUP(L1526,Routing!A$3:D$23,4)+(L1526-VLOOKUP(L1526,Routing!A$3:A$23,1))*VLOOKUP(L1526,Routing!A$3:E$23,5)</f>
        <v>0.48191927362193471</v>
      </c>
      <c r="N1526" s="141">
        <f ca="1">VLOOKUP($L1526,Routing!$A$3:$C$23,3)+($L1526-VLOOKUP($L1526,Routing!$A$3:$A$23,1))*VLOOKUP($L1526,Routing!$A$3:$F$23,6)</f>
        <v>8.7621263148386971E-3</v>
      </c>
      <c r="O1526" s="141">
        <f ca="1">VLOOKUP($L1526,Routing!$A$3:$B$23,2)+($L1526-VLOOKUP($L1526,Routing!$A$3:$A$23,1))*VLOOKUP($L1526,Routing!$A$3:$G$23,7)</f>
        <v>0.43810631574193487</v>
      </c>
      <c r="P1526" s="83" t="str">
        <f t="shared" ca="1" si="284"/>
        <v/>
      </c>
      <c r="Q1526" s="83" t="str">
        <f t="shared" ca="1" si="288"/>
        <v/>
      </c>
      <c r="R1526" s="83"/>
      <c r="S1526" s="83"/>
    </row>
    <row r="1527" spans="1:19" x14ac:dyDescent="0.2">
      <c r="A1527" s="83">
        <f>+MassCurves!A1494</f>
        <v>1490</v>
      </c>
      <c r="B1527" s="138">
        <f t="shared" si="277"/>
        <v>6.6597499999999998</v>
      </c>
      <c r="C1527" s="123">
        <f t="shared" ca="1" si="279"/>
        <v>1.4999999999991687E-3</v>
      </c>
      <c r="D1527" s="139">
        <f t="shared" ca="1" si="280"/>
        <v>0</v>
      </c>
      <c r="E1527" s="138">
        <f t="shared" ca="1" si="281"/>
        <v>0.21849999999999997</v>
      </c>
      <c r="F1527" s="139">
        <f t="shared" ca="1" si="278"/>
        <v>1.6523516249990838E-3</v>
      </c>
      <c r="G1527" s="140">
        <f t="shared" ca="1" si="285"/>
        <v>9.9141097499945027E-2</v>
      </c>
      <c r="H1527" s="139">
        <f t="shared" ca="1" si="282"/>
        <v>0.45035665111800199</v>
      </c>
      <c r="I1527" s="123">
        <f t="shared" ca="1" si="286"/>
        <v>0.4520090027430011</v>
      </c>
      <c r="J1527" s="123">
        <f t="shared" ca="1" si="283"/>
        <v>0.90195451236885082</v>
      </c>
      <c r="K1527" s="142">
        <f t="shared" ca="1" si="287"/>
        <v>12.187920637483002</v>
      </c>
      <c r="L1527" s="143">
        <f ca="1">MAX(Routing!A$3,J1526+K1526)</f>
        <v>13.14677879639328</v>
      </c>
      <c r="M1527" s="141">
        <f ca="1">VLOOKUP(L1527,Routing!A$3:D$23,4)+(L1527-VLOOKUP(L1527,Routing!A$3:A$23,1))*VLOOKUP(L1527,Routing!A$3:E$23,5)</f>
        <v>0.47942669598929805</v>
      </c>
      <c r="N1527" s="141">
        <f ca="1">VLOOKUP($L1527,Routing!$A$3:$C$23,3)+($L1527-VLOOKUP($L1527,Routing!$A$3:$A$23,1))*VLOOKUP($L1527,Routing!$A$3:$F$23,6)</f>
        <v>8.7240716944931001E-3</v>
      </c>
      <c r="O1527" s="141">
        <f ca="1">VLOOKUP($L1527,Routing!$A$3:$B$23,2)+($L1527-VLOOKUP($L1527,Routing!$A$3:$A$23,1))*VLOOKUP($L1527,Routing!$A$3:$G$23,7)</f>
        <v>0.43620358472465498</v>
      </c>
      <c r="P1527" s="83" t="str">
        <f t="shared" ca="1" si="284"/>
        <v/>
      </c>
      <c r="Q1527" s="83" t="str">
        <f t="shared" ca="1" si="288"/>
        <v/>
      </c>
      <c r="R1527" s="83"/>
      <c r="S1527" s="83"/>
    </row>
    <row r="1528" spans="1:19" x14ac:dyDescent="0.2">
      <c r="A1528" s="83">
        <f>+MassCurves!A1495</f>
        <v>1491</v>
      </c>
      <c r="B1528" s="138">
        <f t="shared" si="277"/>
        <v>6.6597749999999998</v>
      </c>
      <c r="C1528" s="123">
        <f t="shared" ca="1" si="279"/>
        <v>1.4999999999991687E-3</v>
      </c>
      <c r="D1528" s="139">
        <f t="shared" ca="1" si="280"/>
        <v>0</v>
      </c>
      <c r="E1528" s="138">
        <f t="shared" ca="1" si="281"/>
        <v>0.21849999999999997</v>
      </c>
      <c r="F1528" s="139">
        <f t="shared" ca="1" si="278"/>
        <v>1.6523516249990838E-3</v>
      </c>
      <c r="G1528" s="140">
        <f t="shared" ca="1" si="285"/>
        <v>9.9141097499945027E-2</v>
      </c>
      <c r="H1528" s="139">
        <f t="shared" ca="1" si="282"/>
        <v>0.44829316402135733</v>
      </c>
      <c r="I1528" s="123">
        <f t="shared" ca="1" si="286"/>
        <v>0.44994551564635643</v>
      </c>
      <c r="J1528" s="123">
        <f t="shared" ca="1" si="283"/>
        <v>0.89784168780416285</v>
      </c>
      <c r="K1528" s="142">
        <f t="shared" ca="1" si="287"/>
        <v>12.13592958190546</v>
      </c>
      <c r="L1528" s="143">
        <f ca="1">MAX(Routing!A$3,J1527+K1527)</f>
        <v>13.089875149851853</v>
      </c>
      <c r="M1528" s="141">
        <f ca="1">VLOOKUP(L1528,Routing!A$3:D$23,4)+(L1528-VLOOKUP(L1528,Routing!A$3:A$23,1))*VLOOKUP(L1528,Routing!A$3:E$23,5)</f>
        <v>0.47697055836263352</v>
      </c>
      <c r="N1528" s="141">
        <f ca="1">VLOOKUP($L1528,Routing!$A$3:$C$23,3)+($L1528-VLOOKUP($L1528,Routing!$A$3:$A$23,1))*VLOOKUP($L1528,Routing!$A$3:$F$23,6)</f>
        <v>8.6865734101165409E-3</v>
      </c>
      <c r="O1528" s="141">
        <f ca="1">VLOOKUP($L1528,Routing!$A$3:$B$23,2)+($L1528-VLOOKUP($L1528,Routing!$A$3:$A$23,1))*VLOOKUP($L1528,Routing!$A$3:$G$23,7)</f>
        <v>0.43432867050582707</v>
      </c>
      <c r="P1528" s="83" t="str">
        <f t="shared" ca="1" si="284"/>
        <v/>
      </c>
      <c r="Q1528" s="83" t="str">
        <f t="shared" ca="1" si="288"/>
        <v/>
      </c>
      <c r="R1528" s="83"/>
      <c r="S1528" s="83"/>
    </row>
    <row r="1529" spans="1:19" x14ac:dyDescent="0.2">
      <c r="A1529" s="83">
        <f>+MassCurves!A1496</f>
        <v>1492</v>
      </c>
      <c r="B1529" s="138">
        <f t="shared" si="277"/>
        <v>6.6597999999999997</v>
      </c>
      <c r="C1529" s="123">
        <f t="shared" ca="1" si="279"/>
        <v>1.4999999999991687E-3</v>
      </c>
      <c r="D1529" s="139">
        <f t="shared" ca="1" si="280"/>
        <v>0</v>
      </c>
      <c r="E1529" s="138">
        <f t="shared" ca="1" si="281"/>
        <v>0.21849999999999997</v>
      </c>
      <c r="F1529" s="139">
        <f t="shared" ca="1" si="278"/>
        <v>1.6523516249990838E-3</v>
      </c>
      <c r="G1529" s="140">
        <f t="shared" ca="1" si="285"/>
        <v>9.9141097499945027E-2</v>
      </c>
      <c r="H1529" s="139">
        <f t="shared" ca="1" si="282"/>
        <v>0.44624382652579153</v>
      </c>
      <c r="I1529" s="123">
        <f t="shared" ca="1" si="286"/>
        <v>0.44789617815079064</v>
      </c>
      <c r="J1529" s="123">
        <f t="shared" ca="1" si="283"/>
        <v>0.89375703336896806</v>
      </c>
      <c r="K1529" s="142">
        <f t="shared" ca="1" si="287"/>
        <v>12.084669230341751</v>
      </c>
      <c r="L1529" s="143">
        <f ca="1">MAX(Routing!A$3,J1528+K1528)</f>
        <v>13.033771269709623</v>
      </c>
      <c r="M1529" s="141">
        <f ca="1">VLOOKUP(L1529,Routing!A$3:D$23,4)+(L1529-VLOOKUP(L1529,Routing!A$3:A$23,1))*VLOOKUP(L1529,Routing!A$3:E$23,5)</f>
        <v>0.47454894113079427</v>
      </c>
      <c r="N1529" s="141">
        <f ca="1">VLOOKUP($L1529,Routing!$A$3:$C$23,3)+($L1529-VLOOKUP($L1529,Routing!$A$3:$A$23,1))*VLOOKUP($L1529,Routing!$A$3:$F$23,6)</f>
        <v>8.649602154668614E-3</v>
      </c>
      <c r="O1529" s="141">
        <f ca="1">VLOOKUP($L1529,Routing!$A$3:$B$23,2)+($L1529-VLOOKUP($L1529,Routing!$A$3:$A$23,1))*VLOOKUP($L1529,Routing!$A$3:$G$23,7)</f>
        <v>0.43248010773343071</v>
      </c>
      <c r="P1529" s="83" t="str">
        <f t="shared" ca="1" si="284"/>
        <v/>
      </c>
      <c r="Q1529" s="83" t="str">
        <f t="shared" ca="1" si="288"/>
        <v/>
      </c>
      <c r="R1529" s="83"/>
      <c r="S1529" s="83"/>
    </row>
    <row r="1530" spans="1:19" x14ac:dyDescent="0.2">
      <c r="A1530" s="83">
        <f>+MassCurves!A1497</f>
        <v>1493</v>
      </c>
      <c r="B1530" s="138">
        <f t="shared" si="277"/>
        <v>6.6598249999999997</v>
      </c>
      <c r="C1530" s="123">
        <f t="shared" ca="1" si="279"/>
        <v>1.4999999999991687E-3</v>
      </c>
      <c r="D1530" s="139">
        <f t="shared" ca="1" si="280"/>
        <v>0</v>
      </c>
      <c r="E1530" s="138">
        <f t="shared" ca="1" si="281"/>
        <v>0.21849999999999997</v>
      </c>
      <c r="F1530" s="139">
        <f t="shared" ca="1" si="278"/>
        <v>1.6523516249990838E-3</v>
      </c>
      <c r="G1530" s="140">
        <f t="shared" ca="1" si="285"/>
        <v>9.9141097499945027E-2</v>
      </c>
      <c r="H1530" s="139">
        <f t="shared" ca="1" si="282"/>
        <v>0.44420850955882862</v>
      </c>
      <c r="I1530" s="123">
        <f t="shared" ca="1" si="286"/>
        <v>0.44586086118382773</v>
      </c>
      <c r="J1530" s="123">
        <f t="shared" ca="1" si="283"/>
        <v>0.889700292386715</v>
      </c>
      <c r="K1530" s="142">
        <f t="shared" ca="1" si="287"/>
        <v>12.034102222089185</v>
      </c>
      <c r="L1530" s="143">
        <f ca="1">MAX(Routing!A$3,J1529+K1529)</f>
        <v>12.97842626371072</v>
      </c>
      <c r="M1530" s="141">
        <f ca="1">VLOOKUP(L1530,Routing!A$3:D$23,4)+(L1530-VLOOKUP(L1530,Routing!A$3:A$23,1))*VLOOKUP(L1530,Routing!A$3:E$23,5)</f>
        <v>0.47216007925736547</v>
      </c>
      <c r="N1530" s="141">
        <f ca="1">VLOOKUP($L1530,Routing!$A$3:$C$23,3)+($L1530-VLOOKUP($L1530,Routing!$A$3:$A$23,1))*VLOOKUP($L1530,Routing!$A$3:$F$23,6)</f>
        <v>8.6131309810284808E-3</v>
      </c>
      <c r="O1530" s="141">
        <f ca="1">VLOOKUP($L1530,Routing!$A$3:$B$23,2)+($L1530-VLOOKUP($L1530,Routing!$A$3:$A$23,1))*VLOOKUP($L1530,Routing!$A$3:$G$23,7)</f>
        <v>0.43065654905142403</v>
      </c>
      <c r="P1530" s="83" t="str">
        <f t="shared" ca="1" si="284"/>
        <v/>
      </c>
      <c r="Q1530" s="83" t="str">
        <f t="shared" ca="1" si="288"/>
        <v/>
      </c>
      <c r="R1530" s="83"/>
      <c r="S1530" s="83"/>
    </row>
    <row r="1531" spans="1:19" x14ac:dyDescent="0.2">
      <c r="A1531" s="83">
        <f>+MassCurves!A1498</f>
        <v>1494</v>
      </c>
      <c r="B1531" s="138">
        <f t="shared" si="277"/>
        <v>6.6598500000000005</v>
      </c>
      <c r="C1531" s="123">
        <f t="shared" ca="1" si="279"/>
        <v>1.5000000000018332E-3</v>
      </c>
      <c r="D1531" s="139">
        <f t="shared" ca="1" si="280"/>
        <v>0</v>
      </c>
      <c r="E1531" s="138">
        <f t="shared" ca="1" si="281"/>
        <v>0.21849999999999997</v>
      </c>
      <c r="F1531" s="139">
        <f t="shared" ca="1" si="278"/>
        <v>1.6523516250020194E-3</v>
      </c>
      <c r="G1531" s="140">
        <f t="shared" ca="1" si="285"/>
        <v>9.9141097500033096E-2</v>
      </c>
      <c r="H1531" s="139">
        <f t="shared" ca="1" si="282"/>
        <v>0.44218708551638813</v>
      </c>
      <c r="I1531" s="123">
        <f t="shared" ca="1" si="286"/>
        <v>0.44383943714139018</v>
      </c>
      <c r="J1531" s="123">
        <f t="shared" ca="1" si="283"/>
        <v>0.88567121109764035</v>
      </c>
      <c r="K1531" s="142">
        <f t="shared" ca="1" si="287"/>
        <v>11.984194188512584</v>
      </c>
      <c r="L1531" s="143">
        <f ca="1">MAX(Routing!A$3,J1530+K1530)</f>
        <v>12.9238025144759</v>
      </c>
      <c r="M1531" s="141">
        <f ca="1">VLOOKUP(L1531,Routing!A$3:D$23,4)+(L1531-VLOOKUP(L1531,Routing!A$3:A$23,1))*VLOOKUP(L1531,Routing!A$3:E$23,5)</f>
        <v>0.46980234905975055</v>
      </c>
      <c r="N1531" s="141">
        <f ca="1">VLOOKUP($L1531,Routing!$A$3:$C$23,3)+($L1531-VLOOKUP($L1531,Routing!$A$3:$A$23,1))*VLOOKUP($L1531,Routing!$A$3:$F$23,6)</f>
        <v>8.5771351001488628E-3</v>
      </c>
      <c r="O1531" s="141">
        <f ca="1">VLOOKUP($L1531,Routing!$A$3:$B$23,2)+($L1531-VLOOKUP($L1531,Routing!$A$3:$A$23,1))*VLOOKUP($L1531,Routing!$A$3:$G$23,7)</f>
        <v>0.42885675500744314</v>
      </c>
      <c r="P1531" s="83" t="str">
        <f t="shared" ca="1" si="284"/>
        <v/>
      </c>
      <c r="Q1531" s="83" t="str">
        <f t="shared" ca="1" si="288"/>
        <v/>
      </c>
      <c r="R1531" s="83"/>
      <c r="S1531" s="83"/>
    </row>
    <row r="1532" spans="1:19" x14ac:dyDescent="0.2">
      <c r="A1532" s="83">
        <f>+MassCurves!A1499</f>
        <v>1495</v>
      </c>
      <c r="B1532" s="138">
        <f t="shared" si="277"/>
        <v>6.6598750000000004</v>
      </c>
      <c r="C1532" s="123">
        <f t="shared" ca="1" si="279"/>
        <v>1.5000000000018332E-3</v>
      </c>
      <c r="D1532" s="139">
        <f t="shared" ca="1" si="280"/>
        <v>0</v>
      </c>
      <c r="E1532" s="138">
        <f t="shared" ca="1" si="281"/>
        <v>0.21849999999999997</v>
      </c>
      <c r="F1532" s="139">
        <f t="shared" ca="1" si="278"/>
        <v>1.6523516250020194E-3</v>
      </c>
      <c r="G1532" s="140">
        <f t="shared" ca="1" si="285"/>
        <v>9.9141097500121164E-2</v>
      </c>
      <c r="H1532" s="139">
        <f t="shared" ca="1" si="282"/>
        <v>0.4401794282427885</v>
      </c>
      <c r="I1532" s="123">
        <f t="shared" ca="1" si="286"/>
        <v>0.44183177986779054</v>
      </c>
      <c r="J1532" s="123">
        <f t="shared" ca="1" si="283"/>
        <v>0.88166953861909092</v>
      </c>
      <c r="K1532" s="142">
        <f t="shared" ca="1" si="287"/>
        <v>11.934913497320922</v>
      </c>
      <c r="L1532" s="143">
        <f ca="1">MAX(Routing!A$3,J1531+K1531)</f>
        <v>12.869865399610225</v>
      </c>
      <c r="M1532" s="141">
        <f ca="1">VLOOKUP(L1532,Routing!A$3:D$23,4)+(L1532-VLOOKUP(L1532,Routing!A$3:A$23,1))*VLOOKUP(L1532,Routing!A$3:E$23,5)</f>
        <v>0.46747425612815136</v>
      </c>
      <c r="N1532" s="141">
        <f ca="1">VLOOKUP($L1532,Routing!$A$3:$C$23,3)+($L1532-VLOOKUP($L1532,Routing!$A$3:$A$23,1))*VLOOKUP($L1532,Routing!$A$3:$F$23,6)</f>
        <v>8.5415916966129976E-3</v>
      </c>
      <c r="O1532" s="141">
        <f ca="1">VLOOKUP($L1532,Routing!$A$3:$B$23,2)+($L1532-VLOOKUP($L1532,Routing!$A$3:$A$23,1))*VLOOKUP($L1532,Routing!$A$3:$G$23,7)</f>
        <v>0.42707958483064989</v>
      </c>
      <c r="P1532" s="83" t="str">
        <f t="shared" ca="1" si="284"/>
        <v/>
      </c>
      <c r="Q1532" s="83" t="str">
        <f t="shared" ca="1" si="288"/>
        <v/>
      </c>
      <c r="R1532" s="83"/>
      <c r="S1532" s="83"/>
    </row>
    <row r="1533" spans="1:19" x14ac:dyDescent="0.2">
      <c r="A1533" s="83">
        <f>+MassCurves!A1500</f>
        <v>1496</v>
      </c>
      <c r="B1533" s="138">
        <f t="shared" si="277"/>
        <v>6.6599000000000004</v>
      </c>
      <c r="C1533" s="123">
        <f t="shared" ca="1" si="279"/>
        <v>1.5000000000018332E-3</v>
      </c>
      <c r="D1533" s="139">
        <f t="shared" ca="1" si="280"/>
        <v>0</v>
      </c>
      <c r="E1533" s="138">
        <f t="shared" ca="1" si="281"/>
        <v>0.21849999999999997</v>
      </c>
      <c r="F1533" s="139">
        <f t="shared" ca="1" si="278"/>
        <v>1.6523516250020194E-3</v>
      </c>
      <c r="G1533" s="140">
        <f t="shared" ca="1" si="285"/>
        <v>9.9141097500121164E-2</v>
      </c>
      <c r="H1533" s="139">
        <f t="shared" ca="1" si="282"/>
        <v>0.43818541301105945</v>
      </c>
      <c r="I1533" s="123">
        <f t="shared" ca="1" si="286"/>
        <v>0.4398377646360615</v>
      </c>
      <c r="J1533" s="123">
        <f t="shared" ca="1" si="283"/>
        <v>0.87769502690647239</v>
      </c>
      <c r="K1533" s="142">
        <f t="shared" ca="1" si="287"/>
        <v>11.886231018889838</v>
      </c>
      <c r="L1533" s="143">
        <f ca="1">MAX(Routing!A$3,J1532+K1532)</f>
        <v>12.816583035940013</v>
      </c>
      <c r="M1533" s="141">
        <f ca="1">VLOOKUP(L1533,Routing!A$3:D$23,4)+(L1533-VLOOKUP(L1533,Routing!A$3:A$23,1))*VLOOKUP(L1533,Routing!A$3:E$23,5)</f>
        <v>0.46517442428604339</v>
      </c>
      <c r="N1533" s="141">
        <f ca="1">VLOOKUP($L1533,Routing!$A$3:$C$23,3)+($L1533-VLOOKUP($L1533,Routing!$A$3:$A$23,1))*VLOOKUP($L1533,Routing!$A$3:$F$23,6)</f>
        <v>8.5064797600922643E-3</v>
      </c>
      <c r="O1533" s="141">
        <f ca="1">VLOOKUP($L1533,Routing!$A$3:$B$23,2)+($L1533-VLOOKUP($L1533,Routing!$A$3:$A$23,1))*VLOOKUP($L1533,Routing!$A$3:$G$23,7)</f>
        <v>0.42532398800461324</v>
      </c>
      <c r="P1533" s="83" t="str">
        <f t="shared" ca="1" si="284"/>
        <v/>
      </c>
      <c r="Q1533" s="83" t="str">
        <f t="shared" ca="1" si="288"/>
        <v/>
      </c>
      <c r="R1533" s="83"/>
      <c r="S1533" s="83"/>
    </row>
    <row r="1534" spans="1:19" x14ac:dyDescent="0.2">
      <c r="A1534" s="83">
        <f>+MassCurves!A1501</f>
        <v>1497</v>
      </c>
      <c r="B1534" s="138">
        <f t="shared" si="277"/>
        <v>6.6599250000000003</v>
      </c>
      <c r="C1534" s="123">
        <f t="shared" ca="1" si="279"/>
        <v>1.5000000000018332E-3</v>
      </c>
      <c r="D1534" s="139">
        <f t="shared" ca="1" si="280"/>
        <v>0</v>
      </c>
      <c r="E1534" s="138">
        <f t="shared" ca="1" si="281"/>
        <v>0.21849999999999997</v>
      </c>
      <c r="F1534" s="139">
        <f t="shared" ca="1" si="278"/>
        <v>1.6523516250020194E-3</v>
      </c>
      <c r="G1534" s="140">
        <f t="shared" ca="1" si="285"/>
        <v>9.9141097500121164E-2</v>
      </c>
      <c r="H1534" s="139">
        <f t="shared" ca="1" si="282"/>
        <v>0.43620491650357213</v>
      </c>
      <c r="I1534" s="123">
        <f t="shared" ca="1" si="286"/>
        <v>0.43785726812857417</v>
      </c>
      <c r="J1534" s="123">
        <f t="shared" ca="1" si="283"/>
        <v>0.87374743071480232</v>
      </c>
      <c r="K1534" s="142">
        <f t="shared" ca="1" si="287"/>
        <v>11.838119913292887</v>
      </c>
      <c r="L1534" s="143">
        <f ca="1">MAX(Routing!A$3,J1533+K1533)</f>
        <v>12.76392604579631</v>
      </c>
      <c r="M1534" s="141">
        <f ca="1">VLOOKUP(L1534,Routing!A$3:D$23,4)+(L1534-VLOOKUP(L1534,Routing!A$3:A$23,1))*VLOOKUP(L1534,Routing!A$3:E$23,5)</f>
        <v>0.46290158550224603</v>
      </c>
      <c r="N1534" s="141">
        <f ca="1">VLOOKUP($L1534,Routing!$A$3:$C$23,3)+($L1534-VLOOKUP($L1534,Routing!$A$3:$A$23,1))*VLOOKUP($L1534,Routing!$A$3:$F$23,6)</f>
        <v>8.4717799313319998E-3</v>
      </c>
      <c r="O1534" s="141">
        <f ca="1">VLOOKUP($L1534,Routing!$A$3:$B$23,2)+($L1534-VLOOKUP($L1534,Routing!$A$3:$A$23,1))*VLOOKUP($L1534,Routing!$A$3:$G$23,7)</f>
        <v>0.42358899656659998</v>
      </c>
      <c r="P1534" s="83" t="str">
        <f t="shared" ca="1" si="284"/>
        <v/>
      </c>
      <c r="Q1534" s="83" t="str">
        <f t="shared" ca="1" si="288"/>
        <v/>
      </c>
      <c r="R1534" s="83"/>
      <c r="S1534" s="83"/>
    </row>
    <row r="1535" spans="1:19" x14ac:dyDescent="0.2">
      <c r="A1535" s="83">
        <f>+MassCurves!A1502</f>
        <v>1498</v>
      </c>
      <c r="B1535" s="138">
        <f t="shared" si="277"/>
        <v>6.6599500000000003</v>
      </c>
      <c r="C1535" s="123">
        <f t="shared" ca="1" si="279"/>
        <v>1.5000000000018332E-3</v>
      </c>
      <c r="D1535" s="139">
        <f t="shared" ca="1" si="280"/>
        <v>0</v>
      </c>
      <c r="E1535" s="138">
        <f t="shared" ca="1" si="281"/>
        <v>0.21849999999999997</v>
      </c>
      <c r="F1535" s="139">
        <f t="shared" ca="1" si="278"/>
        <v>1.6523516250020194E-3</v>
      </c>
      <c r="G1535" s="140">
        <f t="shared" ca="1" si="285"/>
        <v>9.9141097500121164E-2</v>
      </c>
      <c r="H1535" s="139">
        <f t="shared" ca="1" si="282"/>
        <v>0.43423781679297163</v>
      </c>
      <c r="I1535" s="123">
        <f t="shared" ca="1" si="286"/>
        <v>0.43589016841797368</v>
      </c>
      <c r="J1535" s="123">
        <f t="shared" ca="1" si="283"/>
        <v>0.86982650756088042</v>
      </c>
      <c r="K1535" s="142">
        <f t="shared" ca="1" si="287"/>
        <v>11.790555433722528</v>
      </c>
      <c r="L1535" s="143">
        <f ca="1">MAX(Routing!A$3,J1534+K1534)</f>
        <v>12.71186734400769</v>
      </c>
      <c r="M1535" s="141">
        <f ca="1">VLOOKUP(L1535,Routing!A$3:D$23,4)+(L1535-VLOOKUP(L1535,Routing!A$3:A$23,1))*VLOOKUP(L1535,Routing!A$3:E$23,5)</f>
        <v>0.46065457069687227</v>
      </c>
      <c r="N1535" s="141">
        <f ca="1">VLOOKUP($L1535,Routing!$A$3:$C$23,3)+($L1535-VLOOKUP($L1535,Routing!$A$3:$A$23,1))*VLOOKUP($L1535,Routing!$A$3:$F$23,6)</f>
        <v>8.4374743617843095E-3</v>
      </c>
      <c r="O1535" s="141">
        <f ca="1">VLOOKUP($L1535,Routing!$A$3:$B$23,2)+($L1535-VLOOKUP($L1535,Routing!$A$3:$A$23,1))*VLOOKUP($L1535,Routing!$A$3:$G$23,7)</f>
        <v>0.42187371808921542</v>
      </c>
      <c r="P1535" s="83" t="str">
        <f t="shared" ca="1" si="284"/>
        <v/>
      </c>
      <c r="Q1535" s="83" t="str">
        <f t="shared" ca="1" si="288"/>
        <v/>
      </c>
      <c r="R1535" s="83"/>
      <c r="S1535" s="83"/>
    </row>
    <row r="1536" spans="1:19" x14ac:dyDescent="0.2">
      <c r="A1536" s="83">
        <f>+MassCurves!A1503</f>
        <v>1499</v>
      </c>
      <c r="B1536" s="138">
        <f t="shared" si="277"/>
        <v>6.6599750000000002</v>
      </c>
      <c r="C1536" s="123">
        <f t="shared" ca="1" si="279"/>
        <v>1.5000000000018332E-3</v>
      </c>
      <c r="D1536" s="139">
        <f t="shared" ca="1" si="280"/>
        <v>0</v>
      </c>
      <c r="E1536" s="138">
        <f t="shared" ca="1" si="281"/>
        <v>0.21849999999999997</v>
      </c>
      <c r="F1536" s="139">
        <f t="shared" ca="1" si="278"/>
        <v>1.6523516250020194E-3</v>
      </c>
      <c r="G1536" s="140">
        <f t="shared" ca="1" si="285"/>
        <v>9.9141097500121164E-2</v>
      </c>
      <c r="H1536" s="139">
        <f t="shared" ca="1" si="282"/>
        <v>0.43228399332341072</v>
      </c>
      <c r="I1536" s="123">
        <f t="shared" ca="1" si="286"/>
        <v>0.43393634494841277</v>
      </c>
      <c r="J1536" s="123">
        <f t="shared" ca="1" si="283"/>
        <v>0.86593201768605033</v>
      </c>
      <c r="K1536" s="142">
        <f t="shared" ca="1" si="287"/>
        <v>11.74351474899562</v>
      </c>
      <c r="L1536" s="143">
        <f ca="1">MAX(Routing!A$3,J1535+K1535)</f>
        <v>12.660381941283408</v>
      </c>
      <c r="M1536" s="141">
        <f ca="1">VLOOKUP(L1536,Routing!A$3:D$23,4)+(L1536-VLOOKUP(L1536,Routing!A$3:A$23,1))*VLOOKUP(L1536,Routing!A$3:E$23,5)</f>
        <v>0.45843230125473688</v>
      </c>
      <c r="N1536" s="141">
        <f ca="1">VLOOKUP($L1536,Routing!$A$3:$C$23,3)+($L1536-VLOOKUP($L1536,Routing!$A$3:$A$23,1))*VLOOKUP($L1536,Routing!$A$3:$F$23,6)</f>
        <v>8.4035465840417833E-3</v>
      </c>
      <c r="O1536" s="141">
        <f ca="1">VLOOKUP($L1536,Routing!$A$3:$B$23,2)+($L1536-VLOOKUP($L1536,Routing!$A$3:$A$23,1))*VLOOKUP($L1536,Routing!$A$3:$G$23,7)</f>
        <v>0.42017732920208917</v>
      </c>
      <c r="P1536" s="83" t="str">
        <f t="shared" ca="1" si="284"/>
        <v/>
      </c>
      <c r="Q1536" s="83" t="str">
        <f t="shared" ca="1" si="288"/>
        <v/>
      </c>
      <c r="R1536" s="83"/>
      <c r="S1536" s="83"/>
    </row>
    <row r="1537" spans="1:19" x14ac:dyDescent="0.2">
      <c r="A1537" s="83">
        <f>+MassCurves!A1504</f>
        <v>1500</v>
      </c>
      <c r="B1537" s="138">
        <f t="shared" si="277"/>
        <v>6.66</v>
      </c>
      <c r="C1537" s="123">
        <f t="shared" ca="1" si="279"/>
        <v>1.5000000000018332E-3</v>
      </c>
      <c r="D1537" s="139">
        <f t="shared" ca="1" si="280"/>
        <v>0</v>
      </c>
      <c r="E1537" s="138">
        <f t="shared" ca="1" si="281"/>
        <v>0.21849999999999997</v>
      </c>
      <c r="F1537" s="139">
        <f t="shared" ca="1" si="278"/>
        <v>1.6523516250020194E-3</v>
      </c>
      <c r="G1537" s="140">
        <f t="shared" ca="1" si="285"/>
        <v>9.9141097500121164E-2</v>
      </c>
      <c r="H1537" s="139">
        <f t="shared" ca="1" si="282"/>
        <v>0.43034332689207855</v>
      </c>
      <c r="I1537" s="123">
        <f t="shared" ca="1" si="286"/>
        <v>0.43199567851708059</v>
      </c>
      <c r="J1537" s="123">
        <f t="shared" ca="1" si="283"/>
        <v>0.43199567851708059</v>
      </c>
      <c r="K1537" s="142">
        <f t="shared" ca="1" si="287"/>
        <v>11.69697678105876</v>
      </c>
      <c r="L1537" s="143">
        <f ca="1">MAX(Routing!A$3,J1536+K1536)</f>
        <v>12.609446766681671</v>
      </c>
      <c r="M1537" s="141">
        <f ca="1">VLOOKUP(L1537,Routing!A$3:D$23,4)+(L1537-VLOOKUP(L1537,Routing!A$3:A$23,1))*VLOOKUP(L1537,Routing!A$3:E$23,5)</f>
        <v>0.45623378136253667</v>
      </c>
      <c r="N1537" s="141">
        <f ca="1">VLOOKUP($L1537,Routing!$A$3:$C$23,3)+($L1537-VLOOKUP($L1537,Routing!$A$3:$A$23,1))*VLOOKUP($L1537,Routing!$A$3:$F$23,6)</f>
        <v>8.3699813948478873E-3</v>
      </c>
      <c r="O1537" s="141">
        <f ca="1">VLOOKUP($L1537,Routing!$A$3:$B$23,2)+($L1537-VLOOKUP($L1537,Routing!$A$3:$A$23,1))*VLOOKUP($L1537,Routing!$A$3:$G$23,7)</f>
        <v>0.41849906974239443</v>
      </c>
      <c r="P1537" s="83" t="str">
        <f t="shared" ca="1" si="284"/>
        <v/>
      </c>
      <c r="Q1537" s="83" t="str">
        <f t="shared" ca="1" si="288"/>
        <v/>
      </c>
      <c r="R1537" s="83"/>
      <c r="S1537" s="83"/>
    </row>
    <row r="1538" spans="1:19" x14ac:dyDescent="0.2">
      <c r="A1538" s="83"/>
      <c r="B1538" s="83"/>
      <c r="C1538" s="83"/>
      <c r="D1538" s="83"/>
      <c r="E1538" s="83"/>
      <c r="F1538" s="88" t="s">
        <v>64</v>
      </c>
      <c r="G1538" s="140">
        <f ca="1">+SUM(G37:G1537)</f>
        <v>37997.80731546419</v>
      </c>
      <c r="H1538" s="83"/>
      <c r="I1538" s="83"/>
      <c r="J1538" s="123"/>
      <c r="K1538" s="142"/>
      <c r="L1538" s="143"/>
      <c r="M1538" s="141"/>
      <c r="N1538" s="141"/>
      <c r="O1538" s="141"/>
      <c r="P1538" s="83">
        <f ca="1">+SUM(P38:P1537)</f>
        <v>75.641695095897319</v>
      </c>
      <c r="Q1538" s="83">
        <f ca="1">+SUM(Q38:Q1537)</f>
        <v>4538.501705753838</v>
      </c>
      <c r="R1538" s="83"/>
      <c r="S1538" s="83"/>
    </row>
    <row r="1539" spans="1:19" x14ac:dyDescent="0.2">
      <c r="A1539" s="83"/>
      <c r="B1539" s="83"/>
      <c r="C1539" s="83"/>
      <c r="D1539" s="83"/>
      <c r="E1539" s="83"/>
      <c r="F1539" s="140">
        <f ca="1">+SUM(F37:F1537)*60</f>
        <v>37997.856886012982</v>
      </c>
      <c r="G1539" s="140"/>
      <c r="H1539" s="140">
        <f ca="1">+SUM(I37:I1537)*60</f>
        <v>107447.95201989909</v>
      </c>
      <c r="I1539" s="83"/>
      <c r="J1539" s="123"/>
      <c r="K1539" s="142"/>
      <c r="L1539" s="143"/>
      <c r="M1539" s="141"/>
      <c r="N1539" s="141"/>
      <c r="O1539" s="141"/>
      <c r="P1539" s="83"/>
      <c r="Q1539" s="83"/>
      <c r="R1539" s="83"/>
      <c r="S1539" s="83"/>
    </row>
    <row r="1540" spans="1:19" x14ac:dyDescent="0.2">
      <c r="A1540" s="83"/>
      <c r="B1540" s="83"/>
      <c r="C1540" s="83"/>
      <c r="D1540" s="83"/>
      <c r="E1540" s="83"/>
      <c r="F1540" s="83"/>
      <c r="G1540" s="83"/>
      <c r="H1540" s="83"/>
      <c r="I1540" s="83"/>
      <c r="J1540" s="123"/>
      <c r="K1540" s="142"/>
      <c r="L1540" s="143"/>
      <c r="M1540" s="141"/>
      <c r="N1540" s="141"/>
      <c r="O1540" s="141"/>
      <c r="P1540" s="83"/>
      <c r="Q1540" s="83"/>
      <c r="R1540" s="83"/>
      <c r="S1540" s="83"/>
    </row>
    <row r="1541" spans="1:19" x14ac:dyDescent="0.2">
      <c r="A1541" s="83"/>
      <c r="B1541" s="83"/>
      <c r="C1541" s="83"/>
      <c r="D1541" s="83"/>
      <c r="E1541" s="83"/>
      <c r="F1541" s="83"/>
      <c r="G1541" s="83"/>
      <c r="H1541" s="83"/>
      <c r="I1541" s="83"/>
      <c r="J1541" s="123"/>
      <c r="K1541" s="142"/>
      <c r="L1541" s="143"/>
      <c r="M1541" s="141"/>
      <c r="N1541" s="141"/>
      <c r="O1541" s="141"/>
      <c r="P1541" s="83"/>
      <c r="Q1541" s="83"/>
      <c r="R1541" s="83"/>
      <c r="S1541" s="83"/>
    </row>
    <row r="1542" spans="1:19" x14ac:dyDescent="0.2">
      <c r="A1542" s="83"/>
      <c r="B1542" s="83"/>
      <c r="C1542" s="83"/>
      <c r="D1542" s="83"/>
      <c r="E1542" s="83"/>
      <c r="F1542" s="83"/>
      <c r="G1542" s="83"/>
      <c r="H1542" s="83"/>
      <c r="I1542" s="83"/>
      <c r="J1542" s="123"/>
      <c r="K1542" s="142"/>
      <c r="L1542" s="143"/>
      <c r="M1542" s="141"/>
      <c r="N1542" s="141"/>
      <c r="O1542" s="141"/>
      <c r="P1542" s="83"/>
      <c r="Q1542" s="83"/>
      <c r="R1542" s="83"/>
      <c r="S1542" s="83"/>
    </row>
    <row r="1543" spans="1:19" x14ac:dyDescent="0.2">
      <c r="A1543" s="83"/>
      <c r="B1543" s="83"/>
      <c r="C1543" s="83"/>
      <c r="D1543" s="83"/>
      <c r="E1543" s="83"/>
      <c r="F1543" s="83"/>
      <c r="G1543" s="83"/>
      <c r="H1543" s="83"/>
      <c r="I1543" s="83"/>
      <c r="J1543" s="123"/>
      <c r="K1543" s="142"/>
      <c r="L1543" s="143"/>
      <c r="M1543" s="141"/>
      <c r="N1543" s="141"/>
      <c r="O1543" s="141"/>
      <c r="P1543" s="83"/>
      <c r="Q1543" s="83"/>
      <c r="R1543" s="83"/>
      <c r="S1543" s="83"/>
    </row>
    <row r="1544" spans="1:19" x14ac:dyDescent="0.2">
      <c r="A1544" s="83"/>
      <c r="B1544" s="83"/>
      <c r="C1544" s="83"/>
      <c r="D1544" s="83"/>
      <c r="E1544" s="83"/>
      <c r="F1544" s="83"/>
      <c r="G1544" s="83"/>
      <c r="H1544" s="83"/>
      <c r="I1544" s="83"/>
      <c r="J1544" s="123"/>
      <c r="K1544" s="142"/>
      <c r="L1544" s="143"/>
      <c r="M1544" s="141"/>
      <c r="N1544" s="141"/>
      <c r="O1544" s="141"/>
      <c r="P1544" s="83"/>
      <c r="Q1544" s="83"/>
      <c r="R1544" s="83"/>
      <c r="S1544" s="83"/>
    </row>
    <row r="1545" spans="1:19" x14ac:dyDescent="0.2">
      <c r="A1545" s="83"/>
      <c r="B1545" s="83"/>
      <c r="C1545" s="83"/>
      <c r="D1545" s="83"/>
      <c r="E1545" s="83"/>
      <c r="F1545" s="83"/>
      <c r="G1545" s="83"/>
      <c r="H1545" s="83"/>
      <c r="I1545" s="83"/>
      <c r="J1545" s="123"/>
      <c r="K1545" s="142"/>
      <c r="L1545" s="143"/>
      <c r="M1545" s="141"/>
      <c r="N1545" s="141"/>
      <c r="O1545" s="141"/>
      <c r="P1545" s="83"/>
      <c r="Q1545" s="83"/>
      <c r="R1545" s="83"/>
      <c r="S1545" s="83"/>
    </row>
    <row r="1546" spans="1:19" x14ac:dyDescent="0.2">
      <c r="A1546" s="83"/>
      <c r="B1546" s="83"/>
      <c r="C1546" s="83"/>
      <c r="D1546" s="83"/>
      <c r="E1546" s="83"/>
      <c r="F1546" s="83"/>
      <c r="G1546" s="83"/>
      <c r="H1546" s="83"/>
      <c r="I1546" s="83"/>
      <c r="J1546" s="123"/>
      <c r="K1546" s="142"/>
      <c r="L1546" s="143"/>
      <c r="M1546" s="141"/>
      <c r="N1546" s="141"/>
      <c r="O1546" s="141"/>
      <c r="P1546" s="83"/>
      <c r="Q1546" s="83"/>
      <c r="R1546" s="83"/>
      <c r="S1546" s="83"/>
    </row>
    <row r="1547" spans="1:19" x14ac:dyDescent="0.2">
      <c r="A1547" s="83"/>
      <c r="B1547" s="83"/>
      <c r="C1547" s="83"/>
      <c r="D1547" s="83"/>
      <c r="E1547" s="83"/>
      <c r="F1547" s="83"/>
      <c r="G1547" s="83"/>
      <c r="H1547" s="83"/>
      <c r="I1547" s="83"/>
      <c r="J1547" s="123"/>
      <c r="K1547" s="142"/>
      <c r="L1547" s="143"/>
      <c r="M1547" s="141"/>
      <c r="N1547" s="141"/>
      <c r="O1547" s="141"/>
      <c r="P1547" s="83"/>
      <c r="Q1547" s="83"/>
      <c r="R1547" s="83"/>
      <c r="S1547" s="83"/>
    </row>
    <row r="1548" spans="1:19" x14ac:dyDescent="0.2">
      <c r="A1548" s="83"/>
      <c r="B1548" s="83"/>
      <c r="C1548" s="83"/>
      <c r="D1548" s="83"/>
      <c r="E1548" s="83"/>
      <c r="F1548" s="83"/>
      <c r="G1548" s="83"/>
      <c r="H1548" s="83"/>
      <c r="I1548" s="83"/>
      <c r="J1548" s="123"/>
      <c r="K1548" s="142"/>
      <c r="L1548" s="143"/>
      <c r="M1548" s="141"/>
      <c r="N1548" s="141"/>
      <c r="O1548" s="141"/>
      <c r="P1548" s="83"/>
      <c r="Q1548" s="83"/>
      <c r="R1548" s="83"/>
      <c r="S1548" s="83"/>
    </row>
    <row r="1549" spans="1:19" x14ac:dyDescent="0.2">
      <c r="A1549" s="83"/>
      <c r="B1549" s="83"/>
      <c r="C1549" s="83"/>
      <c r="D1549" s="83"/>
      <c r="E1549" s="83"/>
      <c r="F1549" s="83"/>
      <c r="G1549" s="83"/>
      <c r="H1549" s="83"/>
      <c r="I1549" s="83"/>
      <c r="J1549" s="123"/>
      <c r="K1549" s="142"/>
      <c r="L1549" s="143"/>
      <c r="M1549" s="141"/>
      <c r="N1549" s="141"/>
      <c r="O1549" s="141"/>
      <c r="P1549" s="83"/>
      <c r="Q1549" s="83"/>
      <c r="R1549" s="83"/>
      <c r="S1549" s="83"/>
    </row>
    <row r="1550" spans="1:19" x14ac:dyDescent="0.2">
      <c r="A1550" s="83"/>
      <c r="B1550" s="83"/>
      <c r="C1550" s="83"/>
      <c r="D1550" s="83"/>
      <c r="E1550" s="83"/>
      <c r="F1550" s="83"/>
      <c r="G1550" s="83"/>
      <c r="H1550" s="83"/>
      <c r="I1550" s="83"/>
      <c r="J1550" s="123"/>
      <c r="K1550" s="142"/>
      <c r="L1550" s="143"/>
      <c r="M1550" s="141"/>
      <c r="N1550" s="141"/>
      <c r="O1550" s="141"/>
      <c r="P1550" s="83"/>
      <c r="Q1550" s="83"/>
      <c r="R1550" s="83"/>
      <c r="S1550" s="83"/>
    </row>
    <row r="1551" spans="1:19" x14ac:dyDescent="0.2">
      <c r="A1551" s="83"/>
      <c r="B1551" s="83"/>
      <c r="C1551" s="83"/>
      <c r="D1551" s="83"/>
      <c r="E1551" s="83"/>
      <c r="F1551" s="83"/>
      <c r="G1551" s="83"/>
      <c r="H1551" s="83"/>
      <c r="I1551" s="83"/>
      <c r="J1551" s="123"/>
      <c r="K1551" s="142"/>
      <c r="L1551" s="143"/>
      <c r="M1551" s="141"/>
      <c r="N1551" s="141"/>
      <c r="O1551" s="141"/>
      <c r="P1551" s="83"/>
      <c r="Q1551" s="83"/>
      <c r="R1551" s="83"/>
      <c r="S1551" s="83"/>
    </row>
    <row r="1552" spans="1:19" x14ac:dyDescent="0.2">
      <c r="A1552" s="83"/>
      <c r="B1552" s="83"/>
      <c r="C1552" s="83"/>
      <c r="D1552" s="83"/>
      <c r="E1552" s="83"/>
      <c r="F1552" s="83"/>
      <c r="G1552" s="83"/>
      <c r="H1552" s="83"/>
      <c r="I1552" s="83"/>
      <c r="J1552" s="123"/>
      <c r="K1552" s="142"/>
      <c r="L1552" s="143"/>
      <c r="M1552" s="141"/>
      <c r="N1552" s="141"/>
      <c r="O1552" s="141"/>
      <c r="P1552" s="83"/>
      <c r="Q1552" s="83"/>
      <c r="R1552" s="83"/>
      <c r="S1552" s="83"/>
    </row>
    <row r="1553" spans="1:19" x14ac:dyDescent="0.2">
      <c r="A1553" s="83"/>
      <c r="B1553" s="83"/>
      <c r="C1553" s="83"/>
      <c r="D1553" s="83"/>
      <c r="E1553" s="83"/>
      <c r="F1553" s="83"/>
      <c r="G1553" s="83"/>
      <c r="H1553" s="83"/>
      <c r="I1553" s="83"/>
      <c r="J1553" s="123"/>
      <c r="K1553" s="142"/>
      <c r="L1553" s="143"/>
      <c r="M1553" s="141"/>
      <c r="N1553" s="141"/>
      <c r="O1553" s="141"/>
      <c r="P1553" s="83"/>
      <c r="Q1553" s="83"/>
      <c r="R1553" s="83"/>
      <c r="S1553" s="83"/>
    </row>
    <row r="1554" spans="1:19" x14ac:dyDescent="0.2">
      <c r="A1554" s="83"/>
      <c r="B1554" s="83"/>
      <c r="C1554" s="83"/>
      <c r="D1554" s="83"/>
      <c r="E1554" s="83"/>
      <c r="F1554" s="83"/>
      <c r="G1554" s="83"/>
      <c r="H1554" s="83"/>
      <c r="I1554" s="83"/>
      <c r="J1554" s="123"/>
      <c r="K1554" s="142"/>
      <c r="L1554" s="143"/>
      <c r="M1554" s="141"/>
      <c r="N1554" s="141"/>
      <c r="O1554" s="141"/>
      <c r="P1554" s="83"/>
      <c r="Q1554" s="83"/>
      <c r="R1554" s="83"/>
      <c r="S1554" s="83"/>
    </row>
    <row r="1555" spans="1:19" x14ac:dyDescent="0.2">
      <c r="A1555" s="83"/>
      <c r="B1555" s="83"/>
      <c r="C1555" s="83"/>
      <c r="D1555" s="83"/>
      <c r="E1555" s="83"/>
      <c r="F1555" s="83"/>
      <c r="G1555" s="83"/>
      <c r="H1555" s="83"/>
      <c r="I1555" s="83"/>
      <c r="J1555" s="123"/>
      <c r="K1555" s="142"/>
      <c r="L1555" s="143"/>
      <c r="M1555" s="141"/>
      <c r="N1555" s="141"/>
      <c r="O1555" s="141"/>
      <c r="P1555" s="83"/>
      <c r="Q1555" s="83"/>
      <c r="R1555" s="83"/>
      <c r="S1555" s="83"/>
    </row>
    <row r="1556" spans="1:19" x14ac:dyDescent="0.2">
      <c r="A1556" s="83"/>
      <c r="B1556" s="83"/>
      <c r="C1556" s="83"/>
      <c r="D1556" s="83"/>
      <c r="E1556" s="83"/>
      <c r="F1556" s="83"/>
      <c r="G1556" s="83"/>
      <c r="H1556" s="83"/>
      <c r="I1556" s="83"/>
      <c r="J1556" s="123"/>
      <c r="K1556" s="142"/>
      <c r="L1556" s="143"/>
      <c r="M1556" s="141"/>
      <c r="N1556" s="141"/>
      <c r="O1556" s="141"/>
      <c r="P1556" s="83"/>
      <c r="Q1556" s="83"/>
      <c r="R1556" s="83"/>
      <c r="S1556" s="83"/>
    </row>
    <row r="1557" spans="1:19" x14ac:dyDescent="0.2">
      <c r="A1557" s="83"/>
      <c r="B1557" s="83"/>
      <c r="C1557" s="83"/>
      <c r="D1557" s="83"/>
      <c r="E1557" s="83"/>
      <c r="F1557" s="83"/>
      <c r="G1557" s="83"/>
      <c r="H1557" s="83"/>
      <c r="I1557" s="83"/>
      <c r="J1557" s="123"/>
      <c r="K1557" s="142"/>
      <c r="L1557" s="143"/>
      <c r="M1557" s="141"/>
      <c r="N1557" s="141"/>
      <c r="O1557" s="141"/>
      <c r="P1557" s="83"/>
      <c r="Q1557" s="83"/>
      <c r="R1557" s="83"/>
      <c r="S1557" s="83"/>
    </row>
    <row r="1558" spans="1:19" x14ac:dyDescent="0.2">
      <c r="A1558" s="83"/>
      <c r="B1558" s="83"/>
      <c r="C1558" s="83"/>
      <c r="D1558" s="83"/>
      <c r="E1558" s="83"/>
      <c r="F1558" s="83"/>
      <c r="G1558" s="83"/>
      <c r="H1558" s="83"/>
      <c r="I1558" s="83"/>
      <c r="J1558" s="123"/>
      <c r="K1558" s="142"/>
      <c r="L1558" s="143"/>
      <c r="M1558" s="141"/>
      <c r="N1558" s="141"/>
      <c r="O1558" s="141"/>
      <c r="P1558" s="83"/>
      <c r="Q1558" s="83"/>
      <c r="R1558" s="83"/>
      <c r="S1558" s="83"/>
    </row>
    <row r="1559" spans="1:19" x14ac:dyDescent="0.2">
      <c r="A1559" s="83"/>
      <c r="B1559" s="83"/>
      <c r="C1559" s="83"/>
      <c r="D1559" s="83"/>
      <c r="E1559" s="83"/>
      <c r="F1559" s="83"/>
      <c r="G1559" s="83"/>
      <c r="H1559" s="83"/>
      <c r="I1559" s="83"/>
      <c r="J1559" s="123"/>
      <c r="K1559" s="142"/>
      <c r="L1559" s="143"/>
      <c r="M1559" s="141"/>
      <c r="N1559" s="141"/>
      <c r="O1559" s="141"/>
      <c r="P1559" s="83"/>
      <c r="Q1559" s="83"/>
      <c r="R1559" s="83"/>
      <c r="S1559" s="83"/>
    </row>
    <row r="1560" spans="1:19" x14ac:dyDescent="0.2">
      <c r="A1560" s="83"/>
      <c r="B1560" s="83"/>
      <c r="C1560" s="83"/>
      <c r="D1560" s="83"/>
      <c r="E1560" s="83"/>
      <c r="F1560" s="83"/>
      <c r="G1560" s="83"/>
      <c r="H1560" s="83"/>
      <c r="I1560" s="83"/>
      <c r="J1560" s="123"/>
      <c r="K1560" s="142"/>
      <c r="L1560" s="143"/>
      <c r="M1560" s="141"/>
      <c r="N1560" s="141"/>
      <c r="O1560" s="141"/>
      <c r="P1560" s="83"/>
      <c r="Q1560" s="83"/>
      <c r="R1560" s="83"/>
      <c r="S1560" s="83"/>
    </row>
    <row r="1561" spans="1:19" x14ac:dyDescent="0.2">
      <c r="A1561" s="83"/>
      <c r="B1561" s="83"/>
      <c r="C1561" s="83"/>
      <c r="D1561" s="83"/>
      <c r="E1561" s="83"/>
      <c r="F1561" s="83"/>
      <c r="G1561" s="83"/>
      <c r="H1561" s="83"/>
      <c r="I1561" s="83"/>
      <c r="J1561" s="123"/>
      <c r="K1561" s="142"/>
      <c r="L1561" s="143"/>
      <c r="M1561" s="141"/>
      <c r="N1561" s="141"/>
      <c r="O1561" s="141"/>
      <c r="P1561" s="83"/>
      <c r="Q1561" s="83"/>
      <c r="R1561" s="83"/>
      <c r="S1561" s="83"/>
    </row>
    <row r="1562" spans="1:19" x14ac:dyDescent="0.2">
      <c r="A1562" s="83"/>
      <c r="B1562" s="83"/>
      <c r="C1562" s="83"/>
      <c r="D1562" s="83"/>
      <c r="E1562" s="83"/>
      <c r="F1562" s="83"/>
      <c r="G1562" s="83"/>
      <c r="H1562" s="83"/>
      <c r="I1562" s="83"/>
      <c r="J1562" s="123"/>
      <c r="K1562" s="142"/>
      <c r="L1562" s="143"/>
      <c r="M1562" s="141"/>
      <c r="N1562" s="141"/>
      <c r="O1562" s="141"/>
      <c r="P1562" s="83"/>
      <c r="Q1562" s="83"/>
      <c r="R1562" s="83"/>
      <c r="S1562" s="83"/>
    </row>
    <row r="1563" spans="1:19" x14ac:dyDescent="0.2">
      <c r="A1563" s="83"/>
      <c r="B1563" s="83"/>
      <c r="C1563" s="83"/>
      <c r="D1563" s="83"/>
      <c r="E1563" s="83"/>
      <c r="F1563" s="83"/>
      <c r="G1563" s="83"/>
      <c r="H1563" s="83"/>
      <c r="I1563" s="83"/>
      <c r="J1563" s="123"/>
      <c r="K1563" s="142"/>
      <c r="L1563" s="143"/>
      <c r="M1563" s="141"/>
      <c r="N1563" s="141"/>
      <c r="O1563" s="141"/>
      <c r="P1563" s="83"/>
      <c r="Q1563" s="83"/>
      <c r="R1563" s="83"/>
      <c r="S1563" s="83"/>
    </row>
    <row r="1564" spans="1:19" x14ac:dyDescent="0.2">
      <c r="A1564" s="83"/>
      <c r="B1564" s="83"/>
      <c r="C1564" s="83"/>
      <c r="D1564" s="83"/>
      <c r="E1564" s="83"/>
      <c r="F1564" s="83"/>
      <c r="G1564" s="83"/>
      <c r="H1564" s="83"/>
      <c r="I1564" s="83"/>
      <c r="J1564" s="123"/>
      <c r="K1564" s="142"/>
      <c r="L1564" s="143"/>
      <c r="M1564" s="141"/>
      <c r="N1564" s="141"/>
      <c r="O1564" s="141"/>
      <c r="P1564" s="83"/>
      <c r="Q1564" s="83"/>
      <c r="R1564" s="83"/>
      <c r="S1564" s="83"/>
    </row>
    <row r="1565" spans="1:19" x14ac:dyDescent="0.2">
      <c r="A1565" s="83"/>
      <c r="B1565" s="83"/>
      <c r="C1565" s="83"/>
      <c r="D1565" s="83"/>
      <c r="E1565" s="83"/>
      <c r="F1565" s="83"/>
      <c r="G1565" s="83"/>
      <c r="H1565" s="83"/>
      <c r="I1565" s="83"/>
      <c r="J1565" s="123"/>
      <c r="K1565" s="142"/>
      <c r="L1565" s="143"/>
      <c r="M1565" s="141"/>
      <c r="N1565" s="141"/>
      <c r="O1565" s="141"/>
      <c r="P1565" s="83"/>
      <c r="Q1565" s="83"/>
      <c r="R1565" s="83"/>
      <c r="S1565" s="83"/>
    </row>
    <row r="1566" spans="1:19" x14ac:dyDescent="0.2">
      <c r="A1566" s="83"/>
      <c r="B1566" s="83"/>
      <c r="C1566" s="83"/>
      <c r="D1566" s="83"/>
      <c r="E1566" s="83"/>
      <c r="F1566" s="83"/>
      <c r="G1566" s="83"/>
      <c r="H1566" s="83"/>
      <c r="I1566" s="83"/>
      <c r="J1566" s="123"/>
      <c r="K1566" s="142"/>
      <c r="L1566" s="143"/>
      <c r="M1566" s="141"/>
      <c r="N1566" s="141"/>
      <c r="O1566" s="141"/>
      <c r="P1566" s="83"/>
      <c r="Q1566" s="83"/>
      <c r="R1566" s="83"/>
      <c r="S1566" s="83"/>
    </row>
    <row r="1567" spans="1:19" x14ac:dyDescent="0.2">
      <c r="A1567" s="83"/>
      <c r="B1567" s="83"/>
      <c r="C1567" s="83"/>
      <c r="D1567" s="83"/>
      <c r="E1567" s="83"/>
      <c r="F1567" s="83"/>
      <c r="G1567" s="83"/>
      <c r="H1567" s="83"/>
      <c r="I1567" s="83"/>
      <c r="J1567" s="123"/>
      <c r="K1567" s="142"/>
      <c r="L1567" s="143"/>
      <c r="M1567" s="141"/>
      <c r="N1567" s="141"/>
      <c r="O1567" s="141"/>
      <c r="P1567" s="83"/>
      <c r="Q1567" s="83"/>
      <c r="R1567" s="83"/>
      <c r="S1567" s="83"/>
    </row>
    <row r="1568" spans="1:19" x14ac:dyDescent="0.2">
      <c r="A1568" s="83"/>
      <c r="B1568" s="83"/>
      <c r="C1568" s="83"/>
      <c r="D1568" s="83"/>
      <c r="E1568" s="83"/>
      <c r="F1568" s="83"/>
      <c r="G1568" s="83"/>
      <c r="H1568" s="83"/>
      <c r="I1568" s="83"/>
      <c r="J1568" s="123"/>
      <c r="K1568" s="142"/>
      <c r="L1568" s="143"/>
      <c r="M1568" s="141"/>
      <c r="N1568" s="141"/>
      <c r="O1568" s="141"/>
      <c r="P1568" s="83"/>
      <c r="Q1568" s="83"/>
      <c r="R1568" s="83"/>
      <c r="S1568" s="83"/>
    </row>
    <row r="1569" spans="1:19" x14ac:dyDescent="0.2">
      <c r="A1569" s="83"/>
      <c r="B1569" s="83"/>
      <c r="C1569" s="83"/>
      <c r="D1569" s="83"/>
      <c r="E1569" s="83"/>
      <c r="F1569" s="83"/>
      <c r="G1569" s="83"/>
      <c r="H1569" s="83"/>
      <c r="I1569" s="83"/>
      <c r="J1569" s="123"/>
      <c r="K1569" s="142"/>
      <c r="L1569" s="143"/>
      <c r="M1569" s="141"/>
      <c r="N1569" s="141"/>
      <c r="O1569" s="141"/>
      <c r="P1569" s="83"/>
      <c r="Q1569" s="83"/>
      <c r="R1569" s="83"/>
      <c r="S1569" s="83"/>
    </row>
    <row r="1570" spans="1:19" x14ac:dyDescent="0.2">
      <c r="A1570" s="83"/>
      <c r="B1570" s="83"/>
      <c r="C1570" s="83"/>
      <c r="D1570" s="83"/>
      <c r="E1570" s="83"/>
      <c r="F1570" s="83"/>
      <c r="G1570" s="83"/>
      <c r="H1570" s="83"/>
      <c r="I1570" s="83"/>
      <c r="J1570" s="123"/>
      <c r="K1570" s="142"/>
      <c r="L1570" s="143"/>
      <c r="M1570" s="141"/>
      <c r="N1570" s="141"/>
      <c r="O1570" s="141"/>
      <c r="P1570" s="83"/>
      <c r="Q1570" s="83"/>
      <c r="R1570" s="83"/>
      <c r="S1570" s="83"/>
    </row>
    <row r="1571" spans="1:19" x14ac:dyDescent="0.2">
      <c r="A1571" s="83"/>
      <c r="B1571" s="83"/>
      <c r="C1571" s="83"/>
      <c r="D1571" s="83"/>
      <c r="E1571" s="83"/>
      <c r="F1571" s="83"/>
      <c r="G1571" s="83"/>
      <c r="H1571" s="83"/>
      <c r="I1571" s="83"/>
      <c r="J1571" s="123"/>
      <c r="K1571" s="142"/>
      <c r="L1571" s="143"/>
      <c r="M1571" s="141"/>
      <c r="N1571" s="141"/>
      <c r="O1571" s="141"/>
      <c r="P1571" s="83"/>
      <c r="Q1571" s="83"/>
      <c r="R1571" s="83"/>
      <c r="S1571" s="83"/>
    </row>
    <row r="1572" spans="1:19" x14ac:dyDescent="0.2">
      <c r="A1572" s="83"/>
      <c r="B1572" s="83"/>
      <c r="C1572" s="83"/>
      <c r="D1572" s="83"/>
      <c r="E1572" s="83"/>
      <c r="F1572" s="83"/>
      <c r="G1572" s="83"/>
      <c r="H1572" s="83"/>
      <c r="I1572" s="83"/>
      <c r="J1572" s="123"/>
      <c r="K1572" s="142"/>
      <c r="L1572" s="143"/>
      <c r="M1572" s="141"/>
      <c r="N1572" s="141"/>
      <c r="O1572" s="141"/>
      <c r="P1572" s="83"/>
      <c r="Q1572" s="83"/>
      <c r="R1572" s="83"/>
      <c r="S1572" s="83"/>
    </row>
    <row r="1573" spans="1:19" x14ac:dyDescent="0.2">
      <c r="A1573" s="83"/>
      <c r="B1573" s="83"/>
      <c r="C1573" s="83"/>
      <c r="D1573" s="83"/>
      <c r="E1573" s="83"/>
      <c r="F1573" s="83"/>
      <c r="G1573" s="83"/>
      <c r="H1573" s="83"/>
      <c r="I1573" s="83"/>
      <c r="J1573" s="123"/>
      <c r="K1573" s="142"/>
      <c r="L1573" s="143"/>
      <c r="M1573" s="141"/>
      <c r="N1573" s="141"/>
      <c r="O1573" s="141"/>
      <c r="P1573" s="83"/>
      <c r="Q1573" s="83"/>
      <c r="R1573" s="83"/>
      <c r="S1573" s="83"/>
    </row>
    <row r="1574" spans="1:19" x14ac:dyDescent="0.2">
      <c r="J1574" s="3"/>
      <c r="K1574" s="36"/>
      <c r="L1574" s="38"/>
      <c r="M1574" s="37"/>
      <c r="N1574" s="37"/>
      <c r="O1574" s="37"/>
    </row>
    <row r="1575" spans="1:19" x14ac:dyDescent="0.2">
      <c r="J1575" s="3"/>
      <c r="K1575" s="36"/>
      <c r="L1575" s="38"/>
      <c r="M1575" s="37"/>
      <c r="N1575" s="37"/>
      <c r="O1575" s="37"/>
    </row>
    <row r="1576" spans="1:19" x14ac:dyDescent="0.2">
      <c r="J1576" s="3"/>
      <c r="K1576" s="36"/>
      <c r="L1576" s="38"/>
      <c r="M1576" s="37"/>
      <c r="N1576" s="37"/>
      <c r="O1576" s="37"/>
    </row>
    <row r="1577" spans="1:19" x14ac:dyDescent="0.2">
      <c r="J1577" s="3"/>
      <c r="K1577" s="36"/>
      <c r="L1577" s="38"/>
      <c r="M1577" s="37"/>
      <c r="N1577" s="37"/>
      <c r="O1577" s="37"/>
    </row>
    <row r="1578" spans="1:19" x14ac:dyDescent="0.2">
      <c r="J1578" s="3"/>
      <c r="K1578" s="36"/>
      <c r="L1578" s="38"/>
      <c r="M1578" s="37"/>
      <c r="N1578" s="37"/>
      <c r="O1578" s="37"/>
    </row>
    <row r="1579" spans="1:19" x14ac:dyDescent="0.2">
      <c r="J1579" s="3"/>
      <c r="K1579" s="36"/>
      <c r="L1579" s="38"/>
      <c r="M1579" s="37"/>
      <c r="N1579" s="37"/>
      <c r="O1579" s="37"/>
    </row>
    <row r="1580" spans="1:19" x14ac:dyDescent="0.2">
      <c r="J1580" s="3"/>
      <c r="K1580" s="36"/>
      <c r="L1580" s="38"/>
      <c r="M1580" s="37"/>
      <c r="N1580" s="37"/>
      <c r="O1580" s="37"/>
    </row>
    <row r="1581" spans="1:19" x14ac:dyDescent="0.2">
      <c r="J1581" s="3"/>
      <c r="K1581" s="36"/>
      <c r="L1581" s="38"/>
      <c r="M1581" s="37"/>
      <c r="N1581" s="37"/>
      <c r="O1581" s="37"/>
    </row>
    <row r="1582" spans="1:19" x14ac:dyDescent="0.2">
      <c r="J1582" s="3"/>
      <c r="K1582" s="36"/>
      <c r="L1582" s="38"/>
      <c r="M1582" s="37"/>
      <c r="N1582" s="37"/>
      <c r="O1582" s="37"/>
    </row>
    <row r="1583" spans="1:19" x14ac:dyDescent="0.2">
      <c r="J1583" s="3"/>
      <c r="K1583" s="36"/>
      <c r="L1583" s="38"/>
      <c r="M1583" s="37"/>
      <c r="N1583" s="37"/>
      <c r="O1583" s="37"/>
    </row>
    <row r="1584" spans="1:19" x14ac:dyDescent="0.2">
      <c r="J1584" s="3"/>
      <c r="K1584" s="36"/>
      <c r="L1584" s="38"/>
      <c r="M1584" s="37"/>
      <c r="N1584" s="37"/>
      <c r="O1584" s="37"/>
    </row>
    <row r="1585" spans="10:15" x14ac:dyDescent="0.2">
      <c r="J1585" s="3"/>
      <c r="K1585" s="36"/>
      <c r="L1585" s="38"/>
      <c r="M1585" s="37"/>
      <c r="N1585" s="37"/>
      <c r="O1585" s="37"/>
    </row>
    <row r="1586" spans="10:15" x14ac:dyDescent="0.2">
      <c r="J1586" s="3"/>
      <c r="K1586" s="36"/>
      <c r="L1586" s="38"/>
      <c r="M1586" s="37"/>
      <c r="N1586" s="37"/>
      <c r="O1586" s="37"/>
    </row>
    <row r="1587" spans="10:15" x14ac:dyDescent="0.2">
      <c r="J1587" s="3"/>
      <c r="K1587" s="36"/>
      <c r="L1587" s="38"/>
      <c r="M1587" s="37"/>
      <c r="N1587" s="37"/>
      <c r="O1587" s="37"/>
    </row>
    <row r="1588" spans="10:15" x14ac:dyDescent="0.2">
      <c r="J1588" s="3"/>
      <c r="K1588" s="36"/>
      <c r="L1588" s="38"/>
      <c r="M1588" s="37"/>
      <c r="N1588" s="37"/>
      <c r="O1588" s="37"/>
    </row>
    <row r="1589" spans="10:15" x14ac:dyDescent="0.2">
      <c r="J1589" s="3"/>
      <c r="K1589" s="36"/>
      <c r="L1589" s="38"/>
      <c r="M1589" s="37"/>
      <c r="N1589" s="37"/>
      <c r="O1589" s="37"/>
    </row>
    <row r="1590" spans="10:15" x14ac:dyDescent="0.2">
      <c r="J1590" s="3"/>
      <c r="K1590" s="36"/>
      <c r="L1590" s="38"/>
      <c r="M1590" s="37"/>
      <c r="N1590" s="37"/>
      <c r="O1590" s="37"/>
    </row>
    <row r="1591" spans="10:15" x14ac:dyDescent="0.2">
      <c r="J1591" s="3"/>
      <c r="K1591" s="36"/>
      <c r="L1591" s="38"/>
      <c r="M1591" s="37"/>
      <c r="N1591" s="37"/>
      <c r="O1591" s="37"/>
    </row>
    <row r="1592" spans="10:15" x14ac:dyDescent="0.2">
      <c r="J1592" s="3"/>
      <c r="K1592" s="36"/>
      <c r="L1592" s="38"/>
      <c r="M1592" s="37"/>
      <c r="N1592" s="37"/>
      <c r="O1592" s="37"/>
    </row>
    <row r="1593" spans="10:15" x14ac:dyDescent="0.2">
      <c r="J1593" s="3"/>
      <c r="K1593" s="36"/>
      <c r="L1593" s="38"/>
      <c r="M1593" s="37"/>
      <c r="N1593" s="37"/>
      <c r="O1593" s="37"/>
    </row>
    <row r="1594" spans="10:15" x14ac:dyDescent="0.2">
      <c r="J1594" s="3"/>
      <c r="K1594" s="36"/>
      <c r="L1594" s="38"/>
      <c r="M1594" s="37"/>
      <c r="N1594" s="37"/>
      <c r="O1594" s="37"/>
    </row>
    <row r="1595" spans="10:15" x14ac:dyDescent="0.2">
      <c r="J1595" s="3"/>
      <c r="K1595" s="36"/>
      <c r="L1595" s="38"/>
      <c r="M1595" s="37"/>
      <c r="N1595" s="37"/>
      <c r="O1595" s="37"/>
    </row>
    <row r="1596" spans="10:15" x14ac:dyDescent="0.2">
      <c r="J1596" s="3"/>
      <c r="K1596" s="36"/>
      <c r="L1596" s="38"/>
      <c r="M1596" s="37"/>
      <c r="N1596" s="37"/>
      <c r="O1596" s="37"/>
    </row>
    <row r="1597" spans="10:15" x14ac:dyDescent="0.2">
      <c r="J1597" s="3"/>
      <c r="K1597" s="36"/>
      <c r="L1597" s="38"/>
      <c r="M1597" s="37"/>
      <c r="N1597" s="37"/>
      <c r="O1597" s="37"/>
    </row>
    <row r="1598" spans="10:15" x14ac:dyDescent="0.2">
      <c r="J1598" s="3"/>
      <c r="K1598" s="36"/>
      <c r="L1598" s="38"/>
      <c r="M1598" s="37"/>
      <c r="N1598" s="37"/>
      <c r="O1598" s="37"/>
    </row>
    <row r="1599" spans="10:15" x14ac:dyDescent="0.2">
      <c r="J1599" s="3"/>
      <c r="K1599" s="36"/>
      <c r="L1599" s="38"/>
      <c r="M1599" s="37"/>
      <c r="N1599" s="37"/>
      <c r="O1599" s="37"/>
    </row>
    <row r="1600" spans="10:15" x14ac:dyDescent="0.2">
      <c r="J1600" s="3"/>
      <c r="K1600" s="36"/>
      <c r="L1600" s="38"/>
      <c r="M1600" s="37"/>
      <c r="N1600" s="37"/>
      <c r="O1600" s="37"/>
    </row>
    <row r="1601" spans="10:15" x14ac:dyDescent="0.2">
      <c r="J1601" s="3"/>
      <c r="K1601" s="36"/>
      <c r="L1601" s="38"/>
      <c r="M1601" s="37"/>
      <c r="N1601" s="37"/>
      <c r="O1601" s="37"/>
    </row>
    <row r="1602" spans="10:15" x14ac:dyDescent="0.2">
      <c r="J1602" s="3"/>
      <c r="K1602" s="36"/>
      <c r="L1602" s="38"/>
      <c r="M1602" s="37"/>
      <c r="N1602" s="37"/>
      <c r="O1602" s="37"/>
    </row>
    <row r="1603" spans="10:15" x14ac:dyDescent="0.2">
      <c r="J1603" s="3"/>
      <c r="K1603" s="36"/>
      <c r="L1603" s="38"/>
      <c r="M1603" s="37"/>
      <c r="N1603" s="37"/>
      <c r="O1603" s="37"/>
    </row>
    <row r="1604" spans="10:15" x14ac:dyDescent="0.2">
      <c r="J1604" s="3"/>
      <c r="K1604" s="36"/>
      <c r="L1604" s="38"/>
      <c r="M1604" s="37"/>
      <c r="N1604" s="37"/>
      <c r="O1604" s="37"/>
    </row>
    <row r="1605" spans="10:15" x14ac:dyDescent="0.2">
      <c r="J1605" s="3"/>
      <c r="K1605" s="36"/>
      <c r="L1605" s="38"/>
      <c r="M1605" s="37"/>
      <c r="N1605" s="37"/>
      <c r="O1605" s="37"/>
    </row>
    <row r="1606" spans="10:15" x14ac:dyDescent="0.2">
      <c r="J1606" s="3"/>
      <c r="K1606" s="36"/>
      <c r="L1606" s="38"/>
      <c r="M1606" s="37"/>
      <c r="N1606" s="37"/>
      <c r="O1606" s="37"/>
    </row>
    <row r="1607" spans="10:15" x14ac:dyDescent="0.2">
      <c r="J1607" s="3"/>
      <c r="K1607" s="36"/>
      <c r="L1607" s="38"/>
      <c r="M1607" s="37"/>
      <c r="N1607" s="37"/>
      <c r="O1607" s="37"/>
    </row>
    <row r="1608" spans="10:15" x14ac:dyDescent="0.2">
      <c r="J1608" s="3"/>
      <c r="K1608" s="36"/>
      <c r="L1608" s="38"/>
      <c r="M1608" s="37"/>
      <c r="N1608" s="37"/>
      <c r="O1608" s="37"/>
    </row>
    <row r="1609" spans="10:15" x14ac:dyDescent="0.2">
      <c r="J1609" s="3"/>
      <c r="K1609" s="36"/>
      <c r="L1609" s="38"/>
      <c r="M1609" s="37"/>
      <c r="N1609" s="37"/>
      <c r="O1609" s="37"/>
    </row>
    <row r="1610" spans="10:15" x14ac:dyDescent="0.2">
      <c r="J1610" s="3"/>
      <c r="K1610" s="36"/>
      <c r="L1610" s="38"/>
      <c r="M1610" s="37"/>
      <c r="N1610" s="37"/>
      <c r="O1610" s="37"/>
    </row>
    <row r="1611" spans="10:15" x14ac:dyDescent="0.2">
      <c r="J1611" s="3"/>
      <c r="K1611" s="36"/>
      <c r="L1611" s="38"/>
      <c r="M1611" s="37"/>
      <c r="N1611" s="37"/>
      <c r="O1611" s="37"/>
    </row>
    <row r="1612" spans="10:15" x14ac:dyDescent="0.2">
      <c r="J1612" s="3"/>
      <c r="K1612" s="36"/>
      <c r="L1612" s="38"/>
      <c r="M1612" s="37"/>
      <c r="N1612" s="37"/>
      <c r="O1612" s="37"/>
    </row>
    <row r="1613" spans="10:15" x14ac:dyDescent="0.2">
      <c r="J1613" s="3"/>
      <c r="K1613" s="36"/>
      <c r="L1613" s="38"/>
      <c r="M1613" s="37"/>
      <c r="N1613" s="37"/>
      <c r="O1613" s="37"/>
    </row>
    <row r="1614" spans="10:15" x14ac:dyDescent="0.2">
      <c r="J1614" s="3"/>
      <c r="K1614" s="36"/>
      <c r="L1614" s="38"/>
      <c r="M1614" s="37"/>
      <c r="N1614" s="37"/>
      <c r="O1614" s="37"/>
    </row>
    <row r="1615" spans="10:15" x14ac:dyDescent="0.2">
      <c r="J1615" s="3"/>
      <c r="K1615" s="36"/>
      <c r="L1615" s="38"/>
      <c r="M1615" s="37"/>
      <c r="N1615" s="37"/>
      <c r="O1615" s="37"/>
    </row>
    <row r="1616" spans="10:15" x14ac:dyDescent="0.2">
      <c r="J1616" s="3"/>
      <c r="K1616" s="36"/>
      <c r="L1616" s="38"/>
      <c r="M1616" s="37"/>
      <c r="N1616" s="37"/>
      <c r="O1616" s="37"/>
    </row>
    <row r="1617" spans="10:15" x14ac:dyDescent="0.2">
      <c r="J1617" s="3"/>
      <c r="K1617" s="36"/>
      <c r="L1617" s="38"/>
      <c r="M1617" s="37"/>
      <c r="N1617" s="37"/>
      <c r="O1617" s="37"/>
    </row>
    <row r="1618" spans="10:15" x14ac:dyDescent="0.2">
      <c r="J1618" s="3"/>
      <c r="K1618" s="36"/>
      <c r="L1618" s="38"/>
      <c r="M1618" s="37"/>
      <c r="N1618" s="37"/>
      <c r="O1618" s="37"/>
    </row>
    <row r="1619" spans="10:15" x14ac:dyDescent="0.2">
      <c r="J1619" s="3"/>
      <c r="K1619" s="36"/>
      <c r="L1619" s="38"/>
      <c r="M1619" s="37"/>
      <c r="N1619" s="37"/>
      <c r="O1619" s="37"/>
    </row>
    <row r="1620" spans="10:15" x14ac:dyDescent="0.2">
      <c r="J1620" s="3"/>
      <c r="K1620" s="36"/>
      <c r="L1620" s="38"/>
      <c r="M1620" s="37"/>
      <c r="N1620" s="37"/>
      <c r="O1620" s="37"/>
    </row>
    <row r="1621" spans="10:15" x14ac:dyDescent="0.2">
      <c r="J1621" s="3"/>
      <c r="K1621" s="36"/>
      <c r="L1621" s="38"/>
      <c r="M1621" s="37"/>
      <c r="N1621" s="37"/>
      <c r="O1621" s="37"/>
    </row>
    <row r="1622" spans="10:15" x14ac:dyDescent="0.2">
      <c r="J1622" s="3"/>
      <c r="K1622" s="36"/>
      <c r="L1622" s="38"/>
      <c r="M1622" s="37"/>
      <c r="N1622" s="37"/>
      <c r="O1622" s="37"/>
    </row>
    <row r="1623" spans="10:15" x14ac:dyDescent="0.2">
      <c r="J1623" s="3"/>
      <c r="K1623" s="36"/>
      <c r="L1623" s="38"/>
      <c r="M1623" s="37"/>
      <c r="N1623" s="37"/>
      <c r="O1623" s="37"/>
    </row>
    <row r="1624" spans="10:15" x14ac:dyDescent="0.2">
      <c r="J1624" s="3"/>
      <c r="K1624" s="36"/>
      <c r="L1624" s="38"/>
      <c r="M1624" s="37"/>
      <c r="N1624" s="37"/>
      <c r="O1624" s="37"/>
    </row>
    <row r="1625" spans="10:15" x14ac:dyDescent="0.2">
      <c r="J1625" s="3"/>
      <c r="K1625" s="36"/>
      <c r="L1625" s="38"/>
      <c r="M1625" s="37"/>
      <c r="N1625" s="37"/>
      <c r="O1625" s="37"/>
    </row>
    <row r="1626" spans="10:15" x14ac:dyDescent="0.2">
      <c r="J1626" s="3"/>
      <c r="K1626" s="36"/>
      <c r="L1626" s="38"/>
      <c r="M1626" s="37"/>
      <c r="N1626" s="37"/>
      <c r="O1626" s="37"/>
    </row>
    <row r="1627" spans="10:15" x14ac:dyDescent="0.2">
      <c r="J1627" s="3"/>
      <c r="K1627" s="36"/>
      <c r="L1627" s="38"/>
      <c r="M1627" s="37"/>
      <c r="N1627" s="37"/>
      <c r="O1627" s="37"/>
    </row>
    <row r="1628" spans="10:15" x14ac:dyDescent="0.2">
      <c r="J1628" s="3"/>
      <c r="K1628" s="36"/>
      <c r="L1628" s="38"/>
      <c r="M1628" s="37"/>
      <c r="N1628" s="37"/>
      <c r="O1628" s="37"/>
    </row>
    <row r="1629" spans="10:15" x14ac:dyDescent="0.2">
      <c r="J1629" s="3"/>
      <c r="K1629" s="36"/>
      <c r="L1629" s="38"/>
      <c r="M1629" s="37"/>
      <c r="N1629" s="37"/>
      <c r="O1629" s="37"/>
    </row>
    <row r="1630" spans="10:15" x14ac:dyDescent="0.2">
      <c r="J1630" s="3"/>
      <c r="K1630" s="36"/>
      <c r="L1630" s="38"/>
      <c r="M1630" s="37"/>
      <c r="N1630" s="37"/>
      <c r="O1630" s="37"/>
    </row>
    <row r="1631" spans="10:15" x14ac:dyDescent="0.2">
      <c r="J1631" s="3"/>
      <c r="K1631" s="36"/>
      <c r="L1631" s="38"/>
      <c r="M1631" s="37"/>
      <c r="N1631" s="37"/>
      <c r="O1631" s="37"/>
    </row>
    <row r="1632" spans="10:15" x14ac:dyDescent="0.2">
      <c r="J1632" s="3"/>
      <c r="K1632" s="36"/>
      <c r="L1632" s="38"/>
      <c r="M1632" s="37"/>
      <c r="N1632" s="37"/>
      <c r="O1632" s="37"/>
    </row>
    <row r="1633" spans="10:15" x14ac:dyDescent="0.2">
      <c r="J1633" s="3"/>
      <c r="K1633" s="36"/>
      <c r="L1633" s="38"/>
      <c r="M1633" s="37"/>
      <c r="N1633" s="37"/>
      <c r="O1633" s="37"/>
    </row>
    <row r="1634" spans="10:15" x14ac:dyDescent="0.2">
      <c r="J1634" s="3"/>
      <c r="K1634" s="36"/>
      <c r="L1634" s="38"/>
      <c r="M1634" s="37"/>
      <c r="N1634" s="37"/>
      <c r="O1634" s="37"/>
    </row>
    <row r="1635" spans="10:15" x14ac:dyDescent="0.2">
      <c r="J1635" s="3"/>
      <c r="K1635" s="36"/>
      <c r="L1635" s="38"/>
      <c r="M1635" s="37"/>
      <c r="N1635" s="37"/>
      <c r="O1635" s="37"/>
    </row>
    <row r="1636" spans="10:15" x14ac:dyDescent="0.2">
      <c r="J1636" s="3"/>
      <c r="K1636" s="36"/>
      <c r="L1636" s="38"/>
      <c r="M1636" s="37"/>
      <c r="N1636" s="37"/>
      <c r="O1636" s="37"/>
    </row>
    <row r="1637" spans="10:15" x14ac:dyDescent="0.2">
      <c r="J1637" s="3"/>
      <c r="K1637" s="36"/>
      <c r="L1637" s="38"/>
      <c r="M1637" s="37"/>
      <c r="N1637" s="37"/>
      <c r="O1637" s="37"/>
    </row>
    <row r="1638" spans="10:15" x14ac:dyDescent="0.2">
      <c r="J1638" s="3"/>
      <c r="K1638" s="36"/>
      <c r="L1638" s="38"/>
      <c r="M1638" s="37"/>
      <c r="N1638" s="37"/>
      <c r="O1638" s="37"/>
    </row>
    <row r="1639" spans="10:15" x14ac:dyDescent="0.2">
      <c r="J1639" s="3"/>
      <c r="K1639" s="36"/>
      <c r="L1639" s="38"/>
      <c r="M1639" s="37"/>
      <c r="N1639" s="37"/>
      <c r="O1639" s="37"/>
    </row>
    <row r="1640" spans="10:15" x14ac:dyDescent="0.2">
      <c r="J1640" s="3"/>
      <c r="K1640" s="36"/>
      <c r="L1640" s="38"/>
      <c r="M1640" s="37"/>
      <c r="N1640" s="37"/>
      <c r="O1640" s="37"/>
    </row>
    <row r="1641" spans="10:15" x14ac:dyDescent="0.2">
      <c r="J1641" s="3"/>
      <c r="K1641" s="36"/>
      <c r="L1641" s="38"/>
      <c r="M1641" s="37"/>
      <c r="N1641" s="37"/>
      <c r="O1641" s="37"/>
    </row>
    <row r="1642" spans="10:15" x14ac:dyDescent="0.2">
      <c r="J1642" s="3"/>
      <c r="K1642" s="36"/>
      <c r="L1642" s="38"/>
      <c r="M1642" s="37"/>
      <c r="N1642" s="37"/>
      <c r="O1642" s="37"/>
    </row>
    <row r="1643" spans="10:15" x14ac:dyDescent="0.2">
      <c r="J1643" s="3"/>
      <c r="K1643" s="36"/>
      <c r="L1643" s="38"/>
      <c r="M1643" s="37"/>
      <c r="N1643" s="37"/>
      <c r="O1643" s="37"/>
    </row>
    <row r="1644" spans="10:15" x14ac:dyDescent="0.2">
      <c r="J1644" s="3"/>
      <c r="K1644" s="36"/>
      <c r="L1644" s="38"/>
      <c r="M1644" s="37"/>
      <c r="N1644" s="37"/>
      <c r="O1644" s="37"/>
    </row>
    <row r="1645" spans="10:15" x14ac:dyDescent="0.2">
      <c r="J1645" s="3"/>
      <c r="K1645" s="36"/>
      <c r="L1645" s="38"/>
      <c r="M1645" s="37"/>
      <c r="N1645" s="37"/>
      <c r="O1645" s="37"/>
    </row>
    <row r="1646" spans="10:15" x14ac:dyDescent="0.2">
      <c r="J1646" s="3"/>
      <c r="K1646" s="36"/>
      <c r="L1646" s="38"/>
      <c r="M1646" s="37"/>
      <c r="N1646" s="37"/>
      <c r="O1646" s="37"/>
    </row>
    <row r="1647" spans="10:15" x14ac:dyDescent="0.2">
      <c r="J1647" s="3"/>
      <c r="K1647" s="36"/>
      <c r="L1647" s="38"/>
      <c r="M1647" s="37"/>
      <c r="N1647" s="37"/>
      <c r="O1647" s="37"/>
    </row>
    <row r="1648" spans="10:15" x14ac:dyDescent="0.2">
      <c r="J1648" s="3"/>
      <c r="K1648" s="36"/>
      <c r="L1648" s="38"/>
      <c r="M1648" s="37"/>
      <c r="N1648" s="37"/>
      <c r="O1648" s="37"/>
    </row>
    <row r="1649" spans="10:15" x14ac:dyDescent="0.2">
      <c r="J1649" s="3"/>
      <c r="K1649" s="36"/>
      <c r="L1649" s="38"/>
      <c r="M1649" s="37"/>
      <c r="N1649" s="37"/>
      <c r="O1649" s="37"/>
    </row>
    <row r="1650" spans="10:15" x14ac:dyDescent="0.2">
      <c r="J1650" s="3"/>
      <c r="K1650" s="36"/>
      <c r="L1650" s="38"/>
      <c r="M1650" s="37"/>
      <c r="N1650" s="37"/>
      <c r="O1650" s="37"/>
    </row>
    <row r="1651" spans="10:15" x14ac:dyDescent="0.2">
      <c r="J1651" s="3"/>
      <c r="K1651" s="36"/>
      <c r="L1651" s="38"/>
      <c r="M1651" s="37"/>
      <c r="N1651" s="37"/>
      <c r="O1651" s="37"/>
    </row>
    <row r="1652" spans="10:15" x14ac:dyDescent="0.2">
      <c r="J1652" s="3"/>
      <c r="K1652" s="36"/>
      <c r="L1652" s="38"/>
      <c r="M1652" s="37"/>
      <c r="N1652" s="37"/>
      <c r="O1652" s="37"/>
    </row>
    <row r="1653" spans="10:15" x14ac:dyDescent="0.2">
      <c r="J1653" s="3"/>
      <c r="K1653" s="36"/>
      <c r="L1653" s="38"/>
      <c r="M1653" s="37"/>
      <c r="N1653" s="37"/>
      <c r="O1653" s="37"/>
    </row>
    <row r="1654" spans="10:15" x14ac:dyDescent="0.2">
      <c r="J1654" s="3"/>
      <c r="K1654" s="36"/>
      <c r="L1654" s="38"/>
      <c r="M1654" s="37"/>
      <c r="N1654" s="37"/>
      <c r="O1654" s="37"/>
    </row>
    <row r="1655" spans="10:15" x14ac:dyDescent="0.2">
      <c r="J1655" s="3"/>
      <c r="K1655" s="36"/>
      <c r="L1655" s="38"/>
      <c r="M1655" s="37"/>
      <c r="N1655" s="37"/>
      <c r="O1655" s="37"/>
    </row>
    <row r="1656" spans="10:15" x14ac:dyDescent="0.2">
      <c r="J1656" s="3"/>
      <c r="K1656" s="36"/>
      <c r="L1656" s="38"/>
      <c r="M1656" s="37"/>
      <c r="N1656" s="37"/>
      <c r="O1656" s="37"/>
    </row>
    <row r="1657" spans="10:15" x14ac:dyDescent="0.2">
      <c r="J1657" s="3"/>
      <c r="K1657" s="36"/>
      <c r="L1657" s="38"/>
      <c r="M1657" s="37"/>
      <c r="N1657" s="37"/>
      <c r="O1657" s="37"/>
    </row>
    <row r="1658" spans="10:15" x14ac:dyDescent="0.2">
      <c r="J1658" s="3"/>
      <c r="K1658" s="36"/>
      <c r="L1658" s="38"/>
      <c r="M1658" s="37"/>
      <c r="N1658" s="37"/>
      <c r="O1658" s="37"/>
    </row>
    <row r="1659" spans="10:15" x14ac:dyDescent="0.2">
      <c r="J1659" s="3"/>
      <c r="K1659" s="36"/>
      <c r="L1659" s="38"/>
      <c r="M1659" s="37"/>
      <c r="N1659" s="37"/>
      <c r="O1659" s="37"/>
    </row>
    <row r="1660" spans="10:15" x14ac:dyDescent="0.2">
      <c r="J1660" s="3"/>
      <c r="K1660" s="36"/>
      <c r="L1660" s="38"/>
      <c r="M1660" s="37"/>
      <c r="N1660" s="37"/>
      <c r="O1660" s="37"/>
    </row>
    <row r="1661" spans="10:15" x14ac:dyDescent="0.2">
      <c r="J1661" s="3"/>
      <c r="K1661" s="36"/>
      <c r="L1661" s="38"/>
      <c r="M1661" s="37"/>
      <c r="N1661" s="37"/>
      <c r="O1661" s="37"/>
    </row>
    <row r="1662" spans="10:15" x14ac:dyDescent="0.2">
      <c r="J1662" s="3"/>
      <c r="K1662" s="36"/>
      <c r="L1662" s="38"/>
      <c r="M1662" s="37"/>
      <c r="N1662" s="37"/>
      <c r="O1662" s="37"/>
    </row>
    <row r="1663" spans="10:15" x14ac:dyDescent="0.2">
      <c r="J1663" s="3"/>
      <c r="K1663" s="36"/>
      <c r="L1663" s="38"/>
      <c r="M1663" s="37"/>
      <c r="N1663" s="37"/>
      <c r="O1663" s="37"/>
    </row>
    <row r="1664" spans="10:15" x14ac:dyDescent="0.2">
      <c r="J1664" s="3"/>
      <c r="K1664" s="36"/>
      <c r="L1664" s="38"/>
      <c r="M1664" s="37"/>
      <c r="N1664" s="37"/>
      <c r="O1664" s="37"/>
    </row>
    <row r="1665" spans="10:15" x14ac:dyDescent="0.2">
      <c r="J1665" s="3"/>
      <c r="K1665" s="36"/>
      <c r="L1665" s="38"/>
      <c r="M1665" s="37"/>
      <c r="N1665" s="37"/>
      <c r="O1665" s="37"/>
    </row>
    <row r="1666" spans="10:15" x14ac:dyDescent="0.2">
      <c r="J1666" s="3"/>
      <c r="K1666" s="36"/>
      <c r="L1666" s="38"/>
      <c r="M1666" s="37"/>
      <c r="N1666" s="37"/>
      <c r="O1666" s="37"/>
    </row>
    <row r="1667" spans="10:15" x14ac:dyDescent="0.2">
      <c r="J1667" s="3"/>
      <c r="K1667" s="36"/>
      <c r="L1667" s="38"/>
      <c r="M1667" s="37"/>
      <c r="N1667" s="37"/>
      <c r="O1667" s="37"/>
    </row>
    <row r="1668" spans="10:15" x14ac:dyDescent="0.2">
      <c r="J1668" s="3"/>
      <c r="K1668" s="36"/>
      <c r="L1668" s="38"/>
      <c r="M1668" s="37"/>
      <c r="N1668" s="37"/>
      <c r="O1668" s="37"/>
    </row>
    <row r="1669" spans="10:15" x14ac:dyDescent="0.2">
      <c r="J1669" s="3"/>
      <c r="K1669" s="36"/>
      <c r="L1669" s="38"/>
      <c r="M1669" s="37"/>
      <c r="N1669" s="37"/>
      <c r="O1669" s="37"/>
    </row>
    <row r="1670" spans="10:15" x14ac:dyDescent="0.2">
      <c r="J1670" s="3"/>
      <c r="K1670" s="36"/>
      <c r="L1670" s="38"/>
      <c r="M1670" s="37"/>
      <c r="N1670" s="37"/>
      <c r="O1670" s="37"/>
    </row>
    <row r="1671" spans="10:15" x14ac:dyDescent="0.2">
      <c r="J1671" s="3"/>
      <c r="K1671" s="36"/>
      <c r="L1671" s="38"/>
      <c r="M1671" s="37"/>
      <c r="N1671" s="37"/>
      <c r="O1671" s="37"/>
    </row>
    <row r="1672" spans="10:15" x14ac:dyDescent="0.2">
      <c r="J1672" s="3"/>
      <c r="K1672" s="36"/>
      <c r="L1672" s="38"/>
      <c r="M1672" s="37"/>
      <c r="N1672" s="37"/>
      <c r="O1672" s="37"/>
    </row>
    <row r="1673" spans="10:15" x14ac:dyDescent="0.2">
      <c r="J1673" s="3"/>
      <c r="K1673" s="36"/>
      <c r="L1673" s="38"/>
      <c r="M1673" s="37"/>
      <c r="N1673" s="37"/>
      <c r="O1673" s="37"/>
    </row>
    <row r="1674" spans="10:15" x14ac:dyDescent="0.2">
      <c r="J1674" s="3"/>
      <c r="K1674" s="36"/>
      <c r="L1674" s="38"/>
      <c r="M1674" s="37"/>
      <c r="N1674" s="37"/>
      <c r="O1674" s="37"/>
    </row>
    <row r="1675" spans="10:15" x14ac:dyDescent="0.2">
      <c r="J1675" s="3"/>
      <c r="K1675" s="36"/>
      <c r="L1675" s="38"/>
      <c r="M1675" s="37"/>
      <c r="N1675" s="37"/>
      <c r="O1675" s="37"/>
    </row>
    <row r="1676" spans="10:15" x14ac:dyDescent="0.2">
      <c r="J1676" s="3"/>
      <c r="K1676" s="36"/>
      <c r="L1676" s="38"/>
      <c r="M1676" s="37"/>
      <c r="N1676" s="37"/>
      <c r="O1676" s="37"/>
    </row>
    <row r="1677" spans="10:15" x14ac:dyDescent="0.2">
      <c r="J1677" s="3"/>
      <c r="K1677" s="36"/>
      <c r="L1677" s="38"/>
      <c r="M1677" s="37"/>
      <c r="N1677" s="37"/>
      <c r="O1677" s="37"/>
    </row>
    <row r="1678" spans="10:15" x14ac:dyDescent="0.2">
      <c r="J1678" s="3"/>
      <c r="K1678" s="36"/>
      <c r="L1678" s="38"/>
      <c r="M1678" s="37"/>
      <c r="N1678" s="37"/>
      <c r="O1678" s="37"/>
    </row>
    <row r="1679" spans="10:15" x14ac:dyDescent="0.2">
      <c r="J1679" s="3"/>
      <c r="K1679" s="36"/>
      <c r="L1679" s="38"/>
      <c r="M1679" s="37"/>
      <c r="N1679" s="37"/>
      <c r="O1679" s="37"/>
    </row>
    <row r="1680" spans="10:15" x14ac:dyDescent="0.2">
      <c r="J1680" s="3"/>
      <c r="K1680" s="36"/>
      <c r="L1680" s="38"/>
      <c r="M1680" s="37"/>
      <c r="N1680" s="37"/>
      <c r="O1680" s="37"/>
    </row>
    <row r="1681" spans="10:15" x14ac:dyDescent="0.2">
      <c r="J1681" s="3"/>
      <c r="K1681" s="36"/>
      <c r="L1681" s="38"/>
      <c r="M1681" s="37"/>
      <c r="N1681" s="37"/>
      <c r="O1681" s="37"/>
    </row>
    <row r="1682" spans="10:15" x14ac:dyDescent="0.2">
      <c r="J1682" s="3"/>
      <c r="K1682" s="36"/>
      <c r="L1682" s="38"/>
      <c r="M1682" s="37"/>
      <c r="N1682" s="37"/>
      <c r="O1682" s="37"/>
    </row>
    <row r="1683" spans="10:15" x14ac:dyDescent="0.2">
      <c r="J1683" s="3"/>
      <c r="K1683" s="36"/>
      <c r="L1683" s="38"/>
      <c r="M1683" s="37"/>
      <c r="N1683" s="37"/>
      <c r="O1683" s="37"/>
    </row>
    <row r="1684" spans="10:15" x14ac:dyDescent="0.2">
      <c r="J1684" s="3"/>
      <c r="K1684" s="36"/>
      <c r="L1684" s="38"/>
      <c r="M1684" s="37"/>
      <c r="N1684" s="37"/>
      <c r="O1684" s="37"/>
    </row>
    <row r="1685" spans="10:15" x14ac:dyDescent="0.2">
      <c r="J1685" s="3"/>
      <c r="K1685" s="36"/>
      <c r="L1685" s="38"/>
      <c r="M1685" s="37"/>
      <c r="N1685" s="37"/>
      <c r="O1685" s="37"/>
    </row>
    <row r="1686" spans="10:15" x14ac:dyDescent="0.2">
      <c r="J1686" s="3"/>
      <c r="K1686" s="36"/>
      <c r="L1686" s="38"/>
      <c r="M1686" s="37"/>
      <c r="N1686" s="37"/>
      <c r="O1686" s="37"/>
    </row>
    <row r="1687" spans="10:15" x14ac:dyDescent="0.2">
      <c r="J1687" s="3"/>
      <c r="K1687" s="36"/>
      <c r="L1687" s="38"/>
      <c r="M1687" s="37"/>
      <c r="N1687" s="37"/>
      <c r="O1687" s="37"/>
    </row>
    <row r="1688" spans="10:15" x14ac:dyDescent="0.2">
      <c r="J1688" s="3"/>
      <c r="K1688" s="36"/>
      <c r="L1688" s="38"/>
      <c r="M1688" s="37"/>
      <c r="N1688" s="37"/>
      <c r="O1688" s="37"/>
    </row>
    <row r="1689" spans="10:15" x14ac:dyDescent="0.2">
      <c r="J1689" s="3"/>
      <c r="K1689" s="36"/>
      <c r="L1689" s="38"/>
      <c r="M1689" s="37"/>
      <c r="N1689" s="37"/>
      <c r="O1689" s="37"/>
    </row>
    <row r="1690" spans="10:15" x14ac:dyDescent="0.2">
      <c r="J1690" s="3"/>
      <c r="K1690" s="36"/>
      <c r="L1690" s="38"/>
      <c r="M1690" s="37"/>
      <c r="N1690" s="37"/>
      <c r="O1690" s="37"/>
    </row>
    <row r="1691" spans="10:15" x14ac:dyDescent="0.2">
      <c r="J1691" s="3"/>
      <c r="K1691" s="36"/>
      <c r="L1691" s="38"/>
      <c r="M1691" s="37"/>
      <c r="N1691" s="37"/>
      <c r="O1691" s="37"/>
    </row>
    <row r="1692" spans="10:15" x14ac:dyDescent="0.2">
      <c r="J1692" s="3"/>
      <c r="K1692" s="36"/>
      <c r="L1692" s="38"/>
      <c r="M1692" s="37"/>
      <c r="N1692" s="37"/>
      <c r="O1692" s="37"/>
    </row>
    <row r="1693" spans="10:15" x14ac:dyDescent="0.2">
      <c r="J1693" s="3"/>
      <c r="K1693" s="36"/>
      <c r="L1693" s="38"/>
      <c r="M1693" s="37"/>
      <c r="N1693" s="37"/>
      <c r="O1693" s="37"/>
    </row>
    <row r="1694" spans="10:15" x14ac:dyDescent="0.2">
      <c r="J1694" s="3"/>
      <c r="K1694" s="36"/>
      <c r="L1694" s="38"/>
      <c r="M1694" s="37"/>
      <c r="N1694" s="37"/>
      <c r="O1694" s="37"/>
    </row>
    <row r="1695" spans="10:15" x14ac:dyDescent="0.2">
      <c r="J1695" s="3"/>
      <c r="K1695" s="36"/>
      <c r="L1695" s="38"/>
      <c r="M1695" s="37"/>
      <c r="N1695" s="37"/>
      <c r="O1695" s="37"/>
    </row>
    <row r="1696" spans="10:15" x14ac:dyDescent="0.2">
      <c r="J1696" s="3"/>
      <c r="K1696" s="36"/>
      <c r="L1696" s="38"/>
      <c r="M1696" s="37"/>
      <c r="N1696" s="37"/>
      <c r="O1696" s="37"/>
    </row>
    <row r="1697" spans="10:15" x14ac:dyDescent="0.2">
      <c r="J1697" s="3"/>
      <c r="K1697" s="36"/>
      <c r="L1697" s="38"/>
      <c r="M1697" s="37"/>
      <c r="N1697" s="37"/>
      <c r="O1697" s="37"/>
    </row>
    <row r="1698" spans="10:15" x14ac:dyDescent="0.2">
      <c r="J1698" s="3"/>
      <c r="K1698" s="36"/>
      <c r="L1698" s="38"/>
      <c r="M1698" s="37"/>
      <c r="N1698" s="37"/>
      <c r="O1698" s="37"/>
    </row>
    <row r="1699" spans="10:15" x14ac:dyDescent="0.2">
      <c r="J1699" s="3"/>
      <c r="K1699" s="36"/>
      <c r="L1699" s="38"/>
      <c r="M1699" s="37"/>
      <c r="N1699" s="37"/>
      <c r="O1699" s="37"/>
    </row>
    <row r="1700" spans="10:15" x14ac:dyDescent="0.2">
      <c r="J1700" s="3"/>
      <c r="K1700" s="36"/>
      <c r="L1700" s="38"/>
      <c r="M1700" s="37"/>
      <c r="N1700" s="37"/>
      <c r="O1700" s="37"/>
    </row>
    <row r="1701" spans="10:15" x14ac:dyDescent="0.2">
      <c r="J1701" s="3"/>
      <c r="K1701" s="36"/>
      <c r="L1701" s="38"/>
      <c r="M1701" s="37"/>
      <c r="N1701" s="37"/>
      <c r="O1701" s="37"/>
    </row>
    <row r="1702" spans="10:15" x14ac:dyDescent="0.2">
      <c r="J1702" s="3"/>
      <c r="K1702" s="36"/>
      <c r="L1702" s="38"/>
      <c r="M1702" s="37"/>
      <c r="N1702" s="37"/>
      <c r="O1702" s="37"/>
    </row>
    <row r="1703" spans="10:15" x14ac:dyDescent="0.2">
      <c r="J1703" s="3"/>
      <c r="K1703" s="36"/>
      <c r="L1703" s="38"/>
      <c r="M1703" s="37"/>
      <c r="N1703" s="37"/>
      <c r="O1703" s="37"/>
    </row>
    <row r="1704" spans="10:15" x14ac:dyDescent="0.2">
      <c r="J1704" s="3"/>
      <c r="K1704" s="36"/>
      <c r="L1704" s="38"/>
      <c r="M1704" s="37"/>
      <c r="N1704" s="37"/>
      <c r="O1704" s="37"/>
    </row>
    <row r="1705" spans="10:15" x14ac:dyDescent="0.2">
      <c r="J1705" s="3"/>
      <c r="K1705" s="36"/>
      <c r="L1705" s="38"/>
      <c r="M1705" s="37"/>
      <c r="N1705" s="37"/>
      <c r="O1705" s="37"/>
    </row>
    <row r="1706" spans="10:15" x14ac:dyDescent="0.2">
      <c r="J1706" s="3"/>
      <c r="K1706" s="36"/>
      <c r="L1706" s="38"/>
      <c r="M1706" s="37"/>
      <c r="N1706" s="37"/>
      <c r="O1706" s="37"/>
    </row>
    <row r="1707" spans="10:15" x14ac:dyDescent="0.2">
      <c r="J1707" s="3"/>
      <c r="K1707" s="36"/>
      <c r="L1707" s="38"/>
      <c r="M1707" s="37"/>
      <c r="N1707" s="37"/>
      <c r="O1707" s="37"/>
    </row>
    <row r="1708" spans="10:15" x14ac:dyDescent="0.2">
      <c r="J1708" s="3"/>
      <c r="K1708" s="36"/>
      <c r="L1708" s="38"/>
      <c r="M1708" s="37"/>
      <c r="N1708" s="37"/>
      <c r="O1708" s="37"/>
    </row>
    <row r="1709" spans="10:15" x14ac:dyDescent="0.2">
      <c r="J1709" s="3"/>
      <c r="K1709" s="36"/>
      <c r="L1709" s="38"/>
      <c r="M1709" s="37"/>
      <c r="N1709" s="37"/>
      <c r="O1709" s="37"/>
    </row>
    <row r="1710" spans="10:15" x14ac:dyDescent="0.2">
      <c r="J1710" s="3"/>
      <c r="K1710" s="36"/>
      <c r="L1710" s="38"/>
      <c r="M1710" s="37"/>
      <c r="N1710" s="37"/>
      <c r="O1710" s="37"/>
    </row>
    <row r="1711" spans="10:15" x14ac:dyDescent="0.2">
      <c r="J1711" s="3"/>
      <c r="K1711" s="36"/>
      <c r="L1711" s="38"/>
      <c r="M1711" s="37"/>
      <c r="N1711" s="37"/>
      <c r="O1711" s="37"/>
    </row>
    <row r="1712" spans="10:15" x14ac:dyDescent="0.2">
      <c r="J1712" s="3"/>
      <c r="K1712" s="36"/>
      <c r="L1712" s="38"/>
      <c r="M1712" s="37"/>
      <c r="N1712" s="37"/>
      <c r="O1712" s="37"/>
    </row>
    <row r="1713" spans="10:15" x14ac:dyDescent="0.2">
      <c r="J1713" s="3"/>
      <c r="K1713" s="36"/>
      <c r="L1713" s="38"/>
      <c r="M1713" s="37"/>
      <c r="N1713" s="37"/>
      <c r="O1713" s="37"/>
    </row>
    <row r="1714" spans="10:15" x14ac:dyDescent="0.2">
      <c r="J1714" s="3"/>
      <c r="K1714" s="36"/>
      <c r="L1714" s="38"/>
      <c r="M1714" s="37"/>
      <c r="N1714" s="37"/>
      <c r="O1714" s="37"/>
    </row>
    <row r="1715" spans="10:15" x14ac:dyDescent="0.2">
      <c r="J1715" s="3"/>
      <c r="K1715" s="36"/>
      <c r="L1715" s="38"/>
      <c r="M1715" s="37"/>
      <c r="N1715" s="37"/>
      <c r="O1715" s="37"/>
    </row>
    <row r="1716" spans="10:15" x14ac:dyDescent="0.2">
      <c r="J1716" s="3"/>
      <c r="K1716" s="36"/>
      <c r="L1716" s="38"/>
      <c r="M1716" s="37"/>
      <c r="N1716" s="37"/>
      <c r="O1716" s="37"/>
    </row>
    <row r="1717" spans="10:15" x14ac:dyDescent="0.2">
      <c r="J1717" s="3"/>
      <c r="K1717" s="36"/>
      <c r="L1717" s="38"/>
      <c r="M1717" s="37"/>
      <c r="N1717" s="37"/>
      <c r="O1717" s="37"/>
    </row>
    <row r="1718" spans="10:15" x14ac:dyDescent="0.2">
      <c r="J1718" s="3"/>
      <c r="K1718" s="36"/>
      <c r="L1718" s="38"/>
      <c r="M1718" s="37"/>
      <c r="N1718" s="37"/>
      <c r="O1718" s="37"/>
    </row>
    <row r="1719" spans="10:15" x14ac:dyDescent="0.2">
      <c r="J1719" s="3"/>
      <c r="K1719" s="36"/>
      <c r="L1719" s="38"/>
      <c r="M1719" s="37"/>
      <c r="N1719" s="37"/>
      <c r="O1719" s="37"/>
    </row>
    <row r="1720" spans="10:15" x14ac:dyDescent="0.2">
      <c r="J1720" s="3"/>
      <c r="K1720" s="36"/>
      <c r="L1720" s="38"/>
      <c r="M1720" s="37"/>
      <c r="N1720" s="37"/>
      <c r="O1720" s="37"/>
    </row>
    <row r="1721" spans="10:15" x14ac:dyDescent="0.2">
      <c r="J1721" s="3"/>
      <c r="K1721" s="36"/>
      <c r="L1721" s="38"/>
      <c r="M1721" s="37"/>
      <c r="N1721" s="37"/>
      <c r="O1721" s="37"/>
    </row>
    <row r="1722" spans="10:15" x14ac:dyDescent="0.2">
      <c r="J1722" s="3"/>
      <c r="K1722" s="36"/>
      <c r="L1722" s="38"/>
      <c r="M1722" s="37"/>
      <c r="N1722" s="37"/>
      <c r="O1722" s="37"/>
    </row>
    <row r="1723" spans="10:15" x14ac:dyDescent="0.2">
      <c r="J1723" s="3"/>
      <c r="K1723" s="36"/>
      <c r="L1723" s="38"/>
      <c r="M1723" s="37"/>
      <c r="N1723" s="37"/>
      <c r="O1723" s="37"/>
    </row>
    <row r="1724" spans="10:15" x14ac:dyDescent="0.2">
      <c r="J1724" s="3"/>
      <c r="K1724" s="36"/>
      <c r="L1724" s="38"/>
      <c r="M1724" s="37"/>
      <c r="N1724" s="37"/>
      <c r="O1724" s="37"/>
    </row>
    <row r="1725" spans="10:15" x14ac:dyDescent="0.2">
      <c r="J1725" s="3"/>
      <c r="K1725" s="36"/>
      <c r="L1725" s="38"/>
      <c r="M1725" s="37"/>
      <c r="N1725" s="37"/>
      <c r="O1725" s="37"/>
    </row>
    <row r="1726" spans="10:15" x14ac:dyDescent="0.2">
      <c r="J1726" s="3"/>
      <c r="K1726" s="36"/>
      <c r="L1726" s="38"/>
      <c r="M1726" s="37"/>
      <c r="N1726" s="37"/>
      <c r="O1726" s="37"/>
    </row>
    <row r="1727" spans="10:15" x14ac:dyDescent="0.2">
      <c r="J1727" s="3"/>
      <c r="K1727" s="36"/>
      <c r="L1727" s="38"/>
      <c r="M1727" s="37"/>
      <c r="N1727" s="37"/>
      <c r="O1727" s="37"/>
    </row>
    <row r="1728" spans="10:15" x14ac:dyDescent="0.2">
      <c r="J1728" s="3"/>
      <c r="K1728" s="36"/>
      <c r="L1728" s="38"/>
      <c r="M1728" s="37"/>
      <c r="N1728" s="37"/>
      <c r="O1728" s="37"/>
    </row>
    <row r="1729" spans="10:15" x14ac:dyDescent="0.2">
      <c r="J1729" s="3"/>
      <c r="K1729" s="36"/>
      <c r="L1729" s="38"/>
      <c r="M1729" s="37"/>
      <c r="N1729" s="37"/>
      <c r="O1729" s="37"/>
    </row>
    <row r="1730" spans="10:15" x14ac:dyDescent="0.2">
      <c r="J1730" s="3"/>
      <c r="K1730" s="36"/>
      <c r="L1730" s="38"/>
      <c r="M1730" s="37"/>
      <c r="N1730" s="37"/>
      <c r="O1730" s="37"/>
    </row>
    <row r="1731" spans="10:15" x14ac:dyDescent="0.2">
      <c r="J1731" s="3"/>
      <c r="K1731" s="36"/>
      <c r="L1731" s="38"/>
      <c r="M1731" s="37"/>
      <c r="N1731" s="37"/>
      <c r="O1731" s="37"/>
    </row>
    <row r="1732" spans="10:15" x14ac:dyDescent="0.2">
      <c r="J1732" s="3"/>
      <c r="K1732" s="36"/>
      <c r="L1732" s="38"/>
      <c r="M1732" s="37"/>
      <c r="N1732" s="37"/>
      <c r="O1732" s="37"/>
    </row>
    <row r="1733" spans="10:15" x14ac:dyDescent="0.2">
      <c r="J1733" s="3"/>
      <c r="K1733" s="36"/>
      <c r="L1733" s="38"/>
      <c r="M1733" s="37"/>
      <c r="N1733" s="37"/>
      <c r="O1733" s="37"/>
    </row>
    <row r="1734" spans="10:15" x14ac:dyDescent="0.2">
      <c r="J1734" s="3"/>
      <c r="K1734" s="36"/>
      <c r="L1734" s="38"/>
      <c r="M1734" s="37"/>
      <c r="N1734" s="37"/>
      <c r="O1734" s="37"/>
    </row>
    <row r="1735" spans="10:15" x14ac:dyDescent="0.2">
      <c r="J1735" s="3"/>
      <c r="K1735" s="36"/>
      <c r="L1735" s="38"/>
      <c r="M1735" s="37"/>
      <c r="N1735" s="37"/>
      <c r="O1735" s="37"/>
    </row>
    <row r="1736" spans="10:15" x14ac:dyDescent="0.2">
      <c r="J1736" s="3"/>
      <c r="K1736" s="36"/>
      <c r="L1736" s="38"/>
      <c r="M1736" s="37"/>
      <c r="N1736" s="37"/>
      <c r="O1736" s="37"/>
    </row>
    <row r="1737" spans="10:15" x14ac:dyDescent="0.2">
      <c r="J1737" s="3"/>
      <c r="K1737" s="36"/>
      <c r="L1737" s="38"/>
      <c r="M1737" s="37"/>
      <c r="N1737" s="37"/>
      <c r="O1737" s="37"/>
    </row>
    <row r="1738" spans="10:15" x14ac:dyDescent="0.2">
      <c r="J1738" s="3"/>
      <c r="K1738" s="36"/>
      <c r="L1738" s="38"/>
      <c r="M1738" s="37"/>
      <c r="N1738" s="37"/>
      <c r="O1738" s="37"/>
    </row>
    <row r="1739" spans="10:15" x14ac:dyDescent="0.2">
      <c r="J1739" s="3"/>
      <c r="K1739" s="36"/>
      <c r="L1739" s="38"/>
      <c r="M1739" s="37"/>
      <c r="N1739" s="37"/>
      <c r="O1739" s="37"/>
    </row>
    <row r="1740" spans="10:15" x14ac:dyDescent="0.2">
      <c r="J1740" s="3"/>
      <c r="K1740" s="36"/>
      <c r="L1740" s="38"/>
      <c r="M1740" s="37"/>
      <c r="N1740" s="37"/>
      <c r="O1740" s="37"/>
    </row>
    <row r="1741" spans="10:15" x14ac:dyDescent="0.2">
      <c r="J1741" s="3"/>
      <c r="K1741" s="36"/>
      <c r="L1741" s="38"/>
      <c r="M1741" s="37"/>
      <c r="N1741" s="37"/>
      <c r="O1741" s="37"/>
    </row>
    <row r="1742" spans="10:15" x14ac:dyDescent="0.2">
      <c r="J1742" s="3"/>
      <c r="K1742" s="36"/>
      <c r="L1742" s="38"/>
      <c r="M1742" s="37"/>
      <c r="N1742" s="37"/>
      <c r="O1742" s="37"/>
    </row>
    <row r="1743" spans="10:15" x14ac:dyDescent="0.2">
      <c r="J1743" s="3"/>
      <c r="K1743" s="36"/>
      <c r="L1743" s="38"/>
      <c r="M1743" s="37"/>
      <c r="N1743" s="37"/>
      <c r="O1743" s="37"/>
    </row>
    <row r="1744" spans="10:15" x14ac:dyDescent="0.2">
      <c r="J1744" s="3"/>
      <c r="K1744" s="36"/>
      <c r="L1744" s="38"/>
      <c r="M1744" s="37"/>
      <c r="N1744" s="37"/>
      <c r="O1744" s="37"/>
    </row>
    <row r="1745" spans="10:15" x14ac:dyDescent="0.2">
      <c r="J1745" s="3"/>
      <c r="K1745" s="36"/>
      <c r="L1745" s="38"/>
      <c r="M1745" s="37"/>
      <c r="N1745" s="37"/>
      <c r="O1745" s="37"/>
    </row>
    <row r="1746" spans="10:15" x14ac:dyDescent="0.2">
      <c r="J1746" s="3"/>
      <c r="K1746" s="36"/>
      <c r="L1746" s="38"/>
      <c r="M1746" s="37"/>
      <c r="N1746" s="37"/>
      <c r="O1746" s="37"/>
    </row>
    <row r="1747" spans="10:15" x14ac:dyDescent="0.2">
      <c r="J1747" s="3"/>
      <c r="K1747" s="36"/>
      <c r="L1747" s="38"/>
      <c r="M1747" s="37"/>
      <c r="N1747" s="37"/>
      <c r="O1747" s="37"/>
    </row>
    <row r="1748" spans="10:15" x14ac:dyDescent="0.2">
      <c r="J1748" s="3"/>
      <c r="K1748" s="36"/>
      <c r="L1748" s="38"/>
      <c r="M1748" s="37"/>
      <c r="N1748" s="37"/>
      <c r="O1748" s="37"/>
    </row>
    <row r="1749" spans="10:15" x14ac:dyDescent="0.2">
      <c r="J1749" s="3"/>
      <c r="K1749" s="36"/>
      <c r="L1749" s="38"/>
      <c r="M1749" s="37"/>
      <c r="N1749" s="37"/>
      <c r="O1749" s="37"/>
    </row>
    <row r="1750" spans="10:15" x14ac:dyDescent="0.2">
      <c r="J1750" s="3"/>
      <c r="K1750" s="36"/>
      <c r="L1750" s="38"/>
      <c r="M1750" s="37"/>
      <c r="N1750" s="37"/>
      <c r="O1750" s="37"/>
    </row>
    <row r="1751" spans="10:15" x14ac:dyDescent="0.2">
      <c r="J1751" s="3"/>
      <c r="K1751" s="36"/>
      <c r="L1751" s="38"/>
      <c r="M1751" s="37"/>
      <c r="N1751" s="37"/>
      <c r="O1751" s="37"/>
    </row>
    <row r="1752" spans="10:15" x14ac:dyDescent="0.2">
      <c r="J1752" s="3"/>
      <c r="K1752" s="36"/>
      <c r="L1752" s="38"/>
      <c r="M1752" s="37"/>
      <c r="N1752" s="37"/>
      <c r="O1752" s="37"/>
    </row>
    <row r="1753" spans="10:15" x14ac:dyDescent="0.2">
      <c r="J1753" s="3"/>
      <c r="K1753" s="36"/>
      <c r="L1753" s="38"/>
      <c r="M1753" s="37"/>
      <c r="N1753" s="37"/>
      <c r="O1753" s="37"/>
    </row>
    <row r="1754" spans="10:15" x14ac:dyDescent="0.2">
      <c r="J1754" s="3"/>
      <c r="K1754" s="36"/>
      <c r="L1754" s="38"/>
      <c r="M1754" s="37"/>
      <c r="N1754" s="37"/>
      <c r="O1754" s="37"/>
    </row>
    <row r="1755" spans="10:15" x14ac:dyDescent="0.2">
      <c r="J1755" s="3"/>
      <c r="K1755" s="36"/>
      <c r="L1755" s="38"/>
      <c r="M1755" s="37"/>
      <c r="N1755" s="37"/>
      <c r="O1755" s="37"/>
    </row>
    <row r="1756" spans="10:15" x14ac:dyDescent="0.2">
      <c r="J1756" s="3"/>
      <c r="K1756" s="36"/>
      <c r="L1756" s="38"/>
      <c r="M1756" s="37"/>
      <c r="N1756" s="37"/>
      <c r="O1756" s="37"/>
    </row>
    <row r="1757" spans="10:15" x14ac:dyDescent="0.2">
      <c r="J1757" s="3"/>
      <c r="K1757" s="36"/>
      <c r="L1757" s="38"/>
      <c r="M1757" s="37"/>
      <c r="N1757" s="37"/>
      <c r="O1757" s="37"/>
    </row>
    <row r="1758" spans="10:15" x14ac:dyDescent="0.2">
      <c r="J1758" s="3"/>
      <c r="K1758" s="36"/>
      <c r="L1758" s="38"/>
      <c r="M1758" s="37"/>
      <c r="N1758" s="37"/>
      <c r="O1758" s="37"/>
    </row>
    <row r="1759" spans="10:15" x14ac:dyDescent="0.2">
      <c r="J1759" s="3"/>
      <c r="K1759" s="36"/>
      <c r="L1759" s="38"/>
      <c r="M1759" s="37"/>
      <c r="N1759" s="37"/>
      <c r="O1759" s="37"/>
    </row>
    <row r="1760" spans="10:15" x14ac:dyDescent="0.2">
      <c r="J1760" s="3"/>
      <c r="K1760" s="36"/>
      <c r="L1760" s="38"/>
      <c r="M1760" s="37"/>
      <c r="N1760" s="37"/>
      <c r="O1760" s="37"/>
    </row>
    <row r="1761" spans="10:15" x14ac:dyDescent="0.2">
      <c r="J1761" s="3"/>
      <c r="K1761" s="36"/>
      <c r="L1761" s="38"/>
      <c r="M1761" s="37"/>
      <c r="N1761" s="37"/>
      <c r="O1761" s="37"/>
    </row>
    <row r="1762" spans="10:15" x14ac:dyDescent="0.2">
      <c r="J1762" s="3"/>
      <c r="K1762" s="36"/>
      <c r="L1762" s="38"/>
      <c r="M1762" s="37"/>
      <c r="N1762" s="37"/>
      <c r="O1762" s="37"/>
    </row>
    <row r="1763" spans="10:15" x14ac:dyDescent="0.2">
      <c r="J1763" s="3"/>
      <c r="K1763" s="36"/>
      <c r="L1763" s="38"/>
      <c r="M1763" s="37"/>
      <c r="N1763" s="37"/>
      <c r="O1763" s="37"/>
    </row>
    <row r="1764" spans="10:15" x14ac:dyDescent="0.2">
      <c r="J1764" s="3"/>
      <c r="K1764" s="36"/>
      <c r="L1764" s="38"/>
      <c r="M1764" s="37"/>
      <c r="N1764" s="37"/>
      <c r="O1764" s="37"/>
    </row>
    <row r="1765" spans="10:15" x14ac:dyDescent="0.2">
      <c r="J1765" s="3"/>
      <c r="K1765" s="36"/>
      <c r="L1765" s="38"/>
      <c r="M1765" s="37"/>
      <c r="N1765" s="37"/>
      <c r="O1765" s="37"/>
    </row>
    <row r="1766" spans="10:15" x14ac:dyDescent="0.2">
      <c r="J1766" s="3"/>
      <c r="K1766" s="36"/>
      <c r="L1766" s="38"/>
      <c r="M1766" s="37"/>
      <c r="N1766" s="37"/>
      <c r="O1766" s="37"/>
    </row>
    <row r="1767" spans="10:15" x14ac:dyDescent="0.2">
      <c r="J1767" s="3"/>
      <c r="K1767" s="36"/>
      <c r="L1767" s="38"/>
      <c r="M1767" s="37"/>
      <c r="N1767" s="37"/>
      <c r="O1767" s="37"/>
    </row>
    <row r="1768" spans="10:15" x14ac:dyDescent="0.2">
      <c r="J1768" s="3"/>
      <c r="K1768" s="36"/>
      <c r="L1768" s="38"/>
      <c r="M1768" s="37"/>
      <c r="N1768" s="37"/>
      <c r="O1768" s="37"/>
    </row>
    <row r="1769" spans="10:15" x14ac:dyDescent="0.2">
      <c r="J1769" s="3"/>
      <c r="K1769" s="36"/>
      <c r="L1769" s="38"/>
      <c r="M1769" s="37"/>
      <c r="N1769" s="37"/>
      <c r="O1769" s="37"/>
    </row>
    <row r="1770" spans="10:15" x14ac:dyDescent="0.2">
      <c r="J1770" s="3"/>
      <c r="K1770" s="36"/>
      <c r="L1770" s="38"/>
      <c r="M1770" s="37"/>
      <c r="N1770" s="37"/>
      <c r="O1770" s="37"/>
    </row>
    <row r="1771" spans="10:15" x14ac:dyDescent="0.2">
      <c r="J1771" s="3"/>
      <c r="K1771" s="36"/>
      <c r="L1771" s="38"/>
      <c r="M1771" s="37"/>
      <c r="N1771" s="37"/>
      <c r="O1771" s="37"/>
    </row>
    <row r="1772" spans="10:15" x14ac:dyDescent="0.2">
      <c r="J1772" s="3"/>
      <c r="K1772" s="36"/>
      <c r="L1772" s="38"/>
      <c r="M1772" s="37"/>
      <c r="N1772" s="37"/>
      <c r="O1772" s="37"/>
    </row>
    <row r="1773" spans="10:15" x14ac:dyDescent="0.2">
      <c r="J1773" s="3"/>
      <c r="K1773" s="36"/>
      <c r="L1773" s="38"/>
      <c r="M1773" s="37"/>
      <c r="N1773" s="37"/>
      <c r="O1773" s="37"/>
    </row>
    <row r="1774" spans="10:15" x14ac:dyDescent="0.2">
      <c r="J1774" s="3"/>
      <c r="K1774" s="36"/>
      <c r="L1774" s="38"/>
      <c r="M1774" s="37"/>
      <c r="N1774" s="37"/>
      <c r="O1774" s="37"/>
    </row>
    <row r="1775" spans="10:15" x14ac:dyDescent="0.2">
      <c r="J1775" s="3"/>
      <c r="K1775" s="36"/>
      <c r="L1775" s="38"/>
      <c r="M1775" s="37"/>
      <c r="N1775" s="37"/>
      <c r="O1775" s="37"/>
    </row>
    <row r="1776" spans="10:15" x14ac:dyDescent="0.2">
      <c r="J1776" s="3"/>
      <c r="K1776" s="36"/>
      <c r="L1776" s="38"/>
      <c r="M1776" s="37"/>
      <c r="N1776" s="37"/>
      <c r="O1776" s="37"/>
    </row>
    <row r="1777" spans="10:15" x14ac:dyDescent="0.2">
      <c r="J1777" s="3"/>
      <c r="K1777" s="36"/>
      <c r="L1777" s="38"/>
      <c r="M1777" s="37"/>
      <c r="N1777" s="37"/>
      <c r="O1777" s="37"/>
    </row>
    <row r="1778" spans="10:15" x14ac:dyDescent="0.2">
      <c r="J1778" s="3"/>
      <c r="K1778" s="36"/>
      <c r="L1778" s="38"/>
      <c r="M1778" s="37"/>
      <c r="N1778" s="37"/>
      <c r="O1778" s="37"/>
    </row>
    <row r="1779" spans="10:15" x14ac:dyDescent="0.2">
      <c r="J1779" s="3"/>
      <c r="K1779" s="36"/>
      <c r="L1779" s="38"/>
      <c r="M1779" s="37"/>
      <c r="N1779" s="37"/>
      <c r="O1779" s="37"/>
    </row>
    <row r="1780" spans="10:15" x14ac:dyDescent="0.2">
      <c r="J1780" s="3"/>
      <c r="K1780" s="36"/>
      <c r="L1780" s="38"/>
      <c r="M1780" s="37"/>
      <c r="N1780" s="37"/>
      <c r="O1780" s="37"/>
    </row>
    <row r="1781" spans="10:15" x14ac:dyDescent="0.2">
      <c r="J1781" s="3"/>
      <c r="K1781" s="36"/>
      <c r="L1781" s="38"/>
      <c r="M1781" s="37"/>
      <c r="N1781" s="37"/>
      <c r="O1781" s="37"/>
    </row>
    <row r="1782" spans="10:15" x14ac:dyDescent="0.2">
      <c r="J1782" s="3"/>
      <c r="K1782" s="36"/>
      <c r="L1782" s="38"/>
      <c r="M1782" s="37"/>
      <c r="N1782" s="37"/>
      <c r="O1782" s="37"/>
    </row>
    <row r="1783" spans="10:15" x14ac:dyDescent="0.2">
      <c r="J1783" s="3"/>
      <c r="K1783" s="36"/>
      <c r="L1783" s="38"/>
      <c r="M1783" s="37"/>
      <c r="N1783" s="37"/>
      <c r="O1783" s="37"/>
    </row>
    <row r="1784" spans="10:15" x14ac:dyDescent="0.2">
      <c r="J1784" s="3"/>
      <c r="K1784" s="36"/>
      <c r="L1784" s="38"/>
      <c r="M1784" s="37"/>
      <c r="N1784" s="37"/>
      <c r="O1784" s="37"/>
    </row>
    <row r="1785" spans="10:15" x14ac:dyDescent="0.2">
      <c r="J1785" s="3"/>
      <c r="K1785" s="36"/>
      <c r="L1785" s="38"/>
      <c r="M1785" s="37"/>
      <c r="N1785" s="37"/>
      <c r="O1785" s="37"/>
    </row>
    <row r="1786" spans="10:15" x14ac:dyDescent="0.2">
      <c r="J1786" s="3"/>
      <c r="K1786" s="36"/>
      <c r="L1786" s="38"/>
      <c r="M1786" s="37"/>
      <c r="N1786" s="37"/>
      <c r="O1786" s="37"/>
    </row>
    <row r="1787" spans="10:15" x14ac:dyDescent="0.2">
      <c r="J1787" s="3"/>
      <c r="K1787" s="36"/>
      <c r="L1787" s="38"/>
      <c r="M1787" s="37"/>
      <c r="N1787" s="37"/>
      <c r="O1787" s="37"/>
    </row>
    <row r="1788" spans="10:15" x14ac:dyDescent="0.2">
      <c r="J1788" s="3"/>
      <c r="K1788" s="36"/>
      <c r="L1788" s="38"/>
      <c r="M1788" s="37"/>
      <c r="N1788" s="37"/>
      <c r="O1788" s="37"/>
    </row>
    <row r="1789" spans="10:15" x14ac:dyDescent="0.2">
      <c r="J1789" s="3"/>
      <c r="K1789" s="36"/>
      <c r="L1789" s="38"/>
      <c r="M1789" s="37"/>
      <c r="N1789" s="37"/>
      <c r="O1789" s="37"/>
    </row>
    <row r="1790" spans="10:15" x14ac:dyDescent="0.2">
      <c r="J1790" s="3"/>
      <c r="K1790" s="36"/>
      <c r="L1790" s="38"/>
      <c r="M1790" s="37"/>
      <c r="N1790" s="37"/>
      <c r="O1790" s="37"/>
    </row>
    <row r="1791" spans="10:15" x14ac:dyDescent="0.2">
      <c r="J1791" s="3"/>
      <c r="K1791" s="36"/>
      <c r="L1791" s="38"/>
      <c r="M1791" s="37"/>
      <c r="N1791" s="37"/>
      <c r="O1791" s="37"/>
    </row>
    <row r="1792" spans="10:15" x14ac:dyDescent="0.2">
      <c r="J1792" s="3"/>
      <c r="K1792" s="36"/>
      <c r="L1792" s="38"/>
      <c r="M1792" s="37"/>
      <c r="N1792" s="37"/>
      <c r="O1792" s="37"/>
    </row>
    <row r="1793" spans="10:15" x14ac:dyDescent="0.2">
      <c r="J1793" s="3"/>
      <c r="K1793" s="36"/>
      <c r="L1793" s="38"/>
      <c r="M1793" s="37"/>
      <c r="N1793" s="37"/>
      <c r="O1793" s="37"/>
    </row>
    <row r="1794" spans="10:15" x14ac:dyDescent="0.2">
      <c r="J1794" s="3"/>
      <c r="K1794" s="36"/>
      <c r="L1794" s="38"/>
      <c r="M1794" s="37"/>
      <c r="N1794" s="37"/>
      <c r="O1794" s="37"/>
    </row>
    <row r="1795" spans="10:15" x14ac:dyDescent="0.2">
      <c r="J1795" s="3"/>
      <c r="K1795" s="36"/>
      <c r="L1795" s="38"/>
      <c r="M1795" s="37"/>
      <c r="N1795" s="37"/>
      <c r="O1795" s="37"/>
    </row>
    <row r="1796" spans="10:15" x14ac:dyDescent="0.2">
      <c r="J1796" s="3"/>
      <c r="K1796" s="36"/>
      <c r="L1796" s="38"/>
      <c r="M1796" s="37"/>
      <c r="N1796" s="37"/>
      <c r="O1796" s="37"/>
    </row>
    <row r="1797" spans="10:15" x14ac:dyDescent="0.2">
      <c r="J1797" s="3"/>
      <c r="K1797" s="36"/>
      <c r="L1797" s="38"/>
      <c r="M1797" s="37"/>
      <c r="N1797" s="37"/>
      <c r="O1797" s="37"/>
    </row>
    <row r="1798" spans="10:15" x14ac:dyDescent="0.2">
      <c r="J1798" s="3"/>
      <c r="K1798" s="36"/>
      <c r="L1798" s="38"/>
      <c r="M1798" s="37"/>
      <c r="N1798" s="37"/>
      <c r="O1798" s="37"/>
    </row>
    <row r="1799" spans="10:15" x14ac:dyDescent="0.2">
      <c r="J1799" s="3"/>
      <c r="K1799" s="36"/>
      <c r="L1799" s="38"/>
      <c r="M1799" s="37"/>
      <c r="N1799" s="37"/>
      <c r="O1799" s="37"/>
    </row>
    <row r="1800" spans="10:15" x14ac:dyDescent="0.2">
      <c r="J1800" s="3"/>
      <c r="K1800" s="36"/>
      <c r="L1800" s="38"/>
      <c r="M1800" s="37"/>
      <c r="N1800" s="37"/>
      <c r="O1800" s="37"/>
    </row>
    <row r="1801" spans="10:15" x14ac:dyDescent="0.2">
      <c r="J1801" s="3"/>
      <c r="K1801" s="36"/>
      <c r="L1801" s="38"/>
      <c r="M1801" s="37"/>
      <c r="N1801" s="37"/>
      <c r="O1801" s="37"/>
    </row>
    <row r="1802" spans="10:15" x14ac:dyDescent="0.2">
      <c r="J1802" s="3"/>
      <c r="K1802" s="36"/>
      <c r="L1802" s="38"/>
      <c r="M1802" s="37"/>
      <c r="N1802" s="37"/>
      <c r="O1802" s="37"/>
    </row>
    <row r="1803" spans="10:15" x14ac:dyDescent="0.2">
      <c r="J1803" s="3"/>
      <c r="K1803" s="36"/>
      <c r="L1803" s="38"/>
      <c r="M1803" s="37"/>
      <c r="N1803" s="37"/>
      <c r="O1803" s="37"/>
    </row>
    <row r="1804" spans="10:15" x14ac:dyDescent="0.2">
      <c r="J1804" s="3"/>
      <c r="K1804" s="36"/>
      <c r="L1804" s="38"/>
      <c r="M1804" s="37"/>
      <c r="N1804" s="37"/>
      <c r="O1804" s="37"/>
    </row>
    <row r="1805" spans="10:15" x14ac:dyDescent="0.2">
      <c r="J1805" s="3"/>
      <c r="K1805" s="36"/>
      <c r="L1805" s="38"/>
      <c r="M1805" s="37"/>
      <c r="N1805" s="37"/>
      <c r="O1805" s="37"/>
    </row>
    <row r="1806" spans="10:15" x14ac:dyDescent="0.2">
      <c r="J1806" s="3"/>
      <c r="K1806" s="36"/>
      <c r="L1806" s="38"/>
      <c r="M1806" s="37"/>
      <c r="N1806" s="37"/>
      <c r="O1806" s="37"/>
    </row>
    <row r="1807" spans="10:15" x14ac:dyDescent="0.2">
      <c r="J1807" s="3"/>
      <c r="K1807" s="36"/>
      <c r="L1807" s="38"/>
      <c r="M1807" s="37"/>
      <c r="N1807" s="37"/>
      <c r="O1807" s="37"/>
    </row>
    <row r="1808" spans="10:15" x14ac:dyDescent="0.2">
      <c r="J1808" s="3"/>
      <c r="K1808" s="36"/>
      <c r="L1808" s="38"/>
      <c r="M1808" s="37"/>
      <c r="N1808" s="37"/>
      <c r="O1808" s="37"/>
    </row>
    <row r="1809" spans="10:15" x14ac:dyDescent="0.2">
      <c r="J1809" s="3"/>
      <c r="K1809" s="36"/>
      <c r="L1809" s="38"/>
      <c r="M1809" s="37"/>
      <c r="N1809" s="37"/>
      <c r="O1809" s="37"/>
    </row>
    <row r="1810" spans="10:15" x14ac:dyDescent="0.2">
      <c r="J1810" s="3"/>
      <c r="K1810" s="36"/>
      <c r="L1810" s="38"/>
      <c r="M1810" s="37"/>
      <c r="N1810" s="37"/>
      <c r="O1810" s="37"/>
    </row>
    <row r="1811" spans="10:15" x14ac:dyDescent="0.2">
      <c r="J1811" s="3"/>
      <c r="K1811" s="36"/>
      <c r="L1811" s="38"/>
      <c r="M1811" s="37"/>
      <c r="N1811" s="37"/>
      <c r="O1811" s="37"/>
    </row>
    <row r="1812" spans="10:15" x14ac:dyDescent="0.2">
      <c r="J1812" s="3"/>
      <c r="K1812" s="36"/>
      <c r="L1812" s="38"/>
      <c r="M1812" s="37"/>
      <c r="N1812" s="37"/>
      <c r="O1812" s="37"/>
    </row>
    <row r="1813" spans="10:15" x14ac:dyDescent="0.2">
      <c r="J1813" s="3"/>
      <c r="K1813" s="36"/>
      <c r="L1813" s="38"/>
      <c r="M1813" s="37"/>
      <c r="N1813" s="37"/>
      <c r="O1813" s="37"/>
    </row>
    <row r="1814" spans="10:15" x14ac:dyDescent="0.2">
      <c r="J1814" s="3"/>
      <c r="K1814" s="36"/>
      <c r="L1814" s="38"/>
      <c r="M1814" s="37"/>
      <c r="N1814" s="37"/>
      <c r="O1814" s="37"/>
    </row>
    <row r="1815" spans="10:15" x14ac:dyDescent="0.2">
      <c r="J1815" s="3"/>
      <c r="K1815" s="36"/>
      <c r="L1815" s="38"/>
      <c r="M1815" s="37"/>
      <c r="N1815" s="37"/>
      <c r="O1815" s="37"/>
    </row>
    <row r="1816" spans="10:15" x14ac:dyDescent="0.2">
      <c r="J1816" s="3"/>
      <c r="K1816" s="36"/>
      <c r="L1816" s="38"/>
      <c r="M1816" s="37"/>
      <c r="N1816" s="37"/>
      <c r="O1816" s="37"/>
    </row>
    <row r="1817" spans="10:15" x14ac:dyDescent="0.2">
      <c r="J1817" s="3"/>
      <c r="K1817" s="36"/>
      <c r="L1817" s="38"/>
      <c r="M1817" s="37"/>
      <c r="N1817" s="37"/>
      <c r="O1817" s="37"/>
    </row>
    <row r="1818" spans="10:15" x14ac:dyDescent="0.2">
      <c r="J1818" s="3"/>
      <c r="K1818" s="36"/>
      <c r="L1818" s="38"/>
      <c r="M1818" s="37"/>
      <c r="N1818" s="37"/>
      <c r="O1818" s="37"/>
    </row>
    <row r="1819" spans="10:15" x14ac:dyDescent="0.2">
      <c r="J1819" s="3"/>
      <c r="K1819" s="36"/>
      <c r="L1819" s="38"/>
      <c r="M1819" s="37"/>
      <c r="N1819" s="37"/>
      <c r="O1819" s="37"/>
    </row>
    <row r="1820" spans="10:15" x14ac:dyDescent="0.2">
      <c r="J1820" s="3"/>
      <c r="K1820" s="36"/>
      <c r="L1820" s="38"/>
      <c r="M1820" s="37"/>
      <c r="N1820" s="37"/>
      <c r="O1820" s="37"/>
    </row>
    <row r="1821" spans="10:15" x14ac:dyDescent="0.2">
      <c r="J1821" s="3"/>
      <c r="K1821" s="36"/>
      <c r="L1821" s="38"/>
      <c r="M1821" s="37"/>
      <c r="N1821" s="37"/>
      <c r="O1821" s="37"/>
    </row>
    <row r="1822" spans="10:15" x14ac:dyDescent="0.2">
      <c r="J1822" s="3"/>
      <c r="K1822" s="36"/>
      <c r="L1822" s="38"/>
      <c r="M1822" s="37"/>
      <c r="N1822" s="37"/>
      <c r="O1822" s="37"/>
    </row>
    <row r="1823" spans="10:15" x14ac:dyDescent="0.2">
      <c r="J1823" s="3"/>
      <c r="K1823" s="36"/>
      <c r="L1823" s="38"/>
      <c r="M1823" s="37"/>
      <c r="N1823" s="37"/>
      <c r="O1823" s="37"/>
    </row>
    <row r="1824" spans="10:15" x14ac:dyDescent="0.2">
      <c r="J1824" s="3"/>
      <c r="K1824" s="36"/>
      <c r="L1824" s="38"/>
      <c r="M1824" s="37"/>
      <c r="N1824" s="37"/>
      <c r="O1824" s="37"/>
    </row>
    <row r="1825" spans="10:15" x14ac:dyDescent="0.2">
      <c r="J1825" s="3"/>
      <c r="K1825" s="36"/>
      <c r="L1825" s="38"/>
      <c r="M1825" s="37"/>
      <c r="N1825" s="37"/>
      <c r="O1825" s="37"/>
    </row>
    <row r="1826" spans="10:15" x14ac:dyDescent="0.2">
      <c r="J1826" s="3"/>
      <c r="K1826" s="36"/>
      <c r="L1826" s="38"/>
      <c r="M1826" s="37"/>
      <c r="N1826" s="37"/>
      <c r="O1826" s="37"/>
    </row>
    <row r="1827" spans="10:15" x14ac:dyDescent="0.2">
      <c r="J1827" s="3"/>
      <c r="K1827" s="36"/>
      <c r="L1827" s="38"/>
      <c r="M1827" s="37"/>
      <c r="N1827" s="37"/>
      <c r="O1827" s="37"/>
    </row>
    <row r="1828" spans="10:15" x14ac:dyDescent="0.2">
      <c r="J1828" s="3"/>
      <c r="K1828" s="36"/>
      <c r="L1828" s="38"/>
      <c r="M1828" s="37"/>
      <c r="N1828" s="37"/>
      <c r="O1828" s="37"/>
    </row>
    <row r="1829" spans="10:15" x14ac:dyDescent="0.2">
      <c r="J1829" s="3"/>
      <c r="K1829" s="36"/>
      <c r="L1829" s="38"/>
      <c r="M1829" s="37"/>
      <c r="N1829" s="37"/>
      <c r="O1829" s="37"/>
    </row>
    <row r="1830" spans="10:15" x14ac:dyDescent="0.2">
      <c r="J1830" s="3"/>
      <c r="K1830" s="36"/>
      <c r="L1830" s="38"/>
      <c r="M1830" s="37"/>
      <c r="N1830" s="37"/>
      <c r="O1830" s="37"/>
    </row>
    <row r="1831" spans="10:15" x14ac:dyDescent="0.2">
      <c r="J1831" s="3"/>
      <c r="K1831" s="36"/>
      <c r="L1831" s="38"/>
      <c r="M1831" s="37"/>
      <c r="N1831" s="37"/>
      <c r="O1831" s="37"/>
    </row>
    <row r="1832" spans="10:15" x14ac:dyDescent="0.2">
      <c r="J1832" s="3"/>
      <c r="K1832" s="36"/>
      <c r="L1832" s="38"/>
      <c r="M1832" s="37"/>
      <c r="N1832" s="37"/>
      <c r="O1832" s="37"/>
    </row>
    <row r="1833" spans="10:15" x14ac:dyDescent="0.2">
      <c r="J1833" s="3"/>
      <c r="K1833" s="36"/>
      <c r="L1833" s="38"/>
      <c r="M1833" s="37"/>
      <c r="N1833" s="37"/>
      <c r="O1833" s="37"/>
    </row>
    <row r="1834" spans="10:15" x14ac:dyDescent="0.2">
      <c r="J1834" s="3"/>
      <c r="K1834" s="36"/>
      <c r="L1834" s="38"/>
      <c r="M1834" s="37"/>
      <c r="N1834" s="37"/>
      <c r="O1834" s="37"/>
    </row>
    <row r="1835" spans="10:15" x14ac:dyDescent="0.2">
      <c r="J1835" s="3"/>
      <c r="K1835" s="36"/>
      <c r="L1835" s="38"/>
      <c r="M1835" s="37"/>
      <c r="N1835" s="37"/>
      <c r="O1835" s="37"/>
    </row>
    <row r="1836" spans="10:15" x14ac:dyDescent="0.2">
      <c r="J1836" s="3"/>
      <c r="K1836" s="36"/>
      <c r="L1836" s="38"/>
      <c r="M1836" s="37"/>
      <c r="N1836" s="37"/>
      <c r="O1836" s="37"/>
    </row>
    <row r="1837" spans="10:15" x14ac:dyDescent="0.2">
      <c r="J1837" s="3"/>
      <c r="K1837" s="36"/>
      <c r="L1837" s="38"/>
      <c r="M1837" s="37"/>
      <c r="N1837" s="37"/>
      <c r="O1837" s="37"/>
    </row>
    <row r="1838" spans="10:15" x14ac:dyDescent="0.2">
      <c r="J1838" s="3"/>
      <c r="K1838" s="36"/>
      <c r="L1838" s="38"/>
      <c r="M1838" s="37"/>
      <c r="N1838" s="37"/>
      <c r="O1838" s="37"/>
    </row>
    <row r="1839" spans="10:15" x14ac:dyDescent="0.2">
      <c r="J1839" s="3"/>
      <c r="K1839" s="36"/>
      <c r="L1839" s="38"/>
      <c r="M1839" s="37"/>
      <c r="N1839" s="37"/>
      <c r="O1839" s="37"/>
    </row>
    <row r="1840" spans="10:15" x14ac:dyDescent="0.2">
      <c r="J1840" s="3"/>
      <c r="K1840" s="36"/>
      <c r="L1840" s="38"/>
      <c r="M1840" s="37"/>
      <c r="N1840" s="37"/>
      <c r="O1840" s="37"/>
    </row>
    <row r="1841" spans="10:15" x14ac:dyDescent="0.2">
      <c r="J1841" s="3"/>
      <c r="K1841" s="36"/>
      <c r="L1841" s="38"/>
      <c r="M1841" s="37"/>
      <c r="N1841" s="37"/>
      <c r="O1841" s="37"/>
    </row>
    <row r="1842" spans="10:15" x14ac:dyDescent="0.2">
      <c r="J1842" s="3"/>
      <c r="K1842" s="36"/>
      <c r="L1842" s="38"/>
      <c r="M1842" s="37"/>
      <c r="N1842" s="37"/>
      <c r="O1842" s="37"/>
    </row>
    <row r="1843" spans="10:15" x14ac:dyDescent="0.2">
      <c r="J1843" s="3"/>
      <c r="K1843" s="36"/>
      <c r="L1843" s="38"/>
      <c r="M1843" s="37"/>
      <c r="N1843" s="37"/>
      <c r="O1843" s="37"/>
    </row>
    <row r="1844" spans="10:15" x14ac:dyDescent="0.2">
      <c r="J1844" s="3"/>
      <c r="K1844" s="36"/>
      <c r="L1844" s="38"/>
      <c r="M1844" s="37"/>
      <c r="N1844" s="37"/>
      <c r="O1844" s="37"/>
    </row>
    <row r="1845" spans="10:15" x14ac:dyDescent="0.2">
      <c r="J1845" s="3"/>
      <c r="K1845" s="36"/>
      <c r="L1845" s="38"/>
      <c r="M1845" s="37"/>
      <c r="N1845" s="37"/>
      <c r="O1845" s="37"/>
    </row>
    <row r="1846" spans="10:15" x14ac:dyDescent="0.2">
      <c r="J1846" s="3"/>
      <c r="K1846" s="36"/>
      <c r="L1846" s="38"/>
      <c r="M1846" s="37"/>
      <c r="N1846" s="37"/>
      <c r="O1846" s="37"/>
    </row>
    <row r="1847" spans="10:15" x14ac:dyDescent="0.2">
      <c r="J1847" s="3"/>
      <c r="K1847" s="36"/>
      <c r="L1847" s="38"/>
      <c r="M1847" s="37"/>
      <c r="N1847" s="37"/>
      <c r="O1847" s="37"/>
    </row>
    <row r="1848" spans="10:15" x14ac:dyDescent="0.2">
      <c r="J1848" s="3"/>
      <c r="K1848" s="36"/>
      <c r="L1848" s="38"/>
      <c r="M1848" s="37"/>
      <c r="N1848" s="37"/>
      <c r="O1848" s="37"/>
    </row>
    <row r="1849" spans="10:15" x14ac:dyDescent="0.2">
      <c r="J1849" s="3"/>
      <c r="K1849" s="36"/>
      <c r="L1849" s="38"/>
      <c r="M1849" s="37"/>
      <c r="N1849" s="37"/>
      <c r="O1849" s="37"/>
    </row>
    <row r="1850" spans="10:15" x14ac:dyDescent="0.2">
      <c r="J1850" s="3"/>
      <c r="K1850" s="36"/>
      <c r="L1850" s="38"/>
      <c r="M1850" s="37"/>
      <c r="N1850" s="37"/>
      <c r="O1850" s="37"/>
    </row>
    <row r="1851" spans="10:15" x14ac:dyDescent="0.2">
      <c r="J1851" s="3"/>
      <c r="K1851" s="36"/>
      <c r="L1851" s="38"/>
      <c r="M1851" s="37"/>
      <c r="N1851" s="37"/>
      <c r="O1851" s="37"/>
    </row>
    <row r="1852" spans="10:15" x14ac:dyDescent="0.2">
      <c r="J1852" s="3"/>
      <c r="K1852" s="36"/>
      <c r="L1852" s="38"/>
      <c r="M1852" s="37"/>
      <c r="N1852" s="37"/>
      <c r="O1852" s="37"/>
    </row>
    <row r="1853" spans="10:15" x14ac:dyDescent="0.2">
      <c r="J1853" s="3"/>
      <c r="K1853" s="36"/>
      <c r="L1853" s="38"/>
      <c r="M1853" s="37"/>
      <c r="N1853" s="37"/>
      <c r="O1853" s="37"/>
    </row>
    <row r="1854" spans="10:15" x14ac:dyDescent="0.2">
      <c r="J1854" s="3"/>
      <c r="K1854" s="36"/>
      <c r="L1854" s="38"/>
      <c r="M1854" s="37"/>
      <c r="N1854" s="37"/>
      <c r="O1854" s="37"/>
    </row>
    <row r="1855" spans="10:15" x14ac:dyDescent="0.2">
      <c r="J1855" s="3"/>
      <c r="K1855" s="36"/>
      <c r="L1855" s="38"/>
      <c r="M1855" s="37"/>
      <c r="N1855" s="37"/>
      <c r="O1855" s="37"/>
    </row>
    <row r="1856" spans="10:15" x14ac:dyDescent="0.2">
      <c r="J1856" s="3"/>
      <c r="K1856" s="36"/>
      <c r="L1856" s="38"/>
      <c r="M1856" s="37"/>
      <c r="N1856" s="37"/>
      <c r="O1856" s="37"/>
    </row>
    <row r="1857" spans="10:15" x14ac:dyDescent="0.2">
      <c r="J1857" s="3"/>
      <c r="K1857" s="36"/>
      <c r="L1857" s="38"/>
      <c r="M1857" s="37"/>
      <c r="N1857" s="37"/>
      <c r="O1857" s="37"/>
    </row>
    <row r="1858" spans="10:15" x14ac:dyDescent="0.2">
      <c r="J1858" s="3"/>
      <c r="K1858" s="36"/>
      <c r="L1858" s="38"/>
      <c r="M1858" s="37"/>
      <c r="N1858" s="37"/>
      <c r="O1858" s="37"/>
    </row>
    <row r="1859" spans="10:15" x14ac:dyDescent="0.2">
      <c r="J1859" s="3"/>
      <c r="K1859" s="36"/>
      <c r="L1859" s="38"/>
      <c r="M1859" s="37"/>
      <c r="N1859" s="37"/>
      <c r="O1859" s="37"/>
    </row>
    <row r="1860" spans="10:15" x14ac:dyDescent="0.2">
      <c r="J1860" s="3"/>
      <c r="K1860" s="36"/>
      <c r="L1860" s="38"/>
      <c r="M1860" s="37"/>
      <c r="N1860" s="37"/>
      <c r="O1860" s="37"/>
    </row>
    <row r="1861" spans="10:15" x14ac:dyDescent="0.2">
      <c r="J1861" s="3"/>
      <c r="K1861" s="36"/>
      <c r="L1861" s="38"/>
      <c r="M1861" s="37"/>
      <c r="N1861" s="37"/>
      <c r="O1861" s="37"/>
    </row>
    <row r="1862" spans="10:15" x14ac:dyDescent="0.2">
      <c r="J1862" s="3"/>
      <c r="K1862" s="36"/>
      <c r="L1862" s="38"/>
      <c r="M1862" s="37"/>
      <c r="N1862" s="37"/>
      <c r="O1862" s="37"/>
    </row>
    <row r="1863" spans="10:15" x14ac:dyDescent="0.2">
      <c r="J1863" s="3"/>
      <c r="K1863" s="36"/>
      <c r="L1863" s="38"/>
      <c r="M1863" s="37"/>
      <c r="N1863" s="37"/>
      <c r="O1863" s="37"/>
    </row>
    <row r="1864" spans="10:15" x14ac:dyDescent="0.2">
      <c r="J1864" s="3"/>
      <c r="K1864" s="36"/>
      <c r="L1864" s="38"/>
      <c r="M1864" s="37"/>
      <c r="N1864" s="37"/>
      <c r="O1864" s="37"/>
    </row>
    <row r="1865" spans="10:15" x14ac:dyDescent="0.2">
      <c r="J1865" s="3"/>
      <c r="K1865" s="36"/>
      <c r="L1865" s="38"/>
      <c r="M1865" s="37"/>
      <c r="N1865" s="37"/>
      <c r="O1865" s="37"/>
    </row>
    <row r="1866" spans="10:15" x14ac:dyDescent="0.2">
      <c r="J1866" s="3"/>
      <c r="K1866" s="36"/>
      <c r="L1866" s="38"/>
      <c r="M1866" s="37"/>
      <c r="N1866" s="37"/>
      <c r="O1866" s="37"/>
    </row>
    <row r="1867" spans="10:15" x14ac:dyDescent="0.2">
      <c r="J1867" s="3"/>
      <c r="K1867" s="36"/>
      <c r="L1867" s="38"/>
      <c r="M1867" s="37"/>
      <c r="N1867" s="37"/>
      <c r="O1867" s="37"/>
    </row>
    <row r="1868" spans="10:15" x14ac:dyDescent="0.2">
      <c r="J1868" s="3"/>
      <c r="K1868" s="36"/>
      <c r="L1868" s="38"/>
      <c r="M1868" s="37"/>
      <c r="N1868" s="37"/>
      <c r="O1868" s="37"/>
    </row>
    <row r="1869" spans="10:15" x14ac:dyDescent="0.2">
      <c r="J1869" s="3"/>
      <c r="K1869" s="36"/>
      <c r="L1869" s="38"/>
      <c r="M1869" s="37"/>
      <c r="N1869" s="37"/>
      <c r="O1869" s="37"/>
    </row>
    <row r="1870" spans="10:15" x14ac:dyDescent="0.2">
      <c r="J1870" s="3"/>
      <c r="K1870" s="36"/>
      <c r="L1870" s="38"/>
      <c r="M1870" s="37"/>
      <c r="N1870" s="37"/>
      <c r="O1870" s="37"/>
    </row>
    <row r="1871" spans="10:15" x14ac:dyDescent="0.2">
      <c r="J1871" s="3"/>
      <c r="K1871" s="36"/>
      <c r="L1871" s="38"/>
      <c r="M1871" s="37"/>
      <c r="N1871" s="37"/>
      <c r="O1871" s="37"/>
    </row>
    <row r="1872" spans="10:15" x14ac:dyDescent="0.2">
      <c r="J1872" s="3"/>
      <c r="K1872" s="36"/>
      <c r="L1872" s="38"/>
      <c r="M1872" s="37"/>
      <c r="N1872" s="37"/>
      <c r="O1872" s="37"/>
    </row>
    <row r="1873" spans="10:15" x14ac:dyDescent="0.2">
      <c r="J1873" s="3"/>
      <c r="K1873" s="36"/>
      <c r="L1873" s="38"/>
      <c r="M1873" s="37"/>
      <c r="N1873" s="37"/>
      <c r="O1873" s="37"/>
    </row>
    <row r="1874" spans="10:15" x14ac:dyDescent="0.2">
      <c r="J1874" s="3"/>
      <c r="K1874" s="36"/>
      <c r="L1874" s="38"/>
      <c r="M1874" s="37"/>
      <c r="N1874" s="37"/>
      <c r="O1874" s="37"/>
    </row>
    <row r="1875" spans="10:15" x14ac:dyDescent="0.2">
      <c r="J1875" s="3"/>
      <c r="K1875" s="36"/>
      <c r="L1875" s="38"/>
      <c r="M1875" s="37"/>
      <c r="N1875" s="37"/>
      <c r="O1875" s="37"/>
    </row>
    <row r="1876" spans="10:15" x14ac:dyDescent="0.2">
      <c r="J1876" s="3"/>
      <c r="K1876" s="36"/>
      <c r="L1876" s="38"/>
      <c r="M1876" s="37"/>
      <c r="N1876" s="37"/>
      <c r="O1876" s="37"/>
    </row>
    <row r="1877" spans="10:15" x14ac:dyDescent="0.2">
      <c r="J1877" s="3"/>
      <c r="K1877" s="36"/>
      <c r="L1877" s="38"/>
      <c r="M1877" s="37"/>
      <c r="N1877" s="37"/>
      <c r="O1877" s="37"/>
    </row>
    <row r="1878" spans="10:15" x14ac:dyDescent="0.2">
      <c r="J1878" s="3"/>
      <c r="K1878" s="36"/>
      <c r="L1878" s="38"/>
      <c r="M1878" s="37"/>
      <c r="N1878" s="37"/>
      <c r="O1878" s="37"/>
    </row>
    <row r="1879" spans="10:15" x14ac:dyDescent="0.2">
      <c r="J1879" s="3"/>
      <c r="K1879" s="36"/>
      <c r="L1879" s="38"/>
      <c r="M1879" s="37"/>
      <c r="N1879" s="37"/>
      <c r="O1879" s="37"/>
    </row>
    <row r="1880" spans="10:15" x14ac:dyDescent="0.2">
      <c r="J1880" s="3"/>
      <c r="K1880" s="36"/>
      <c r="L1880" s="38"/>
      <c r="M1880" s="37"/>
      <c r="N1880" s="37"/>
      <c r="O1880" s="37"/>
    </row>
    <row r="1881" spans="10:15" x14ac:dyDescent="0.2">
      <c r="J1881" s="3"/>
      <c r="K1881" s="36"/>
      <c r="L1881" s="38"/>
      <c r="M1881" s="37"/>
      <c r="N1881" s="37"/>
      <c r="O1881" s="37"/>
    </row>
    <row r="1882" spans="10:15" x14ac:dyDescent="0.2">
      <c r="J1882" s="3"/>
      <c r="K1882" s="36"/>
      <c r="L1882" s="38"/>
      <c r="M1882" s="37"/>
      <c r="N1882" s="37"/>
      <c r="O1882" s="37"/>
    </row>
    <row r="1883" spans="10:15" x14ac:dyDescent="0.2">
      <c r="J1883" s="3"/>
      <c r="K1883" s="36"/>
      <c r="L1883" s="38"/>
      <c r="M1883" s="37"/>
      <c r="N1883" s="37"/>
      <c r="O1883" s="37"/>
    </row>
    <row r="1884" spans="10:15" x14ac:dyDescent="0.2">
      <c r="J1884" s="3"/>
      <c r="K1884" s="36"/>
      <c r="L1884" s="38"/>
      <c r="M1884" s="37"/>
      <c r="N1884" s="37"/>
      <c r="O1884" s="37"/>
    </row>
    <row r="1885" spans="10:15" x14ac:dyDescent="0.2">
      <c r="J1885" s="3"/>
      <c r="K1885" s="36"/>
      <c r="L1885" s="38"/>
      <c r="M1885" s="37"/>
      <c r="N1885" s="37"/>
      <c r="O1885" s="37"/>
    </row>
    <row r="1886" spans="10:15" x14ac:dyDescent="0.2">
      <c r="J1886" s="3"/>
      <c r="K1886" s="36"/>
      <c r="L1886" s="38"/>
      <c r="M1886" s="37"/>
      <c r="N1886" s="37"/>
      <c r="O1886" s="37"/>
    </row>
    <row r="1887" spans="10:15" x14ac:dyDescent="0.2">
      <c r="J1887" s="3"/>
      <c r="K1887" s="36"/>
      <c r="L1887" s="38"/>
      <c r="M1887" s="37"/>
      <c r="N1887" s="37"/>
      <c r="O1887" s="37"/>
    </row>
    <row r="1888" spans="10:15" x14ac:dyDescent="0.2">
      <c r="J1888" s="3"/>
      <c r="K1888" s="36"/>
      <c r="L1888" s="38"/>
      <c r="M1888" s="37"/>
      <c r="N1888" s="37"/>
      <c r="O1888" s="37"/>
    </row>
    <row r="1889" spans="10:15" x14ac:dyDescent="0.2">
      <c r="J1889" s="3"/>
      <c r="K1889" s="36"/>
      <c r="L1889" s="38"/>
      <c r="M1889" s="37"/>
      <c r="N1889" s="37"/>
      <c r="O1889" s="37"/>
    </row>
    <row r="1890" spans="10:15" x14ac:dyDescent="0.2">
      <c r="J1890" s="3"/>
      <c r="K1890" s="36"/>
      <c r="L1890" s="38"/>
      <c r="M1890" s="37"/>
      <c r="N1890" s="37"/>
      <c r="O1890" s="37"/>
    </row>
    <row r="1891" spans="10:15" x14ac:dyDescent="0.2">
      <c r="J1891" s="3"/>
      <c r="K1891" s="36"/>
      <c r="L1891" s="38"/>
      <c r="M1891" s="37"/>
      <c r="N1891" s="37"/>
      <c r="O1891" s="37"/>
    </row>
    <row r="1892" spans="10:15" x14ac:dyDescent="0.2">
      <c r="J1892" s="3"/>
      <c r="K1892" s="36"/>
      <c r="L1892" s="38"/>
      <c r="M1892" s="37"/>
      <c r="N1892" s="37"/>
      <c r="O1892" s="37"/>
    </row>
    <row r="1893" spans="10:15" x14ac:dyDescent="0.2">
      <c r="J1893" s="3"/>
      <c r="K1893" s="36"/>
      <c r="L1893" s="38"/>
      <c r="M1893" s="37"/>
      <c r="N1893" s="37"/>
      <c r="O1893" s="37"/>
    </row>
    <row r="1894" spans="10:15" x14ac:dyDescent="0.2">
      <c r="J1894" s="3"/>
      <c r="K1894" s="36"/>
      <c r="L1894" s="38"/>
      <c r="M1894" s="37"/>
      <c r="N1894" s="37"/>
      <c r="O1894" s="37"/>
    </row>
    <row r="1895" spans="10:15" x14ac:dyDescent="0.2">
      <c r="J1895" s="3"/>
      <c r="K1895" s="36"/>
      <c r="L1895" s="38"/>
      <c r="M1895" s="37"/>
      <c r="N1895" s="37"/>
      <c r="O1895" s="37"/>
    </row>
    <row r="1896" spans="10:15" x14ac:dyDescent="0.2">
      <c r="J1896" s="3"/>
      <c r="K1896" s="36"/>
      <c r="L1896" s="38"/>
      <c r="M1896" s="37"/>
      <c r="N1896" s="37"/>
      <c r="O1896" s="37"/>
    </row>
    <row r="1897" spans="10:15" x14ac:dyDescent="0.2">
      <c r="J1897" s="3"/>
      <c r="K1897" s="36"/>
      <c r="L1897" s="38"/>
      <c r="M1897" s="37"/>
      <c r="N1897" s="37"/>
      <c r="O1897" s="37"/>
    </row>
    <row r="1898" spans="10:15" x14ac:dyDescent="0.2">
      <c r="J1898" s="3"/>
      <c r="K1898" s="36"/>
      <c r="L1898" s="38"/>
      <c r="M1898" s="37"/>
      <c r="N1898" s="37"/>
      <c r="O1898" s="37"/>
    </row>
    <row r="1899" spans="10:15" x14ac:dyDescent="0.2">
      <c r="J1899" s="3"/>
      <c r="K1899" s="36"/>
      <c r="L1899" s="38"/>
      <c r="M1899" s="37"/>
      <c r="N1899" s="37"/>
      <c r="O1899" s="37"/>
    </row>
    <row r="1900" spans="10:15" x14ac:dyDescent="0.2">
      <c r="J1900" s="3"/>
      <c r="K1900" s="36"/>
      <c r="L1900" s="38"/>
      <c r="M1900" s="37"/>
      <c r="N1900" s="37"/>
      <c r="O1900" s="37"/>
    </row>
    <row r="1901" spans="10:15" x14ac:dyDescent="0.2">
      <c r="J1901" s="3"/>
      <c r="K1901" s="36"/>
      <c r="L1901" s="38"/>
      <c r="M1901" s="37"/>
      <c r="N1901" s="37"/>
      <c r="O1901" s="37"/>
    </row>
    <row r="1902" spans="10:15" x14ac:dyDescent="0.2">
      <c r="J1902" s="3"/>
      <c r="K1902" s="36"/>
      <c r="L1902" s="38"/>
      <c r="M1902" s="37"/>
      <c r="N1902" s="37"/>
      <c r="O1902" s="37"/>
    </row>
    <row r="1903" spans="10:15" x14ac:dyDescent="0.2">
      <c r="J1903" s="3"/>
      <c r="K1903" s="36"/>
      <c r="L1903" s="38"/>
      <c r="M1903" s="37"/>
      <c r="N1903" s="37"/>
      <c r="O1903" s="37"/>
    </row>
    <row r="1904" spans="10:15" x14ac:dyDescent="0.2">
      <c r="J1904" s="3"/>
      <c r="K1904" s="36"/>
      <c r="L1904" s="38"/>
      <c r="M1904" s="37"/>
      <c r="N1904" s="37"/>
      <c r="O1904" s="37"/>
    </row>
    <row r="1905" spans="10:15" x14ac:dyDescent="0.2">
      <c r="J1905" s="3"/>
      <c r="K1905" s="36"/>
      <c r="L1905" s="38"/>
      <c r="M1905" s="37"/>
      <c r="N1905" s="37"/>
      <c r="O1905" s="37"/>
    </row>
    <row r="1906" spans="10:15" x14ac:dyDescent="0.2">
      <c r="J1906" s="3"/>
      <c r="K1906" s="36"/>
      <c r="L1906" s="38"/>
      <c r="M1906" s="37"/>
      <c r="N1906" s="37"/>
      <c r="O1906" s="37"/>
    </row>
    <row r="1907" spans="10:15" x14ac:dyDescent="0.2">
      <c r="J1907" s="3"/>
      <c r="K1907" s="36"/>
      <c r="L1907" s="38"/>
      <c r="M1907" s="37"/>
      <c r="N1907" s="37"/>
      <c r="O1907" s="37"/>
    </row>
    <row r="1908" spans="10:15" x14ac:dyDescent="0.2">
      <c r="J1908" s="3"/>
      <c r="K1908" s="36"/>
      <c r="L1908" s="38"/>
      <c r="M1908" s="37"/>
      <c r="N1908" s="37"/>
      <c r="O1908" s="37"/>
    </row>
    <row r="1909" spans="10:15" x14ac:dyDescent="0.2">
      <c r="J1909" s="3"/>
      <c r="K1909" s="36"/>
      <c r="L1909" s="38"/>
      <c r="M1909" s="37"/>
      <c r="N1909" s="37"/>
      <c r="O1909" s="37"/>
    </row>
    <row r="1910" spans="10:15" x14ac:dyDescent="0.2">
      <c r="J1910" s="3"/>
      <c r="K1910" s="36"/>
      <c r="L1910" s="38"/>
      <c r="M1910" s="37"/>
      <c r="N1910" s="37"/>
      <c r="O1910" s="37"/>
    </row>
    <row r="1911" spans="10:15" x14ac:dyDescent="0.2">
      <c r="J1911" s="3"/>
      <c r="K1911" s="36"/>
      <c r="L1911" s="38"/>
      <c r="M1911" s="37"/>
      <c r="N1911" s="37"/>
      <c r="O1911" s="37"/>
    </row>
    <row r="1912" spans="10:15" x14ac:dyDescent="0.2">
      <c r="J1912" s="3"/>
      <c r="K1912" s="36"/>
      <c r="L1912" s="38"/>
      <c r="M1912" s="37"/>
      <c r="N1912" s="37"/>
      <c r="O1912" s="37"/>
    </row>
    <row r="1913" spans="10:15" x14ac:dyDescent="0.2">
      <c r="J1913" s="3"/>
      <c r="K1913" s="36"/>
      <c r="L1913" s="38"/>
      <c r="M1913" s="37"/>
      <c r="N1913" s="37"/>
      <c r="O1913" s="37"/>
    </row>
    <row r="1914" spans="10:15" x14ac:dyDescent="0.2">
      <c r="J1914" s="3"/>
      <c r="K1914" s="36"/>
      <c r="L1914" s="38"/>
      <c r="M1914" s="37"/>
      <c r="N1914" s="37"/>
      <c r="O1914" s="37"/>
    </row>
    <row r="1915" spans="10:15" x14ac:dyDescent="0.2">
      <c r="J1915" s="3"/>
      <c r="K1915" s="36"/>
      <c r="L1915" s="38"/>
      <c r="M1915" s="37"/>
      <c r="N1915" s="37"/>
      <c r="O1915" s="37"/>
    </row>
    <row r="1916" spans="10:15" x14ac:dyDescent="0.2">
      <c r="J1916" s="3"/>
      <c r="K1916" s="36"/>
      <c r="L1916" s="38"/>
      <c r="M1916" s="37"/>
      <c r="N1916" s="37"/>
      <c r="O1916" s="37"/>
    </row>
    <row r="1917" spans="10:15" x14ac:dyDescent="0.2">
      <c r="J1917" s="3"/>
      <c r="K1917" s="36"/>
      <c r="L1917" s="38"/>
      <c r="M1917" s="37"/>
      <c r="N1917" s="37"/>
      <c r="O1917" s="37"/>
    </row>
    <row r="1918" spans="10:15" x14ac:dyDescent="0.2">
      <c r="J1918" s="3"/>
      <c r="K1918" s="36"/>
      <c r="L1918" s="38"/>
      <c r="M1918" s="37"/>
      <c r="N1918" s="37"/>
      <c r="O1918" s="37"/>
    </row>
    <row r="1919" spans="10:15" x14ac:dyDescent="0.2">
      <c r="J1919" s="3"/>
      <c r="K1919" s="36"/>
      <c r="L1919" s="38"/>
      <c r="M1919" s="37"/>
      <c r="N1919" s="37"/>
      <c r="O1919" s="37"/>
    </row>
    <row r="1920" spans="10:15" x14ac:dyDescent="0.2">
      <c r="J1920" s="3"/>
      <c r="K1920" s="36"/>
      <c r="L1920" s="38"/>
      <c r="M1920" s="37"/>
      <c r="N1920" s="37"/>
      <c r="O1920" s="37"/>
    </row>
    <row r="1921" spans="10:15" x14ac:dyDescent="0.2">
      <c r="J1921" s="3"/>
      <c r="K1921" s="36"/>
      <c r="L1921" s="38"/>
      <c r="M1921" s="37"/>
      <c r="N1921" s="37"/>
      <c r="O1921" s="37"/>
    </row>
    <row r="1922" spans="10:15" x14ac:dyDescent="0.2">
      <c r="J1922" s="3"/>
      <c r="K1922" s="36"/>
      <c r="L1922" s="38"/>
      <c r="M1922" s="37"/>
      <c r="N1922" s="37"/>
      <c r="O1922" s="37"/>
    </row>
    <row r="1923" spans="10:15" x14ac:dyDescent="0.2">
      <c r="J1923" s="3"/>
      <c r="K1923" s="36"/>
      <c r="L1923" s="38"/>
      <c r="M1923" s="37"/>
      <c r="N1923" s="37"/>
      <c r="O1923" s="37"/>
    </row>
    <row r="1924" spans="10:15" x14ac:dyDescent="0.2">
      <c r="J1924" s="3"/>
      <c r="K1924" s="36"/>
      <c r="L1924" s="38"/>
      <c r="M1924" s="37"/>
      <c r="N1924" s="37"/>
      <c r="O1924" s="37"/>
    </row>
    <row r="1925" spans="10:15" x14ac:dyDescent="0.2">
      <c r="J1925" s="3"/>
      <c r="K1925" s="36"/>
      <c r="L1925" s="38"/>
      <c r="M1925" s="37"/>
      <c r="N1925" s="37"/>
      <c r="O1925" s="37"/>
    </row>
    <row r="1926" spans="10:15" x14ac:dyDescent="0.2">
      <c r="J1926" s="3"/>
      <c r="K1926" s="36"/>
      <c r="L1926" s="38"/>
      <c r="M1926" s="37"/>
      <c r="N1926" s="37"/>
      <c r="O1926" s="37"/>
    </row>
    <row r="1927" spans="10:15" x14ac:dyDescent="0.2">
      <c r="J1927" s="3"/>
      <c r="K1927" s="36"/>
      <c r="L1927" s="38"/>
      <c r="M1927" s="37"/>
      <c r="N1927" s="37"/>
      <c r="O1927" s="37"/>
    </row>
    <row r="1928" spans="10:15" x14ac:dyDescent="0.2">
      <c r="J1928" s="3"/>
      <c r="K1928" s="36"/>
      <c r="L1928" s="38"/>
      <c r="M1928" s="37"/>
      <c r="N1928" s="37"/>
      <c r="O1928" s="37"/>
    </row>
    <row r="1929" spans="10:15" x14ac:dyDescent="0.2">
      <c r="J1929" s="3"/>
      <c r="K1929" s="36"/>
      <c r="L1929" s="38"/>
      <c r="M1929" s="37"/>
      <c r="N1929" s="37"/>
      <c r="O1929" s="37"/>
    </row>
    <row r="1930" spans="10:15" x14ac:dyDescent="0.2">
      <c r="J1930" s="3"/>
      <c r="K1930" s="36"/>
      <c r="L1930" s="38"/>
      <c r="M1930" s="37"/>
      <c r="N1930" s="37"/>
      <c r="O1930" s="37"/>
    </row>
    <row r="1931" spans="10:15" x14ac:dyDescent="0.2">
      <c r="J1931" s="3"/>
      <c r="K1931" s="36"/>
      <c r="L1931" s="38"/>
      <c r="M1931" s="37"/>
      <c r="N1931" s="37"/>
      <c r="O1931" s="37"/>
    </row>
    <row r="1932" spans="10:15" x14ac:dyDescent="0.2">
      <c r="J1932" s="3"/>
      <c r="K1932" s="36"/>
      <c r="L1932" s="38"/>
      <c r="M1932" s="37"/>
      <c r="N1932" s="37"/>
      <c r="O1932" s="37"/>
    </row>
    <row r="1933" spans="10:15" x14ac:dyDescent="0.2">
      <c r="J1933" s="3"/>
      <c r="K1933" s="36"/>
      <c r="L1933" s="38"/>
      <c r="M1933" s="37"/>
      <c r="N1933" s="37"/>
      <c r="O1933" s="37"/>
    </row>
    <row r="1934" spans="10:15" x14ac:dyDescent="0.2">
      <c r="J1934" s="3"/>
      <c r="K1934" s="36"/>
      <c r="L1934" s="38"/>
      <c r="M1934" s="37"/>
      <c r="N1934" s="37"/>
      <c r="O1934" s="37"/>
    </row>
    <row r="1935" spans="10:15" x14ac:dyDescent="0.2">
      <c r="J1935" s="3"/>
      <c r="K1935" s="36"/>
      <c r="L1935" s="38"/>
      <c r="M1935" s="37"/>
      <c r="N1935" s="37"/>
      <c r="O1935" s="37"/>
    </row>
    <row r="1936" spans="10:15" x14ac:dyDescent="0.2">
      <c r="J1936" s="3"/>
      <c r="K1936" s="36"/>
      <c r="L1936" s="38"/>
      <c r="M1936" s="37"/>
      <c r="N1936" s="37"/>
      <c r="O1936" s="37"/>
    </row>
    <row r="1937" spans="10:15" x14ac:dyDescent="0.2">
      <c r="J1937" s="3"/>
      <c r="K1937" s="36"/>
      <c r="L1937" s="38"/>
      <c r="M1937" s="37"/>
      <c r="N1937" s="37"/>
      <c r="O1937" s="37"/>
    </row>
    <row r="1938" spans="10:15" x14ac:dyDescent="0.2">
      <c r="J1938" s="3"/>
      <c r="K1938" s="36"/>
      <c r="L1938" s="38"/>
      <c r="M1938" s="37"/>
      <c r="N1938" s="37"/>
      <c r="O1938" s="37"/>
    </row>
    <row r="1939" spans="10:15" x14ac:dyDescent="0.2">
      <c r="J1939" s="3"/>
      <c r="K1939" s="36"/>
      <c r="L1939" s="38"/>
      <c r="M1939" s="37"/>
      <c r="N1939" s="37"/>
      <c r="O1939" s="37"/>
    </row>
    <row r="1940" spans="10:15" x14ac:dyDescent="0.2">
      <c r="J1940" s="3"/>
      <c r="K1940" s="36"/>
      <c r="L1940" s="38"/>
      <c r="M1940" s="37"/>
      <c r="N1940" s="37"/>
      <c r="O1940" s="37"/>
    </row>
    <row r="1941" spans="10:15" x14ac:dyDescent="0.2">
      <c r="J1941" s="3"/>
      <c r="K1941" s="36"/>
      <c r="L1941" s="38"/>
      <c r="M1941" s="37"/>
      <c r="N1941" s="37"/>
      <c r="O1941" s="37"/>
    </row>
    <row r="1942" spans="10:15" x14ac:dyDescent="0.2">
      <c r="J1942" s="3"/>
      <c r="K1942" s="36"/>
      <c r="L1942" s="38"/>
      <c r="M1942" s="37"/>
      <c r="N1942" s="37"/>
      <c r="O1942" s="37"/>
    </row>
    <row r="1943" spans="10:15" x14ac:dyDescent="0.2">
      <c r="J1943" s="3"/>
      <c r="K1943" s="36"/>
      <c r="L1943" s="38"/>
      <c r="M1943" s="37"/>
      <c r="N1943" s="37"/>
      <c r="O1943" s="37"/>
    </row>
    <row r="1944" spans="10:15" x14ac:dyDescent="0.2">
      <c r="J1944" s="3"/>
      <c r="K1944" s="36"/>
      <c r="L1944" s="38"/>
      <c r="M1944" s="37"/>
      <c r="N1944" s="37"/>
      <c r="O1944" s="37"/>
    </row>
    <row r="1945" spans="10:15" x14ac:dyDescent="0.2">
      <c r="J1945" s="3"/>
      <c r="K1945" s="36"/>
      <c r="L1945" s="38"/>
      <c r="M1945" s="37"/>
      <c r="N1945" s="37"/>
      <c r="O1945" s="37"/>
    </row>
    <row r="1946" spans="10:15" x14ac:dyDescent="0.2">
      <c r="J1946" s="3"/>
      <c r="K1946" s="36"/>
      <c r="L1946" s="38"/>
      <c r="M1946" s="37"/>
      <c r="N1946" s="37"/>
      <c r="O1946" s="37"/>
    </row>
    <row r="1947" spans="10:15" x14ac:dyDescent="0.2">
      <c r="J1947" s="3"/>
      <c r="K1947" s="36"/>
      <c r="L1947" s="38"/>
      <c r="M1947" s="37"/>
      <c r="N1947" s="37"/>
      <c r="O1947" s="37"/>
    </row>
    <row r="1948" spans="10:15" x14ac:dyDescent="0.2">
      <c r="J1948" s="3"/>
      <c r="K1948" s="36"/>
      <c r="L1948" s="38"/>
      <c r="M1948" s="37"/>
      <c r="N1948" s="37"/>
      <c r="O1948" s="37"/>
    </row>
    <row r="1949" spans="10:15" x14ac:dyDescent="0.2">
      <c r="J1949" s="3"/>
      <c r="K1949" s="36"/>
      <c r="L1949" s="38"/>
      <c r="M1949" s="37"/>
      <c r="N1949" s="37"/>
      <c r="O1949" s="37"/>
    </row>
    <row r="1950" spans="10:15" x14ac:dyDescent="0.2">
      <c r="J1950" s="3"/>
      <c r="K1950" s="36"/>
      <c r="L1950" s="38"/>
      <c r="M1950" s="37"/>
      <c r="N1950" s="37"/>
      <c r="O1950" s="37"/>
    </row>
    <row r="1951" spans="10:15" x14ac:dyDescent="0.2">
      <c r="J1951" s="3"/>
      <c r="K1951" s="36"/>
      <c r="L1951" s="38"/>
      <c r="M1951" s="37"/>
      <c r="N1951" s="37"/>
      <c r="O1951" s="37"/>
    </row>
    <row r="1952" spans="10:15" x14ac:dyDescent="0.2">
      <c r="J1952" s="3"/>
      <c r="K1952" s="36"/>
      <c r="L1952" s="38"/>
      <c r="M1952" s="37"/>
      <c r="N1952" s="37"/>
      <c r="O1952" s="37"/>
    </row>
    <row r="1953" spans="10:15" x14ac:dyDescent="0.2">
      <c r="J1953" s="3"/>
      <c r="K1953" s="36"/>
      <c r="L1953" s="38"/>
      <c r="M1953" s="37"/>
      <c r="N1953" s="37"/>
      <c r="O1953" s="37"/>
    </row>
    <row r="1954" spans="10:15" x14ac:dyDescent="0.2">
      <c r="J1954" s="3"/>
      <c r="K1954" s="36"/>
      <c r="L1954" s="38"/>
      <c r="M1954" s="37"/>
      <c r="N1954" s="37"/>
      <c r="O1954" s="37"/>
    </row>
    <row r="1955" spans="10:15" x14ac:dyDescent="0.2">
      <c r="J1955" s="3"/>
      <c r="K1955" s="36"/>
      <c r="L1955" s="38"/>
      <c r="M1955" s="37"/>
      <c r="N1955" s="37"/>
      <c r="O1955" s="37"/>
    </row>
    <row r="1956" spans="10:15" x14ac:dyDescent="0.2">
      <c r="J1956" s="3"/>
      <c r="K1956" s="36"/>
      <c r="L1956" s="38"/>
      <c r="M1956" s="37"/>
      <c r="N1956" s="37"/>
      <c r="O1956" s="37"/>
    </row>
    <row r="1957" spans="10:15" x14ac:dyDescent="0.2">
      <c r="J1957" s="3"/>
      <c r="K1957" s="36"/>
      <c r="L1957" s="38"/>
      <c r="M1957" s="37"/>
      <c r="N1957" s="37"/>
      <c r="O1957" s="37"/>
    </row>
    <row r="1958" spans="10:15" x14ac:dyDescent="0.2">
      <c r="J1958" s="3"/>
      <c r="K1958" s="36"/>
      <c r="L1958" s="38"/>
      <c r="M1958" s="37"/>
      <c r="N1958" s="37"/>
      <c r="O1958" s="37"/>
    </row>
    <row r="1959" spans="10:15" x14ac:dyDescent="0.2">
      <c r="J1959" s="3"/>
      <c r="K1959" s="36"/>
      <c r="L1959" s="38"/>
      <c r="M1959" s="37"/>
      <c r="N1959" s="37"/>
      <c r="O1959" s="37"/>
    </row>
    <row r="1960" spans="10:15" x14ac:dyDescent="0.2">
      <c r="J1960" s="3"/>
      <c r="K1960" s="36"/>
      <c r="L1960" s="38"/>
      <c r="M1960" s="37"/>
      <c r="N1960" s="37"/>
      <c r="O1960" s="37"/>
    </row>
    <row r="1961" spans="10:15" x14ac:dyDescent="0.2">
      <c r="J1961" s="3"/>
      <c r="K1961" s="36"/>
      <c r="L1961" s="38"/>
      <c r="M1961" s="37"/>
      <c r="N1961" s="37"/>
      <c r="O1961" s="37"/>
    </row>
    <row r="1962" spans="10:15" x14ac:dyDescent="0.2">
      <c r="J1962" s="3"/>
      <c r="K1962" s="36"/>
      <c r="L1962" s="38"/>
      <c r="M1962" s="37"/>
      <c r="N1962" s="37"/>
      <c r="O1962" s="37"/>
    </row>
    <row r="1963" spans="10:15" x14ac:dyDescent="0.2">
      <c r="J1963" s="3"/>
      <c r="K1963" s="36"/>
      <c r="L1963" s="38"/>
      <c r="M1963" s="37"/>
      <c r="N1963" s="37"/>
      <c r="O1963" s="37"/>
    </row>
    <row r="1964" spans="10:15" x14ac:dyDescent="0.2">
      <c r="J1964" s="3"/>
      <c r="K1964" s="36"/>
      <c r="L1964" s="38"/>
      <c r="M1964" s="37"/>
      <c r="N1964" s="37"/>
      <c r="O1964" s="37"/>
    </row>
    <row r="1965" spans="10:15" x14ac:dyDescent="0.2">
      <c r="J1965" s="3"/>
      <c r="K1965" s="36"/>
      <c r="L1965" s="38"/>
      <c r="M1965" s="37"/>
      <c r="N1965" s="37"/>
      <c r="O1965" s="37"/>
    </row>
    <row r="1966" spans="10:15" x14ac:dyDescent="0.2">
      <c r="J1966" s="3"/>
      <c r="K1966" s="36"/>
      <c r="L1966" s="38"/>
      <c r="M1966" s="37"/>
      <c r="N1966" s="37"/>
      <c r="O1966" s="37"/>
    </row>
    <row r="1967" spans="10:15" x14ac:dyDescent="0.2">
      <c r="J1967" s="3"/>
      <c r="K1967" s="36"/>
      <c r="L1967" s="38"/>
      <c r="M1967" s="37"/>
      <c r="N1967" s="37"/>
      <c r="O1967" s="37"/>
    </row>
    <row r="1968" spans="10:15" x14ac:dyDescent="0.2">
      <c r="J1968" s="3"/>
      <c r="K1968" s="36"/>
      <c r="L1968" s="38"/>
      <c r="M1968" s="37"/>
      <c r="N1968" s="37"/>
      <c r="O1968" s="37"/>
    </row>
    <row r="1969" spans="10:15" x14ac:dyDescent="0.2">
      <c r="J1969" s="3"/>
      <c r="K1969" s="36"/>
      <c r="L1969" s="38"/>
      <c r="M1969" s="37"/>
      <c r="N1969" s="37"/>
      <c r="O1969" s="37"/>
    </row>
    <row r="1970" spans="10:15" x14ac:dyDescent="0.2">
      <c r="J1970" s="3"/>
      <c r="K1970" s="36"/>
      <c r="L1970" s="38"/>
      <c r="M1970" s="37"/>
      <c r="N1970" s="37"/>
      <c r="O1970" s="37"/>
    </row>
    <row r="1971" spans="10:15" x14ac:dyDescent="0.2">
      <c r="J1971" s="3"/>
      <c r="K1971" s="36"/>
      <c r="L1971" s="38"/>
      <c r="M1971" s="37"/>
      <c r="N1971" s="37"/>
      <c r="O1971" s="37"/>
    </row>
    <row r="1972" spans="10:15" x14ac:dyDescent="0.2">
      <c r="J1972" s="3"/>
      <c r="K1972" s="36"/>
      <c r="L1972" s="38"/>
      <c r="M1972" s="37"/>
      <c r="N1972" s="37"/>
      <c r="O1972" s="37"/>
    </row>
    <row r="1973" spans="10:15" x14ac:dyDescent="0.2">
      <c r="J1973" s="3"/>
      <c r="K1973" s="36"/>
      <c r="L1973" s="38"/>
      <c r="M1973" s="37"/>
      <c r="N1973" s="37"/>
      <c r="O1973" s="37"/>
    </row>
    <row r="1974" spans="10:15" x14ac:dyDescent="0.2">
      <c r="J1974" s="3"/>
      <c r="K1974" s="36"/>
      <c r="L1974" s="38"/>
      <c r="M1974" s="37"/>
      <c r="N1974" s="37"/>
      <c r="O1974" s="37"/>
    </row>
    <row r="1975" spans="10:15" x14ac:dyDescent="0.2">
      <c r="J1975" s="3"/>
      <c r="K1975" s="36"/>
      <c r="L1975" s="38"/>
      <c r="M1975" s="37"/>
      <c r="N1975" s="37"/>
      <c r="O1975" s="37"/>
    </row>
    <row r="1976" spans="10:15" x14ac:dyDescent="0.2">
      <c r="J1976" s="3"/>
      <c r="K1976" s="36"/>
      <c r="L1976" s="38"/>
      <c r="M1976" s="37"/>
      <c r="N1976" s="37"/>
      <c r="O1976" s="37"/>
    </row>
    <row r="1977" spans="10:15" x14ac:dyDescent="0.2">
      <c r="J1977" s="3"/>
      <c r="K1977" s="36"/>
      <c r="L1977" s="38"/>
      <c r="M1977" s="37"/>
      <c r="N1977" s="37"/>
      <c r="O1977" s="37"/>
    </row>
    <row r="1978" spans="10:15" x14ac:dyDescent="0.2">
      <c r="J1978" s="3"/>
      <c r="K1978" s="36"/>
      <c r="L1978" s="38"/>
      <c r="M1978" s="37"/>
      <c r="N1978" s="37"/>
      <c r="O1978" s="37"/>
    </row>
    <row r="1979" spans="10:15" x14ac:dyDescent="0.2">
      <c r="J1979" s="3"/>
      <c r="K1979" s="36"/>
      <c r="L1979" s="38"/>
      <c r="M1979" s="37"/>
      <c r="N1979" s="37"/>
      <c r="O1979" s="37"/>
    </row>
    <row r="1980" spans="10:15" x14ac:dyDescent="0.2">
      <c r="J1980" s="3"/>
      <c r="K1980" s="36"/>
      <c r="L1980" s="38"/>
      <c r="M1980" s="37"/>
      <c r="N1980" s="37"/>
      <c r="O1980" s="37"/>
    </row>
    <row r="1981" spans="10:15" x14ac:dyDescent="0.2">
      <c r="J1981" s="3"/>
      <c r="K1981" s="36"/>
      <c r="L1981" s="38"/>
      <c r="M1981" s="37"/>
      <c r="N1981" s="37"/>
      <c r="O1981" s="37"/>
    </row>
    <row r="1982" spans="10:15" x14ac:dyDescent="0.2">
      <c r="J1982" s="3"/>
      <c r="K1982" s="36"/>
      <c r="L1982" s="38"/>
      <c r="M1982" s="37"/>
      <c r="N1982" s="37"/>
      <c r="O1982" s="37"/>
    </row>
    <row r="1983" spans="10:15" x14ac:dyDescent="0.2">
      <c r="J1983" s="3"/>
      <c r="K1983" s="36"/>
      <c r="L1983" s="38"/>
      <c r="M1983" s="37"/>
      <c r="N1983" s="37"/>
      <c r="O1983" s="37"/>
    </row>
    <row r="1984" spans="10:15" x14ac:dyDescent="0.2">
      <c r="J1984" s="3"/>
      <c r="K1984" s="36"/>
      <c r="L1984" s="38"/>
      <c r="M1984" s="37"/>
      <c r="N1984" s="37"/>
      <c r="O1984" s="37"/>
    </row>
    <row r="1985" spans="10:15" x14ac:dyDescent="0.2">
      <c r="J1985" s="3"/>
      <c r="K1985" s="36"/>
      <c r="L1985" s="38"/>
      <c r="M1985" s="37"/>
      <c r="N1985" s="37"/>
      <c r="O1985" s="37"/>
    </row>
    <row r="1986" spans="10:15" x14ac:dyDescent="0.2">
      <c r="J1986" s="3"/>
      <c r="K1986" s="36"/>
      <c r="L1986" s="38"/>
      <c r="M1986" s="37"/>
      <c r="N1986" s="37"/>
      <c r="O1986" s="37"/>
    </row>
    <row r="1987" spans="10:15" x14ac:dyDescent="0.2">
      <c r="J1987" s="3"/>
      <c r="K1987" s="36"/>
      <c r="L1987" s="38"/>
      <c r="M1987" s="37"/>
      <c r="N1987" s="37"/>
      <c r="O1987" s="37"/>
    </row>
    <row r="1988" spans="10:15" x14ac:dyDescent="0.2">
      <c r="J1988" s="3"/>
      <c r="K1988" s="36"/>
      <c r="L1988" s="38"/>
      <c r="M1988" s="37"/>
      <c r="N1988" s="37"/>
      <c r="O1988" s="37"/>
    </row>
    <row r="1989" spans="10:15" x14ac:dyDescent="0.2">
      <c r="J1989" s="3"/>
      <c r="K1989" s="36"/>
      <c r="L1989" s="38"/>
      <c r="M1989" s="37"/>
      <c r="N1989" s="37"/>
      <c r="O1989" s="37"/>
    </row>
    <row r="1990" spans="10:15" x14ac:dyDescent="0.2">
      <c r="J1990" s="3"/>
      <c r="K1990" s="36"/>
      <c r="L1990" s="38"/>
      <c r="M1990" s="37"/>
      <c r="N1990" s="37"/>
      <c r="O1990" s="37"/>
    </row>
    <row r="1991" spans="10:15" x14ac:dyDescent="0.2">
      <c r="J1991" s="3"/>
      <c r="K1991" s="36"/>
      <c r="L1991" s="38"/>
      <c r="M1991" s="37"/>
      <c r="N1991" s="37"/>
      <c r="O1991" s="37"/>
    </row>
    <row r="1992" spans="10:15" x14ac:dyDescent="0.2">
      <c r="J1992" s="3"/>
      <c r="K1992" s="36"/>
      <c r="L1992" s="38"/>
      <c r="M1992" s="37"/>
      <c r="N1992" s="37"/>
      <c r="O1992" s="37"/>
    </row>
    <row r="1993" spans="10:15" x14ac:dyDescent="0.2">
      <c r="J1993" s="3"/>
      <c r="K1993" s="36"/>
      <c r="L1993" s="38"/>
      <c r="M1993" s="37"/>
      <c r="N1993" s="37"/>
      <c r="O1993" s="37"/>
    </row>
    <row r="1994" spans="10:15" x14ac:dyDescent="0.2">
      <c r="J1994" s="3"/>
      <c r="K1994" s="36"/>
      <c r="L1994" s="38"/>
      <c r="M1994" s="37"/>
      <c r="N1994" s="37"/>
      <c r="O1994" s="37"/>
    </row>
    <row r="1995" spans="10:15" x14ac:dyDescent="0.2">
      <c r="J1995" s="3"/>
      <c r="K1995" s="36"/>
      <c r="L1995" s="38"/>
      <c r="M1995" s="37"/>
      <c r="N1995" s="37"/>
      <c r="O1995" s="37"/>
    </row>
    <row r="1996" spans="10:15" x14ac:dyDescent="0.2">
      <c r="J1996" s="3"/>
      <c r="K1996" s="36"/>
      <c r="L1996" s="38"/>
      <c r="M1996" s="37"/>
      <c r="N1996" s="37"/>
      <c r="O1996" s="37"/>
    </row>
    <row r="1997" spans="10:15" x14ac:dyDescent="0.2">
      <c r="J1997" s="3"/>
      <c r="K1997" s="36"/>
      <c r="L1997" s="38"/>
      <c r="M1997" s="37"/>
      <c r="N1997" s="37"/>
      <c r="O1997" s="37"/>
    </row>
    <row r="1998" spans="10:15" x14ac:dyDescent="0.2">
      <c r="J1998" s="3"/>
      <c r="K1998" s="36"/>
      <c r="L1998" s="38"/>
      <c r="M1998" s="37"/>
      <c r="N1998" s="37"/>
      <c r="O1998" s="37"/>
    </row>
    <row r="1999" spans="10:15" x14ac:dyDescent="0.2">
      <c r="J1999" s="3"/>
      <c r="K1999" s="36"/>
      <c r="L1999" s="38"/>
      <c r="M1999" s="37"/>
      <c r="N1999" s="37"/>
      <c r="O1999" s="37"/>
    </row>
    <row r="2000" spans="10:15" x14ac:dyDescent="0.2">
      <c r="J2000" s="3"/>
      <c r="K2000" s="36"/>
      <c r="L2000" s="38"/>
      <c r="M2000" s="37"/>
      <c r="N2000" s="37"/>
      <c r="O2000" s="37"/>
    </row>
    <row r="2001" spans="10:15" x14ac:dyDescent="0.2">
      <c r="J2001" s="3"/>
      <c r="K2001" s="36"/>
      <c r="L2001" s="38"/>
      <c r="M2001" s="37"/>
      <c r="N2001" s="37"/>
      <c r="O2001" s="37"/>
    </row>
    <row r="2002" spans="10:15" x14ac:dyDescent="0.2">
      <c r="J2002" s="3"/>
      <c r="K2002" s="36"/>
      <c r="L2002" s="38"/>
      <c r="M2002" s="37"/>
      <c r="N2002" s="37"/>
      <c r="O2002" s="37"/>
    </row>
    <row r="2003" spans="10:15" x14ac:dyDescent="0.2">
      <c r="J2003" s="3"/>
      <c r="K2003" s="36"/>
      <c r="L2003" s="38"/>
      <c r="M2003" s="37"/>
      <c r="N2003" s="37"/>
      <c r="O2003" s="37"/>
    </row>
    <row r="2004" spans="10:15" x14ac:dyDescent="0.2">
      <c r="J2004" s="3"/>
      <c r="K2004" s="36"/>
      <c r="L2004" s="38"/>
      <c r="M2004" s="37"/>
      <c r="N2004" s="37"/>
      <c r="O2004" s="37"/>
    </row>
    <row r="2005" spans="10:15" x14ac:dyDescent="0.2">
      <c r="J2005" s="3"/>
      <c r="K2005" s="36"/>
      <c r="L2005" s="38"/>
      <c r="M2005" s="37"/>
      <c r="N2005" s="37"/>
      <c r="O2005" s="37"/>
    </row>
    <row r="2006" spans="10:15" x14ac:dyDescent="0.2">
      <c r="J2006" s="3"/>
      <c r="K2006" s="36"/>
      <c r="L2006" s="38"/>
      <c r="M2006" s="37"/>
      <c r="N2006" s="37"/>
      <c r="O2006" s="37"/>
    </row>
    <row r="2007" spans="10:15" x14ac:dyDescent="0.2">
      <c r="J2007" s="3"/>
      <c r="K2007" s="36"/>
      <c r="L2007" s="38"/>
      <c r="M2007" s="37"/>
      <c r="N2007" s="37"/>
      <c r="O2007" s="37"/>
    </row>
    <row r="2008" spans="10:15" x14ac:dyDescent="0.2">
      <c r="J2008" s="3"/>
      <c r="K2008" s="36"/>
      <c r="L2008" s="38"/>
      <c r="M2008" s="37"/>
      <c r="N2008" s="37"/>
      <c r="O2008" s="37"/>
    </row>
    <row r="2009" spans="10:15" x14ac:dyDescent="0.2">
      <c r="J2009" s="3"/>
      <c r="K2009" s="36"/>
      <c r="L2009" s="38"/>
      <c r="M2009" s="37"/>
      <c r="N2009" s="37"/>
      <c r="O2009" s="37"/>
    </row>
    <row r="2010" spans="10:15" x14ac:dyDescent="0.2">
      <c r="J2010" s="3"/>
      <c r="K2010" s="36"/>
      <c r="L2010" s="38"/>
      <c r="M2010" s="37"/>
      <c r="N2010" s="37"/>
      <c r="O2010" s="37"/>
    </row>
    <row r="2011" spans="10:15" x14ac:dyDescent="0.2">
      <c r="J2011" s="3"/>
      <c r="K2011" s="36"/>
      <c r="L2011" s="38"/>
      <c r="M2011" s="37"/>
      <c r="N2011" s="37"/>
      <c r="O2011" s="37"/>
    </row>
    <row r="2012" spans="10:15" x14ac:dyDescent="0.2">
      <c r="J2012" s="3"/>
      <c r="K2012" s="36"/>
      <c r="L2012" s="38"/>
      <c r="M2012" s="37"/>
      <c r="N2012" s="37"/>
      <c r="O2012" s="37"/>
    </row>
    <row r="2013" spans="10:15" x14ac:dyDescent="0.2">
      <c r="J2013" s="3"/>
      <c r="K2013" s="36"/>
      <c r="L2013" s="38"/>
      <c r="M2013" s="37"/>
      <c r="N2013" s="37"/>
      <c r="O2013" s="37"/>
    </row>
    <row r="2014" spans="10:15" x14ac:dyDescent="0.2">
      <c r="J2014" s="3"/>
      <c r="K2014" s="36"/>
      <c r="L2014" s="38"/>
      <c r="M2014" s="37"/>
      <c r="N2014" s="37"/>
      <c r="O2014" s="37"/>
    </row>
    <row r="2015" spans="10:15" x14ac:dyDescent="0.2">
      <c r="J2015" s="3"/>
      <c r="K2015" s="36"/>
      <c r="L2015" s="38"/>
      <c r="M2015" s="37"/>
      <c r="N2015" s="37"/>
      <c r="O2015" s="37"/>
    </row>
    <row r="2016" spans="10:15" x14ac:dyDescent="0.2">
      <c r="J2016" s="3"/>
      <c r="K2016" s="36"/>
      <c r="L2016" s="38"/>
      <c r="M2016" s="37"/>
      <c r="N2016" s="37"/>
      <c r="O2016" s="37"/>
    </row>
    <row r="2017" spans="10:15" x14ac:dyDescent="0.2">
      <c r="J2017" s="3"/>
      <c r="K2017" s="36"/>
      <c r="L2017" s="38"/>
      <c r="M2017" s="37"/>
      <c r="N2017" s="37"/>
      <c r="O2017" s="37"/>
    </row>
    <row r="2018" spans="10:15" x14ac:dyDescent="0.2">
      <c r="J2018" s="3"/>
      <c r="K2018" s="36"/>
      <c r="L2018" s="38"/>
      <c r="M2018" s="37"/>
      <c r="N2018" s="37"/>
      <c r="O2018" s="37"/>
    </row>
    <row r="2019" spans="10:15" x14ac:dyDescent="0.2">
      <c r="J2019" s="3"/>
      <c r="K2019" s="36"/>
      <c r="L2019" s="38"/>
      <c r="M2019" s="37"/>
      <c r="N2019" s="37"/>
      <c r="O2019" s="37"/>
    </row>
    <row r="2020" spans="10:15" x14ac:dyDescent="0.2">
      <c r="J2020" s="3"/>
      <c r="K2020" s="36"/>
      <c r="L2020" s="38"/>
      <c r="M2020" s="37"/>
      <c r="N2020" s="37"/>
      <c r="O2020" s="37"/>
    </row>
    <row r="2021" spans="10:15" x14ac:dyDescent="0.2">
      <c r="J2021" s="3"/>
      <c r="K2021" s="36"/>
      <c r="L2021" s="38"/>
      <c r="M2021" s="37"/>
      <c r="N2021" s="37"/>
      <c r="O2021" s="37"/>
    </row>
    <row r="2022" spans="10:15" x14ac:dyDescent="0.2">
      <c r="J2022" s="3"/>
      <c r="K2022" s="36"/>
      <c r="L2022" s="38"/>
      <c r="M2022" s="37"/>
      <c r="N2022" s="37"/>
      <c r="O2022" s="37"/>
    </row>
    <row r="2023" spans="10:15" x14ac:dyDescent="0.2">
      <c r="J2023" s="3"/>
      <c r="K2023" s="36"/>
      <c r="L2023" s="38"/>
      <c r="M2023" s="37"/>
      <c r="N2023" s="37"/>
      <c r="O2023" s="37"/>
    </row>
    <row r="2024" spans="10:15" x14ac:dyDescent="0.2">
      <c r="J2024" s="3"/>
      <c r="K2024" s="36"/>
      <c r="L2024" s="38"/>
      <c r="M2024" s="37"/>
      <c r="N2024" s="37"/>
      <c r="O2024" s="37"/>
    </row>
    <row r="2025" spans="10:15" x14ac:dyDescent="0.2">
      <c r="J2025" s="3"/>
      <c r="K2025" s="36"/>
      <c r="L2025" s="38"/>
      <c r="M2025" s="37"/>
      <c r="N2025" s="37"/>
      <c r="O2025" s="37"/>
    </row>
    <row r="2026" spans="10:15" x14ac:dyDescent="0.2">
      <c r="J2026" s="3"/>
      <c r="K2026" s="36"/>
      <c r="L2026" s="38"/>
      <c r="M2026" s="37"/>
      <c r="N2026" s="37"/>
      <c r="O2026" s="37"/>
    </row>
    <row r="2027" spans="10:15" x14ac:dyDescent="0.2">
      <c r="J2027" s="3"/>
      <c r="K2027" s="36"/>
      <c r="L2027" s="38"/>
      <c r="M2027" s="37"/>
      <c r="N2027" s="37"/>
      <c r="O2027" s="37"/>
    </row>
    <row r="2028" spans="10:15" x14ac:dyDescent="0.2">
      <c r="J2028" s="3"/>
      <c r="K2028" s="36"/>
      <c r="L2028" s="38"/>
      <c r="M2028" s="37"/>
      <c r="N2028" s="37"/>
      <c r="O2028" s="37"/>
    </row>
    <row r="2029" spans="10:15" x14ac:dyDescent="0.2">
      <c r="J2029" s="3"/>
      <c r="K2029" s="36"/>
      <c r="L2029" s="38"/>
      <c r="M2029" s="37"/>
      <c r="N2029" s="37"/>
      <c r="O2029" s="37"/>
    </row>
    <row r="2030" spans="10:15" x14ac:dyDescent="0.2">
      <c r="J2030" s="3"/>
      <c r="K2030" s="36"/>
      <c r="L2030" s="38"/>
      <c r="M2030" s="37"/>
      <c r="N2030" s="37"/>
      <c r="O2030" s="37"/>
    </row>
    <row r="2031" spans="10:15" x14ac:dyDescent="0.2">
      <c r="J2031" s="3"/>
      <c r="K2031" s="36"/>
      <c r="L2031" s="38"/>
      <c r="M2031" s="37"/>
      <c r="N2031" s="37"/>
      <c r="O2031" s="37"/>
    </row>
    <row r="2032" spans="10:15" x14ac:dyDescent="0.2">
      <c r="J2032" s="3"/>
      <c r="K2032" s="36"/>
      <c r="L2032" s="38"/>
      <c r="M2032" s="37"/>
      <c r="N2032" s="37"/>
      <c r="O2032" s="37"/>
    </row>
    <row r="2033" spans="10:15" x14ac:dyDescent="0.2">
      <c r="J2033" s="3"/>
      <c r="K2033" s="36"/>
      <c r="L2033" s="38"/>
      <c r="M2033" s="37"/>
      <c r="N2033" s="37"/>
      <c r="O2033" s="37"/>
    </row>
    <row r="2034" spans="10:15" x14ac:dyDescent="0.2">
      <c r="J2034" s="3"/>
      <c r="K2034" s="36"/>
      <c r="L2034" s="38"/>
      <c r="M2034" s="37"/>
      <c r="N2034" s="37"/>
      <c r="O2034" s="37"/>
    </row>
    <row r="2035" spans="10:15" x14ac:dyDescent="0.2">
      <c r="J2035" s="3"/>
      <c r="K2035" s="36"/>
      <c r="L2035" s="38"/>
      <c r="M2035" s="37"/>
      <c r="N2035" s="37"/>
      <c r="O2035" s="37"/>
    </row>
    <row r="2036" spans="10:15" x14ac:dyDescent="0.2">
      <c r="J2036" s="3"/>
      <c r="K2036" s="36"/>
      <c r="L2036" s="38"/>
      <c r="M2036" s="37"/>
      <c r="N2036" s="37"/>
      <c r="O2036" s="37"/>
    </row>
    <row r="2037" spans="10:15" x14ac:dyDescent="0.2">
      <c r="J2037" s="3"/>
      <c r="K2037" s="36"/>
      <c r="L2037" s="38"/>
      <c r="M2037" s="37"/>
      <c r="N2037" s="37"/>
      <c r="O2037" s="37"/>
    </row>
    <row r="2038" spans="10:15" x14ac:dyDescent="0.2">
      <c r="J2038" s="3"/>
      <c r="K2038" s="36"/>
      <c r="L2038" s="38"/>
      <c r="M2038" s="37"/>
      <c r="N2038" s="37"/>
      <c r="O2038" s="37"/>
    </row>
    <row r="2039" spans="10:15" x14ac:dyDescent="0.2">
      <c r="J2039" s="3"/>
      <c r="K2039" s="36"/>
      <c r="L2039" s="38"/>
      <c r="M2039" s="37"/>
      <c r="N2039" s="37"/>
      <c r="O2039" s="37"/>
    </row>
    <row r="2040" spans="10:15" x14ac:dyDescent="0.2">
      <c r="J2040" s="3"/>
      <c r="K2040" s="36"/>
      <c r="L2040" s="38"/>
      <c r="M2040" s="37"/>
      <c r="N2040" s="37"/>
      <c r="O2040" s="37"/>
    </row>
    <row r="2041" spans="10:15" x14ac:dyDescent="0.2">
      <c r="J2041" s="3"/>
      <c r="K2041" s="36"/>
      <c r="L2041" s="38"/>
      <c r="M2041" s="37"/>
      <c r="N2041" s="37"/>
      <c r="O2041" s="37"/>
    </row>
    <row r="2042" spans="10:15" x14ac:dyDescent="0.2">
      <c r="J2042" s="3"/>
      <c r="K2042" s="36"/>
      <c r="L2042" s="38"/>
      <c r="M2042" s="37"/>
      <c r="N2042" s="37"/>
      <c r="O2042" s="37"/>
    </row>
    <row r="2043" spans="10:15" x14ac:dyDescent="0.2">
      <c r="J2043" s="3"/>
      <c r="K2043" s="36"/>
      <c r="L2043" s="38"/>
      <c r="M2043" s="37"/>
      <c r="N2043" s="37"/>
      <c r="O2043" s="37"/>
    </row>
    <row r="2044" spans="10:15" x14ac:dyDescent="0.2">
      <c r="J2044" s="3"/>
      <c r="K2044" s="36"/>
      <c r="L2044" s="38"/>
      <c r="M2044" s="37"/>
      <c r="N2044" s="37"/>
      <c r="O2044" s="37"/>
    </row>
    <row r="2045" spans="10:15" x14ac:dyDescent="0.2">
      <c r="J2045" s="3"/>
      <c r="K2045" s="36"/>
      <c r="L2045" s="38"/>
      <c r="M2045" s="37"/>
      <c r="N2045" s="37"/>
      <c r="O2045" s="37"/>
    </row>
    <row r="2046" spans="10:15" x14ac:dyDescent="0.2">
      <c r="J2046" s="3"/>
      <c r="K2046" s="36"/>
      <c r="L2046" s="38"/>
      <c r="M2046" s="37"/>
      <c r="N2046" s="37"/>
      <c r="O2046" s="37"/>
    </row>
    <row r="2047" spans="10:15" x14ac:dyDescent="0.2">
      <c r="J2047" s="3"/>
      <c r="K2047" s="36"/>
      <c r="L2047" s="38"/>
      <c r="M2047" s="37"/>
      <c r="N2047" s="37"/>
      <c r="O2047" s="37"/>
    </row>
    <row r="2048" spans="10:15" x14ac:dyDescent="0.2">
      <c r="J2048" s="3"/>
      <c r="K2048" s="36"/>
      <c r="L2048" s="38"/>
      <c r="M2048" s="37"/>
      <c r="N2048" s="37"/>
      <c r="O2048" s="37"/>
    </row>
    <row r="2049" spans="10:15" x14ac:dyDescent="0.2">
      <c r="J2049" s="3"/>
      <c r="K2049" s="36"/>
      <c r="L2049" s="38"/>
      <c r="M2049" s="37"/>
      <c r="N2049" s="37"/>
      <c r="O2049" s="37"/>
    </row>
    <row r="2050" spans="10:15" x14ac:dyDescent="0.2">
      <c r="J2050" s="3"/>
      <c r="K2050" s="36"/>
      <c r="L2050" s="38"/>
      <c r="M2050" s="37"/>
      <c r="N2050" s="37"/>
      <c r="O2050" s="37"/>
    </row>
    <row r="2051" spans="10:15" x14ac:dyDescent="0.2">
      <c r="J2051" s="3"/>
      <c r="K2051" s="36"/>
      <c r="L2051" s="38"/>
      <c r="M2051" s="37"/>
      <c r="N2051" s="37"/>
      <c r="O2051" s="37"/>
    </row>
    <row r="2052" spans="10:15" x14ac:dyDescent="0.2">
      <c r="J2052" s="3"/>
      <c r="K2052" s="36"/>
      <c r="L2052" s="38"/>
      <c r="M2052" s="37"/>
      <c r="N2052" s="37"/>
      <c r="O2052" s="37"/>
    </row>
    <row r="2053" spans="10:15" x14ac:dyDescent="0.2">
      <c r="J2053" s="3"/>
      <c r="K2053" s="36"/>
      <c r="L2053" s="38"/>
      <c r="M2053" s="37"/>
      <c r="N2053" s="37"/>
      <c r="O2053" s="37"/>
    </row>
    <row r="2054" spans="10:15" x14ac:dyDescent="0.2">
      <c r="J2054" s="3"/>
      <c r="K2054" s="36"/>
      <c r="L2054" s="38"/>
      <c r="M2054" s="37"/>
      <c r="N2054" s="37"/>
      <c r="O2054" s="37"/>
    </row>
    <row r="2055" spans="10:15" x14ac:dyDescent="0.2">
      <c r="J2055" s="3"/>
      <c r="K2055" s="36"/>
      <c r="L2055" s="38"/>
      <c r="M2055" s="37"/>
      <c r="N2055" s="37"/>
      <c r="O2055" s="37"/>
    </row>
    <row r="2056" spans="10:15" x14ac:dyDescent="0.2">
      <c r="J2056" s="3"/>
      <c r="K2056" s="36"/>
      <c r="L2056" s="38"/>
      <c r="M2056" s="37"/>
      <c r="N2056" s="37"/>
      <c r="O2056" s="37"/>
    </row>
    <row r="2057" spans="10:15" x14ac:dyDescent="0.2">
      <c r="J2057" s="3"/>
      <c r="K2057" s="36"/>
      <c r="L2057" s="38"/>
      <c r="M2057" s="37"/>
      <c r="N2057" s="37"/>
      <c r="O2057" s="37"/>
    </row>
    <row r="2058" spans="10:15" x14ac:dyDescent="0.2">
      <c r="J2058" s="3"/>
      <c r="K2058" s="36"/>
      <c r="L2058" s="38"/>
      <c r="M2058" s="37"/>
      <c r="N2058" s="37"/>
      <c r="O2058" s="37"/>
    </row>
    <row r="2059" spans="10:15" x14ac:dyDescent="0.2">
      <c r="J2059" s="3"/>
      <c r="K2059" s="36"/>
      <c r="L2059" s="38"/>
      <c r="M2059" s="37"/>
      <c r="N2059" s="37"/>
      <c r="O2059" s="37"/>
    </row>
    <row r="2060" spans="10:15" x14ac:dyDescent="0.2">
      <c r="J2060" s="3"/>
      <c r="K2060" s="36"/>
      <c r="L2060" s="38"/>
      <c r="M2060" s="37"/>
      <c r="N2060" s="37"/>
      <c r="O2060" s="37"/>
    </row>
    <row r="2061" spans="10:15" x14ac:dyDescent="0.2">
      <c r="J2061" s="3"/>
      <c r="K2061" s="36"/>
      <c r="L2061" s="38"/>
      <c r="M2061" s="37"/>
      <c r="N2061" s="37"/>
      <c r="O2061" s="37"/>
    </row>
    <row r="2062" spans="10:15" x14ac:dyDescent="0.2">
      <c r="J2062" s="3"/>
      <c r="K2062" s="36"/>
      <c r="L2062" s="38"/>
      <c r="M2062" s="37"/>
      <c r="N2062" s="37"/>
      <c r="O2062" s="37"/>
    </row>
    <row r="2063" spans="10:15" x14ac:dyDescent="0.2">
      <c r="J2063" s="3"/>
      <c r="K2063" s="36"/>
      <c r="L2063" s="38"/>
      <c r="M2063" s="37"/>
      <c r="N2063" s="37"/>
      <c r="O2063" s="37"/>
    </row>
    <row r="2064" spans="10:15" x14ac:dyDescent="0.2">
      <c r="J2064" s="3"/>
      <c r="K2064" s="36"/>
      <c r="L2064" s="38"/>
      <c r="M2064" s="37"/>
      <c r="N2064" s="37"/>
      <c r="O2064" s="37"/>
    </row>
    <row r="2065" spans="10:14" x14ac:dyDescent="0.2">
      <c r="J2065" s="3"/>
      <c r="K2065" s="36"/>
      <c r="L2065" s="38"/>
      <c r="M2065" s="37"/>
      <c r="N2065" s="37"/>
    </row>
  </sheetData>
  <sheetProtection algorithmName="SHA-512" hashValue="WF11wgMf2H+1/7aFoZddioCSRzWkhYNJjhnRxbdqyt0ICrnSEs0I01FJU2Fdc4XzM2HAl0kWaUsoi6GkhxCj/A==" saltValue="UwNI6yXtA5r64Qc70qJngg==" spinCount="100000" sheet="1" objects="1" scenarios="1"/>
  <mergeCells count="6">
    <mergeCell ref="G34:I34"/>
    <mergeCell ref="J34:O34"/>
    <mergeCell ref="F4:H4"/>
    <mergeCell ref="A34:F34"/>
    <mergeCell ref="A1:H1"/>
    <mergeCell ref="B2:H2"/>
  </mergeCells>
  <dataValidations count="2">
    <dataValidation type="list" allowBlank="1" showInputMessage="1" showErrorMessage="1" sqref="B9 B15">
      <formula1>Storm</formula1>
    </dataValidation>
    <dataValidation type="list" allowBlank="1" showInputMessage="1" showErrorMessage="1" sqref="B10">
      <formula1>Soil</formula1>
    </dataValidation>
  </dataValidations>
  <pageMargins left="0.7" right="0.7" top="0.75" bottom="0.75" header="0.3" footer="0.3"/>
  <pageSetup scale="95" orientation="landscape" cellComments="atEnd" r:id="rId1"/>
  <headerFooter>
    <oddFooter>&amp;LVCWPD VCRat Worksheet
&amp;Z&amp;F&amp;R&amp;D&amp;T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57"/>
  <sheetViews>
    <sheetView workbookViewId="0">
      <selection activeCell="H17" sqref="H17"/>
    </sheetView>
  </sheetViews>
  <sheetFormatPr defaultRowHeight="12.75" x14ac:dyDescent="0.2"/>
  <sheetData>
    <row r="1" spans="1:6" x14ac:dyDescent="0.2">
      <c r="A1" t="s">
        <v>6</v>
      </c>
    </row>
    <row r="4" spans="1:6" x14ac:dyDescent="0.2">
      <c r="A4" s="11" t="s">
        <v>13</v>
      </c>
    </row>
    <row r="5" spans="1:6" x14ac:dyDescent="0.2">
      <c r="A5" t="s">
        <v>11</v>
      </c>
    </row>
    <row r="6" spans="1:6" x14ac:dyDescent="0.2">
      <c r="A6" t="s">
        <v>10</v>
      </c>
    </row>
    <row r="11" spans="1:6" x14ac:dyDescent="0.2">
      <c r="B11" t="s">
        <v>7</v>
      </c>
    </row>
    <row r="12" spans="1:6" x14ac:dyDescent="0.2">
      <c r="B12" t="s">
        <v>0</v>
      </c>
    </row>
    <row r="16" spans="1:6" x14ac:dyDescent="0.2">
      <c r="B16" s="1" t="s">
        <v>1</v>
      </c>
      <c r="C16" s="1" t="s">
        <v>2</v>
      </c>
      <c r="E16" t="s">
        <v>3</v>
      </c>
      <c r="F16" t="s">
        <v>4</v>
      </c>
    </row>
    <row r="17" spans="2:11" x14ac:dyDescent="0.2">
      <c r="B17">
        <v>0</v>
      </c>
      <c r="C17">
        <v>-5</v>
      </c>
      <c r="E17">
        <v>-20</v>
      </c>
      <c r="F17" t="e">
        <f t="shared" ref="F17:F23" ca="1" si="0">H17</f>
        <v>#NAME?</v>
      </c>
      <c r="H17" t="e">
        <f t="array" aca="1" ref="H17:H23" ca="1">smrLinInterp(E17:E23,BaseX,BaseY)</f>
        <v>#NAME?</v>
      </c>
      <c r="K17">
        <f t="shared" ref="K17:K24" si="1" xml:space="preserve"> -0.000001*E17^3 + 0.0009*E17^2 + 1.108*E17 - 47.196</f>
        <v>-68.988</v>
      </c>
    </row>
    <row r="18" spans="2:11" x14ac:dyDescent="0.2">
      <c r="B18">
        <v>20</v>
      </c>
      <c r="C18">
        <v>-10</v>
      </c>
      <c r="E18">
        <v>100</v>
      </c>
      <c r="F18" t="e">
        <f t="shared" ca="1" si="0"/>
        <v>#NAME?</v>
      </c>
      <c r="H18" t="e">
        <f ca="1"/>
        <v>#NAME?</v>
      </c>
      <c r="K18">
        <f t="shared" si="1"/>
        <v>71.604000000000013</v>
      </c>
    </row>
    <row r="19" spans="2:11" x14ac:dyDescent="0.2">
      <c r="B19">
        <v>60</v>
      </c>
      <c r="C19">
        <v>-40</v>
      </c>
      <c r="E19">
        <v>200</v>
      </c>
      <c r="F19" t="e">
        <f t="shared" ca="1" si="0"/>
        <v>#NAME?</v>
      </c>
      <c r="H19" t="e">
        <f ca="1"/>
        <v>#NAME?</v>
      </c>
      <c r="K19">
        <f t="shared" si="1"/>
        <v>202.40400000000002</v>
      </c>
    </row>
    <row r="20" spans="2:11" x14ac:dyDescent="0.2">
      <c r="B20">
        <v>120</v>
      </c>
      <c r="C20">
        <v>50</v>
      </c>
      <c r="E20">
        <v>300</v>
      </c>
      <c r="F20" t="e">
        <f t="shared" ca="1" si="0"/>
        <v>#NAME?</v>
      </c>
      <c r="H20" t="e">
        <f ca="1"/>
        <v>#NAME?</v>
      </c>
      <c r="K20">
        <f t="shared" si="1"/>
        <v>339.20400000000006</v>
      </c>
    </row>
    <row r="21" spans="2:11" x14ac:dyDescent="0.2">
      <c r="B21">
        <v>240</v>
      </c>
      <c r="C21">
        <v>320</v>
      </c>
      <c r="E21">
        <v>500</v>
      </c>
      <c r="F21" t="e">
        <f t="shared" ca="1" si="0"/>
        <v>#NAME?</v>
      </c>
      <c r="H21" t="e">
        <f ca="1"/>
        <v>#NAME?</v>
      </c>
      <c r="K21">
        <f t="shared" si="1"/>
        <v>606.80399999999997</v>
      </c>
    </row>
    <row r="22" spans="2:11" x14ac:dyDescent="0.2">
      <c r="B22">
        <v>540</v>
      </c>
      <c r="C22">
        <v>620</v>
      </c>
      <c r="E22">
        <v>541</v>
      </c>
      <c r="F22" t="e">
        <f t="shared" ca="1" si="0"/>
        <v>#NAME?</v>
      </c>
      <c r="H22" t="e">
        <f ca="1"/>
        <v>#NAME?</v>
      </c>
      <c r="K22">
        <f t="shared" si="1"/>
        <v>657.30447900000001</v>
      </c>
    </row>
    <row r="23" spans="2:11" x14ac:dyDescent="0.2">
      <c r="B23">
        <v>900</v>
      </c>
      <c r="C23">
        <v>850</v>
      </c>
      <c r="E23">
        <v>1000</v>
      </c>
      <c r="F23" t="e">
        <f t="shared" ca="1" si="0"/>
        <v>#NAME?</v>
      </c>
      <c r="H23" t="e">
        <f ca="1"/>
        <v>#NAME?</v>
      </c>
      <c r="K23">
        <f t="shared" si="1"/>
        <v>960.80399999999997</v>
      </c>
    </row>
    <row r="24" spans="2:11" x14ac:dyDescent="0.2">
      <c r="K24">
        <f t="shared" si="1"/>
        <v>-47.195999999999998</v>
      </c>
    </row>
    <row r="31" spans="2:11" x14ac:dyDescent="0.2">
      <c r="B31" s="2"/>
      <c r="E31" s="2"/>
    </row>
    <row r="32" spans="2:11" x14ac:dyDescent="0.2">
      <c r="B32" s="2"/>
      <c r="E32" s="2"/>
    </row>
    <row r="33" spans="2:5" x14ac:dyDescent="0.2">
      <c r="B33" s="2"/>
      <c r="E33" s="2"/>
    </row>
    <row r="34" spans="2:5" x14ac:dyDescent="0.2">
      <c r="B34" s="2"/>
      <c r="E34" s="2"/>
    </row>
    <row r="35" spans="2:5" x14ac:dyDescent="0.2">
      <c r="B35" s="2"/>
      <c r="E35" s="2"/>
    </row>
    <row r="36" spans="2:5" x14ac:dyDescent="0.2">
      <c r="B36" s="2"/>
      <c r="E36" s="2"/>
    </row>
    <row r="37" spans="2:5" x14ac:dyDescent="0.2">
      <c r="E37" s="2"/>
    </row>
    <row r="38" spans="2:5" x14ac:dyDescent="0.2">
      <c r="E38" s="2"/>
    </row>
    <row r="39" spans="2:5" x14ac:dyDescent="0.2">
      <c r="E39" s="2"/>
    </row>
    <row r="40" spans="2:5" x14ac:dyDescent="0.2">
      <c r="E40" s="2"/>
    </row>
    <row r="41" spans="2:5" x14ac:dyDescent="0.2">
      <c r="E41" s="2"/>
    </row>
    <row r="42" spans="2:5" x14ac:dyDescent="0.2">
      <c r="E42" s="2"/>
    </row>
    <row r="43" spans="2:5" x14ac:dyDescent="0.2">
      <c r="E43" s="2"/>
    </row>
    <row r="44" spans="2:5" x14ac:dyDescent="0.2">
      <c r="E44" s="2"/>
    </row>
    <row r="45" spans="2:5" x14ac:dyDescent="0.2">
      <c r="E45" s="2"/>
    </row>
    <row r="46" spans="2:5" x14ac:dyDescent="0.2">
      <c r="E46" s="2"/>
    </row>
    <row r="47" spans="2:5" x14ac:dyDescent="0.2">
      <c r="E47" s="2"/>
    </row>
    <row r="48" spans="2:5" x14ac:dyDescent="0.2">
      <c r="E48" s="2"/>
    </row>
    <row r="49" spans="5:5" x14ac:dyDescent="0.2">
      <c r="E49" s="2"/>
    </row>
    <row r="50" spans="5:5" x14ac:dyDescent="0.2">
      <c r="E50" s="2"/>
    </row>
    <row r="51" spans="5:5" x14ac:dyDescent="0.2">
      <c r="E51" s="2"/>
    </row>
    <row r="52" spans="5:5" x14ac:dyDescent="0.2">
      <c r="E52" s="2"/>
    </row>
    <row r="53" spans="5:5" x14ac:dyDescent="0.2">
      <c r="E53" s="2"/>
    </row>
    <row r="54" spans="5:5" x14ac:dyDescent="0.2">
      <c r="E54" s="2"/>
    </row>
    <row r="55" spans="5:5" x14ac:dyDescent="0.2">
      <c r="E55" s="2"/>
    </row>
    <row r="56" spans="5:5" x14ac:dyDescent="0.2">
      <c r="E56" s="2"/>
    </row>
    <row r="57" spans="5:5" x14ac:dyDescent="0.2">
      <c r="E57" s="2"/>
    </row>
  </sheetData>
  <phoneticPr fontId="0" type="noConversion"/>
  <pageMargins left="0.75" right="0.75" top="1" bottom="1" header="0.5" footer="0.5"/>
  <pageSetup scale="96" orientation="landscape" r:id="rId1"/>
  <headerFooter alignWithMargins="0">
    <oddFooter>&amp;L&amp;F&amp;R&amp;D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92"/>
  <sheetViews>
    <sheetView topLeftCell="A13" workbookViewId="0">
      <pane ySplit="14" topLeftCell="A39" activePane="bottomLeft" state="frozen"/>
      <selection activeCell="A13" sqref="A13"/>
      <selection pane="bottomLeft" activeCell="A27" sqref="A27"/>
    </sheetView>
  </sheetViews>
  <sheetFormatPr defaultRowHeight="12.75" x14ac:dyDescent="0.2"/>
  <sheetData>
    <row r="2" spans="1:1" ht="13.5" x14ac:dyDescent="0.25">
      <c r="A2" s="27" t="s">
        <v>95</v>
      </c>
    </row>
    <row r="3" spans="1:1" ht="13.5" x14ac:dyDescent="0.25">
      <c r="A3" s="27" t="s">
        <v>96</v>
      </c>
    </row>
    <row r="4" spans="1:1" ht="13.5" x14ac:dyDescent="0.25">
      <c r="A4" s="27" t="s">
        <v>97</v>
      </c>
    </row>
    <row r="5" spans="1:1" ht="13.5" x14ac:dyDescent="0.25">
      <c r="A5" s="27" t="s">
        <v>98</v>
      </c>
    </row>
    <row r="6" spans="1:1" ht="13.5" x14ac:dyDescent="0.25">
      <c r="A6" s="27" t="s">
        <v>99</v>
      </c>
    </row>
    <row r="7" spans="1:1" ht="13.5" x14ac:dyDescent="0.25">
      <c r="A7" s="27" t="s">
        <v>100</v>
      </c>
    </row>
    <row r="8" spans="1:1" ht="13.5" x14ac:dyDescent="0.25">
      <c r="A8" s="27" t="s">
        <v>33</v>
      </c>
    </row>
    <row r="9" spans="1:1" ht="13.5" x14ac:dyDescent="0.25">
      <c r="A9" s="27" t="s">
        <v>33</v>
      </c>
    </row>
    <row r="10" spans="1:1" ht="13.5" x14ac:dyDescent="0.25">
      <c r="A10" s="27" t="s">
        <v>33</v>
      </c>
    </row>
    <row r="11" spans="1:1" ht="13.5" x14ac:dyDescent="0.25">
      <c r="A11" s="27" t="s">
        <v>101</v>
      </c>
    </row>
    <row r="12" spans="1:1" ht="13.5" x14ac:dyDescent="0.25">
      <c r="A12" s="27" t="s">
        <v>102</v>
      </c>
    </row>
    <row r="13" spans="1:1" ht="13.5" x14ac:dyDescent="0.25">
      <c r="A13" s="27" t="s">
        <v>103</v>
      </c>
    </row>
    <row r="14" spans="1:1" ht="13.5" x14ac:dyDescent="0.25">
      <c r="A14" s="27" t="s">
        <v>104</v>
      </c>
    </row>
    <row r="15" spans="1:1" ht="13.5" x14ac:dyDescent="0.25">
      <c r="A15" s="27" t="s">
        <v>105</v>
      </c>
    </row>
    <row r="16" spans="1:1" ht="13.5" x14ac:dyDescent="0.25">
      <c r="A16" s="27" t="s">
        <v>106</v>
      </c>
    </row>
    <row r="17" spans="1:1" ht="13.5" x14ac:dyDescent="0.25">
      <c r="A17" s="27" t="s">
        <v>101</v>
      </c>
    </row>
    <row r="18" spans="1:1" ht="13.5" x14ac:dyDescent="0.25">
      <c r="A18" s="27" t="s">
        <v>95</v>
      </c>
    </row>
    <row r="19" spans="1:1" ht="13.5" x14ac:dyDescent="0.25">
      <c r="A19" s="27" t="s">
        <v>33</v>
      </c>
    </row>
    <row r="20" spans="1:1" ht="13.5" x14ac:dyDescent="0.25">
      <c r="A20" s="27" t="s">
        <v>101</v>
      </c>
    </row>
    <row r="21" spans="1:1" ht="13.5" x14ac:dyDescent="0.25">
      <c r="A21" s="27" t="s">
        <v>107</v>
      </c>
    </row>
    <row r="22" spans="1:1" ht="13.5" x14ac:dyDescent="0.25">
      <c r="A22" s="27" t="s">
        <v>101</v>
      </c>
    </row>
    <row r="23" spans="1:1" ht="13.5" x14ac:dyDescent="0.25">
      <c r="A23" s="27" t="s">
        <v>33</v>
      </c>
    </row>
    <row r="24" spans="1:1" ht="13.5" x14ac:dyDescent="0.25">
      <c r="A24" s="27" t="s">
        <v>108</v>
      </c>
    </row>
    <row r="25" spans="1:1" ht="13.5" x14ac:dyDescent="0.25">
      <c r="A25" s="27" t="s">
        <v>109</v>
      </c>
    </row>
    <row r="26" spans="1:1" ht="13.5" x14ac:dyDescent="0.25">
      <c r="A26" s="27" t="s">
        <v>110</v>
      </c>
    </row>
    <row r="27" spans="1:1" ht="13.5" x14ac:dyDescent="0.25">
      <c r="A27" s="27" t="s">
        <v>101</v>
      </c>
    </row>
    <row r="28" spans="1:1" ht="13.5" x14ac:dyDescent="0.25">
      <c r="A28" s="27" t="s">
        <v>111</v>
      </c>
    </row>
    <row r="29" spans="1:1" ht="13.5" x14ac:dyDescent="0.25">
      <c r="A29" s="27" t="s">
        <v>101</v>
      </c>
    </row>
    <row r="30" spans="1:1" ht="13.5" x14ac:dyDescent="0.25">
      <c r="A30" s="27" t="s">
        <v>33</v>
      </c>
    </row>
    <row r="31" spans="1:1" ht="13.5" x14ac:dyDescent="0.25">
      <c r="A31" s="27" t="s">
        <v>112</v>
      </c>
    </row>
    <row r="32" spans="1:1" ht="13.5" x14ac:dyDescent="0.25">
      <c r="A32" s="27" t="s">
        <v>33</v>
      </c>
    </row>
    <row r="33" spans="1:1" ht="13.5" x14ac:dyDescent="0.25">
      <c r="A33" s="27" t="s">
        <v>33</v>
      </c>
    </row>
    <row r="34" spans="1:1" ht="13.5" x14ac:dyDescent="0.25">
      <c r="A34" s="27" t="s">
        <v>101</v>
      </c>
    </row>
    <row r="35" spans="1:1" ht="13.5" x14ac:dyDescent="0.25">
      <c r="A35" s="27" t="s">
        <v>113</v>
      </c>
    </row>
    <row r="36" spans="1:1" ht="13.5" x14ac:dyDescent="0.25">
      <c r="A36" s="27" t="s">
        <v>113</v>
      </c>
    </row>
    <row r="37" spans="1:1" ht="13.5" x14ac:dyDescent="0.25">
      <c r="A37" s="27" t="s">
        <v>113</v>
      </c>
    </row>
    <row r="38" spans="1:1" ht="13.5" x14ac:dyDescent="0.25">
      <c r="A38" s="27" t="s">
        <v>101</v>
      </c>
    </row>
    <row r="39" spans="1:1" ht="13.5" x14ac:dyDescent="0.25">
      <c r="A39" s="27" t="s">
        <v>33</v>
      </c>
    </row>
    <row r="40" spans="1:1" ht="13.5" x14ac:dyDescent="0.25">
      <c r="A40" s="27" t="s">
        <v>114</v>
      </c>
    </row>
    <row r="41" spans="1:1" ht="13.5" x14ac:dyDescent="0.25">
      <c r="A41" s="27" t="s">
        <v>115</v>
      </c>
    </row>
    <row r="42" spans="1:1" ht="13.5" x14ac:dyDescent="0.25">
      <c r="A42" s="27" t="s">
        <v>116</v>
      </c>
    </row>
    <row r="43" spans="1:1" ht="13.5" x14ac:dyDescent="0.25">
      <c r="A43" s="27" t="s">
        <v>117</v>
      </c>
    </row>
    <row r="44" spans="1:1" ht="13.5" x14ac:dyDescent="0.25">
      <c r="A44" s="27" t="s">
        <v>33</v>
      </c>
    </row>
    <row r="45" spans="1:1" ht="13.5" x14ac:dyDescent="0.25">
      <c r="A45" s="27" t="s">
        <v>101</v>
      </c>
    </row>
    <row r="46" spans="1:1" ht="13.5" x14ac:dyDescent="0.25">
      <c r="A46" s="27" t="s">
        <v>113</v>
      </c>
    </row>
    <row r="47" spans="1:1" ht="13.5" x14ac:dyDescent="0.25">
      <c r="A47" s="27" t="s">
        <v>113</v>
      </c>
    </row>
    <row r="48" spans="1:1" ht="13.5" x14ac:dyDescent="0.25">
      <c r="A48" s="27" t="s">
        <v>113</v>
      </c>
    </row>
    <row r="49" spans="1:1" ht="13.5" x14ac:dyDescent="0.25">
      <c r="A49" s="27" t="s">
        <v>101</v>
      </c>
    </row>
    <row r="50" spans="1:1" ht="13.5" x14ac:dyDescent="0.25">
      <c r="A50" s="27" t="s">
        <v>33</v>
      </c>
    </row>
    <row r="51" spans="1:1" ht="13.5" x14ac:dyDescent="0.25">
      <c r="A51" s="27" t="s">
        <v>118</v>
      </c>
    </row>
    <row r="52" spans="1:1" ht="13.5" x14ac:dyDescent="0.25">
      <c r="A52" s="27" t="s">
        <v>119</v>
      </c>
    </row>
    <row r="53" spans="1:1" ht="13.5" x14ac:dyDescent="0.25">
      <c r="A53" s="27" t="s">
        <v>120</v>
      </c>
    </row>
    <row r="54" spans="1:1" ht="13.5" x14ac:dyDescent="0.25">
      <c r="A54" s="27" t="s">
        <v>121</v>
      </c>
    </row>
    <row r="55" spans="1:1" ht="13.5" x14ac:dyDescent="0.25">
      <c r="A55" s="27" t="s">
        <v>122</v>
      </c>
    </row>
    <row r="56" spans="1:1" ht="13.5" x14ac:dyDescent="0.25">
      <c r="A56" s="27" t="s">
        <v>123</v>
      </c>
    </row>
    <row r="57" spans="1:1" ht="13.5" x14ac:dyDescent="0.25">
      <c r="A57" s="27" t="s">
        <v>124</v>
      </c>
    </row>
    <row r="58" spans="1:1" ht="13.5" x14ac:dyDescent="0.25">
      <c r="A58" s="27" t="s">
        <v>125</v>
      </c>
    </row>
    <row r="59" spans="1:1" ht="13.5" x14ac:dyDescent="0.25">
      <c r="A59" s="27" t="s">
        <v>126</v>
      </c>
    </row>
    <row r="60" spans="1:1" ht="13.5" x14ac:dyDescent="0.25">
      <c r="A60" s="27" t="s">
        <v>127</v>
      </c>
    </row>
    <row r="61" spans="1:1" ht="13.5" x14ac:dyDescent="0.25">
      <c r="A61" s="27" t="s">
        <v>128</v>
      </c>
    </row>
    <row r="62" spans="1:1" ht="13.5" x14ac:dyDescent="0.25">
      <c r="A62" s="27" t="s">
        <v>129</v>
      </c>
    </row>
    <row r="63" spans="1:1" ht="13.5" x14ac:dyDescent="0.25">
      <c r="A63" s="27" t="s">
        <v>130</v>
      </c>
    </row>
    <row r="64" spans="1:1" ht="13.5" x14ac:dyDescent="0.25">
      <c r="A64" s="27" t="s">
        <v>131</v>
      </c>
    </row>
    <row r="65" spans="1:1" ht="13.5" x14ac:dyDescent="0.25">
      <c r="A65" s="27" t="s">
        <v>132</v>
      </c>
    </row>
    <row r="66" spans="1:1" ht="13.5" x14ac:dyDescent="0.25">
      <c r="A66" s="27" t="s">
        <v>133</v>
      </c>
    </row>
    <row r="67" spans="1:1" ht="13.5" x14ac:dyDescent="0.25">
      <c r="A67" s="27" t="s">
        <v>134</v>
      </c>
    </row>
    <row r="68" spans="1:1" ht="13.5" x14ac:dyDescent="0.25">
      <c r="A68" s="27" t="s">
        <v>135</v>
      </c>
    </row>
    <row r="69" spans="1:1" ht="13.5" x14ac:dyDescent="0.25">
      <c r="A69" s="27" t="s">
        <v>136</v>
      </c>
    </row>
    <row r="70" spans="1:1" ht="13.5" x14ac:dyDescent="0.25">
      <c r="A70" s="27" t="s">
        <v>137</v>
      </c>
    </row>
    <row r="71" spans="1:1" ht="13.5" x14ac:dyDescent="0.25">
      <c r="A71" s="27" t="s">
        <v>138</v>
      </c>
    </row>
    <row r="72" spans="1:1" ht="13.5" x14ac:dyDescent="0.25">
      <c r="A72" s="27" t="s">
        <v>139</v>
      </c>
    </row>
    <row r="73" spans="1:1" ht="13.5" x14ac:dyDescent="0.25">
      <c r="A73" s="27" t="s">
        <v>140</v>
      </c>
    </row>
    <row r="74" spans="1:1" ht="13.5" x14ac:dyDescent="0.25">
      <c r="A74" s="27"/>
    </row>
    <row r="75" spans="1:1" ht="13.5" x14ac:dyDescent="0.25">
      <c r="A75" s="27" t="s">
        <v>101</v>
      </c>
    </row>
    <row r="76" spans="1:1" ht="13.5" x14ac:dyDescent="0.25">
      <c r="A76" s="27" t="s">
        <v>113</v>
      </c>
    </row>
    <row r="77" spans="1:1" ht="13.5" x14ac:dyDescent="0.25">
      <c r="A77" s="27" t="s">
        <v>113</v>
      </c>
    </row>
    <row r="78" spans="1:1" ht="13.5" x14ac:dyDescent="0.25">
      <c r="A78" s="27" t="s">
        <v>113</v>
      </c>
    </row>
    <row r="79" spans="1:1" ht="13.5" x14ac:dyDescent="0.25">
      <c r="A79" s="27" t="s">
        <v>101</v>
      </c>
    </row>
    <row r="80" spans="1:1" ht="13.5" x14ac:dyDescent="0.25">
      <c r="A80" s="27" t="s">
        <v>33</v>
      </c>
    </row>
    <row r="81" spans="1:1" ht="13.5" x14ac:dyDescent="0.25">
      <c r="A81" s="27" t="s">
        <v>141</v>
      </c>
    </row>
    <row r="82" spans="1:1" ht="13.5" x14ac:dyDescent="0.25">
      <c r="A82" s="27" t="s">
        <v>142</v>
      </c>
    </row>
    <row r="83" spans="1:1" ht="13.5" x14ac:dyDescent="0.25">
      <c r="A83" s="27" t="s">
        <v>143</v>
      </c>
    </row>
    <row r="84" spans="1:1" ht="13.5" x14ac:dyDescent="0.25">
      <c r="A84" s="27" t="s">
        <v>33</v>
      </c>
    </row>
    <row r="85" spans="1:1" ht="13.5" x14ac:dyDescent="0.25">
      <c r="A85" s="27" t="s">
        <v>101</v>
      </c>
    </row>
    <row r="86" spans="1:1" ht="13.5" x14ac:dyDescent="0.25">
      <c r="A86" s="27" t="s">
        <v>113</v>
      </c>
    </row>
    <row r="87" spans="1:1" ht="13.5" x14ac:dyDescent="0.25">
      <c r="A87" s="27" t="s">
        <v>113</v>
      </c>
    </row>
    <row r="88" spans="1:1" ht="13.5" x14ac:dyDescent="0.25">
      <c r="A88" s="27" t="s">
        <v>113</v>
      </c>
    </row>
    <row r="89" spans="1:1" ht="13.5" x14ac:dyDescent="0.25">
      <c r="A89" s="27" t="s">
        <v>101</v>
      </c>
    </row>
    <row r="90" spans="1:1" ht="13.5" x14ac:dyDescent="0.25">
      <c r="A90" s="27" t="s">
        <v>33</v>
      </c>
    </row>
    <row r="91" spans="1:1" ht="13.5" x14ac:dyDescent="0.25">
      <c r="A91" s="27" t="s">
        <v>144</v>
      </c>
    </row>
    <row r="92" spans="1:1" ht="13.5" x14ac:dyDescent="0.25">
      <c r="A92" s="27" t="s">
        <v>145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848"/>
  <sheetViews>
    <sheetView workbookViewId="0">
      <selection activeCell="B10" sqref="B10"/>
    </sheetView>
  </sheetViews>
  <sheetFormatPr defaultRowHeight="12.75" x14ac:dyDescent="0.2"/>
  <cols>
    <col min="1" max="1" width="29.28515625" bestFit="1" customWidth="1"/>
    <col min="2" max="2" width="10" bestFit="1" customWidth="1"/>
  </cols>
  <sheetData>
    <row r="1" spans="1:13" x14ac:dyDescent="0.2">
      <c r="A1" s="26" t="s">
        <v>66</v>
      </c>
      <c r="B1" s="14" t="s">
        <v>192</v>
      </c>
      <c r="C1" s="14" t="s">
        <v>206</v>
      </c>
      <c r="F1" s="14" t="s">
        <v>191</v>
      </c>
    </row>
    <row r="2" spans="1:13" x14ac:dyDescent="0.2">
      <c r="A2" s="14" t="s">
        <v>54</v>
      </c>
      <c r="B2">
        <v>5</v>
      </c>
      <c r="H2" s="14" t="s">
        <v>193</v>
      </c>
      <c r="I2" s="14" t="s">
        <v>165</v>
      </c>
      <c r="J2" s="14" t="s">
        <v>198</v>
      </c>
      <c r="K2" s="14" t="s">
        <v>195</v>
      </c>
      <c r="L2" s="14" t="s">
        <v>194</v>
      </c>
      <c r="M2" s="14" t="s">
        <v>197</v>
      </c>
    </row>
    <row r="3" spans="1:13" x14ac:dyDescent="0.2">
      <c r="A3" s="14" t="s">
        <v>173</v>
      </c>
      <c r="B3">
        <v>10</v>
      </c>
      <c r="F3" s="48">
        <v>36526</v>
      </c>
      <c r="G3" s="2">
        <v>0</v>
      </c>
      <c r="H3">
        <v>0</v>
      </c>
      <c r="I3">
        <v>0</v>
      </c>
      <c r="J3">
        <v>0</v>
      </c>
      <c r="K3">
        <v>0</v>
      </c>
      <c r="L3">
        <v>0</v>
      </c>
    </row>
    <row r="4" spans="1:13" x14ac:dyDescent="0.2">
      <c r="A4" s="15" t="s">
        <v>174</v>
      </c>
      <c r="B4">
        <v>23</v>
      </c>
      <c r="F4" s="48">
        <v>36526</v>
      </c>
      <c r="G4" s="2">
        <v>6.9444444444444447E-4</v>
      </c>
      <c r="H4">
        <v>0.3</v>
      </c>
      <c r="I4">
        <v>0</v>
      </c>
      <c r="J4">
        <v>0</v>
      </c>
      <c r="K4">
        <v>0.3</v>
      </c>
      <c r="L4">
        <v>0</v>
      </c>
      <c r="M4">
        <v>1</v>
      </c>
    </row>
    <row r="5" spans="1:13" x14ac:dyDescent="0.2">
      <c r="A5" s="14" t="s">
        <v>175</v>
      </c>
      <c r="B5" s="14" t="s">
        <v>57</v>
      </c>
      <c r="F5" s="48">
        <v>36526</v>
      </c>
      <c r="G5" s="2">
        <v>1.3888888888888889E-3</v>
      </c>
      <c r="H5">
        <v>0.3</v>
      </c>
      <c r="I5">
        <v>0</v>
      </c>
      <c r="J5">
        <v>0</v>
      </c>
      <c r="K5">
        <v>0.3</v>
      </c>
      <c r="L5">
        <v>0</v>
      </c>
      <c r="M5">
        <v>2</v>
      </c>
    </row>
    <row r="6" spans="1:13" x14ac:dyDescent="0.2">
      <c r="A6" s="14" t="s">
        <v>172</v>
      </c>
      <c r="B6" s="14" t="s">
        <v>43</v>
      </c>
      <c r="F6" s="48">
        <v>36526</v>
      </c>
      <c r="G6" s="2">
        <v>2.0833333333333333E-3</v>
      </c>
      <c r="H6">
        <v>0.3</v>
      </c>
      <c r="I6">
        <v>0</v>
      </c>
      <c r="J6">
        <v>0</v>
      </c>
      <c r="K6">
        <v>0.3</v>
      </c>
      <c r="L6">
        <v>0</v>
      </c>
      <c r="M6">
        <v>3</v>
      </c>
    </row>
    <row r="7" spans="1:13" x14ac:dyDescent="0.2">
      <c r="A7" s="14" t="s">
        <v>171</v>
      </c>
      <c r="B7" s="14">
        <v>4</v>
      </c>
      <c r="F7" s="48">
        <v>36526</v>
      </c>
      <c r="G7" s="2">
        <v>2.7777777777777779E-3</v>
      </c>
      <c r="H7">
        <v>0.3</v>
      </c>
      <c r="I7">
        <v>0</v>
      </c>
      <c r="J7">
        <v>0</v>
      </c>
      <c r="K7">
        <v>0.3</v>
      </c>
      <c r="L7">
        <v>0</v>
      </c>
      <c r="M7">
        <v>4</v>
      </c>
    </row>
    <row r="8" spans="1:13" x14ac:dyDescent="0.2">
      <c r="A8" s="14" t="s">
        <v>160</v>
      </c>
      <c r="B8" s="14">
        <v>5</v>
      </c>
      <c r="F8" s="48">
        <v>36526</v>
      </c>
      <c r="G8" s="2">
        <v>3.472222222222222E-3</v>
      </c>
      <c r="H8">
        <v>0.3</v>
      </c>
      <c r="I8">
        <v>0</v>
      </c>
      <c r="J8">
        <v>0</v>
      </c>
      <c r="K8">
        <v>0.3</v>
      </c>
      <c r="L8">
        <v>0</v>
      </c>
      <c r="M8">
        <v>5</v>
      </c>
    </row>
    <row r="9" spans="1:13" x14ac:dyDescent="0.2">
      <c r="A9" s="14" t="s">
        <v>170</v>
      </c>
      <c r="B9" s="9">
        <v>2.0833333333333335</v>
      </c>
      <c r="F9" s="48">
        <v>36526</v>
      </c>
      <c r="G9" s="2">
        <v>4.1666666666666666E-3</v>
      </c>
      <c r="H9">
        <v>0.3</v>
      </c>
      <c r="I9">
        <v>0</v>
      </c>
      <c r="J9">
        <v>0</v>
      </c>
      <c r="K9">
        <v>0.3</v>
      </c>
      <c r="L9">
        <v>0</v>
      </c>
      <c r="M9">
        <v>6</v>
      </c>
    </row>
    <row r="10" spans="1:13" x14ac:dyDescent="0.2">
      <c r="A10" s="25" t="s">
        <v>67</v>
      </c>
      <c r="F10" s="48">
        <v>36526</v>
      </c>
      <c r="G10" s="2">
        <v>4.8611111111111112E-3</v>
      </c>
      <c r="H10">
        <v>0.3</v>
      </c>
      <c r="I10">
        <v>0</v>
      </c>
      <c r="J10">
        <v>0</v>
      </c>
      <c r="K10">
        <v>0.3</v>
      </c>
      <c r="L10">
        <v>0</v>
      </c>
      <c r="M10">
        <v>7</v>
      </c>
    </row>
    <row r="11" spans="1:13" x14ac:dyDescent="0.2">
      <c r="A11" s="24" t="s">
        <v>65</v>
      </c>
      <c r="B11" s="3">
        <v>14.389172158661999</v>
      </c>
      <c r="F11" s="48">
        <v>36526</v>
      </c>
      <c r="G11" s="2">
        <v>5.5555555555555558E-3</v>
      </c>
      <c r="H11">
        <v>0.3</v>
      </c>
      <c r="I11">
        <v>0</v>
      </c>
      <c r="J11">
        <v>0</v>
      </c>
      <c r="K11">
        <v>0.3</v>
      </c>
      <c r="L11">
        <v>0</v>
      </c>
      <c r="M11">
        <v>8</v>
      </c>
    </row>
    <row r="12" spans="1:13" x14ac:dyDescent="0.2">
      <c r="A12" s="14" t="s">
        <v>167</v>
      </c>
      <c r="B12" s="9">
        <v>1.2142697755483662</v>
      </c>
      <c r="F12" s="48">
        <v>36526</v>
      </c>
      <c r="G12" s="2">
        <v>6.2499999999999995E-3</v>
      </c>
      <c r="H12">
        <v>0.3</v>
      </c>
      <c r="I12">
        <v>0</v>
      </c>
      <c r="J12">
        <v>0</v>
      </c>
      <c r="K12">
        <v>0.3</v>
      </c>
      <c r="L12">
        <v>0</v>
      </c>
      <c r="M12">
        <v>9</v>
      </c>
    </row>
    <row r="13" spans="1:13" x14ac:dyDescent="0.2">
      <c r="A13" s="14" t="s">
        <v>146</v>
      </c>
      <c r="B13" s="29">
        <v>1154</v>
      </c>
      <c r="F13" s="48">
        <v>36526</v>
      </c>
      <c r="G13" s="2">
        <v>6.9444444444444441E-3</v>
      </c>
      <c r="H13">
        <v>0.3</v>
      </c>
      <c r="I13">
        <v>0</v>
      </c>
      <c r="J13">
        <v>0</v>
      </c>
      <c r="K13">
        <v>0.3</v>
      </c>
      <c r="L13">
        <v>0</v>
      </c>
      <c r="M13">
        <v>10</v>
      </c>
    </row>
    <row r="14" spans="1:13" x14ac:dyDescent="0.2">
      <c r="A14" s="14" t="s">
        <v>166</v>
      </c>
      <c r="B14" s="9">
        <v>4.2422072629529826</v>
      </c>
      <c r="F14" s="48">
        <v>36526</v>
      </c>
      <c r="G14" s="2">
        <v>7.6388888888888886E-3</v>
      </c>
      <c r="H14">
        <v>0.3</v>
      </c>
      <c r="I14">
        <v>0</v>
      </c>
      <c r="J14">
        <v>0</v>
      </c>
      <c r="K14">
        <v>0.3</v>
      </c>
      <c r="L14">
        <v>0</v>
      </c>
      <c r="M14">
        <v>11</v>
      </c>
    </row>
    <row r="15" spans="1:13" x14ac:dyDescent="0.2">
      <c r="A15" s="14" t="s">
        <v>169</v>
      </c>
      <c r="B15" s="9">
        <v>2.0833333333333566</v>
      </c>
      <c r="F15" s="48">
        <v>36526</v>
      </c>
      <c r="G15" s="2">
        <v>8.3333333333333332E-3</v>
      </c>
      <c r="H15">
        <v>0.3</v>
      </c>
      <c r="I15">
        <v>0</v>
      </c>
      <c r="J15">
        <v>0</v>
      </c>
      <c r="K15">
        <v>0.3</v>
      </c>
      <c r="L15">
        <v>0</v>
      </c>
      <c r="M15">
        <v>12</v>
      </c>
    </row>
    <row r="16" spans="1:13" x14ac:dyDescent="0.2">
      <c r="A16" s="14" t="s">
        <v>168</v>
      </c>
      <c r="B16" s="9">
        <v>-2.3092638912203256E-14</v>
      </c>
      <c r="F16" s="48">
        <v>36526</v>
      </c>
      <c r="G16" s="2">
        <v>9.0277777777777787E-3</v>
      </c>
      <c r="H16">
        <v>0.3</v>
      </c>
      <c r="I16">
        <v>0</v>
      </c>
      <c r="J16">
        <v>0.1</v>
      </c>
      <c r="K16">
        <v>0.3</v>
      </c>
      <c r="L16">
        <v>0</v>
      </c>
      <c r="M16">
        <v>13</v>
      </c>
    </row>
    <row r="17" spans="1:13" x14ac:dyDescent="0.2">
      <c r="A17" s="14" t="s">
        <v>189</v>
      </c>
      <c r="B17" s="9">
        <v>4.7135259836377594</v>
      </c>
      <c r="C17" s="9">
        <f>+MAX(J3:J1848)</f>
        <v>4.7</v>
      </c>
      <c r="F17" s="48">
        <v>36526</v>
      </c>
      <c r="G17" s="2">
        <v>9.7222222222222224E-3</v>
      </c>
      <c r="H17">
        <v>0.3</v>
      </c>
      <c r="I17">
        <v>0</v>
      </c>
      <c r="J17">
        <v>0.1</v>
      </c>
      <c r="K17">
        <v>0.3</v>
      </c>
      <c r="L17">
        <v>0</v>
      </c>
      <c r="M17">
        <v>14</v>
      </c>
    </row>
    <row r="18" spans="1:13" x14ac:dyDescent="0.2">
      <c r="A18" s="14" t="s">
        <v>190</v>
      </c>
      <c r="B18" s="6">
        <v>1166</v>
      </c>
      <c r="C18" s="6">
        <f>+MATCH(C17,J4:J1848,0)</f>
        <v>1162</v>
      </c>
      <c r="F18" s="48">
        <v>36526</v>
      </c>
      <c r="G18" s="2">
        <v>1.0416666666666666E-2</v>
      </c>
      <c r="H18">
        <v>0.3</v>
      </c>
      <c r="I18">
        <v>0</v>
      </c>
      <c r="J18">
        <v>0.1</v>
      </c>
      <c r="K18">
        <v>0.3</v>
      </c>
      <c r="L18">
        <v>0</v>
      </c>
      <c r="M18">
        <v>15</v>
      </c>
    </row>
    <row r="19" spans="1:13" x14ac:dyDescent="0.2">
      <c r="A19" t="s">
        <v>196</v>
      </c>
      <c r="B19" s="9">
        <v>0.47135259836377597</v>
      </c>
      <c r="C19">
        <f>+MAX(I3:I1848)</f>
        <v>0.5</v>
      </c>
      <c r="F19" s="48">
        <v>36526</v>
      </c>
      <c r="G19" s="2">
        <v>1.1111111111111112E-2</v>
      </c>
      <c r="H19">
        <v>0.3</v>
      </c>
      <c r="I19">
        <v>0</v>
      </c>
      <c r="J19">
        <v>0.1</v>
      </c>
      <c r="K19">
        <v>0.3</v>
      </c>
      <c r="L19">
        <v>0</v>
      </c>
      <c r="M19">
        <v>16</v>
      </c>
    </row>
    <row r="20" spans="1:13" x14ac:dyDescent="0.2">
      <c r="A20" s="14" t="s">
        <v>205</v>
      </c>
      <c r="B20" s="9">
        <v>0.94270519672755193</v>
      </c>
      <c r="C20">
        <f>+MAX(L3:L1848)</f>
        <v>0.9</v>
      </c>
      <c r="F20" s="48">
        <v>36526</v>
      </c>
      <c r="G20" s="2">
        <v>1.1805555555555555E-2</v>
      </c>
      <c r="H20">
        <v>0.3</v>
      </c>
      <c r="I20">
        <v>0</v>
      </c>
      <c r="J20">
        <v>0.1</v>
      </c>
      <c r="K20">
        <v>0.3</v>
      </c>
      <c r="L20">
        <v>0</v>
      </c>
      <c r="M20">
        <v>17</v>
      </c>
    </row>
    <row r="21" spans="1:13" x14ac:dyDescent="0.2">
      <c r="F21" s="48">
        <v>36526</v>
      </c>
      <c r="G21" s="2">
        <v>1.2499999999999999E-2</v>
      </c>
      <c r="H21">
        <v>0.3</v>
      </c>
      <c r="I21">
        <v>0</v>
      </c>
      <c r="J21">
        <v>0.1</v>
      </c>
      <c r="K21">
        <v>0.3</v>
      </c>
      <c r="L21">
        <v>0</v>
      </c>
      <c r="M21">
        <v>18</v>
      </c>
    </row>
    <row r="22" spans="1:13" x14ac:dyDescent="0.2">
      <c r="F22" s="48">
        <v>36526</v>
      </c>
      <c r="G22" s="2">
        <v>1.3194444444444444E-2</v>
      </c>
      <c r="H22">
        <v>0.3</v>
      </c>
      <c r="I22">
        <v>0</v>
      </c>
      <c r="J22">
        <v>0.1</v>
      </c>
      <c r="K22">
        <v>0.3</v>
      </c>
      <c r="L22">
        <v>0</v>
      </c>
      <c r="M22">
        <v>19</v>
      </c>
    </row>
    <row r="23" spans="1:13" x14ac:dyDescent="0.2">
      <c r="F23" s="48">
        <v>36526</v>
      </c>
      <c r="G23" s="2">
        <v>1.3888888888888888E-2</v>
      </c>
      <c r="H23">
        <v>0.3</v>
      </c>
      <c r="I23">
        <v>0</v>
      </c>
      <c r="J23">
        <v>0.1</v>
      </c>
      <c r="K23">
        <v>0.3</v>
      </c>
      <c r="L23">
        <v>0</v>
      </c>
      <c r="M23">
        <v>20</v>
      </c>
    </row>
    <row r="24" spans="1:13" x14ac:dyDescent="0.2">
      <c r="F24" s="48">
        <v>36526</v>
      </c>
      <c r="G24" s="2">
        <v>1.4583333333333332E-2</v>
      </c>
      <c r="H24">
        <v>0.3</v>
      </c>
      <c r="I24">
        <v>0</v>
      </c>
      <c r="J24">
        <v>0.1</v>
      </c>
      <c r="K24">
        <v>0.3</v>
      </c>
      <c r="L24">
        <v>0</v>
      </c>
      <c r="M24">
        <v>21</v>
      </c>
    </row>
    <row r="25" spans="1:13" x14ac:dyDescent="0.2">
      <c r="F25" s="48">
        <v>36526</v>
      </c>
      <c r="G25" s="2">
        <v>1.5277777777777777E-2</v>
      </c>
      <c r="H25">
        <v>0.3</v>
      </c>
      <c r="I25">
        <v>0</v>
      </c>
      <c r="J25">
        <v>0.1</v>
      </c>
      <c r="K25">
        <v>0.3</v>
      </c>
      <c r="L25">
        <v>0</v>
      </c>
      <c r="M25">
        <v>22</v>
      </c>
    </row>
    <row r="26" spans="1:13" x14ac:dyDescent="0.2">
      <c r="F26" s="48">
        <v>36526</v>
      </c>
      <c r="G26" s="2">
        <v>1.5972222222222224E-2</v>
      </c>
      <c r="H26">
        <v>0.3</v>
      </c>
      <c r="I26">
        <v>0</v>
      </c>
      <c r="J26">
        <v>0.1</v>
      </c>
      <c r="K26">
        <v>0.3</v>
      </c>
      <c r="L26">
        <v>0</v>
      </c>
      <c r="M26">
        <v>23</v>
      </c>
    </row>
    <row r="27" spans="1:13" x14ac:dyDescent="0.2">
      <c r="F27" s="48">
        <v>36526</v>
      </c>
      <c r="G27" s="2">
        <v>1.6666666666666666E-2</v>
      </c>
      <c r="H27">
        <v>0.3</v>
      </c>
      <c r="I27">
        <v>0</v>
      </c>
      <c r="J27">
        <v>0.1</v>
      </c>
      <c r="K27">
        <v>0.3</v>
      </c>
      <c r="L27">
        <v>0</v>
      </c>
      <c r="M27">
        <v>24</v>
      </c>
    </row>
    <row r="28" spans="1:13" x14ac:dyDescent="0.2">
      <c r="F28" s="48">
        <v>36526</v>
      </c>
      <c r="G28" s="2">
        <v>1.7361111111111112E-2</v>
      </c>
      <c r="H28">
        <v>0.3</v>
      </c>
      <c r="I28">
        <v>0</v>
      </c>
      <c r="J28">
        <v>0.1</v>
      </c>
      <c r="K28">
        <v>0.3</v>
      </c>
      <c r="L28">
        <v>0</v>
      </c>
      <c r="M28">
        <v>25</v>
      </c>
    </row>
    <row r="29" spans="1:13" x14ac:dyDescent="0.2">
      <c r="F29" s="48">
        <v>36526</v>
      </c>
      <c r="G29" s="2">
        <v>1.8055555555555557E-2</v>
      </c>
      <c r="H29">
        <v>0.3</v>
      </c>
      <c r="I29">
        <v>0</v>
      </c>
      <c r="J29">
        <v>0.1</v>
      </c>
      <c r="K29">
        <v>0.3</v>
      </c>
      <c r="L29">
        <v>0</v>
      </c>
      <c r="M29">
        <v>26</v>
      </c>
    </row>
    <row r="30" spans="1:13" x14ac:dyDescent="0.2">
      <c r="F30" s="48">
        <v>36526</v>
      </c>
      <c r="G30" s="2">
        <v>1.8749999999999999E-2</v>
      </c>
      <c r="H30">
        <v>0.3</v>
      </c>
      <c r="I30">
        <v>0</v>
      </c>
      <c r="J30">
        <v>0.1</v>
      </c>
      <c r="K30">
        <v>0.3</v>
      </c>
      <c r="L30">
        <v>0</v>
      </c>
      <c r="M30">
        <v>27</v>
      </c>
    </row>
    <row r="31" spans="1:13" x14ac:dyDescent="0.2">
      <c r="F31" s="48">
        <v>36526</v>
      </c>
      <c r="G31" s="2">
        <v>1.9444444444444445E-2</v>
      </c>
      <c r="H31">
        <v>0.3</v>
      </c>
      <c r="I31">
        <v>0</v>
      </c>
      <c r="J31">
        <v>0.1</v>
      </c>
      <c r="K31">
        <v>0.3</v>
      </c>
      <c r="L31">
        <v>0</v>
      </c>
      <c r="M31">
        <v>28</v>
      </c>
    </row>
    <row r="32" spans="1:13" x14ac:dyDescent="0.2">
      <c r="F32" s="48">
        <v>36526</v>
      </c>
      <c r="G32" s="2">
        <v>2.013888888888889E-2</v>
      </c>
      <c r="H32">
        <v>0.3</v>
      </c>
      <c r="I32">
        <v>0</v>
      </c>
      <c r="J32">
        <v>0.1</v>
      </c>
      <c r="K32">
        <v>0.3</v>
      </c>
      <c r="L32">
        <v>0</v>
      </c>
      <c r="M32">
        <v>29</v>
      </c>
    </row>
    <row r="33" spans="6:13" x14ac:dyDescent="0.2">
      <c r="F33" s="48">
        <v>36526</v>
      </c>
      <c r="G33" s="2">
        <v>2.0833333333333332E-2</v>
      </c>
      <c r="H33">
        <v>0.3</v>
      </c>
      <c r="I33">
        <v>0</v>
      </c>
      <c r="J33">
        <v>0.1</v>
      </c>
      <c r="K33">
        <v>0.3</v>
      </c>
      <c r="L33">
        <v>0</v>
      </c>
      <c r="M33">
        <v>30</v>
      </c>
    </row>
    <row r="34" spans="6:13" x14ac:dyDescent="0.2">
      <c r="F34" s="48">
        <v>36526</v>
      </c>
      <c r="G34" s="2">
        <v>2.1527777777777781E-2</v>
      </c>
      <c r="H34">
        <v>0.3</v>
      </c>
      <c r="I34">
        <v>0</v>
      </c>
      <c r="J34">
        <v>0.1</v>
      </c>
      <c r="K34">
        <v>0.3</v>
      </c>
      <c r="L34">
        <v>0</v>
      </c>
      <c r="M34">
        <v>31</v>
      </c>
    </row>
    <row r="35" spans="6:13" x14ac:dyDescent="0.2">
      <c r="F35" s="48">
        <v>36526</v>
      </c>
      <c r="G35" s="2">
        <v>2.2222222222222223E-2</v>
      </c>
      <c r="H35">
        <v>0.3</v>
      </c>
      <c r="I35">
        <v>0</v>
      </c>
      <c r="J35">
        <v>0.1</v>
      </c>
      <c r="K35">
        <v>0.3</v>
      </c>
      <c r="L35">
        <v>0</v>
      </c>
      <c r="M35">
        <v>32</v>
      </c>
    </row>
    <row r="36" spans="6:13" x14ac:dyDescent="0.2">
      <c r="F36" s="48">
        <v>36526</v>
      </c>
      <c r="G36" s="2">
        <v>2.2916666666666669E-2</v>
      </c>
      <c r="H36">
        <v>0.3</v>
      </c>
      <c r="I36">
        <v>0</v>
      </c>
      <c r="J36">
        <v>0.1</v>
      </c>
      <c r="K36">
        <v>0.3</v>
      </c>
      <c r="L36">
        <v>0</v>
      </c>
      <c r="M36">
        <v>33</v>
      </c>
    </row>
    <row r="37" spans="6:13" x14ac:dyDescent="0.2">
      <c r="F37" s="48">
        <v>36526</v>
      </c>
      <c r="G37" s="2">
        <v>2.361111111111111E-2</v>
      </c>
      <c r="H37">
        <v>0.3</v>
      </c>
      <c r="I37">
        <v>0</v>
      </c>
      <c r="J37">
        <v>0.1</v>
      </c>
      <c r="K37">
        <v>0.3</v>
      </c>
      <c r="L37">
        <v>0</v>
      </c>
      <c r="M37">
        <v>34</v>
      </c>
    </row>
    <row r="38" spans="6:13" x14ac:dyDescent="0.2">
      <c r="F38" s="48">
        <v>36526</v>
      </c>
      <c r="G38" s="2">
        <v>2.4305555555555556E-2</v>
      </c>
      <c r="H38">
        <v>0.3</v>
      </c>
      <c r="I38">
        <v>0</v>
      </c>
      <c r="J38">
        <v>0.1</v>
      </c>
      <c r="K38">
        <v>0.3</v>
      </c>
      <c r="L38">
        <v>0</v>
      </c>
      <c r="M38">
        <v>35</v>
      </c>
    </row>
    <row r="39" spans="6:13" x14ac:dyDescent="0.2">
      <c r="F39" s="48">
        <v>36526</v>
      </c>
      <c r="G39" s="2">
        <v>2.4999999999999998E-2</v>
      </c>
      <c r="H39">
        <v>0.3</v>
      </c>
      <c r="I39">
        <v>0</v>
      </c>
      <c r="J39">
        <v>0.1</v>
      </c>
      <c r="K39">
        <v>0.3</v>
      </c>
      <c r="L39">
        <v>0</v>
      </c>
      <c r="M39">
        <v>36</v>
      </c>
    </row>
    <row r="40" spans="6:13" x14ac:dyDescent="0.2">
      <c r="F40" s="48">
        <v>36526</v>
      </c>
      <c r="G40" s="2">
        <v>2.5694444444444447E-2</v>
      </c>
      <c r="H40">
        <v>0.3</v>
      </c>
      <c r="I40">
        <v>0</v>
      </c>
      <c r="J40">
        <v>0.1</v>
      </c>
      <c r="K40">
        <v>0.3</v>
      </c>
      <c r="L40">
        <v>0</v>
      </c>
      <c r="M40">
        <v>37</v>
      </c>
    </row>
    <row r="41" spans="6:13" x14ac:dyDescent="0.2">
      <c r="F41" s="48">
        <v>36526</v>
      </c>
      <c r="G41" s="2">
        <v>2.6388888888888889E-2</v>
      </c>
      <c r="H41">
        <v>0.3</v>
      </c>
      <c r="I41">
        <v>0</v>
      </c>
      <c r="J41">
        <v>0.1</v>
      </c>
      <c r="K41">
        <v>0.3</v>
      </c>
      <c r="L41">
        <v>0</v>
      </c>
      <c r="M41">
        <v>38</v>
      </c>
    </row>
    <row r="42" spans="6:13" x14ac:dyDescent="0.2">
      <c r="F42" s="48">
        <v>36526</v>
      </c>
      <c r="G42" s="2">
        <v>2.7083333333333334E-2</v>
      </c>
      <c r="H42">
        <v>0.3</v>
      </c>
      <c r="I42">
        <v>0</v>
      </c>
      <c r="J42">
        <v>0.1</v>
      </c>
      <c r="K42">
        <v>0.3</v>
      </c>
      <c r="L42">
        <v>0</v>
      </c>
      <c r="M42">
        <v>39</v>
      </c>
    </row>
    <row r="43" spans="6:13" x14ac:dyDescent="0.2">
      <c r="F43" s="48">
        <v>36526</v>
      </c>
      <c r="G43" s="2">
        <v>2.7777777777777776E-2</v>
      </c>
      <c r="H43">
        <v>0.3</v>
      </c>
      <c r="I43">
        <v>0</v>
      </c>
      <c r="J43">
        <v>0.1</v>
      </c>
      <c r="K43">
        <v>0.3</v>
      </c>
      <c r="L43">
        <v>0</v>
      </c>
      <c r="M43">
        <v>40</v>
      </c>
    </row>
    <row r="44" spans="6:13" x14ac:dyDescent="0.2">
      <c r="F44" s="48">
        <v>36526</v>
      </c>
      <c r="G44" s="2">
        <v>2.8472222222222222E-2</v>
      </c>
      <c r="H44">
        <v>0.3</v>
      </c>
      <c r="I44">
        <v>0</v>
      </c>
      <c r="J44">
        <v>0.1</v>
      </c>
      <c r="K44">
        <v>0.3</v>
      </c>
      <c r="L44">
        <v>0</v>
      </c>
      <c r="M44">
        <v>41</v>
      </c>
    </row>
    <row r="45" spans="6:13" x14ac:dyDescent="0.2">
      <c r="F45" s="48">
        <v>36526</v>
      </c>
      <c r="G45" s="2">
        <v>2.9166666666666664E-2</v>
      </c>
      <c r="H45">
        <v>0.3</v>
      </c>
      <c r="I45">
        <v>0</v>
      </c>
      <c r="J45">
        <v>0.1</v>
      </c>
      <c r="K45">
        <v>0.3</v>
      </c>
      <c r="L45">
        <v>0</v>
      </c>
      <c r="M45">
        <v>42</v>
      </c>
    </row>
    <row r="46" spans="6:13" x14ac:dyDescent="0.2">
      <c r="F46" s="48">
        <v>36526</v>
      </c>
      <c r="G46" s="2">
        <v>2.9861111111111113E-2</v>
      </c>
      <c r="H46">
        <v>0.3</v>
      </c>
      <c r="I46">
        <v>0</v>
      </c>
      <c r="J46">
        <v>0.1</v>
      </c>
      <c r="K46">
        <v>0.3</v>
      </c>
      <c r="L46">
        <v>0</v>
      </c>
      <c r="M46">
        <v>43</v>
      </c>
    </row>
    <row r="47" spans="6:13" x14ac:dyDescent="0.2">
      <c r="F47" s="48">
        <v>36526</v>
      </c>
      <c r="G47" s="2">
        <v>3.0555555555555555E-2</v>
      </c>
      <c r="H47">
        <v>0.3</v>
      </c>
      <c r="I47">
        <v>0</v>
      </c>
      <c r="J47">
        <v>0.1</v>
      </c>
      <c r="K47">
        <v>0.3</v>
      </c>
      <c r="L47">
        <v>0</v>
      </c>
      <c r="M47">
        <v>44</v>
      </c>
    </row>
    <row r="48" spans="6:13" x14ac:dyDescent="0.2">
      <c r="F48" s="48">
        <v>36526</v>
      </c>
      <c r="G48" s="2">
        <v>3.125E-2</v>
      </c>
      <c r="H48">
        <v>0.3</v>
      </c>
      <c r="I48">
        <v>0</v>
      </c>
      <c r="J48">
        <v>0.1</v>
      </c>
      <c r="K48">
        <v>0.3</v>
      </c>
      <c r="L48">
        <v>0</v>
      </c>
      <c r="M48">
        <v>45</v>
      </c>
    </row>
    <row r="49" spans="6:13" x14ac:dyDescent="0.2">
      <c r="F49" s="48">
        <v>36526</v>
      </c>
      <c r="G49" s="2">
        <v>3.1944444444444449E-2</v>
      </c>
      <c r="H49">
        <v>0.3</v>
      </c>
      <c r="I49">
        <v>0</v>
      </c>
      <c r="J49">
        <v>0.2</v>
      </c>
      <c r="K49">
        <v>0.3</v>
      </c>
      <c r="L49">
        <v>0</v>
      </c>
      <c r="M49">
        <v>46</v>
      </c>
    </row>
    <row r="50" spans="6:13" x14ac:dyDescent="0.2">
      <c r="F50" s="48">
        <v>36526</v>
      </c>
      <c r="G50" s="2">
        <v>3.2638888888888891E-2</v>
      </c>
      <c r="H50">
        <v>0.3</v>
      </c>
      <c r="I50">
        <v>0</v>
      </c>
      <c r="J50">
        <v>0.2</v>
      </c>
      <c r="K50">
        <v>0.3</v>
      </c>
      <c r="L50">
        <v>0</v>
      </c>
      <c r="M50">
        <v>47</v>
      </c>
    </row>
    <row r="51" spans="6:13" x14ac:dyDescent="0.2">
      <c r="F51" s="48">
        <v>36526</v>
      </c>
      <c r="G51" s="2">
        <v>3.3333333333333333E-2</v>
      </c>
      <c r="H51">
        <v>0.3</v>
      </c>
      <c r="I51">
        <v>0</v>
      </c>
      <c r="J51">
        <v>0.2</v>
      </c>
      <c r="K51">
        <v>0.3</v>
      </c>
      <c r="L51">
        <v>0</v>
      </c>
      <c r="M51">
        <v>48</v>
      </c>
    </row>
    <row r="52" spans="6:13" x14ac:dyDescent="0.2">
      <c r="F52" s="48">
        <v>36526</v>
      </c>
      <c r="G52" s="2">
        <v>3.4027777777777775E-2</v>
      </c>
      <c r="H52">
        <v>0.3</v>
      </c>
      <c r="I52">
        <v>0</v>
      </c>
      <c r="J52">
        <v>0.2</v>
      </c>
      <c r="K52">
        <v>0.3</v>
      </c>
      <c r="L52">
        <v>0</v>
      </c>
      <c r="M52">
        <v>49</v>
      </c>
    </row>
    <row r="53" spans="6:13" x14ac:dyDescent="0.2">
      <c r="F53" s="48">
        <v>36526</v>
      </c>
      <c r="G53" s="2">
        <v>3.4722222222222224E-2</v>
      </c>
      <c r="H53">
        <v>0.3</v>
      </c>
      <c r="I53">
        <v>0</v>
      </c>
      <c r="J53">
        <v>0.2</v>
      </c>
      <c r="K53">
        <v>0.3</v>
      </c>
      <c r="L53">
        <v>0</v>
      </c>
      <c r="M53">
        <v>50</v>
      </c>
    </row>
    <row r="54" spans="6:13" x14ac:dyDescent="0.2">
      <c r="F54" s="48">
        <v>36526</v>
      </c>
      <c r="G54" s="2">
        <v>3.5416666666666666E-2</v>
      </c>
      <c r="H54">
        <v>0.3</v>
      </c>
      <c r="I54">
        <v>0</v>
      </c>
      <c r="J54">
        <v>0.2</v>
      </c>
      <c r="K54">
        <v>0.3</v>
      </c>
      <c r="L54">
        <v>0</v>
      </c>
      <c r="M54">
        <v>51</v>
      </c>
    </row>
    <row r="55" spans="6:13" x14ac:dyDescent="0.2">
      <c r="F55" s="48">
        <v>36526</v>
      </c>
      <c r="G55" s="2">
        <v>3.6111111111111115E-2</v>
      </c>
      <c r="H55">
        <v>0.3</v>
      </c>
      <c r="I55">
        <v>0</v>
      </c>
      <c r="J55">
        <v>0.2</v>
      </c>
      <c r="K55">
        <v>0.3</v>
      </c>
      <c r="L55">
        <v>0</v>
      </c>
      <c r="M55">
        <v>52</v>
      </c>
    </row>
    <row r="56" spans="6:13" x14ac:dyDescent="0.2">
      <c r="F56" s="48">
        <v>36526</v>
      </c>
      <c r="G56" s="2">
        <v>3.6805555555555557E-2</v>
      </c>
      <c r="H56">
        <v>0.3</v>
      </c>
      <c r="I56">
        <v>0</v>
      </c>
      <c r="J56">
        <v>0.2</v>
      </c>
      <c r="K56">
        <v>0.3</v>
      </c>
      <c r="L56">
        <v>0</v>
      </c>
      <c r="M56">
        <v>53</v>
      </c>
    </row>
    <row r="57" spans="6:13" x14ac:dyDescent="0.2">
      <c r="F57" s="48">
        <v>36526</v>
      </c>
      <c r="G57" s="2">
        <v>3.7499999999999999E-2</v>
      </c>
      <c r="H57">
        <v>0.3</v>
      </c>
      <c r="I57">
        <v>0</v>
      </c>
      <c r="J57">
        <v>0.2</v>
      </c>
      <c r="K57">
        <v>0.3</v>
      </c>
      <c r="L57">
        <v>0</v>
      </c>
      <c r="M57">
        <v>54</v>
      </c>
    </row>
    <row r="58" spans="6:13" x14ac:dyDescent="0.2">
      <c r="F58" s="48">
        <v>36526</v>
      </c>
      <c r="G58" s="2">
        <v>3.8194444444444441E-2</v>
      </c>
      <c r="H58">
        <v>0.3</v>
      </c>
      <c r="I58">
        <v>0</v>
      </c>
      <c r="J58">
        <v>0.2</v>
      </c>
      <c r="K58">
        <v>0.3</v>
      </c>
      <c r="L58">
        <v>0</v>
      </c>
      <c r="M58">
        <v>55</v>
      </c>
    </row>
    <row r="59" spans="6:13" x14ac:dyDescent="0.2">
      <c r="F59" s="48">
        <v>36526</v>
      </c>
      <c r="G59" s="2">
        <v>3.888888888888889E-2</v>
      </c>
      <c r="H59">
        <v>0.3</v>
      </c>
      <c r="I59">
        <v>0</v>
      </c>
      <c r="J59">
        <v>0.2</v>
      </c>
      <c r="K59">
        <v>0.3</v>
      </c>
      <c r="L59">
        <v>0</v>
      </c>
      <c r="M59">
        <v>56</v>
      </c>
    </row>
    <row r="60" spans="6:13" x14ac:dyDescent="0.2">
      <c r="F60" s="48">
        <v>36526</v>
      </c>
      <c r="G60" s="2">
        <v>3.9583333333333331E-2</v>
      </c>
      <c r="H60">
        <v>0.3</v>
      </c>
      <c r="I60">
        <v>0</v>
      </c>
      <c r="J60">
        <v>0.2</v>
      </c>
      <c r="K60">
        <v>0.3</v>
      </c>
      <c r="L60">
        <v>0</v>
      </c>
      <c r="M60">
        <v>57</v>
      </c>
    </row>
    <row r="61" spans="6:13" x14ac:dyDescent="0.2">
      <c r="F61" s="48">
        <v>36526</v>
      </c>
      <c r="G61" s="2">
        <v>4.027777777777778E-2</v>
      </c>
      <c r="H61">
        <v>0.3</v>
      </c>
      <c r="I61">
        <v>0</v>
      </c>
      <c r="J61">
        <v>0.2</v>
      </c>
      <c r="K61">
        <v>0.3</v>
      </c>
      <c r="L61">
        <v>0</v>
      </c>
      <c r="M61">
        <v>58</v>
      </c>
    </row>
    <row r="62" spans="6:13" x14ac:dyDescent="0.2">
      <c r="F62" s="48">
        <v>36526</v>
      </c>
      <c r="G62" s="2">
        <v>4.0972222222222222E-2</v>
      </c>
      <c r="H62">
        <v>0.3</v>
      </c>
      <c r="I62">
        <v>0</v>
      </c>
      <c r="J62">
        <v>0.2</v>
      </c>
      <c r="K62">
        <v>0.3</v>
      </c>
      <c r="L62">
        <v>0</v>
      </c>
      <c r="M62">
        <v>59</v>
      </c>
    </row>
    <row r="63" spans="6:13" x14ac:dyDescent="0.2">
      <c r="F63" s="48">
        <v>36526</v>
      </c>
      <c r="G63" s="2">
        <v>4.1666666666666664E-2</v>
      </c>
      <c r="H63">
        <v>0.3</v>
      </c>
      <c r="I63">
        <v>0</v>
      </c>
      <c r="J63">
        <v>0.2</v>
      </c>
      <c r="K63">
        <v>0.3</v>
      </c>
      <c r="L63">
        <v>0</v>
      </c>
      <c r="M63">
        <v>60</v>
      </c>
    </row>
    <row r="64" spans="6:13" x14ac:dyDescent="0.2">
      <c r="F64" s="48">
        <v>36526</v>
      </c>
      <c r="G64" s="2">
        <v>4.2361111111111106E-2</v>
      </c>
      <c r="H64">
        <v>0.3</v>
      </c>
      <c r="I64">
        <v>0</v>
      </c>
      <c r="J64">
        <v>0.2</v>
      </c>
      <c r="K64">
        <v>0.3</v>
      </c>
      <c r="L64">
        <v>0</v>
      </c>
      <c r="M64">
        <v>61</v>
      </c>
    </row>
    <row r="65" spans="6:13" x14ac:dyDescent="0.2">
      <c r="F65" s="48">
        <v>36526</v>
      </c>
      <c r="G65" s="2">
        <v>4.3055555555555562E-2</v>
      </c>
      <c r="H65">
        <v>0.3</v>
      </c>
      <c r="I65">
        <v>0</v>
      </c>
      <c r="J65">
        <v>0.2</v>
      </c>
      <c r="K65">
        <v>0.3</v>
      </c>
      <c r="L65">
        <v>0</v>
      </c>
      <c r="M65">
        <v>62</v>
      </c>
    </row>
    <row r="66" spans="6:13" x14ac:dyDescent="0.2">
      <c r="F66" s="48">
        <v>36526</v>
      </c>
      <c r="G66" s="2">
        <v>4.3750000000000004E-2</v>
      </c>
      <c r="H66">
        <v>0.3</v>
      </c>
      <c r="I66">
        <v>0</v>
      </c>
      <c r="J66">
        <v>0.2</v>
      </c>
      <c r="K66">
        <v>0.3</v>
      </c>
      <c r="L66">
        <v>0</v>
      </c>
      <c r="M66">
        <v>63</v>
      </c>
    </row>
    <row r="67" spans="6:13" x14ac:dyDescent="0.2">
      <c r="F67" s="48">
        <v>36526</v>
      </c>
      <c r="G67" s="2">
        <v>4.4444444444444446E-2</v>
      </c>
      <c r="H67">
        <v>0.3</v>
      </c>
      <c r="I67">
        <v>0</v>
      </c>
      <c r="J67">
        <v>0.2</v>
      </c>
      <c r="K67">
        <v>0.3</v>
      </c>
      <c r="L67">
        <v>0</v>
      </c>
      <c r="M67">
        <v>64</v>
      </c>
    </row>
    <row r="68" spans="6:13" x14ac:dyDescent="0.2">
      <c r="F68" s="48">
        <v>36526</v>
      </c>
      <c r="G68" s="2">
        <v>4.5138888888888888E-2</v>
      </c>
      <c r="H68">
        <v>0.3</v>
      </c>
      <c r="I68">
        <v>0</v>
      </c>
      <c r="J68">
        <v>0.2</v>
      </c>
      <c r="K68">
        <v>0.3</v>
      </c>
      <c r="L68">
        <v>0</v>
      </c>
      <c r="M68">
        <v>65</v>
      </c>
    </row>
    <row r="69" spans="6:13" x14ac:dyDescent="0.2">
      <c r="F69" s="48">
        <v>36526</v>
      </c>
      <c r="G69" s="2">
        <v>4.5833333333333337E-2</v>
      </c>
      <c r="H69">
        <v>0.3</v>
      </c>
      <c r="I69">
        <v>0</v>
      </c>
      <c r="J69">
        <v>0.2</v>
      </c>
      <c r="K69">
        <v>0.3</v>
      </c>
      <c r="L69">
        <v>0</v>
      </c>
      <c r="M69">
        <v>66</v>
      </c>
    </row>
    <row r="70" spans="6:13" x14ac:dyDescent="0.2">
      <c r="F70" s="48">
        <v>36526</v>
      </c>
      <c r="G70" s="2">
        <v>4.6527777777777779E-2</v>
      </c>
      <c r="H70">
        <v>0.3</v>
      </c>
      <c r="I70">
        <v>0</v>
      </c>
      <c r="J70">
        <v>0.2</v>
      </c>
      <c r="K70">
        <v>0.3</v>
      </c>
      <c r="L70">
        <v>0</v>
      </c>
      <c r="M70">
        <v>67</v>
      </c>
    </row>
    <row r="71" spans="6:13" x14ac:dyDescent="0.2">
      <c r="F71" s="48">
        <v>36526</v>
      </c>
      <c r="G71" s="2">
        <v>4.7222222222222221E-2</v>
      </c>
      <c r="H71">
        <v>0.3</v>
      </c>
      <c r="I71">
        <v>0</v>
      </c>
      <c r="J71">
        <v>0.2</v>
      </c>
      <c r="K71">
        <v>0.3</v>
      </c>
      <c r="L71">
        <v>0</v>
      </c>
      <c r="M71">
        <v>68</v>
      </c>
    </row>
    <row r="72" spans="6:13" x14ac:dyDescent="0.2">
      <c r="F72" s="48">
        <v>36526</v>
      </c>
      <c r="G72" s="2">
        <v>4.7916666666666663E-2</v>
      </c>
      <c r="H72">
        <v>0.3</v>
      </c>
      <c r="I72">
        <v>0</v>
      </c>
      <c r="J72">
        <v>0.2</v>
      </c>
      <c r="K72">
        <v>0.3</v>
      </c>
      <c r="L72">
        <v>0</v>
      </c>
      <c r="M72">
        <v>69</v>
      </c>
    </row>
    <row r="73" spans="6:13" x14ac:dyDescent="0.2">
      <c r="F73" s="48">
        <v>36526</v>
      </c>
      <c r="G73" s="2">
        <v>4.8611111111111112E-2</v>
      </c>
      <c r="H73">
        <v>0.3</v>
      </c>
      <c r="I73">
        <v>0</v>
      </c>
      <c r="J73">
        <v>0.2</v>
      </c>
      <c r="K73">
        <v>0.3</v>
      </c>
      <c r="L73">
        <v>0</v>
      </c>
      <c r="M73">
        <v>70</v>
      </c>
    </row>
    <row r="74" spans="6:13" x14ac:dyDescent="0.2">
      <c r="F74" s="48">
        <v>36526</v>
      </c>
      <c r="G74" s="2">
        <v>4.9305555555555554E-2</v>
      </c>
      <c r="H74">
        <v>0.3</v>
      </c>
      <c r="I74">
        <v>0</v>
      </c>
      <c r="J74">
        <v>0.2</v>
      </c>
      <c r="K74">
        <v>0.3</v>
      </c>
      <c r="L74">
        <v>0</v>
      </c>
      <c r="M74">
        <v>71</v>
      </c>
    </row>
    <row r="75" spans="6:13" x14ac:dyDescent="0.2">
      <c r="F75" s="48">
        <v>36526</v>
      </c>
      <c r="G75" s="2">
        <v>4.9999999999999996E-2</v>
      </c>
      <c r="H75">
        <v>0.3</v>
      </c>
      <c r="I75">
        <v>0</v>
      </c>
      <c r="J75">
        <v>0.2</v>
      </c>
      <c r="K75">
        <v>0.3</v>
      </c>
      <c r="L75">
        <v>0</v>
      </c>
      <c r="M75">
        <v>72</v>
      </c>
    </row>
    <row r="76" spans="6:13" x14ac:dyDescent="0.2">
      <c r="F76" s="48">
        <v>36526</v>
      </c>
      <c r="G76" s="2">
        <v>5.0694444444444452E-2</v>
      </c>
      <c r="H76">
        <v>0.3</v>
      </c>
      <c r="I76">
        <v>0</v>
      </c>
      <c r="J76">
        <v>0.2</v>
      </c>
      <c r="K76">
        <v>0.3</v>
      </c>
      <c r="L76">
        <v>0</v>
      </c>
      <c r="M76">
        <v>73</v>
      </c>
    </row>
    <row r="77" spans="6:13" x14ac:dyDescent="0.2">
      <c r="F77" s="48">
        <v>36526</v>
      </c>
      <c r="G77" s="2">
        <v>5.1388888888888894E-2</v>
      </c>
      <c r="H77">
        <v>0.3</v>
      </c>
      <c r="I77">
        <v>0</v>
      </c>
      <c r="J77">
        <v>0.2</v>
      </c>
      <c r="K77">
        <v>0.3</v>
      </c>
      <c r="L77">
        <v>0</v>
      </c>
      <c r="M77">
        <v>74</v>
      </c>
    </row>
    <row r="78" spans="6:13" x14ac:dyDescent="0.2">
      <c r="F78" s="48">
        <v>36526</v>
      </c>
      <c r="G78" s="2">
        <v>5.2083333333333336E-2</v>
      </c>
      <c r="H78">
        <v>0.3</v>
      </c>
      <c r="I78">
        <v>0</v>
      </c>
      <c r="J78">
        <v>0.2</v>
      </c>
      <c r="K78">
        <v>0.3</v>
      </c>
      <c r="L78">
        <v>0</v>
      </c>
      <c r="M78">
        <v>75</v>
      </c>
    </row>
    <row r="79" spans="6:13" x14ac:dyDescent="0.2">
      <c r="F79" s="48">
        <v>36526</v>
      </c>
      <c r="G79" s="2">
        <v>5.2777777777777778E-2</v>
      </c>
      <c r="H79">
        <v>0.3</v>
      </c>
      <c r="I79">
        <v>0</v>
      </c>
      <c r="J79">
        <v>0.2</v>
      </c>
      <c r="K79">
        <v>0.3</v>
      </c>
      <c r="L79">
        <v>0</v>
      </c>
      <c r="M79">
        <v>76</v>
      </c>
    </row>
    <row r="80" spans="6:13" x14ac:dyDescent="0.2">
      <c r="F80" s="48">
        <v>36526</v>
      </c>
      <c r="G80" s="2">
        <v>5.347222222222222E-2</v>
      </c>
      <c r="H80">
        <v>0.3</v>
      </c>
      <c r="I80">
        <v>0</v>
      </c>
      <c r="J80">
        <v>0.2</v>
      </c>
      <c r="K80">
        <v>0.3</v>
      </c>
      <c r="L80">
        <v>0</v>
      </c>
      <c r="M80">
        <v>77</v>
      </c>
    </row>
    <row r="81" spans="6:13" x14ac:dyDescent="0.2">
      <c r="F81" s="48">
        <v>36526</v>
      </c>
      <c r="G81" s="2">
        <v>5.4166666666666669E-2</v>
      </c>
      <c r="H81">
        <v>0.3</v>
      </c>
      <c r="I81">
        <v>0</v>
      </c>
      <c r="J81">
        <v>0.2</v>
      </c>
      <c r="K81">
        <v>0.3</v>
      </c>
      <c r="L81">
        <v>0</v>
      </c>
      <c r="M81">
        <v>78</v>
      </c>
    </row>
    <row r="82" spans="6:13" x14ac:dyDescent="0.2">
      <c r="F82" s="48">
        <v>36526</v>
      </c>
      <c r="G82" s="2">
        <v>5.486111111111111E-2</v>
      </c>
      <c r="H82">
        <v>0.3</v>
      </c>
      <c r="I82">
        <v>0</v>
      </c>
      <c r="J82">
        <v>0.2</v>
      </c>
      <c r="K82">
        <v>0.3</v>
      </c>
      <c r="L82">
        <v>0</v>
      </c>
      <c r="M82">
        <v>79</v>
      </c>
    </row>
    <row r="83" spans="6:13" x14ac:dyDescent="0.2">
      <c r="F83" s="48">
        <v>36526</v>
      </c>
      <c r="G83" s="2">
        <v>5.5555555555555552E-2</v>
      </c>
      <c r="H83">
        <v>0.3</v>
      </c>
      <c r="I83">
        <v>0</v>
      </c>
      <c r="J83">
        <v>0.2</v>
      </c>
      <c r="K83">
        <v>0.3</v>
      </c>
      <c r="L83">
        <v>0</v>
      </c>
      <c r="M83">
        <v>80</v>
      </c>
    </row>
    <row r="84" spans="6:13" x14ac:dyDescent="0.2">
      <c r="F84" s="48">
        <v>36526</v>
      </c>
      <c r="G84" s="2">
        <v>5.6250000000000001E-2</v>
      </c>
      <c r="H84">
        <v>0.3</v>
      </c>
      <c r="I84">
        <v>0</v>
      </c>
      <c r="J84">
        <v>0.2</v>
      </c>
      <c r="K84">
        <v>0.3</v>
      </c>
      <c r="L84">
        <v>0</v>
      </c>
      <c r="M84">
        <v>81</v>
      </c>
    </row>
    <row r="85" spans="6:13" x14ac:dyDescent="0.2">
      <c r="F85" s="48">
        <v>36526</v>
      </c>
      <c r="G85" s="2">
        <v>5.6944444444444443E-2</v>
      </c>
      <c r="H85">
        <v>0.3</v>
      </c>
      <c r="I85">
        <v>0</v>
      </c>
      <c r="J85">
        <v>0.2</v>
      </c>
      <c r="K85">
        <v>0.3</v>
      </c>
      <c r="L85">
        <v>0</v>
      </c>
      <c r="M85">
        <v>82</v>
      </c>
    </row>
    <row r="86" spans="6:13" x14ac:dyDescent="0.2">
      <c r="F86" s="48">
        <v>36526</v>
      </c>
      <c r="G86" s="2">
        <v>5.7638888888888885E-2</v>
      </c>
      <c r="H86">
        <v>0.3</v>
      </c>
      <c r="I86">
        <v>0</v>
      </c>
      <c r="J86">
        <v>0.2</v>
      </c>
      <c r="K86">
        <v>0.3</v>
      </c>
      <c r="L86">
        <v>0</v>
      </c>
      <c r="M86">
        <v>83</v>
      </c>
    </row>
    <row r="87" spans="6:13" x14ac:dyDescent="0.2">
      <c r="F87" s="48">
        <v>36526</v>
      </c>
      <c r="G87" s="2">
        <v>5.8333333333333327E-2</v>
      </c>
      <c r="H87">
        <v>0.3</v>
      </c>
      <c r="I87">
        <v>0</v>
      </c>
      <c r="J87">
        <v>0.2</v>
      </c>
      <c r="K87">
        <v>0.3</v>
      </c>
      <c r="L87">
        <v>0</v>
      </c>
      <c r="M87">
        <v>84</v>
      </c>
    </row>
    <row r="88" spans="6:13" x14ac:dyDescent="0.2">
      <c r="F88" s="48">
        <v>36526</v>
      </c>
      <c r="G88" s="2">
        <v>5.9027777777777783E-2</v>
      </c>
      <c r="H88">
        <v>0.3</v>
      </c>
      <c r="I88">
        <v>0</v>
      </c>
      <c r="J88">
        <v>0.2</v>
      </c>
      <c r="K88">
        <v>0.3</v>
      </c>
      <c r="L88">
        <v>0</v>
      </c>
      <c r="M88">
        <v>85</v>
      </c>
    </row>
    <row r="89" spans="6:13" x14ac:dyDescent="0.2">
      <c r="F89" s="48">
        <v>36526</v>
      </c>
      <c r="G89" s="2">
        <v>5.9722222222222225E-2</v>
      </c>
      <c r="H89">
        <v>0.3</v>
      </c>
      <c r="I89">
        <v>0</v>
      </c>
      <c r="J89">
        <v>0.2</v>
      </c>
      <c r="K89">
        <v>0.3</v>
      </c>
      <c r="L89">
        <v>0</v>
      </c>
      <c r="M89">
        <v>86</v>
      </c>
    </row>
    <row r="90" spans="6:13" x14ac:dyDescent="0.2">
      <c r="F90" s="48">
        <v>36526</v>
      </c>
      <c r="G90" s="2">
        <v>6.0416666666666667E-2</v>
      </c>
      <c r="H90">
        <v>0.3</v>
      </c>
      <c r="I90">
        <v>0</v>
      </c>
      <c r="J90">
        <v>0.2</v>
      </c>
      <c r="K90">
        <v>0.3</v>
      </c>
      <c r="L90">
        <v>0</v>
      </c>
      <c r="M90">
        <v>87</v>
      </c>
    </row>
    <row r="91" spans="6:13" x14ac:dyDescent="0.2">
      <c r="F91" s="48">
        <v>36526</v>
      </c>
      <c r="G91" s="2">
        <v>6.1111111111111116E-2</v>
      </c>
      <c r="H91">
        <v>0.3</v>
      </c>
      <c r="I91">
        <v>0</v>
      </c>
      <c r="J91">
        <v>0.2</v>
      </c>
      <c r="K91">
        <v>0.3</v>
      </c>
      <c r="L91">
        <v>0</v>
      </c>
      <c r="M91">
        <v>88</v>
      </c>
    </row>
    <row r="92" spans="6:13" x14ac:dyDescent="0.2">
      <c r="F92" s="48">
        <v>36526</v>
      </c>
      <c r="G92" s="2">
        <v>6.1805555555555558E-2</v>
      </c>
      <c r="H92">
        <v>0.3</v>
      </c>
      <c r="I92">
        <v>0</v>
      </c>
      <c r="J92">
        <v>0.2</v>
      </c>
      <c r="K92">
        <v>0.3</v>
      </c>
      <c r="L92">
        <v>0</v>
      </c>
      <c r="M92">
        <v>89</v>
      </c>
    </row>
    <row r="93" spans="6:13" x14ac:dyDescent="0.2">
      <c r="F93" s="48">
        <v>36526</v>
      </c>
      <c r="G93" s="2">
        <v>6.25E-2</v>
      </c>
      <c r="H93">
        <v>0.3</v>
      </c>
      <c r="I93">
        <v>0</v>
      </c>
      <c r="J93">
        <v>0.2</v>
      </c>
      <c r="K93">
        <v>0.3</v>
      </c>
      <c r="L93">
        <v>0</v>
      </c>
      <c r="M93">
        <v>90</v>
      </c>
    </row>
    <row r="94" spans="6:13" x14ac:dyDescent="0.2">
      <c r="F94" s="48">
        <v>36526</v>
      </c>
      <c r="G94" s="2">
        <v>6.3194444444444442E-2</v>
      </c>
      <c r="H94">
        <v>0.3</v>
      </c>
      <c r="I94">
        <v>0</v>
      </c>
      <c r="J94">
        <v>0.2</v>
      </c>
      <c r="K94">
        <v>0.3</v>
      </c>
      <c r="L94">
        <v>0</v>
      </c>
      <c r="M94">
        <v>91</v>
      </c>
    </row>
    <row r="95" spans="6:13" x14ac:dyDescent="0.2">
      <c r="F95" s="48">
        <v>36526</v>
      </c>
      <c r="G95" s="2">
        <v>6.3888888888888884E-2</v>
      </c>
      <c r="H95">
        <v>0.3</v>
      </c>
      <c r="I95">
        <v>0</v>
      </c>
      <c r="J95">
        <v>0.2</v>
      </c>
      <c r="K95">
        <v>0.3</v>
      </c>
      <c r="L95">
        <v>0</v>
      </c>
      <c r="M95">
        <v>92</v>
      </c>
    </row>
    <row r="96" spans="6:13" x14ac:dyDescent="0.2">
      <c r="F96" s="48">
        <v>36526</v>
      </c>
      <c r="G96" s="2">
        <v>6.458333333333334E-2</v>
      </c>
      <c r="H96">
        <v>0.3</v>
      </c>
      <c r="I96">
        <v>0</v>
      </c>
      <c r="J96">
        <v>0.2</v>
      </c>
      <c r="K96">
        <v>0.3</v>
      </c>
      <c r="L96">
        <v>0</v>
      </c>
      <c r="M96">
        <v>93</v>
      </c>
    </row>
    <row r="97" spans="6:13" x14ac:dyDescent="0.2">
      <c r="F97" s="48">
        <v>36526</v>
      </c>
      <c r="G97" s="2">
        <v>6.5277777777777782E-2</v>
      </c>
      <c r="H97">
        <v>0.3</v>
      </c>
      <c r="I97">
        <v>0</v>
      </c>
      <c r="J97">
        <v>0.2</v>
      </c>
      <c r="K97">
        <v>0.3</v>
      </c>
      <c r="L97">
        <v>0</v>
      </c>
      <c r="M97">
        <v>94</v>
      </c>
    </row>
    <row r="98" spans="6:13" x14ac:dyDescent="0.2">
      <c r="F98" s="48">
        <v>36526</v>
      </c>
      <c r="G98" s="2">
        <v>6.5972222222222224E-2</v>
      </c>
      <c r="H98">
        <v>0.3</v>
      </c>
      <c r="I98">
        <v>0</v>
      </c>
      <c r="J98">
        <v>0.2</v>
      </c>
      <c r="K98">
        <v>0.3</v>
      </c>
      <c r="L98">
        <v>0</v>
      </c>
      <c r="M98">
        <v>95</v>
      </c>
    </row>
    <row r="99" spans="6:13" x14ac:dyDescent="0.2">
      <c r="F99" s="48">
        <v>36526</v>
      </c>
      <c r="G99" s="2">
        <v>6.6666666666666666E-2</v>
      </c>
      <c r="H99">
        <v>0.3</v>
      </c>
      <c r="I99">
        <v>0</v>
      </c>
      <c r="J99">
        <v>0.2</v>
      </c>
      <c r="K99">
        <v>0.3</v>
      </c>
      <c r="L99">
        <v>0</v>
      </c>
      <c r="M99">
        <v>96</v>
      </c>
    </row>
    <row r="100" spans="6:13" x14ac:dyDescent="0.2">
      <c r="F100" s="48">
        <v>36526</v>
      </c>
      <c r="G100" s="2">
        <v>6.7361111111111108E-2</v>
      </c>
      <c r="H100">
        <v>0.3</v>
      </c>
      <c r="I100">
        <v>0</v>
      </c>
      <c r="J100">
        <v>0.2</v>
      </c>
      <c r="K100">
        <v>0.3</v>
      </c>
      <c r="L100">
        <v>0</v>
      </c>
      <c r="M100">
        <v>97</v>
      </c>
    </row>
    <row r="101" spans="6:13" x14ac:dyDescent="0.2">
      <c r="F101" s="48">
        <v>36526</v>
      </c>
      <c r="G101" s="2">
        <v>6.805555555555555E-2</v>
      </c>
      <c r="H101">
        <v>0.3</v>
      </c>
      <c r="I101">
        <v>0</v>
      </c>
      <c r="J101">
        <v>0.2</v>
      </c>
      <c r="K101">
        <v>0.3</v>
      </c>
      <c r="L101">
        <v>0</v>
      </c>
      <c r="M101">
        <v>98</v>
      </c>
    </row>
    <row r="102" spans="6:13" x14ac:dyDescent="0.2">
      <c r="F102" s="48">
        <v>36526</v>
      </c>
      <c r="G102" s="2">
        <v>6.8749999999999992E-2</v>
      </c>
      <c r="H102">
        <v>0.3</v>
      </c>
      <c r="I102">
        <v>0</v>
      </c>
      <c r="J102">
        <v>0.2</v>
      </c>
      <c r="K102">
        <v>0.3</v>
      </c>
      <c r="L102">
        <v>0</v>
      </c>
      <c r="M102">
        <v>99</v>
      </c>
    </row>
    <row r="103" spans="6:13" x14ac:dyDescent="0.2">
      <c r="F103" s="48">
        <v>36526</v>
      </c>
      <c r="G103" s="2">
        <v>6.9444444444444434E-2</v>
      </c>
      <c r="H103">
        <v>0.3</v>
      </c>
      <c r="I103">
        <v>0</v>
      </c>
      <c r="J103">
        <v>0.2</v>
      </c>
      <c r="K103">
        <v>0.3</v>
      </c>
      <c r="L103">
        <v>0</v>
      </c>
      <c r="M103">
        <v>100</v>
      </c>
    </row>
    <row r="104" spans="6:13" x14ac:dyDescent="0.2">
      <c r="F104" s="48">
        <v>36526</v>
      </c>
      <c r="G104" s="2">
        <v>7.013888888888889E-2</v>
      </c>
      <c r="H104">
        <v>0.3</v>
      </c>
      <c r="I104">
        <v>0</v>
      </c>
      <c r="J104">
        <v>0.2</v>
      </c>
      <c r="K104">
        <v>0.3</v>
      </c>
      <c r="L104">
        <v>0</v>
      </c>
      <c r="M104">
        <v>101</v>
      </c>
    </row>
    <row r="105" spans="6:13" x14ac:dyDescent="0.2">
      <c r="F105" s="48">
        <v>36526</v>
      </c>
      <c r="G105" s="2">
        <v>7.0833333333333331E-2</v>
      </c>
      <c r="H105">
        <v>0.3</v>
      </c>
      <c r="I105">
        <v>0</v>
      </c>
      <c r="J105">
        <v>0.2</v>
      </c>
      <c r="K105">
        <v>0.3</v>
      </c>
      <c r="L105">
        <v>0</v>
      </c>
      <c r="M105">
        <v>102</v>
      </c>
    </row>
    <row r="106" spans="6:13" x14ac:dyDescent="0.2">
      <c r="F106" s="48">
        <v>36526</v>
      </c>
      <c r="G106" s="2">
        <v>7.1527777777777787E-2</v>
      </c>
      <c r="H106">
        <v>0.3</v>
      </c>
      <c r="I106">
        <v>0</v>
      </c>
      <c r="J106">
        <v>0.2</v>
      </c>
      <c r="K106">
        <v>0.3</v>
      </c>
      <c r="L106">
        <v>0</v>
      </c>
      <c r="M106">
        <v>103</v>
      </c>
    </row>
    <row r="107" spans="6:13" x14ac:dyDescent="0.2">
      <c r="F107" s="48">
        <v>36526</v>
      </c>
      <c r="G107" s="2">
        <v>7.2222222222222229E-2</v>
      </c>
      <c r="H107">
        <v>0.3</v>
      </c>
      <c r="I107">
        <v>0</v>
      </c>
      <c r="J107">
        <v>0.2</v>
      </c>
      <c r="K107">
        <v>0.3</v>
      </c>
      <c r="L107">
        <v>0</v>
      </c>
      <c r="M107">
        <v>104</v>
      </c>
    </row>
    <row r="108" spans="6:13" x14ac:dyDescent="0.2">
      <c r="F108" s="48">
        <v>36526</v>
      </c>
      <c r="G108" s="2">
        <v>7.2916666666666671E-2</v>
      </c>
      <c r="H108">
        <v>0.3</v>
      </c>
      <c r="I108">
        <v>0</v>
      </c>
      <c r="J108">
        <v>0.3</v>
      </c>
      <c r="K108">
        <v>0.3</v>
      </c>
      <c r="L108">
        <v>0.1</v>
      </c>
      <c r="M108">
        <v>105</v>
      </c>
    </row>
    <row r="109" spans="6:13" x14ac:dyDescent="0.2">
      <c r="F109" s="48">
        <v>36526</v>
      </c>
      <c r="G109" s="2">
        <v>7.3611111111111113E-2</v>
      </c>
      <c r="H109">
        <v>0.3</v>
      </c>
      <c r="I109">
        <v>0</v>
      </c>
      <c r="J109">
        <v>0.3</v>
      </c>
      <c r="K109">
        <v>0.3</v>
      </c>
      <c r="L109">
        <v>0.1</v>
      </c>
      <c r="M109">
        <v>106</v>
      </c>
    </row>
    <row r="110" spans="6:13" x14ac:dyDescent="0.2">
      <c r="F110" s="48">
        <v>36526</v>
      </c>
      <c r="G110" s="2">
        <v>7.4305555555555555E-2</v>
      </c>
      <c r="H110">
        <v>0.4</v>
      </c>
      <c r="I110">
        <v>0</v>
      </c>
      <c r="J110">
        <v>0.3</v>
      </c>
      <c r="K110">
        <v>0.4</v>
      </c>
      <c r="L110">
        <v>0.1</v>
      </c>
      <c r="M110">
        <v>107</v>
      </c>
    </row>
    <row r="111" spans="6:13" x14ac:dyDescent="0.2">
      <c r="F111" s="48">
        <v>36526</v>
      </c>
      <c r="G111" s="2">
        <v>7.4999999999999997E-2</v>
      </c>
      <c r="H111">
        <v>0.4</v>
      </c>
      <c r="I111">
        <v>0</v>
      </c>
      <c r="J111">
        <v>0.3</v>
      </c>
      <c r="K111">
        <v>0.4</v>
      </c>
      <c r="L111">
        <v>0.1</v>
      </c>
      <c r="M111">
        <v>108</v>
      </c>
    </row>
    <row r="112" spans="6:13" x14ac:dyDescent="0.2">
      <c r="F112" s="48">
        <v>36526</v>
      </c>
      <c r="G112" s="2">
        <v>7.5694444444444439E-2</v>
      </c>
      <c r="H112">
        <v>0.4</v>
      </c>
      <c r="I112">
        <v>0</v>
      </c>
      <c r="J112">
        <v>0.3</v>
      </c>
      <c r="K112">
        <v>0.4</v>
      </c>
      <c r="L112">
        <v>0.1</v>
      </c>
      <c r="M112">
        <v>109</v>
      </c>
    </row>
    <row r="113" spans="6:13" x14ac:dyDescent="0.2">
      <c r="F113" s="48">
        <v>36526</v>
      </c>
      <c r="G113" s="2">
        <v>7.6388888888888895E-2</v>
      </c>
      <c r="H113">
        <v>0.4</v>
      </c>
      <c r="I113">
        <v>0</v>
      </c>
      <c r="J113">
        <v>0.3</v>
      </c>
      <c r="K113">
        <v>0.4</v>
      </c>
      <c r="L113">
        <v>0.1</v>
      </c>
      <c r="M113">
        <v>110</v>
      </c>
    </row>
    <row r="114" spans="6:13" x14ac:dyDescent="0.2">
      <c r="F114" s="48">
        <v>36526</v>
      </c>
      <c r="G114" s="2">
        <v>7.7083333333333337E-2</v>
      </c>
      <c r="H114">
        <v>0.4</v>
      </c>
      <c r="I114">
        <v>0</v>
      </c>
      <c r="J114">
        <v>0.3</v>
      </c>
      <c r="K114">
        <v>0.4</v>
      </c>
      <c r="L114">
        <v>0.1</v>
      </c>
      <c r="M114">
        <v>111</v>
      </c>
    </row>
    <row r="115" spans="6:13" x14ac:dyDescent="0.2">
      <c r="F115" s="48">
        <v>36526</v>
      </c>
      <c r="G115" s="2">
        <v>7.7777777777777779E-2</v>
      </c>
      <c r="H115">
        <v>0.4</v>
      </c>
      <c r="I115">
        <v>0</v>
      </c>
      <c r="J115">
        <v>0.3</v>
      </c>
      <c r="K115">
        <v>0.4</v>
      </c>
      <c r="L115">
        <v>0.1</v>
      </c>
      <c r="M115">
        <v>112</v>
      </c>
    </row>
    <row r="116" spans="6:13" x14ac:dyDescent="0.2">
      <c r="F116" s="48">
        <v>36526</v>
      </c>
      <c r="G116" s="2">
        <v>7.8472222222222221E-2</v>
      </c>
      <c r="H116">
        <v>0.4</v>
      </c>
      <c r="I116">
        <v>0</v>
      </c>
      <c r="J116">
        <v>0.3</v>
      </c>
      <c r="K116">
        <v>0.4</v>
      </c>
      <c r="L116">
        <v>0.1</v>
      </c>
      <c r="M116">
        <v>113</v>
      </c>
    </row>
    <row r="117" spans="6:13" x14ac:dyDescent="0.2">
      <c r="F117" s="48">
        <v>36526</v>
      </c>
      <c r="G117" s="2">
        <v>7.9166666666666663E-2</v>
      </c>
      <c r="H117">
        <v>0.4</v>
      </c>
      <c r="I117">
        <v>0</v>
      </c>
      <c r="J117">
        <v>0.3</v>
      </c>
      <c r="K117">
        <v>0.4</v>
      </c>
      <c r="L117">
        <v>0.1</v>
      </c>
      <c r="M117">
        <v>114</v>
      </c>
    </row>
    <row r="118" spans="6:13" x14ac:dyDescent="0.2">
      <c r="F118" s="48">
        <v>36526</v>
      </c>
      <c r="G118" s="2">
        <v>7.9861111111111105E-2</v>
      </c>
      <c r="H118">
        <v>0.4</v>
      </c>
      <c r="I118">
        <v>0</v>
      </c>
      <c r="J118">
        <v>0.3</v>
      </c>
      <c r="K118">
        <v>0.4</v>
      </c>
      <c r="L118">
        <v>0.1</v>
      </c>
      <c r="M118">
        <v>115</v>
      </c>
    </row>
    <row r="119" spans="6:13" x14ac:dyDescent="0.2">
      <c r="F119" s="48">
        <v>36526</v>
      </c>
      <c r="G119" s="2">
        <v>8.0555555555555561E-2</v>
      </c>
      <c r="H119">
        <v>0.4</v>
      </c>
      <c r="I119">
        <v>0</v>
      </c>
      <c r="J119">
        <v>0.3</v>
      </c>
      <c r="K119">
        <v>0.4</v>
      </c>
      <c r="L119">
        <v>0.1</v>
      </c>
      <c r="M119">
        <v>116</v>
      </c>
    </row>
    <row r="120" spans="6:13" x14ac:dyDescent="0.2">
      <c r="F120" s="48">
        <v>36526</v>
      </c>
      <c r="G120" s="2">
        <v>8.1250000000000003E-2</v>
      </c>
      <c r="H120">
        <v>0.4</v>
      </c>
      <c r="I120">
        <v>0</v>
      </c>
      <c r="J120">
        <v>0.3</v>
      </c>
      <c r="K120">
        <v>0.4</v>
      </c>
      <c r="L120">
        <v>0.1</v>
      </c>
      <c r="M120">
        <v>117</v>
      </c>
    </row>
    <row r="121" spans="6:13" x14ac:dyDescent="0.2">
      <c r="F121" s="48">
        <v>36526</v>
      </c>
      <c r="G121" s="2">
        <v>8.1944444444444445E-2</v>
      </c>
      <c r="H121">
        <v>0.4</v>
      </c>
      <c r="I121">
        <v>0</v>
      </c>
      <c r="J121">
        <v>0.3</v>
      </c>
      <c r="K121">
        <v>0.4</v>
      </c>
      <c r="L121">
        <v>0.1</v>
      </c>
      <c r="M121">
        <v>118</v>
      </c>
    </row>
    <row r="122" spans="6:13" x14ac:dyDescent="0.2">
      <c r="F122" s="48">
        <v>36526</v>
      </c>
      <c r="G122" s="2">
        <v>8.2638888888888887E-2</v>
      </c>
      <c r="H122">
        <v>0.4</v>
      </c>
      <c r="I122">
        <v>0</v>
      </c>
      <c r="J122">
        <v>0.3</v>
      </c>
      <c r="K122">
        <v>0.4</v>
      </c>
      <c r="L122">
        <v>0.1</v>
      </c>
      <c r="M122">
        <v>119</v>
      </c>
    </row>
    <row r="123" spans="6:13" x14ac:dyDescent="0.2">
      <c r="F123" s="48">
        <v>36526</v>
      </c>
      <c r="G123" s="2">
        <v>8.3333333333333329E-2</v>
      </c>
      <c r="H123">
        <v>0.4</v>
      </c>
      <c r="I123">
        <v>0</v>
      </c>
      <c r="J123">
        <v>0.3</v>
      </c>
      <c r="K123">
        <v>0.4</v>
      </c>
      <c r="L123">
        <v>0.1</v>
      </c>
      <c r="M123">
        <v>120</v>
      </c>
    </row>
    <row r="124" spans="6:13" x14ac:dyDescent="0.2">
      <c r="F124" s="48">
        <v>36526</v>
      </c>
      <c r="G124" s="2">
        <v>8.4027777777777771E-2</v>
      </c>
      <c r="H124">
        <v>0.4</v>
      </c>
      <c r="I124">
        <v>0</v>
      </c>
      <c r="J124">
        <v>0.3</v>
      </c>
      <c r="K124">
        <v>0.4</v>
      </c>
      <c r="L124">
        <v>0.1</v>
      </c>
      <c r="M124">
        <v>121</v>
      </c>
    </row>
    <row r="125" spans="6:13" x14ac:dyDescent="0.2">
      <c r="F125" s="48">
        <v>36526</v>
      </c>
      <c r="G125" s="2">
        <v>8.4722222222222213E-2</v>
      </c>
      <c r="H125">
        <v>0.4</v>
      </c>
      <c r="I125">
        <v>0</v>
      </c>
      <c r="J125">
        <v>0.3</v>
      </c>
      <c r="K125">
        <v>0.4</v>
      </c>
      <c r="L125">
        <v>0.1</v>
      </c>
      <c r="M125">
        <v>122</v>
      </c>
    </row>
    <row r="126" spans="6:13" x14ac:dyDescent="0.2">
      <c r="F126" s="48">
        <v>36526</v>
      </c>
      <c r="G126" s="2">
        <v>8.5416666666666655E-2</v>
      </c>
      <c r="H126">
        <v>0.4</v>
      </c>
      <c r="I126">
        <v>0</v>
      </c>
      <c r="J126">
        <v>0.3</v>
      </c>
      <c r="K126">
        <v>0.4</v>
      </c>
      <c r="L126">
        <v>0.1</v>
      </c>
      <c r="M126">
        <v>123</v>
      </c>
    </row>
    <row r="127" spans="6:13" x14ac:dyDescent="0.2">
      <c r="F127" s="48">
        <v>36526</v>
      </c>
      <c r="G127" s="2">
        <v>8.6111111111111124E-2</v>
      </c>
      <c r="H127">
        <v>0.4</v>
      </c>
      <c r="I127">
        <v>0</v>
      </c>
      <c r="J127">
        <v>0.3</v>
      </c>
      <c r="K127">
        <v>0.4</v>
      </c>
      <c r="L127">
        <v>0.1</v>
      </c>
      <c r="M127">
        <v>124</v>
      </c>
    </row>
    <row r="128" spans="6:13" x14ac:dyDescent="0.2">
      <c r="F128" s="48">
        <v>36526</v>
      </c>
      <c r="G128" s="2">
        <v>8.6805555555555566E-2</v>
      </c>
      <c r="H128">
        <v>0.4</v>
      </c>
      <c r="I128">
        <v>0</v>
      </c>
      <c r="J128">
        <v>0.3</v>
      </c>
      <c r="K128">
        <v>0.4</v>
      </c>
      <c r="L128">
        <v>0.1</v>
      </c>
      <c r="M128">
        <v>125</v>
      </c>
    </row>
    <row r="129" spans="6:13" x14ac:dyDescent="0.2">
      <c r="F129" s="48">
        <v>36526</v>
      </c>
      <c r="G129" s="2">
        <v>8.7500000000000008E-2</v>
      </c>
      <c r="H129">
        <v>0.4</v>
      </c>
      <c r="I129">
        <v>0</v>
      </c>
      <c r="J129">
        <v>0.3</v>
      </c>
      <c r="K129">
        <v>0.4</v>
      </c>
      <c r="L129">
        <v>0.1</v>
      </c>
      <c r="M129">
        <v>126</v>
      </c>
    </row>
    <row r="130" spans="6:13" x14ac:dyDescent="0.2">
      <c r="F130" s="48">
        <v>36526</v>
      </c>
      <c r="G130" s="2">
        <v>8.819444444444445E-2</v>
      </c>
      <c r="H130">
        <v>0.4</v>
      </c>
      <c r="I130">
        <v>0</v>
      </c>
      <c r="J130">
        <v>0.3</v>
      </c>
      <c r="K130">
        <v>0.4</v>
      </c>
      <c r="L130">
        <v>0.1</v>
      </c>
      <c r="M130">
        <v>127</v>
      </c>
    </row>
    <row r="131" spans="6:13" x14ac:dyDescent="0.2">
      <c r="F131" s="48">
        <v>36526</v>
      </c>
      <c r="G131" s="2">
        <v>8.8888888888888892E-2</v>
      </c>
      <c r="H131">
        <v>0.4</v>
      </c>
      <c r="I131">
        <v>0</v>
      </c>
      <c r="J131">
        <v>0.3</v>
      </c>
      <c r="K131">
        <v>0.4</v>
      </c>
      <c r="L131">
        <v>0.1</v>
      </c>
      <c r="M131">
        <v>128</v>
      </c>
    </row>
    <row r="132" spans="6:13" x14ac:dyDescent="0.2">
      <c r="F132" s="48">
        <v>36526</v>
      </c>
      <c r="G132" s="2">
        <v>8.9583333333333334E-2</v>
      </c>
      <c r="H132">
        <v>0.4</v>
      </c>
      <c r="I132">
        <v>0</v>
      </c>
      <c r="J132">
        <v>0.3</v>
      </c>
      <c r="K132">
        <v>0.4</v>
      </c>
      <c r="L132">
        <v>0.1</v>
      </c>
      <c r="M132">
        <v>129</v>
      </c>
    </row>
    <row r="133" spans="6:13" x14ac:dyDescent="0.2">
      <c r="F133" s="48">
        <v>36526</v>
      </c>
      <c r="G133" s="2">
        <v>9.0277777777777776E-2</v>
      </c>
      <c r="H133">
        <v>0.4</v>
      </c>
      <c r="I133">
        <v>0</v>
      </c>
      <c r="J133">
        <v>0.3</v>
      </c>
      <c r="K133">
        <v>0.4</v>
      </c>
      <c r="L133">
        <v>0.1</v>
      </c>
      <c r="M133">
        <v>130</v>
      </c>
    </row>
    <row r="134" spans="6:13" x14ac:dyDescent="0.2">
      <c r="F134" s="48">
        <v>36526</v>
      </c>
      <c r="G134" s="2">
        <v>9.0972222222222218E-2</v>
      </c>
      <c r="H134">
        <v>0.4</v>
      </c>
      <c r="I134">
        <v>0</v>
      </c>
      <c r="J134">
        <v>0.3</v>
      </c>
      <c r="K134">
        <v>0.4</v>
      </c>
      <c r="L134">
        <v>0.1</v>
      </c>
      <c r="M134">
        <v>131</v>
      </c>
    </row>
    <row r="135" spans="6:13" x14ac:dyDescent="0.2">
      <c r="F135" s="48">
        <v>36526</v>
      </c>
      <c r="G135" s="2">
        <v>9.1666666666666674E-2</v>
      </c>
      <c r="H135">
        <v>0.4</v>
      </c>
      <c r="I135">
        <v>0</v>
      </c>
      <c r="J135">
        <v>0.3</v>
      </c>
      <c r="K135">
        <v>0.4</v>
      </c>
      <c r="L135">
        <v>0.1</v>
      </c>
      <c r="M135">
        <v>132</v>
      </c>
    </row>
    <row r="136" spans="6:13" x14ac:dyDescent="0.2">
      <c r="F136" s="48">
        <v>36526</v>
      </c>
      <c r="G136" s="2">
        <v>9.2361111111111116E-2</v>
      </c>
      <c r="H136">
        <v>0.4</v>
      </c>
      <c r="I136">
        <v>0</v>
      </c>
      <c r="J136">
        <v>0.3</v>
      </c>
      <c r="K136">
        <v>0.4</v>
      </c>
      <c r="L136">
        <v>0.1</v>
      </c>
      <c r="M136">
        <v>133</v>
      </c>
    </row>
    <row r="137" spans="6:13" x14ac:dyDescent="0.2">
      <c r="F137" s="48">
        <v>36526</v>
      </c>
      <c r="G137" s="2">
        <v>9.3055555555555558E-2</v>
      </c>
      <c r="H137">
        <v>0.4</v>
      </c>
      <c r="I137">
        <v>0</v>
      </c>
      <c r="J137">
        <v>0.3</v>
      </c>
      <c r="K137">
        <v>0.4</v>
      </c>
      <c r="L137">
        <v>0.1</v>
      </c>
      <c r="M137">
        <v>134</v>
      </c>
    </row>
    <row r="138" spans="6:13" x14ac:dyDescent="0.2">
      <c r="F138" s="48">
        <v>36526</v>
      </c>
      <c r="G138" s="2">
        <v>9.375E-2</v>
      </c>
      <c r="H138">
        <v>0.4</v>
      </c>
      <c r="I138">
        <v>0</v>
      </c>
      <c r="J138">
        <v>0.3</v>
      </c>
      <c r="K138">
        <v>0.4</v>
      </c>
      <c r="L138">
        <v>0.1</v>
      </c>
      <c r="M138">
        <v>135</v>
      </c>
    </row>
    <row r="139" spans="6:13" x14ac:dyDescent="0.2">
      <c r="F139" s="48">
        <v>36526</v>
      </c>
      <c r="G139" s="2">
        <v>9.4444444444444442E-2</v>
      </c>
      <c r="H139">
        <v>0.4</v>
      </c>
      <c r="I139">
        <v>0</v>
      </c>
      <c r="J139">
        <v>0.3</v>
      </c>
      <c r="K139">
        <v>0.4</v>
      </c>
      <c r="L139">
        <v>0.1</v>
      </c>
      <c r="M139">
        <v>136</v>
      </c>
    </row>
    <row r="140" spans="6:13" x14ac:dyDescent="0.2">
      <c r="F140" s="48">
        <v>36526</v>
      </c>
      <c r="G140" s="2">
        <v>9.5138888888888884E-2</v>
      </c>
      <c r="H140">
        <v>0.4</v>
      </c>
      <c r="I140">
        <v>0</v>
      </c>
      <c r="J140">
        <v>0.3</v>
      </c>
      <c r="K140">
        <v>0.4</v>
      </c>
      <c r="L140">
        <v>0.1</v>
      </c>
      <c r="M140">
        <v>137</v>
      </c>
    </row>
    <row r="141" spans="6:13" x14ac:dyDescent="0.2">
      <c r="F141" s="48">
        <v>36526</v>
      </c>
      <c r="G141" s="2">
        <v>9.5833333333333326E-2</v>
      </c>
      <c r="H141">
        <v>0.4</v>
      </c>
      <c r="I141">
        <v>0</v>
      </c>
      <c r="J141">
        <v>0.3</v>
      </c>
      <c r="K141">
        <v>0.4</v>
      </c>
      <c r="L141">
        <v>0.1</v>
      </c>
      <c r="M141">
        <v>138</v>
      </c>
    </row>
    <row r="142" spans="6:13" x14ac:dyDescent="0.2">
      <c r="F142" s="48">
        <v>36526</v>
      </c>
      <c r="G142" s="2">
        <v>9.6527777777777768E-2</v>
      </c>
      <c r="H142">
        <v>0.4</v>
      </c>
      <c r="I142">
        <v>0</v>
      </c>
      <c r="J142">
        <v>0.3</v>
      </c>
      <c r="K142">
        <v>0.4</v>
      </c>
      <c r="L142">
        <v>0.1</v>
      </c>
      <c r="M142">
        <v>139</v>
      </c>
    </row>
    <row r="143" spans="6:13" x14ac:dyDescent="0.2">
      <c r="F143" s="48">
        <v>36526</v>
      </c>
      <c r="G143" s="2">
        <v>9.7222222222222224E-2</v>
      </c>
      <c r="H143">
        <v>0.4</v>
      </c>
      <c r="I143">
        <v>0</v>
      </c>
      <c r="J143">
        <v>0.3</v>
      </c>
      <c r="K143">
        <v>0.4</v>
      </c>
      <c r="L143">
        <v>0.1</v>
      </c>
      <c r="M143">
        <v>140</v>
      </c>
    </row>
    <row r="144" spans="6:13" x14ac:dyDescent="0.2">
      <c r="F144" s="48">
        <v>36526</v>
      </c>
      <c r="G144" s="2">
        <v>9.7916666666666666E-2</v>
      </c>
      <c r="H144">
        <v>0.4</v>
      </c>
      <c r="I144">
        <v>0</v>
      </c>
      <c r="J144">
        <v>0.3</v>
      </c>
      <c r="K144">
        <v>0.4</v>
      </c>
      <c r="L144">
        <v>0.1</v>
      </c>
      <c r="M144">
        <v>141</v>
      </c>
    </row>
    <row r="145" spans="6:13" x14ac:dyDescent="0.2">
      <c r="F145" s="48">
        <v>36526</v>
      </c>
      <c r="G145" s="2">
        <v>9.8611111111111108E-2</v>
      </c>
      <c r="H145">
        <v>0.4</v>
      </c>
      <c r="I145">
        <v>0</v>
      </c>
      <c r="J145">
        <v>0.3</v>
      </c>
      <c r="K145">
        <v>0.4</v>
      </c>
      <c r="L145">
        <v>0.1</v>
      </c>
      <c r="M145">
        <v>142</v>
      </c>
    </row>
    <row r="146" spans="6:13" x14ac:dyDescent="0.2">
      <c r="F146" s="48">
        <v>36526</v>
      </c>
      <c r="G146" s="2">
        <v>9.930555555555555E-2</v>
      </c>
      <c r="H146">
        <v>0.4</v>
      </c>
      <c r="I146">
        <v>0</v>
      </c>
      <c r="J146">
        <v>0.3</v>
      </c>
      <c r="K146">
        <v>0.4</v>
      </c>
      <c r="L146">
        <v>0.1</v>
      </c>
      <c r="M146">
        <v>143</v>
      </c>
    </row>
    <row r="147" spans="6:13" x14ac:dyDescent="0.2">
      <c r="F147" s="48">
        <v>36526</v>
      </c>
      <c r="G147" s="2">
        <v>9.9999999999999992E-2</v>
      </c>
      <c r="H147">
        <v>0.4</v>
      </c>
      <c r="I147">
        <v>0</v>
      </c>
      <c r="J147">
        <v>0.3</v>
      </c>
      <c r="K147">
        <v>0.4</v>
      </c>
      <c r="L147">
        <v>0.1</v>
      </c>
      <c r="M147">
        <v>144</v>
      </c>
    </row>
    <row r="148" spans="6:13" x14ac:dyDescent="0.2">
      <c r="F148" s="48">
        <v>36526</v>
      </c>
      <c r="G148" s="2">
        <v>0.10069444444444443</v>
      </c>
      <c r="H148">
        <v>0.4</v>
      </c>
      <c r="I148">
        <v>0</v>
      </c>
      <c r="J148">
        <v>0.3</v>
      </c>
      <c r="K148">
        <v>0.4</v>
      </c>
      <c r="L148">
        <v>0.1</v>
      </c>
      <c r="M148">
        <v>145</v>
      </c>
    </row>
    <row r="149" spans="6:13" x14ac:dyDescent="0.2">
      <c r="F149" s="48">
        <v>36526</v>
      </c>
      <c r="G149" s="2">
        <v>0.1013888888888889</v>
      </c>
      <c r="H149">
        <v>0.4</v>
      </c>
      <c r="I149">
        <v>0</v>
      </c>
      <c r="J149">
        <v>0.3</v>
      </c>
      <c r="K149">
        <v>0.4</v>
      </c>
      <c r="L149">
        <v>0.1</v>
      </c>
      <c r="M149">
        <v>146</v>
      </c>
    </row>
    <row r="150" spans="6:13" x14ac:dyDescent="0.2">
      <c r="F150" s="48">
        <v>36526</v>
      </c>
      <c r="G150" s="2">
        <v>0.10208333333333335</v>
      </c>
      <c r="H150">
        <v>0.4</v>
      </c>
      <c r="I150">
        <v>0</v>
      </c>
      <c r="J150">
        <v>0.3</v>
      </c>
      <c r="K150">
        <v>0.4</v>
      </c>
      <c r="L150">
        <v>0.1</v>
      </c>
      <c r="M150">
        <v>147</v>
      </c>
    </row>
    <row r="151" spans="6:13" x14ac:dyDescent="0.2">
      <c r="F151" s="48">
        <v>36526</v>
      </c>
      <c r="G151" s="2">
        <v>0.10277777777777779</v>
      </c>
      <c r="H151">
        <v>0.4</v>
      </c>
      <c r="I151">
        <v>0</v>
      </c>
      <c r="J151">
        <v>0.3</v>
      </c>
      <c r="K151">
        <v>0.4</v>
      </c>
      <c r="L151">
        <v>0.1</v>
      </c>
      <c r="M151">
        <v>148</v>
      </c>
    </row>
    <row r="152" spans="6:13" x14ac:dyDescent="0.2">
      <c r="F152" s="48">
        <v>36526</v>
      </c>
      <c r="G152" s="2">
        <v>0.10347222222222223</v>
      </c>
      <c r="H152">
        <v>0.4</v>
      </c>
      <c r="I152">
        <v>0</v>
      </c>
      <c r="J152">
        <v>0.3</v>
      </c>
      <c r="K152">
        <v>0.4</v>
      </c>
      <c r="L152">
        <v>0.1</v>
      </c>
      <c r="M152">
        <v>149</v>
      </c>
    </row>
    <row r="153" spans="6:13" x14ac:dyDescent="0.2">
      <c r="F153" s="48">
        <v>36526</v>
      </c>
      <c r="G153" s="2">
        <v>0.10416666666666667</v>
      </c>
      <c r="H153">
        <v>0.4</v>
      </c>
      <c r="I153">
        <v>0</v>
      </c>
      <c r="J153">
        <v>0.3</v>
      </c>
      <c r="K153">
        <v>0.4</v>
      </c>
      <c r="L153">
        <v>0.1</v>
      </c>
      <c r="M153">
        <v>150</v>
      </c>
    </row>
    <row r="154" spans="6:13" x14ac:dyDescent="0.2">
      <c r="F154" s="48">
        <v>36526</v>
      </c>
      <c r="G154" s="2">
        <v>0.10486111111111111</v>
      </c>
      <c r="H154">
        <v>0.4</v>
      </c>
      <c r="I154">
        <v>0</v>
      </c>
      <c r="J154">
        <v>0.3</v>
      </c>
      <c r="K154">
        <v>0.4</v>
      </c>
      <c r="L154">
        <v>0.1</v>
      </c>
      <c r="M154">
        <v>151</v>
      </c>
    </row>
    <row r="155" spans="6:13" x14ac:dyDescent="0.2">
      <c r="F155" s="48">
        <v>36526</v>
      </c>
      <c r="G155" s="2">
        <v>0.10555555555555556</v>
      </c>
      <c r="H155">
        <v>0.4</v>
      </c>
      <c r="I155">
        <v>0</v>
      </c>
      <c r="J155">
        <v>0.3</v>
      </c>
      <c r="K155">
        <v>0.4</v>
      </c>
      <c r="L155">
        <v>0.1</v>
      </c>
      <c r="M155">
        <v>152</v>
      </c>
    </row>
    <row r="156" spans="6:13" x14ac:dyDescent="0.2">
      <c r="F156" s="48">
        <v>36526</v>
      </c>
      <c r="G156" s="2">
        <v>0.10625</v>
      </c>
      <c r="H156">
        <v>0.4</v>
      </c>
      <c r="I156">
        <v>0</v>
      </c>
      <c r="J156">
        <v>0.3</v>
      </c>
      <c r="K156">
        <v>0.4</v>
      </c>
      <c r="L156">
        <v>0.1</v>
      </c>
      <c r="M156">
        <v>153</v>
      </c>
    </row>
    <row r="157" spans="6:13" x14ac:dyDescent="0.2">
      <c r="F157" s="48">
        <v>36526</v>
      </c>
      <c r="G157" s="2">
        <v>0.10694444444444444</v>
      </c>
      <c r="H157">
        <v>0.4</v>
      </c>
      <c r="I157">
        <v>0</v>
      </c>
      <c r="J157">
        <v>0.3</v>
      </c>
      <c r="K157">
        <v>0.4</v>
      </c>
      <c r="L157">
        <v>0.1</v>
      </c>
      <c r="M157">
        <v>154</v>
      </c>
    </row>
    <row r="158" spans="6:13" x14ac:dyDescent="0.2">
      <c r="F158" s="48">
        <v>36526</v>
      </c>
      <c r="G158" s="2">
        <v>0.1076388888888889</v>
      </c>
      <c r="H158">
        <v>0.4</v>
      </c>
      <c r="I158">
        <v>0</v>
      </c>
      <c r="J158">
        <v>0.3</v>
      </c>
      <c r="K158">
        <v>0.4</v>
      </c>
      <c r="L158">
        <v>0.1</v>
      </c>
      <c r="M158">
        <v>155</v>
      </c>
    </row>
    <row r="159" spans="6:13" x14ac:dyDescent="0.2">
      <c r="F159" s="48">
        <v>36526</v>
      </c>
      <c r="G159" s="2">
        <v>0.10833333333333334</v>
      </c>
      <c r="H159">
        <v>0.4</v>
      </c>
      <c r="I159">
        <v>0</v>
      </c>
      <c r="J159">
        <v>0.3</v>
      </c>
      <c r="K159">
        <v>0.4</v>
      </c>
      <c r="L159">
        <v>0.1</v>
      </c>
      <c r="M159">
        <v>156</v>
      </c>
    </row>
    <row r="160" spans="6:13" x14ac:dyDescent="0.2">
      <c r="F160" s="48">
        <v>36526</v>
      </c>
      <c r="G160" s="2">
        <v>0.10902777777777778</v>
      </c>
      <c r="H160">
        <v>0.4</v>
      </c>
      <c r="I160">
        <v>0</v>
      </c>
      <c r="J160">
        <v>0.3</v>
      </c>
      <c r="K160">
        <v>0.4</v>
      </c>
      <c r="L160">
        <v>0.1</v>
      </c>
      <c r="M160">
        <v>157</v>
      </c>
    </row>
    <row r="161" spans="6:13" x14ac:dyDescent="0.2">
      <c r="F161" s="48">
        <v>36526</v>
      </c>
      <c r="G161" s="2">
        <v>0.10972222222222222</v>
      </c>
      <c r="H161">
        <v>0.4</v>
      </c>
      <c r="I161">
        <v>0</v>
      </c>
      <c r="J161">
        <v>0.3</v>
      </c>
      <c r="K161">
        <v>0.4</v>
      </c>
      <c r="L161">
        <v>0.1</v>
      </c>
      <c r="M161">
        <v>158</v>
      </c>
    </row>
    <row r="162" spans="6:13" x14ac:dyDescent="0.2">
      <c r="F162" s="48">
        <v>36526</v>
      </c>
      <c r="G162" s="2">
        <v>0.11041666666666666</v>
      </c>
      <c r="H162">
        <v>0.4</v>
      </c>
      <c r="I162">
        <v>0</v>
      </c>
      <c r="J162">
        <v>0.3</v>
      </c>
      <c r="K162">
        <v>0.4</v>
      </c>
      <c r="L162">
        <v>0.1</v>
      </c>
      <c r="M162">
        <v>159</v>
      </c>
    </row>
    <row r="163" spans="6:13" x14ac:dyDescent="0.2">
      <c r="F163" s="48">
        <v>36526</v>
      </c>
      <c r="G163" s="2">
        <v>0.1111111111111111</v>
      </c>
      <c r="H163">
        <v>0.4</v>
      </c>
      <c r="I163">
        <v>0</v>
      </c>
      <c r="J163">
        <v>0.3</v>
      </c>
      <c r="K163">
        <v>0.4</v>
      </c>
      <c r="L163">
        <v>0.1</v>
      </c>
      <c r="M163">
        <v>160</v>
      </c>
    </row>
    <row r="164" spans="6:13" x14ac:dyDescent="0.2">
      <c r="F164" s="48">
        <v>36526</v>
      </c>
      <c r="G164" s="2">
        <v>0.11180555555555556</v>
      </c>
      <c r="H164">
        <v>0.4</v>
      </c>
      <c r="I164">
        <v>0</v>
      </c>
      <c r="J164">
        <v>0.3</v>
      </c>
      <c r="K164">
        <v>0.4</v>
      </c>
      <c r="L164">
        <v>0.1</v>
      </c>
      <c r="M164">
        <v>161</v>
      </c>
    </row>
    <row r="165" spans="6:13" x14ac:dyDescent="0.2">
      <c r="F165" s="48">
        <v>36526</v>
      </c>
      <c r="G165" s="2">
        <v>0.1125</v>
      </c>
      <c r="H165">
        <v>0.4</v>
      </c>
      <c r="I165">
        <v>0</v>
      </c>
      <c r="J165">
        <v>0.3</v>
      </c>
      <c r="K165">
        <v>0.4</v>
      </c>
      <c r="L165">
        <v>0.1</v>
      </c>
      <c r="M165">
        <v>162</v>
      </c>
    </row>
    <row r="166" spans="6:13" x14ac:dyDescent="0.2">
      <c r="F166" s="48">
        <v>36526</v>
      </c>
      <c r="G166" s="2">
        <v>0.11319444444444444</v>
      </c>
      <c r="H166">
        <v>0.4</v>
      </c>
      <c r="I166">
        <v>0</v>
      </c>
      <c r="J166">
        <v>0.3</v>
      </c>
      <c r="K166">
        <v>0.4</v>
      </c>
      <c r="L166">
        <v>0.1</v>
      </c>
      <c r="M166">
        <v>163</v>
      </c>
    </row>
    <row r="167" spans="6:13" x14ac:dyDescent="0.2">
      <c r="F167" s="48">
        <v>36526</v>
      </c>
      <c r="G167" s="2">
        <v>0.11388888888888889</v>
      </c>
      <c r="H167">
        <v>0.4</v>
      </c>
      <c r="I167">
        <v>0</v>
      </c>
      <c r="J167">
        <v>0.3</v>
      </c>
      <c r="K167">
        <v>0.4</v>
      </c>
      <c r="L167">
        <v>0.1</v>
      </c>
      <c r="M167">
        <v>164</v>
      </c>
    </row>
    <row r="168" spans="6:13" x14ac:dyDescent="0.2">
      <c r="F168" s="48">
        <v>36526</v>
      </c>
      <c r="G168" s="2">
        <v>0.11458333333333333</v>
      </c>
      <c r="H168">
        <v>0.4</v>
      </c>
      <c r="I168">
        <v>0</v>
      </c>
      <c r="J168">
        <v>0.3</v>
      </c>
      <c r="K168">
        <v>0.4</v>
      </c>
      <c r="L168">
        <v>0.1</v>
      </c>
      <c r="M168">
        <v>165</v>
      </c>
    </row>
    <row r="169" spans="6:13" x14ac:dyDescent="0.2">
      <c r="F169" s="48">
        <v>36526</v>
      </c>
      <c r="G169" s="2">
        <v>0.11527777777777777</v>
      </c>
      <c r="H169">
        <v>0.4</v>
      </c>
      <c r="I169">
        <v>0</v>
      </c>
      <c r="J169">
        <v>0.3</v>
      </c>
      <c r="K169">
        <v>0.4</v>
      </c>
      <c r="L169">
        <v>0.1</v>
      </c>
      <c r="M169">
        <v>166</v>
      </c>
    </row>
    <row r="170" spans="6:13" x14ac:dyDescent="0.2">
      <c r="F170" s="48">
        <v>36526</v>
      </c>
      <c r="G170" s="2">
        <v>0.11597222222222221</v>
      </c>
      <c r="H170">
        <v>0.4</v>
      </c>
      <c r="I170">
        <v>0</v>
      </c>
      <c r="J170">
        <v>0.3</v>
      </c>
      <c r="K170">
        <v>0.4</v>
      </c>
      <c r="L170">
        <v>0.1</v>
      </c>
      <c r="M170">
        <v>167</v>
      </c>
    </row>
    <row r="171" spans="6:13" x14ac:dyDescent="0.2">
      <c r="F171" s="48">
        <v>36526</v>
      </c>
      <c r="G171" s="2">
        <v>0.11666666666666665</v>
      </c>
      <c r="H171">
        <v>0.4</v>
      </c>
      <c r="I171">
        <v>0</v>
      </c>
      <c r="J171">
        <v>0.3</v>
      </c>
      <c r="K171">
        <v>0.4</v>
      </c>
      <c r="L171">
        <v>0.1</v>
      </c>
      <c r="M171">
        <v>168</v>
      </c>
    </row>
    <row r="172" spans="6:13" x14ac:dyDescent="0.2">
      <c r="F172" s="48">
        <v>36526</v>
      </c>
      <c r="G172" s="2">
        <v>0.1173611111111111</v>
      </c>
      <c r="H172">
        <v>0.4</v>
      </c>
      <c r="I172">
        <v>0</v>
      </c>
      <c r="J172">
        <v>0.3</v>
      </c>
      <c r="K172">
        <v>0.4</v>
      </c>
      <c r="L172">
        <v>0.1</v>
      </c>
      <c r="M172">
        <v>169</v>
      </c>
    </row>
    <row r="173" spans="6:13" x14ac:dyDescent="0.2">
      <c r="F173" s="48">
        <v>36526</v>
      </c>
      <c r="G173" s="2">
        <v>0.11805555555555557</v>
      </c>
      <c r="H173">
        <v>0.4</v>
      </c>
      <c r="I173">
        <v>0</v>
      </c>
      <c r="J173">
        <v>0.3</v>
      </c>
      <c r="K173">
        <v>0.4</v>
      </c>
      <c r="L173">
        <v>0.1</v>
      </c>
      <c r="M173">
        <v>170</v>
      </c>
    </row>
    <row r="174" spans="6:13" x14ac:dyDescent="0.2">
      <c r="F174" s="48">
        <v>36526</v>
      </c>
      <c r="G174" s="2">
        <v>0.11875000000000001</v>
      </c>
      <c r="H174">
        <v>0.4</v>
      </c>
      <c r="I174">
        <v>0</v>
      </c>
      <c r="J174">
        <v>0.3</v>
      </c>
      <c r="K174">
        <v>0.4</v>
      </c>
      <c r="L174">
        <v>0.1</v>
      </c>
      <c r="M174">
        <v>171</v>
      </c>
    </row>
    <row r="175" spans="6:13" x14ac:dyDescent="0.2">
      <c r="F175" s="48">
        <v>36526</v>
      </c>
      <c r="G175" s="2">
        <v>0.11944444444444445</v>
      </c>
      <c r="H175">
        <v>0.4</v>
      </c>
      <c r="I175">
        <v>0</v>
      </c>
      <c r="J175">
        <v>0.3</v>
      </c>
      <c r="K175">
        <v>0.4</v>
      </c>
      <c r="L175">
        <v>0.1</v>
      </c>
      <c r="M175">
        <v>172</v>
      </c>
    </row>
    <row r="176" spans="6:13" x14ac:dyDescent="0.2">
      <c r="F176" s="48">
        <v>36526</v>
      </c>
      <c r="G176" s="2">
        <v>0.12013888888888889</v>
      </c>
      <c r="H176">
        <v>0.4</v>
      </c>
      <c r="I176">
        <v>0</v>
      </c>
      <c r="J176">
        <v>0.3</v>
      </c>
      <c r="K176">
        <v>0.4</v>
      </c>
      <c r="L176">
        <v>0.1</v>
      </c>
      <c r="M176">
        <v>173</v>
      </c>
    </row>
    <row r="177" spans="6:13" x14ac:dyDescent="0.2">
      <c r="F177" s="48">
        <v>36526</v>
      </c>
      <c r="G177" s="2">
        <v>0.12083333333333333</v>
      </c>
      <c r="H177">
        <v>0.4</v>
      </c>
      <c r="I177">
        <v>0</v>
      </c>
      <c r="J177">
        <v>0.3</v>
      </c>
      <c r="K177">
        <v>0.4</v>
      </c>
      <c r="L177">
        <v>0.1</v>
      </c>
      <c r="M177">
        <v>174</v>
      </c>
    </row>
    <row r="178" spans="6:13" x14ac:dyDescent="0.2">
      <c r="F178" s="48">
        <v>36526</v>
      </c>
      <c r="G178" s="2">
        <v>0.12152777777777778</v>
      </c>
      <c r="H178">
        <v>0.4</v>
      </c>
      <c r="I178">
        <v>0</v>
      </c>
      <c r="J178">
        <v>0.3</v>
      </c>
      <c r="K178">
        <v>0.4</v>
      </c>
      <c r="L178">
        <v>0.1</v>
      </c>
      <c r="M178">
        <v>175</v>
      </c>
    </row>
    <row r="179" spans="6:13" x14ac:dyDescent="0.2">
      <c r="F179" s="48">
        <v>36526</v>
      </c>
      <c r="G179" s="2">
        <v>0.12222222222222223</v>
      </c>
      <c r="H179">
        <v>0.4</v>
      </c>
      <c r="I179">
        <v>0</v>
      </c>
      <c r="J179">
        <v>0.3</v>
      </c>
      <c r="K179">
        <v>0.4</v>
      </c>
      <c r="L179">
        <v>0.1</v>
      </c>
      <c r="M179">
        <v>176</v>
      </c>
    </row>
    <row r="180" spans="6:13" x14ac:dyDescent="0.2">
      <c r="F180" s="48">
        <v>36526</v>
      </c>
      <c r="G180" s="2">
        <v>0.12291666666666667</v>
      </c>
      <c r="H180">
        <v>0.4</v>
      </c>
      <c r="I180">
        <v>0</v>
      </c>
      <c r="J180">
        <v>0.3</v>
      </c>
      <c r="K180">
        <v>0.4</v>
      </c>
      <c r="L180">
        <v>0.1</v>
      </c>
      <c r="M180">
        <v>177</v>
      </c>
    </row>
    <row r="181" spans="6:13" x14ac:dyDescent="0.2">
      <c r="F181" s="48">
        <v>36526</v>
      </c>
      <c r="G181" s="2">
        <v>0.12361111111111112</v>
      </c>
      <c r="H181">
        <v>0.4</v>
      </c>
      <c r="I181">
        <v>0</v>
      </c>
      <c r="J181">
        <v>0.3</v>
      </c>
      <c r="K181">
        <v>0.4</v>
      </c>
      <c r="L181">
        <v>0.1</v>
      </c>
      <c r="M181">
        <v>178</v>
      </c>
    </row>
    <row r="182" spans="6:13" x14ac:dyDescent="0.2">
      <c r="F182" s="48">
        <v>36526</v>
      </c>
      <c r="G182" s="2">
        <v>0.12430555555555556</v>
      </c>
      <c r="H182">
        <v>0.4</v>
      </c>
      <c r="I182">
        <v>0</v>
      </c>
      <c r="J182">
        <v>0.3</v>
      </c>
      <c r="K182">
        <v>0.4</v>
      </c>
      <c r="L182">
        <v>0.1</v>
      </c>
      <c r="M182">
        <v>179</v>
      </c>
    </row>
    <row r="183" spans="6:13" x14ac:dyDescent="0.2">
      <c r="F183" s="48">
        <v>36526</v>
      </c>
      <c r="G183" s="2">
        <v>0.125</v>
      </c>
      <c r="H183">
        <v>0.4</v>
      </c>
      <c r="I183">
        <v>0</v>
      </c>
      <c r="J183">
        <v>0.3</v>
      </c>
      <c r="K183">
        <v>0.4</v>
      </c>
      <c r="L183">
        <v>0.1</v>
      </c>
      <c r="M183">
        <v>180</v>
      </c>
    </row>
    <row r="184" spans="6:13" x14ac:dyDescent="0.2">
      <c r="F184" s="48">
        <v>36526</v>
      </c>
      <c r="G184" s="2">
        <v>0.12569444444444444</v>
      </c>
      <c r="H184">
        <v>0.4</v>
      </c>
      <c r="I184">
        <v>0</v>
      </c>
      <c r="J184">
        <v>0.3</v>
      </c>
      <c r="K184">
        <v>0.4</v>
      </c>
      <c r="L184">
        <v>0.1</v>
      </c>
      <c r="M184">
        <v>181</v>
      </c>
    </row>
    <row r="185" spans="6:13" x14ac:dyDescent="0.2">
      <c r="F185" s="48">
        <v>36526</v>
      </c>
      <c r="G185" s="2">
        <v>0.12638888888888888</v>
      </c>
      <c r="H185">
        <v>0.4</v>
      </c>
      <c r="I185">
        <v>0</v>
      </c>
      <c r="J185">
        <v>0.3</v>
      </c>
      <c r="K185">
        <v>0.4</v>
      </c>
      <c r="L185">
        <v>0.1</v>
      </c>
      <c r="M185">
        <v>182</v>
      </c>
    </row>
    <row r="186" spans="6:13" x14ac:dyDescent="0.2">
      <c r="F186" s="48">
        <v>36526</v>
      </c>
      <c r="G186" s="2">
        <v>0.12708333333333333</v>
      </c>
      <c r="H186">
        <v>0.4</v>
      </c>
      <c r="I186">
        <v>0</v>
      </c>
      <c r="J186">
        <v>0.3</v>
      </c>
      <c r="K186">
        <v>0.4</v>
      </c>
      <c r="L186">
        <v>0.1</v>
      </c>
      <c r="M186">
        <v>183</v>
      </c>
    </row>
    <row r="187" spans="6:13" x14ac:dyDescent="0.2">
      <c r="F187" s="48">
        <v>36526</v>
      </c>
      <c r="G187" s="2">
        <v>0.1277777777777778</v>
      </c>
      <c r="H187">
        <v>0.4</v>
      </c>
      <c r="I187">
        <v>0</v>
      </c>
      <c r="J187">
        <v>0.3</v>
      </c>
      <c r="K187">
        <v>0.4</v>
      </c>
      <c r="L187">
        <v>0.1</v>
      </c>
      <c r="M187">
        <v>184</v>
      </c>
    </row>
    <row r="188" spans="6:13" x14ac:dyDescent="0.2">
      <c r="F188" s="48">
        <v>36526</v>
      </c>
      <c r="G188" s="2">
        <v>0.12847222222222224</v>
      </c>
      <c r="H188">
        <v>0.4</v>
      </c>
      <c r="I188">
        <v>0</v>
      </c>
      <c r="J188">
        <v>0.3</v>
      </c>
      <c r="K188">
        <v>0.4</v>
      </c>
      <c r="L188">
        <v>0.1</v>
      </c>
      <c r="M188">
        <v>185</v>
      </c>
    </row>
    <row r="189" spans="6:13" x14ac:dyDescent="0.2">
      <c r="F189" s="48">
        <v>36526</v>
      </c>
      <c r="G189" s="2">
        <v>0.12916666666666668</v>
      </c>
      <c r="H189">
        <v>0.4</v>
      </c>
      <c r="I189">
        <v>0</v>
      </c>
      <c r="J189">
        <v>0.3</v>
      </c>
      <c r="K189">
        <v>0.4</v>
      </c>
      <c r="L189">
        <v>0.1</v>
      </c>
      <c r="M189">
        <v>186</v>
      </c>
    </row>
    <row r="190" spans="6:13" x14ac:dyDescent="0.2">
      <c r="F190" s="48">
        <v>36526</v>
      </c>
      <c r="G190" s="2">
        <v>0.12986111111111112</v>
      </c>
      <c r="H190">
        <v>0.4</v>
      </c>
      <c r="I190">
        <v>0</v>
      </c>
      <c r="J190">
        <v>0.3</v>
      </c>
      <c r="K190">
        <v>0.4</v>
      </c>
      <c r="L190">
        <v>0.1</v>
      </c>
      <c r="M190">
        <v>187</v>
      </c>
    </row>
    <row r="191" spans="6:13" x14ac:dyDescent="0.2">
      <c r="F191" s="48">
        <v>36526</v>
      </c>
      <c r="G191" s="2">
        <v>0.13055555555555556</v>
      </c>
      <c r="H191">
        <v>0.4</v>
      </c>
      <c r="I191">
        <v>0</v>
      </c>
      <c r="J191">
        <v>0.3</v>
      </c>
      <c r="K191">
        <v>0.4</v>
      </c>
      <c r="L191">
        <v>0.1</v>
      </c>
      <c r="M191">
        <v>188</v>
      </c>
    </row>
    <row r="192" spans="6:13" x14ac:dyDescent="0.2">
      <c r="F192" s="48">
        <v>36526</v>
      </c>
      <c r="G192" s="2">
        <v>0.13125000000000001</v>
      </c>
      <c r="H192">
        <v>0.4</v>
      </c>
      <c r="I192">
        <v>0</v>
      </c>
      <c r="J192">
        <v>0.3</v>
      </c>
      <c r="K192">
        <v>0.4</v>
      </c>
      <c r="L192">
        <v>0.1</v>
      </c>
      <c r="M192">
        <v>189</v>
      </c>
    </row>
    <row r="193" spans="6:13" x14ac:dyDescent="0.2">
      <c r="F193" s="48">
        <v>36526</v>
      </c>
      <c r="G193" s="2">
        <v>0.13194444444444445</v>
      </c>
      <c r="H193">
        <v>0.4</v>
      </c>
      <c r="I193">
        <v>0</v>
      </c>
      <c r="J193">
        <v>0.3</v>
      </c>
      <c r="K193">
        <v>0.4</v>
      </c>
      <c r="L193">
        <v>0.1</v>
      </c>
      <c r="M193">
        <v>190</v>
      </c>
    </row>
    <row r="194" spans="6:13" x14ac:dyDescent="0.2">
      <c r="F194" s="48">
        <v>36526</v>
      </c>
      <c r="G194" s="2">
        <v>0.13263888888888889</v>
      </c>
      <c r="H194">
        <v>0.4</v>
      </c>
      <c r="I194">
        <v>0</v>
      </c>
      <c r="J194">
        <v>0.3</v>
      </c>
      <c r="K194">
        <v>0.4</v>
      </c>
      <c r="L194">
        <v>0.1</v>
      </c>
      <c r="M194">
        <v>191</v>
      </c>
    </row>
    <row r="195" spans="6:13" x14ac:dyDescent="0.2">
      <c r="F195" s="48">
        <v>36526</v>
      </c>
      <c r="G195" s="2">
        <v>0.13333333333333333</v>
      </c>
      <c r="H195">
        <v>0.4</v>
      </c>
      <c r="I195">
        <v>0</v>
      </c>
      <c r="J195">
        <v>0.3</v>
      </c>
      <c r="K195">
        <v>0.4</v>
      </c>
      <c r="L195">
        <v>0.1</v>
      </c>
      <c r="M195">
        <v>192</v>
      </c>
    </row>
    <row r="196" spans="6:13" x14ac:dyDescent="0.2">
      <c r="F196" s="48">
        <v>36526</v>
      </c>
      <c r="G196" s="2">
        <v>0.13402777777777777</v>
      </c>
      <c r="H196">
        <v>0.4</v>
      </c>
      <c r="I196">
        <v>0</v>
      </c>
      <c r="J196">
        <v>0.3</v>
      </c>
      <c r="K196">
        <v>0.4</v>
      </c>
      <c r="L196">
        <v>0.1</v>
      </c>
      <c r="M196">
        <v>193</v>
      </c>
    </row>
    <row r="197" spans="6:13" x14ac:dyDescent="0.2">
      <c r="F197" s="48">
        <v>36526</v>
      </c>
      <c r="G197" s="2">
        <v>0.13472222222222222</v>
      </c>
      <c r="H197">
        <v>0.4</v>
      </c>
      <c r="I197">
        <v>0</v>
      </c>
      <c r="J197">
        <v>0.3</v>
      </c>
      <c r="K197">
        <v>0.4</v>
      </c>
      <c r="L197">
        <v>0.1</v>
      </c>
      <c r="M197">
        <v>194</v>
      </c>
    </row>
    <row r="198" spans="6:13" x14ac:dyDescent="0.2">
      <c r="F198" s="48">
        <v>36526</v>
      </c>
      <c r="G198" s="2">
        <v>0.13541666666666666</v>
      </c>
      <c r="H198">
        <v>0.4</v>
      </c>
      <c r="I198">
        <v>0</v>
      </c>
      <c r="J198">
        <v>0.3</v>
      </c>
      <c r="K198">
        <v>0.4</v>
      </c>
      <c r="L198">
        <v>0.1</v>
      </c>
      <c r="M198">
        <v>195</v>
      </c>
    </row>
    <row r="199" spans="6:13" x14ac:dyDescent="0.2">
      <c r="F199" s="48">
        <v>36526</v>
      </c>
      <c r="G199" s="2">
        <v>0.1361111111111111</v>
      </c>
      <c r="H199">
        <v>0.4</v>
      </c>
      <c r="I199">
        <v>0</v>
      </c>
      <c r="J199">
        <v>0.3</v>
      </c>
      <c r="K199">
        <v>0.4</v>
      </c>
      <c r="L199">
        <v>0.1</v>
      </c>
      <c r="M199">
        <v>196</v>
      </c>
    </row>
    <row r="200" spans="6:13" x14ac:dyDescent="0.2">
      <c r="F200" s="48">
        <v>36526</v>
      </c>
      <c r="G200" s="2">
        <v>0.13680555555555554</v>
      </c>
      <c r="H200">
        <v>0.4</v>
      </c>
      <c r="I200">
        <v>0</v>
      </c>
      <c r="J200">
        <v>0.3</v>
      </c>
      <c r="K200">
        <v>0.4</v>
      </c>
      <c r="L200">
        <v>0.1</v>
      </c>
      <c r="M200">
        <v>197</v>
      </c>
    </row>
    <row r="201" spans="6:13" x14ac:dyDescent="0.2">
      <c r="F201" s="48">
        <v>36526</v>
      </c>
      <c r="G201" s="2">
        <v>0.13749999999999998</v>
      </c>
      <c r="H201">
        <v>0.4</v>
      </c>
      <c r="I201">
        <v>0</v>
      </c>
      <c r="J201">
        <v>0.3</v>
      </c>
      <c r="K201">
        <v>0.4</v>
      </c>
      <c r="L201">
        <v>0.1</v>
      </c>
      <c r="M201">
        <v>198</v>
      </c>
    </row>
    <row r="202" spans="6:13" x14ac:dyDescent="0.2">
      <c r="F202" s="48">
        <v>36526</v>
      </c>
      <c r="G202" s="2">
        <v>0.13819444444444443</v>
      </c>
      <c r="H202">
        <v>0.4</v>
      </c>
      <c r="I202">
        <v>0</v>
      </c>
      <c r="J202">
        <v>0.3</v>
      </c>
      <c r="K202">
        <v>0.4</v>
      </c>
      <c r="L202">
        <v>0.1</v>
      </c>
      <c r="M202">
        <v>199</v>
      </c>
    </row>
    <row r="203" spans="6:13" x14ac:dyDescent="0.2">
      <c r="F203" s="48">
        <v>36526</v>
      </c>
      <c r="G203" s="2">
        <v>0.1388888888888889</v>
      </c>
      <c r="H203">
        <v>0.4</v>
      </c>
      <c r="I203">
        <v>0</v>
      </c>
      <c r="J203">
        <v>0.3</v>
      </c>
      <c r="K203">
        <v>0.4</v>
      </c>
      <c r="L203">
        <v>0.1</v>
      </c>
      <c r="M203">
        <v>200</v>
      </c>
    </row>
    <row r="204" spans="6:13" x14ac:dyDescent="0.2">
      <c r="F204" s="48">
        <v>36526</v>
      </c>
      <c r="G204" s="2">
        <v>0.13958333333333334</v>
      </c>
      <c r="H204">
        <v>0.4</v>
      </c>
      <c r="I204">
        <v>0</v>
      </c>
      <c r="J204">
        <v>0.3</v>
      </c>
      <c r="K204">
        <v>0.4</v>
      </c>
      <c r="L204">
        <v>0.1</v>
      </c>
      <c r="M204">
        <v>201</v>
      </c>
    </row>
    <row r="205" spans="6:13" x14ac:dyDescent="0.2">
      <c r="F205" s="48">
        <v>36526</v>
      </c>
      <c r="G205" s="2">
        <v>0.14027777777777778</v>
      </c>
      <c r="H205">
        <v>0.4</v>
      </c>
      <c r="I205">
        <v>0</v>
      </c>
      <c r="J205">
        <v>0.3</v>
      </c>
      <c r="K205">
        <v>0.4</v>
      </c>
      <c r="L205">
        <v>0.1</v>
      </c>
      <c r="M205">
        <v>202</v>
      </c>
    </row>
    <row r="206" spans="6:13" x14ac:dyDescent="0.2">
      <c r="F206" s="48">
        <v>36526</v>
      </c>
      <c r="G206" s="2">
        <v>0.14097222222222222</v>
      </c>
      <c r="H206">
        <v>0.4</v>
      </c>
      <c r="I206">
        <v>0</v>
      </c>
      <c r="J206">
        <v>0.3</v>
      </c>
      <c r="K206">
        <v>0.4</v>
      </c>
      <c r="L206">
        <v>0.1</v>
      </c>
      <c r="M206">
        <v>203</v>
      </c>
    </row>
    <row r="207" spans="6:13" x14ac:dyDescent="0.2">
      <c r="F207" s="48">
        <v>36526</v>
      </c>
      <c r="G207" s="2">
        <v>0.14166666666666666</v>
      </c>
      <c r="H207">
        <v>0.4</v>
      </c>
      <c r="I207">
        <v>0</v>
      </c>
      <c r="J207">
        <v>0.3</v>
      </c>
      <c r="K207">
        <v>0.4</v>
      </c>
      <c r="L207">
        <v>0.1</v>
      </c>
      <c r="M207">
        <v>204</v>
      </c>
    </row>
    <row r="208" spans="6:13" x14ac:dyDescent="0.2">
      <c r="F208" s="48">
        <v>36526</v>
      </c>
      <c r="G208" s="2">
        <v>0.1423611111111111</v>
      </c>
      <c r="H208">
        <v>0.4</v>
      </c>
      <c r="I208">
        <v>0</v>
      </c>
      <c r="J208">
        <v>0.3</v>
      </c>
      <c r="K208">
        <v>0.4</v>
      </c>
      <c r="L208">
        <v>0.1</v>
      </c>
      <c r="M208">
        <v>205</v>
      </c>
    </row>
    <row r="209" spans="6:13" x14ac:dyDescent="0.2">
      <c r="F209" s="48">
        <v>36526</v>
      </c>
      <c r="G209" s="2">
        <v>0.14305555555555557</v>
      </c>
      <c r="H209">
        <v>0.4</v>
      </c>
      <c r="I209">
        <v>0</v>
      </c>
      <c r="J209">
        <v>0.3</v>
      </c>
      <c r="K209">
        <v>0.4</v>
      </c>
      <c r="L209">
        <v>0.1</v>
      </c>
      <c r="M209">
        <v>206</v>
      </c>
    </row>
    <row r="210" spans="6:13" x14ac:dyDescent="0.2">
      <c r="F210" s="48">
        <v>36526</v>
      </c>
      <c r="G210" s="2">
        <v>0.14375000000000002</v>
      </c>
      <c r="H210">
        <v>0.4</v>
      </c>
      <c r="I210">
        <v>0</v>
      </c>
      <c r="J210">
        <v>0.3</v>
      </c>
      <c r="K210">
        <v>0.4</v>
      </c>
      <c r="L210">
        <v>0.1</v>
      </c>
      <c r="M210">
        <v>207</v>
      </c>
    </row>
    <row r="211" spans="6:13" x14ac:dyDescent="0.2">
      <c r="F211" s="48">
        <v>36526</v>
      </c>
      <c r="G211" s="2">
        <v>0.14444444444444446</v>
      </c>
      <c r="H211">
        <v>0.4</v>
      </c>
      <c r="I211">
        <v>0</v>
      </c>
      <c r="J211">
        <v>0.3</v>
      </c>
      <c r="K211">
        <v>0.4</v>
      </c>
      <c r="L211">
        <v>0.1</v>
      </c>
      <c r="M211">
        <v>208</v>
      </c>
    </row>
    <row r="212" spans="6:13" x14ac:dyDescent="0.2">
      <c r="F212" s="48">
        <v>36526</v>
      </c>
      <c r="G212" s="2">
        <v>0.1451388888888889</v>
      </c>
      <c r="H212">
        <v>0.4</v>
      </c>
      <c r="I212">
        <v>0</v>
      </c>
      <c r="J212">
        <v>0.3</v>
      </c>
      <c r="K212">
        <v>0.4</v>
      </c>
      <c r="L212">
        <v>0.1</v>
      </c>
      <c r="M212">
        <v>209</v>
      </c>
    </row>
    <row r="213" spans="6:13" x14ac:dyDescent="0.2">
      <c r="F213" s="48">
        <v>36526</v>
      </c>
      <c r="G213" s="2">
        <v>0.14583333333333334</v>
      </c>
      <c r="H213">
        <v>0.4</v>
      </c>
      <c r="I213">
        <v>0</v>
      </c>
      <c r="J213">
        <v>0.3</v>
      </c>
      <c r="K213">
        <v>0.4</v>
      </c>
      <c r="L213">
        <v>0.1</v>
      </c>
      <c r="M213">
        <v>210</v>
      </c>
    </row>
    <row r="214" spans="6:13" x14ac:dyDescent="0.2">
      <c r="F214" s="48">
        <v>36526</v>
      </c>
      <c r="G214" s="2">
        <v>0.14652777777777778</v>
      </c>
      <c r="H214">
        <v>0.4</v>
      </c>
      <c r="I214">
        <v>0</v>
      </c>
      <c r="J214">
        <v>0.3</v>
      </c>
      <c r="K214">
        <v>0.4</v>
      </c>
      <c r="L214">
        <v>0.1</v>
      </c>
      <c r="M214">
        <v>211</v>
      </c>
    </row>
    <row r="215" spans="6:13" x14ac:dyDescent="0.2">
      <c r="F215" s="48">
        <v>36526</v>
      </c>
      <c r="G215" s="2">
        <v>0.14722222222222223</v>
      </c>
      <c r="H215">
        <v>0.4</v>
      </c>
      <c r="I215">
        <v>0</v>
      </c>
      <c r="J215">
        <v>0.3</v>
      </c>
      <c r="K215">
        <v>0.4</v>
      </c>
      <c r="L215">
        <v>0.1</v>
      </c>
      <c r="M215">
        <v>212</v>
      </c>
    </row>
    <row r="216" spans="6:13" x14ac:dyDescent="0.2">
      <c r="F216" s="48">
        <v>36526</v>
      </c>
      <c r="G216" s="2">
        <v>0.14791666666666667</v>
      </c>
      <c r="H216">
        <v>0.4</v>
      </c>
      <c r="I216">
        <v>0</v>
      </c>
      <c r="J216">
        <v>0.3</v>
      </c>
      <c r="K216">
        <v>0.4</v>
      </c>
      <c r="L216">
        <v>0.1</v>
      </c>
      <c r="M216">
        <v>213</v>
      </c>
    </row>
    <row r="217" spans="6:13" x14ac:dyDescent="0.2">
      <c r="F217" s="48">
        <v>36526</v>
      </c>
      <c r="G217" s="2">
        <v>0.14861111111111111</v>
      </c>
      <c r="H217">
        <v>0.4</v>
      </c>
      <c r="I217">
        <v>0</v>
      </c>
      <c r="J217">
        <v>0.3</v>
      </c>
      <c r="K217">
        <v>0.4</v>
      </c>
      <c r="L217">
        <v>0.1</v>
      </c>
      <c r="M217">
        <v>214</v>
      </c>
    </row>
    <row r="218" spans="6:13" x14ac:dyDescent="0.2">
      <c r="F218" s="48">
        <v>36526</v>
      </c>
      <c r="G218" s="2">
        <v>0.14930555555555555</v>
      </c>
      <c r="H218">
        <v>0.4</v>
      </c>
      <c r="I218">
        <v>0</v>
      </c>
      <c r="J218">
        <v>0.3</v>
      </c>
      <c r="K218">
        <v>0.4</v>
      </c>
      <c r="L218">
        <v>0.1</v>
      </c>
      <c r="M218">
        <v>215</v>
      </c>
    </row>
    <row r="219" spans="6:13" x14ac:dyDescent="0.2">
      <c r="F219" s="48">
        <v>36526</v>
      </c>
      <c r="G219" s="2">
        <v>0.15</v>
      </c>
      <c r="H219">
        <v>0.4</v>
      </c>
      <c r="I219">
        <v>0</v>
      </c>
      <c r="J219">
        <v>0.3</v>
      </c>
      <c r="K219">
        <v>0.4</v>
      </c>
      <c r="L219">
        <v>0.1</v>
      </c>
      <c r="M219">
        <v>216</v>
      </c>
    </row>
    <row r="220" spans="6:13" x14ac:dyDescent="0.2">
      <c r="F220" s="48">
        <v>36526</v>
      </c>
      <c r="G220" s="2">
        <v>0.15069444444444444</v>
      </c>
      <c r="H220">
        <v>0.4</v>
      </c>
      <c r="I220">
        <v>0</v>
      </c>
      <c r="J220">
        <v>0.3</v>
      </c>
      <c r="K220">
        <v>0.4</v>
      </c>
      <c r="L220">
        <v>0.1</v>
      </c>
      <c r="M220">
        <v>217</v>
      </c>
    </row>
    <row r="221" spans="6:13" x14ac:dyDescent="0.2">
      <c r="F221" s="48">
        <v>36526</v>
      </c>
      <c r="G221" s="2">
        <v>0.15138888888888888</v>
      </c>
      <c r="H221">
        <v>0.4</v>
      </c>
      <c r="I221">
        <v>0</v>
      </c>
      <c r="J221">
        <v>0.3</v>
      </c>
      <c r="K221">
        <v>0.4</v>
      </c>
      <c r="L221">
        <v>0.1</v>
      </c>
      <c r="M221">
        <v>218</v>
      </c>
    </row>
    <row r="222" spans="6:13" x14ac:dyDescent="0.2">
      <c r="F222" s="48">
        <v>36526</v>
      </c>
      <c r="G222" s="2">
        <v>0.15208333333333332</v>
      </c>
      <c r="H222">
        <v>0.4</v>
      </c>
      <c r="I222">
        <v>0</v>
      </c>
      <c r="J222">
        <v>0.3</v>
      </c>
      <c r="K222">
        <v>0.4</v>
      </c>
      <c r="L222">
        <v>0.1</v>
      </c>
      <c r="M222">
        <v>219</v>
      </c>
    </row>
    <row r="223" spans="6:13" x14ac:dyDescent="0.2">
      <c r="F223" s="48">
        <v>36526</v>
      </c>
      <c r="G223" s="2">
        <v>0.15277777777777776</v>
      </c>
      <c r="H223">
        <v>0.4</v>
      </c>
      <c r="I223">
        <v>0</v>
      </c>
      <c r="J223">
        <v>0.3</v>
      </c>
      <c r="K223">
        <v>0.4</v>
      </c>
      <c r="L223">
        <v>0.1</v>
      </c>
      <c r="M223">
        <v>220</v>
      </c>
    </row>
    <row r="224" spans="6:13" x14ac:dyDescent="0.2">
      <c r="F224" s="48">
        <v>36526</v>
      </c>
      <c r="G224" s="2">
        <v>0.15347222222222223</v>
      </c>
      <c r="H224">
        <v>0.4</v>
      </c>
      <c r="I224">
        <v>0</v>
      </c>
      <c r="J224">
        <v>0.3</v>
      </c>
      <c r="K224">
        <v>0.4</v>
      </c>
      <c r="L224">
        <v>0.1</v>
      </c>
      <c r="M224">
        <v>221</v>
      </c>
    </row>
    <row r="225" spans="6:13" x14ac:dyDescent="0.2">
      <c r="F225" s="48">
        <v>36526</v>
      </c>
      <c r="G225" s="2">
        <v>0.15416666666666667</v>
      </c>
      <c r="H225">
        <v>0.4</v>
      </c>
      <c r="I225">
        <v>0</v>
      </c>
      <c r="J225">
        <v>0.3</v>
      </c>
      <c r="K225">
        <v>0.4</v>
      </c>
      <c r="L225">
        <v>0.1</v>
      </c>
      <c r="M225">
        <v>222</v>
      </c>
    </row>
    <row r="226" spans="6:13" x14ac:dyDescent="0.2">
      <c r="F226" s="48">
        <v>36526</v>
      </c>
      <c r="G226" s="2">
        <v>0.15486111111111112</v>
      </c>
      <c r="H226">
        <v>0.4</v>
      </c>
      <c r="I226">
        <v>0</v>
      </c>
      <c r="J226">
        <v>0.3</v>
      </c>
      <c r="K226">
        <v>0.4</v>
      </c>
      <c r="L226">
        <v>0.1</v>
      </c>
      <c r="M226">
        <v>223</v>
      </c>
    </row>
    <row r="227" spans="6:13" x14ac:dyDescent="0.2">
      <c r="F227" s="48">
        <v>36526</v>
      </c>
      <c r="G227" s="2">
        <v>0.15555555555555556</v>
      </c>
      <c r="H227">
        <v>0.4</v>
      </c>
      <c r="I227">
        <v>0</v>
      </c>
      <c r="J227">
        <v>0.4</v>
      </c>
      <c r="K227">
        <v>0.4</v>
      </c>
      <c r="L227">
        <v>0.1</v>
      </c>
      <c r="M227">
        <v>224</v>
      </c>
    </row>
    <row r="228" spans="6:13" x14ac:dyDescent="0.2">
      <c r="F228" s="48">
        <v>36526</v>
      </c>
      <c r="G228" s="2">
        <v>0.15625</v>
      </c>
      <c r="H228">
        <v>0.4</v>
      </c>
      <c r="I228">
        <v>0</v>
      </c>
      <c r="J228">
        <v>0.4</v>
      </c>
      <c r="K228">
        <v>0.4</v>
      </c>
      <c r="L228">
        <v>0.1</v>
      </c>
      <c r="M228">
        <v>225</v>
      </c>
    </row>
    <row r="229" spans="6:13" x14ac:dyDescent="0.2">
      <c r="F229" s="48">
        <v>36526</v>
      </c>
      <c r="G229" s="2">
        <v>0.15694444444444444</v>
      </c>
      <c r="H229">
        <v>0.4</v>
      </c>
      <c r="I229">
        <v>0</v>
      </c>
      <c r="J229">
        <v>0.4</v>
      </c>
      <c r="K229">
        <v>0.4</v>
      </c>
      <c r="L229">
        <v>0.1</v>
      </c>
      <c r="M229">
        <v>226</v>
      </c>
    </row>
    <row r="230" spans="6:13" x14ac:dyDescent="0.2">
      <c r="F230" s="48">
        <v>36526</v>
      </c>
      <c r="G230" s="2">
        <v>0.15763888888888888</v>
      </c>
      <c r="H230">
        <v>0.4</v>
      </c>
      <c r="I230">
        <v>0</v>
      </c>
      <c r="J230">
        <v>0.4</v>
      </c>
      <c r="K230">
        <v>0.4</v>
      </c>
      <c r="L230">
        <v>0.1</v>
      </c>
      <c r="M230">
        <v>227</v>
      </c>
    </row>
    <row r="231" spans="6:13" x14ac:dyDescent="0.2">
      <c r="F231" s="48">
        <v>36526</v>
      </c>
      <c r="G231" s="2">
        <v>0.15833333333333333</v>
      </c>
      <c r="H231">
        <v>0.4</v>
      </c>
      <c r="I231">
        <v>0</v>
      </c>
      <c r="J231">
        <v>0.4</v>
      </c>
      <c r="K231">
        <v>0.4</v>
      </c>
      <c r="L231">
        <v>0.1</v>
      </c>
      <c r="M231">
        <v>228</v>
      </c>
    </row>
    <row r="232" spans="6:13" x14ac:dyDescent="0.2">
      <c r="F232" s="48">
        <v>36526</v>
      </c>
      <c r="G232" s="2">
        <v>0.15902777777777777</v>
      </c>
      <c r="H232">
        <v>0.4</v>
      </c>
      <c r="I232">
        <v>0</v>
      </c>
      <c r="J232">
        <v>0.4</v>
      </c>
      <c r="K232">
        <v>0.4</v>
      </c>
      <c r="L232">
        <v>0.1</v>
      </c>
      <c r="M232">
        <v>229</v>
      </c>
    </row>
    <row r="233" spans="6:13" x14ac:dyDescent="0.2">
      <c r="F233" s="48">
        <v>36526</v>
      </c>
      <c r="G233" s="2">
        <v>0.15972222222222224</v>
      </c>
      <c r="H233">
        <v>0.4</v>
      </c>
      <c r="I233">
        <v>0</v>
      </c>
      <c r="J233">
        <v>0.4</v>
      </c>
      <c r="K233">
        <v>0.4</v>
      </c>
      <c r="L233">
        <v>0.1</v>
      </c>
      <c r="M233">
        <v>230</v>
      </c>
    </row>
    <row r="234" spans="6:13" x14ac:dyDescent="0.2">
      <c r="F234" s="48">
        <v>36526</v>
      </c>
      <c r="G234" s="2">
        <v>0.16041666666666668</v>
      </c>
      <c r="H234">
        <v>0.4</v>
      </c>
      <c r="I234">
        <v>0</v>
      </c>
      <c r="J234">
        <v>0.4</v>
      </c>
      <c r="K234">
        <v>0.4</v>
      </c>
      <c r="L234">
        <v>0.1</v>
      </c>
      <c r="M234">
        <v>231</v>
      </c>
    </row>
    <row r="235" spans="6:13" x14ac:dyDescent="0.2">
      <c r="F235" s="48">
        <v>36526</v>
      </c>
      <c r="G235" s="2">
        <v>0.16111111111111112</v>
      </c>
      <c r="H235">
        <v>0.4</v>
      </c>
      <c r="I235">
        <v>0</v>
      </c>
      <c r="J235">
        <v>0.4</v>
      </c>
      <c r="K235">
        <v>0.4</v>
      </c>
      <c r="L235">
        <v>0.1</v>
      </c>
      <c r="M235">
        <v>232</v>
      </c>
    </row>
    <row r="236" spans="6:13" x14ac:dyDescent="0.2">
      <c r="F236" s="48">
        <v>36526</v>
      </c>
      <c r="G236" s="2">
        <v>0.16180555555555556</v>
      </c>
      <c r="H236">
        <v>0.4</v>
      </c>
      <c r="I236">
        <v>0</v>
      </c>
      <c r="J236">
        <v>0.4</v>
      </c>
      <c r="K236">
        <v>0.4</v>
      </c>
      <c r="L236">
        <v>0.1</v>
      </c>
      <c r="M236">
        <v>233</v>
      </c>
    </row>
    <row r="237" spans="6:13" x14ac:dyDescent="0.2">
      <c r="F237" s="48">
        <v>36526</v>
      </c>
      <c r="G237" s="2">
        <v>0.16250000000000001</v>
      </c>
      <c r="H237">
        <v>0.4</v>
      </c>
      <c r="I237">
        <v>0</v>
      </c>
      <c r="J237">
        <v>0.4</v>
      </c>
      <c r="K237">
        <v>0.4</v>
      </c>
      <c r="L237">
        <v>0.1</v>
      </c>
      <c r="M237">
        <v>234</v>
      </c>
    </row>
    <row r="238" spans="6:13" x14ac:dyDescent="0.2">
      <c r="F238" s="48">
        <v>36526</v>
      </c>
      <c r="G238" s="2">
        <v>0.16319444444444445</v>
      </c>
      <c r="H238">
        <v>0.4</v>
      </c>
      <c r="I238">
        <v>0</v>
      </c>
      <c r="J238">
        <v>0.4</v>
      </c>
      <c r="K238">
        <v>0.4</v>
      </c>
      <c r="L238">
        <v>0.1</v>
      </c>
      <c r="M238">
        <v>235</v>
      </c>
    </row>
    <row r="239" spans="6:13" x14ac:dyDescent="0.2">
      <c r="F239" s="48">
        <v>36526</v>
      </c>
      <c r="G239" s="2">
        <v>0.16388888888888889</v>
      </c>
      <c r="H239">
        <v>0.4</v>
      </c>
      <c r="I239">
        <v>0</v>
      </c>
      <c r="J239">
        <v>0.4</v>
      </c>
      <c r="K239">
        <v>0.4</v>
      </c>
      <c r="L239">
        <v>0.1</v>
      </c>
      <c r="M239">
        <v>236</v>
      </c>
    </row>
    <row r="240" spans="6:13" x14ac:dyDescent="0.2">
      <c r="F240" s="48">
        <v>36526</v>
      </c>
      <c r="G240" s="2">
        <v>0.16458333333333333</v>
      </c>
      <c r="H240">
        <v>0.4</v>
      </c>
      <c r="I240">
        <v>0</v>
      </c>
      <c r="J240">
        <v>0.4</v>
      </c>
      <c r="K240">
        <v>0.4</v>
      </c>
      <c r="L240">
        <v>0.1</v>
      </c>
      <c r="M240">
        <v>237</v>
      </c>
    </row>
    <row r="241" spans="6:13" x14ac:dyDescent="0.2">
      <c r="F241" s="48">
        <v>36526</v>
      </c>
      <c r="G241" s="2">
        <v>0.16527777777777777</v>
      </c>
      <c r="H241">
        <v>0.4</v>
      </c>
      <c r="I241">
        <v>0</v>
      </c>
      <c r="J241">
        <v>0.4</v>
      </c>
      <c r="K241">
        <v>0.4</v>
      </c>
      <c r="L241">
        <v>0.1</v>
      </c>
      <c r="M241">
        <v>238</v>
      </c>
    </row>
    <row r="242" spans="6:13" x14ac:dyDescent="0.2">
      <c r="F242" s="48">
        <v>36526</v>
      </c>
      <c r="G242" s="2">
        <v>0.16597222222222222</v>
      </c>
      <c r="H242">
        <v>0.4</v>
      </c>
      <c r="I242">
        <v>0</v>
      </c>
      <c r="J242">
        <v>0.4</v>
      </c>
      <c r="K242">
        <v>0.4</v>
      </c>
      <c r="L242">
        <v>0.1</v>
      </c>
      <c r="M242">
        <v>239</v>
      </c>
    </row>
    <row r="243" spans="6:13" x14ac:dyDescent="0.2">
      <c r="F243" s="48">
        <v>36526</v>
      </c>
      <c r="G243" s="2">
        <v>0.16666666666666666</v>
      </c>
      <c r="H243">
        <v>0.4</v>
      </c>
      <c r="I243">
        <v>0</v>
      </c>
      <c r="J243">
        <v>0.4</v>
      </c>
      <c r="K243">
        <v>0.4</v>
      </c>
      <c r="L243">
        <v>0.1</v>
      </c>
      <c r="M243">
        <v>240</v>
      </c>
    </row>
    <row r="244" spans="6:13" x14ac:dyDescent="0.2">
      <c r="F244" s="48">
        <v>36526</v>
      </c>
      <c r="G244" s="2">
        <v>0.1673611111111111</v>
      </c>
      <c r="H244">
        <v>0.4</v>
      </c>
      <c r="I244">
        <v>0</v>
      </c>
      <c r="J244">
        <v>0.4</v>
      </c>
      <c r="K244">
        <v>0.4</v>
      </c>
      <c r="L244">
        <v>0.1</v>
      </c>
      <c r="M244">
        <v>241</v>
      </c>
    </row>
    <row r="245" spans="6:13" x14ac:dyDescent="0.2">
      <c r="F245" s="48">
        <v>36526</v>
      </c>
      <c r="G245" s="2">
        <v>0.16805555555555554</v>
      </c>
      <c r="H245">
        <v>0.4</v>
      </c>
      <c r="I245">
        <v>0</v>
      </c>
      <c r="J245">
        <v>0.4</v>
      </c>
      <c r="K245">
        <v>0.4</v>
      </c>
      <c r="L245">
        <v>0.1</v>
      </c>
      <c r="M245">
        <v>242</v>
      </c>
    </row>
    <row r="246" spans="6:13" x14ac:dyDescent="0.2">
      <c r="F246" s="48">
        <v>36526</v>
      </c>
      <c r="G246" s="2">
        <v>0.16874999999999998</v>
      </c>
      <c r="H246">
        <v>0.4</v>
      </c>
      <c r="I246">
        <v>0</v>
      </c>
      <c r="J246">
        <v>0.4</v>
      </c>
      <c r="K246">
        <v>0.4</v>
      </c>
      <c r="L246">
        <v>0.1</v>
      </c>
      <c r="M246">
        <v>243</v>
      </c>
    </row>
    <row r="247" spans="6:13" x14ac:dyDescent="0.2">
      <c r="F247" s="48">
        <v>36526</v>
      </c>
      <c r="G247" s="2">
        <v>0.16944444444444443</v>
      </c>
      <c r="H247">
        <v>0.4</v>
      </c>
      <c r="I247">
        <v>0</v>
      </c>
      <c r="J247">
        <v>0.4</v>
      </c>
      <c r="K247">
        <v>0.4</v>
      </c>
      <c r="L247">
        <v>0.1</v>
      </c>
      <c r="M247">
        <v>244</v>
      </c>
    </row>
    <row r="248" spans="6:13" x14ac:dyDescent="0.2">
      <c r="F248" s="48">
        <v>36526</v>
      </c>
      <c r="G248" s="2">
        <v>0.17013888888888887</v>
      </c>
      <c r="H248">
        <v>0.4</v>
      </c>
      <c r="I248">
        <v>0</v>
      </c>
      <c r="J248">
        <v>0.4</v>
      </c>
      <c r="K248">
        <v>0.4</v>
      </c>
      <c r="L248">
        <v>0.1</v>
      </c>
      <c r="M248">
        <v>245</v>
      </c>
    </row>
    <row r="249" spans="6:13" x14ac:dyDescent="0.2">
      <c r="F249" s="48">
        <v>36526</v>
      </c>
      <c r="G249" s="2">
        <v>0.17083333333333331</v>
      </c>
      <c r="H249">
        <v>0.4</v>
      </c>
      <c r="I249">
        <v>0</v>
      </c>
      <c r="J249">
        <v>0.4</v>
      </c>
      <c r="K249">
        <v>0.4</v>
      </c>
      <c r="L249">
        <v>0.1</v>
      </c>
      <c r="M249">
        <v>246</v>
      </c>
    </row>
    <row r="250" spans="6:13" x14ac:dyDescent="0.2">
      <c r="F250" s="48">
        <v>36526</v>
      </c>
      <c r="G250" s="2">
        <v>0.17152777777777775</v>
      </c>
      <c r="H250">
        <v>0.4</v>
      </c>
      <c r="I250">
        <v>0</v>
      </c>
      <c r="J250">
        <v>0.4</v>
      </c>
      <c r="K250">
        <v>0.4</v>
      </c>
      <c r="L250">
        <v>0.1</v>
      </c>
      <c r="M250">
        <v>247</v>
      </c>
    </row>
    <row r="251" spans="6:13" x14ac:dyDescent="0.2">
      <c r="F251" s="48">
        <v>36526</v>
      </c>
      <c r="G251" s="2">
        <v>0.17222222222222225</v>
      </c>
      <c r="H251">
        <v>0.4</v>
      </c>
      <c r="I251">
        <v>0</v>
      </c>
      <c r="J251">
        <v>0.4</v>
      </c>
      <c r="K251">
        <v>0.4</v>
      </c>
      <c r="L251">
        <v>0.1</v>
      </c>
      <c r="M251">
        <v>248</v>
      </c>
    </row>
    <row r="252" spans="6:13" x14ac:dyDescent="0.2">
      <c r="F252" s="48">
        <v>36526</v>
      </c>
      <c r="G252" s="2">
        <v>0.17291666666666669</v>
      </c>
      <c r="H252">
        <v>0.4</v>
      </c>
      <c r="I252">
        <v>0</v>
      </c>
      <c r="J252">
        <v>0.4</v>
      </c>
      <c r="K252">
        <v>0.4</v>
      </c>
      <c r="L252">
        <v>0.1</v>
      </c>
      <c r="M252">
        <v>249</v>
      </c>
    </row>
    <row r="253" spans="6:13" x14ac:dyDescent="0.2">
      <c r="F253" s="48">
        <v>36526</v>
      </c>
      <c r="G253" s="2">
        <v>0.17361111111111113</v>
      </c>
      <c r="H253">
        <v>0.4</v>
      </c>
      <c r="I253">
        <v>0</v>
      </c>
      <c r="J253">
        <v>0.4</v>
      </c>
      <c r="K253">
        <v>0.4</v>
      </c>
      <c r="L253">
        <v>0.1</v>
      </c>
      <c r="M253">
        <v>250</v>
      </c>
    </row>
    <row r="254" spans="6:13" x14ac:dyDescent="0.2">
      <c r="F254" s="48">
        <v>36526</v>
      </c>
      <c r="G254" s="2">
        <v>0.17430555555555557</v>
      </c>
      <c r="H254">
        <v>0.4</v>
      </c>
      <c r="I254">
        <v>0</v>
      </c>
      <c r="J254">
        <v>0.4</v>
      </c>
      <c r="K254">
        <v>0.4</v>
      </c>
      <c r="L254">
        <v>0.1</v>
      </c>
      <c r="M254">
        <v>251</v>
      </c>
    </row>
    <row r="255" spans="6:13" x14ac:dyDescent="0.2">
      <c r="F255" s="48">
        <v>36526</v>
      </c>
      <c r="G255" s="2">
        <v>0.17500000000000002</v>
      </c>
      <c r="H255">
        <v>0.4</v>
      </c>
      <c r="I255">
        <v>0</v>
      </c>
      <c r="J255">
        <v>0.4</v>
      </c>
      <c r="K255">
        <v>0.4</v>
      </c>
      <c r="L255">
        <v>0.1</v>
      </c>
      <c r="M255">
        <v>252</v>
      </c>
    </row>
    <row r="256" spans="6:13" x14ac:dyDescent="0.2">
      <c r="F256" s="48">
        <v>36526</v>
      </c>
      <c r="G256" s="2">
        <v>0.17569444444444446</v>
      </c>
      <c r="H256">
        <v>0.4</v>
      </c>
      <c r="I256">
        <v>0</v>
      </c>
      <c r="J256">
        <v>0.4</v>
      </c>
      <c r="K256">
        <v>0.4</v>
      </c>
      <c r="L256">
        <v>0.1</v>
      </c>
      <c r="M256">
        <v>253</v>
      </c>
    </row>
    <row r="257" spans="6:13" x14ac:dyDescent="0.2">
      <c r="F257" s="48">
        <v>36526</v>
      </c>
      <c r="G257" s="2">
        <v>0.1763888888888889</v>
      </c>
      <c r="H257">
        <v>0.4</v>
      </c>
      <c r="I257">
        <v>0</v>
      </c>
      <c r="J257">
        <v>0.4</v>
      </c>
      <c r="K257">
        <v>0.4</v>
      </c>
      <c r="L257">
        <v>0.1</v>
      </c>
      <c r="M257">
        <v>254</v>
      </c>
    </row>
    <row r="258" spans="6:13" x14ac:dyDescent="0.2">
      <c r="F258" s="48">
        <v>36526</v>
      </c>
      <c r="G258" s="2">
        <v>0.17708333333333334</v>
      </c>
      <c r="H258">
        <v>0.4</v>
      </c>
      <c r="I258">
        <v>0</v>
      </c>
      <c r="J258">
        <v>0.4</v>
      </c>
      <c r="K258">
        <v>0.4</v>
      </c>
      <c r="L258">
        <v>0.1</v>
      </c>
      <c r="M258">
        <v>255</v>
      </c>
    </row>
    <row r="259" spans="6:13" x14ac:dyDescent="0.2">
      <c r="F259" s="48">
        <v>36526</v>
      </c>
      <c r="G259" s="2">
        <v>0.17777777777777778</v>
      </c>
      <c r="H259">
        <v>0.4</v>
      </c>
      <c r="I259">
        <v>0</v>
      </c>
      <c r="J259">
        <v>0.4</v>
      </c>
      <c r="K259">
        <v>0.4</v>
      </c>
      <c r="L259">
        <v>0.1</v>
      </c>
      <c r="M259">
        <v>256</v>
      </c>
    </row>
    <row r="260" spans="6:13" x14ac:dyDescent="0.2">
      <c r="F260" s="48">
        <v>36526</v>
      </c>
      <c r="G260" s="2">
        <v>0.17847222222222223</v>
      </c>
      <c r="H260">
        <v>0.4</v>
      </c>
      <c r="I260">
        <v>0</v>
      </c>
      <c r="J260">
        <v>0.4</v>
      </c>
      <c r="K260">
        <v>0.4</v>
      </c>
      <c r="L260">
        <v>0.1</v>
      </c>
      <c r="M260">
        <v>257</v>
      </c>
    </row>
    <row r="261" spans="6:13" x14ac:dyDescent="0.2">
      <c r="F261" s="48">
        <v>36526</v>
      </c>
      <c r="G261" s="2">
        <v>0.17916666666666667</v>
      </c>
      <c r="H261">
        <v>0.4</v>
      </c>
      <c r="I261">
        <v>0</v>
      </c>
      <c r="J261">
        <v>0.4</v>
      </c>
      <c r="K261">
        <v>0.4</v>
      </c>
      <c r="L261">
        <v>0.1</v>
      </c>
      <c r="M261">
        <v>258</v>
      </c>
    </row>
    <row r="262" spans="6:13" x14ac:dyDescent="0.2">
      <c r="F262" s="48">
        <v>36526</v>
      </c>
      <c r="G262" s="2">
        <v>0.17986111111111111</v>
      </c>
      <c r="H262">
        <v>0.4</v>
      </c>
      <c r="I262">
        <v>0</v>
      </c>
      <c r="J262">
        <v>0.4</v>
      </c>
      <c r="K262">
        <v>0.4</v>
      </c>
      <c r="L262">
        <v>0.1</v>
      </c>
      <c r="M262">
        <v>259</v>
      </c>
    </row>
    <row r="263" spans="6:13" x14ac:dyDescent="0.2">
      <c r="F263" s="48">
        <v>36526</v>
      </c>
      <c r="G263" s="2">
        <v>0.18055555555555555</v>
      </c>
      <c r="H263">
        <v>0.4</v>
      </c>
      <c r="I263">
        <v>0</v>
      </c>
      <c r="J263">
        <v>0.4</v>
      </c>
      <c r="K263">
        <v>0.4</v>
      </c>
      <c r="L263">
        <v>0.1</v>
      </c>
      <c r="M263">
        <v>260</v>
      </c>
    </row>
    <row r="264" spans="6:13" x14ac:dyDescent="0.2">
      <c r="F264" s="48">
        <v>36526</v>
      </c>
      <c r="G264" s="2">
        <v>0.18124999999999999</v>
      </c>
      <c r="H264">
        <v>0.4</v>
      </c>
      <c r="I264">
        <v>0</v>
      </c>
      <c r="J264">
        <v>0.4</v>
      </c>
      <c r="K264">
        <v>0.4</v>
      </c>
      <c r="L264">
        <v>0.1</v>
      </c>
      <c r="M264">
        <v>261</v>
      </c>
    </row>
    <row r="265" spans="6:13" x14ac:dyDescent="0.2">
      <c r="F265" s="48">
        <v>36526</v>
      </c>
      <c r="G265" s="2">
        <v>0.18194444444444444</v>
      </c>
      <c r="H265">
        <v>0.4</v>
      </c>
      <c r="I265">
        <v>0</v>
      </c>
      <c r="J265">
        <v>0.4</v>
      </c>
      <c r="K265">
        <v>0.4</v>
      </c>
      <c r="L265">
        <v>0.1</v>
      </c>
      <c r="M265">
        <v>262</v>
      </c>
    </row>
    <row r="266" spans="6:13" x14ac:dyDescent="0.2">
      <c r="F266" s="48">
        <v>36526</v>
      </c>
      <c r="G266" s="2">
        <v>0.18263888888888891</v>
      </c>
      <c r="H266">
        <v>0.4</v>
      </c>
      <c r="I266">
        <v>0</v>
      </c>
      <c r="J266">
        <v>0.4</v>
      </c>
      <c r="K266">
        <v>0.4</v>
      </c>
      <c r="L266">
        <v>0.1</v>
      </c>
      <c r="M266">
        <v>263</v>
      </c>
    </row>
    <row r="267" spans="6:13" x14ac:dyDescent="0.2">
      <c r="F267" s="48">
        <v>36526</v>
      </c>
      <c r="G267" s="2">
        <v>0.18333333333333335</v>
      </c>
      <c r="H267">
        <v>0.4</v>
      </c>
      <c r="I267">
        <v>0</v>
      </c>
      <c r="J267">
        <v>0.4</v>
      </c>
      <c r="K267">
        <v>0.4</v>
      </c>
      <c r="L267">
        <v>0.1</v>
      </c>
      <c r="M267">
        <v>264</v>
      </c>
    </row>
    <row r="268" spans="6:13" x14ac:dyDescent="0.2">
      <c r="F268" s="48">
        <v>36526</v>
      </c>
      <c r="G268" s="2">
        <v>0.18402777777777779</v>
      </c>
      <c r="H268">
        <v>0.4</v>
      </c>
      <c r="I268">
        <v>0</v>
      </c>
      <c r="J268">
        <v>0.4</v>
      </c>
      <c r="K268">
        <v>0.4</v>
      </c>
      <c r="L268">
        <v>0.1</v>
      </c>
      <c r="M268">
        <v>265</v>
      </c>
    </row>
    <row r="269" spans="6:13" x14ac:dyDescent="0.2">
      <c r="F269" s="48">
        <v>36526</v>
      </c>
      <c r="G269" s="2">
        <v>0.18472222222222223</v>
      </c>
      <c r="H269">
        <v>0.4</v>
      </c>
      <c r="I269">
        <v>0</v>
      </c>
      <c r="J269">
        <v>0.4</v>
      </c>
      <c r="K269">
        <v>0.4</v>
      </c>
      <c r="L269">
        <v>0.1</v>
      </c>
      <c r="M269">
        <v>266</v>
      </c>
    </row>
    <row r="270" spans="6:13" x14ac:dyDescent="0.2">
      <c r="F270" s="48">
        <v>36526</v>
      </c>
      <c r="G270" s="2">
        <v>0.18541666666666667</v>
      </c>
      <c r="H270">
        <v>0.4</v>
      </c>
      <c r="I270">
        <v>0</v>
      </c>
      <c r="J270">
        <v>0.4</v>
      </c>
      <c r="K270">
        <v>0.4</v>
      </c>
      <c r="L270">
        <v>0.1</v>
      </c>
      <c r="M270">
        <v>267</v>
      </c>
    </row>
    <row r="271" spans="6:13" x14ac:dyDescent="0.2">
      <c r="F271" s="48">
        <v>36526</v>
      </c>
      <c r="G271" s="2">
        <v>0.18611111111111112</v>
      </c>
      <c r="H271">
        <v>0.4</v>
      </c>
      <c r="I271">
        <v>0</v>
      </c>
      <c r="J271">
        <v>0.4</v>
      </c>
      <c r="K271">
        <v>0.4</v>
      </c>
      <c r="L271">
        <v>0.1</v>
      </c>
      <c r="M271">
        <v>268</v>
      </c>
    </row>
    <row r="272" spans="6:13" x14ac:dyDescent="0.2">
      <c r="F272" s="48">
        <v>36526</v>
      </c>
      <c r="G272" s="2">
        <v>0.18680555555555556</v>
      </c>
      <c r="H272">
        <v>0.4</v>
      </c>
      <c r="I272">
        <v>0</v>
      </c>
      <c r="J272">
        <v>0.4</v>
      </c>
      <c r="K272">
        <v>0.4</v>
      </c>
      <c r="L272">
        <v>0.1</v>
      </c>
      <c r="M272">
        <v>269</v>
      </c>
    </row>
    <row r="273" spans="6:13" x14ac:dyDescent="0.2">
      <c r="F273" s="48">
        <v>36526</v>
      </c>
      <c r="G273" s="2">
        <v>0.1875</v>
      </c>
      <c r="H273">
        <v>0.4</v>
      </c>
      <c r="I273">
        <v>0</v>
      </c>
      <c r="J273">
        <v>0.4</v>
      </c>
      <c r="K273">
        <v>0.4</v>
      </c>
      <c r="L273">
        <v>0.1</v>
      </c>
      <c r="M273">
        <v>270</v>
      </c>
    </row>
    <row r="274" spans="6:13" x14ac:dyDescent="0.2">
      <c r="F274" s="48">
        <v>36526</v>
      </c>
      <c r="G274" s="2">
        <v>0.18819444444444444</v>
      </c>
      <c r="H274">
        <v>0.4</v>
      </c>
      <c r="I274">
        <v>0</v>
      </c>
      <c r="J274">
        <v>0.4</v>
      </c>
      <c r="K274">
        <v>0.4</v>
      </c>
      <c r="L274">
        <v>0.1</v>
      </c>
      <c r="M274">
        <v>271</v>
      </c>
    </row>
    <row r="275" spans="6:13" x14ac:dyDescent="0.2">
      <c r="F275" s="48">
        <v>36526</v>
      </c>
      <c r="G275" s="2">
        <v>0.18888888888888888</v>
      </c>
      <c r="H275">
        <v>0.4</v>
      </c>
      <c r="I275">
        <v>0</v>
      </c>
      <c r="J275">
        <v>0.4</v>
      </c>
      <c r="K275">
        <v>0.4</v>
      </c>
      <c r="L275">
        <v>0.1</v>
      </c>
      <c r="M275">
        <v>272</v>
      </c>
    </row>
    <row r="276" spans="6:13" x14ac:dyDescent="0.2">
      <c r="F276" s="48">
        <v>36526</v>
      </c>
      <c r="G276" s="2">
        <v>0.18958333333333333</v>
      </c>
      <c r="H276">
        <v>0.4</v>
      </c>
      <c r="I276">
        <v>0</v>
      </c>
      <c r="J276">
        <v>0.4</v>
      </c>
      <c r="K276">
        <v>0.4</v>
      </c>
      <c r="L276">
        <v>0.1</v>
      </c>
      <c r="M276">
        <v>273</v>
      </c>
    </row>
    <row r="277" spans="6:13" x14ac:dyDescent="0.2">
      <c r="F277" s="48">
        <v>36526</v>
      </c>
      <c r="G277" s="2">
        <v>0.19027777777777777</v>
      </c>
      <c r="H277">
        <v>0.4</v>
      </c>
      <c r="I277">
        <v>0</v>
      </c>
      <c r="J277">
        <v>0.4</v>
      </c>
      <c r="K277">
        <v>0.4</v>
      </c>
      <c r="L277">
        <v>0.1</v>
      </c>
      <c r="M277">
        <v>274</v>
      </c>
    </row>
    <row r="278" spans="6:13" x14ac:dyDescent="0.2">
      <c r="F278" s="48">
        <v>36526</v>
      </c>
      <c r="G278" s="2">
        <v>0.19097222222222221</v>
      </c>
      <c r="H278">
        <v>0.4</v>
      </c>
      <c r="I278">
        <v>0</v>
      </c>
      <c r="J278">
        <v>0.4</v>
      </c>
      <c r="K278">
        <v>0.4</v>
      </c>
      <c r="L278">
        <v>0.1</v>
      </c>
      <c r="M278">
        <v>275</v>
      </c>
    </row>
    <row r="279" spans="6:13" x14ac:dyDescent="0.2">
      <c r="F279" s="48">
        <v>36526</v>
      </c>
      <c r="G279" s="2">
        <v>0.19166666666666665</v>
      </c>
      <c r="H279">
        <v>0.4</v>
      </c>
      <c r="I279">
        <v>0</v>
      </c>
      <c r="J279">
        <v>0.4</v>
      </c>
      <c r="K279">
        <v>0.4</v>
      </c>
      <c r="L279">
        <v>0.1</v>
      </c>
      <c r="M279">
        <v>276</v>
      </c>
    </row>
    <row r="280" spans="6:13" x14ac:dyDescent="0.2">
      <c r="F280" s="48">
        <v>36526</v>
      </c>
      <c r="G280" s="2">
        <v>0.19236111111111112</v>
      </c>
      <c r="H280">
        <v>0.4</v>
      </c>
      <c r="I280">
        <v>0</v>
      </c>
      <c r="J280">
        <v>0.4</v>
      </c>
      <c r="K280">
        <v>0.4</v>
      </c>
      <c r="L280">
        <v>0.1</v>
      </c>
      <c r="M280">
        <v>277</v>
      </c>
    </row>
    <row r="281" spans="6:13" x14ac:dyDescent="0.2">
      <c r="F281" s="48">
        <v>36526</v>
      </c>
      <c r="G281" s="2">
        <v>0.19305555555555554</v>
      </c>
      <c r="H281">
        <v>0.4</v>
      </c>
      <c r="I281">
        <v>0</v>
      </c>
      <c r="J281">
        <v>0.4</v>
      </c>
      <c r="K281">
        <v>0.4</v>
      </c>
      <c r="L281">
        <v>0.1</v>
      </c>
      <c r="M281">
        <v>278</v>
      </c>
    </row>
    <row r="282" spans="6:13" x14ac:dyDescent="0.2">
      <c r="F282" s="48">
        <v>36526</v>
      </c>
      <c r="G282" s="2">
        <v>0.19375000000000001</v>
      </c>
      <c r="H282">
        <v>0.4</v>
      </c>
      <c r="I282">
        <v>0</v>
      </c>
      <c r="J282">
        <v>0.4</v>
      </c>
      <c r="K282">
        <v>0.4</v>
      </c>
      <c r="L282">
        <v>0.1</v>
      </c>
      <c r="M282">
        <v>279</v>
      </c>
    </row>
    <row r="283" spans="6:13" x14ac:dyDescent="0.2">
      <c r="F283" s="48">
        <v>36526</v>
      </c>
      <c r="G283" s="2">
        <v>0.19444444444444445</v>
      </c>
      <c r="H283">
        <v>0.4</v>
      </c>
      <c r="I283">
        <v>0</v>
      </c>
      <c r="J283">
        <v>0.4</v>
      </c>
      <c r="K283">
        <v>0.4</v>
      </c>
      <c r="L283">
        <v>0.1</v>
      </c>
      <c r="M283">
        <v>280</v>
      </c>
    </row>
    <row r="284" spans="6:13" x14ac:dyDescent="0.2">
      <c r="F284" s="48">
        <v>36526</v>
      </c>
      <c r="G284" s="2">
        <v>0.19513888888888889</v>
      </c>
      <c r="H284">
        <v>0.4</v>
      </c>
      <c r="I284">
        <v>0</v>
      </c>
      <c r="J284">
        <v>0.4</v>
      </c>
      <c r="K284">
        <v>0.4</v>
      </c>
      <c r="L284">
        <v>0.1</v>
      </c>
      <c r="M284">
        <v>281</v>
      </c>
    </row>
    <row r="285" spans="6:13" x14ac:dyDescent="0.2">
      <c r="F285" s="48">
        <v>36526</v>
      </c>
      <c r="G285" s="2">
        <v>0.19583333333333333</v>
      </c>
      <c r="H285">
        <v>0.4</v>
      </c>
      <c r="I285">
        <v>0</v>
      </c>
      <c r="J285">
        <v>0.4</v>
      </c>
      <c r="K285">
        <v>0.4</v>
      </c>
      <c r="L285">
        <v>0.1</v>
      </c>
      <c r="M285">
        <v>282</v>
      </c>
    </row>
    <row r="286" spans="6:13" x14ac:dyDescent="0.2">
      <c r="F286" s="48">
        <v>36526</v>
      </c>
      <c r="G286" s="2">
        <v>0.19652777777777777</v>
      </c>
      <c r="H286">
        <v>0.4</v>
      </c>
      <c r="I286">
        <v>0</v>
      </c>
      <c r="J286">
        <v>0.4</v>
      </c>
      <c r="K286">
        <v>0.4</v>
      </c>
      <c r="L286">
        <v>0.1</v>
      </c>
      <c r="M286">
        <v>283</v>
      </c>
    </row>
    <row r="287" spans="6:13" x14ac:dyDescent="0.2">
      <c r="F287" s="48">
        <v>36526</v>
      </c>
      <c r="G287" s="2">
        <v>0.19722222222222222</v>
      </c>
      <c r="H287">
        <v>0.4</v>
      </c>
      <c r="I287">
        <v>0</v>
      </c>
      <c r="J287">
        <v>0.4</v>
      </c>
      <c r="K287">
        <v>0.4</v>
      </c>
      <c r="L287">
        <v>0.1</v>
      </c>
      <c r="M287">
        <v>284</v>
      </c>
    </row>
    <row r="288" spans="6:13" x14ac:dyDescent="0.2">
      <c r="F288" s="48">
        <v>36526</v>
      </c>
      <c r="G288" s="2">
        <v>0.19791666666666666</v>
      </c>
      <c r="H288">
        <v>0.4</v>
      </c>
      <c r="I288">
        <v>0</v>
      </c>
      <c r="J288">
        <v>0.4</v>
      </c>
      <c r="K288">
        <v>0.4</v>
      </c>
      <c r="L288">
        <v>0.1</v>
      </c>
      <c r="M288">
        <v>285</v>
      </c>
    </row>
    <row r="289" spans="6:13" x14ac:dyDescent="0.2">
      <c r="F289" s="48">
        <v>36526</v>
      </c>
      <c r="G289" s="2">
        <v>0.1986111111111111</v>
      </c>
      <c r="H289">
        <v>0.4</v>
      </c>
      <c r="I289">
        <v>0</v>
      </c>
      <c r="J289">
        <v>0.4</v>
      </c>
      <c r="K289">
        <v>0.4</v>
      </c>
      <c r="L289">
        <v>0.1</v>
      </c>
      <c r="M289">
        <v>286</v>
      </c>
    </row>
    <row r="290" spans="6:13" x14ac:dyDescent="0.2">
      <c r="F290" s="48">
        <v>36526</v>
      </c>
      <c r="G290" s="2">
        <v>0.19930555555555554</v>
      </c>
      <c r="H290">
        <v>0.4</v>
      </c>
      <c r="I290">
        <v>0</v>
      </c>
      <c r="J290">
        <v>0.4</v>
      </c>
      <c r="K290">
        <v>0.4</v>
      </c>
      <c r="L290">
        <v>0.1</v>
      </c>
      <c r="M290">
        <v>287</v>
      </c>
    </row>
    <row r="291" spans="6:13" x14ac:dyDescent="0.2">
      <c r="F291" s="48">
        <v>36526</v>
      </c>
      <c r="G291" s="2">
        <v>0.19999999999999998</v>
      </c>
      <c r="H291">
        <v>0.4</v>
      </c>
      <c r="I291">
        <v>0</v>
      </c>
      <c r="J291">
        <v>0.4</v>
      </c>
      <c r="K291">
        <v>0.4</v>
      </c>
      <c r="L291">
        <v>0.1</v>
      </c>
      <c r="M291">
        <v>288</v>
      </c>
    </row>
    <row r="292" spans="6:13" x14ac:dyDescent="0.2">
      <c r="F292" s="48">
        <v>36526</v>
      </c>
      <c r="G292" s="2">
        <v>0.20069444444444443</v>
      </c>
      <c r="H292">
        <v>0.4</v>
      </c>
      <c r="I292">
        <v>0</v>
      </c>
      <c r="J292">
        <v>0.4</v>
      </c>
      <c r="K292">
        <v>0.4</v>
      </c>
      <c r="L292">
        <v>0.1</v>
      </c>
      <c r="M292">
        <v>289</v>
      </c>
    </row>
    <row r="293" spans="6:13" x14ac:dyDescent="0.2">
      <c r="F293" s="48">
        <v>36526</v>
      </c>
      <c r="G293" s="2">
        <v>0.20138888888888887</v>
      </c>
      <c r="H293">
        <v>0.4</v>
      </c>
      <c r="I293">
        <v>0</v>
      </c>
      <c r="J293">
        <v>0.4</v>
      </c>
      <c r="K293">
        <v>0.4</v>
      </c>
      <c r="L293">
        <v>0.1</v>
      </c>
      <c r="M293">
        <v>290</v>
      </c>
    </row>
    <row r="294" spans="6:13" x14ac:dyDescent="0.2">
      <c r="F294" s="48">
        <v>36526</v>
      </c>
      <c r="G294" s="2">
        <v>0.20208333333333331</v>
      </c>
      <c r="H294">
        <v>0.4</v>
      </c>
      <c r="I294">
        <v>0</v>
      </c>
      <c r="J294">
        <v>0.4</v>
      </c>
      <c r="K294">
        <v>0.4</v>
      </c>
      <c r="L294">
        <v>0.1</v>
      </c>
      <c r="M294">
        <v>291</v>
      </c>
    </row>
    <row r="295" spans="6:13" x14ac:dyDescent="0.2">
      <c r="F295" s="48">
        <v>36526</v>
      </c>
      <c r="G295" s="2">
        <v>0.20277777777777781</v>
      </c>
      <c r="H295">
        <v>0.4</v>
      </c>
      <c r="I295">
        <v>0</v>
      </c>
      <c r="J295">
        <v>0.4</v>
      </c>
      <c r="K295">
        <v>0.4</v>
      </c>
      <c r="L295">
        <v>0.1</v>
      </c>
      <c r="M295">
        <v>292</v>
      </c>
    </row>
    <row r="296" spans="6:13" x14ac:dyDescent="0.2">
      <c r="F296" s="48">
        <v>36526</v>
      </c>
      <c r="G296" s="2">
        <v>0.20347222222222219</v>
      </c>
      <c r="H296">
        <v>0.4</v>
      </c>
      <c r="I296">
        <v>0</v>
      </c>
      <c r="J296">
        <v>0.4</v>
      </c>
      <c r="K296">
        <v>0.4</v>
      </c>
      <c r="L296">
        <v>0.1</v>
      </c>
      <c r="M296">
        <v>293</v>
      </c>
    </row>
    <row r="297" spans="6:13" x14ac:dyDescent="0.2">
      <c r="F297" s="48">
        <v>36526</v>
      </c>
      <c r="G297" s="2">
        <v>0.20416666666666669</v>
      </c>
      <c r="H297">
        <v>0.4</v>
      </c>
      <c r="I297">
        <v>0</v>
      </c>
      <c r="J297">
        <v>0.4</v>
      </c>
      <c r="K297">
        <v>0.4</v>
      </c>
      <c r="L297">
        <v>0.1</v>
      </c>
      <c r="M297">
        <v>294</v>
      </c>
    </row>
    <row r="298" spans="6:13" x14ac:dyDescent="0.2">
      <c r="F298" s="48">
        <v>36526</v>
      </c>
      <c r="G298" s="2">
        <v>0.20486111111111113</v>
      </c>
      <c r="H298">
        <v>0.4</v>
      </c>
      <c r="I298">
        <v>0</v>
      </c>
      <c r="J298">
        <v>0.4</v>
      </c>
      <c r="K298">
        <v>0.4</v>
      </c>
      <c r="L298">
        <v>0.1</v>
      </c>
      <c r="M298">
        <v>295</v>
      </c>
    </row>
    <row r="299" spans="6:13" x14ac:dyDescent="0.2">
      <c r="F299" s="48">
        <v>36526</v>
      </c>
      <c r="G299" s="2">
        <v>0.20555555555555557</v>
      </c>
      <c r="H299">
        <v>0.4</v>
      </c>
      <c r="I299">
        <v>0</v>
      </c>
      <c r="J299">
        <v>0.4</v>
      </c>
      <c r="K299">
        <v>0.4</v>
      </c>
      <c r="L299">
        <v>0.1</v>
      </c>
      <c r="M299">
        <v>296</v>
      </c>
    </row>
    <row r="300" spans="6:13" x14ac:dyDescent="0.2">
      <c r="F300" s="48">
        <v>36526</v>
      </c>
      <c r="G300" s="2">
        <v>0.20625000000000002</v>
      </c>
      <c r="H300">
        <v>0.4</v>
      </c>
      <c r="I300">
        <v>0</v>
      </c>
      <c r="J300">
        <v>0.4</v>
      </c>
      <c r="K300">
        <v>0.4</v>
      </c>
      <c r="L300">
        <v>0.1</v>
      </c>
      <c r="M300">
        <v>297</v>
      </c>
    </row>
    <row r="301" spans="6:13" x14ac:dyDescent="0.2">
      <c r="F301" s="48">
        <v>36526</v>
      </c>
      <c r="G301" s="2">
        <v>0.20694444444444446</v>
      </c>
      <c r="H301">
        <v>0.4</v>
      </c>
      <c r="I301">
        <v>0</v>
      </c>
      <c r="J301">
        <v>0.4</v>
      </c>
      <c r="K301">
        <v>0.4</v>
      </c>
      <c r="L301">
        <v>0.1</v>
      </c>
      <c r="M301">
        <v>298</v>
      </c>
    </row>
    <row r="302" spans="6:13" x14ac:dyDescent="0.2">
      <c r="F302" s="48">
        <v>36526</v>
      </c>
      <c r="G302" s="2">
        <v>0.2076388888888889</v>
      </c>
      <c r="H302">
        <v>0.4</v>
      </c>
      <c r="I302">
        <v>0</v>
      </c>
      <c r="J302">
        <v>0.4</v>
      </c>
      <c r="K302">
        <v>0.4</v>
      </c>
      <c r="L302">
        <v>0.1</v>
      </c>
      <c r="M302">
        <v>299</v>
      </c>
    </row>
    <row r="303" spans="6:13" x14ac:dyDescent="0.2">
      <c r="F303" s="48">
        <v>36526</v>
      </c>
      <c r="G303" s="2">
        <v>0.20833333333333334</v>
      </c>
      <c r="H303">
        <v>0.4</v>
      </c>
      <c r="I303">
        <v>0</v>
      </c>
      <c r="J303">
        <v>0.4</v>
      </c>
      <c r="K303">
        <v>0.4</v>
      </c>
      <c r="L303">
        <v>0.1</v>
      </c>
      <c r="M303">
        <v>300</v>
      </c>
    </row>
    <row r="304" spans="6:13" x14ac:dyDescent="0.2">
      <c r="F304" s="48">
        <v>36526</v>
      </c>
      <c r="G304" s="2">
        <v>0.20902777777777778</v>
      </c>
      <c r="H304">
        <v>0.4</v>
      </c>
      <c r="I304">
        <v>0</v>
      </c>
      <c r="J304">
        <v>0.4</v>
      </c>
      <c r="K304">
        <v>0.4</v>
      </c>
      <c r="L304">
        <v>0.1</v>
      </c>
      <c r="M304">
        <v>301</v>
      </c>
    </row>
    <row r="305" spans="6:13" x14ac:dyDescent="0.2">
      <c r="F305" s="48">
        <v>36526</v>
      </c>
      <c r="G305" s="2">
        <v>0.20972222222222223</v>
      </c>
      <c r="H305">
        <v>0.4</v>
      </c>
      <c r="I305">
        <v>0</v>
      </c>
      <c r="J305">
        <v>0.4</v>
      </c>
      <c r="K305">
        <v>0.4</v>
      </c>
      <c r="L305">
        <v>0.1</v>
      </c>
      <c r="M305">
        <v>302</v>
      </c>
    </row>
    <row r="306" spans="6:13" x14ac:dyDescent="0.2">
      <c r="F306" s="48">
        <v>36526</v>
      </c>
      <c r="G306" s="2">
        <v>0.21041666666666667</v>
      </c>
      <c r="H306">
        <v>0.4</v>
      </c>
      <c r="I306">
        <v>0</v>
      </c>
      <c r="J306">
        <v>0.4</v>
      </c>
      <c r="K306">
        <v>0.4</v>
      </c>
      <c r="L306">
        <v>0.1</v>
      </c>
      <c r="M306">
        <v>303</v>
      </c>
    </row>
    <row r="307" spans="6:13" x14ac:dyDescent="0.2">
      <c r="F307" s="48">
        <v>36526</v>
      </c>
      <c r="G307" s="2">
        <v>0.21111111111111111</v>
      </c>
      <c r="H307">
        <v>0.4</v>
      </c>
      <c r="I307">
        <v>0</v>
      </c>
      <c r="J307">
        <v>0.4</v>
      </c>
      <c r="K307">
        <v>0.4</v>
      </c>
      <c r="L307">
        <v>0.1</v>
      </c>
      <c r="M307">
        <v>304</v>
      </c>
    </row>
    <row r="308" spans="6:13" x14ac:dyDescent="0.2">
      <c r="F308" s="48">
        <v>36526</v>
      </c>
      <c r="G308" s="2">
        <v>0.21180555555555555</v>
      </c>
      <c r="H308">
        <v>0.4</v>
      </c>
      <c r="I308">
        <v>0</v>
      </c>
      <c r="J308">
        <v>0.4</v>
      </c>
      <c r="K308">
        <v>0.4</v>
      </c>
      <c r="L308">
        <v>0.1</v>
      </c>
      <c r="M308">
        <v>305</v>
      </c>
    </row>
    <row r="309" spans="6:13" x14ac:dyDescent="0.2">
      <c r="F309" s="48">
        <v>36526</v>
      </c>
      <c r="G309" s="2">
        <v>0.21249999999999999</v>
      </c>
      <c r="H309">
        <v>0.4</v>
      </c>
      <c r="I309">
        <v>0</v>
      </c>
      <c r="J309">
        <v>0.4</v>
      </c>
      <c r="K309">
        <v>0.4</v>
      </c>
      <c r="L309">
        <v>0.1</v>
      </c>
      <c r="M309">
        <v>306</v>
      </c>
    </row>
    <row r="310" spans="6:13" x14ac:dyDescent="0.2">
      <c r="F310" s="48">
        <v>36526</v>
      </c>
      <c r="G310" s="2">
        <v>0.21319444444444444</v>
      </c>
      <c r="H310">
        <v>0.4</v>
      </c>
      <c r="I310">
        <v>0</v>
      </c>
      <c r="J310">
        <v>0.4</v>
      </c>
      <c r="K310">
        <v>0.4</v>
      </c>
      <c r="L310">
        <v>0.1</v>
      </c>
      <c r="M310">
        <v>307</v>
      </c>
    </row>
    <row r="311" spans="6:13" x14ac:dyDescent="0.2">
      <c r="F311" s="48">
        <v>36526</v>
      </c>
      <c r="G311" s="2">
        <v>0.21388888888888891</v>
      </c>
      <c r="H311">
        <v>0.4</v>
      </c>
      <c r="I311">
        <v>0</v>
      </c>
      <c r="J311">
        <v>0.4</v>
      </c>
      <c r="K311">
        <v>0.4</v>
      </c>
      <c r="L311">
        <v>0.1</v>
      </c>
      <c r="M311">
        <v>308</v>
      </c>
    </row>
    <row r="312" spans="6:13" x14ac:dyDescent="0.2">
      <c r="F312" s="48">
        <v>36526</v>
      </c>
      <c r="G312" s="2">
        <v>0.21458333333333335</v>
      </c>
      <c r="H312">
        <v>0.4</v>
      </c>
      <c r="I312">
        <v>0</v>
      </c>
      <c r="J312">
        <v>0.4</v>
      </c>
      <c r="K312">
        <v>0.4</v>
      </c>
      <c r="L312">
        <v>0.1</v>
      </c>
      <c r="M312">
        <v>309</v>
      </c>
    </row>
    <row r="313" spans="6:13" x14ac:dyDescent="0.2">
      <c r="F313" s="48">
        <v>36526</v>
      </c>
      <c r="G313" s="2">
        <v>0.21527777777777779</v>
      </c>
      <c r="H313">
        <v>0.4</v>
      </c>
      <c r="I313">
        <v>0</v>
      </c>
      <c r="J313">
        <v>0.4</v>
      </c>
      <c r="K313">
        <v>0.4</v>
      </c>
      <c r="L313">
        <v>0.1</v>
      </c>
      <c r="M313">
        <v>310</v>
      </c>
    </row>
    <row r="314" spans="6:13" x14ac:dyDescent="0.2">
      <c r="F314" s="48">
        <v>36526</v>
      </c>
      <c r="G314" s="2">
        <v>0.21597222222222223</v>
      </c>
      <c r="H314">
        <v>0.4</v>
      </c>
      <c r="I314">
        <v>0</v>
      </c>
      <c r="J314">
        <v>0.4</v>
      </c>
      <c r="K314">
        <v>0.4</v>
      </c>
      <c r="L314">
        <v>0.1</v>
      </c>
      <c r="M314">
        <v>311</v>
      </c>
    </row>
    <row r="315" spans="6:13" x14ac:dyDescent="0.2">
      <c r="F315" s="48">
        <v>36526</v>
      </c>
      <c r="G315" s="2">
        <v>0.21666666666666667</v>
      </c>
      <c r="H315">
        <v>0.4</v>
      </c>
      <c r="I315">
        <v>0</v>
      </c>
      <c r="J315">
        <v>0.4</v>
      </c>
      <c r="K315">
        <v>0.4</v>
      </c>
      <c r="L315">
        <v>0.1</v>
      </c>
      <c r="M315">
        <v>312</v>
      </c>
    </row>
    <row r="316" spans="6:13" x14ac:dyDescent="0.2">
      <c r="F316" s="48">
        <v>36526</v>
      </c>
      <c r="G316" s="2">
        <v>0.21736111111111112</v>
      </c>
      <c r="H316">
        <v>0.4</v>
      </c>
      <c r="I316">
        <v>0</v>
      </c>
      <c r="J316">
        <v>0.4</v>
      </c>
      <c r="K316">
        <v>0.4</v>
      </c>
      <c r="L316">
        <v>0.1</v>
      </c>
      <c r="M316">
        <v>313</v>
      </c>
    </row>
    <row r="317" spans="6:13" x14ac:dyDescent="0.2">
      <c r="F317" s="48">
        <v>36526</v>
      </c>
      <c r="G317" s="2">
        <v>0.21805555555555556</v>
      </c>
      <c r="H317">
        <v>0.4</v>
      </c>
      <c r="I317">
        <v>0</v>
      </c>
      <c r="J317">
        <v>0.4</v>
      </c>
      <c r="K317">
        <v>0.4</v>
      </c>
      <c r="L317">
        <v>0.1</v>
      </c>
      <c r="M317">
        <v>314</v>
      </c>
    </row>
    <row r="318" spans="6:13" x14ac:dyDescent="0.2">
      <c r="F318" s="48">
        <v>36526</v>
      </c>
      <c r="G318" s="2">
        <v>0.21875</v>
      </c>
      <c r="H318">
        <v>0.4</v>
      </c>
      <c r="I318">
        <v>0</v>
      </c>
      <c r="J318">
        <v>0.4</v>
      </c>
      <c r="K318">
        <v>0.4</v>
      </c>
      <c r="L318">
        <v>0.1</v>
      </c>
      <c r="M318">
        <v>315</v>
      </c>
    </row>
    <row r="319" spans="6:13" x14ac:dyDescent="0.2">
      <c r="F319" s="48">
        <v>36526</v>
      </c>
      <c r="G319" s="2">
        <v>0.21944444444444444</v>
      </c>
      <c r="H319">
        <v>0.4</v>
      </c>
      <c r="I319">
        <v>0</v>
      </c>
      <c r="J319">
        <v>0.4</v>
      </c>
      <c r="K319">
        <v>0.4</v>
      </c>
      <c r="L319">
        <v>0.1</v>
      </c>
      <c r="M319">
        <v>316</v>
      </c>
    </row>
    <row r="320" spans="6:13" x14ac:dyDescent="0.2">
      <c r="F320" s="48">
        <v>36526</v>
      </c>
      <c r="G320" s="2">
        <v>0.22013888888888888</v>
      </c>
      <c r="H320">
        <v>0.4</v>
      </c>
      <c r="I320">
        <v>0</v>
      </c>
      <c r="J320">
        <v>0.4</v>
      </c>
      <c r="K320">
        <v>0.4</v>
      </c>
      <c r="L320">
        <v>0.1</v>
      </c>
      <c r="M320">
        <v>317</v>
      </c>
    </row>
    <row r="321" spans="6:13" x14ac:dyDescent="0.2">
      <c r="F321" s="48">
        <v>36526</v>
      </c>
      <c r="G321" s="2">
        <v>0.22083333333333333</v>
      </c>
      <c r="H321">
        <v>0.4</v>
      </c>
      <c r="I321">
        <v>0</v>
      </c>
      <c r="J321">
        <v>0.4</v>
      </c>
      <c r="K321">
        <v>0.4</v>
      </c>
      <c r="L321">
        <v>0.1</v>
      </c>
      <c r="M321">
        <v>318</v>
      </c>
    </row>
    <row r="322" spans="6:13" x14ac:dyDescent="0.2">
      <c r="F322" s="48">
        <v>36526</v>
      </c>
      <c r="G322" s="2">
        <v>0.22152777777777777</v>
      </c>
      <c r="H322">
        <v>0.4</v>
      </c>
      <c r="I322">
        <v>0</v>
      </c>
      <c r="J322">
        <v>0.4</v>
      </c>
      <c r="K322">
        <v>0.4</v>
      </c>
      <c r="L322">
        <v>0.1</v>
      </c>
      <c r="M322">
        <v>319</v>
      </c>
    </row>
    <row r="323" spans="6:13" x14ac:dyDescent="0.2">
      <c r="F323" s="48">
        <v>36526</v>
      </c>
      <c r="G323" s="2">
        <v>0.22222222222222221</v>
      </c>
      <c r="H323">
        <v>0.4</v>
      </c>
      <c r="I323">
        <v>0</v>
      </c>
      <c r="J323">
        <v>0.4</v>
      </c>
      <c r="K323">
        <v>0.4</v>
      </c>
      <c r="L323">
        <v>0.1</v>
      </c>
      <c r="M323">
        <v>320</v>
      </c>
    </row>
    <row r="324" spans="6:13" x14ac:dyDescent="0.2">
      <c r="F324" s="48">
        <v>36526</v>
      </c>
      <c r="G324" s="2">
        <v>0.22291666666666665</v>
      </c>
      <c r="H324">
        <v>0.4</v>
      </c>
      <c r="I324">
        <v>0</v>
      </c>
      <c r="J324">
        <v>0.4</v>
      </c>
      <c r="K324">
        <v>0.4</v>
      </c>
      <c r="L324">
        <v>0.1</v>
      </c>
      <c r="M324">
        <v>321</v>
      </c>
    </row>
    <row r="325" spans="6:13" x14ac:dyDescent="0.2">
      <c r="F325" s="48">
        <v>36526</v>
      </c>
      <c r="G325" s="2">
        <v>0.22361111111111109</v>
      </c>
      <c r="H325">
        <v>0.4</v>
      </c>
      <c r="I325">
        <v>0</v>
      </c>
      <c r="J325">
        <v>0.4</v>
      </c>
      <c r="K325">
        <v>0.4</v>
      </c>
      <c r="L325">
        <v>0.1</v>
      </c>
      <c r="M325">
        <v>322</v>
      </c>
    </row>
    <row r="326" spans="6:13" x14ac:dyDescent="0.2">
      <c r="F326" s="48">
        <v>36526</v>
      </c>
      <c r="G326" s="2">
        <v>0.22430555555555556</v>
      </c>
      <c r="H326">
        <v>0.4</v>
      </c>
      <c r="I326">
        <v>0</v>
      </c>
      <c r="J326">
        <v>0.4</v>
      </c>
      <c r="K326">
        <v>0.4</v>
      </c>
      <c r="L326">
        <v>0.1</v>
      </c>
      <c r="M326">
        <v>323</v>
      </c>
    </row>
    <row r="327" spans="6:13" x14ac:dyDescent="0.2">
      <c r="F327" s="48">
        <v>36526</v>
      </c>
      <c r="G327" s="2">
        <v>0.22500000000000001</v>
      </c>
      <c r="H327">
        <v>0.4</v>
      </c>
      <c r="I327">
        <v>0</v>
      </c>
      <c r="J327">
        <v>0.4</v>
      </c>
      <c r="K327">
        <v>0.4</v>
      </c>
      <c r="L327">
        <v>0.1</v>
      </c>
      <c r="M327">
        <v>324</v>
      </c>
    </row>
    <row r="328" spans="6:13" x14ac:dyDescent="0.2">
      <c r="F328" s="48">
        <v>36526</v>
      </c>
      <c r="G328" s="2">
        <v>0.22569444444444445</v>
      </c>
      <c r="H328">
        <v>0.4</v>
      </c>
      <c r="I328">
        <v>0</v>
      </c>
      <c r="J328">
        <v>0.4</v>
      </c>
      <c r="K328">
        <v>0.4</v>
      </c>
      <c r="L328">
        <v>0.1</v>
      </c>
      <c r="M328">
        <v>325</v>
      </c>
    </row>
    <row r="329" spans="6:13" x14ac:dyDescent="0.2">
      <c r="F329" s="48">
        <v>36526</v>
      </c>
      <c r="G329" s="2">
        <v>0.22638888888888889</v>
      </c>
      <c r="H329">
        <v>0.4</v>
      </c>
      <c r="I329">
        <v>0</v>
      </c>
      <c r="J329">
        <v>0.4</v>
      </c>
      <c r="K329">
        <v>0.4</v>
      </c>
      <c r="L329">
        <v>0.1</v>
      </c>
      <c r="M329">
        <v>326</v>
      </c>
    </row>
    <row r="330" spans="6:13" x14ac:dyDescent="0.2">
      <c r="F330" s="48">
        <v>36526</v>
      </c>
      <c r="G330" s="2">
        <v>0.22708333333333333</v>
      </c>
      <c r="H330">
        <v>0.4</v>
      </c>
      <c r="I330">
        <v>0</v>
      </c>
      <c r="J330">
        <v>0.4</v>
      </c>
      <c r="K330">
        <v>0.4</v>
      </c>
      <c r="L330">
        <v>0.1</v>
      </c>
      <c r="M330">
        <v>327</v>
      </c>
    </row>
    <row r="331" spans="6:13" x14ac:dyDescent="0.2">
      <c r="F331" s="48">
        <v>36526</v>
      </c>
      <c r="G331" s="2">
        <v>0.22777777777777777</v>
      </c>
      <c r="H331">
        <v>0.4</v>
      </c>
      <c r="I331">
        <v>0</v>
      </c>
      <c r="J331">
        <v>0.4</v>
      </c>
      <c r="K331">
        <v>0.4</v>
      </c>
      <c r="L331">
        <v>0.1</v>
      </c>
      <c r="M331">
        <v>328</v>
      </c>
    </row>
    <row r="332" spans="6:13" x14ac:dyDescent="0.2">
      <c r="F332" s="48">
        <v>36526</v>
      </c>
      <c r="G332" s="2">
        <v>0.22847222222222222</v>
      </c>
      <c r="H332">
        <v>0.4</v>
      </c>
      <c r="I332">
        <v>0</v>
      </c>
      <c r="J332">
        <v>0.4</v>
      </c>
      <c r="K332">
        <v>0.4</v>
      </c>
      <c r="L332">
        <v>0.1</v>
      </c>
      <c r="M332">
        <v>329</v>
      </c>
    </row>
    <row r="333" spans="6:13" x14ac:dyDescent="0.2">
      <c r="F333" s="48">
        <v>36526</v>
      </c>
      <c r="G333" s="2">
        <v>0.22916666666666666</v>
      </c>
      <c r="H333">
        <v>0.4</v>
      </c>
      <c r="I333">
        <v>0</v>
      </c>
      <c r="J333">
        <v>0.4</v>
      </c>
      <c r="K333">
        <v>0.4</v>
      </c>
      <c r="L333">
        <v>0.1</v>
      </c>
      <c r="M333">
        <v>330</v>
      </c>
    </row>
    <row r="334" spans="6:13" x14ac:dyDescent="0.2">
      <c r="F334" s="48">
        <v>36526</v>
      </c>
      <c r="G334" s="2">
        <v>0.2298611111111111</v>
      </c>
      <c r="H334">
        <v>0.4</v>
      </c>
      <c r="I334">
        <v>0</v>
      </c>
      <c r="J334">
        <v>0.4</v>
      </c>
      <c r="K334">
        <v>0.4</v>
      </c>
      <c r="L334">
        <v>0.1</v>
      </c>
      <c r="M334">
        <v>331</v>
      </c>
    </row>
    <row r="335" spans="6:13" x14ac:dyDescent="0.2">
      <c r="F335" s="48">
        <v>36526</v>
      </c>
      <c r="G335" s="2">
        <v>0.23055555555555554</v>
      </c>
      <c r="H335">
        <v>0.4</v>
      </c>
      <c r="I335">
        <v>0</v>
      </c>
      <c r="J335">
        <v>0.4</v>
      </c>
      <c r="K335">
        <v>0.4</v>
      </c>
      <c r="L335">
        <v>0.1</v>
      </c>
      <c r="M335">
        <v>332</v>
      </c>
    </row>
    <row r="336" spans="6:13" x14ac:dyDescent="0.2">
      <c r="F336" s="48">
        <v>36526</v>
      </c>
      <c r="G336" s="2">
        <v>0.23124999999999998</v>
      </c>
      <c r="H336">
        <v>0.4</v>
      </c>
      <c r="I336">
        <v>0</v>
      </c>
      <c r="J336">
        <v>0.4</v>
      </c>
      <c r="K336">
        <v>0.4</v>
      </c>
      <c r="L336">
        <v>0.1</v>
      </c>
      <c r="M336">
        <v>333</v>
      </c>
    </row>
    <row r="337" spans="6:13" x14ac:dyDescent="0.2">
      <c r="F337" s="48">
        <v>36526</v>
      </c>
      <c r="G337" s="2">
        <v>0.23194444444444443</v>
      </c>
      <c r="H337">
        <v>0.4</v>
      </c>
      <c r="I337">
        <v>0</v>
      </c>
      <c r="J337">
        <v>0.4</v>
      </c>
      <c r="K337">
        <v>0.4</v>
      </c>
      <c r="L337">
        <v>0.1</v>
      </c>
      <c r="M337">
        <v>334</v>
      </c>
    </row>
    <row r="338" spans="6:13" x14ac:dyDescent="0.2">
      <c r="F338" s="48">
        <v>36526</v>
      </c>
      <c r="G338" s="2">
        <v>0.23263888888888887</v>
      </c>
      <c r="H338">
        <v>0.4</v>
      </c>
      <c r="I338">
        <v>0</v>
      </c>
      <c r="J338">
        <v>0.4</v>
      </c>
      <c r="K338">
        <v>0.4</v>
      </c>
      <c r="L338">
        <v>0.1</v>
      </c>
      <c r="M338">
        <v>335</v>
      </c>
    </row>
    <row r="339" spans="6:13" x14ac:dyDescent="0.2">
      <c r="F339" s="48">
        <v>36526</v>
      </c>
      <c r="G339" s="2">
        <v>0.23333333333333331</v>
      </c>
      <c r="H339">
        <v>0.4</v>
      </c>
      <c r="I339">
        <v>0</v>
      </c>
      <c r="J339">
        <v>0.4</v>
      </c>
      <c r="K339">
        <v>0.4</v>
      </c>
      <c r="L339">
        <v>0.1</v>
      </c>
      <c r="M339">
        <v>336</v>
      </c>
    </row>
    <row r="340" spans="6:13" x14ac:dyDescent="0.2">
      <c r="F340" s="48">
        <v>36526</v>
      </c>
      <c r="G340" s="2">
        <v>0.23402777777777781</v>
      </c>
      <c r="H340">
        <v>0.4</v>
      </c>
      <c r="I340">
        <v>0</v>
      </c>
      <c r="J340">
        <v>0.4</v>
      </c>
      <c r="K340">
        <v>0.4</v>
      </c>
      <c r="L340">
        <v>0.1</v>
      </c>
      <c r="M340">
        <v>337</v>
      </c>
    </row>
    <row r="341" spans="6:13" x14ac:dyDescent="0.2">
      <c r="F341" s="48">
        <v>36526</v>
      </c>
      <c r="G341" s="2">
        <v>0.23472222222222219</v>
      </c>
      <c r="H341">
        <v>0.4</v>
      </c>
      <c r="I341">
        <v>0</v>
      </c>
      <c r="J341">
        <v>0.4</v>
      </c>
      <c r="K341">
        <v>0.4</v>
      </c>
      <c r="L341">
        <v>0.1</v>
      </c>
      <c r="M341">
        <v>338</v>
      </c>
    </row>
    <row r="342" spans="6:13" x14ac:dyDescent="0.2">
      <c r="F342" s="48">
        <v>36526</v>
      </c>
      <c r="G342" s="2">
        <v>0.23541666666666669</v>
      </c>
      <c r="H342">
        <v>0.4</v>
      </c>
      <c r="I342">
        <v>0</v>
      </c>
      <c r="J342">
        <v>0.4</v>
      </c>
      <c r="K342">
        <v>0.4</v>
      </c>
      <c r="L342">
        <v>0.1</v>
      </c>
      <c r="M342">
        <v>339</v>
      </c>
    </row>
    <row r="343" spans="6:13" x14ac:dyDescent="0.2">
      <c r="F343" s="48">
        <v>36526</v>
      </c>
      <c r="G343" s="2">
        <v>0.23611111111111113</v>
      </c>
      <c r="H343">
        <v>0.4</v>
      </c>
      <c r="I343">
        <v>0</v>
      </c>
      <c r="J343">
        <v>0.4</v>
      </c>
      <c r="K343">
        <v>0.4</v>
      </c>
      <c r="L343">
        <v>0.1</v>
      </c>
      <c r="M343">
        <v>340</v>
      </c>
    </row>
    <row r="344" spans="6:13" x14ac:dyDescent="0.2">
      <c r="F344" s="48">
        <v>36526</v>
      </c>
      <c r="G344" s="2">
        <v>0.23680555555555557</v>
      </c>
      <c r="H344">
        <v>0.4</v>
      </c>
      <c r="I344">
        <v>0</v>
      </c>
      <c r="J344">
        <v>0.4</v>
      </c>
      <c r="K344">
        <v>0.4</v>
      </c>
      <c r="L344">
        <v>0.1</v>
      </c>
      <c r="M344">
        <v>341</v>
      </c>
    </row>
    <row r="345" spans="6:13" x14ac:dyDescent="0.2">
      <c r="F345" s="48">
        <v>36526</v>
      </c>
      <c r="G345" s="2">
        <v>0.23750000000000002</v>
      </c>
      <c r="H345">
        <v>0.4</v>
      </c>
      <c r="I345">
        <v>0</v>
      </c>
      <c r="J345">
        <v>0.4</v>
      </c>
      <c r="K345">
        <v>0.4</v>
      </c>
      <c r="L345">
        <v>0.1</v>
      </c>
      <c r="M345">
        <v>342</v>
      </c>
    </row>
    <row r="346" spans="6:13" x14ac:dyDescent="0.2">
      <c r="F346" s="48">
        <v>36526</v>
      </c>
      <c r="G346" s="2">
        <v>0.23819444444444446</v>
      </c>
      <c r="H346">
        <v>0.4</v>
      </c>
      <c r="I346">
        <v>0</v>
      </c>
      <c r="J346">
        <v>0.4</v>
      </c>
      <c r="K346">
        <v>0.4</v>
      </c>
      <c r="L346">
        <v>0.1</v>
      </c>
      <c r="M346">
        <v>343</v>
      </c>
    </row>
    <row r="347" spans="6:13" x14ac:dyDescent="0.2">
      <c r="F347" s="48">
        <v>36526</v>
      </c>
      <c r="G347" s="2">
        <v>0.2388888888888889</v>
      </c>
      <c r="H347">
        <v>0.4</v>
      </c>
      <c r="I347">
        <v>0</v>
      </c>
      <c r="J347">
        <v>0.4</v>
      </c>
      <c r="K347">
        <v>0.4</v>
      </c>
      <c r="L347">
        <v>0.1</v>
      </c>
      <c r="M347">
        <v>344</v>
      </c>
    </row>
    <row r="348" spans="6:13" x14ac:dyDescent="0.2">
      <c r="F348" s="48">
        <v>36526</v>
      </c>
      <c r="G348" s="2">
        <v>0.23958333333333334</v>
      </c>
      <c r="H348">
        <v>0.4</v>
      </c>
      <c r="I348">
        <v>0</v>
      </c>
      <c r="J348">
        <v>0.4</v>
      </c>
      <c r="K348">
        <v>0.4</v>
      </c>
      <c r="L348">
        <v>0.1</v>
      </c>
      <c r="M348">
        <v>345</v>
      </c>
    </row>
    <row r="349" spans="6:13" x14ac:dyDescent="0.2">
      <c r="F349" s="48">
        <v>36526</v>
      </c>
      <c r="G349" s="2">
        <v>0.24027777777777778</v>
      </c>
      <c r="H349">
        <v>0.4</v>
      </c>
      <c r="I349">
        <v>0</v>
      </c>
      <c r="J349">
        <v>0.4</v>
      </c>
      <c r="K349">
        <v>0.4</v>
      </c>
      <c r="L349">
        <v>0.1</v>
      </c>
      <c r="M349">
        <v>346</v>
      </c>
    </row>
    <row r="350" spans="6:13" x14ac:dyDescent="0.2">
      <c r="F350" s="48">
        <v>36526</v>
      </c>
      <c r="G350" s="2">
        <v>0.24097222222222223</v>
      </c>
      <c r="H350">
        <v>0.4</v>
      </c>
      <c r="I350">
        <v>0</v>
      </c>
      <c r="J350">
        <v>0.4</v>
      </c>
      <c r="K350">
        <v>0.4</v>
      </c>
      <c r="L350">
        <v>0.1</v>
      </c>
      <c r="M350">
        <v>347</v>
      </c>
    </row>
    <row r="351" spans="6:13" x14ac:dyDescent="0.2">
      <c r="F351" s="48">
        <v>36526</v>
      </c>
      <c r="G351" s="2">
        <v>0.24166666666666667</v>
      </c>
      <c r="H351">
        <v>0.4</v>
      </c>
      <c r="I351">
        <v>0</v>
      </c>
      <c r="J351">
        <v>0.4</v>
      </c>
      <c r="K351">
        <v>0.4</v>
      </c>
      <c r="L351">
        <v>0.1</v>
      </c>
      <c r="M351">
        <v>348</v>
      </c>
    </row>
    <row r="352" spans="6:13" x14ac:dyDescent="0.2">
      <c r="F352" s="48">
        <v>36526</v>
      </c>
      <c r="G352" s="2">
        <v>0.24236111111111111</v>
      </c>
      <c r="H352">
        <v>0.4</v>
      </c>
      <c r="I352">
        <v>0</v>
      </c>
      <c r="J352">
        <v>0.4</v>
      </c>
      <c r="K352">
        <v>0.4</v>
      </c>
      <c r="L352">
        <v>0.1</v>
      </c>
      <c r="M352">
        <v>349</v>
      </c>
    </row>
    <row r="353" spans="6:13" x14ac:dyDescent="0.2">
      <c r="F353" s="48">
        <v>36526</v>
      </c>
      <c r="G353" s="2">
        <v>0.24305555555555555</v>
      </c>
      <c r="H353">
        <v>0.4</v>
      </c>
      <c r="I353">
        <v>0</v>
      </c>
      <c r="J353">
        <v>0.4</v>
      </c>
      <c r="K353">
        <v>0.4</v>
      </c>
      <c r="L353">
        <v>0.1</v>
      </c>
      <c r="M353">
        <v>350</v>
      </c>
    </row>
    <row r="354" spans="6:13" x14ac:dyDescent="0.2">
      <c r="F354" s="48">
        <v>36526</v>
      </c>
      <c r="G354" s="2">
        <v>0.24374999999999999</v>
      </c>
      <c r="H354">
        <v>0.4</v>
      </c>
      <c r="I354">
        <v>0</v>
      </c>
      <c r="J354">
        <v>0.4</v>
      </c>
      <c r="K354">
        <v>0.4</v>
      </c>
      <c r="L354">
        <v>0.1</v>
      </c>
      <c r="M354">
        <v>351</v>
      </c>
    </row>
    <row r="355" spans="6:13" x14ac:dyDescent="0.2">
      <c r="F355" s="48">
        <v>36526</v>
      </c>
      <c r="G355" s="2">
        <v>0.24444444444444446</v>
      </c>
      <c r="H355">
        <v>0.4</v>
      </c>
      <c r="I355">
        <v>0</v>
      </c>
      <c r="J355">
        <v>0.4</v>
      </c>
      <c r="K355">
        <v>0.4</v>
      </c>
      <c r="L355">
        <v>0.1</v>
      </c>
      <c r="M355">
        <v>352</v>
      </c>
    </row>
    <row r="356" spans="6:13" x14ac:dyDescent="0.2">
      <c r="F356" s="48">
        <v>36526</v>
      </c>
      <c r="G356" s="2">
        <v>0.24513888888888888</v>
      </c>
      <c r="H356">
        <v>0.4</v>
      </c>
      <c r="I356">
        <v>0</v>
      </c>
      <c r="J356">
        <v>0.4</v>
      </c>
      <c r="K356">
        <v>0.4</v>
      </c>
      <c r="L356">
        <v>0.1</v>
      </c>
      <c r="M356">
        <v>353</v>
      </c>
    </row>
    <row r="357" spans="6:13" x14ac:dyDescent="0.2">
      <c r="F357" s="48">
        <v>36526</v>
      </c>
      <c r="G357" s="2">
        <v>0.24583333333333335</v>
      </c>
      <c r="H357">
        <v>0.4</v>
      </c>
      <c r="I357">
        <v>0</v>
      </c>
      <c r="J357">
        <v>0.4</v>
      </c>
      <c r="K357">
        <v>0.4</v>
      </c>
      <c r="L357">
        <v>0.1</v>
      </c>
      <c r="M357">
        <v>354</v>
      </c>
    </row>
    <row r="358" spans="6:13" x14ac:dyDescent="0.2">
      <c r="F358" s="48">
        <v>36526</v>
      </c>
      <c r="G358" s="2">
        <v>0.24652777777777779</v>
      </c>
      <c r="H358">
        <v>0.4</v>
      </c>
      <c r="I358">
        <v>0</v>
      </c>
      <c r="J358">
        <v>0.4</v>
      </c>
      <c r="K358">
        <v>0.4</v>
      </c>
      <c r="L358">
        <v>0.1</v>
      </c>
      <c r="M358">
        <v>355</v>
      </c>
    </row>
    <row r="359" spans="6:13" x14ac:dyDescent="0.2">
      <c r="F359" s="48">
        <v>36526</v>
      </c>
      <c r="G359" s="2">
        <v>0.24722222222222223</v>
      </c>
      <c r="H359">
        <v>0.4</v>
      </c>
      <c r="I359">
        <v>0</v>
      </c>
      <c r="J359">
        <v>0.4</v>
      </c>
      <c r="K359">
        <v>0.4</v>
      </c>
      <c r="L359">
        <v>0.1</v>
      </c>
      <c r="M359">
        <v>356</v>
      </c>
    </row>
    <row r="360" spans="6:13" x14ac:dyDescent="0.2">
      <c r="F360" s="48">
        <v>36526</v>
      </c>
      <c r="G360" s="2">
        <v>0.24791666666666667</v>
      </c>
      <c r="H360">
        <v>0.4</v>
      </c>
      <c r="I360">
        <v>0</v>
      </c>
      <c r="J360">
        <v>0.4</v>
      </c>
      <c r="K360">
        <v>0.4</v>
      </c>
      <c r="L360">
        <v>0.1</v>
      </c>
      <c r="M360">
        <v>357</v>
      </c>
    </row>
    <row r="361" spans="6:13" x14ac:dyDescent="0.2">
      <c r="F361" s="48">
        <v>36526</v>
      </c>
      <c r="G361" s="2">
        <v>0.24861111111111112</v>
      </c>
      <c r="H361">
        <v>0.4</v>
      </c>
      <c r="I361">
        <v>0</v>
      </c>
      <c r="J361">
        <v>0.4</v>
      </c>
      <c r="K361">
        <v>0.4</v>
      </c>
      <c r="L361">
        <v>0.1</v>
      </c>
      <c r="M361">
        <v>358</v>
      </c>
    </row>
    <row r="362" spans="6:13" x14ac:dyDescent="0.2">
      <c r="F362" s="48">
        <v>36526</v>
      </c>
      <c r="G362" s="2">
        <v>0.24930555555555556</v>
      </c>
      <c r="H362">
        <v>0.4</v>
      </c>
      <c r="I362">
        <v>0</v>
      </c>
      <c r="J362">
        <v>0.4</v>
      </c>
      <c r="K362">
        <v>0.4</v>
      </c>
      <c r="L362">
        <v>0.1</v>
      </c>
      <c r="M362">
        <v>359</v>
      </c>
    </row>
    <row r="363" spans="6:13" x14ac:dyDescent="0.2">
      <c r="F363" s="48">
        <v>36526</v>
      </c>
      <c r="G363" s="2">
        <v>0.25</v>
      </c>
      <c r="H363">
        <v>0.4</v>
      </c>
      <c r="I363">
        <v>0</v>
      </c>
      <c r="J363">
        <v>0.4</v>
      </c>
      <c r="K363">
        <v>0.4</v>
      </c>
      <c r="L363">
        <v>0.1</v>
      </c>
      <c r="M363">
        <v>360</v>
      </c>
    </row>
    <row r="364" spans="6:13" x14ac:dyDescent="0.2">
      <c r="F364" s="48">
        <v>36526</v>
      </c>
      <c r="G364" s="2">
        <v>0.25069444444444444</v>
      </c>
      <c r="H364">
        <v>0.4</v>
      </c>
      <c r="I364">
        <v>0</v>
      </c>
      <c r="J364">
        <v>0.4</v>
      </c>
      <c r="K364">
        <v>0.4</v>
      </c>
      <c r="L364">
        <v>0.1</v>
      </c>
      <c r="M364">
        <v>361</v>
      </c>
    </row>
    <row r="365" spans="6:13" x14ac:dyDescent="0.2">
      <c r="F365" s="48">
        <v>36526</v>
      </c>
      <c r="G365" s="2">
        <v>0.25138888888888888</v>
      </c>
      <c r="H365">
        <v>0.4</v>
      </c>
      <c r="I365">
        <v>0</v>
      </c>
      <c r="J365">
        <v>0.4</v>
      </c>
      <c r="K365">
        <v>0.4</v>
      </c>
      <c r="L365">
        <v>0.1</v>
      </c>
      <c r="M365">
        <v>362</v>
      </c>
    </row>
    <row r="366" spans="6:13" x14ac:dyDescent="0.2">
      <c r="F366" s="48">
        <v>36526</v>
      </c>
      <c r="G366" s="2">
        <v>0.25208333333333333</v>
      </c>
      <c r="H366">
        <v>0.4</v>
      </c>
      <c r="I366">
        <v>0</v>
      </c>
      <c r="J366">
        <v>0.4</v>
      </c>
      <c r="K366">
        <v>0.4</v>
      </c>
      <c r="L366">
        <v>0.1</v>
      </c>
      <c r="M366">
        <v>363</v>
      </c>
    </row>
    <row r="367" spans="6:13" x14ac:dyDescent="0.2">
      <c r="F367" s="48">
        <v>36526</v>
      </c>
      <c r="G367" s="2">
        <v>0.25277777777777777</v>
      </c>
      <c r="H367">
        <v>0.4</v>
      </c>
      <c r="I367">
        <v>0</v>
      </c>
      <c r="J367">
        <v>0.4</v>
      </c>
      <c r="K367">
        <v>0.4</v>
      </c>
      <c r="L367">
        <v>0.1</v>
      </c>
      <c r="M367">
        <v>364</v>
      </c>
    </row>
    <row r="368" spans="6:13" x14ac:dyDescent="0.2">
      <c r="F368" s="48">
        <v>36526</v>
      </c>
      <c r="G368" s="2">
        <v>0.25347222222222221</v>
      </c>
      <c r="H368">
        <v>0.4</v>
      </c>
      <c r="I368">
        <v>0</v>
      </c>
      <c r="J368">
        <v>0.4</v>
      </c>
      <c r="K368">
        <v>0.4</v>
      </c>
      <c r="L368">
        <v>0.1</v>
      </c>
      <c r="M368">
        <v>365</v>
      </c>
    </row>
    <row r="369" spans="6:13" x14ac:dyDescent="0.2">
      <c r="F369" s="48">
        <v>36526</v>
      </c>
      <c r="G369" s="2">
        <v>0.25416666666666665</v>
      </c>
      <c r="H369">
        <v>0.4</v>
      </c>
      <c r="I369">
        <v>0</v>
      </c>
      <c r="J369">
        <v>0.4</v>
      </c>
      <c r="K369">
        <v>0.4</v>
      </c>
      <c r="L369">
        <v>0.1</v>
      </c>
      <c r="M369">
        <v>366</v>
      </c>
    </row>
    <row r="370" spans="6:13" x14ac:dyDescent="0.2">
      <c r="F370" s="48">
        <v>36526</v>
      </c>
      <c r="G370" s="2">
        <v>0.25486111111111109</v>
      </c>
      <c r="H370">
        <v>0.4</v>
      </c>
      <c r="I370">
        <v>0</v>
      </c>
      <c r="J370">
        <v>0.4</v>
      </c>
      <c r="K370">
        <v>0.4</v>
      </c>
      <c r="L370">
        <v>0.1</v>
      </c>
      <c r="M370">
        <v>367</v>
      </c>
    </row>
    <row r="371" spans="6:13" x14ac:dyDescent="0.2">
      <c r="F371" s="48">
        <v>36526</v>
      </c>
      <c r="G371" s="2">
        <v>0.25555555555555559</v>
      </c>
      <c r="H371">
        <v>0.4</v>
      </c>
      <c r="I371">
        <v>0</v>
      </c>
      <c r="J371">
        <v>0.4</v>
      </c>
      <c r="K371">
        <v>0.4</v>
      </c>
      <c r="L371">
        <v>0.1</v>
      </c>
      <c r="M371">
        <v>368</v>
      </c>
    </row>
    <row r="372" spans="6:13" x14ac:dyDescent="0.2">
      <c r="F372" s="48">
        <v>36526</v>
      </c>
      <c r="G372" s="2">
        <v>0.25625000000000003</v>
      </c>
      <c r="H372">
        <v>0.4</v>
      </c>
      <c r="I372">
        <v>0</v>
      </c>
      <c r="J372">
        <v>0.4</v>
      </c>
      <c r="K372">
        <v>0.4</v>
      </c>
      <c r="L372">
        <v>0.1</v>
      </c>
      <c r="M372">
        <v>369</v>
      </c>
    </row>
    <row r="373" spans="6:13" x14ac:dyDescent="0.2">
      <c r="F373" s="48">
        <v>36526</v>
      </c>
      <c r="G373" s="2">
        <v>0.25694444444444448</v>
      </c>
      <c r="H373">
        <v>0.4</v>
      </c>
      <c r="I373">
        <v>0</v>
      </c>
      <c r="J373">
        <v>0.4</v>
      </c>
      <c r="K373">
        <v>0.4</v>
      </c>
      <c r="L373">
        <v>0.1</v>
      </c>
      <c r="M373">
        <v>370</v>
      </c>
    </row>
    <row r="374" spans="6:13" x14ac:dyDescent="0.2">
      <c r="F374" s="48">
        <v>36526</v>
      </c>
      <c r="G374" s="2">
        <v>0.25763888888888892</v>
      </c>
      <c r="H374">
        <v>0.4</v>
      </c>
      <c r="I374">
        <v>0</v>
      </c>
      <c r="J374">
        <v>0.4</v>
      </c>
      <c r="K374">
        <v>0.4</v>
      </c>
      <c r="L374">
        <v>0.1</v>
      </c>
      <c r="M374">
        <v>371</v>
      </c>
    </row>
    <row r="375" spans="6:13" x14ac:dyDescent="0.2">
      <c r="F375" s="48">
        <v>36526</v>
      </c>
      <c r="G375" s="2">
        <v>0.25833333333333336</v>
      </c>
      <c r="H375">
        <v>0.4</v>
      </c>
      <c r="I375">
        <v>0</v>
      </c>
      <c r="J375">
        <v>0.4</v>
      </c>
      <c r="K375">
        <v>0.4</v>
      </c>
      <c r="L375">
        <v>0.1</v>
      </c>
      <c r="M375">
        <v>372</v>
      </c>
    </row>
    <row r="376" spans="6:13" x14ac:dyDescent="0.2">
      <c r="F376" s="48">
        <v>36526</v>
      </c>
      <c r="G376" s="2">
        <v>0.2590277777777778</v>
      </c>
      <c r="H376">
        <v>0.4</v>
      </c>
      <c r="I376">
        <v>0</v>
      </c>
      <c r="J376">
        <v>0.4</v>
      </c>
      <c r="K376">
        <v>0.4</v>
      </c>
      <c r="L376">
        <v>0.1</v>
      </c>
      <c r="M376">
        <v>373</v>
      </c>
    </row>
    <row r="377" spans="6:13" x14ac:dyDescent="0.2">
      <c r="F377" s="48">
        <v>36526</v>
      </c>
      <c r="G377" s="2">
        <v>0.25972222222222224</v>
      </c>
      <c r="H377">
        <v>0.4</v>
      </c>
      <c r="I377">
        <v>0</v>
      </c>
      <c r="J377">
        <v>0.4</v>
      </c>
      <c r="K377">
        <v>0.4</v>
      </c>
      <c r="L377">
        <v>0.1</v>
      </c>
      <c r="M377">
        <v>374</v>
      </c>
    </row>
    <row r="378" spans="6:13" x14ac:dyDescent="0.2">
      <c r="F378" s="48">
        <v>36526</v>
      </c>
      <c r="G378" s="2">
        <v>0.26041666666666669</v>
      </c>
      <c r="H378">
        <v>0.4</v>
      </c>
      <c r="I378">
        <v>0</v>
      </c>
      <c r="J378">
        <v>0.4</v>
      </c>
      <c r="K378">
        <v>0.4</v>
      </c>
      <c r="L378">
        <v>0.1</v>
      </c>
      <c r="M378">
        <v>375</v>
      </c>
    </row>
    <row r="379" spans="6:13" x14ac:dyDescent="0.2">
      <c r="F379" s="48">
        <v>36526</v>
      </c>
      <c r="G379" s="2">
        <v>0.26111111111111113</v>
      </c>
      <c r="H379">
        <v>0.4</v>
      </c>
      <c r="I379">
        <v>0</v>
      </c>
      <c r="J379">
        <v>0.4</v>
      </c>
      <c r="K379">
        <v>0.4</v>
      </c>
      <c r="L379">
        <v>0.1</v>
      </c>
      <c r="M379">
        <v>376</v>
      </c>
    </row>
    <row r="380" spans="6:13" x14ac:dyDescent="0.2">
      <c r="F380" s="48">
        <v>36526</v>
      </c>
      <c r="G380" s="2">
        <v>0.26180555555555557</v>
      </c>
      <c r="H380">
        <v>0.4</v>
      </c>
      <c r="I380">
        <v>0</v>
      </c>
      <c r="J380">
        <v>0.4</v>
      </c>
      <c r="K380">
        <v>0.4</v>
      </c>
      <c r="L380">
        <v>0.1</v>
      </c>
      <c r="M380">
        <v>377</v>
      </c>
    </row>
    <row r="381" spans="6:13" x14ac:dyDescent="0.2">
      <c r="F381" s="48">
        <v>36526</v>
      </c>
      <c r="G381" s="2">
        <v>0.26250000000000001</v>
      </c>
      <c r="H381">
        <v>0.4</v>
      </c>
      <c r="I381">
        <v>0</v>
      </c>
      <c r="J381">
        <v>0.4</v>
      </c>
      <c r="K381">
        <v>0.4</v>
      </c>
      <c r="L381">
        <v>0.1</v>
      </c>
      <c r="M381">
        <v>378</v>
      </c>
    </row>
    <row r="382" spans="6:13" x14ac:dyDescent="0.2">
      <c r="F382" s="48">
        <v>36526</v>
      </c>
      <c r="G382" s="2">
        <v>0.26319444444444445</v>
      </c>
      <c r="H382">
        <v>0.4</v>
      </c>
      <c r="I382">
        <v>0</v>
      </c>
      <c r="J382">
        <v>0.4</v>
      </c>
      <c r="K382">
        <v>0.4</v>
      </c>
      <c r="L382">
        <v>0.1</v>
      </c>
      <c r="M382">
        <v>379</v>
      </c>
    </row>
    <row r="383" spans="6:13" x14ac:dyDescent="0.2">
      <c r="F383" s="48">
        <v>36526</v>
      </c>
      <c r="G383" s="2">
        <v>0.2638888888888889</v>
      </c>
      <c r="H383">
        <v>0.4</v>
      </c>
      <c r="I383">
        <v>0</v>
      </c>
      <c r="J383">
        <v>0.4</v>
      </c>
      <c r="K383">
        <v>0.4</v>
      </c>
      <c r="L383">
        <v>0.1</v>
      </c>
      <c r="M383">
        <v>380</v>
      </c>
    </row>
    <row r="384" spans="6:13" x14ac:dyDescent="0.2">
      <c r="F384" s="48">
        <v>36526</v>
      </c>
      <c r="G384" s="2">
        <v>0.26458333333333334</v>
      </c>
      <c r="H384">
        <v>0.4</v>
      </c>
      <c r="I384">
        <v>0</v>
      </c>
      <c r="J384">
        <v>0.4</v>
      </c>
      <c r="K384">
        <v>0.4</v>
      </c>
      <c r="L384">
        <v>0.1</v>
      </c>
      <c r="M384">
        <v>381</v>
      </c>
    </row>
    <row r="385" spans="6:13" x14ac:dyDescent="0.2">
      <c r="F385" s="48">
        <v>36526</v>
      </c>
      <c r="G385" s="2">
        <v>0.26527777777777778</v>
      </c>
      <c r="H385">
        <v>0.4</v>
      </c>
      <c r="I385">
        <v>0</v>
      </c>
      <c r="J385">
        <v>0.4</v>
      </c>
      <c r="K385">
        <v>0.4</v>
      </c>
      <c r="L385">
        <v>0.1</v>
      </c>
      <c r="M385">
        <v>382</v>
      </c>
    </row>
    <row r="386" spans="6:13" x14ac:dyDescent="0.2">
      <c r="F386" s="48">
        <v>36526</v>
      </c>
      <c r="G386" s="2">
        <v>0.26597222222222222</v>
      </c>
      <c r="H386">
        <v>0.4</v>
      </c>
      <c r="I386">
        <v>0</v>
      </c>
      <c r="J386">
        <v>0.4</v>
      </c>
      <c r="K386">
        <v>0.4</v>
      </c>
      <c r="L386">
        <v>0.1</v>
      </c>
      <c r="M386">
        <v>383</v>
      </c>
    </row>
    <row r="387" spans="6:13" x14ac:dyDescent="0.2">
      <c r="F387" s="48">
        <v>36526</v>
      </c>
      <c r="G387" s="2">
        <v>0.26666666666666666</v>
      </c>
      <c r="H387">
        <v>0.4</v>
      </c>
      <c r="I387">
        <v>0</v>
      </c>
      <c r="J387">
        <v>0.4</v>
      </c>
      <c r="K387">
        <v>0.4</v>
      </c>
      <c r="L387">
        <v>0.1</v>
      </c>
      <c r="M387">
        <v>384</v>
      </c>
    </row>
    <row r="388" spans="6:13" x14ac:dyDescent="0.2">
      <c r="F388" s="48">
        <v>36526</v>
      </c>
      <c r="G388" s="2">
        <v>0.2673611111111111</v>
      </c>
      <c r="H388">
        <v>0.4</v>
      </c>
      <c r="I388">
        <v>0</v>
      </c>
      <c r="J388">
        <v>0.4</v>
      </c>
      <c r="K388">
        <v>0.4</v>
      </c>
      <c r="L388">
        <v>0.1</v>
      </c>
      <c r="M388">
        <v>385</v>
      </c>
    </row>
    <row r="389" spans="6:13" x14ac:dyDescent="0.2">
      <c r="F389" s="48">
        <v>36526</v>
      </c>
      <c r="G389" s="2">
        <v>0.26805555555555555</v>
      </c>
      <c r="H389">
        <v>0.4</v>
      </c>
      <c r="I389">
        <v>0</v>
      </c>
      <c r="J389">
        <v>0.4</v>
      </c>
      <c r="K389">
        <v>0.4</v>
      </c>
      <c r="L389">
        <v>0.1</v>
      </c>
      <c r="M389">
        <v>386</v>
      </c>
    </row>
    <row r="390" spans="6:13" x14ac:dyDescent="0.2">
      <c r="F390" s="48">
        <v>36526</v>
      </c>
      <c r="G390" s="2">
        <v>0.26874999999999999</v>
      </c>
      <c r="H390">
        <v>0.4</v>
      </c>
      <c r="I390">
        <v>0</v>
      </c>
      <c r="J390">
        <v>0.4</v>
      </c>
      <c r="K390">
        <v>0.4</v>
      </c>
      <c r="L390">
        <v>0.1</v>
      </c>
      <c r="M390">
        <v>387</v>
      </c>
    </row>
    <row r="391" spans="6:13" x14ac:dyDescent="0.2">
      <c r="F391" s="48">
        <v>36526</v>
      </c>
      <c r="G391" s="2">
        <v>0.26944444444444443</v>
      </c>
      <c r="H391">
        <v>0.4</v>
      </c>
      <c r="I391">
        <v>0</v>
      </c>
      <c r="J391">
        <v>0.4</v>
      </c>
      <c r="K391">
        <v>0.4</v>
      </c>
      <c r="L391">
        <v>0.1</v>
      </c>
      <c r="M391">
        <v>388</v>
      </c>
    </row>
    <row r="392" spans="6:13" x14ac:dyDescent="0.2">
      <c r="F392" s="48">
        <v>36526</v>
      </c>
      <c r="G392" s="2">
        <v>0.27013888888888887</v>
      </c>
      <c r="H392">
        <v>0.4</v>
      </c>
      <c r="I392">
        <v>0</v>
      </c>
      <c r="J392">
        <v>0.4</v>
      </c>
      <c r="K392">
        <v>0.4</v>
      </c>
      <c r="L392">
        <v>0.1</v>
      </c>
      <c r="M392">
        <v>389</v>
      </c>
    </row>
    <row r="393" spans="6:13" x14ac:dyDescent="0.2">
      <c r="F393" s="48">
        <v>36526</v>
      </c>
      <c r="G393" s="2">
        <v>0.27083333333333331</v>
      </c>
      <c r="H393">
        <v>0.4</v>
      </c>
      <c r="I393">
        <v>0</v>
      </c>
      <c r="J393">
        <v>0.4</v>
      </c>
      <c r="K393">
        <v>0.4</v>
      </c>
      <c r="L393">
        <v>0.1</v>
      </c>
      <c r="M393">
        <v>390</v>
      </c>
    </row>
    <row r="394" spans="6:13" x14ac:dyDescent="0.2">
      <c r="F394" s="48">
        <v>36526</v>
      </c>
      <c r="G394" s="2">
        <v>0.27152777777777776</v>
      </c>
      <c r="H394">
        <v>0.4</v>
      </c>
      <c r="I394">
        <v>0</v>
      </c>
      <c r="J394">
        <v>0.4</v>
      </c>
      <c r="K394">
        <v>0.4</v>
      </c>
      <c r="L394">
        <v>0.1</v>
      </c>
      <c r="M394">
        <v>391</v>
      </c>
    </row>
    <row r="395" spans="6:13" x14ac:dyDescent="0.2">
      <c r="F395" s="48">
        <v>36526</v>
      </c>
      <c r="G395" s="2">
        <v>0.2722222222222222</v>
      </c>
      <c r="H395">
        <v>0.4</v>
      </c>
      <c r="I395">
        <v>0</v>
      </c>
      <c r="J395">
        <v>0.4</v>
      </c>
      <c r="K395">
        <v>0.4</v>
      </c>
      <c r="L395">
        <v>0.1</v>
      </c>
      <c r="M395">
        <v>392</v>
      </c>
    </row>
    <row r="396" spans="6:13" x14ac:dyDescent="0.2">
      <c r="F396" s="48">
        <v>36526</v>
      </c>
      <c r="G396" s="2">
        <v>0.27291666666666664</v>
      </c>
      <c r="H396">
        <v>0.4</v>
      </c>
      <c r="I396">
        <v>0</v>
      </c>
      <c r="J396">
        <v>0.4</v>
      </c>
      <c r="K396">
        <v>0.4</v>
      </c>
      <c r="L396">
        <v>0.1</v>
      </c>
      <c r="M396">
        <v>393</v>
      </c>
    </row>
    <row r="397" spans="6:13" x14ac:dyDescent="0.2">
      <c r="F397" s="48">
        <v>36526</v>
      </c>
      <c r="G397" s="2">
        <v>0.27361111111111108</v>
      </c>
      <c r="H397">
        <v>0.4</v>
      </c>
      <c r="I397">
        <v>0</v>
      </c>
      <c r="J397">
        <v>0.4</v>
      </c>
      <c r="K397">
        <v>0.4</v>
      </c>
      <c r="L397">
        <v>0.1</v>
      </c>
      <c r="M397">
        <v>394</v>
      </c>
    </row>
    <row r="398" spans="6:13" x14ac:dyDescent="0.2">
      <c r="F398" s="48">
        <v>36526</v>
      </c>
      <c r="G398" s="2">
        <v>0.27430555555555552</v>
      </c>
      <c r="H398">
        <v>0.4</v>
      </c>
      <c r="I398">
        <v>0</v>
      </c>
      <c r="J398">
        <v>0.4</v>
      </c>
      <c r="K398">
        <v>0.4</v>
      </c>
      <c r="L398">
        <v>0.1</v>
      </c>
      <c r="M398">
        <v>395</v>
      </c>
    </row>
    <row r="399" spans="6:13" x14ac:dyDescent="0.2">
      <c r="F399" s="48">
        <v>36526</v>
      </c>
      <c r="G399" s="2">
        <v>0.27499999999999997</v>
      </c>
      <c r="H399">
        <v>0.4</v>
      </c>
      <c r="I399">
        <v>0</v>
      </c>
      <c r="J399">
        <v>0.4</v>
      </c>
      <c r="K399">
        <v>0.4</v>
      </c>
      <c r="L399">
        <v>0.1</v>
      </c>
      <c r="M399">
        <v>396</v>
      </c>
    </row>
    <row r="400" spans="6:13" x14ac:dyDescent="0.2">
      <c r="F400" s="48">
        <v>36526</v>
      </c>
      <c r="G400" s="2">
        <v>0.27569444444444446</v>
      </c>
      <c r="H400">
        <v>0.4</v>
      </c>
      <c r="I400">
        <v>0</v>
      </c>
      <c r="J400">
        <v>0.4</v>
      </c>
      <c r="K400">
        <v>0.4</v>
      </c>
      <c r="L400">
        <v>0.1</v>
      </c>
      <c r="M400">
        <v>397</v>
      </c>
    </row>
    <row r="401" spans="6:13" x14ac:dyDescent="0.2">
      <c r="F401" s="48">
        <v>36526</v>
      </c>
      <c r="G401" s="2">
        <v>0.27638888888888885</v>
      </c>
      <c r="H401">
        <v>0.4</v>
      </c>
      <c r="I401">
        <v>0</v>
      </c>
      <c r="J401">
        <v>0.4</v>
      </c>
      <c r="K401">
        <v>0.4</v>
      </c>
      <c r="L401">
        <v>0.1</v>
      </c>
      <c r="M401">
        <v>398</v>
      </c>
    </row>
    <row r="402" spans="6:13" x14ac:dyDescent="0.2">
      <c r="F402" s="48">
        <v>36526</v>
      </c>
      <c r="G402" s="2">
        <v>0.27708333333333335</v>
      </c>
      <c r="H402">
        <v>0.4</v>
      </c>
      <c r="I402">
        <v>0</v>
      </c>
      <c r="J402">
        <v>0.4</v>
      </c>
      <c r="K402">
        <v>0.4</v>
      </c>
      <c r="L402">
        <v>0.1</v>
      </c>
      <c r="M402">
        <v>399</v>
      </c>
    </row>
    <row r="403" spans="6:13" x14ac:dyDescent="0.2">
      <c r="F403" s="48">
        <v>36526</v>
      </c>
      <c r="G403" s="2">
        <v>0.27777777777777779</v>
      </c>
      <c r="H403">
        <v>0.4</v>
      </c>
      <c r="I403">
        <v>0</v>
      </c>
      <c r="J403">
        <v>0.4</v>
      </c>
      <c r="K403">
        <v>0.4</v>
      </c>
      <c r="L403">
        <v>0.1</v>
      </c>
      <c r="M403">
        <v>400</v>
      </c>
    </row>
    <row r="404" spans="6:13" x14ac:dyDescent="0.2">
      <c r="F404" s="48">
        <v>36526</v>
      </c>
      <c r="G404" s="2">
        <v>0.27847222222222223</v>
      </c>
      <c r="H404">
        <v>0.4</v>
      </c>
      <c r="I404">
        <v>0</v>
      </c>
      <c r="J404">
        <v>0.4</v>
      </c>
      <c r="K404">
        <v>0.4</v>
      </c>
      <c r="L404">
        <v>0.1</v>
      </c>
      <c r="M404">
        <v>401</v>
      </c>
    </row>
    <row r="405" spans="6:13" x14ac:dyDescent="0.2">
      <c r="F405" s="48">
        <v>36526</v>
      </c>
      <c r="G405" s="2">
        <v>0.27916666666666667</v>
      </c>
      <c r="H405">
        <v>0.4</v>
      </c>
      <c r="I405">
        <v>0</v>
      </c>
      <c r="J405">
        <v>0.4</v>
      </c>
      <c r="K405">
        <v>0.4</v>
      </c>
      <c r="L405">
        <v>0.1</v>
      </c>
      <c r="M405">
        <v>402</v>
      </c>
    </row>
    <row r="406" spans="6:13" x14ac:dyDescent="0.2">
      <c r="F406" s="48">
        <v>36526</v>
      </c>
      <c r="G406" s="2">
        <v>0.27986111111111112</v>
      </c>
      <c r="H406">
        <v>0.4</v>
      </c>
      <c r="I406">
        <v>0</v>
      </c>
      <c r="J406">
        <v>0.4</v>
      </c>
      <c r="K406">
        <v>0.4</v>
      </c>
      <c r="L406">
        <v>0.1</v>
      </c>
      <c r="M406">
        <v>403</v>
      </c>
    </row>
    <row r="407" spans="6:13" x14ac:dyDescent="0.2">
      <c r="F407" s="48">
        <v>36526</v>
      </c>
      <c r="G407" s="2">
        <v>0.28055555555555556</v>
      </c>
      <c r="H407">
        <v>0.4</v>
      </c>
      <c r="I407">
        <v>0</v>
      </c>
      <c r="J407">
        <v>0.4</v>
      </c>
      <c r="K407">
        <v>0.4</v>
      </c>
      <c r="L407">
        <v>0.1</v>
      </c>
      <c r="M407">
        <v>404</v>
      </c>
    </row>
    <row r="408" spans="6:13" x14ac:dyDescent="0.2">
      <c r="F408" s="48">
        <v>36526</v>
      </c>
      <c r="G408" s="2">
        <v>0.28125</v>
      </c>
      <c r="H408">
        <v>0.4</v>
      </c>
      <c r="I408">
        <v>0</v>
      </c>
      <c r="J408">
        <v>0.4</v>
      </c>
      <c r="K408">
        <v>0.4</v>
      </c>
      <c r="L408">
        <v>0.1</v>
      </c>
      <c r="M408">
        <v>405</v>
      </c>
    </row>
    <row r="409" spans="6:13" x14ac:dyDescent="0.2">
      <c r="F409" s="48">
        <v>36526</v>
      </c>
      <c r="G409" s="2">
        <v>0.28194444444444444</v>
      </c>
      <c r="H409">
        <v>0.4</v>
      </c>
      <c r="I409">
        <v>0</v>
      </c>
      <c r="J409">
        <v>0.4</v>
      </c>
      <c r="K409">
        <v>0.4</v>
      </c>
      <c r="L409">
        <v>0.1</v>
      </c>
      <c r="M409">
        <v>406</v>
      </c>
    </row>
    <row r="410" spans="6:13" x14ac:dyDescent="0.2">
      <c r="F410" s="48">
        <v>36526</v>
      </c>
      <c r="G410" s="2">
        <v>0.28263888888888888</v>
      </c>
      <c r="H410">
        <v>0.4</v>
      </c>
      <c r="I410">
        <v>0</v>
      </c>
      <c r="J410">
        <v>0.4</v>
      </c>
      <c r="K410">
        <v>0.4</v>
      </c>
      <c r="L410">
        <v>0.1</v>
      </c>
      <c r="M410">
        <v>407</v>
      </c>
    </row>
    <row r="411" spans="6:13" x14ac:dyDescent="0.2">
      <c r="F411" s="48">
        <v>36526</v>
      </c>
      <c r="G411" s="2">
        <v>0.28333333333333333</v>
      </c>
      <c r="H411">
        <v>0.4</v>
      </c>
      <c r="I411">
        <v>0</v>
      </c>
      <c r="J411">
        <v>0.4</v>
      </c>
      <c r="K411">
        <v>0.4</v>
      </c>
      <c r="L411">
        <v>0.1</v>
      </c>
      <c r="M411">
        <v>408</v>
      </c>
    </row>
    <row r="412" spans="6:13" x14ac:dyDescent="0.2">
      <c r="F412" s="48">
        <v>36526</v>
      </c>
      <c r="G412" s="2">
        <v>0.28402777777777777</v>
      </c>
      <c r="H412">
        <v>0.4</v>
      </c>
      <c r="I412">
        <v>0</v>
      </c>
      <c r="J412">
        <v>0.4</v>
      </c>
      <c r="K412">
        <v>0.4</v>
      </c>
      <c r="L412">
        <v>0.1</v>
      </c>
      <c r="M412">
        <v>409</v>
      </c>
    </row>
    <row r="413" spans="6:13" x14ac:dyDescent="0.2">
      <c r="F413" s="48">
        <v>36526</v>
      </c>
      <c r="G413" s="2">
        <v>0.28472222222222221</v>
      </c>
      <c r="H413">
        <v>0.4</v>
      </c>
      <c r="I413">
        <v>0</v>
      </c>
      <c r="J413">
        <v>0.4</v>
      </c>
      <c r="K413">
        <v>0.4</v>
      </c>
      <c r="L413">
        <v>0.1</v>
      </c>
      <c r="M413">
        <v>410</v>
      </c>
    </row>
    <row r="414" spans="6:13" x14ac:dyDescent="0.2">
      <c r="F414" s="48">
        <v>36526</v>
      </c>
      <c r="G414" s="2">
        <v>0.28541666666666665</v>
      </c>
      <c r="H414">
        <v>0.4</v>
      </c>
      <c r="I414">
        <v>0</v>
      </c>
      <c r="J414">
        <v>0.4</v>
      </c>
      <c r="K414">
        <v>0.4</v>
      </c>
      <c r="L414">
        <v>0.1</v>
      </c>
      <c r="M414">
        <v>411</v>
      </c>
    </row>
    <row r="415" spans="6:13" x14ac:dyDescent="0.2">
      <c r="F415" s="48">
        <v>36526</v>
      </c>
      <c r="G415" s="2">
        <v>0.28611111111111115</v>
      </c>
      <c r="H415">
        <v>0.4</v>
      </c>
      <c r="I415">
        <v>0</v>
      </c>
      <c r="J415">
        <v>0.4</v>
      </c>
      <c r="K415">
        <v>0.4</v>
      </c>
      <c r="L415">
        <v>0.1</v>
      </c>
      <c r="M415">
        <v>412</v>
      </c>
    </row>
    <row r="416" spans="6:13" x14ac:dyDescent="0.2">
      <c r="F416" s="48">
        <v>36526</v>
      </c>
      <c r="G416" s="2">
        <v>0.28680555555555554</v>
      </c>
      <c r="H416">
        <v>0.4</v>
      </c>
      <c r="I416">
        <v>0</v>
      </c>
      <c r="J416">
        <v>0.4</v>
      </c>
      <c r="K416">
        <v>0.4</v>
      </c>
      <c r="L416">
        <v>0.1</v>
      </c>
      <c r="M416">
        <v>413</v>
      </c>
    </row>
    <row r="417" spans="6:13" x14ac:dyDescent="0.2">
      <c r="F417" s="48">
        <v>36526</v>
      </c>
      <c r="G417" s="2">
        <v>0.28750000000000003</v>
      </c>
      <c r="H417">
        <v>0.4</v>
      </c>
      <c r="I417">
        <v>0</v>
      </c>
      <c r="J417">
        <v>0.4</v>
      </c>
      <c r="K417">
        <v>0.4</v>
      </c>
      <c r="L417">
        <v>0.1</v>
      </c>
      <c r="M417">
        <v>414</v>
      </c>
    </row>
    <row r="418" spans="6:13" x14ac:dyDescent="0.2">
      <c r="F418" s="48">
        <v>36526</v>
      </c>
      <c r="G418" s="2">
        <v>0.28819444444444448</v>
      </c>
      <c r="H418">
        <v>0.4</v>
      </c>
      <c r="I418">
        <v>0</v>
      </c>
      <c r="J418">
        <v>0.4</v>
      </c>
      <c r="K418">
        <v>0.4</v>
      </c>
      <c r="L418">
        <v>0.1</v>
      </c>
      <c r="M418">
        <v>415</v>
      </c>
    </row>
    <row r="419" spans="6:13" x14ac:dyDescent="0.2">
      <c r="F419" s="48">
        <v>36526</v>
      </c>
      <c r="G419" s="2">
        <v>0.28888888888888892</v>
      </c>
      <c r="H419">
        <v>0.4</v>
      </c>
      <c r="I419">
        <v>0</v>
      </c>
      <c r="J419">
        <v>0.4</v>
      </c>
      <c r="K419">
        <v>0.4</v>
      </c>
      <c r="L419">
        <v>0.1</v>
      </c>
      <c r="M419">
        <v>416</v>
      </c>
    </row>
    <row r="420" spans="6:13" x14ac:dyDescent="0.2">
      <c r="F420" s="48">
        <v>36526</v>
      </c>
      <c r="G420" s="2">
        <v>0.28958333333333336</v>
      </c>
      <c r="H420">
        <v>0.4</v>
      </c>
      <c r="I420">
        <v>0</v>
      </c>
      <c r="J420">
        <v>0.4</v>
      </c>
      <c r="K420">
        <v>0.4</v>
      </c>
      <c r="L420">
        <v>0.1</v>
      </c>
      <c r="M420">
        <v>417</v>
      </c>
    </row>
    <row r="421" spans="6:13" x14ac:dyDescent="0.2">
      <c r="F421" s="48">
        <v>36526</v>
      </c>
      <c r="G421" s="2">
        <v>0.2902777777777778</v>
      </c>
      <c r="H421">
        <v>0.4</v>
      </c>
      <c r="I421">
        <v>0</v>
      </c>
      <c r="J421">
        <v>0.4</v>
      </c>
      <c r="K421">
        <v>0.4</v>
      </c>
      <c r="L421">
        <v>0.1</v>
      </c>
      <c r="M421">
        <v>418</v>
      </c>
    </row>
    <row r="422" spans="6:13" x14ac:dyDescent="0.2">
      <c r="F422" s="48">
        <v>36526</v>
      </c>
      <c r="G422" s="2">
        <v>0.29097222222222224</v>
      </c>
      <c r="H422">
        <v>0.4</v>
      </c>
      <c r="I422">
        <v>0</v>
      </c>
      <c r="J422">
        <v>0.4</v>
      </c>
      <c r="K422">
        <v>0.4</v>
      </c>
      <c r="L422">
        <v>0.1</v>
      </c>
      <c r="M422">
        <v>419</v>
      </c>
    </row>
    <row r="423" spans="6:13" x14ac:dyDescent="0.2">
      <c r="F423" s="48">
        <v>36526</v>
      </c>
      <c r="G423" s="2">
        <v>0.29166666666666669</v>
      </c>
      <c r="H423">
        <v>0.4</v>
      </c>
      <c r="I423">
        <v>0</v>
      </c>
      <c r="J423">
        <v>0.4</v>
      </c>
      <c r="K423">
        <v>0.4</v>
      </c>
      <c r="L423">
        <v>0.1</v>
      </c>
      <c r="M423">
        <v>420</v>
      </c>
    </row>
    <row r="424" spans="6:13" x14ac:dyDescent="0.2">
      <c r="F424" s="48">
        <v>36526</v>
      </c>
      <c r="G424" s="2">
        <v>0.29236111111111113</v>
      </c>
      <c r="H424">
        <v>0.4</v>
      </c>
      <c r="I424">
        <v>0</v>
      </c>
      <c r="J424">
        <v>0.4</v>
      </c>
      <c r="K424">
        <v>0.4</v>
      </c>
      <c r="L424">
        <v>0.1</v>
      </c>
      <c r="M424">
        <v>421</v>
      </c>
    </row>
    <row r="425" spans="6:13" x14ac:dyDescent="0.2">
      <c r="F425" s="48">
        <v>36526</v>
      </c>
      <c r="G425" s="2">
        <v>0.29305555555555557</v>
      </c>
      <c r="H425">
        <v>0.4</v>
      </c>
      <c r="I425">
        <v>0</v>
      </c>
      <c r="J425">
        <v>0.4</v>
      </c>
      <c r="K425">
        <v>0.4</v>
      </c>
      <c r="L425">
        <v>0.1</v>
      </c>
      <c r="M425">
        <v>422</v>
      </c>
    </row>
    <row r="426" spans="6:13" x14ac:dyDescent="0.2">
      <c r="F426" s="48">
        <v>36526</v>
      </c>
      <c r="G426" s="2">
        <v>0.29375000000000001</v>
      </c>
      <c r="H426">
        <v>0.4</v>
      </c>
      <c r="I426">
        <v>0</v>
      </c>
      <c r="J426">
        <v>0.4</v>
      </c>
      <c r="K426">
        <v>0.4</v>
      </c>
      <c r="L426">
        <v>0.1</v>
      </c>
      <c r="M426">
        <v>423</v>
      </c>
    </row>
    <row r="427" spans="6:13" x14ac:dyDescent="0.2">
      <c r="F427" s="48">
        <v>36526</v>
      </c>
      <c r="G427" s="2">
        <v>0.29444444444444445</v>
      </c>
      <c r="H427">
        <v>0.4</v>
      </c>
      <c r="I427">
        <v>0</v>
      </c>
      <c r="J427">
        <v>0.4</v>
      </c>
      <c r="K427">
        <v>0.4</v>
      </c>
      <c r="L427">
        <v>0.1</v>
      </c>
      <c r="M427">
        <v>424</v>
      </c>
    </row>
    <row r="428" spans="6:13" x14ac:dyDescent="0.2">
      <c r="F428" s="48">
        <v>36526</v>
      </c>
      <c r="G428" s="2">
        <v>0.2951388888888889</v>
      </c>
      <c r="H428">
        <v>0.4</v>
      </c>
      <c r="I428">
        <v>0</v>
      </c>
      <c r="J428">
        <v>0.4</v>
      </c>
      <c r="K428">
        <v>0.4</v>
      </c>
      <c r="L428">
        <v>0.1</v>
      </c>
      <c r="M428">
        <v>425</v>
      </c>
    </row>
    <row r="429" spans="6:13" x14ac:dyDescent="0.2">
      <c r="F429" s="48">
        <v>36526</v>
      </c>
      <c r="G429" s="2">
        <v>0.29583333333333334</v>
      </c>
      <c r="H429">
        <v>0.4</v>
      </c>
      <c r="I429">
        <v>0</v>
      </c>
      <c r="J429">
        <v>0.4</v>
      </c>
      <c r="K429">
        <v>0.4</v>
      </c>
      <c r="L429">
        <v>0.1</v>
      </c>
      <c r="M429">
        <v>426</v>
      </c>
    </row>
    <row r="430" spans="6:13" x14ac:dyDescent="0.2">
      <c r="F430" s="48">
        <v>36526</v>
      </c>
      <c r="G430" s="2">
        <v>0.29652777777777778</v>
      </c>
      <c r="H430">
        <v>0.4</v>
      </c>
      <c r="I430">
        <v>0</v>
      </c>
      <c r="J430">
        <v>0.4</v>
      </c>
      <c r="K430">
        <v>0.4</v>
      </c>
      <c r="L430">
        <v>0.1</v>
      </c>
      <c r="M430">
        <v>427</v>
      </c>
    </row>
    <row r="431" spans="6:13" x14ac:dyDescent="0.2">
      <c r="F431" s="48">
        <v>36526</v>
      </c>
      <c r="G431" s="2">
        <v>0.29722222222222222</v>
      </c>
      <c r="H431">
        <v>0.4</v>
      </c>
      <c r="I431">
        <v>0</v>
      </c>
      <c r="J431">
        <v>0.4</v>
      </c>
      <c r="K431">
        <v>0.4</v>
      </c>
      <c r="L431">
        <v>0.1</v>
      </c>
      <c r="M431">
        <v>428</v>
      </c>
    </row>
    <row r="432" spans="6:13" x14ac:dyDescent="0.2">
      <c r="F432" s="48">
        <v>36526</v>
      </c>
      <c r="G432" s="2">
        <v>0.29791666666666666</v>
      </c>
      <c r="H432">
        <v>0.4</v>
      </c>
      <c r="I432">
        <v>0</v>
      </c>
      <c r="J432">
        <v>0.4</v>
      </c>
      <c r="K432">
        <v>0.4</v>
      </c>
      <c r="L432">
        <v>0.1</v>
      </c>
      <c r="M432">
        <v>429</v>
      </c>
    </row>
    <row r="433" spans="6:13" x14ac:dyDescent="0.2">
      <c r="F433" s="48">
        <v>36526</v>
      </c>
      <c r="G433" s="2">
        <v>0.2986111111111111</v>
      </c>
      <c r="H433">
        <v>0.4</v>
      </c>
      <c r="I433">
        <v>0</v>
      </c>
      <c r="J433">
        <v>0.4</v>
      </c>
      <c r="K433">
        <v>0.4</v>
      </c>
      <c r="L433">
        <v>0.1</v>
      </c>
      <c r="M433">
        <v>430</v>
      </c>
    </row>
    <row r="434" spans="6:13" x14ac:dyDescent="0.2">
      <c r="F434" s="48">
        <v>36526</v>
      </c>
      <c r="G434" s="2">
        <v>0.29930555555555555</v>
      </c>
      <c r="H434">
        <v>0.4</v>
      </c>
      <c r="I434">
        <v>0</v>
      </c>
      <c r="J434">
        <v>0.4</v>
      </c>
      <c r="K434">
        <v>0.4</v>
      </c>
      <c r="L434">
        <v>0.1</v>
      </c>
      <c r="M434">
        <v>431</v>
      </c>
    </row>
    <row r="435" spans="6:13" x14ac:dyDescent="0.2">
      <c r="F435" s="48">
        <v>36526</v>
      </c>
      <c r="G435" s="2">
        <v>0.3</v>
      </c>
      <c r="H435">
        <v>0.4</v>
      </c>
      <c r="I435">
        <v>0</v>
      </c>
      <c r="J435">
        <v>0.4</v>
      </c>
      <c r="K435">
        <v>0.4</v>
      </c>
      <c r="L435">
        <v>0.1</v>
      </c>
      <c r="M435">
        <v>432</v>
      </c>
    </row>
    <row r="436" spans="6:13" x14ac:dyDescent="0.2">
      <c r="F436" s="48">
        <v>36526</v>
      </c>
      <c r="G436" s="2">
        <v>0.30069444444444443</v>
      </c>
      <c r="H436">
        <v>0.4</v>
      </c>
      <c r="I436">
        <v>0</v>
      </c>
      <c r="J436">
        <v>0.4</v>
      </c>
      <c r="K436">
        <v>0.4</v>
      </c>
      <c r="L436">
        <v>0.1</v>
      </c>
      <c r="M436">
        <v>433</v>
      </c>
    </row>
    <row r="437" spans="6:13" x14ac:dyDescent="0.2">
      <c r="F437" s="48">
        <v>36526</v>
      </c>
      <c r="G437" s="2">
        <v>0.30138888888888887</v>
      </c>
      <c r="H437">
        <v>0.4</v>
      </c>
      <c r="I437">
        <v>0</v>
      </c>
      <c r="J437">
        <v>0.4</v>
      </c>
      <c r="K437">
        <v>0.4</v>
      </c>
      <c r="L437">
        <v>0.1</v>
      </c>
      <c r="M437">
        <v>434</v>
      </c>
    </row>
    <row r="438" spans="6:13" x14ac:dyDescent="0.2">
      <c r="F438" s="48">
        <v>36526</v>
      </c>
      <c r="G438" s="2">
        <v>0.30208333333333331</v>
      </c>
      <c r="H438">
        <v>0.4</v>
      </c>
      <c r="I438">
        <v>0</v>
      </c>
      <c r="J438">
        <v>0.4</v>
      </c>
      <c r="K438">
        <v>0.4</v>
      </c>
      <c r="L438">
        <v>0.1</v>
      </c>
      <c r="M438">
        <v>435</v>
      </c>
    </row>
    <row r="439" spans="6:13" x14ac:dyDescent="0.2">
      <c r="F439" s="48">
        <v>36526</v>
      </c>
      <c r="G439" s="2">
        <v>0.30277777777777776</v>
      </c>
      <c r="H439">
        <v>0.4</v>
      </c>
      <c r="I439">
        <v>0</v>
      </c>
      <c r="J439">
        <v>0.4</v>
      </c>
      <c r="K439">
        <v>0.4</v>
      </c>
      <c r="L439">
        <v>0.1</v>
      </c>
      <c r="M439">
        <v>436</v>
      </c>
    </row>
    <row r="440" spans="6:13" x14ac:dyDescent="0.2">
      <c r="F440" s="48">
        <v>36526</v>
      </c>
      <c r="G440" s="2">
        <v>0.3034722222222222</v>
      </c>
      <c r="H440">
        <v>0.4</v>
      </c>
      <c r="I440">
        <v>0</v>
      </c>
      <c r="J440">
        <v>0.4</v>
      </c>
      <c r="K440">
        <v>0.4</v>
      </c>
      <c r="L440">
        <v>0.1</v>
      </c>
      <c r="M440">
        <v>437</v>
      </c>
    </row>
    <row r="441" spans="6:13" x14ac:dyDescent="0.2">
      <c r="F441" s="48">
        <v>36526</v>
      </c>
      <c r="G441" s="2">
        <v>0.30416666666666664</v>
      </c>
      <c r="H441">
        <v>0.4</v>
      </c>
      <c r="I441">
        <v>0</v>
      </c>
      <c r="J441">
        <v>0.4</v>
      </c>
      <c r="K441">
        <v>0.4</v>
      </c>
      <c r="L441">
        <v>0.1</v>
      </c>
      <c r="M441">
        <v>438</v>
      </c>
    </row>
    <row r="442" spans="6:13" x14ac:dyDescent="0.2">
      <c r="F442" s="48">
        <v>36526</v>
      </c>
      <c r="G442" s="2">
        <v>0.30486111111111108</v>
      </c>
      <c r="H442">
        <v>0.4</v>
      </c>
      <c r="I442">
        <v>0</v>
      </c>
      <c r="J442">
        <v>0.4</v>
      </c>
      <c r="K442">
        <v>0.4</v>
      </c>
      <c r="L442">
        <v>0.1</v>
      </c>
      <c r="M442">
        <v>439</v>
      </c>
    </row>
    <row r="443" spans="6:13" x14ac:dyDescent="0.2">
      <c r="F443" s="48">
        <v>36526</v>
      </c>
      <c r="G443" s="2">
        <v>0.30555555555555552</v>
      </c>
      <c r="H443">
        <v>0.4</v>
      </c>
      <c r="I443">
        <v>0</v>
      </c>
      <c r="J443">
        <v>0.4</v>
      </c>
      <c r="K443">
        <v>0.4</v>
      </c>
      <c r="L443">
        <v>0.1</v>
      </c>
      <c r="M443">
        <v>440</v>
      </c>
    </row>
    <row r="444" spans="6:13" x14ac:dyDescent="0.2">
      <c r="F444" s="48">
        <v>36526</v>
      </c>
      <c r="G444" s="2">
        <v>0.30624999999999997</v>
      </c>
      <c r="H444">
        <v>0.4</v>
      </c>
      <c r="I444">
        <v>0</v>
      </c>
      <c r="J444">
        <v>0.4</v>
      </c>
      <c r="K444">
        <v>0.4</v>
      </c>
      <c r="L444">
        <v>0.1</v>
      </c>
      <c r="M444">
        <v>441</v>
      </c>
    </row>
    <row r="445" spans="6:13" x14ac:dyDescent="0.2">
      <c r="F445" s="48">
        <v>36526</v>
      </c>
      <c r="G445" s="2">
        <v>0.30694444444444441</v>
      </c>
      <c r="H445">
        <v>0.4</v>
      </c>
      <c r="I445">
        <v>0</v>
      </c>
      <c r="J445">
        <v>0.4</v>
      </c>
      <c r="K445">
        <v>0.4</v>
      </c>
      <c r="L445">
        <v>0.1</v>
      </c>
      <c r="M445">
        <v>442</v>
      </c>
    </row>
    <row r="446" spans="6:13" x14ac:dyDescent="0.2">
      <c r="F446" s="48">
        <v>36526</v>
      </c>
      <c r="G446" s="2">
        <v>0.30763888888888891</v>
      </c>
      <c r="H446">
        <v>0.4</v>
      </c>
      <c r="I446">
        <v>0</v>
      </c>
      <c r="J446">
        <v>0.4</v>
      </c>
      <c r="K446">
        <v>0.4</v>
      </c>
      <c r="L446">
        <v>0.1</v>
      </c>
      <c r="M446">
        <v>443</v>
      </c>
    </row>
    <row r="447" spans="6:13" x14ac:dyDescent="0.2">
      <c r="F447" s="48">
        <v>36526</v>
      </c>
      <c r="G447" s="2">
        <v>0.30833333333333335</v>
      </c>
      <c r="H447">
        <v>0.4</v>
      </c>
      <c r="I447">
        <v>0</v>
      </c>
      <c r="J447">
        <v>0.4</v>
      </c>
      <c r="K447">
        <v>0.4</v>
      </c>
      <c r="L447">
        <v>0.1</v>
      </c>
      <c r="M447">
        <v>444</v>
      </c>
    </row>
    <row r="448" spans="6:13" x14ac:dyDescent="0.2">
      <c r="F448" s="48">
        <v>36526</v>
      </c>
      <c r="G448" s="2">
        <v>0.30902777777777779</v>
      </c>
      <c r="H448">
        <v>0.4</v>
      </c>
      <c r="I448">
        <v>0</v>
      </c>
      <c r="J448">
        <v>0.4</v>
      </c>
      <c r="K448">
        <v>0.4</v>
      </c>
      <c r="L448">
        <v>0.1</v>
      </c>
      <c r="M448">
        <v>445</v>
      </c>
    </row>
    <row r="449" spans="6:13" x14ac:dyDescent="0.2">
      <c r="F449" s="48">
        <v>36526</v>
      </c>
      <c r="G449" s="2">
        <v>0.30972222222222223</v>
      </c>
      <c r="H449">
        <v>0.4</v>
      </c>
      <c r="I449">
        <v>0</v>
      </c>
      <c r="J449">
        <v>0.4</v>
      </c>
      <c r="K449">
        <v>0.4</v>
      </c>
      <c r="L449">
        <v>0.1</v>
      </c>
      <c r="M449">
        <v>446</v>
      </c>
    </row>
    <row r="450" spans="6:13" x14ac:dyDescent="0.2">
      <c r="F450" s="48">
        <v>36526</v>
      </c>
      <c r="G450" s="2">
        <v>0.31041666666666667</v>
      </c>
      <c r="H450">
        <v>0.4</v>
      </c>
      <c r="I450">
        <v>0</v>
      </c>
      <c r="J450">
        <v>0.4</v>
      </c>
      <c r="K450">
        <v>0.4</v>
      </c>
      <c r="L450">
        <v>0.1</v>
      </c>
      <c r="M450">
        <v>447</v>
      </c>
    </row>
    <row r="451" spans="6:13" x14ac:dyDescent="0.2">
      <c r="F451" s="48">
        <v>36526</v>
      </c>
      <c r="G451" s="2">
        <v>0.31111111111111112</v>
      </c>
      <c r="H451">
        <v>0.4</v>
      </c>
      <c r="I451">
        <v>0</v>
      </c>
      <c r="J451">
        <v>0.4</v>
      </c>
      <c r="K451">
        <v>0.4</v>
      </c>
      <c r="L451">
        <v>0.1</v>
      </c>
      <c r="M451">
        <v>448</v>
      </c>
    </row>
    <row r="452" spans="6:13" x14ac:dyDescent="0.2">
      <c r="F452" s="48">
        <v>36526</v>
      </c>
      <c r="G452" s="2">
        <v>0.31180555555555556</v>
      </c>
      <c r="H452">
        <v>0.4</v>
      </c>
      <c r="I452">
        <v>0</v>
      </c>
      <c r="J452">
        <v>0.4</v>
      </c>
      <c r="K452">
        <v>0.4</v>
      </c>
      <c r="L452">
        <v>0.1</v>
      </c>
      <c r="M452">
        <v>449</v>
      </c>
    </row>
    <row r="453" spans="6:13" x14ac:dyDescent="0.2">
      <c r="F453" s="48">
        <v>36526</v>
      </c>
      <c r="G453" s="2">
        <v>0.3125</v>
      </c>
      <c r="H453">
        <v>0.4</v>
      </c>
      <c r="I453">
        <v>0</v>
      </c>
      <c r="J453">
        <v>0.4</v>
      </c>
      <c r="K453">
        <v>0.4</v>
      </c>
      <c r="L453">
        <v>0.1</v>
      </c>
      <c r="M453">
        <v>450</v>
      </c>
    </row>
    <row r="454" spans="6:13" x14ac:dyDescent="0.2">
      <c r="F454" s="48">
        <v>36526</v>
      </c>
      <c r="G454" s="2">
        <v>0.31319444444444444</v>
      </c>
      <c r="H454">
        <v>0.4</v>
      </c>
      <c r="I454">
        <v>0</v>
      </c>
      <c r="J454">
        <v>0.4</v>
      </c>
      <c r="K454">
        <v>0.4</v>
      </c>
      <c r="L454">
        <v>0.1</v>
      </c>
      <c r="M454">
        <v>451</v>
      </c>
    </row>
    <row r="455" spans="6:13" x14ac:dyDescent="0.2">
      <c r="F455" s="48">
        <v>36526</v>
      </c>
      <c r="G455" s="2">
        <v>0.31388888888888888</v>
      </c>
      <c r="H455">
        <v>0.4</v>
      </c>
      <c r="I455">
        <v>0</v>
      </c>
      <c r="J455">
        <v>0.4</v>
      </c>
      <c r="K455">
        <v>0.4</v>
      </c>
      <c r="L455">
        <v>0.1</v>
      </c>
      <c r="M455">
        <v>452</v>
      </c>
    </row>
    <row r="456" spans="6:13" x14ac:dyDescent="0.2">
      <c r="F456" s="48">
        <v>36526</v>
      </c>
      <c r="G456" s="2">
        <v>0.31458333333333333</v>
      </c>
      <c r="H456">
        <v>0.4</v>
      </c>
      <c r="I456">
        <v>0</v>
      </c>
      <c r="J456">
        <v>0.4</v>
      </c>
      <c r="K456">
        <v>0.4</v>
      </c>
      <c r="L456">
        <v>0.1</v>
      </c>
      <c r="M456">
        <v>453</v>
      </c>
    </row>
    <row r="457" spans="6:13" x14ac:dyDescent="0.2">
      <c r="F457" s="48">
        <v>36526</v>
      </c>
      <c r="G457" s="2">
        <v>0.31527777777777777</v>
      </c>
      <c r="H457">
        <v>0.4</v>
      </c>
      <c r="I457">
        <v>0</v>
      </c>
      <c r="J457">
        <v>0.4</v>
      </c>
      <c r="K457">
        <v>0.4</v>
      </c>
      <c r="L457">
        <v>0.1</v>
      </c>
      <c r="M457">
        <v>454</v>
      </c>
    </row>
    <row r="458" spans="6:13" x14ac:dyDescent="0.2">
      <c r="F458" s="48">
        <v>36526</v>
      </c>
      <c r="G458" s="2">
        <v>0.31597222222222221</v>
      </c>
      <c r="H458">
        <v>0.4</v>
      </c>
      <c r="I458">
        <v>0</v>
      </c>
      <c r="J458">
        <v>0.4</v>
      </c>
      <c r="K458">
        <v>0.4</v>
      </c>
      <c r="L458">
        <v>0.1</v>
      </c>
      <c r="M458">
        <v>455</v>
      </c>
    </row>
    <row r="459" spans="6:13" x14ac:dyDescent="0.2">
      <c r="F459" s="48">
        <v>36526</v>
      </c>
      <c r="G459" s="2">
        <v>0.31666666666666665</v>
      </c>
      <c r="H459">
        <v>0.4</v>
      </c>
      <c r="I459">
        <v>0</v>
      </c>
      <c r="J459">
        <v>0.4</v>
      </c>
      <c r="K459">
        <v>0.4</v>
      </c>
      <c r="L459">
        <v>0.1</v>
      </c>
      <c r="M459">
        <v>456</v>
      </c>
    </row>
    <row r="460" spans="6:13" x14ac:dyDescent="0.2">
      <c r="F460" s="48">
        <v>36526</v>
      </c>
      <c r="G460" s="2">
        <v>0.31736111111111115</v>
      </c>
      <c r="H460">
        <v>0.4</v>
      </c>
      <c r="I460">
        <v>0</v>
      </c>
      <c r="J460">
        <v>0.4</v>
      </c>
      <c r="K460">
        <v>0.4</v>
      </c>
      <c r="L460">
        <v>0.1</v>
      </c>
      <c r="M460">
        <v>457</v>
      </c>
    </row>
    <row r="461" spans="6:13" x14ac:dyDescent="0.2">
      <c r="F461" s="48">
        <v>36526</v>
      </c>
      <c r="G461" s="2">
        <v>0.31805555555555554</v>
      </c>
      <c r="H461">
        <v>0.5</v>
      </c>
      <c r="I461">
        <v>0</v>
      </c>
      <c r="J461">
        <v>0.4</v>
      </c>
      <c r="K461">
        <v>0.5</v>
      </c>
      <c r="L461">
        <v>0.1</v>
      </c>
      <c r="M461">
        <v>458</v>
      </c>
    </row>
    <row r="462" spans="6:13" x14ac:dyDescent="0.2">
      <c r="F462" s="48">
        <v>36526</v>
      </c>
      <c r="G462" s="2">
        <v>0.31875000000000003</v>
      </c>
      <c r="H462">
        <v>0.5</v>
      </c>
      <c r="I462">
        <v>0</v>
      </c>
      <c r="J462">
        <v>0.4</v>
      </c>
      <c r="K462">
        <v>0.5</v>
      </c>
      <c r="L462">
        <v>0.1</v>
      </c>
      <c r="M462">
        <v>459</v>
      </c>
    </row>
    <row r="463" spans="6:13" x14ac:dyDescent="0.2">
      <c r="F463" s="48">
        <v>36526</v>
      </c>
      <c r="G463" s="2">
        <v>0.31944444444444448</v>
      </c>
      <c r="H463">
        <v>0.5</v>
      </c>
      <c r="I463">
        <v>0</v>
      </c>
      <c r="J463">
        <v>0.4</v>
      </c>
      <c r="K463">
        <v>0.5</v>
      </c>
      <c r="L463">
        <v>0.1</v>
      </c>
      <c r="M463">
        <v>460</v>
      </c>
    </row>
    <row r="464" spans="6:13" x14ac:dyDescent="0.2">
      <c r="F464" s="48">
        <v>36526</v>
      </c>
      <c r="G464" s="2">
        <v>0.32013888888888892</v>
      </c>
      <c r="H464">
        <v>0.5</v>
      </c>
      <c r="I464">
        <v>0</v>
      </c>
      <c r="J464">
        <v>0.4</v>
      </c>
      <c r="K464">
        <v>0.5</v>
      </c>
      <c r="L464">
        <v>0.1</v>
      </c>
      <c r="M464">
        <v>461</v>
      </c>
    </row>
    <row r="465" spans="6:13" x14ac:dyDescent="0.2">
      <c r="F465" s="48">
        <v>36526</v>
      </c>
      <c r="G465" s="2">
        <v>0.32083333333333336</v>
      </c>
      <c r="H465">
        <v>0.5</v>
      </c>
      <c r="I465">
        <v>0</v>
      </c>
      <c r="J465">
        <v>0.4</v>
      </c>
      <c r="K465">
        <v>0.5</v>
      </c>
      <c r="L465">
        <v>0.1</v>
      </c>
      <c r="M465">
        <v>462</v>
      </c>
    </row>
    <row r="466" spans="6:13" x14ac:dyDescent="0.2">
      <c r="F466" s="48">
        <v>36526</v>
      </c>
      <c r="G466" s="2">
        <v>0.3215277777777778</v>
      </c>
      <c r="H466">
        <v>0.5</v>
      </c>
      <c r="I466">
        <v>0</v>
      </c>
      <c r="J466">
        <v>0.4</v>
      </c>
      <c r="K466">
        <v>0.5</v>
      </c>
      <c r="L466">
        <v>0.1</v>
      </c>
      <c r="M466">
        <v>463</v>
      </c>
    </row>
    <row r="467" spans="6:13" x14ac:dyDescent="0.2">
      <c r="F467" s="48">
        <v>36526</v>
      </c>
      <c r="G467" s="2">
        <v>0.32222222222222224</v>
      </c>
      <c r="H467">
        <v>0.5</v>
      </c>
      <c r="I467">
        <v>0</v>
      </c>
      <c r="J467">
        <v>0.4</v>
      </c>
      <c r="K467">
        <v>0.5</v>
      </c>
      <c r="L467">
        <v>0.1</v>
      </c>
      <c r="M467">
        <v>464</v>
      </c>
    </row>
    <row r="468" spans="6:13" x14ac:dyDescent="0.2">
      <c r="F468" s="48">
        <v>36526</v>
      </c>
      <c r="G468" s="2">
        <v>0.32291666666666669</v>
      </c>
      <c r="H468">
        <v>0.5</v>
      </c>
      <c r="I468">
        <v>0</v>
      </c>
      <c r="J468">
        <v>0.4</v>
      </c>
      <c r="K468">
        <v>0.5</v>
      </c>
      <c r="L468">
        <v>0.1</v>
      </c>
      <c r="M468">
        <v>465</v>
      </c>
    </row>
    <row r="469" spans="6:13" x14ac:dyDescent="0.2">
      <c r="F469" s="48">
        <v>36526</v>
      </c>
      <c r="G469" s="2">
        <v>0.32361111111111113</v>
      </c>
      <c r="H469">
        <v>0.5</v>
      </c>
      <c r="I469">
        <v>0</v>
      </c>
      <c r="J469">
        <v>0.4</v>
      </c>
      <c r="K469">
        <v>0.5</v>
      </c>
      <c r="L469">
        <v>0.1</v>
      </c>
      <c r="M469">
        <v>466</v>
      </c>
    </row>
    <row r="470" spans="6:13" x14ac:dyDescent="0.2">
      <c r="F470" s="48">
        <v>36526</v>
      </c>
      <c r="G470" s="2">
        <v>0.32430555555555557</v>
      </c>
      <c r="H470">
        <v>0.5</v>
      </c>
      <c r="I470">
        <v>0</v>
      </c>
      <c r="J470">
        <v>0.4</v>
      </c>
      <c r="K470">
        <v>0.5</v>
      </c>
      <c r="L470">
        <v>0.1</v>
      </c>
      <c r="M470">
        <v>467</v>
      </c>
    </row>
    <row r="471" spans="6:13" x14ac:dyDescent="0.2">
      <c r="F471" s="48">
        <v>36526</v>
      </c>
      <c r="G471" s="2">
        <v>0.32500000000000001</v>
      </c>
      <c r="H471">
        <v>0.5</v>
      </c>
      <c r="I471">
        <v>0</v>
      </c>
      <c r="J471">
        <v>0.4</v>
      </c>
      <c r="K471">
        <v>0.5</v>
      </c>
      <c r="L471">
        <v>0.1</v>
      </c>
      <c r="M471">
        <v>468</v>
      </c>
    </row>
    <row r="472" spans="6:13" x14ac:dyDescent="0.2">
      <c r="F472" s="48">
        <v>36526</v>
      </c>
      <c r="G472" s="2">
        <v>0.32569444444444445</v>
      </c>
      <c r="H472">
        <v>0.5</v>
      </c>
      <c r="I472">
        <v>0</v>
      </c>
      <c r="J472">
        <v>0.4</v>
      </c>
      <c r="K472">
        <v>0.5</v>
      </c>
      <c r="L472">
        <v>0.1</v>
      </c>
      <c r="M472">
        <v>469</v>
      </c>
    </row>
    <row r="473" spans="6:13" x14ac:dyDescent="0.2">
      <c r="F473" s="48">
        <v>36526</v>
      </c>
      <c r="G473" s="2">
        <v>0.3263888888888889</v>
      </c>
      <c r="H473">
        <v>0.5</v>
      </c>
      <c r="I473">
        <v>0</v>
      </c>
      <c r="J473">
        <v>0.4</v>
      </c>
      <c r="K473">
        <v>0.5</v>
      </c>
      <c r="L473">
        <v>0.1</v>
      </c>
      <c r="M473">
        <v>470</v>
      </c>
    </row>
    <row r="474" spans="6:13" x14ac:dyDescent="0.2">
      <c r="F474" s="48">
        <v>36526</v>
      </c>
      <c r="G474" s="2">
        <v>0.32708333333333334</v>
      </c>
      <c r="H474">
        <v>0.5</v>
      </c>
      <c r="I474">
        <v>0</v>
      </c>
      <c r="J474">
        <v>0.4</v>
      </c>
      <c r="K474">
        <v>0.5</v>
      </c>
      <c r="L474">
        <v>0.1</v>
      </c>
      <c r="M474">
        <v>471</v>
      </c>
    </row>
    <row r="475" spans="6:13" x14ac:dyDescent="0.2">
      <c r="F475" s="48">
        <v>36526</v>
      </c>
      <c r="G475" s="2">
        <v>0.32777777777777778</v>
      </c>
      <c r="H475">
        <v>0.5</v>
      </c>
      <c r="I475">
        <v>0</v>
      </c>
      <c r="J475">
        <v>0.4</v>
      </c>
      <c r="K475">
        <v>0.5</v>
      </c>
      <c r="L475">
        <v>0.1</v>
      </c>
      <c r="M475">
        <v>472</v>
      </c>
    </row>
    <row r="476" spans="6:13" x14ac:dyDescent="0.2">
      <c r="F476" s="48">
        <v>36526</v>
      </c>
      <c r="G476" s="2">
        <v>0.32847222222222222</v>
      </c>
      <c r="H476">
        <v>0.5</v>
      </c>
      <c r="I476">
        <v>0</v>
      </c>
      <c r="J476">
        <v>0.4</v>
      </c>
      <c r="K476">
        <v>0.5</v>
      </c>
      <c r="L476">
        <v>0.1</v>
      </c>
      <c r="M476">
        <v>473</v>
      </c>
    </row>
    <row r="477" spans="6:13" x14ac:dyDescent="0.2">
      <c r="F477" s="48">
        <v>36526</v>
      </c>
      <c r="G477" s="2">
        <v>0.32916666666666666</v>
      </c>
      <c r="H477">
        <v>0.5</v>
      </c>
      <c r="I477">
        <v>0</v>
      </c>
      <c r="J477">
        <v>0.4</v>
      </c>
      <c r="K477">
        <v>0.5</v>
      </c>
      <c r="L477">
        <v>0.1</v>
      </c>
      <c r="M477">
        <v>474</v>
      </c>
    </row>
    <row r="478" spans="6:13" x14ac:dyDescent="0.2">
      <c r="F478" s="48">
        <v>36526</v>
      </c>
      <c r="G478" s="2">
        <v>0.3298611111111111</v>
      </c>
      <c r="H478">
        <v>0.5</v>
      </c>
      <c r="I478">
        <v>0</v>
      </c>
      <c r="J478">
        <v>0.4</v>
      </c>
      <c r="K478">
        <v>0.5</v>
      </c>
      <c r="L478">
        <v>0.1</v>
      </c>
      <c r="M478">
        <v>475</v>
      </c>
    </row>
    <row r="479" spans="6:13" x14ac:dyDescent="0.2">
      <c r="F479" s="48">
        <v>36526</v>
      </c>
      <c r="G479" s="2">
        <v>0.33055555555555555</v>
      </c>
      <c r="H479">
        <v>0.5</v>
      </c>
      <c r="I479">
        <v>0</v>
      </c>
      <c r="J479">
        <v>0.4</v>
      </c>
      <c r="K479">
        <v>0.5</v>
      </c>
      <c r="L479">
        <v>0.1</v>
      </c>
      <c r="M479">
        <v>476</v>
      </c>
    </row>
    <row r="480" spans="6:13" x14ac:dyDescent="0.2">
      <c r="F480" s="48">
        <v>36526</v>
      </c>
      <c r="G480" s="2">
        <v>0.33124999999999999</v>
      </c>
      <c r="H480">
        <v>0.5</v>
      </c>
      <c r="I480">
        <v>0</v>
      </c>
      <c r="J480">
        <v>0.4</v>
      </c>
      <c r="K480">
        <v>0.5</v>
      </c>
      <c r="L480">
        <v>0.1</v>
      </c>
      <c r="M480">
        <v>477</v>
      </c>
    </row>
    <row r="481" spans="6:13" x14ac:dyDescent="0.2">
      <c r="F481" s="48">
        <v>36526</v>
      </c>
      <c r="G481" s="2">
        <v>0.33194444444444443</v>
      </c>
      <c r="H481">
        <v>0.5</v>
      </c>
      <c r="I481">
        <v>0</v>
      </c>
      <c r="J481">
        <v>0.4</v>
      </c>
      <c r="K481">
        <v>0.5</v>
      </c>
      <c r="L481">
        <v>0.1</v>
      </c>
      <c r="M481">
        <v>478</v>
      </c>
    </row>
    <row r="482" spans="6:13" x14ac:dyDescent="0.2">
      <c r="F482" s="48">
        <v>36526</v>
      </c>
      <c r="G482" s="2">
        <v>0.33263888888888887</v>
      </c>
      <c r="H482">
        <v>0.5</v>
      </c>
      <c r="I482">
        <v>0</v>
      </c>
      <c r="J482">
        <v>0.4</v>
      </c>
      <c r="K482">
        <v>0.5</v>
      </c>
      <c r="L482">
        <v>0.1</v>
      </c>
      <c r="M482">
        <v>479</v>
      </c>
    </row>
    <row r="483" spans="6:13" x14ac:dyDescent="0.2">
      <c r="F483" s="48">
        <v>36526</v>
      </c>
      <c r="G483" s="2">
        <v>0.33333333333333331</v>
      </c>
      <c r="H483">
        <v>0.5</v>
      </c>
      <c r="I483">
        <v>0</v>
      </c>
      <c r="J483">
        <v>0.4</v>
      </c>
      <c r="K483">
        <v>0.5</v>
      </c>
      <c r="L483">
        <v>0.1</v>
      </c>
      <c r="M483">
        <v>480</v>
      </c>
    </row>
    <row r="484" spans="6:13" x14ac:dyDescent="0.2">
      <c r="F484" s="48">
        <v>36526</v>
      </c>
      <c r="G484" s="2">
        <v>0.33402777777777781</v>
      </c>
      <c r="H484">
        <v>0.5</v>
      </c>
      <c r="I484">
        <v>0</v>
      </c>
      <c r="J484">
        <v>0.4</v>
      </c>
      <c r="K484">
        <v>0.5</v>
      </c>
      <c r="L484">
        <v>0.1</v>
      </c>
      <c r="M484">
        <v>481</v>
      </c>
    </row>
    <row r="485" spans="6:13" x14ac:dyDescent="0.2">
      <c r="F485" s="48">
        <v>36526</v>
      </c>
      <c r="G485" s="2">
        <v>0.3347222222222222</v>
      </c>
      <c r="H485">
        <v>0.5</v>
      </c>
      <c r="I485">
        <v>0</v>
      </c>
      <c r="J485">
        <v>0.4</v>
      </c>
      <c r="K485">
        <v>0.5</v>
      </c>
      <c r="L485">
        <v>0.1</v>
      </c>
      <c r="M485">
        <v>482</v>
      </c>
    </row>
    <row r="486" spans="6:13" x14ac:dyDescent="0.2">
      <c r="F486" s="48">
        <v>36526</v>
      </c>
      <c r="G486" s="2">
        <v>0.3354166666666667</v>
      </c>
      <c r="H486">
        <v>0.5</v>
      </c>
      <c r="I486">
        <v>0</v>
      </c>
      <c r="J486">
        <v>0.4</v>
      </c>
      <c r="K486">
        <v>0.5</v>
      </c>
      <c r="L486">
        <v>0.1</v>
      </c>
      <c r="M486">
        <v>483</v>
      </c>
    </row>
    <row r="487" spans="6:13" x14ac:dyDescent="0.2">
      <c r="F487" s="48">
        <v>36526</v>
      </c>
      <c r="G487" s="2">
        <v>0.33611111111111108</v>
      </c>
      <c r="H487">
        <v>0.5</v>
      </c>
      <c r="I487">
        <v>0</v>
      </c>
      <c r="J487">
        <v>0.4</v>
      </c>
      <c r="K487">
        <v>0.5</v>
      </c>
      <c r="L487">
        <v>0.1</v>
      </c>
      <c r="M487">
        <v>484</v>
      </c>
    </row>
    <row r="488" spans="6:13" x14ac:dyDescent="0.2">
      <c r="F488" s="48">
        <v>36526</v>
      </c>
      <c r="G488" s="2">
        <v>0.33680555555555558</v>
      </c>
      <c r="H488">
        <v>0.5</v>
      </c>
      <c r="I488">
        <v>0</v>
      </c>
      <c r="J488">
        <v>0.4</v>
      </c>
      <c r="K488">
        <v>0.5</v>
      </c>
      <c r="L488">
        <v>0.1</v>
      </c>
      <c r="M488">
        <v>485</v>
      </c>
    </row>
    <row r="489" spans="6:13" x14ac:dyDescent="0.2">
      <c r="F489" s="48">
        <v>36526</v>
      </c>
      <c r="G489" s="2">
        <v>0.33749999999999997</v>
      </c>
      <c r="H489">
        <v>0.5</v>
      </c>
      <c r="I489">
        <v>0</v>
      </c>
      <c r="J489">
        <v>0.4</v>
      </c>
      <c r="K489">
        <v>0.5</v>
      </c>
      <c r="L489">
        <v>0.1</v>
      </c>
      <c r="M489">
        <v>486</v>
      </c>
    </row>
    <row r="490" spans="6:13" x14ac:dyDescent="0.2">
      <c r="F490" s="48">
        <v>36526</v>
      </c>
      <c r="G490" s="2">
        <v>0.33819444444444446</v>
      </c>
      <c r="H490">
        <v>0.5</v>
      </c>
      <c r="I490">
        <v>0</v>
      </c>
      <c r="J490">
        <v>0.4</v>
      </c>
      <c r="K490">
        <v>0.5</v>
      </c>
      <c r="L490">
        <v>0.1</v>
      </c>
      <c r="M490">
        <v>487</v>
      </c>
    </row>
    <row r="491" spans="6:13" x14ac:dyDescent="0.2">
      <c r="F491" s="48">
        <v>36526</v>
      </c>
      <c r="G491" s="2">
        <v>0.33888888888888885</v>
      </c>
      <c r="H491">
        <v>0.5</v>
      </c>
      <c r="I491">
        <v>0</v>
      </c>
      <c r="J491">
        <v>0.4</v>
      </c>
      <c r="K491">
        <v>0.5</v>
      </c>
      <c r="L491">
        <v>0.1</v>
      </c>
      <c r="M491">
        <v>488</v>
      </c>
    </row>
    <row r="492" spans="6:13" x14ac:dyDescent="0.2">
      <c r="F492" s="48">
        <v>36526</v>
      </c>
      <c r="G492" s="2">
        <v>0.33958333333333335</v>
      </c>
      <c r="H492">
        <v>0.5</v>
      </c>
      <c r="I492">
        <v>0</v>
      </c>
      <c r="J492">
        <v>0.4</v>
      </c>
      <c r="K492">
        <v>0.5</v>
      </c>
      <c r="L492">
        <v>0.1</v>
      </c>
      <c r="M492">
        <v>489</v>
      </c>
    </row>
    <row r="493" spans="6:13" x14ac:dyDescent="0.2">
      <c r="F493" s="48">
        <v>36526</v>
      </c>
      <c r="G493" s="2">
        <v>0.34027777777777773</v>
      </c>
      <c r="H493">
        <v>0.5</v>
      </c>
      <c r="I493">
        <v>0</v>
      </c>
      <c r="J493">
        <v>0.4</v>
      </c>
      <c r="K493">
        <v>0.5</v>
      </c>
      <c r="L493">
        <v>0.1</v>
      </c>
      <c r="M493">
        <v>490</v>
      </c>
    </row>
    <row r="494" spans="6:13" x14ac:dyDescent="0.2">
      <c r="F494" s="48">
        <v>36526</v>
      </c>
      <c r="G494" s="2">
        <v>0.34097222222222223</v>
      </c>
      <c r="H494">
        <v>0.5</v>
      </c>
      <c r="I494">
        <v>0</v>
      </c>
      <c r="J494">
        <v>0.4</v>
      </c>
      <c r="K494">
        <v>0.5</v>
      </c>
      <c r="L494">
        <v>0.1</v>
      </c>
      <c r="M494">
        <v>491</v>
      </c>
    </row>
    <row r="495" spans="6:13" x14ac:dyDescent="0.2">
      <c r="F495" s="48">
        <v>36526</v>
      </c>
      <c r="G495" s="2">
        <v>0.34166666666666662</v>
      </c>
      <c r="H495">
        <v>0.5</v>
      </c>
      <c r="I495">
        <v>0</v>
      </c>
      <c r="J495">
        <v>0.4</v>
      </c>
      <c r="K495">
        <v>0.5</v>
      </c>
      <c r="L495">
        <v>0.1</v>
      </c>
      <c r="M495">
        <v>492</v>
      </c>
    </row>
    <row r="496" spans="6:13" x14ac:dyDescent="0.2">
      <c r="F496" s="48">
        <v>36526</v>
      </c>
      <c r="G496" s="2">
        <v>0.34236111111111112</v>
      </c>
      <c r="H496">
        <v>0.5</v>
      </c>
      <c r="I496">
        <v>0</v>
      </c>
      <c r="J496">
        <v>0.4</v>
      </c>
      <c r="K496">
        <v>0.5</v>
      </c>
      <c r="L496">
        <v>0.1</v>
      </c>
      <c r="M496">
        <v>493</v>
      </c>
    </row>
    <row r="497" spans="6:13" x14ac:dyDescent="0.2">
      <c r="F497" s="48">
        <v>36526</v>
      </c>
      <c r="G497" s="2">
        <v>0.3430555555555555</v>
      </c>
      <c r="H497">
        <v>0.5</v>
      </c>
      <c r="I497">
        <v>0</v>
      </c>
      <c r="J497">
        <v>0.4</v>
      </c>
      <c r="K497">
        <v>0.5</v>
      </c>
      <c r="L497">
        <v>0.1</v>
      </c>
      <c r="M497">
        <v>494</v>
      </c>
    </row>
    <row r="498" spans="6:13" x14ac:dyDescent="0.2">
      <c r="F498" s="48">
        <v>36526</v>
      </c>
      <c r="G498" s="2">
        <v>0.34375</v>
      </c>
      <c r="H498">
        <v>0.5</v>
      </c>
      <c r="I498">
        <v>0</v>
      </c>
      <c r="J498">
        <v>0.4</v>
      </c>
      <c r="K498">
        <v>0.5</v>
      </c>
      <c r="L498">
        <v>0.1</v>
      </c>
      <c r="M498">
        <v>495</v>
      </c>
    </row>
    <row r="499" spans="6:13" x14ac:dyDescent="0.2">
      <c r="F499" s="48">
        <v>36526</v>
      </c>
      <c r="G499" s="2">
        <v>0.3444444444444445</v>
      </c>
      <c r="H499">
        <v>0.5</v>
      </c>
      <c r="I499">
        <v>0</v>
      </c>
      <c r="J499">
        <v>0.4</v>
      </c>
      <c r="K499">
        <v>0.5</v>
      </c>
      <c r="L499">
        <v>0.1</v>
      </c>
      <c r="M499">
        <v>496</v>
      </c>
    </row>
    <row r="500" spans="6:13" x14ac:dyDescent="0.2">
      <c r="F500" s="48">
        <v>36526</v>
      </c>
      <c r="G500" s="2">
        <v>0.34513888888888888</v>
      </c>
      <c r="H500">
        <v>0.5</v>
      </c>
      <c r="I500">
        <v>0</v>
      </c>
      <c r="J500">
        <v>0.4</v>
      </c>
      <c r="K500">
        <v>0.5</v>
      </c>
      <c r="L500">
        <v>0.1</v>
      </c>
      <c r="M500">
        <v>497</v>
      </c>
    </row>
    <row r="501" spans="6:13" x14ac:dyDescent="0.2">
      <c r="F501" s="48">
        <v>36526</v>
      </c>
      <c r="G501" s="2">
        <v>0.34583333333333338</v>
      </c>
      <c r="H501">
        <v>0.5</v>
      </c>
      <c r="I501">
        <v>0</v>
      </c>
      <c r="J501">
        <v>0.4</v>
      </c>
      <c r="K501">
        <v>0.5</v>
      </c>
      <c r="L501">
        <v>0.1</v>
      </c>
      <c r="M501">
        <v>498</v>
      </c>
    </row>
    <row r="502" spans="6:13" x14ac:dyDescent="0.2">
      <c r="F502" s="48">
        <v>36526</v>
      </c>
      <c r="G502" s="2">
        <v>0.34652777777777777</v>
      </c>
      <c r="H502">
        <v>0.5</v>
      </c>
      <c r="I502">
        <v>0</v>
      </c>
      <c r="J502">
        <v>0.4</v>
      </c>
      <c r="K502">
        <v>0.5</v>
      </c>
      <c r="L502">
        <v>0.1</v>
      </c>
      <c r="M502">
        <v>499</v>
      </c>
    </row>
    <row r="503" spans="6:13" x14ac:dyDescent="0.2">
      <c r="F503" s="48">
        <v>36526</v>
      </c>
      <c r="G503" s="2">
        <v>0.34722222222222227</v>
      </c>
      <c r="H503">
        <v>0.5</v>
      </c>
      <c r="I503">
        <v>0</v>
      </c>
      <c r="J503">
        <v>0.4</v>
      </c>
      <c r="K503">
        <v>0.5</v>
      </c>
      <c r="L503">
        <v>0.1</v>
      </c>
      <c r="M503">
        <v>500</v>
      </c>
    </row>
    <row r="504" spans="6:13" x14ac:dyDescent="0.2">
      <c r="F504" s="48">
        <v>36526</v>
      </c>
      <c r="G504" s="2">
        <v>0.34791666666666665</v>
      </c>
      <c r="H504">
        <v>0.5</v>
      </c>
      <c r="I504">
        <v>0</v>
      </c>
      <c r="J504">
        <v>0.4</v>
      </c>
      <c r="K504">
        <v>0.5</v>
      </c>
      <c r="L504">
        <v>0.1</v>
      </c>
      <c r="M504">
        <v>501</v>
      </c>
    </row>
    <row r="505" spans="6:13" x14ac:dyDescent="0.2">
      <c r="F505" s="48">
        <v>36526</v>
      </c>
      <c r="G505" s="2">
        <v>0.34861111111111115</v>
      </c>
      <c r="H505">
        <v>0.5</v>
      </c>
      <c r="I505">
        <v>0</v>
      </c>
      <c r="J505">
        <v>0.4</v>
      </c>
      <c r="K505">
        <v>0.5</v>
      </c>
      <c r="L505">
        <v>0.1</v>
      </c>
      <c r="M505">
        <v>502</v>
      </c>
    </row>
    <row r="506" spans="6:13" x14ac:dyDescent="0.2">
      <c r="F506" s="48">
        <v>36526</v>
      </c>
      <c r="G506" s="2">
        <v>0.34930555555555554</v>
      </c>
      <c r="H506">
        <v>0.5</v>
      </c>
      <c r="I506">
        <v>0</v>
      </c>
      <c r="J506">
        <v>0.4</v>
      </c>
      <c r="K506">
        <v>0.5</v>
      </c>
      <c r="L506">
        <v>0.1</v>
      </c>
      <c r="M506">
        <v>503</v>
      </c>
    </row>
    <row r="507" spans="6:13" x14ac:dyDescent="0.2">
      <c r="F507" s="48">
        <v>36526</v>
      </c>
      <c r="G507" s="2">
        <v>0.35000000000000003</v>
      </c>
      <c r="H507">
        <v>0.5</v>
      </c>
      <c r="I507">
        <v>0</v>
      </c>
      <c r="J507">
        <v>0.4</v>
      </c>
      <c r="K507">
        <v>0.5</v>
      </c>
      <c r="L507">
        <v>0.1</v>
      </c>
      <c r="M507">
        <v>504</v>
      </c>
    </row>
    <row r="508" spans="6:13" x14ac:dyDescent="0.2">
      <c r="F508" s="48">
        <v>36526</v>
      </c>
      <c r="G508" s="2">
        <v>0.35069444444444442</v>
      </c>
      <c r="H508">
        <v>0.5</v>
      </c>
      <c r="I508">
        <v>0</v>
      </c>
      <c r="J508">
        <v>0.4</v>
      </c>
      <c r="K508">
        <v>0.5</v>
      </c>
      <c r="L508">
        <v>0.1</v>
      </c>
      <c r="M508">
        <v>505</v>
      </c>
    </row>
    <row r="509" spans="6:13" x14ac:dyDescent="0.2">
      <c r="F509" s="48">
        <v>36526</v>
      </c>
      <c r="G509" s="2">
        <v>0.35138888888888892</v>
      </c>
      <c r="H509">
        <v>0.5</v>
      </c>
      <c r="I509">
        <v>0</v>
      </c>
      <c r="J509">
        <v>0.4</v>
      </c>
      <c r="K509">
        <v>0.5</v>
      </c>
      <c r="L509">
        <v>0.1</v>
      </c>
      <c r="M509">
        <v>506</v>
      </c>
    </row>
    <row r="510" spans="6:13" x14ac:dyDescent="0.2">
      <c r="F510" s="48">
        <v>36526</v>
      </c>
      <c r="G510" s="2">
        <v>0.3520833333333333</v>
      </c>
      <c r="H510">
        <v>0.5</v>
      </c>
      <c r="I510">
        <v>0</v>
      </c>
      <c r="J510">
        <v>0.4</v>
      </c>
      <c r="K510">
        <v>0.5</v>
      </c>
      <c r="L510">
        <v>0.1</v>
      </c>
      <c r="M510">
        <v>507</v>
      </c>
    </row>
    <row r="511" spans="6:13" x14ac:dyDescent="0.2">
      <c r="F511" s="48">
        <v>36526</v>
      </c>
      <c r="G511" s="2">
        <v>0.3527777777777778</v>
      </c>
      <c r="H511">
        <v>0.5</v>
      </c>
      <c r="I511">
        <v>0</v>
      </c>
      <c r="J511">
        <v>0.4</v>
      </c>
      <c r="K511">
        <v>0.5</v>
      </c>
      <c r="L511">
        <v>0.1</v>
      </c>
      <c r="M511">
        <v>508</v>
      </c>
    </row>
    <row r="512" spans="6:13" x14ac:dyDescent="0.2">
      <c r="F512" s="48">
        <v>36526</v>
      </c>
      <c r="G512" s="2">
        <v>0.35347222222222219</v>
      </c>
      <c r="H512">
        <v>0.5</v>
      </c>
      <c r="I512">
        <v>0</v>
      </c>
      <c r="J512">
        <v>0.4</v>
      </c>
      <c r="K512">
        <v>0.5</v>
      </c>
      <c r="L512">
        <v>0.1</v>
      </c>
      <c r="M512">
        <v>509</v>
      </c>
    </row>
    <row r="513" spans="6:13" x14ac:dyDescent="0.2">
      <c r="F513" s="48">
        <v>36526</v>
      </c>
      <c r="G513" s="2">
        <v>0.35416666666666669</v>
      </c>
      <c r="H513">
        <v>0.5</v>
      </c>
      <c r="I513">
        <v>0</v>
      </c>
      <c r="J513">
        <v>0.4</v>
      </c>
      <c r="K513">
        <v>0.5</v>
      </c>
      <c r="L513">
        <v>0.1</v>
      </c>
      <c r="M513">
        <v>510</v>
      </c>
    </row>
    <row r="514" spans="6:13" x14ac:dyDescent="0.2">
      <c r="F514" s="48">
        <v>36526</v>
      </c>
      <c r="G514" s="2">
        <v>0.35486111111111113</v>
      </c>
      <c r="H514">
        <v>0.5</v>
      </c>
      <c r="I514">
        <v>0</v>
      </c>
      <c r="J514">
        <v>0.4</v>
      </c>
      <c r="K514">
        <v>0.5</v>
      </c>
      <c r="L514">
        <v>0.1</v>
      </c>
      <c r="M514">
        <v>511</v>
      </c>
    </row>
    <row r="515" spans="6:13" x14ac:dyDescent="0.2">
      <c r="F515" s="48">
        <v>36526</v>
      </c>
      <c r="G515" s="2">
        <v>0.35555555555555557</v>
      </c>
      <c r="H515">
        <v>0.5</v>
      </c>
      <c r="I515">
        <v>0</v>
      </c>
      <c r="J515">
        <v>0.4</v>
      </c>
      <c r="K515">
        <v>0.5</v>
      </c>
      <c r="L515">
        <v>0.1</v>
      </c>
      <c r="M515">
        <v>512</v>
      </c>
    </row>
    <row r="516" spans="6:13" x14ac:dyDescent="0.2">
      <c r="F516" s="48">
        <v>36526</v>
      </c>
      <c r="G516" s="2">
        <v>0.35625000000000001</v>
      </c>
      <c r="H516">
        <v>0.5</v>
      </c>
      <c r="I516">
        <v>0</v>
      </c>
      <c r="J516">
        <v>0.4</v>
      </c>
      <c r="K516">
        <v>0.5</v>
      </c>
      <c r="L516">
        <v>0.1</v>
      </c>
      <c r="M516">
        <v>513</v>
      </c>
    </row>
    <row r="517" spans="6:13" x14ac:dyDescent="0.2">
      <c r="F517" s="48">
        <v>36526</v>
      </c>
      <c r="G517" s="2">
        <v>0.35694444444444445</v>
      </c>
      <c r="H517">
        <v>0.5</v>
      </c>
      <c r="I517">
        <v>0</v>
      </c>
      <c r="J517">
        <v>0.5</v>
      </c>
      <c r="K517">
        <v>0.5</v>
      </c>
      <c r="L517">
        <v>0.1</v>
      </c>
      <c r="M517">
        <v>514</v>
      </c>
    </row>
    <row r="518" spans="6:13" x14ac:dyDescent="0.2">
      <c r="F518" s="48">
        <v>36526</v>
      </c>
      <c r="G518" s="2">
        <v>0.3576388888888889</v>
      </c>
      <c r="H518">
        <v>0.5</v>
      </c>
      <c r="I518">
        <v>0</v>
      </c>
      <c r="J518">
        <v>0.5</v>
      </c>
      <c r="K518">
        <v>0.5</v>
      </c>
      <c r="L518">
        <v>0.1</v>
      </c>
      <c r="M518">
        <v>515</v>
      </c>
    </row>
    <row r="519" spans="6:13" x14ac:dyDescent="0.2">
      <c r="F519" s="48">
        <v>36526</v>
      </c>
      <c r="G519" s="2">
        <v>0.35833333333333334</v>
      </c>
      <c r="H519">
        <v>0.5</v>
      </c>
      <c r="I519">
        <v>0</v>
      </c>
      <c r="J519">
        <v>0.5</v>
      </c>
      <c r="K519">
        <v>0.5</v>
      </c>
      <c r="L519">
        <v>0.1</v>
      </c>
      <c r="M519">
        <v>516</v>
      </c>
    </row>
    <row r="520" spans="6:13" x14ac:dyDescent="0.2">
      <c r="F520" s="48">
        <v>36526</v>
      </c>
      <c r="G520" s="2">
        <v>0.35902777777777778</v>
      </c>
      <c r="H520">
        <v>0.5</v>
      </c>
      <c r="I520">
        <v>0</v>
      </c>
      <c r="J520">
        <v>0.5</v>
      </c>
      <c r="K520">
        <v>0.5</v>
      </c>
      <c r="L520">
        <v>0.1</v>
      </c>
      <c r="M520">
        <v>517</v>
      </c>
    </row>
    <row r="521" spans="6:13" x14ac:dyDescent="0.2">
      <c r="F521" s="48">
        <v>36526</v>
      </c>
      <c r="G521" s="2">
        <v>0.35972222222222222</v>
      </c>
      <c r="H521">
        <v>0.5</v>
      </c>
      <c r="I521">
        <v>0</v>
      </c>
      <c r="J521">
        <v>0.5</v>
      </c>
      <c r="K521">
        <v>0.5</v>
      </c>
      <c r="L521">
        <v>0.1</v>
      </c>
      <c r="M521">
        <v>518</v>
      </c>
    </row>
    <row r="522" spans="6:13" x14ac:dyDescent="0.2">
      <c r="F522" s="48">
        <v>36526</v>
      </c>
      <c r="G522" s="2">
        <v>0.36041666666666666</v>
      </c>
      <c r="H522">
        <v>0.5</v>
      </c>
      <c r="I522">
        <v>0</v>
      </c>
      <c r="J522">
        <v>0.5</v>
      </c>
      <c r="K522">
        <v>0.5</v>
      </c>
      <c r="L522">
        <v>0.1</v>
      </c>
      <c r="M522">
        <v>519</v>
      </c>
    </row>
    <row r="523" spans="6:13" x14ac:dyDescent="0.2">
      <c r="F523" s="48">
        <v>36526</v>
      </c>
      <c r="G523" s="2">
        <v>0.3611111111111111</v>
      </c>
      <c r="H523">
        <v>0.5</v>
      </c>
      <c r="I523">
        <v>0</v>
      </c>
      <c r="J523">
        <v>0.5</v>
      </c>
      <c r="K523">
        <v>0.5</v>
      </c>
      <c r="L523">
        <v>0.1</v>
      </c>
      <c r="M523">
        <v>520</v>
      </c>
    </row>
    <row r="524" spans="6:13" x14ac:dyDescent="0.2">
      <c r="F524" s="48">
        <v>36526</v>
      </c>
      <c r="G524" s="2">
        <v>0.36180555555555555</v>
      </c>
      <c r="H524">
        <v>0.5</v>
      </c>
      <c r="I524">
        <v>0</v>
      </c>
      <c r="J524">
        <v>0.5</v>
      </c>
      <c r="K524">
        <v>0.5</v>
      </c>
      <c r="L524">
        <v>0.1</v>
      </c>
      <c r="M524">
        <v>521</v>
      </c>
    </row>
    <row r="525" spans="6:13" x14ac:dyDescent="0.2">
      <c r="F525" s="48">
        <v>36526</v>
      </c>
      <c r="G525" s="2">
        <v>0.36249999999999999</v>
      </c>
      <c r="H525">
        <v>0.5</v>
      </c>
      <c r="I525">
        <v>0</v>
      </c>
      <c r="J525">
        <v>0.5</v>
      </c>
      <c r="K525">
        <v>0.5</v>
      </c>
      <c r="L525">
        <v>0.1</v>
      </c>
      <c r="M525">
        <v>522</v>
      </c>
    </row>
    <row r="526" spans="6:13" x14ac:dyDescent="0.2">
      <c r="F526" s="48">
        <v>36526</v>
      </c>
      <c r="G526" s="2">
        <v>0.36319444444444443</v>
      </c>
      <c r="H526">
        <v>0.5</v>
      </c>
      <c r="I526">
        <v>0</v>
      </c>
      <c r="J526">
        <v>0.5</v>
      </c>
      <c r="K526">
        <v>0.5</v>
      </c>
      <c r="L526">
        <v>0.1</v>
      </c>
      <c r="M526">
        <v>523</v>
      </c>
    </row>
    <row r="527" spans="6:13" x14ac:dyDescent="0.2">
      <c r="F527" s="48">
        <v>36526</v>
      </c>
      <c r="G527" s="2">
        <v>0.36388888888888887</v>
      </c>
      <c r="H527">
        <v>0.5</v>
      </c>
      <c r="I527">
        <v>0</v>
      </c>
      <c r="J527">
        <v>0.5</v>
      </c>
      <c r="K527">
        <v>0.5</v>
      </c>
      <c r="L527">
        <v>0.1</v>
      </c>
      <c r="M527">
        <v>524</v>
      </c>
    </row>
    <row r="528" spans="6:13" x14ac:dyDescent="0.2">
      <c r="F528" s="48">
        <v>36526</v>
      </c>
      <c r="G528" s="2">
        <v>0.36458333333333331</v>
      </c>
      <c r="H528">
        <v>0.5</v>
      </c>
      <c r="I528">
        <v>0</v>
      </c>
      <c r="J528">
        <v>0.5</v>
      </c>
      <c r="K528">
        <v>0.5</v>
      </c>
      <c r="L528">
        <v>0.1</v>
      </c>
      <c r="M528">
        <v>525</v>
      </c>
    </row>
    <row r="529" spans="6:13" x14ac:dyDescent="0.2">
      <c r="F529" s="48">
        <v>36526</v>
      </c>
      <c r="G529" s="2">
        <v>0.36527777777777781</v>
      </c>
      <c r="H529">
        <v>0.5</v>
      </c>
      <c r="I529">
        <v>0</v>
      </c>
      <c r="J529">
        <v>0.5</v>
      </c>
      <c r="K529">
        <v>0.5</v>
      </c>
      <c r="L529">
        <v>0.1</v>
      </c>
      <c r="M529">
        <v>526</v>
      </c>
    </row>
    <row r="530" spans="6:13" x14ac:dyDescent="0.2">
      <c r="F530" s="48">
        <v>36526</v>
      </c>
      <c r="G530" s="2">
        <v>0.3659722222222222</v>
      </c>
      <c r="H530">
        <v>0.5</v>
      </c>
      <c r="I530">
        <v>0</v>
      </c>
      <c r="J530">
        <v>0.5</v>
      </c>
      <c r="K530">
        <v>0.5</v>
      </c>
      <c r="L530">
        <v>0.1</v>
      </c>
      <c r="M530">
        <v>527</v>
      </c>
    </row>
    <row r="531" spans="6:13" x14ac:dyDescent="0.2">
      <c r="F531" s="48">
        <v>36526</v>
      </c>
      <c r="G531" s="2">
        <v>0.3666666666666667</v>
      </c>
      <c r="H531">
        <v>0.5</v>
      </c>
      <c r="I531">
        <v>0</v>
      </c>
      <c r="J531">
        <v>0.5</v>
      </c>
      <c r="K531">
        <v>0.5</v>
      </c>
      <c r="L531">
        <v>0.1</v>
      </c>
      <c r="M531">
        <v>528</v>
      </c>
    </row>
    <row r="532" spans="6:13" x14ac:dyDescent="0.2">
      <c r="F532" s="48">
        <v>36526</v>
      </c>
      <c r="G532" s="2">
        <v>0.36736111111111108</v>
      </c>
      <c r="H532">
        <v>0.5</v>
      </c>
      <c r="I532">
        <v>0</v>
      </c>
      <c r="J532">
        <v>0.5</v>
      </c>
      <c r="K532">
        <v>0.5</v>
      </c>
      <c r="L532">
        <v>0.1</v>
      </c>
      <c r="M532">
        <v>529</v>
      </c>
    </row>
    <row r="533" spans="6:13" x14ac:dyDescent="0.2">
      <c r="F533" s="48">
        <v>36526</v>
      </c>
      <c r="G533" s="2">
        <v>0.36805555555555558</v>
      </c>
      <c r="H533">
        <v>0.5</v>
      </c>
      <c r="I533">
        <v>0</v>
      </c>
      <c r="J533">
        <v>0.5</v>
      </c>
      <c r="K533">
        <v>0.5</v>
      </c>
      <c r="L533">
        <v>0.1</v>
      </c>
      <c r="M533">
        <v>530</v>
      </c>
    </row>
    <row r="534" spans="6:13" x14ac:dyDescent="0.2">
      <c r="F534" s="48">
        <v>36526</v>
      </c>
      <c r="G534" s="2">
        <v>0.36874999999999997</v>
      </c>
      <c r="H534">
        <v>0.5</v>
      </c>
      <c r="I534">
        <v>0</v>
      </c>
      <c r="J534">
        <v>0.5</v>
      </c>
      <c r="K534">
        <v>0.5</v>
      </c>
      <c r="L534">
        <v>0.1</v>
      </c>
      <c r="M534">
        <v>531</v>
      </c>
    </row>
    <row r="535" spans="6:13" x14ac:dyDescent="0.2">
      <c r="F535" s="48">
        <v>36526</v>
      </c>
      <c r="G535" s="2">
        <v>0.36944444444444446</v>
      </c>
      <c r="H535">
        <v>0.5</v>
      </c>
      <c r="I535">
        <v>0</v>
      </c>
      <c r="J535">
        <v>0.5</v>
      </c>
      <c r="K535">
        <v>0.5</v>
      </c>
      <c r="L535">
        <v>0.1</v>
      </c>
      <c r="M535">
        <v>532</v>
      </c>
    </row>
    <row r="536" spans="6:13" x14ac:dyDescent="0.2">
      <c r="F536" s="48">
        <v>36526</v>
      </c>
      <c r="G536" s="2">
        <v>0.37013888888888885</v>
      </c>
      <c r="H536">
        <v>0.5</v>
      </c>
      <c r="I536">
        <v>0</v>
      </c>
      <c r="J536">
        <v>0.5</v>
      </c>
      <c r="K536">
        <v>0.5</v>
      </c>
      <c r="L536">
        <v>0.1</v>
      </c>
      <c r="M536">
        <v>533</v>
      </c>
    </row>
    <row r="537" spans="6:13" x14ac:dyDescent="0.2">
      <c r="F537" s="48">
        <v>36526</v>
      </c>
      <c r="G537" s="2">
        <v>0.37083333333333335</v>
      </c>
      <c r="H537">
        <v>0.5</v>
      </c>
      <c r="I537">
        <v>0</v>
      </c>
      <c r="J537">
        <v>0.5</v>
      </c>
      <c r="K537">
        <v>0.5</v>
      </c>
      <c r="L537">
        <v>0.1</v>
      </c>
      <c r="M537">
        <v>534</v>
      </c>
    </row>
    <row r="538" spans="6:13" x14ac:dyDescent="0.2">
      <c r="F538" s="48">
        <v>36526</v>
      </c>
      <c r="G538" s="2">
        <v>0.37152777777777773</v>
      </c>
      <c r="H538">
        <v>0.5</v>
      </c>
      <c r="I538">
        <v>0</v>
      </c>
      <c r="J538">
        <v>0.5</v>
      </c>
      <c r="K538">
        <v>0.5</v>
      </c>
      <c r="L538">
        <v>0.1</v>
      </c>
      <c r="M538">
        <v>535</v>
      </c>
    </row>
    <row r="539" spans="6:13" x14ac:dyDescent="0.2">
      <c r="F539" s="48">
        <v>36526</v>
      </c>
      <c r="G539" s="2">
        <v>0.37222222222222223</v>
      </c>
      <c r="H539">
        <v>0.5</v>
      </c>
      <c r="I539">
        <v>0</v>
      </c>
      <c r="J539">
        <v>0.5</v>
      </c>
      <c r="K539">
        <v>0.5</v>
      </c>
      <c r="L539">
        <v>0.1</v>
      </c>
      <c r="M539">
        <v>536</v>
      </c>
    </row>
    <row r="540" spans="6:13" x14ac:dyDescent="0.2">
      <c r="F540" s="48">
        <v>36526</v>
      </c>
      <c r="G540" s="2">
        <v>0.37291666666666662</v>
      </c>
      <c r="H540">
        <v>0.5</v>
      </c>
      <c r="I540">
        <v>0</v>
      </c>
      <c r="J540">
        <v>0.5</v>
      </c>
      <c r="K540">
        <v>0.5</v>
      </c>
      <c r="L540">
        <v>0.1</v>
      </c>
      <c r="M540">
        <v>537</v>
      </c>
    </row>
    <row r="541" spans="6:13" x14ac:dyDescent="0.2">
      <c r="F541" s="48">
        <v>36526</v>
      </c>
      <c r="G541" s="2">
        <v>0.37361111111111112</v>
      </c>
      <c r="H541">
        <v>0.5</v>
      </c>
      <c r="I541">
        <v>0</v>
      </c>
      <c r="J541">
        <v>0.5</v>
      </c>
      <c r="K541">
        <v>0.5</v>
      </c>
      <c r="L541">
        <v>0.1</v>
      </c>
      <c r="M541">
        <v>538</v>
      </c>
    </row>
    <row r="542" spans="6:13" x14ac:dyDescent="0.2">
      <c r="F542" s="48">
        <v>36526</v>
      </c>
      <c r="G542" s="2">
        <v>0.3743055555555555</v>
      </c>
      <c r="H542">
        <v>0.5</v>
      </c>
      <c r="I542">
        <v>0</v>
      </c>
      <c r="J542">
        <v>0.5</v>
      </c>
      <c r="K542">
        <v>0.5</v>
      </c>
      <c r="L542">
        <v>0.1</v>
      </c>
      <c r="M542">
        <v>539</v>
      </c>
    </row>
    <row r="543" spans="6:13" x14ac:dyDescent="0.2">
      <c r="F543" s="48">
        <v>36526</v>
      </c>
      <c r="G543" s="2">
        <v>0.375</v>
      </c>
      <c r="H543">
        <v>0.5</v>
      </c>
      <c r="I543">
        <v>0</v>
      </c>
      <c r="J543">
        <v>0.5</v>
      </c>
      <c r="K543">
        <v>0.5</v>
      </c>
      <c r="L543">
        <v>0.1</v>
      </c>
      <c r="M543">
        <v>540</v>
      </c>
    </row>
    <row r="544" spans="6:13" x14ac:dyDescent="0.2">
      <c r="F544" s="48">
        <v>36526</v>
      </c>
      <c r="G544" s="2">
        <v>0.3756944444444445</v>
      </c>
      <c r="H544">
        <v>0.5</v>
      </c>
      <c r="I544">
        <v>0</v>
      </c>
      <c r="J544">
        <v>0.5</v>
      </c>
      <c r="K544">
        <v>0.5</v>
      </c>
      <c r="L544">
        <v>0.1</v>
      </c>
      <c r="M544">
        <v>541</v>
      </c>
    </row>
    <row r="545" spans="6:13" x14ac:dyDescent="0.2">
      <c r="F545" s="48">
        <v>36526</v>
      </c>
      <c r="G545" s="2">
        <v>0.37638888888888888</v>
      </c>
      <c r="H545">
        <v>0.5</v>
      </c>
      <c r="I545">
        <v>0</v>
      </c>
      <c r="J545">
        <v>0.5</v>
      </c>
      <c r="K545">
        <v>0.5</v>
      </c>
      <c r="L545">
        <v>0.1</v>
      </c>
      <c r="M545">
        <v>542</v>
      </c>
    </row>
    <row r="546" spans="6:13" x14ac:dyDescent="0.2">
      <c r="F546" s="48">
        <v>36526</v>
      </c>
      <c r="G546" s="2">
        <v>0.37708333333333338</v>
      </c>
      <c r="H546">
        <v>0.5</v>
      </c>
      <c r="I546">
        <v>0</v>
      </c>
      <c r="J546">
        <v>0.5</v>
      </c>
      <c r="K546">
        <v>0.5</v>
      </c>
      <c r="L546">
        <v>0.1</v>
      </c>
      <c r="M546">
        <v>543</v>
      </c>
    </row>
    <row r="547" spans="6:13" x14ac:dyDescent="0.2">
      <c r="F547" s="48">
        <v>36526</v>
      </c>
      <c r="G547" s="2">
        <v>0.37777777777777777</v>
      </c>
      <c r="H547">
        <v>0.5</v>
      </c>
      <c r="I547">
        <v>0</v>
      </c>
      <c r="J547">
        <v>0.5</v>
      </c>
      <c r="K547">
        <v>0.5</v>
      </c>
      <c r="L547">
        <v>0.1</v>
      </c>
      <c r="M547">
        <v>544</v>
      </c>
    </row>
    <row r="548" spans="6:13" x14ac:dyDescent="0.2">
      <c r="F548" s="48">
        <v>36526</v>
      </c>
      <c r="G548" s="2">
        <v>0.37847222222222227</v>
      </c>
      <c r="H548">
        <v>0.5</v>
      </c>
      <c r="I548">
        <v>0</v>
      </c>
      <c r="J548">
        <v>0.5</v>
      </c>
      <c r="K548">
        <v>0.5</v>
      </c>
      <c r="L548">
        <v>0.1</v>
      </c>
      <c r="M548">
        <v>545</v>
      </c>
    </row>
    <row r="549" spans="6:13" x14ac:dyDescent="0.2">
      <c r="F549" s="48">
        <v>36526</v>
      </c>
      <c r="G549" s="2">
        <v>0.37916666666666665</v>
      </c>
      <c r="H549">
        <v>0.5</v>
      </c>
      <c r="I549">
        <v>0</v>
      </c>
      <c r="J549">
        <v>0.5</v>
      </c>
      <c r="K549">
        <v>0.5</v>
      </c>
      <c r="L549">
        <v>0.1</v>
      </c>
      <c r="M549">
        <v>546</v>
      </c>
    </row>
    <row r="550" spans="6:13" x14ac:dyDescent="0.2">
      <c r="F550" s="48">
        <v>36526</v>
      </c>
      <c r="G550" s="2">
        <v>0.37986111111111115</v>
      </c>
      <c r="H550">
        <v>0.5</v>
      </c>
      <c r="I550">
        <v>0</v>
      </c>
      <c r="J550">
        <v>0.5</v>
      </c>
      <c r="K550">
        <v>0.5</v>
      </c>
      <c r="L550">
        <v>0.1</v>
      </c>
      <c r="M550">
        <v>547</v>
      </c>
    </row>
    <row r="551" spans="6:13" x14ac:dyDescent="0.2">
      <c r="F551" s="48">
        <v>36526</v>
      </c>
      <c r="G551" s="2">
        <v>0.38055555555555554</v>
      </c>
      <c r="H551">
        <v>0.5</v>
      </c>
      <c r="I551">
        <v>0</v>
      </c>
      <c r="J551">
        <v>0.5</v>
      </c>
      <c r="K551">
        <v>0.5</v>
      </c>
      <c r="L551">
        <v>0.1</v>
      </c>
      <c r="M551">
        <v>548</v>
      </c>
    </row>
    <row r="552" spans="6:13" x14ac:dyDescent="0.2">
      <c r="F552" s="48">
        <v>36526</v>
      </c>
      <c r="G552" s="2">
        <v>0.38125000000000003</v>
      </c>
      <c r="H552">
        <v>0.5</v>
      </c>
      <c r="I552">
        <v>0</v>
      </c>
      <c r="J552">
        <v>0.5</v>
      </c>
      <c r="K552">
        <v>0.5</v>
      </c>
      <c r="L552">
        <v>0.1</v>
      </c>
      <c r="M552">
        <v>549</v>
      </c>
    </row>
    <row r="553" spans="6:13" x14ac:dyDescent="0.2">
      <c r="F553" s="48">
        <v>36526</v>
      </c>
      <c r="G553" s="2">
        <v>0.38194444444444442</v>
      </c>
      <c r="H553">
        <v>0.5</v>
      </c>
      <c r="I553">
        <v>0</v>
      </c>
      <c r="J553">
        <v>0.5</v>
      </c>
      <c r="K553">
        <v>0.5</v>
      </c>
      <c r="L553">
        <v>0.1</v>
      </c>
      <c r="M553">
        <v>550</v>
      </c>
    </row>
    <row r="554" spans="6:13" x14ac:dyDescent="0.2">
      <c r="F554" s="48">
        <v>36526</v>
      </c>
      <c r="G554" s="2">
        <v>0.38263888888888892</v>
      </c>
      <c r="H554">
        <v>0.5</v>
      </c>
      <c r="I554">
        <v>0</v>
      </c>
      <c r="J554">
        <v>0.5</v>
      </c>
      <c r="K554">
        <v>0.5</v>
      </c>
      <c r="L554">
        <v>0.1</v>
      </c>
      <c r="M554">
        <v>551</v>
      </c>
    </row>
    <row r="555" spans="6:13" x14ac:dyDescent="0.2">
      <c r="F555" s="48">
        <v>36526</v>
      </c>
      <c r="G555" s="2">
        <v>0.3833333333333333</v>
      </c>
      <c r="H555">
        <v>0.5</v>
      </c>
      <c r="I555">
        <v>0</v>
      </c>
      <c r="J555">
        <v>0.5</v>
      </c>
      <c r="K555">
        <v>0.5</v>
      </c>
      <c r="L555">
        <v>0.1</v>
      </c>
      <c r="M555">
        <v>552</v>
      </c>
    </row>
    <row r="556" spans="6:13" x14ac:dyDescent="0.2">
      <c r="F556" s="48">
        <v>36526</v>
      </c>
      <c r="G556" s="2">
        <v>0.3840277777777778</v>
      </c>
      <c r="H556">
        <v>0.5</v>
      </c>
      <c r="I556">
        <v>0</v>
      </c>
      <c r="J556">
        <v>0.5</v>
      </c>
      <c r="K556">
        <v>0.5</v>
      </c>
      <c r="L556">
        <v>0.1</v>
      </c>
      <c r="M556">
        <v>553</v>
      </c>
    </row>
    <row r="557" spans="6:13" x14ac:dyDescent="0.2">
      <c r="F557" s="48">
        <v>36526</v>
      </c>
      <c r="G557" s="2">
        <v>0.38472222222222219</v>
      </c>
      <c r="H557">
        <v>0.5</v>
      </c>
      <c r="I557">
        <v>0</v>
      </c>
      <c r="J557">
        <v>0.5</v>
      </c>
      <c r="K557">
        <v>0.5</v>
      </c>
      <c r="L557">
        <v>0.1</v>
      </c>
      <c r="M557">
        <v>554</v>
      </c>
    </row>
    <row r="558" spans="6:13" x14ac:dyDescent="0.2">
      <c r="F558" s="48">
        <v>36526</v>
      </c>
      <c r="G558" s="2">
        <v>0.38541666666666669</v>
      </c>
      <c r="H558">
        <v>0.5</v>
      </c>
      <c r="I558">
        <v>0</v>
      </c>
      <c r="J558">
        <v>0.5</v>
      </c>
      <c r="K558">
        <v>0.5</v>
      </c>
      <c r="L558">
        <v>0.1</v>
      </c>
      <c r="M558">
        <v>555</v>
      </c>
    </row>
    <row r="559" spans="6:13" x14ac:dyDescent="0.2">
      <c r="F559" s="48">
        <v>36526</v>
      </c>
      <c r="G559" s="2">
        <v>0.38611111111111113</v>
      </c>
      <c r="H559">
        <v>0.5</v>
      </c>
      <c r="I559">
        <v>0</v>
      </c>
      <c r="J559">
        <v>0.5</v>
      </c>
      <c r="K559">
        <v>0.5</v>
      </c>
      <c r="L559">
        <v>0.1</v>
      </c>
      <c r="M559">
        <v>556</v>
      </c>
    </row>
    <row r="560" spans="6:13" x14ac:dyDescent="0.2">
      <c r="F560" s="48">
        <v>36526</v>
      </c>
      <c r="G560" s="2">
        <v>0.38680555555555557</v>
      </c>
      <c r="H560">
        <v>0.5</v>
      </c>
      <c r="I560">
        <v>0</v>
      </c>
      <c r="J560">
        <v>0.5</v>
      </c>
      <c r="K560">
        <v>0.5</v>
      </c>
      <c r="L560">
        <v>0.1</v>
      </c>
      <c r="M560">
        <v>557</v>
      </c>
    </row>
    <row r="561" spans="6:13" x14ac:dyDescent="0.2">
      <c r="F561" s="48">
        <v>36526</v>
      </c>
      <c r="G561" s="2">
        <v>0.38750000000000001</v>
      </c>
      <c r="H561">
        <v>0.5</v>
      </c>
      <c r="I561">
        <v>0</v>
      </c>
      <c r="J561">
        <v>0.5</v>
      </c>
      <c r="K561">
        <v>0.5</v>
      </c>
      <c r="L561">
        <v>0.1</v>
      </c>
      <c r="M561">
        <v>558</v>
      </c>
    </row>
    <row r="562" spans="6:13" x14ac:dyDescent="0.2">
      <c r="F562" s="48">
        <v>36526</v>
      </c>
      <c r="G562" s="2">
        <v>0.38819444444444445</v>
      </c>
      <c r="H562">
        <v>0.5</v>
      </c>
      <c r="I562">
        <v>0</v>
      </c>
      <c r="J562">
        <v>0.5</v>
      </c>
      <c r="K562">
        <v>0.5</v>
      </c>
      <c r="L562">
        <v>0.1</v>
      </c>
      <c r="M562">
        <v>559</v>
      </c>
    </row>
    <row r="563" spans="6:13" x14ac:dyDescent="0.2">
      <c r="F563" s="48">
        <v>36526</v>
      </c>
      <c r="G563" s="2">
        <v>0.3888888888888889</v>
      </c>
      <c r="H563">
        <v>0.5</v>
      </c>
      <c r="I563">
        <v>0</v>
      </c>
      <c r="J563">
        <v>0.5</v>
      </c>
      <c r="K563">
        <v>0.5</v>
      </c>
      <c r="L563">
        <v>0.1</v>
      </c>
      <c r="M563">
        <v>560</v>
      </c>
    </row>
    <row r="564" spans="6:13" x14ac:dyDescent="0.2">
      <c r="F564" s="48">
        <v>36526</v>
      </c>
      <c r="G564" s="2">
        <v>0.38958333333333334</v>
      </c>
      <c r="H564">
        <v>0.5</v>
      </c>
      <c r="I564">
        <v>0</v>
      </c>
      <c r="J564">
        <v>0.5</v>
      </c>
      <c r="K564">
        <v>0.5</v>
      </c>
      <c r="L564">
        <v>0.1</v>
      </c>
      <c r="M564">
        <v>561</v>
      </c>
    </row>
    <row r="565" spans="6:13" x14ac:dyDescent="0.2">
      <c r="F565" s="48">
        <v>36526</v>
      </c>
      <c r="G565" s="2">
        <v>0.39027777777777778</v>
      </c>
      <c r="H565">
        <v>0.5</v>
      </c>
      <c r="I565">
        <v>0</v>
      </c>
      <c r="J565">
        <v>0.5</v>
      </c>
      <c r="K565">
        <v>0.5</v>
      </c>
      <c r="L565">
        <v>0.1</v>
      </c>
      <c r="M565">
        <v>562</v>
      </c>
    </row>
    <row r="566" spans="6:13" x14ac:dyDescent="0.2">
      <c r="F566" s="48">
        <v>36526</v>
      </c>
      <c r="G566" s="2">
        <v>0.39097222222222222</v>
      </c>
      <c r="H566">
        <v>0.5</v>
      </c>
      <c r="I566">
        <v>0</v>
      </c>
      <c r="J566">
        <v>0.5</v>
      </c>
      <c r="K566">
        <v>0.5</v>
      </c>
      <c r="L566">
        <v>0.1</v>
      </c>
      <c r="M566">
        <v>563</v>
      </c>
    </row>
    <row r="567" spans="6:13" x14ac:dyDescent="0.2">
      <c r="F567" s="48">
        <v>36526</v>
      </c>
      <c r="G567" s="2">
        <v>0.39166666666666666</v>
      </c>
      <c r="H567">
        <v>0.5</v>
      </c>
      <c r="I567">
        <v>0</v>
      </c>
      <c r="J567">
        <v>0.5</v>
      </c>
      <c r="K567">
        <v>0.5</v>
      </c>
      <c r="L567">
        <v>0.1</v>
      </c>
      <c r="M567">
        <v>564</v>
      </c>
    </row>
    <row r="568" spans="6:13" x14ac:dyDescent="0.2">
      <c r="F568" s="48">
        <v>36526</v>
      </c>
      <c r="G568" s="2">
        <v>0.3923611111111111</v>
      </c>
      <c r="H568">
        <v>0.5</v>
      </c>
      <c r="I568">
        <v>0</v>
      </c>
      <c r="J568">
        <v>0.5</v>
      </c>
      <c r="K568">
        <v>0.5</v>
      </c>
      <c r="L568">
        <v>0.1</v>
      </c>
      <c r="M568">
        <v>565</v>
      </c>
    </row>
    <row r="569" spans="6:13" x14ac:dyDescent="0.2">
      <c r="F569" s="48">
        <v>36526</v>
      </c>
      <c r="G569" s="2">
        <v>0.39305555555555555</v>
      </c>
      <c r="H569">
        <v>0.5</v>
      </c>
      <c r="I569">
        <v>0</v>
      </c>
      <c r="J569">
        <v>0.5</v>
      </c>
      <c r="K569">
        <v>0.5</v>
      </c>
      <c r="L569">
        <v>0.1</v>
      </c>
      <c r="M569">
        <v>566</v>
      </c>
    </row>
    <row r="570" spans="6:13" x14ac:dyDescent="0.2">
      <c r="F570" s="48">
        <v>36526</v>
      </c>
      <c r="G570" s="2">
        <v>0.39374999999999999</v>
      </c>
      <c r="H570">
        <v>0.5</v>
      </c>
      <c r="I570">
        <v>0</v>
      </c>
      <c r="J570">
        <v>0.5</v>
      </c>
      <c r="K570">
        <v>0.5</v>
      </c>
      <c r="L570">
        <v>0.1</v>
      </c>
      <c r="M570">
        <v>567</v>
      </c>
    </row>
    <row r="571" spans="6:13" x14ac:dyDescent="0.2">
      <c r="F571" s="48">
        <v>36526</v>
      </c>
      <c r="G571" s="2">
        <v>0.39444444444444443</v>
      </c>
      <c r="H571">
        <v>0.5</v>
      </c>
      <c r="I571">
        <v>0</v>
      </c>
      <c r="J571">
        <v>0.5</v>
      </c>
      <c r="K571">
        <v>0.5</v>
      </c>
      <c r="L571">
        <v>0.1</v>
      </c>
      <c r="M571">
        <v>568</v>
      </c>
    </row>
    <row r="572" spans="6:13" x14ac:dyDescent="0.2">
      <c r="F572" s="48">
        <v>36526</v>
      </c>
      <c r="G572" s="2">
        <v>0.39513888888888887</v>
      </c>
      <c r="H572">
        <v>0.5</v>
      </c>
      <c r="I572">
        <v>0</v>
      </c>
      <c r="J572">
        <v>0.5</v>
      </c>
      <c r="K572">
        <v>0.5</v>
      </c>
      <c r="L572">
        <v>0.1</v>
      </c>
      <c r="M572">
        <v>569</v>
      </c>
    </row>
    <row r="573" spans="6:13" x14ac:dyDescent="0.2">
      <c r="F573" s="48">
        <v>36526</v>
      </c>
      <c r="G573" s="2">
        <v>0.39583333333333331</v>
      </c>
      <c r="H573">
        <v>0.5</v>
      </c>
      <c r="I573">
        <v>0</v>
      </c>
      <c r="J573">
        <v>0.5</v>
      </c>
      <c r="K573">
        <v>0.5</v>
      </c>
      <c r="L573">
        <v>0.1</v>
      </c>
      <c r="M573">
        <v>570</v>
      </c>
    </row>
    <row r="574" spans="6:13" x14ac:dyDescent="0.2">
      <c r="F574" s="48">
        <v>36526</v>
      </c>
      <c r="G574" s="2">
        <v>0.39652777777777781</v>
      </c>
      <c r="H574">
        <v>0.5</v>
      </c>
      <c r="I574">
        <v>0</v>
      </c>
      <c r="J574">
        <v>0.5</v>
      </c>
      <c r="K574">
        <v>0.5</v>
      </c>
      <c r="L574">
        <v>0.1</v>
      </c>
      <c r="M574">
        <v>571</v>
      </c>
    </row>
    <row r="575" spans="6:13" x14ac:dyDescent="0.2">
      <c r="F575" s="48">
        <v>36526</v>
      </c>
      <c r="G575" s="2">
        <v>0.3972222222222222</v>
      </c>
      <c r="H575">
        <v>0.5</v>
      </c>
      <c r="I575">
        <v>0</v>
      </c>
      <c r="J575">
        <v>0.5</v>
      </c>
      <c r="K575">
        <v>0.5</v>
      </c>
      <c r="L575">
        <v>0.1</v>
      </c>
      <c r="M575">
        <v>572</v>
      </c>
    </row>
    <row r="576" spans="6:13" x14ac:dyDescent="0.2">
      <c r="F576" s="48">
        <v>36526</v>
      </c>
      <c r="G576" s="2">
        <v>0.3979166666666667</v>
      </c>
      <c r="H576">
        <v>0.5</v>
      </c>
      <c r="I576">
        <v>0</v>
      </c>
      <c r="J576">
        <v>0.5</v>
      </c>
      <c r="K576">
        <v>0.5</v>
      </c>
      <c r="L576">
        <v>0.1</v>
      </c>
      <c r="M576">
        <v>573</v>
      </c>
    </row>
    <row r="577" spans="6:13" x14ac:dyDescent="0.2">
      <c r="F577" s="48">
        <v>36526</v>
      </c>
      <c r="G577" s="2">
        <v>0.39861111111111108</v>
      </c>
      <c r="H577">
        <v>0.5</v>
      </c>
      <c r="I577">
        <v>0</v>
      </c>
      <c r="J577">
        <v>0.5</v>
      </c>
      <c r="K577">
        <v>0.5</v>
      </c>
      <c r="L577">
        <v>0.1</v>
      </c>
      <c r="M577">
        <v>574</v>
      </c>
    </row>
    <row r="578" spans="6:13" x14ac:dyDescent="0.2">
      <c r="F578" s="48">
        <v>36526</v>
      </c>
      <c r="G578" s="2">
        <v>0.39930555555555558</v>
      </c>
      <c r="H578">
        <v>0.5</v>
      </c>
      <c r="I578">
        <v>0</v>
      </c>
      <c r="J578">
        <v>0.5</v>
      </c>
      <c r="K578">
        <v>0.5</v>
      </c>
      <c r="L578">
        <v>0.1</v>
      </c>
      <c r="M578">
        <v>575</v>
      </c>
    </row>
    <row r="579" spans="6:13" x14ac:dyDescent="0.2">
      <c r="F579" s="48">
        <v>36526</v>
      </c>
      <c r="G579" s="2">
        <v>0.39999999999999997</v>
      </c>
      <c r="H579">
        <v>0.5</v>
      </c>
      <c r="I579">
        <v>0</v>
      </c>
      <c r="J579">
        <v>0.5</v>
      </c>
      <c r="K579">
        <v>0.5</v>
      </c>
      <c r="L579">
        <v>0.1</v>
      </c>
      <c r="M579">
        <v>576</v>
      </c>
    </row>
    <row r="580" spans="6:13" x14ac:dyDescent="0.2">
      <c r="F580" s="48">
        <v>36526</v>
      </c>
      <c r="G580" s="2">
        <v>0.40069444444444446</v>
      </c>
      <c r="H580">
        <v>0.5</v>
      </c>
      <c r="I580">
        <v>0</v>
      </c>
      <c r="J580">
        <v>0.5</v>
      </c>
      <c r="K580">
        <v>0.5</v>
      </c>
      <c r="L580">
        <v>0.1</v>
      </c>
      <c r="M580">
        <v>577</v>
      </c>
    </row>
    <row r="581" spans="6:13" x14ac:dyDescent="0.2">
      <c r="F581" s="48">
        <v>36526</v>
      </c>
      <c r="G581" s="2">
        <v>0.40138888888888885</v>
      </c>
      <c r="H581">
        <v>0.5</v>
      </c>
      <c r="I581">
        <v>0</v>
      </c>
      <c r="J581">
        <v>0.5</v>
      </c>
      <c r="K581">
        <v>0.5</v>
      </c>
      <c r="L581">
        <v>0.1</v>
      </c>
      <c r="M581">
        <v>578</v>
      </c>
    </row>
    <row r="582" spans="6:13" x14ac:dyDescent="0.2">
      <c r="F582" s="48">
        <v>36526</v>
      </c>
      <c r="G582" s="2">
        <v>0.40208333333333335</v>
      </c>
      <c r="H582">
        <v>0.5</v>
      </c>
      <c r="I582">
        <v>0</v>
      </c>
      <c r="J582">
        <v>0.5</v>
      </c>
      <c r="K582">
        <v>0.5</v>
      </c>
      <c r="L582">
        <v>0.1</v>
      </c>
      <c r="M582">
        <v>579</v>
      </c>
    </row>
    <row r="583" spans="6:13" x14ac:dyDescent="0.2">
      <c r="F583" s="48">
        <v>36526</v>
      </c>
      <c r="G583" s="2">
        <v>0.40277777777777773</v>
      </c>
      <c r="H583">
        <v>0.5</v>
      </c>
      <c r="I583">
        <v>0</v>
      </c>
      <c r="J583">
        <v>0.5</v>
      </c>
      <c r="K583">
        <v>0.5</v>
      </c>
      <c r="L583">
        <v>0.1</v>
      </c>
      <c r="M583">
        <v>580</v>
      </c>
    </row>
    <row r="584" spans="6:13" x14ac:dyDescent="0.2">
      <c r="F584" s="48">
        <v>36526</v>
      </c>
      <c r="G584" s="2">
        <v>0.40347222222222223</v>
      </c>
      <c r="H584">
        <v>0.5</v>
      </c>
      <c r="I584">
        <v>0</v>
      </c>
      <c r="J584">
        <v>0.5</v>
      </c>
      <c r="K584">
        <v>0.5</v>
      </c>
      <c r="L584">
        <v>0.1</v>
      </c>
      <c r="M584">
        <v>581</v>
      </c>
    </row>
    <row r="585" spans="6:13" x14ac:dyDescent="0.2">
      <c r="F585" s="48">
        <v>36526</v>
      </c>
      <c r="G585" s="2">
        <v>0.40416666666666662</v>
      </c>
      <c r="H585">
        <v>0.5</v>
      </c>
      <c r="I585">
        <v>0</v>
      </c>
      <c r="J585">
        <v>0.5</v>
      </c>
      <c r="K585">
        <v>0.5</v>
      </c>
      <c r="L585">
        <v>0.1</v>
      </c>
      <c r="M585">
        <v>582</v>
      </c>
    </row>
    <row r="586" spans="6:13" x14ac:dyDescent="0.2">
      <c r="F586" s="48">
        <v>36526</v>
      </c>
      <c r="G586" s="2">
        <v>0.40486111111111112</v>
      </c>
      <c r="H586">
        <v>0.5</v>
      </c>
      <c r="I586">
        <v>0</v>
      </c>
      <c r="J586">
        <v>0.5</v>
      </c>
      <c r="K586">
        <v>0.5</v>
      </c>
      <c r="L586">
        <v>0.1</v>
      </c>
      <c r="M586">
        <v>583</v>
      </c>
    </row>
    <row r="587" spans="6:13" x14ac:dyDescent="0.2">
      <c r="F587" s="48">
        <v>36526</v>
      </c>
      <c r="G587" s="2">
        <v>0.4055555555555555</v>
      </c>
      <c r="H587">
        <v>0.5</v>
      </c>
      <c r="I587">
        <v>0</v>
      </c>
      <c r="J587">
        <v>0.5</v>
      </c>
      <c r="K587">
        <v>0.5</v>
      </c>
      <c r="L587">
        <v>0.1</v>
      </c>
      <c r="M587">
        <v>584</v>
      </c>
    </row>
    <row r="588" spans="6:13" x14ac:dyDescent="0.2">
      <c r="F588" s="48">
        <v>36526</v>
      </c>
      <c r="G588" s="2">
        <v>0.40625</v>
      </c>
      <c r="H588">
        <v>0.5</v>
      </c>
      <c r="I588">
        <v>0</v>
      </c>
      <c r="J588">
        <v>0.5</v>
      </c>
      <c r="K588">
        <v>0.5</v>
      </c>
      <c r="L588">
        <v>0.1</v>
      </c>
      <c r="M588">
        <v>585</v>
      </c>
    </row>
    <row r="589" spans="6:13" x14ac:dyDescent="0.2">
      <c r="F589" s="48">
        <v>36526</v>
      </c>
      <c r="G589" s="2">
        <v>0.4069444444444445</v>
      </c>
      <c r="H589">
        <v>0.5</v>
      </c>
      <c r="I589">
        <v>0</v>
      </c>
      <c r="J589">
        <v>0.5</v>
      </c>
      <c r="K589">
        <v>0.5</v>
      </c>
      <c r="L589">
        <v>0.1</v>
      </c>
      <c r="M589">
        <v>586</v>
      </c>
    </row>
    <row r="590" spans="6:13" x14ac:dyDescent="0.2">
      <c r="F590" s="48">
        <v>36526</v>
      </c>
      <c r="G590" s="2">
        <v>0.40763888888888888</v>
      </c>
      <c r="H590">
        <v>0.5</v>
      </c>
      <c r="I590">
        <v>0</v>
      </c>
      <c r="J590">
        <v>0.5</v>
      </c>
      <c r="K590">
        <v>0.5</v>
      </c>
      <c r="L590">
        <v>0.1</v>
      </c>
      <c r="M590">
        <v>587</v>
      </c>
    </row>
    <row r="591" spans="6:13" x14ac:dyDescent="0.2">
      <c r="F591" s="48">
        <v>36526</v>
      </c>
      <c r="G591" s="2">
        <v>0.40833333333333338</v>
      </c>
      <c r="H591">
        <v>0.5</v>
      </c>
      <c r="I591">
        <v>0</v>
      </c>
      <c r="J591">
        <v>0.5</v>
      </c>
      <c r="K591">
        <v>0.5</v>
      </c>
      <c r="L591">
        <v>0.1</v>
      </c>
      <c r="M591">
        <v>588</v>
      </c>
    </row>
    <row r="592" spans="6:13" x14ac:dyDescent="0.2">
      <c r="F592" s="48">
        <v>36526</v>
      </c>
      <c r="G592" s="2">
        <v>0.40902777777777777</v>
      </c>
      <c r="H592">
        <v>0.5</v>
      </c>
      <c r="I592">
        <v>0</v>
      </c>
      <c r="J592">
        <v>0.5</v>
      </c>
      <c r="K592">
        <v>0.5</v>
      </c>
      <c r="L592">
        <v>0.1</v>
      </c>
      <c r="M592">
        <v>589</v>
      </c>
    </row>
    <row r="593" spans="6:13" x14ac:dyDescent="0.2">
      <c r="F593" s="48">
        <v>36526</v>
      </c>
      <c r="G593" s="2">
        <v>0.40972222222222227</v>
      </c>
      <c r="H593">
        <v>0.5</v>
      </c>
      <c r="I593">
        <v>0</v>
      </c>
      <c r="J593">
        <v>0.5</v>
      </c>
      <c r="K593">
        <v>0.5</v>
      </c>
      <c r="L593">
        <v>0.1</v>
      </c>
      <c r="M593">
        <v>590</v>
      </c>
    </row>
    <row r="594" spans="6:13" x14ac:dyDescent="0.2">
      <c r="F594" s="48">
        <v>36526</v>
      </c>
      <c r="G594" s="2">
        <v>0.41041666666666665</v>
      </c>
      <c r="H594">
        <v>0.5</v>
      </c>
      <c r="I594">
        <v>0</v>
      </c>
      <c r="J594">
        <v>0.5</v>
      </c>
      <c r="K594">
        <v>0.5</v>
      </c>
      <c r="L594">
        <v>0.1</v>
      </c>
      <c r="M594">
        <v>591</v>
      </c>
    </row>
    <row r="595" spans="6:13" x14ac:dyDescent="0.2">
      <c r="F595" s="48">
        <v>36526</v>
      </c>
      <c r="G595" s="2">
        <v>0.41111111111111115</v>
      </c>
      <c r="H595">
        <v>0.5</v>
      </c>
      <c r="I595">
        <v>0</v>
      </c>
      <c r="J595">
        <v>0.5</v>
      </c>
      <c r="K595">
        <v>0.5</v>
      </c>
      <c r="L595">
        <v>0.1</v>
      </c>
      <c r="M595">
        <v>592</v>
      </c>
    </row>
    <row r="596" spans="6:13" x14ac:dyDescent="0.2">
      <c r="F596" s="48">
        <v>36526</v>
      </c>
      <c r="G596" s="2">
        <v>0.41180555555555554</v>
      </c>
      <c r="H596">
        <v>0.5</v>
      </c>
      <c r="I596">
        <v>0</v>
      </c>
      <c r="J596">
        <v>0.5</v>
      </c>
      <c r="K596">
        <v>0.5</v>
      </c>
      <c r="L596">
        <v>0.1</v>
      </c>
      <c r="M596">
        <v>593</v>
      </c>
    </row>
    <row r="597" spans="6:13" x14ac:dyDescent="0.2">
      <c r="F597" s="48">
        <v>36526</v>
      </c>
      <c r="G597" s="2">
        <v>0.41250000000000003</v>
      </c>
      <c r="H597">
        <v>0.5</v>
      </c>
      <c r="I597">
        <v>0</v>
      </c>
      <c r="J597">
        <v>0.5</v>
      </c>
      <c r="K597">
        <v>0.5</v>
      </c>
      <c r="L597">
        <v>0.1</v>
      </c>
      <c r="M597">
        <v>594</v>
      </c>
    </row>
    <row r="598" spans="6:13" x14ac:dyDescent="0.2">
      <c r="F598" s="48">
        <v>36526</v>
      </c>
      <c r="G598" s="2">
        <v>0.41319444444444442</v>
      </c>
      <c r="H598">
        <v>0.5</v>
      </c>
      <c r="I598">
        <v>0</v>
      </c>
      <c r="J598">
        <v>0.5</v>
      </c>
      <c r="K598">
        <v>0.5</v>
      </c>
      <c r="L598">
        <v>0.1</v>
      </c>
      <c r="M598">
        <v>595</v>
      </c>
    </row>
    <row r="599" spans="6:13" x14ac:dyDescent="0.2">
      <c r="F599" s="48">
        <v>36526</v>
      </c>
      <c r="G599" s="2">
        <v>0.41388888888888892</v>
      </c>
      <c r="H599">
        <v>0.5</v>
      </c>
      <c r="I599">
        <v>0</v>
      </c>
      <c r="J599">
        <v>0.5</v>
      </c>
      <c r="K599">
        <v>0.5</v>
      </c>
      <c r="L599">
        <v>0.1</v>
      </c>
      <c r="M599">
        <v>596</v>
      </c>
    </row>
    <row r="600" spans="6:13" x14ac:dyDescent="0.2">
      <c r="F600" s="48">
        <v>36526</v>
      </c>
      <c r="G600" s="2">
        <v>0.4145833333333333</v>
      </c>
      <c r="H600">
        <v>0.5</v>
      </c>
      <c r="I600">
        <v>0</v>
      </c>
      <c r="J600">
        <v>0.5</v>
      </c>
      <c r="K600">
        <v>0.5</v>
      </c>
      <c r="L600">
        <v>0.1</v>
      </c>
      <c r="M600">
        <v>597</v>
      </c>
    </row>
    <row r="601" spans="6:13" x14ac:dyDescent="0.2">
      <c r="F601" s="48">
        <v>36526</v>
      </c>
      <c r="G601" s="2">
        <v>0.4152777777777778</v>
      </c>
      <c r="H601">
        <v>0.5</v>
      </c>
      <c r="I601">
        <v>0</v>
      </c>
      <c r="J601">
        <v>0.5</v>
      </c>
      <c r="K601">
        <v>0.5</v>
      </c>
      <c r="L601">
        <v>0.1</v>
      </c>
      <c r="M601">
        <v>598</v>
      </c>
    </row>
    <row r="602" spans="6:13" x14ac:dyDescent="0.2">
      <c r="F602" s="48">
        <v>36526</v>
      </c>
      <c r="G602" s="2">
        <v>0.41597222222222219</v>
      </c>
      <c r="H602">
        <v>0.5</v>
      </c>
      <c r="I602">
        <v>0</v>
      </c>
      <c r="J602">
        <v>0.5</v>
      </c>
      <c r="K602">
        <v>0.5</v>
      </c>
      <c r="L602">
        <v>0.1</v>
      </c>
      <c r="M602">
        <v>599</v>
      </c>
    </row>
    <row r="603" spans="6:13" x14ac:dyDescent="0.2">
      <c r="F603" s="48">
        <v>36526</v>
      </c>
      <c r="G603" s="2">
        <v>0.41666666666666669</v>
      </c>
      <c r="H603">
        <v>0.5</v>
      </c>
      <c r="I603">
        <v>0</v>
      </c>
      <c r="J603">
        <v>0.5</v>
      </c>
      <c r="K603">
        <v>0.5</v>
      </c>
      <c r="L603">
        <v>0.1</v>
      </c>
      <c r="M603">
        <v>600</v>
      </c>
    </row>
    <row r="604" spans="6:13" x14ac:dyDescent="0.2">
      <c r="F604" s="48">
        <v>36526</v>
      </c>
      <c r="G604" s="2">
        <v>0.41736111111111113</v>
      </c>
      <c r="H604">
        <v>0.5</v>
      </c>
      <c r="I604">
        <v>0</v>
      </c>
      <c r="J604">
        <v>0.5</v>
      </c>
      <c r="K604">
        <v>0.5</v>
      </c>
      <c r="L604">
        <v>0.1</v>
      </c>
      <c r="M604">
        <v>601</v>
      </c>
    </row>
    <row r="605" spans="6:13" x14ac:dyDescent="0.2">
      <c r="F605" s="48">
        <v>36526</v>
      </c>
      <c r="G605" s="2">
        <v>0.41805555555555557</v>
      </c>
      <c r="H605">
        <v>0.5</v>
      </c>
      <c r="I605">
        <v>0</v>
      </c>
      <c r="J605">
        <v>0.5</v>
      </c>
      <c r="K605">
        <v>0.5</v>
      </c>
      <c r="L605">
        <v>0.1</v>
      </c>
      <c r="M605">
        <v>602</v>
      </c>
    </row>
    <row r="606" spans="6:13" x14ac:dyDescent="0.2">
      <c r="F606" s="48">
        <v>36526</v>
      </c>
      <c r="G606" s="2">
        <v>0.41875000000000001</v>
      </c>
      <c r="H606">
        <v>0.5</v>
      </c>
      <c r="I606">
        <v>0</v>
      </c>
      <c r="J606">
        <v>0.5</v>
      </c>
      <c r="K606">
        <v>0.5</v>
      </c>
      <c r="L606">
        <v>0.1</v>
      </c>
      <c r="M606">
        <v>603</v>
      </c>
    </row>
    <row r="607" spans="6:13" x14ac:dyDescent="0.2">
      <c r="F607" s="48">
        <v>36526</v>
      </c>
      <c r="G607" s="2">
        <v>0.41944444444444445</v>
      </c>
      <c r="H607">
        <v>0.5</v>
      </c>
      <c r="I607">
        <v>0</v>
      </c>
      <c r="J607">
        <v>0.5</v>
      </c>
      <c r="K607">
        <v>0.5</v>
      </c>
      <c r="L607">
        <v>0.1</v>
      </c>
      <c r="M607">
        <v>604</v>
      </c>
    </row>
    <row r="608" spans="6:13" x14ac:dyDescent="0.2">
      <c r="F608" s="48">
        <v>36526</v>
      </c>
      <c r="G608" s="2">
        <v>0.4201388888888889</v>
      </c>
      <c r="H608">
        <v>0.5</v>
      </c>
      <c r="I608">
        <v>0</v>
      </c>
      <c r="J608">
        <v>0.5</v>
      </c>
      <c r="K608">
        <v>0.5</v>
      </c>
      <c r="L608">
        <v>0.1</v>
      </c>
      <c r="M608">
        <v>605</v>
      </c>
    </row>
    <row r="609" spans="6:13" x14ac:dyDescent="0.2">
      <c r="F609" s="48">
        <v>36526</v>
      </c>
      <c r="G609" s="2">
        <v>0.42083333333333334</v>
      </c>
      <c r="H609">
        <v>0.5</v>
      </c>
      <c r="I609">
        <v>0</v>
      </c>
      <c r="J609">
        <v>0.5</v>
      </c>
      <c r="K609">
        <v>0.5</v>
      </c>
      <c r="L609">
        <v>0.1</v>
      </c>
      <c r="M609">
        <v>606</v>
      </c>
    </row>
    <row r="610" spans="6:13" x14ac:dyDescent="0.2">
      <c r="F610" s="48">
        <v>36526</v>
      </c>
      <c r="G610" s="2">
        <v>0.42152777777777778</v>
      </c>
      <c r="H610">
        <v>0.5</v>
      </c>
      <c r="I610">
        <v>0</v>
      </c>
      <c r="J610">
        <v>0.5</v>
      </c>
      <c r="K610">
        <v>0.5</v>
      </c>
      <c r="L610">
        <v>0.1</v>
      </c>
      <c r="M610">
        <v>607</v>
      </c>
    </row>
    <row r="611" spans="6:13" x14ac:dyDescent="0.2">
      <c r="F611" s="48">
        <v>36526</v>
      </c>
      <c r="G611" s="2">
        <v>0.42222222222222222</v>
      </c>
      <c r="H611">
        <v>0.5</v>
      </c>
      <c r="I611">
        <v>0</v>
      </c>
      <c r="J611">
        <v>0.5</v>
      </c>
      <c r="K611">
        <v>0.5</v>
      </c>
      <c r="L611">
        <v>0.1</v>
      </c>
      <c r="M611">
        <v>608</v>
      </c>
    </row>
    <row r="612" spans="6:13" x14ac:dyDescent="0.2">
      <c r="F612" s="48">
        <v>36526</v>
      </c>
      <c r="G612" s="2">
        <v>0.42291666666666666</v>
      </c>
      <c r="H612">
        <v>0.5</v>
      </c>
      <c r="I612">
        <v>0</v>
      </c>
      <c r="J612">
        <v>0.5</v>
      </c>
      <c r="K612">
        <v>0.5</v>
      </c>
      <c r="L612">
        <v>0.1</v>
      </c>
      <c r="M612">
        <v>609</v>
      </c>
    </row>
    <row r="613" spans="6:13" x14ac:dyDescent="0.2">
      <c r="F613" s="48">
        <v>36526</v>
      </c>
      <c r="G613" s="2">
        <v>0.4236111111111111</v>
      </c>
      <c r="H613">
        <v>0.5</v>
      </c>
      <c r="I613">
        <v>0</v>
      </c>
      <c r="J613">
        <v>0.5</v>
      </c>
      <c r="K613">
        <v>0.5</v>
      </c>
      <c r="L613">
        <v>0.1</v>
      </c>
      <c r="M613">
        <v>610</v>
      </c>
    </row>
    <row r="614" spans="6:13" x14ac:dyDescent="0.2">
      <c r="F614" s="48">
        <v>36526</v>
      </c>
      <c r="G614" s="2">
        <v>0.42430555555555555</v>
      </c>
      <c r="H614">
        <v>0.5</v>
      </c>
      <c r="I614">
        <v>0</v>
      </c>
      <c r="J614">
        <v>0.5</v>
      </c>
      <c r="K614">
        <v>0.5</v>
      </c>
      <c r="L614">
        <v>0.1</v>
      </c>
      <c r="M614">
        <v>611</v>
      </c>
    </row>
    <row r="615" spans="6:13" x14ac:dyDescent="0.2">
      <c r="F615" s="48">
        <v>36526</v>
      </c>
      <c r="G615" s="2">
        <v>0.42499999999999999</v>
      </c>
      <c r="H615">
        <v>0.5</v>
      </c>
      <c r="I615">
        <v>0</v>
      </c>
      <c r="J615">
        <v>0.5</v>
      </c>
      <c r="K615">
        <v>0.5</v>
      </c>
      <c r="L615">
        <v>0.1</v>
      </c>
      <c r="M615">
        <v>612</v>
      </c>
    </row>
    <row r="616" spans="6:13" x14ac:dyDescent="0.2">
      <c r="F616" s="48">
        <v>36526</v>
      </c>
      <c r="G616" s="2">
        <v>0.42569444444444443</v>
      </c>
      <c r="H616">
        <v>0.5</v>
      </c>
      <c r="I616">
        <v>0</v>
      </c>
      <c r="J616">
        <v>0.5</v>
      </c>
      <c r="K616">
        <v>0.5</v>
      </c>
      <c r="L616">
        <v>0.1</v>
      </c>
      <c r="M616">
        <v>613</v>
      </c>
    </row>
    <row r="617" spans="6:13" x14ac:dyDescent="0.2">
      <c r="F617" s="48">
        <v>36526</v>
      </c>
      <c r="G617" s="2">
        <v>0.42638888888888887</v>
      </c>
      <c r="H617">
        <v>0.5</v>
      </c>
      <c r="I617">
        <v>0</v>
      </c>
      <c r="J617">
        <v>0.5</v>
      </c>
      <c r="K617">
        <v>0.5</v>
      </c>
      <c r="L617">
        <v>0.1</v>
      </c>
      <c r="M617">
        <v>614</v>
      </c>
    </row>
    <row r="618" spans="6:13" x14ac:dyDescent="0.2">
      <c r="F618" s="48">
        <v>36526</v>
      </c>
      <c r="G618" s="2">
        <v>0.42708333333333331</v>
      </c>
      <c r="H618">
        <v>0.5</v>
      </c>
      <c r="I618">
        <v>0</v>
      </c>
      <c r="J618">
        <v>0.5</v>
      </c>
      <c r="K618">
        <v>0.5</v>
      </c>
      <c r="L618">
        <v>0.1</v>
      </c>
      <c r="M618">
        <v>615</v>
      </c>
    </row>
    <row r="619" spans="6:13" x14ac:dyDescent="0.2">
      <c r="F619" s="48">
        <v>36526</v>
      </c>
      <c r="G619" s="2">
        <v>0.42777777777777781</v>
      </c>
      <c r="H619">
        <v>0.5</v>
      </c>
      <c r="I619">
        <v>0</v>
      </c>
      <c r="J619">
        <v>0.5</v>
      </c>
      <c r="K619">
        <v>0.5</v>
      </c>
      <c r="L619">
        <v>0.1</v>
      </c>
      <c r="M619">
        <v>616</v>
      </c>
    </row>
    <row r="620" spans="6:13" x14ac:dyDescent="0.2">
      <c r="F620" s="48">
        <v>36526</v>
      </c>
      <c r="G620" s="2">
        <v>0.4284722222222222</v>
      </c>
      <c r="H620">
        <v>0.5</v>
      </c>
      <c r="I620">
        <v>0</v>
      </c>
      <c r="J620">
        <v>0.5</v>
      </c>
      <c r="K620">
        <v>0.5</v>
      </c>
      <c r="L620">
        <v>0.1</v>
      </c>
      <c r="M620">
        <v>617</v>
      </c>
    </row>
    <row r="621" spans="6:13" x14ac:dyDescent="0.2">
      <c r="F621" s="48">
        <v>36526</v>
      </c>
      <c r="G621" s="2">
        <v>0.4291666666666667</v>
      </c>
      <c r="H621">
        <v>0.5</v>
      </c>
      <c r="I621">
        <v>0</v>
      </c>
      <c r="J621">
        <v>0.5</v>
      </c>
      <c r="K621">
        <v>0.5</v>
      </c>
      <c r="L621">
        <v>0.1</v>
      </c>
      <c r="M621">
        <v>618</v>
      </c>
    </row>
    <row r="622" spans="6:13" x14ac:dyDescent="0.2">
      <c r="F622" s="48">
        <v>36526</v>
      </c>
      <c r="G622" s="2">
        <v>0.42986111111111108</v>
      </c>
      <c r="H622">
        <v>0.5</v>
      </c>
      <c r="I622">
        <v>0</v>
      </c>
      <c r="J622">
        <v>0.5</v>
      </c>
      <c r="K622">
        <v>0.5</v>
      </c>
      <c r="L622">
        <v>0.1</v>
      </c>
      <c r="M622">
        <v>619</v>
      </c>
    </row>
    <row r="623" spans="6:13" x14ac:dyDescent="0.2">
      <c r="F623" s="48">
        <v>36526</v>
      </c>
      <c r="G623" s="2">
        <v>0.43055555555555558</v>
      </c>
      <c r="H623">
        <v>0.5</v>
      </c>
      <c r="I623">
        <v>0</v>
      </c>
      <c r="J623">
        <v>0.5</v>
      </c>
      <c r="K623">
        <v>0.5</v>
      </c>
      <c r="L623">
        <v>0.1</v>
      </c>
      <c r="M623">
        <v>620</v>
      </c>
    </row>
    <row r="624" spans="6:13" x14ac:dyDescent="0.2">
      <c r="F624" s="48">
        <v>36526</v>
      </c>
      <c r="G624" s="2">
        <v>0.43124999999999997</v>
      </c>
      <c r="H624">
        <v>0.5</v>
      </c>
      <c r="I624">
        <v>0</v>
      </c>
      <c r="J624">
        <v>0.5</v>
      </c>
      <c r="K624">
        <v>0.5</v>
      </c>
      <c r="L624">
        <v>0.1</v>
      </c>
      <c r="M624">
        <v>621</v>
      </c>
    </row>
    <row r="625" spans="6:13" x14ac:dyDescent="0.2">
      <c r="F625" s="48">
        <v>36526</v>
      </c>
      <c r="G625" s="2">
        <v>0.43194444444444446</v>
      </c>
      <c r="H625">
        <v>0.5</v>
      </c>
      <c r="I625">
        <v>0</v>
      </c>
      <c r="J625">
        <v>0.5</v>
      </c>
      <c r="K625">
        <v>0.5</v>
      </c>
      <c r="L625">
        <v>0.1</v>
      </c>
      <c r="M625">
        <v>622</v>
      </c>
    </row>
    <row r="626" spans="6:13" x14ac:dyDescent="0.2">
      <c r="F626" s="48">
        <v>36526</v>
      </c>
      <c r="G626" s="2">
        <v>0.43263888888888885</v>
      </c>
      <c r="H626">
        <v>0.5</v>
      </c>
      <c r="I626">
        <v>0</v>
      </c>
      <c r="J626">
        <v>0.5</v>
      </c>
      <c r="K626">
        <v>0.5</v>
      </c>
      <c r="L626">
        <v>0.1</v>
      </c>
      <c r="M626">
        <v>623</v>
      </c>
    </row>
    <row r="627" spans="6:13" x14ac:dyDescent="0.2">
      <c r="F627" s="48">
        <v>36526</v>
      </c>
      <c r="G627" s="2">
        <v>0.43333333333333335</v>
      </c>
      <c r="H627">
        <v>0.5</v>
      </c>
      <c r="I627">
        <v>0</v>
      </c>
      <c r="J627">
        <v>0.5</v>
      </c>
      <c r="K627">
        <v>0.5</v>
      </c>
      <c r="L627">
        <v>0.1</v>
      </c>
      <c r="M627">
        <v>624</v>
      </c>
    </row>
    <row r="628" spans="6:13" x14ac:dyDescent="0.2">
      <c r="F628" s="48">
        <v>36526</v>
      </c>
      <c r="G628" s="2">
        <v>0.43402777777777773</v>
      </c>
      <c r="H628">
        <v>0.5</v>
      </c>
      <c r="I628">
        <v>0</v>
      </c>
      <c r="J628">
        <v>0.5</v>
      </c>
      <c r="K628">
        <v>0.5</v>
      </c>
      <c r="L628">
        <v>0.1</v>
      </c>
      <c r="M628">
        <v>625</v>
      </c>
    </row>
    <row r="629" spans="6:13" x14ac:dyDescent="0.2">
      <c r="F629" s="48">
        <v>36526</v>
      </c>
      <c r="G629" s="2">
        <v>0.43472222222222223</v>
      </c>
      <c r="H629">
        <v>0.5</v>
      </c>
      <c r="I629">
        <v>0</v>
      </c>
      <c r="J629">
        <v>0.5</v>
      </c>
      <c r="K629">
        <v>0.5</v>
      </c>
      <c r="L629">
        <v>0.1</v>
      </c>
      <c r="M629">
        <v>626</v>
      </c>
    </row>
    <row r="630" spans="6:13" x14ac:dyDescent="0.2">
      <c r="F630" s="48">
        <v>36526</v>
      </c>
      <c r="G630" s="2">
        <v>0.43541666666666662</v>
      </c>
      <c r="H630">
        <v>0.5</v>
      </c>
      <c r="I630">
        <v>0</v>
      </c>
      <c r="J630">
        <v>0.5</v>
      </c>
      <c r="K630">
        <v>0.5</v>
      </c>
      <c r="L630">
        <v>0.1</v>
      </c>
      <c r="M630">
        <v>627</v>
      </c>
    </row>
    <row r="631" spans="6:13" x14ac:dyDescent="0.2">
      <c r="F631" s="48">
        <v>36526</v>
      </c>
      <c r="G631" s="2">
        <v>0.43611111111111112</v>
      </c>
      <c r="H631">
        <v>0.5</v>
      </c>
      <c r="I631">
        <v>0</v>
      </c>
      <c r="J631">
        <v>0.5</v>
      </c>
      <c r="K631">
        <v>0.5</v>
      </c>
      <c r="L631">
        <v>0.1</v>
      </c>
      <c r="M631">
        <v>628</v>
      </c>
    </row>
    <row r="632" spans="6:13" x14ac:dyDescent="0.2">
      <c r="F632" s="48">
        <v>36526</v>
      </c>
      <c r="G632" s="2">
        <v>0.4368055555555555</v>
      </c>
      <c r="H632">
        <v>0.5</v>
      </c>
      <c r="I632">
        <v>0</v>
      </c>
      <c r="J632">
        <v>0.5</v>
      </c>
      <c r="K632">
        <v>0.5</v>
      </c>
      <c r="L632">
        <v>0.1</v>
      </c>
      <c r="M632">
        <v>629</v>
      </c>
    </row>
    <row r="633" spans="6:13" x14ac:dyDescent="0.2">
      <c r="F633" s="48">
        <v>36526</v>
      </c>
      <c r="G633" s="2">
        <v>0.4375</v>
      </c>
      <c r="H633">
        <v>0.5</v>
      </c>
      <c r="I633">
        <v>0</v>
      </c>
      <c r="J633">
        <v>0.5</v>
      </c>
      <c r="K633">
        <v>0.5</v>
      </c>
      <c r="L633">
        <v>0.1</v>
      </c>
      <c r="M633">
        <v>630</v>
      </c>
    </row>
    <row r="634" spans="6:13" x14ac:dyDescent="0.2">
      <c r="F634" s="48">
        <v>36526</v>
      </c>
      <c r="G634" s="2">
        <v>0.4381944444444445</v>
      </c>
      <c r="H634">
        <v>0.5</v>
      </c>
      <c r="I634">
        <v>0</v>
      </c>
      <c r="J634">
        <v>0.5</v>
      </c>
      <c r="K634">
        <v>0.5</v>
      </c>
      <c r="L634">
        <v>0.1</v>
      </c>
      <c r="M634">
        <v>631</v>
      </c>
    </row>
    <row r="635" spans="6:13" x14ac:dyDescent="0.2">
      <c r="F635" s="48">
        <v>36526</v>
      </c>
      <c r="G635" s="2">
        <v>0.43888888888888888</v>
      </c>
      <c r="H635">
        <v>0.5</v>
      </c>
      <c r="I635">
        <v>0</v>
      </c>
      <c r="J635">
        <v>0.5</v>
      </c>
      <c r="K635">
        <v>0.5</v>
      </c>
      <c r="L635">
        <v>0.1</v>
      </c>
      <c r="M635">
        <v>632</v>
      </c>
    </row>
    <row r="636" spans="6:13" x14ac:dyDescent="0.2">
      <c r="F636" s="48">
        <v>36526</v>
      </c>
      <c r="G636" s="2">
        <v>0.43958333333333338</v>
      </c>
      <c r="H636">
        <v>0.5</v>
      </c>
      <c r="I636">
        <v>0</v>
      </c>
      <c r="J636">
        <v>0.5</v>
      </c>
      <c r="K636">
        <v>0.5</v>
      </c>
      <c r="L636">
        <v>0.1</v>
      </c>
      <c r="M636">
        <v>633</v>
      </c>
    </row>
    <row r="637" spans="6:13" x14ac:dyDescent="0.2">
      <c r="F637" s="48">
        <v>36526</v>
      </c>
      <c r="G637" s="2">
        <v>0.44027777777777777</v>
      </c>
      <c r="H637">
        <v>0.5</v>
      </c>
      <c r="I637">
        <v>0</v>
      </c>
      <c r="J637">
        <v>0.5</v>
      </c>
      <c r="K637">
        <v>0.5</v>
      </c>
      <c r="L637">
        <v>0.1</v>
      </c>
      <c r="M637">
        <v>634</v>
      </c>
    </row>
    <row r="638" spans="6:13" x14ac:dyDescent="0.2">
      <c r="F638" s="48">
        <v>36526</v>
      </c>
      <c r="G638" s="2">
        <v>0.44097222222222227</v>
      </c>
      <c r="H638">
        <v>0.5</v>
      </c>
      <c r="I638">
        <v>0.1</v>
      </c>
      <c r="J638">
        <v>0.5</v>
      </c>
      <c r="K638">
        <v>0.5</v>
      </c>
      <c r="L638">
        <v>0.1</v>
      </c>
      <c r="M638">
        <v>635</v>
      </c>
    </row>
    <row r="639" spans="6:13" x14ac:dyDescent="0.2">
      <c r="F639" s="48">
        <v>36526</v>
      </c>
      <c r="G639" s="2">
        <v>0.44166666666666665</v>
      </c>
      <c r="H639">
        <v>0.5</v>
      </c>
      <c r="I639">
        <v>0.1</v>
      </c>
      <c r="J639">
        <v>0.5</v>
      </c>
      <c r="K639">
        <v>0.5</v>
      </c>
      <c r="L639">
        <v>0.1</v>
      </c>
      <c r="M639">
        <v>636</v>
      </c>
    </row>
    <row r="640" spans="6:13" x14ac:dyDescent="0.2">
      <c r="F640" s="48">
        <v>36526</v>
      </c>
      <c r="G640" s="2">
        <v>0.44236111111111115</v>
      </c>
      <c r="H640">
        <v>0.5</v>
      </c>
      <c r="I640">
        <v>0.1</v>
      </c>
      <c r="J640">
        <v>0.5</v>
      </c>
      <c r="K640">
        <v>0.5</v>
      </c>
      <c r="L640">
        <v>0.1</v>
      </c>
      <c r="M640">
        <v>637</v>
      </c>
    </row>
    <row r="641" spans="6:13" x14ac:dyDescent="0.2">
      <c r="F641" s="48">
        <v>36526</v>
      </c>
      <c r="G641" s="2">
        <v>0.44305555555555554</v>
      </c>
      <c r="H641">
        <v>0.5</v>
      </c>
      <c r="I641">
        <v>0.1</v>
      </c>
      <c r="J641">
        <v>0.5</v>
      </c>
      <c r="K641">
        <v>0.5</v>
      </c>
      <c r="L641">
        <v>0.1</v>
      </c>
      <c r="M641">
        <v>638</v>
      </c>
    </row>
    <row r="642" spans="6:13" x14ac:dyDescent="0.2">
      <c r="F642" s="48">
        <v>36526</v>
      </c>
      <c r="G642" s="2">
        <v>0.44375000000000003</v>
      </c>
      <c r="H642">
        <v>0.5</v>
      </c>
      <c r="I642">
        <v>0.1</v>
      </c>
      <c r="J642">
        <v>0.5</v>
      </c>
      <c r="K642">
        <v>0.5</v>
      </c>
      <c r="L642">
        <v>0.1</v>
      </c>
      <c r="M642">
        <v>639</v>
      </c>
    </row>
    <row r="643" spans="6:13" x14ac:dyDescent="0.2">
      <c r="F643" s="48">
        <v>36526</v>
      </c>
      <c r="G643" s="2">
        <v>0.44444444444444442</v>
      </c>
      <c r="H643">
        <v>0.5</v>
      </c>
      <c r="I643">
        <v>0.1</v>
      </c>
      <c r="J643">
        <v>0.5</v>
      </c>
      <c r="K643">
        <v>0.5</v>
      </c>
      <c r="L643">
        <v>0.1</v>
      </c>
      <c r="M643">
        <v>640</v>
      </c>
    </row>
    <row r="644" spans="6:13" x14ac:dyDescent="0.2">
      <c r="F644" s="48">
        <v>36526</v>
      </c>
      <c r="G644" s="2">
        <v>0.44513888888888892</v>
      </c>
      <c r="H644">
        <v>0.5</v>
      </c>
      <c r="I644">
        <v>0.1</v>
      </c>
      <c r="J644">
        <v>0.5</v>
      </c>
      <c r="K644">
        <v>0.5</v>
      </c>
      <c r="L644">
        <v>0.1</v>
      </c>
      <c r="M644">
        <v>641</v>
      </c>
    </row>
    <row r="645" spans="6:13" x14ac:dyDescent="0.2">
      <c r="F645" s="48">
        <v>36526</v>
      </c>
      <c r="G645" s="2">
        <v>0.4458333333333333</v>
      </c>
      <c r="H645">
        <v>0.5</v>
      </c>
      <c r="I645">
        <v>0.1</v>
      </c>
      <c r="J645">
        <v>0.5</v>
      </c>
      <c r="K645">
        <v>0.5</v>
      </c>
      <c r="L645">
        <v>0.1</v>
      </c>
      <c r="M645">
        <v>642</v>
      </c>
    </row>
    <row r="646" spans="6:13" x14ac:dyDescent="0.2">
      <c r="F646" s="48">
        <v>36526</v>
      </c>
      <c r="G646" s="2">
        <v>0.4465277777777778</v>
      </c>
      <c r="H646">
        <v>0.5</v>
      </c>
      <c r="I646">
        <v>0.1</v>
      </c>
      <c r="J646">
        <v>0.5</v>
      </c>
      <c r="K646">
        <v>0.5</v>
      </c>
      <c r="L646">
        <v>0.1</v>
      </c>
      <c r="M646">
        <v>643</v>
      </c>
    </row>
    <row r="647" spans="6:13" x14ac:dyDescent="0.2">
      <c r="F647" s="48">
        <v>36526</v>
      </c>
      <c r="G647" s="2">
        <v>0.44722222222222219</v>
      </c>
      <c r="H647">
        <v>0.5</v>
      </c>
      <c r="I647">
        <v>0.1</v>
      </c>
      <c r="J647">
        <v>0.5</v>
      </c>
      <c r="K647">
        <v>0.5</v>
      </c>
      <c r="L647">
        <v>0.1</v>
      </c>
      <c r="M647">
        <v>644</v>
      </c>
    </row>
    <row r="648" spans="6:13" x14ac:dyDescent="0.2">
      <c r="F648" s="48">
        <v>36526</v>
      </c>
      <c r="G648" s="2">
        <v>0.44791666666666669</v>
      </c>
      <c r="H648">
        <v>0.5</v>
      </c>
      <c r="I648">
        <v>0.1</v>
      </c>
      <c r="J648">
        <v>0.5</v>
      </c>
      <c r="K648">
        <v>0.5</v>
      </c>
      <c r="L648">
        <v>0.1</v>
      </c>
      <c r="M648">
        <v>645</v>
      </c>
    </row>
    <row r="649" spans="6:13" x14ac:dyDescent="0.2">
      <c r="F649" s="48">
        <v>36526</v>
      </c>
      <c r="G649" s="2">
        <v>0.44861111111111113</v>
      </c>
      <c r="H649">
        <v>0.5</v>
      </c>
      <c r="I649">
        <v>0.1</v>
      </c>
      <c r="J649">
        <v>0.5</v>
      </c>
      <c r="K649">
        <v>0.5</v>
      </c>
      <c r="L649">
        <v>0.1</v>
      </c>
      <c r="M649">
        <v>646</v>
      </c>
    </row>
    <row r="650" spans="6:13" x14ac:dyDescent="0.2">
      <c r="F650" s="48">
        <v>36526</v>
      </c>
      <c r="G650" s="2">
        <v>0.44930555555555557</v>
      </c>
      <c r="H650">
        <v>0.5</v>
      </c>
      <c r="I650">
        <v>0.1</v>
      </c>
      <c r="J650">
        <v>0.5</v>
      </c>
      <c r="K650">
        <v>0.5</v>
      </c>
      <c r="L650">
        <v>0.1</v>
      </c>
      <c r="M650">
        <v>647</v>
      </c>
    </row>
    <row r="651" spans="6:13" x14ac:dyDescent="0.2">
      <c r="F651" s="48">
        <v>36526</v>
      </c>
      <c r="G651" s="2">
        <v>0.45</v>
      </c>
      <c r="H651">
        <v>0.5</v>
      </c>
      <c r="I651">
        <v>0.1</v>
      </c>
      <c r="J651">
        <v>0.5</v>
      </c>
      <c r="K651">
        <v>0.5</v>
      </c>
      <c r="L651">
        <v>0.1</v>
      </c>
      <c r="M651">
        <v>648</v>
      </c>
    </row>
    <row r="652" spans="6:13" x14ac:dyDescent="0.2">
      <c r="F652" s="48">
        <v>36526</v>
      </c>
      <c r="G652" s="2">
        <v>0.45069444444444445</v>
      </c>
      <c r="H652">
        <v>0.5</v>
      </c>
      <c r="I652">
        <v>0.1</v>
      </c>
      <c r="J652">
        <v>0.5</v>
      </c>
      <c r="K652">
        <v>0.5</v>
      </c>
      <c r="L652">
        <v>0.1</v>
      </c>
      <c r="M652">
        <v>649</v>
      </c>
    </row>
    <row r="653" spans="6:13" x14ac:dyDescent="0.2">
      <c r="F653" s="48">
        <v>36526</v>
      </c>
      <c r="G653" s="2">
        <v>0.4513888888888889</v>
      </c>
      <c r="H653">
        <v>0.5</v>
      </c>
      <c r="I653">
        <v>0.1</v>
      </c>
      <c r="J653">
        <v>0.5</v>
      </c>
      <c r="K653">
        <v>0.5</v>
      </c>
      <c r="L653">
        <v>0.1</v>
      </c>
      <c r="M653">
        <v>650</v>
      </c>
    </row>
    <row r="654" spans="6:13" x14ac:dyDescent="0.2">
      <c r="F654" s="48">
        <v>36526</v>
      </c>
      <c r="G654" s="2">
        <v>0.45208333333333334</v>
      </c>
      <c r="H654">
        <v>0.5</v>
      </c>
      <c r="I654">
        <v>0.1</v>
      </c>
      <c r="J654">
        <v>0.5</v>
      </c>
      <c r="K654">
        <v>0.5</v>
      </c>
      <c r="L654">
        <v>0.1</v>
      </c>
      <c r="M654">
        <v>651</v>
      </c>
    </row>
    <row r="655" spans="6:13" x14ac:dyDescent="0.2">
      <c r="F655" s="48">
        <v>36526</v>
      </c>
      <c r="G655" s="2">
        <v>0.45277777777777778</v>
      </c>
      <c r="H655">
        <v>0.5</v>
      </c>
      <c r="I655">
        <v>0.1</v>
      </c>
      <c r="J655">
        <v>0.5</v>
      </c>
      <c r="K655">
        <v>0.5</v>
      </c>
      <c r="L655">
        <v>0.1</v>
      </c>
      <c r="M655">
        <v>652</v>
      </c>
    </row>
    <row r="656" spans="6:13" x14ac:dyDescent="0.2">
      <c r="F656" s="48">
        <v>36526</v>
      </c>
      <c r="G656" s="2">
        <v>0.45347222222222222</v>
      </c>
      <c r="H656">
        <v>0.5</v>
      </c>
      <c r="I656">
        <v>0.1</v>
      </c>
      <c r="J656">
        <v>0.5</v>
      </c>
      <c r="K656">
        <v>0.5</v>
      </c>
      <c r="L656">
        <v>0.1</v>
      </c>
      <c r="M656">
        <v>653</v>
      </c>
    </row>
    <row r="657" spans="6:13" x14ac:dyDescent="0.2">
      <c r="F657" s="48">
        <v>36526</v>
      </c>
      <c r="G657" s="2">
        <v>0.45416666666666666</v>
      </c>
      <c r="H657">
        <v>0.5</v>
      </c>
      <c r="I657">
        <v>0.1</v>
      </c>
      <c r="J657">
        <v>0.5</v>
      </c>
      <c r="K657">
        <v>0.5</v>
      </c>
      <c r="L657">
        <v>0.1</v>
      </c>
      <c r="M657">
        <v>654</v>
      </c>
    </row>
    <row r="658" spans="6:13" x14ac:dyDescent="0.2">
      <c r="F658" s="48">
        <v>36526</v>
      </c>
      <c r="G658" s="2">
        <v>0.4548611111111111</v>
      </c>
      <c r="H658">
        <v>0.5</v>
      </c>
      <c r="I658">
        <v>0.1</v>
      </c>
      <c r="J658">
        <v>0.5</v>
      </c>
      <c r="K658">
        <v>0.5</v>
      </c>
      <c r="L658">
        <v>0.1</v>
      </c>
      <c r="M658">
        <v>655</v>
      </c>
    </row>
    <row r="659" spans="6:13" x14ac:dyDescent="0.2">
      <c r="F659" s="48">
        <v>36526</v>
      </c>
      <c r="G659" s="2">
        <v>0.45555555555555555</v>
      </c>
      <c r="H659">
        <v>0.5</v>
      </c>
      <c r="I659">
        <v>0.1</v>
      </c>
      <c r="J659">
        <v>0.5</v>
      </c>
      <c r="K659">
        <v>0.5</v>
      </c>
      <c r="L659">
        <v>0.1</v>
      </c>
      <c r="M659">
        <v>656</v>
      </c>
    </row>
    <row r="660" spans="6:13" x14ac:dyDescent="0.2">
      <c r="F660" s="48">
        <v>36526</v>
      </c>
      <c r="G660" s="2">
        <v>0.45624999999999999</v>
      </c>
      <c r="H660">
        <v>0.6</v>
      </c>
      <c r="I660">
        <v>0.1</v>
      </c>
      <c r="J660">
        <v>0.5</v>
      </c>
      <c r="K660">
        <v>0.6</v>
      </c>
      <c r="L660">
        <v>0.1</v>
      </c>
      <c r="M660">
        <v>657</v>
      </c>
    </row>
    <row r="661" spans="6:13" x14ac:dyDescent="0.2">
      <c r="F661" s="48">
        <v>36526</v>
      </c>
      <c r="G661" s="2">
        <v>0.45694444444444443</v>
      </c>
      <c r="H661">
        <v>0.6</v>
      </c>
      <c r="I661">
        <v>0.1</v>
      </c>
      <c r="J661">
        <v>0.5</v>
      </c>
      <c r="K661">
        <v>0.6</v>
      </c>
      <c r="L661">
        <v>0.1</v>
      </c>
      <c r="M661">
        <v>658</v>
      </c>
    </row>
    <row r="662" spans="6:13" x14ac:dyDescent="0.2">
      <c r="F662" s="48">
        <v>36526</v>
      </c>
      <c r="G662" s="2">
        <v>0.45763888888888887</v>
      </c>
      <c r="H662">
        <v>0.6</v>
      </c>
      <c r="I662">
        <v>0.1</v>
      </c>
      <c r="J662">
        <v>0.5</v>
      </c>
      <c r="K662">
        <v>0.6</v>
      </c>
      <c r="L662">
        <v>0.1</v>
      </c>
      <c r="M662">
        <v>659</v>
      </c>
    </row>
    <row r="663" spans="6:13" x14ac:dyDescent="0.2">
      <c r="F663" s="48">
        <v>36526</v>
      </c>
      <c r="G663" s="2">
        <v>0.45833333333333331</v>
      </c>
      <c r="H663">
        <v>0.6</v>
      </c>
      <c r="I663">
        <v>0.1</v>
      </c>
      <c r="J663">
        <v>0.5</v>
      </c>
      <c r="K663">
        <v>0.6</v>
      </c>
      <c r="L663">
        <v>0.1</v>
      </c>
      <c r="M663">
        <v>660</v>
      </c>
    </row>
    <row r="664" spans="6:13" x14ac:dyDescent="0.2">
      <c r="F664" s="48">
        <v>36526</v>
      </c>
      <c r="G664" s="2">
        <v>0.45902777777777781</v>
      </c>
      <c r="H664">
        <v>0.6</v>
      </c>
      <c r="I664">
        <v>0.1</v>
      </c>
      <c r="J664">
        <v>0.5</v>
      </c>
      <c r="K664">
        <v>0.6</v>
      </c>
      <c r="L664">
        <v>0.1</v>
      </c>
      <c r="M664">
        <v>661</v>
      </c>
    </row>
    <row r="665" spans="6:13" x14ac:dyDescent="0.2">
      <c r="F665" s="48">
        <v>36526</v>
      </c>
      <c r="G665" s="2">
        <v>0.4597222222222222</v>
      </c>
      <c r="H665">
        <v>0.6</v>
      </c>
      <c r="I665">
        <v>0.1</v>
      </c>
      <c r="J665">
        <v>0.5</v>
      </c>
      <c r="K665">
        <v>0.6</v>
      </c>
      <c r="L665">
        <v>0.1</v>
      </c>
      <c r="M665">
        <v>662</v>
      </c>
    </row>
    <row r="666" spans="6:13" x14ac:dyDescent="0.2">
      <c r="F666" s="48">
        <v>36526</v>
      </c>
      <c r="G666" s="2">
        <v>0.4604166666666667</v>
      </c>
      <c r="H666">
        <v>0.6</v>
      </c>
      <c r="I666">
        <v>0.1</v>
      </c>
      <c r="J666">
        <v>0.5</v>
      </c>
      <c r="K666">
        <v>0.6</v>
      </c>
      <c r="L666">
        <v>0.1</v>
      </c>
      <c r="M666">
        <v>663</v>
      </c>
    </row>
    <row r="667" spans="6:13" x14ac:dyDescent="0.2">
      <c r="F667" s="48">
        <v>36526</v>
      </c>
      <c r="G667" s="2">
        <v>0.46111111111111108</v>
      </c>
      <c r="H667">
        <v>0.6</v>
      </c>
      <c r="I667">
        <v>0.1</v>
      </c>
      <c r="J667">
        <v>0.5</v>
      </c>
      <c r="K667">
        <v>0.6</v>
      </c>
      <c r="L667">
        <v>0.1</v>
      </c>
      <c r="M667">
        <v>664</v>
      </c>
    </row>
    <row r="668" spans="6:13" x14ac:dyDescent="0.2">
      <c r="F668" s="48">
        <v>36526</v>
      </c>
      <c r="G668" s="2">
        <v>0.46180555555555558</v>
      </c>
      <c r="H668">
        <v>0.6</v>
      </c>
      <c r="I668">
        <v>0.1</v>
      </c>
      <c r="J668">
        <v>0.5</v>
      </c>
      <c r="K668">
        <v>0.6</v>
      </c>
      <c r="L668">
        <v>0.1</v>
      </c>
      <c r="M668">
        <v>665</v>
      </c>
    </row>
    <row r="669" spans="6:13" x14ac:dyDescent="0.2">
      <c r="F669" s="48">
        <v>36526</v>
      </c>
      <c r="G669" s="2">
        <v>0.46249999999999997</v>
      </c>
      <c r="H669">
        <v>0.6</v>
      </c>
      <c r="I669">
        <v>0.1</v>
      </c>
      <c r="J669">
        <v>0.5</v>
      </c>
      <c r="K669">
        <v>0.6</v>
      </c>
      <c r="L669">
        <v>0.1</v>
      </c>
      <c r="M669">
        <v>666</v>
      </c>
    </row>
    <row r="670" spans="6:13" x14ac:dyDescent="0.2">
      <c r="F670" s="48">
        <v>36526</v>
      </c>
      <c r="G670" s="2">
        <v>0.46319444444444446</v>
      </c>
      <c r="H670">
        <v>0.6</v>
      </c>
      <c r="I670">
        <v>0.1</v>
      </c>
      <c r="J670">
        <v>0.5</v>
      </c>
      <c r="K670">
        <v>0.6</v>
      </c>
      <c r="L670">
        <v>0.1</v>
      </c>
      <c r="M670">
        <v>667</v>
      </c>
    </row>
    <row r="671" spans="6:13" x14ac:dyDescent="0.2">
      <c r="F671" s="48">
        <v>36526</v>
      </c>
      <c r="G671" s="2">
        <v>0.46388888888888885</v>
      </c>
      <c r="H671">
        <v>0.6</v>
      </c>
      <c r="I671">
        <v>0.1</v>
      </c>
      <c r="J671">
        <v>0.5</v>
      </c>
      <c r="K671">
        <v>0.6</v>
      </c>
      <c r="L671">
        <v>0.1</v>
      </c>
      <c r="M671">
        <v>668</v>
      </c>
    </row>
    <row r="672" spans="6:13" x14ac:dyDescent="0.2">
      <c r="F672" s="48">
        <v>36526</v>
      </c>
      <c r="G672" s="2">
        <v>0.46458333333333335</v>
      </c>
      <c r="H672">
        <v>0.6</v>
      </c>
      <c r="I672">
        <v>0.1</v>
      </c>
      <c r="J672">
        <v>0.5</v>
      </c>
      <c r="K672">
        <v>0.6</v>
      </c>
      <c r="L672">
        <v>0.1</v>
      </c>
      <c r="M672">
        <v>669</v>
      </c>
    </row>
    <row r="673" spans="6:13" x14ac:dyDescent="0.2">
      <c r="F673" s="48">
        <v>36526</v>
      </c>
      <c r="G673" s="2">
        <v>0.46527777777777773</v>
      </c>
      <c r="H673">
        <v>0.6</v>
      </c>
      <c r="I673">
        <v>0.1</v>
      </c>
      <c r="J673">
        <v>0.5</v>
      </c>
      <c r="K673">
        <v>0.6</v>
      </c>
      <c r="L673">
        <v>0.1</v>
      </c>
      <c r="M673">
        <v>670</v>
      </c>
    </row>
    <row r="674" spans="6:13" x14ac:dyDescent="0.2">
      <c r="F674" s="48">
        <v>36526</v>
      </c>
      <c r="G674" s="2">
        <v>0.46597222222222223</v>
      </c>
      <c r="H674">
        <v>0.6</v>
      </c>
      <c r="I674">
        <v>0.1</v>
      </c>
      <c r="J674">
        <v>0.5</v>
      </c>
      <c r="K674">
        <v>0.6</v>
      </c>
      <c r="L674">
        <v>0.1</v>
      </c>
      <c r="M674">
        <v>671</v>
      </c>
    </row>
    <row r="675" spans="6:13" x14ac:dyDescent="0.2">
      <c r="F675" s="48">
        <v>36526</v>
      </c>
      <c r="G675" s="2">
        <v>0.46666666666666662</v>
      </c>
      <c r="H675">
        <v>0.6</v>
      </c>
      <c r="I675">
        <v>0.1</v>
      </c>
      <c r="J675">
        <v>0.5</v>
      </c>
      <c r="K675">
        <v>0.6</v>
      </c>
      <c r="L675">
        <v>0.1</v>
      </c>
      <c r="M675">
        <v>672</v>
      </c>
    </row>
    <row r="676" spans="6:13" x14ac:dyDescent="0.2">
      <c r="F676" s="48">
        <v>36526</v>
      </c>
      <c r="G676" s="2">
        <v>0.46736111111111112</v>
      </c>
      <c r="H676">
        <v>0.6</v>
      </c>
      <c r="I676">
        <v>0.1</v>
      </c>
      <c r="J676">
        <v>0.5</v>
      </c>
      <c r="K676">
        <v>0.6</v>
      </c>
      <c r="L676">
        <v>0.1</v>
      </c>
      <c r="M676">
        <v>673</v>
      </c>
    </row>
    <row r="677" spans="6:13" x14ac:dyDescent="0.2">
      <c r="F677" s="48">
        <v>36526</v>
      </c>
      <c r="G677" s="2">
        <v>0.4680555555555555</v>
      </c>
      <c r="H677">
        <v>0.6</v>
      </c>
      <c r="I677">
        <v>0.1</v>
      </c>
      <c r="J677">
        <v>0.5</v>
      </c>
      <c r="K677">
        <v>0.6</v>
      </c>
      <c r="L677">
        <v>0.1</v>
      </c>
      <c r="M677">
        <v>674</v>
      </c>
    </row>
    <row r="678" spans="6:13" x14ac:dyDescent="0.2">
      <c r="F678" s="48">
        <v>36526</v>
      </c>
      <c r="G678" s="2">
        <v>0.46875</v>
      </c>
      <c r="H678">
        <v>0.6</v>
      </c>
      <c r="I678">
        <v>0.1</v>
      </c>
      <c r="J678">
        <v>0.5</v>
      </c>
      <c r="K678">
        <v>0.6</v>
      </c>
      <c r="L678">
        <v>0.1</v>
      </c>
      <c r="M678">
        <v>675</v>
      </c>
    </row>
    <row r="679" spans="6:13" x14ac:dyDescent="0.2">
      <c r="F679" s="48">
        <v>36526</v>
      </c>
      <c r="G679" s="2">
        <v>0.4694444444444445</v>
      </c>
      <c r="H679">
        <v>0.6</v>
      </c>
      <c r="I679">
        <v>0.1</v>
      </c>
      <c r="J679">
        <v>0.5</v>
      </c>
      <c r="K679">
        <v>0.6</v>
      </c>
      <c r="L679">
        <v>0.1</v>
      </c>
      <c r="M679">
        <v>676</v>
      </c>
    </row>
    <row r="680" spans="6:13" x14ac:dyDescent="0.2">
      <c r="F680" s="48">
        <v>36526</v>
      </c>
      <c r="G680" s="2">
        <v>0.47013888888888888</v>
      </c>
      <c r="H680">
        <v>0.6</v>
      </c>
      <c r="I680">
        <v>0.1</v>
      </c>
      <c r="J680">
        <v>0.5</v>
      </c>
      <c r="K680">
        <v>0.6</v>
      </c>
      <c r="L680">
        <v>0.1</v>
      </c>
      <c r="M680">
        <v>677</v>
      </c>
    </row>
    <row r="681" spans="6:13" x14ac:dyDescent="0.2">
      <c r="F681" s="48">
        <v>36526</v>
      </c>
      <c r="G681" s="2">
        <v>0.47083333333333338</v>
      </c>
      <c r="H681">
        <v>0.6</v>
      </c>
      <c r="I681">
        <v>0.1</v>
      </c>
      <c r="J681">
        <v>0.5</v>
      </c>
      <c r="K681">
        <v>0.6</v>
      </c>
      <c r="L681">
        <v>0.1</v>
      </c>
      <c r="M681">
        <v>678</v>
      </c>
    </row>
    <row r="682" spans="6:13" x14ac:dyDescent="0.2">
      <c r="F682" s="48">
        <v>36526</v>
      </c>
      <c r="G682" s="2">
        <v>0.47152777777777777</v>
      </c>
      <c r="H682">
        <v>0.6</v>
      </c>
      <c r="I682">
        <v>0.1</v>
      </c>
      <c r="J682">
        <v>0.5</v>
      </c>
      <c r="K682">
        <v>0.6</v>
      </c>
      <c r="L682">
        <v>0.1</v>
      </c>
      <c r="M682">
        <v>679</v>
      </c>
    </row>
    <row r="683" spans="6:13" x14ac:dyDescent="0.2">
      <c r="F683" s="48">
        <v>36526</v>
      </c>
      <c r="G683" s="2">
        <v>0.47222222222222227</v>
      </c>
      <c r="H683">
        <v>0.6</v>
      </c>
      <c r="I683">
        <v>0.1</v>
      </c>
      <c r="J683">
        <v>0.5</v>
      </c>
      <c r="K683">
        <v>0.6</v>
      </c>
      <c r="L683">
        <v>0.1</v>
      </c>
      <c r="M683">
        <v>680</v>
      </c>
    </row>
    <row r="684" spans="6:13" x14ac:dyDescent="0.2">
      <c r="F684" s="48">
        <v>36526</v>
      </c>
      <c r="G684" s="2">
        <v>0.47291666666666665</v>
      </c>
      <c r="H684">
        <v>0.6</v>
      </c>
      <c r="I684">
        <v>0.1</v>
      </c>
      <c r="J684">
        <v>0.5</v>
      </c>
      <c r="K684">
        <v>0.6</v>
      </c>
      <c r="L684">
        <v>0.1</v>
      </c>
      <c r="M684">
        <v>681</v>
      </c>
    </row>
    <row r="685" spans="6:13" x14ac:dyDescent="0.2">
      <c r="F685" s="48">
        <v>36526</v>
      </c>
      <c r="G685" s="2">
        <v>0.47361111111111115</v>
      </c>
      <c r="H685">
        <v>0.6</v>
      </c>
      <c r="I685">
        <v>0.1</v>
      </c>
      <c r="J685">
        <v>0.5</v>
      </c>
      <c r="K685">
        <v>0.6</v>
      </c>
      <c r="L685">
        <v>0.1</v>
      </c>
      <c r="M685">
        <v>682</v>
      </c>
    </row>
    <row r="686" spans="6:13" x14ac:dyDescent="0.2">
      <c r="F686" s="48">
        <v>36526</v>
      </c>
      <c r="G686" s="2">
        <v>0.47430555555555554</v>
      </c>
      <c r="H686">
        <v>0.6</v>
      </c>
      <c r="I686">
        <v>0.1</v>
      </c>
      <c r="J686">
        <v>0.5</v>
      </c>
      <c r="K686">
        <v>0.6</v>
      </c>
      <c r="L686">
        <v>0.1</v>
      </c>
      <c r="M686">
        <v>683</v>
      </c>
    </row>
    <row r="687" spans="6:13" x14ac:dyDescent="0.2">
      <c r="F687" s="48">
        <v>36526</v>
      </c>
      <c r="G687" s="2">
        <v>0.47500000000000003</v>
      </c>
      <c r="H687">
        <v>0.6</v>
      </c>
      <c r="I687">
        <v>0.1</v>
      </c>
      <c r="J687">
        <v>0.5</v>
      </c>
      <c r="K687">
        <v>0.6</v>
      </c>
      <c r="L687">
        <v>0.1</v>
      </c>
      <c r="M687">
        <v>684</v>
      </c>
    </row>
    <row r="688" spans="6:13" x14ac:dyDescent="0.2">
      <c r="F688" s="48">
        <v>36526</v>
      </c>
      <c r="G688" s="2">
        <v>0.47569444444444442</v>
      </c>
      <c r="H688">
        <v>0.6</v>
      </c>
      <c r="I688">
        <v>0.1</v>
      </c>
      <c r="J688">
        <v>0.5</v>
      </c>
      <c r="K688">
        <v>0.6</v>
      </c>
      <c r="L688">
        <v>0.1</v>
      </c>
      <c r="M688">
        <v>685</v>
      </c>
    </row>
    <row r="689" spans="6:13" x14ac:dyDescent="0.2">
      <c r="F689" s="48">
        <v>36526</v>
      </c>
      <c r="G689" s="2">
        <v>0.47638888888888892</v>
      </c>
      <c r="H689">
        <v>0.6</v>
      </c>
      <c r="I689">
        <v>0.1</v>
      </c>
      <c r="J689">
        <v>0.5</v>
      </c>
      <c r="K689">
        <v>0.6</v>
      </c>
      <c r="L689">
        <v>0.1</v>
      </c>
      <c r="M689">
        <v>686</v>
      </c>
    </row>
    <row r="690" spans="6:13" x14ac:dyDescent="0.2">
      <c r="F690" s="48">
        <v>36526</v>
      </c>
      <c r="G690" s="2">
        <v>0.4770833333333333</v>
      </c>
      <c r="H690">
        <v>0.6</v>
      </c>
      <c r="I690">
        <v>0.1</v>
      </c>
      <c r="J690">
        <v>0.5</v>
      </c>
      <c r="K690">
        <v>0.6</v>
      </c>
      <c r="L690">
        <v>0.1</v>
      </c>
      <c r="M690">
        <v>687</v>
      </c>
    </row>
    <row r="691" spans="6:13" x14ac:dyDescent="0.2">
      <c r="F691" s="48">
        <v>36526</v>
      </c>
      <c r="G691" s="2">
        <v>0.4777777777777778</v>
      </c>
      <c r="H691">
        <v>0.6</v>
      </c>
      <c r="I691">
        <v>0.1</v>
      </c>
      <c r="J691">
        <v>0.5</v>
      </c>
      <c r="K691">
        <v>0.6</v>
      </c>
      <c r="L691">
        <v>0.1</v>
      </c>
      <c r="M691">
        <v>688</v>
      </c>
    </row>
    <row r="692" spans="6:13" x14ac:dyDescent="0.2">
      <c r="F692" s="48">
        <v>36526</v>
      </c>
      <c r="G692" s="2">
        <v>0.47847222222222219</v>
      </c>
      <c r="H692">
        <v>0.6</v>
      </c>
      <c r="I692">
        <v>0.1</v>
      </c>
      <c r="J692">
        <v>0.5</v>
      </c>
      <c r="K692">
        <v>0.6</v>
      </c>
      <c r="L692">
        <v>0.1</v>
      </c>
      <c r="M692">
        <v>689</v>
      </c>
    </row>
    <row r="693" spans="6:13" x14ac:dyDescent="0.2">
      <c r="F693" s="48">
        <v>36526</v>
      </c>
      <c r="G693" s="2">
        <v>0.47916666666666669</v>
      </c>
      <c r="H693">
        <v>0.6</v>
      </c>
      <c r="I693">
        <v>0.1</v>
      </c>
      <c r="J693">
        <v>0.5</v>
      </c>
      <c r="K693">
        <v>0.6</v>
      </c>
      <c r="L693">
        <v>0.1</v>
      </c>
      <c r="M693">
        <v>690</v>
      </c>
    </row>
    <row r="694" spans="6:13" x14ac:dyDescent="0.2">
      <c r="F694" s="48">
        <v>36526</v>
      </c>
      <c r="G694" s="2">
        <v>0.47986111111111113</v>
      </c>
      <c r="H694">
        <v>0.6</v>
      </c>
      <c r="I694">
        <v>0.1</v>
      </c>
      <c r="J694">
        <v>0.5</v>
      </c>
      <c r="K694">
        <v>0.6</v>
      </c>
      <c r="L694">
        <v>0.1</v>
      </c>
      <c r="M694">
        <v>691</v>
      </c>
    </row>
    <row r="695" spans="6:13" x14ac:dyDescent="0.2">
      <c r="F695" s="48">
        <v>36526</v>
      </c>
      <c r="G695" s="2">
        <v>0.48055555555555557</v>
      </c>
      <c r="H695">
        <v>0.6</v>
      </c>
      <c r="I695">
        <v>0.1</v>
      </c>
      <c r="J695">
        <v>0.5</v>
      </c>
      <c r="K695">
        <v>0.6</v>
      </c>
      <c r="L695">
        <v>0.1</v>
      </c>
      <c r="M695">
        <v>692</v>
      </c>
    </row>
    <row r="696" spans="6:13" x14ac:dyDescent="0.2">
      <c r="F696" s="48">
        <v>36526</v>
      </c>
      <c r="G696" s="2">
        <v>0.48125000000000001</v>
      </c>
      <c r="H696">
        <v>0.6</v>
      </c>
      <c r="I696">
        <v>0.1</v>
      </c>
      <c r="J696">
        <v>0.5</v>
      </c>
      <c r="K696">
        <v>0.6</v>
      </c>
      <c r="L696">
        <v>0.1</v>
      </c>
      <c r="M696">
        <v>693</v>
      </c>
    </row>
    <row r="697" spans="6:13" x14ac:dyDescent="0.2">
      <c r="F697" s="48">
        <v>36526</v>
      </c>
      <c r="G697" s="2">
        <v>0.48194444444444445</v>
      </c>
      <c r="H697">
        <v>0.6</v>
      </c>
      <c r="I697">
        <v>0.1</v>
      </c>
      <c r="J697">
        <v>0.5</v>
      </c>
      <c r="K697">
        <v>0.6</v>
      </c>
      <c r="L697">
        <v>0.1</v>
      </c>
      <c r="M697">
        <v>694</v>
      </c>
    </row>
    <row r="698" spans="6:13" x14ac:dyDescent="0.2">
      <c r="F698" s="48">
        <v>36526</v>
      </c>
      <c r="G698" s="2">
        <v>0.4826388888888889</v>
      </c>
      <c r="H698">
        <v>0.6</v>
      </c>
      <c r="I698">
        <v>0.1</v>
      </c>
      <c r="J698">
        <v>0.5</v>
      </c>
      <c r="K698">
        <v>0.6</v>
      </c>
      <c r="L698">
        <v>0.1</v>
      </c>
      <c r="M698">
        <v>695</v>
      </c>
    </row>
    <row r="699" spans="6:13" x14ac:dyDescent="0.2">
      <c r="F699" s="48">
        <v>36526</v>
      </c>
      <c r="G699" s="2">
        <v>0.48333333333333334</v>
      </c>
      <c r="H699">
        <v>0.6</v>
      </c>
      <c r="I699">
        <v>0.1</v>
      </c>
      <c r="J699">
        <v>0.5</v>
      </c>
      <c r="K699">
        <v>0.6</v>
      </c>
      <c r="L699">
        <v>0.1</v>
      </c>
      <c r="M699">
        <v>696</v>
      </c>
    </row>
    <row r="700" spans="6:13" x14ac:dyDescent="0.2">
      <c r="F700" s="48">
        <v>36526</v>
      </c>
      <c r="G700" s="2">
        <v>0.48402777777777778</v>
      </c>
      <c r="H700">
        <v>0.6</v>
      </c>
      <c r="I700">
        <v>0.1</v>
      </c>
      <c r="J700">
        <v>0.5</v>
      </c>
      <c r="K700">
        <v>0.6</v>
      </c>
      <c r="L700">
        <v>0.1</v>
      </c>
      <c r="M700">
        <v>697</v>
      </c>
    </row>
    <row r="701" spans="6:13" x14ac:dyDescent="0.2">
      <c r="F701" s="48">
        <v>36526</v>
      </c>
      <c r="G701" s="2">
        <v>0.48472222222222222</v>
      </c>
      <c r="H701">
        <v>0.6</v>
      </c>
      <c r="I701">
        <v>0.1</v>
      </c>
      <c r="J701">
        <v>0.5</v>
      </c>
      <c r="K701">
        <v>0.6</v>
      </c>
      <c r="L701">
        <v>0.1</v>
      </c>
      <c r="M701">
        <v>698</v>
      </c>
    </row>
    <row r="702" spans="6:13" x14ac:dyDescent="0.2">
      <c r="F702" s="48">
        <v>36526</v>
      </c>
      <c r="G702" s="2">
        <v>0.48541666666666666</v>
      </c>
      <c r="H702">
        <v>0.6</v>
      </c>
      <c r="I702">
        <v>0.1</v>
      </c>
      <c r="J702">
        <v>0.5</v>
      </c>
      <c r="K702">
        <v>0.6</v>
      </c>
      <c r="L702">
        <v>0.1</v>
      </c>
      <c r="M702">
        <v>699</v>
      </c>
    </row>
    <row r="703" spans="6:13" x14ac:dyDescent="0.2">
      <c r="F703" s="48">
        <v>36526</v>
      </c>
      <c r="G703" s="2">
        <v>0.4861111111111111</v>
      </c>
      <c r="H703">
        <v>0.6</v>
      </c>
      <c r="I703">
        <v>0.1</v>
      </c>
      <c r="J703">
        <v>0.5</v>
      </c>
      <c r="K703">
        <v>0.6</v>
      </c>
      <c r="L703">
        <v>0.1</v>
      </c>
      <c r="M703">
        <v>700</v>
      </c>
    </row>
    <row r="704" spans="6:13" x14ac:dyDescent="0.2">
      <c r="F704" s="48">
        <v>36526</v>
      </c>
      <c r="G704" s="2">
        <v>0.48680555555555555</v>
      </c>
      <c r="H704">
        <v>0.6</v>
      </c>
      <c r="I704">
        <v>0.1</v>
      </c>
      <c r="J704">
        <v>0.5</v>
      </c>
      <c r="K704">
        <v>0.6</v>
      </c>
      <c r="L704">
        <v>0.1</v>
      </c>
      <c r="M704">
        <v>701</v>
      </c>
    </row>
    <row r="705" spans="6:13" x14ac:dyDescent="0.2">
      <c r="F705" s="48">
        <v>36526</v>
      </c>
      <c r="G705" s="2">
        <v>0.48749999999999999</v>
      </c>
      <c r="H705">
        <v>0.6</v>
      </c>
      <c r="I705">
        <v>0.1</v>
      </c>
      <c r="J705">
        <v>0.5</v>
      </c>
      <c r="K705">
        <v>0.6</v>
      </c>
      <c r="L705">
        <v>0.1</v>
      </c>
      <c r="M705">
        <v>702</v>
      </c>
    </row>
    <row r="706" spans="6:13" x14ac:dyDescent="0.2">
      <c r="F706" s="48">
        <v>36526</v>
      </c>
      <c r="G706" s="2">
        <v>0.48819444444444443</v>
      </c>
      <c r="H706">
        <v>0.6</v>
      </c>
      <c r="I706">
        <v>0.1</v>
      </c>
      <c r="J706">
        <v>0.5</v>
      </c>
      <c r="K706">
        <v>0.6</v>
      </c>
      <c r="L706">
        <v>0.1</v>
      </c>
      <c r="M706">
        <v>703</v>
      </c>
    </row>
    <row r="707" spans="6:13" x14ac:dyDescent="0.2">
      <c r="F707" s="48">
        <v>36526</v>
      </c>
      <c r="G707" s="2">
        <v>0.48888888888888887</v>
      </c>
      <c r="H707">
        <v>0.6</v>
      </c>
      <c r="I707">
        <v>0.1</v>
      </c>
      <c r="J707">
        <v>0.5</v>
      </c>
      <c r="K707">
        <v>0.6</v>
      </c>
      <c r="L707">
        <v>0.1</v>
      </c>
      <c r="M707">
        <v>704</v>
      </c>
    </row>
    <row r="708" spans="6:13" x14ac:dyDescent="0.2">
      <c r="F708" s="48">
        <v>36526</v>
      </c>
      <c r="G708" s="2">
        <v>0.48958333333333331</v>
      </c>
      <c r="H708">
        <v>0.6</v>
      </c>
      <c r="I708">
        <v>0.1</v>
      </c>
      <c r="J708">
        <v>0.5</v>
      </c>
      <c r="K708">
        <v>0.6</v>
      </c>
      <c r="L708">
        <v>0.1</v>
      </c>
      <c r="M708">
        <v>705</v>
      </c>
    </row>
    <row r="709" spans="6:13" x14ac:dyDescent="0.2">
      <c r="F709" s="48">
        <v>36526</v>
      </c>
      <c r="G709" s="2">
        <v>0.49027777777777781</v>
      </c>
      <c r="H709">
        <v>0.6</v>
      </c>
      <c r="I709">
        <v>0.1</v>
      </c>
      <c r="J709">
        <v>0.5</v>
      </c>
      <c r="K709">
        <v>0.6</v>
      </c>
      <c r="L709">
        <v>0.1</v>
      </c>
      <c r="M709">
        <v>706</v>
      </c>
    </row>
    <row r="710" spans="6:13" x14ac:dyDescent="0.2">
      <c r="F710" s="48">
        <v>36526</v>
      </c>
      <c r="G710" s="2">
        <v>0.4909722222222222</v>
      </c>
      <c r="H710">
        <v>0.6</v>
      </c>
      <c r="I710">
        <v>0.1</v>
      </c>
      <c r="J710">
        <v>0.5</v>
      </c>
      <c r="K710">
        <v>0.6</v>
      </c>
      <c r="L710">
        <v>0.1</v>
      </c>
      <c r="M710">
        <v>707</v>
      </c>
    </row>
    <row r="711" spans="6:13" x14ac:dyDescent="0.2">
      <c r="F711" s="48">
        <v>36526</v>
      </c>
      <c r="G711" s="2">
        <v>0.4916666666666667</v>
      </c>
      <c r="H711">
        <v>0.6</v>
      </c>
      <c r="I711">
        <v>0.1</v>
      </c>
      <c r="J711">
        <v>0.5</v>
      </c>
      <c r="K711">
        <v>0.6</v>
      </c>
      <c r="L711">
        <v>0.1</v>
      </c>
      <c r="M711">
        <v>708</v>
      </c>
    </row>
    <row r="712" spans="6:13" x14ac:dyDescent="0.2">
      <c r="F712" s="48">
        <v>36526</v>
      </c>
      <c r="G712" s="2">
        <v>0.49236111111111108</v>
      </c>
      <c r="H712">
        <v>0.6</v>
      </c>
      <c r="I712">
        <v>0.1</v>
      </c>
      <c r="J712">
        <v>0.5</v>
      </c>
      <c r="K712">
        <v>0.6</v>
      </c>
      <c r="L712">
        <v>0.1</v>
      </c>
      <c r="M712">
        <v>709</v>
      </c>
    </row>
    <row r="713" spans="6:13" x14ac:dyDescent="0.2">
      <c r="F713" s="48">
        <v>36526</v>
      </c>
      <c r="G713" s="2">
        <v>0.49305555555555558</v>
      </c>
      <c r="H713">
        <v>0.6</v>
      </c>
      <c r="I713">
        <v>0.1</v>
      </c>
      <c r="J713">
        <v>0.5</v>
      </c>
      <c r="K713">
        <v>0.6</v>
      </c>
      <c r="L713">
        <v>0.1</v>
      </c>
      <c r="M713">
        <v>710</v>
      </c>
    </row>
    <row r="714" spans="6:13" x14ac:dyDescent="0.2">
      <c r="F714" s="48">
        <v>36526</v>
      </c>
      <c r="G714" s="2">
        <v>0.49374999999999997</v>
      </c>
      <c r="H714">
        <v>0.6</v>
      </c>
      <c r="I714">
        <v>0.1</v>
      </c>
      <c r="J714">
        <v>0.5</v>
      </c>
      <c r="K714">
        <v>0.6</v>
      </c>
      <c r="L714">
        <v>0.1</v>
      </c>
      <c r="M714">
        <v>711</v>
      </c>
    </row>
    <row r="715" spans="6:13" x14ac:dyDescent="0.2">
      <c r="F715" s="48">
        <v>36526</v>
      </c>
      <c r="G715" s="2">
        <v>0.49444444444444446</v>
      </c>
      <c r="H715">
        <v>0.6</v>
      </c>
      <c r="I715">
        <v>0.1</v>
      </c>
      <c r="J715">
        <v>0.5</v>
      </c>
      <c r="K715">
        <v>0.6</v>
      </c>
      <c r="L715">
        <v>0.1</v>
      </c>
      <c r="M715">
        <v>712</v>
      </c>
    </row>
    <row r="716" spans="6:13" x14ac:dyDescent="0.2">
      <c r="F716" s="48">
        <v>36526</v>
      </c>
      <c r="G716" s="2">
        <v>0.49513888888888885</v>
      </c>
      <c r="H716">
        <v>0.6</v>
      </c>
      <c r="I716">
        <v>0.1</v>
      </c>
      <c r="J716">
        <v>0.5</v>
      </c>
      <c r="K716">
        <v>0.6</v>
      </c>
      <c r="L716">
        <v>0.1</v>
      </c>
      <c r="M716">
        <v>713</v>
      </c>
    </row>
    <row r="717" spans="6:13" x14ac:dyDescent="0.2">
      <c r="F717" s="48">
        <v>36526</v>
      </c>
      <c r="G717" s="2">
        <v>0.49583333333333335</v>
      </c>
      <c r="H717">
        <v>0.6</v>
      </c>
      <c r="I717">
        <v>0.1</v>
      </c>
      <c r="J717">
        <v>0.5</v>
      </c>
      <c r="K717">
        <v>0.6</v>
      </c>
      <c r="L717">
        <v>0.1</v>
      </c>
      <c r="M717">
        <v>714</v>
      </c>
    </row>
    <row r="718" spans="6:13" x14ac:dyDescent="0.2">
      <c r="F718" s="48">
        <v>36526</v>
      </c>
      <c r="G718" s="2">
        <v>0.49652777777777773</v>
      </c>
      <c r="H718">
        <v>0.6</v>
      </c>
      <c r="I718">
        <v>0.1</v>
      </c>
      <c r="J718">
        <v>0.5</v>
      </c>
      <c r="K718">
        <v>0.6</v>
      </c>
      <c r="L718">
        <v>0.1</v>
      </c>
      <c r="M718">
        <v>715</v>
      </c>
    </row>
    <row r="719" spans="6:13" x14ac:dyDescent="0.2">
      <c r="F719" s="48">
        <v>36526</v>
      </c>
      <c r="G719" s="2">
        <v>0.49722222222222223</v>
      </c>
      <c r="H719">
        <v>0.6</v>
      </c>
      <c r="I719">
        <v>0.1</v>
      </c>
      <c r="J719">
        <v>0.5</v>
      </c>
      <c r="K719">
        <v>0.6</v>
      </c>
      <c r="L719">
        <v>0.1</v>
      </c>
      <c r="M719">
        <v>716</v>
      </c>
    </row>
    <row r="720" spans="6:13" x14ac:dyDescent="0.2">
      <c r="F720" s="48">
        <v>36526</v>
      </c>
      <c r="G720" s="2">
        <v>0.49791666666666662</v>
      </c>
      <c r="H720">
        <v>0.6</v>
      </c>
      <c r="I720">
        <v>0.1</v>
      </c>
      <c r="J720">
        <v>0.5</v>
      </c>
      <c r="K720">
        <v>0.6</v>
      </c>
      <c r="L720">
        <v>0.1</v>
      </c>
      <c r="M720">
        <v>717</v>
      </c>
    </row>
    <row r="721" spans="6:13" x14ac:dyDescent="0.2">
      <c r="F721" s="48">
        <v>36526</v>
      </c>
      <c r="G721" s="2">
        <v>0.49861111111111112</v>
      </c>
      <c r="H721">
        <v>0.6</v>
      </c>
      <c r="I721">
        <v>0.1</v>
      </c>
      <c r="J721">
        <v>0.5</v>
      </c>
      <c r="K721">
        <v>0.6</v>
      </c>
      <c r="L721">
        <v>0.1</v>
      </c>
      <c r="M721">
        <v>718</v>
      </c>
    </row>
    <row r="722" spans="6:13" x14ac:dyDescent="0.2">
      <c r="F722" s="48">
        <v>36526</v>
      </c>
      <c r="G722" s="2">
        <v>0.4993055555555555</v>
      </c>
      <c r="H722">
        <v>0.6</v>
      </c>
      <c r="I722">
        <v>0.1</v>
      </c>
      <c r="J722">
        <v>0.5</v>
      </c>
      <c r="K722">
        <v>0.6</v>
      </c>
      <c r="L722">
        <v>0.1</v>
      </c>
      <c r="M722">
        <v>719</v>
      </c>
    </row>
    <row r="723" spans="6:13" x14ac:dyDescent="0.2">
      <c r="F723" s="48">
        <v>36526</v>
      </c>
      <c r="G723" s="2">
        <v>0.5</v>
      </c>
      <c r="H723">
        <v>0.6</v>
      </c>
      <c r="I723">
        <v>0.1</v>
      </c>
      <c r="J723">
        <v>0.5</v>
      </c>
      <c r="K723">
        <v>0.6</v>
      </c>
      <c r="L723">
        <v>0.1</v>
      </c>
      <c r="M723">
        <v>720</v>
      </c>
    </row>
    <row r="724" spans="6:13" x14ac:dyDescent="0.2">
      <c r="F724" s="48">
        <v>36526</v>
      </c>
      <c r="G724" s="2">
        <v>0.50069444444444444</v>
      </c>
      <c r="H724">
        <v>0.6</v>
      </c>
      <c r="I724">
        <v>0.1</v>
      </c>
      <c r="J724">
        <v>0.5</v>
      </c>
      <c r="K724">
        <v>0.6</v>
      </c>
      <c r="L724">
        <v>0.1</v>
      </c>
      <c r="M724">
        <v>721</v>
      </c>
    </row>
    <row r="725" spans="6:13" x14ac:dyDescent="0.2">
      <c r="F725" s="48">
        <v>36526</v>
      </c>
      <c r="G725" s="2">
        <v>0.50138888888888888</v>
      </c>
      <c r="H725">
        <v>0.6</v>
      </c>
      <c r="I725">
        <v>0.1</v>
      </c>
      <c r="J725">
        <v>0.5</v>
      </c>
      <c r="K725">
        <v>0.6</v>
      </c>
      <c r="L725">
        <v>0.1</v>
      </c>
      <c r="M725">
        <v>722</v>
      </c>
    </row>
    <row r="726" spans="6:13" x14ac:dyDescent="0.2">
      <c r="F726" s="48">
        <v>36526</v>
      </c>
      <c r="G726" s="2">
        <v>0.50208333333333333</v>
      </c>
      <c r="H726">
        <v>0.6</v>
      </c>
      <c r="I726">
        <v>0.1</v>
      </c>
      <c r="J726">
        <v>0.5</v>
      </c>
      <c r="K726">
        <v>0.6</v>
      </c>
      <c r="L726">
        <v>0.1</v>
      </c>
      <c r="M726">
        <v>723</v>
      </c>
    </row>
    <row r="727" spans="6:13" x14ac:dyDescent="0.2">
      <c r="F727" s="48">
        <v>36526</v>
      </c>
      <c r="G727" s="2">
        <v>0.50277777777777777</v>
      </c>
      <c r="H727">
        <v>0.6</v>
      </c>
      <c r="I727">
        <v>0.1</v>
      </c>
      <c r="J727">
        <v>0.5</v>
      </c>
      <c r="K727">
        <v>0.6</v>
      </c>
      <c r="L727">
        <v>0.1</v>
      </c>
      <c r="M727">
        <v>724</v>
      </c>
    </row>
    <row r="728" spans="6:13" x14ac:dyDescent="0.2">
      <c r="F728" s="48">
        <v>36526</v>
      </c>
      <c r="G728" s="2">
        <v>0.50347222222222221</v>
      </c>
      <c r="H728">
        <v>0.6</v>
      </c>
      <c r="I728">
        <v>0.1</v>
      </c>
      <c r="J728">
        <v>0.5</v>
      </c>
      <c r="K728">
        <v>0.6</v>
      </c>
      <c r="L728">
        <v>0.1</v>
      </c>
      <c r="M728">
        <v>725</v>
      </c>
    </row>
    <row r="729" spans="6:13" x14ac:dyDescent="0.2">
      <c r="F729" s="48">
        <v>36526</v>
      </c>
      <c r="G729" s="2">
        <v>0.50416666666666665</v>
      </c>
      <c r="H729">
        <v>0.6</v>
      </c>
      <c r="I729">
        <v>0.1</v>
      </c>
      <c r="J729">
        <v>0.5</v>
      </c>
      <c r="K729">
        <v>0.6</v>
      </c>
      <c r="L729">
        <v>0.1</v>
      </c>
      <c r="M729">
        <v>726</v>
      </c>
    </row>
    <row r="730" spans="6:13" x14ac:dyDescent="0.2">
      <c r="F730" s="48">
        <v>36526</v>
      </c>
      <c r="G730" s="2">
        <v>0.50486111111111109</v>
      </c>
      <c r="H730">
        <v>0.6</v>
      </c>
      <c r="I730">
        <v>0.1</v>
      </c>
      <c r="J730">
        <v>0.5</v>
      </c>
      <c r="K730">
        <v>0.6</v>
      </c>
      <c r="L730">
        <v>0.1</v>
      </c>
      <c r="M730">
        <v>727</v>
      </c>
    </row>
    <row r="731" spans="6:13" x14ac:dyDescent="0.2">
      <c r="F731" s="48">
        <v>36526</v>
      </c>
      <c r="G731" s="2">
        <v>0.50555555555555554</v>
      </c>
      <c r="H731">
        <v>0.6</v>
      </c>
      <c r="I731">
        <v>0.1</v>
      </c>
      <c r="J731">
        <v>0.5</v>
      </c>
      <c r="K731">
        <v>0.6</v>
      </c>
      <c r="L731">
        <v>0.1</v>
      </c>
      <c r="M731">
        <v>728</v>
      </c>
    </row>
    <row r="732" spans="6:13" x14ac:dyDescent="0.2">
      <c r="F732" s="48">
        <v>36526</v>
      </c>
      <c r="G732" s="2">
        <v>0.50624999999999998</v>
      </c>
      <c r="H732">
        <v>0.6</v>
      </c>
      <c r="I732">
        <v>0.1</v>
      </c>
      <c r="J732">
        <v>0.5</v>
      </c>
      <c r="K732">
        <v>0.6</v>
      </c>
      <c r="L732">
        <v>0.1</v>
      </c>
      <c r="M732">
        <v>729</v>
      </c>
    </row>
    <row r="733" spans="6:13" x14ac:dyDescent="0.2">
      <c r="F733" s="48">
        <v>36526</v>
      </c>
      <c r="G733" s="2">
        <v>0.50694444444444442</v>
      </c>
      <c r="H733">
        <v>0.6</v>
      </c>
      <c r="I733">
        <v>0.1</v>
      </c>
      <c r="J733">
        <v>0.6</v>
      </c>
      <c r="K733">
        <v>0.6</v>
      </c>
      <c r="L733">
        <v>0.1</v>
      </c>
      <c r="M733">
        <v>730</v>
      </c>
    </row>
    <row r="734" spans="6:13" x14ac:dyDescent="0.2">
      <c r="F734" s="48">
        <v>36526</v>
      </c>
      <c r="G734" s="2">
        <v>0.50763888888888886</v>
      </c>
      <c r="H734">
        <v>0.6</v>
      </c>
      <c r="I734">
        <v>0.1</v>
      </c>
      <c r="J734">
        <v>0.6</v>
      </c>
      <c r="K734">
        <v>0.6</v>
      </c>
      <c r="L734">
        <v>0.1</v>
      </c>
      <c r="M734">
        <v>731</v>
      </c>
    </row>
    <row r="735" spans="6:13" x14ac:dyDescent="0.2">
      <c r="F735" s="48">
        <v>36526</v>
      </c>
      <c r="G735" s="2">
        <v>0.5083333333333333</v>
      </c>
      <c r="H735">
        <v>0.6</v>
      </c>
      <c r="I735">
        <v>0.1</v>
      </c>
      <c r="J735">
        <v>0.6</v>
      </c>
      <c r="K735">
        <v>0.6</v>
      </c>
      <c r="L735">
        <v>0.1</v>
      </c>
      <c r="M735">
        <v>732</v>
      </c>
    </row>
    <row r="736" spans="6:13" x14ac:dyDescent="0.2">
      <c r="F736" s="48">
        <v>36526</v>
      </c>
      <c r="G736" s="2">
        <v>0.50902777777777775</v>
      </c>
      <c r="H736">
        <v>0.6</v>
      </c>
      <c r="I736">
        <v>0.1</v>
      </c>
      <c r="J736">
        <v>0.6</v>
      </c>
      <c r="K736">
        <v>0.6</v>
      </c>
      <c r="L736">
        <v>0.1</v>
      </c>
      <c r="M736">
        <v>733</v>
      </c>
    </row>
    <row r="737" spans="6:13" x14ac:dyDescent="0.2">
      <c r="F737" s="48">
        <v>36526</v>
      </c>
      <c r="G737" s="2">
        <v>0.50972222222222219</v>
      </c>
      <c r="H737">
        <v>0.6</v>
      </c>
      <c r="I737">
        <v>0.1</v>
      </c>
      <c r="J737">
        <v>0.6</v>
      </c>
      <c r="K737">
        <v>0.6</v>
      </c>
      <c r="L737">
        <v>0.1</v>
      </c>
      <c r="M737">
        <v>734</v>
      </c>
    </row>
    <row r="738" spans="6:13" x14ac:dyDescent="0.2">
      <c r="F738" s="48">
        <v>36526</v>
      </c>
      <c r="G738" s="2">
        <v>0.51041666666666663</v>
      </c>
      <c r="H738">
        <v>0.6</v>
      </c>
      <c r="I738">
        <v>0.1</v>
      </c>
      <c r="J738">
        <v>0.6</v>
      </c>
      <c r="K738">
        <v>0.6</v>
      </c>
      <c r="L738">
        <v>0.1</v>
      </c>
      <c r="M738">
        <v>735</v>
      </c>
    </row>
    <row r="739" spans="6:13" x14ac:dyDescent="0.2">
      <c r="F739" s="48">
        <v>36526</v>
      </c>
      <c r="G739" s="2">
        <v>0.51111111111111118</v>
      </c>
      <c r="H739">
        <v>0.6</v>
      </c>
      <c r="I739">
        <v>0.1</v>
      </c>
      <c r="J739">
        <v>0.6</v>
      </c>
      <c r="K739">
        <v>0.6</v>
      </c>
      <c r="L739">
        <v>0.1</v>
      </c>
      <c r="M739">
        <v>736</v>
      </c>
    </row>
    <row r="740" spans="6:13" x14ac:dyDescent="0.2">
      <c r="F740" s="48">
        <v>36526</v>
      </c>
      <c r="G740" s="2">
        <v>0.51180555555555551</v>
      </c>
      <c r="H740">
        <v>0.6</v>
      </c>
      <c r="I740">
        <v>0.1</v>
      </c>
      <c r="J740">
        <v>0.6</v>
      </c>
      <c r="K740">
        <v>0.6</v>
      </c>
      <c r="L740">
        <v>0.1</v>
      </c>
      <c r="M740">
        <v>737</v>
      </c>
    </row>
    <row r="741" spans="6:13" x14ac:dyDescent="0.2">
      <c r="F741" s="48">
        <v>36526</v>
      </c>
      <c r="G741" s="2">
        <v>0.51250000000000007</v>
      </c>
      <c r="H741">
        <v>0.6</v>
      </c>
      <c r="I741">
        <v>0.1</v>
      </c>
      <c r="J741">
        <v>0.6</v>
      </c>
      <c r="K741">
        <v>0.6</v>
      </c>
      <c r="L741">
        <v>0.1</v>
      </c>
      <c r="M741">
        <v>738</v>
      </c>
    </row>
    <row r="742" spans="6:13" x14ac:dyDescent="0.2">
      <c r="F742" s="48">
        <v>36526</v>
      </c>
      <c r="G742" s="2">
        <v>0.5131944444444444</v>
      </c>
      <c r="H742">
        <v>0.6</v>
      </c>
      <c r="I742">
        <v>0.1</v>
      </c>
      <c r="J742">
        <v>0.6</v>
      </c>
      <c r="K742">
        <v>0.6</v>
      </c>
      <c r="L742">
        <v>0.1</v>
      </c>
      <c r="M742">
        <v>739</v>
      </c>
    </row>
    <row r="743" spans="6:13" x14ac:dyDescent="0.2">
      <c r="F743" s="48">
        <v>36526</v>
      </c>
      <c r="G743" s="2">
        <v>0.51388888888888895</v>
      </c>
      <c r="H743">
        <v>0.6</v>
      </c>
      <c r="I743">
        <v>0.1</v>
      </c>
      <c r="J743">
        <v>0.6</v>
      </c>
      <c r="K743">
        <v>0.6</v>
      </c>
      <c r="L743">
        <v>0.1</v>
      </c>
      <c r="M743">
        <v>740</v>
      </c>
    </row>
    <row r="744" spans="6:13" x14ac:dyDescent="0.2">
      <c r="F744" s="48">
        <v>36526</v>
      </c>
      <c r="G744" s="2">
        <v>0.51458333333333328</v>
      </c>
      <c r="H744">
        <v>0.6</v>
      </c>
      <c r="I744">
        <v>0.1</v>
      </c>
      <c r="J744">
        <v>0.6</v>
      </c>
      <c r="K744">
        <v>0.6</v>
      </c>
      <c r="L744">
        <v>0.1</v>
      </c>
      <c r="M744">
        <v>741</v>
      </c>
    </row>
    <row r="745" spans="6:13" x14ac:dyDescent="0.2">
      <c r="F745" s="48">
        <v>36526</v>
      </c>
      <c r="G745" s="2">
        <v>0.51527777777777783</v>
      </c>
      <c r="H745">
        <v>0.6</v>
      </c>
      <c r="I745">
        <v>0.1</v>
      </c>
      <c r="J745">
        <v>0.6</v>
      </c>
      <c r="K745">
        <v>0.6</v>
      </c>
      <c r="L745">
        <v>0.1</v>
      </c>
      <c r="M745">
        <v>742</v>
      </c>
    </row>
    <row r="746" spans="6:13" x14ac:dyDescent="0.2">
      <c r="F746" s="48">
        <v>36526</v>
      </c>
      <c r="G746" s="2">
        <v>0.51597222222222217</v>
      </c>
      <c r="H746">
        <v>0.6</v>
      </c>
      <c r="I746">
        <v>0.1</v>
      </c>
      <c r="J746">
        <v>0.6</v>
      </c>
      <c r="K746">
        <v>0.6</v>
      </c>
      <c r="L746">
        <v>0.1</v>
      </c>
      <c r="M746">
        <v>743</v>
      </c>
    </row>
    <row r="747" spans="6:13" x14ac:dyDescent="0.2">
      <c r="F747" s="48">
        <v>36526</v>
      </c>
      <c r="G747" s="2">
        <v>0.51666666666666672</v>
      </c>
      <c r="H747">
        <v>0.6</v>
      </c>
      <c r="I747">
        <v>0.1</v>
      </c>
      <c r="J747">
        <v>0.6</v>
      </c>
      <c r="K747">
        <v>0.6</v>
      </c>
      <c r="L747">
        <v>0.1</v>
      </c>
      <c r="M747">
        <v>744</v>
      </c>
    </row>
    <row r="748" spans="6:13" x14ac:dyDescent="0.2">
      <c r="F748" s="48">
        <v>36526</v>
      </c>
      <c r="G748" s="2">
        <v>0.51736111111111105</v>
      </c>
      <c r="H748">
        <v>0.6</v>
      </c>
      <c r="I748">
        <v>0.1</v>
      </c>
      <c r="J748">
        <v>0.6</v>
      </c>
      <c r="K748">
        <v>0.6</v>
      </c>
      <c r="L748">
        <v>0.1</v>
      </c>
      <c r="M748">
        <v>745</v>
      </c>
    </row>
    <row r="749" spans="6:13" x14ac:dyDescent="0.2">
      <c r="F749" s="48">
        <v>36526</v>
      </c>
      <c r="G749" s="2">
        <v>0.5180555555555556</v>
      </c>
      <c r="H749">
        <v>0.6</v>
      </c>
      <c r="I749">
        <v>0.1</v>
      </c>
      <c r="J749">
        <v>0.6</v>
      </c>
      <c r="K749">
        <v>0.6</v>
      </c>
      <c r="L749">
        <v>0.1</v>
      </c>
      <c r="M749">
        <v>746</v>
      </c>
    </row>
    <row r="750" spans="6:13" x14ac:dyDescent="0.2">
      <c r="F750" s="48">
        <v>36526</v>
      </c>
      <c r="G750" s="2">
        <v>0.51874999999999993</v>
      </c>
      <c r="H750">
        <v>0.6</v>
      </c>
      <c r="I750">
        <v>0.1</v>
      </c>
      <c r="J750">
        <v>0.6</v>
      </c>
      <c r="K750">
        <v>0.6</v>
      </c>
      <c r="L750">
        <v>0.1</v>
      </c>
      <c r="M750">
        <v>747</v>
      </c>
    </row>
    <row r="751" spans="6:13" x14ac:dyDescent="0.2">
      <c r="F751" s="48">
        <v>36526</v>
      </c>
      <c r="G751" s="2">
        <v>0.51944444444444449</v>
      </c>
      <c r="H751">
        <v>0.6</v>
      </c>
      <c r="I751">
        <v>0.1</v>
      </c>
      <c r="J751">
        <v>0.6</v>
      </c>
      <c r="K751">
        <v>0.6</v>
      </c>
      <c r="L751">
        <v>0.1</v>
      </c>
      <c r="M751">
        <v>748</v>
      </c>
    </row>
    <row r="752" spans="6:13" x14ac:dyDescent="0.2">
      <c r="F752" s="48">
        <v>36526</v>
      </c>
      <c r="G752" s="2">
        <v>0.52013888888888882</v>
      </c>
      <c r="H752">
        <v>0.6</v>
      </c>
      <c r="I752">
        <v>0.1</v>
      </c>
      <c r="J752">
        <v>0.6</v>
      </c>
      <c r="K752">
        <v>0.6</v>
      </c>
      <c r="L752">
        <v>0.1</v>
      </c>
      <c r="M752">
        <v>749</v>
      </c>
    </row>
    <row r="753" spans="6:13" x14ac:dyDescent="0.2">
      <c r="F753" s="48">
        <v>36526</v>
      </c>
      <c r="G753" s="2">
        <v>0.52083333333333337</v>
      </c>
      <c r="H753">
        <v>0.6</v>
      </c>
      <c r="I753">
        <v>0.1</v>
      </c>
      <c r="J753">
        <v>0.6</v>
      </c>
      <c r="K753">
        <v>0.6</v>
      </c>
      <c r="L753">
        <v>0.1</v>
      </c>
      <c r="M753">
        <v>750</v>
      </c>
    </row>
    <row r="754" spans="6:13" x14ac:dyDescent="0.2">
      <c r="F754" s="48">
        <v>36526</v>
      </c>
      <c r="G754" s="2">
        <v>0.52152777777777781</v>
      </c>
      <c r="H754">
        <v>0.6</v>
      </c>
      <c r="I754">
        <v>0.1</v>
      </c>
      <c r="J754">
        <v>0.6</v>
      </c>
      <c r="K754">
        <v>0.6</v>
      </c>
      <c r="L754">
        <v>0.1</v>
      </c>
      <c r="M754">
        <v>751</v>
      </c>
    </row>
    <row r="755" spans="6:13" x14ac:dyDescent="0.2">
      <c r="F755" s="48">
        <v>36526</v>
      </c>
      <c r="G755" s="2">
        <v>0.52222222222222225</v>
      </c>
      <c r="H755">
        <v>0.6</v>
      </c>
      <c r="I755">
        <v>0.1</v>
      </c>
      <c r="J755">
        <v>0.6</v>
      </c>
      <c r="K755">
        <v>0.6</v>
      </c>
      <c r="L755">
        <v>0.1</v>
      </c>
      <c r="M755">
        <v>752</v>
      </c>
    </row>
    <row r="756" spans="6:13" x14ac:dyDescent="0.2">
      <c r="F756" s="48">
        <v>36526</v>
      </c>
      <c r="G756" s="2">
        <v>0.5229166666666667</v>
      </c>
      <c r="H756">
        <v>0.6</v>
      </c>
      <c r="I756">
        <v>0.1</v>
      </c>
      <c r="J756">
        <v>0.6</v>
      </c>
      <c r="K756">
        <v>0.6</v>
      </c>
      <c r="L756">
        <v>0.1</v>
      </c>
      <c r="M756">
        <v>753</v>
      </c>
    </row>
    <row r="757" spans="6:13" x14ac:dyDescent="0.2">
      <c r="F757" s="48">
        <v>36526</v>
      </c>
      <c r="G757" s="2">
        <v>0.52361111111111114</v>
      </c>
      <c r="H757">
        <v>0.6</v>
      </c>
      <c r="I757">
        <v>0.1</v>
      </c>
      <c r="J757">
        <v>0.6</v>
      </c>
      <c r="K757">
        <v>0.6</v>
      </c>
      <c r="L757">
        <v>0.1</v>
      </c>
      <c r="M757">
        <v>754</v>
      </c>
    </row>
    <row r="758" spans="6:13" x14ac:dyDescent="0.2">
      <c r="F758" s="48">
        <v>36526</v>
      </c>
      <c r="G758" s="2">
        <v>0.52430555555555558</v>
      </c>
      <c r="H758">
        <v>0.6</v>
      </c>
      <c r="I758">
        <v>0.1</v>
      </c>
      <c r="J758">
        <v>0.6</v>
      </c>
      <c r="K758">
        <v>0.6</v>
      </c>
      <c r="L758">
        <v>0.1</v>
      </c>
      <c r="M758">
        <v>755</v>
      </c>
    </row>
    <row r="759" spans="6:13" x14ac:dyDescent="0.2">
      <c r="F759" s="48">
        <v>36526</v>
      </c>
      <c r="G759" s="2">
        <v>0.52500000000000002</v>
      </c>
      <c r="H759">
        <v>0.6</v>
      </c>
      <c r="I759">
        <v>0.1</v>
      </c>
      <c r="J759">
        <v>0.6</v>
      </c>
      <c r="K759">
        <v>0.6</v>
      </c>
      <c r="L759">
        <v>0.1</v>
      </c>
      <c r="M759">
        <v>756</v>
      </c>
    </row>
    <row r="760" spans="6:13" x14ac:dyDescent="0.2">
      <c r="F760" s="48">
        <v>36526</v>
      </c>
      <c r="G760" s="2">
        <v>0.52569444444444446</v>
      </c>
      <c r="H760">
        <v>0.6</v>
      </c>
      <c r="I760">
        <v>0.1</v>
      </c>
      <c r="J760">
        <v>0.6</v>
      </c>
      <c r="K760">
        <v>0.6</v>
      </c>
      <c r="L760">
        <v>0.1</v>
      </c>
      <c r="M760">
        <v>757</v>
      </c>
    </row>
    <row r="761" spans="6:13" x14ac:dyDescent="0.2">
      <c r="F761" s="48">
        <v>36526</v>
      </c>
      <c r="G761" s="2">
        <v>0.52638888888888891</v>
      </c>
      <c r="H761">
        <v>0.6</v>
      </c>
      <c r="I761">
        <v>0.1</v>
      </c>
      <c r="J761">
        <v>0.6</v>
      </c>
      <c r="K761">
        <v>0.6</v>
      </c>
      <c r="L761">
        <v>0.1</v>
      </c>
      <c r="M761">
        <v>758</v>
      </c>
    </row>
    <row r="762" spans="6:13" x14ac:dyDescent="0.2">
      <c r="F762" s="48">
        <v>36526</v>
      </c>
      <c r="G762" s="2">
        <v>0.52708333333333335</v>
      </c>
      <c r="H762">
        <v>0.6</v>
      </c>
      <c r="I762">
        <v>0.1</v>
      </c>
      <c r="J762">
        <v>0.6</v>
      </c>
      <c r="K762">
        <v>0.6</v>
      </c>
      <c r="L762">
        <v>0.1</v>
      </c>
      <c r="M762">
        <v>759</v>
      </c>
    </row>
    <row r="763" spans="6:13" x14ac:dyDescent="0.2">
      <c r="F763" s="48">
        <v>36526</v>
      </c>
      <c r="G763" s="2">
        <v>0.52777777777777779</v>
      </c>
      <c r="H763">
        <v>0.6</v>
      </c>
      <c r="I763">
        <v>0.1</v>
      </c>
      <c r="J763">
        <v>0.6</v>
      </c>
      <c r="K763">
        <v>0.6</v>
      </c>
      <c r="L763">
        <v>0.1</v>
      </c>
      <c r="M763">
        <v>760</v>
      </c>
    </row>
    <row r="764" spans="6:13" x14ac:dyDescent="0.2">
      <c r="F764" s="48">
        <v>36526</v>
      </c>
      <c r="G764" s="2">
        <v>0.52847222222222223</v>
      </c>
      <c r="H764">
        <v>0.6</v>
      </c>
      <c r="I764">
        <v>0.1</v>
      </c>
      <c r="J764">
        <v>0.6</v>
      </c>
      <c r="K764">
        <v>0.6</v>
      </c>
      <c r="L764">
        <v>0.1</v>
      </c>
      <c r="M764">
        <v>761</v>
      </c>
    </row>
    <row r="765" spans="6:13" x14ac:dyDescent="0.2">
      <c r="F765" s="48">
        <v>36526</v>
      </c>
      <c r="G765" s="2">
        <v>0.52916666666666667</v>
      </c>
      <c r="H765">
        <v>0.6</v>
      </c>
      <c r="I765">
        <v>0.1</v>
      </c>
      <c r="J765">
        <v>0.6</v>
      </c>
      <c r="K765">
        <v>0.6</v>
      </c>
      <c r="L765">
        <v>0.1</v>
      </c>
      <c r="M765">
        <v>762</v>
      </c>
    </row>
    <row r="766" spans="6:13" x14ac:dyDescent="0.2">
      <c r="F766" s="48">
        <v>36526</v>
      </c>
      <c r="G766" s="2">
        <v>0.52986111111111112</v>
      </c>
      <c r="H766">
        <v>0.6</v>
      </c>
      <c r="I766">
        <v>0.1</v>
      </c>
      <c r="J766">
        <v>0.6</v>
      </c>
      <c r="K766">
        <v>0.6</v>
      </c>
      <c r="L766">
        <v>0.1</v>
      </c>
      <c r="M766">
        <v>763</v>
      </c>
    </row>
    <row r="767" spans="6:13" x14ac:dyDescent="0.2">
      <c r="F767" s="48">
        <v>36526</v>
      </c>
      <c r="G767" s="2">
        <v>0.53055555555555556</v>
      </c>
      <c r="H767">
        <v>0.6</v>
      </c>
      <c r="I767">
        <v>0.1</v>
      </c>
      <c r="J767">
        <v>0.6</v>
      </c>
      <c r="K767">
        <v>0.6</v>
      </c>
      <c r="L767">
        <v>0.1</v>
      </c>
      <c r="M767">
        <v>764</v>
      </c>
    </row>
    <row r="768" spans="6:13" x14ac:dyDescent="0.2">
      <c r="F768" s="48">
        <v>36526</v>
      </c>
      <c r="G768" s="2">
        <v>0.53125</v>
      </c>
      <c r="H768">
        <v>0.6</v>
      </c>
      <c r="I768">
        <v>0.1</v>
      </c>
      <c r="J768">
        <v>0.6</v>
      </c>
      <c r="K768">
        <v>0.6</v>
      </c>
      <c r="L768">
        <v>0.1</v>
      </c>
      <c r="M768">
        <v>765</v>
      </c>
    </row>
    <row r="769" spans="6:13" x14ac:dyDescent="0.2">
      <c r="F769" s="48">
        <v>36526</v>
      </c>
      <c r="G769" s="2">
        <v>0.53194444444444444</v>
      </c>
      <c r="H769">
        <v>0.6</v>
      </c>
      <c r="I769">
        <v>0.1</v>
      </c>
      <c r="J769">
        <v>0.6</v>
      </c>
      <c r="K769">
        <v>0.6</v>
      </c>
      <c r="L769">
        <v>0.1</v>
      </c>
      <c r="M769">
        <v>766</v>
      </c>
    </row>
    <row r="770" spans="6:13" x14ac:dyDescent="0.2">
      <c r="F770" s="48">
        <v>36526</v>
      </c>
      <c r="G770" s="2">
        <v>0.53263888888888888</v>
      </c>
      <c r="H770">
        <v>0.6</v>
      </c>
      <c r="I770">
        <v>0.1</v>
      </c>
      <c r="J770">
        <v>0.6</v>
      </c>
      <c r="K770">
        <v>0.6</v>
      </c>
      <c r="L770">
        <v>0.1</v>
      </c>
      <c r="M770">
        <v>767</v>
      </c>
    </row>
    <row r="771" spans="6:13" x14ac:dyDescent="0.2">
      <c r="F771" s="48">
        <v>36526</v>
      </c>
      <c r="G771" s="2">
        <v>0.53333333333333333</v>
      </c>
      <c r="H771">
        <v>0.6</v>
      </c>
      <c r="I771">
        <v>0.1</v>
      </c>
      <c r="J771">
        <v>0.6</v>
      </c>
      <c r="K771">
        <v>0.6</v>
      </c>
      <c r="L771">
        <v>0.1</v>
      </c>
      <c r="M771">
        <v>768</v>
      </c>
    </row>
    <row r="772" spans="6:13" x14ac:dyDescent="0.2">
      <c r="F772" s="48">
        <v>36526</v>
      </c>
      <c r="G772" s="2">
        <v>0.53402777777777777</v>
      </c>
      <c r="H772">
        <v>0.6</v>
      </c>
      <c r="I772">
        <v>0.1</v>
      </c>
      <c r="J772">
        <v>0.6</v>
      </c>
      <c r="K772">
        <v>0.6</v>
      </c>
      <c r="L772">
        <v>0.1</v>
      </c>
      <c r="M772">
        <v>769</v>
      </c>
    </row>
    <row r="773" spans="6:13" x14ac:dyDescent="0.2">
      <c r="F773" s="48">
        <v>36526</v>
      </c>
      <c r="G773" s="2">
        <v>0.53472222222222221</v>
      </c>
      <c r="H773">
        <v>0.6</v>
      </c>
      <c r="I773">
        <v>0.1</v>
      </c>
      <c r="J773">
        <v>0.6</v>
      </c>
      <c r="K773">
        <v>0.6</v>
      </c>
      <c r="L773">
        <v>0.1</v>
      </c>
      <c r="M773">
        <v>770</v>
      </c>
    </row>
    <row r="774" spans="6:13" x14ac:dyDescent="0.2">
      <c r="F774" s="48">
        <v>36526</v>
      </c>
      <c r="G774" s="2">
        <v>0.53541666666666665</v>
      </c>
      <c r="H774">
        <v>0.6</v>
      </c>
      <c r="I774">
        <v>0.1</v>
      </c>
      <c r="J774">
        <v>0.6</v>
      </c>
      <c r="K774">
        <v>0.6</v>
      </c>
      <c r="L774">
        <v>0.1</v>
      </c>
      <c r="M774">
        <v>771</v>
      </c>
    </row>
    <row r="775" spans="6:13" x14ac:dyDescent="0.2">
      <c r="F775" s="48">
        <v>36526</v>
      </c>
      <c r="G775" s="2">
        <v>0.53611111111111109</v>
      </c>
      <c r="H775">
        <v>0.6</v>
      </c>
      <c r="I775">
        <v>0.1</v>
      </c>
      <c r="J775">
        <v>0.6</v>
      </c>
      <c r="K775">
        <v>0.6</v>
      </c>
      <c r="L775">
        <v>0.1</v>
      </c>
      <c r="M775">
        <v>772</v>
      </c>
    </row>
    <row r="776" spans="6:13" x14ac:dyDescent="0.2">
      <c r="F776" s="48">
        <v>36526</v>
      </c>
      <c r="G776" s="2">
        <v>0.53680555555555554</v>
      </c>
      <c r="H776">
        <v>0.6</v>
      </c>
      <c r="I776">
        <v>0.1</v>
      </c>
      <c r="J776">
        <v>0.6</v>
      </c>
      <c r="K776">
        <v>0.6</v>
      </c>
      <c r="L776">
        <v>0.1</v>
      </c>
      <c r="M776">
        <v>773</v>
      </c>
    </row>
    <row r="777" spans="6:13" x14ac:dyDescent="0.2">
      <c r="F777" s="48">
        <v>36526</v>
      </c>
      <c r="G777" s="2">
        <v>0.53749999999999998</v>
      </c>
      <c r="H777">
        <v>0.6</v>
      </c>
      <c r="I777">
        <v>0.1</v>
      </c>
      <c r="J777">
        <v>0.6</v>
      </c>
      <c r="K777">
        <v>0.6</v>
      </c>
      <c r="L777">
        <v>0.1</v>
      </c>
      <c r="M777">
        <v>774</v>
      </c>
    </row>
    <row r="778" spans="6:13" x14ac:dyDescent="0.2">
      <c r="F778" s="48">
        <v>36526</v>
      </c>
      <c r="G778" s="2">
        <v>0.53819444444444442</v>
      </c>
      <c r="H778">
        <v>0.6</v>
      </c>
      <c r="I778">
        <v>0.1</v>
      </c>
      <c r="J778">
        <v>0.6</v>
      </c>
      <c r="K778">
        <v>0.6</v>
      </c>
      <c r="L778">
        <v>0.1</v>
      </c>
      <c r="M778">
        <v>775</v>
      </c>
    </row>
    <row r="779" spans="6:13" x14ac:dyDescent="0.2">
      <c r="F779" s="48">
        <v>36526</v>
      </c>
      <c r="G779" s="2">
        <v>0.53888888888888886</v>
      </c>
      <c r="H779">
        <v>0.6</v>
      </c>
      <c r="I779">
        <v>0.1</v>
      </c>
      <c r="J779">
        <v>0.6</v>
      </c>
      <c r="K779">
        <v>0.6</v>
      </c>
      <c r="L779">
        <v>0.1</v>
      </c>
      <c r="M779">
        <v>776</v>
      </c>
    </row>
    <row r="780" spans="6:13" x14ac:dyDescent="0.2">
      <c r="F780" s="48">
        <v>36526</v>
      </c>
      <c r="G780" s="2">
        <v>0.5395833333333333</v>
      </c>
      <c r="H780">
        <v>0.6</v>
      </c>
      <c r="I780">
        <v>0.1</v>
      </c>
      <c r="J780">
        <v>0.6</v>
      </c>
      <c r="K780">
        <v>0.6</v>
      </c>
      <c r="L780">
        <v>0.1</v>
      </c>
      <c r="M780">
        <v>777</v>
      </c>
    </row>
    <row r="781" spans="6:13" x14ac:dyDescent="0.2">
      <c r="F781" s="48">
        <v>36526</v>
      </c>
      <c r="G781" s="2">
        <v>0.54027777777777775</v>
      </c>
      <c r="H781">
        <v>0.6</v>
      </c>
      <c r="I781">
        <v>0.1</v>
      </c>
      <c r="J781">
        <v>0.6</v>
      </c>
      <c r="K781">
        <v>0.6</v>
      </c>
      <c r="L781">
        <v>0.1</v>
      </c>
      <c r="M781">
        <v>778</v>
      </c>
    </row>
    <row r="782" spans="6:13" x14ac:dyDescent="0.2">
      <c r="F782" s="48">
        <v>36526</v>
      </c>
      <c r="G782" s="2">
        <v>0.54097222222222219</v>
      </c>
      <c r="H782">
        <v>0.6</v>
      </c>
      <c r="I782">
        <v>0.1</v>
      </c>
      <c r="J782">
        <v>0.6</v>
      </c>
      <c r="K782">
        <v>0.6</v>
      </c>
      <c r="L782">
        <v>0.1</v>
      </c>
      <c r="M782">
        <v>779</v>
      </c>
    </row>
    <row r="783" spans="6:13" x14ac:dyDescent="0.2">
      <c r="F783" s="48">
        <v>36526</v>
      </c>
      <c r="G783" s="2">
        <v>0.54166666666666663</v>
      </c>
      <c r="H783">
        <v>0.6</v>
      </c>
      <c r="I783">
        <v>0.1</v>
      </c>
      <c r="J783">
        <v>0.6</v>
      </c>
      <c r="K783">
        <v>0.6</v>
      </c>
      <c r="L783">
        <v>0.1</v>
      </c>
      <c r="M783">
        <v>780</v>
      </c>
    </row>
    <row r="784" spans="6:13" x14ac:dyDescent="0.2">
      <c r="F784" s="48">
        <v>36526</v>
      </c>
      <c r="G784" s="2">
        <v>0.54236111111111118</v>
      </c>
      <c r="H784">
        <v>0.6</v>
      </c>
      <c r="I784">
        <v>0.1</v>
      </c>
      <c r="J784">
        <v>0.6</v>
      </c>
      <c r="K784">
        <v>0.6</v>
      </c>
      <c r="L784">
        <v>0.1</v>
      </c>
      <c r="M784">
        <v>781</v>
      </c>
    </row>
    <row r="785" spans="6:13" x14ac:dyDescent="0.2">
      <c r="F785" s="48">
        <v>36526</v>
      </c>
      <c r="G785" s="2">
        <v>0.54305555555555551</v>
      </c>
      <c r="H785">
        <v>0.6</v>
      </c>
      <c r="I785">
        <v>0.1</v>
      </c>
      <c r="J785">
        <v>0.6</v>
      </c>
      <c r="K785">
        <v>0.6</v>
      </c>
      <c r="L785">
        <v>0.1</v>
      </c>
      <c r="M785">
        <v>782</v>
      </c>
    </row>
    <row r="786" spans="6:13" x14ac:dyDescent="0.2">
      <c r="F786" s="48">
        <v>36526</v>
      </c>
      <c r="G786" s="2">
        <v>0.54375000000000007</v>
      </c>
      <c r="H786">
        <v>0.6</v>
      </c>
      <c r="I786">
        <v>0.1</v>
      </c>
      <c r="J786">
        <v>0.6</v>
      </c>
      <c r="K786">
        <v>0.6</v>
      </c>
      <c r="L786">
        <v>0.1</v>
      </c>
      <c r="M786">
        <v>783</v>
      </c>
    </row>
    <row r="787" spans="6:13" x14ac:dyDescent="0.2">
      <c r="F787" s="48">
        <v>36526</v>
      </c>
      <c r="G787" s="2">
        <v>0.5444444444444444</v>
      </c>
      <c r="H787">
        <v>0.6</v>
      </c>
      <c r="I787">
        <v>0.1</v>
      </c>
      <c r="J787">
        <v>0.6</v>
      </c>
      <c r="K787">
        <v>0.6</v>
      </c>
      <c r="L787">
        <v>0.1</v>
      </c>
      <c r="M787">
        <v>784</v>
      </c>
    </row>
    <row r="788" spans="6:13" x14ac:dyDescent="0.2">
      <c r="F788" s="48">
        <v>36526</v>
      </c>
      <c r="G788" s="2">
        <v>0.54513888888888895</v>
      </c>
      <c r="H788">
        <v>0.6</v>
      </c>
      <c r="I788">
        <v>0.1</v>
      </c>
      <c r="J788">
        <v>0.6</v>
      </c>
      <c r="K788">
        <v>0.6</v>
      </c>
      <c r="L788">
        <v>0.1</v>
      </c>
      <c r="M788">
        <v>785</v>
      </c>
    </row>
    <row r="789" spans="6:13" x14ac:dyDescent="0.2">
      <c r="F789" s="48">
        <v>36526</v>
      </c>
      <c r="G789" s="2">
        <v>0.54583333333333328</v>
      </c>
      <c r="H789">
        <v>0.6</v>
      </c>
      <c r="I789">
        <v>0.1</v>
      </c>
      <c r="J789">
        <v>0.6</v>
      </c>
      <c r="K789">
        <v>0.6</v>
      </c>
      <c r="L789">
        <v>0.1</v>
      </c>
      <c r="M789">
        <v>786</v>
      </c>
    </row>
    <row r="790" spans="6:13" x14ac:dyDescent="0.2">
      <c r="F790" s="48">
        <v>36526</v>
      </c>
      <c r="G790" s="2">
        <v>0.54652777777777783</v>
      </c>
      <c r="H790">
        <v>0.6</v>
      </c>
      <c r="I790">
        <v>0.1</v>
      </c>
      <c r="J790">
        <v>0.6</v>
      </c>
      <c r="K790">
        <v>0.6</v>
      </c>
      <c r="L790">
        <v>0.1</v>
      </c>
      <c r="M790">
        <v>787</v>
      </c>
    </row>
    <row r="791" spans="6:13" x14ac:dyDescent="0.2">
      <c r="F791" s="48">
        <v>36526</v>
      </c>
      <c r="G791" s="2">
        <v>0.54722222222222217</v>
      </c>
      <c r="H791">
        <v>0.6</v>
      </c>
      <c r="I791">
        <v>0.1</v>
      </c>
      <c r="J791">
        <v>0.6</v>
      </c>
      <c r="K791">
        <v>0.6</v>
      </c>
      <c r="L791">
        <v>0.1</v>
      </c>
      <c r="M791">
        <v>788</v>
      </c>
    </row>
    <row r="792" spans="6:13" x14ac:dyDescent="0.2">
      <c r="F792" s="48">
        <v>36526</v>
      </c>
      <c r="G792" s="2">
        <v>0.54791666666666672</v>
      </c>
      <c r="H792">
        <v>0.6</v>
      </c>
      <c r="I792">
        <v>0.1</v>
      </c>
      <c r="J792">
        <v>0.6</v>
      </c>
      <c r="K792">
        <v>0.6</v>
      </c>
      <c r="L792">
        <v>0.1</v>
      </c>
      <c r="M792">
        <v>789</v>
      </c>
    </row>
    <row r="793" spans="6:13" x14ac:dyDescent="0.2">
      <c r="F793" s="48">
        <v>36526</v>
      </c>
      <c r="G793" s="2">
        <v>0.54861111111111105</v>
      </c>
      <c r="H793">
        <v>0.6</v>
      </c>
      <c r="I793">
        <v>0.1</v>
      </c>
      <c r="J793">
        <v>0.6</v>
      </c>
      <c r="K793">
        <v>0.6</v>
      </c>
      <c r="L793">
        <v>0.1</v>
      </c>
      <c r="M793">
        <v>790</v>
      </c>
    </row>
    <row r="794" spans="6:13" x14ac:dyDescent="0.2">
      <c r="F794" s="48">
        <v>36526</v>
      </c>
      <c r="G794" s="2">
        <v>0.5493055555555556</v>
      </c>
      <c r="H794">
        <v>0.6</v>
      </c>
      <c r="I794">
        <v>0.1</v>
      </c>
      <c r="J794">
        <v>0.6</v>
      </c>
      <c r="K794">
        <v>0.6</v>
      </c>
      <c r="L794">
        <v>0.1</v>
      </c>
      <c r="M794">
        <v>791</v>
      </c>
    </row>
    <row r="795" spans="6:13" x14ac:dyDescent="0.2">
      <c r="F795" s="48">
        <v>36526</v>
      </c>
      <c r="G795" s="2">
        <v>0.54999999999999993</v>
      </c>
      <c r="H795">
        <v>0.6</v>
      </c>
      <c r="I795">
        <v>0.1</v>
      </c>
      <c r="J795">
        <v>0.6</v>
      </c>
      <c r="K795">
        <v>0.6</v>
      </c>
      <c r="L795">
        <v>0.1</v>
      </c>
      <c r="M795">
        <v>792</v>
      </c>
    </row>
    <row r="796" spans="6:13" x14ac:dyDescent="0.2">
      <c r="F796" s="48">
        <v>36526</v>
      </c>
      <c r="G796" s="2">
        <v>0.55069444444444449</v>
      </c>
      <c r="H796">
        <v>0.6</v>
      </c>
      <c r="I796">
        <v>0.1</v>
      </c>
      <c r="J796">
        <v>0.6</v>
      </c>
      <c r="K796">
        <v>0.6</v>
      </c>
      <c r="L796">
        <v>0.1</v>
      </c>
      <c r="M796">
        <v>793</v>
      </c>
    </row>
    <row r="797" spans="6:13" x14ac:dyDescent="0.2">
      <c r="F797" s="48">
        <v>36526</v>
      </c>
      <c r="G797" s="2">
        <v>0.55138888888888882</v>
      </c>
      <c r="H797">
        <v>0.6</v>
      </c>
      <c r="I797">
        <v>0.1</v>
      </c>
      <c r="J797">
        <v>0.6</v>
      </c>
      <c r="K797">
        <v>0.6</v>
      </c>
      <c r="L797">
        <v>0.1</v>
      </c>
      <c r="M797">
        <v>794</v>
      </c>
    </row>
    <row r="798" spans="6:13" x14ac:dyDescent="0.2">
      <c r="F798" s="48">
        <v>36526</v>
      </c>
      <c r="G798" s="2">
        <v>0.55208333333333337</v>
      </c>
      <c r="H798">
        <v>0.6</v>
      </c>
      <c r="I798">
        <v>0.1</v>
      </c>
      <c r="J798">
        <v>0.6</v>
      </c>
      <c r="K798">
        <v>0.6</v>
      </c>
      <c r="L798">
        <v>0.1</v>
      </c>
      <c r="M798">
        <v>795</v>
      </c>
    </row>
    <row r="799" spans="6:13" x14ac:dyDescent="0.2">
      <c r="F799" s="48">
        <v>36526</v>
      </c>
      <c r="G799" s="2">
        <v>0.55277777777777781</v>
      </c>
      <c r="H799">
        <v>0.6</v>
      </c>
      <c r="I799">
        <v>0.1</v>
      </c>
      <c r="J799">
        <v>0.6</v>
      </c>
      <c r="K799">
        <v>0.6</v>
      </c>
      <c r="L799">
        <v>0.1</v>
      </c>
      <c r="M799">
        <v>796</v>
      </c>
    </row>
    <row r="800" spans="6:13" x14ac:dyDescent="0.2">
      <c r="F800" s="48">
        <v>36526</v>
      </c>
      <c r="G800" s="2">
        <v>0.55347222222222225</v>
      </c>
      <c r="H800">
        <v>0.6</v>
      </c>
      <c r="I800">
        <v>0.1</v>
      </c>
      <c r="J800">
        <v>0.6</v>
      </c>
      <c r="K800">
        <v>0.6</v>
      </c>
      <c r="L800">
        <v>0.1</v>
      </c>
      <c r="M800">
        <v>797</v>
      </c>
    </row>
    <row r="801" spans="6:13" x14ac:dyDescent="0.2">
      <c r="F801" s="48">
        <v>36526</v>
      </c>
      <c r="G801" s="2">
        <v>0.5541666666666667</v>
      </c>
      <c r="H801">
        <v>0.6</v>
      </c>
      <c r="I801">
        <v>0.1</v>
      </c>
      <c r="J801">
        <v>0.6</v>
      </c>
      <c r="K801">
        <v>0.6</v>
      </c>
      <c r="L801">
        <v>0.1</v>
      </c>
      <c r="M801">
        <v>798</v>
      </c>
    </row>
    <row r="802" spans="6:13" x14ac:dyDescent="0.2">
      <c r="F802" s="48">
        <v>36526</v>
      </c>
      <c r="G802" s="2">
        <v>0.55486111111111114</v>
      </c>
      <c r="H802">
        <v>0.6</v>
      </c>
      <c r="I802">
        <v>0.1</v>
      </c>
      <c r="J802">
        <v>0.6</v>
      </c>
      <c r="K802">
        <v>0.6</v>
      </c>
      <c r="L802">
        <v>0.1</v>
      </c>
      <c r="M802">
        <v>799</v>
      </c>
    </row>
    <row r="803" spans="6:13" x14ac:dyDescent="0.2">
      <c r="F803" s="48">
        <v>36526</v>
      </c>
      <c r="G803" s="2">
        <v>0.55555555555555558</v>
      </c>
      <c r="H803">
        <v>0.6</v>
      </c>
      <c r="I803">
        <v>0.1</v>
      </c>
      <c r="J803">
        <v>0.6</v>
      </c>
      <c r="K803">
        <v>0.6</v>
      </c>
      <c r="L803">
        <v>0.1</v>
      </c>
      <c r="M803">
        <v>800</v>
      </c>
    </row>
    <row r="804" spans="6:13" x14ac:dyDescent="0.2">
      <c r="F804" s="48">
        <v>36526</v>
      </c>
      <c r="G804" s="2">
        <v>0.55625000000000002</v>
      </c>
      <c r="H804">
        <v>0.6</v>
      </c>
      <c r="I804">
        <v>0.1</v>
      </c>
      <c r="J804">
        <v>0.6</v>
      </c>
      <c r="K804">
        <v>0.6</v>
      </c>
      <c r="L804">
        <v>0.1</v>
      </c>
      <c r="M804">
        <v>801</v>
      </c>
    </row>
    <row r="805" spans="6:13" x14ac:dyDescent="0.2">
      <c r="F805" s="48">
        <v>36526</v>
      </c>
      <c r="G805" s="2">
        <v>0.55694444444444446</v>
      </c>
      <c r="H805">
        <v>0.7</v>
      </c>
      <c r="I805">
        <v>0.1</v>
      </c>
      <c r="J805">
        <v>0.6</v>
      </c>
      <c r="K805">
        <v>0.7</v>
      </c>
      <c r="L805">
        <v>0.1</v>
      </c>
      <c r="M805">
        <v>802</v>
      </c>
    </row>
    <row r="806" spans="6:13" x14ac:dyDescent="0.2">
      <c r="F806" s="48">
        <v>36526</v>
      </c>
      <c r="G806" s="2">
        <v>0.55763888888888891</v>
      </c>
      <c r="H806">
        <v>0.7</v>
      </c>
      <c r="I806">
        <v>0.1</v>
      </c>
      <c r="J806">
        <v>0.6</v>
      </c>
      <c r="K806">
        <v>0.7</v>
      </c>
      <c r="L806">
        <v>0.1</v>
      </c>
      <c r="M806">
        <v>803</v>
      </c>
    </row>
    <row r="807" spans="6:13" x14ac:dyDescent="0.2">
      <c r="F807" s="48">
        <v>36526</v>
      </c>
      <c r="G807" s="2">
        <v>0.55833333333333335</v>
      </c>
      <c r="H807">
        <v>0.7</v>
      </c>
      <c r="I807">
        <v>0.1</v>
      </c>
      <c r="J807">
        <v>0.6</v>
      </c>
      <c r="K807">
        <v>0.7</v>
      </c>
      <c r="L807">
        <v>0.1</v>
      </c>
      <c r="M807">
        <v>804</v>
      </c>
    </row>
    <row r="808" spans="6:13" x14ac:dyDescent="0.2">
      <c r="F808" s="48">
        <v>36526</v>
      </c>
      <c r="G808" s="2">
        <v>0.55902777777777779</v>
      </c>
      <c r="H808">
        <v>0.7</v>
      </c>
      <c r="I808">
        <v>0.1</v>
      </c>
      <c r="J808">
        <v>0.6</v>
      </c>
      <c r="K808">
        <v>0.7</v>
      </c>
      <c r="L808">
        <v>0.1</v>
      </c>
      <c r="M808">
        <v>805</v>
      </c>
    </row>
    <row r="809" spans="6:13" x14ac:dyDescent="0.2">
      <c r="F809" s="48">
        <v>36526</v>
      </c>
      <c r="G809" s="2">
        <v>0.55972222222222223</v>
      </c>
      <c r="H809">
        <v>0.7</v>
      </c>
      <c r="I809">
        <v>0.1</v>
      </c>
      <c r="J809">
        <v>0.6</v>
      </c>
      <c r="K809">
        <v>0.7</v>
      </c>
      <c r="L809">
        <v>0.1</v>
      </c>
      <c r="M809">
        <v>806</v>
      </c>
    </row>
    <row r="810" spans="6:13" x14ac:dyDescent="0.2">
      <c r="F810" s="48">
        <v>36526</v>
      </c>
      <c r="G810" s="2">
        <v>0.56041666666666667</v>
      </c>
      <c r="H810">
        <v>0.7</v>
      </c>
      <c r="I810">
        <v>0.1</v>
      </c>
      <c r="J810">
        <v>0.6</v>
      </c>
      <c r="K810">
        <v>0.7</v>
      </c>
      <c r="L810">
        <v>0.1</v>
      </c>
      <c r="M810">
        <v>807</v>
      </c>
    </row>
    <row r="811" spans="6:13" x14ac:dyDescent="0.2">
      <c r="F811" s="48">
        <v>36526</v>
      </c>
      <c r="G811" s="2">
        <v>0.56111111111111112</v>
      </c>
      <c r="H811">
        <v>0.7</v>
      </c>
      <c r="I811">
        <v>0.1</v>
      </c>
      <c r="J811">
        <v>0.6</v>
      </c>
      <c r="K811">
        <v>0.7</v>
      </c>
      <c r="L811">
        <v>0.1</v>
      </c>
      <c r="M811">
        <v>808</v>
      </c>
    </row>
    <row r="812" spans="6:13" x14ac:dyDescent="0.2">
      <c r="F812" s="48">
        <v>36526</v>
      </c>
      <c r="G812" s="2">
        <v>0.56180555555555556</v>
      </c>
      <c r="H812">
        <v>0.7</v>
      </c>
      <c r="I812">
        <v>0.1</v>
      </c>
      <c r="J812">
        <v>0.6</v>
      </c>
      <c r="K812">
        <v>0.7</v>
      </c>
      <c r="L812">
        <v>0.1</v>
      </c>
      <c r="M812">
        <v>809</v>
      </c>
    </row>
    <row r="813" spans="6:13" x14ac:dyDescent="0.2">
      <c r="F813" s="48">
        <v>36526</v>
      </c>
      <c r="G813" s="2">
        <v>0.5625</v>
      </c>
      <c r="H813">
        <v>0.7</v>
      </c>
      <c r="I813">
        <v>0.1</v>
      </c>
      <c r="J813">
        <v>0.6</v>
      </c>
      <c r="K813">
        <v>0.7</v>
      </c>
      <c r="L813">
        <v>0.1</v>
      </c>
      <c r="M813">
        <v>810</v>
      </c>
    </row>
    <row r="814" spans="6:13" x14ac:dyDescent="0.2">
      <c r="F814" s="48">
        <v>36526</v>
      </c>
      <c r="G814" s="2">
        <v>0.56319444444444444</v>
      </c>
      <c r="H814">
        <v>0.7</v>
      </c>
      <c r="I814">
        <v>0.1</v>
      </c>
      <c r="J814">
        <v>0.6</v>
      </c>
      <c r="K814">
        <v>0.7</v>
      </c>
      <c r="L814">
        <v>0.1</v>
      </c>
      <c r="M814">
        <v>811</v>
      </c>
    </row>
    <row r="815" spans="6:13" x14ac:dyDescent="0.2">
      <c r="F815" s="48">
        <v>36526</v>
      </c>
      <c r="G815" s="2">
        <v>0.56388888888888888</v>
      </c>
      <c r="H815">
        <v>0.7</v>
      </c>
      <c r="I815">
        <v>0.1</v>
      </c>
      <c r="J815">
        <v>0.6</v>
      </c>
      <c r="K815">
        <v>0.7</v>
      </c>
      <c r="L815">
        <v>0.1</v>
      </c>
      <c r="M815">
        <v>812</v>
      </c>
    </row>
    <row r="816" spans="6:13" x14ac:dyDescent="0.2">
      <c r="F816" s="48">
        <v>36526</v>
      </c>
      <c r="G816" s="2">
        <v>0.56458333333333333</v>
      </c>
      <c r="H816">
        <v>0.7</v>
      </c>
      <c r="I816">
        <v>0.1</v>
      </c>
      <c r="J816">
        <v>0.6</v>
      </c>
      <c r="K816">
        <v>0.7</v>
      </c>
      <c r="L816">
        <v>0.1</v>
      </c>
      <c r="M816">
        <v>813</v>
      </c>
    </row>
    <row r="817" spans="6:13" x14ac:dyDescent="0.2">
      <c r="F817" s="48">
        <v>36526</v>
      </c>
      <c r="G817" s="2">
        <v>0.56527777777777777</v>
      </c>
      <c r="H817">
        <v>0.7</v>
      </c>
      <c r="I817">
        <v>0.1</v>
      </c>
      <c r="J817">
        <v>0.6</v>
      </c>
      <c r="K817">
        <v>0.7</v>
      </c>
      <c r="L817">
        <v>0.1</v>
      </c>
      <c r="M817">
        <v>814</v>
      </c>
    </row>
    <row r="818" spans="6:13" x14ac:dyDescent="0.2">
      <c r="F818" s="48">
        <v>36526</v>
      </c>
      <c r="G818" s="2">
        <v>0.56597222222222221</v>
      </c>
      <c r="H818">
        <v>0.7</v>
      </c>
      <c r="I818">
        <v>0.1</v>
      </c>
      <c r="J818">
        <v>0.6</v>
      </c>
      <c r="K818">
        <v>0.7</v>
      </c>
      <c r="L818">
        <v>0.1</v>
      </c>
      <c r="M818">
        <v>815</v>
      </c>
    </row>
    <row r="819" spans="6:13" x14ac:dyDescent="0.2">
      <c r="F819" s="48">
        <v>36526</v>
      </c>
      <c r="G819" s="2">
        <v>0.56666666666666665</v>
      </c>
      <c r="H819">
        <v>0.7</v>
      </c>
      <c r="I819">
        <v>0.1</v>
      </c>
      <c r="J819">
        <v>0.6</v>
      </c>
      <c r="K819">
        <v>0.7</v>
      </c>
      <c r="L819">
        <v>0.1</v>
      </c>
      <c r="M819">
        <v>816</v>
      </c>
    </row>
    <row r="820" spans="6:13" x14ac:dyDescent="0.2">
      <c r="F820" s="48">
        <v>36526</v>
      </c>
      <c r="G820" s="2">
        <v>0.56736111111111109</v>
      </c>
      <c r="H820">
        <v>0.7</v>
      </c>
      <c r="I820">
        <v>0.1</v>
      </c>
      <c r="J820">
        <v>0.6</v>
      </c>
      <c r="K820">
        <v>0.7</v>
      </c>
      <c r="L820">
        <v>0.1</v>
      </c>
      <c r="M820">
        <v>817</v>
      </c>
    </row>
    <row r="821" spans="6:13" x14ac:dyDescent="0.2">
      <c r="F821" s="48">
        <v>36526</v>
      </c>
      <c r="G821" s="2">
        <v>0.56805555555555554</v>
      </c>
      <c r="H821">
        <v>0.7</v>
      </c>
      <c r="I821">
        <v>0.1</v>
      </c>
      <c r="J821">
        <v>0.6</v>
      </c>
      <c r="K821">
        <v>0.7</v>
      </c>
      <c r="L821">
        <v>0.1</v>
      </c>
      <c r="M821">
        <v>818</v>
      </c>
    </row>
    <row r="822" spans="6:13" x14ac:dyDescent="0.2">
      <c r="F822" s="48">
        <v>36526</v>
      </c>
      <c r="G822" s="2">
        <v>0.56874999999999998</v>
      </c>
      <c r="H822">
        <v>0.7</v>
      </c>
      <c r="I822">
        <v>0.1</v>
      </c>
      <c r="J822">
        <v>0.6</v>
      </c>
      <c r="K822">
        <v>0.7</v>
      </c>
      <c r="L822">
        <v>0.1</v>
      </c>
      <c r="M822">
        <v>819</v>
      </c>
    </row>
    <row r="823" spans="6:13" x14ac:dyDescent="0.2">
      <c r="F823" s="48">
        <v>36526</v>
      </c>
      <c r="G823" s="2">
        <v>0.56944444444444442</v>
      </c>
      <c r="H823">
        <v>0.7</v>
      </c>
      <c r="I823">
        <v>0.1</v>
      </c>
      <c r="J823">
        <v>0.6</v>
      </c>
      <c r="K823">
        <v>0.7</v>
      </c>
      <c r="L823">
        <v>0.1</v>
      </c>
      <c r="M823">
        <v>820</v>
      </c>
    </row>
    <row r="824" spans="6:13" x14ac:dyDescent="0.2">
      <c r="F824" s="48">
        <v>36526</v>
      </c>
      <c r="G824" s="2">
        <v>0.57013888888888886</v>
      </c>
      <c r="H824">
        <v>0.7</v>
      </c>
      <c r="I824">
        <v>0.1</v>
      </c>
      <c r="J824">
        <v>0.6</v>
      </c>
      <c r="K824">
        <v>0.7</v>
      </c>
      <c r="L824">
        <v>0.1</v>
      </c>
      <c r="M824">
        <v>821</v>
      </c>
    </row>
    <row r="825" spans="6:13" x14ac:dyDescent="0.2">
      <c r="F825" s="48">
        <v>36526</v>
      </c>
      <c r="G825" s="2">
        <v>0.5708333333333333</v>
      </c>
      <c r="H825">
        <v>0.7</v>
      </c>
      <c r="I825">
        <v>0.1</v>
      </c>
      <c r="J825">
        <v>0.6</v>
      </c>
      <c r="K825">
        <v>0.7</v>
      </c>
      <c r="L825">
        <v>0.1</v>
      </c>
      <c r="M825">
        <v>822</v>
      </c>
    </row>
    <row r="826" spans="6:13" x14ac:dyDescent="0.2">
      <c r="F826" s="48">
        <v>36526</v>
      </c>
      <c r="G826" s="2">
        <v>0.57152777777777775</v>
      </c>
      <c r="H826">
        <v>0.7</v>
      </c>
      <c r="I826">
        <v>0.1</v>
      </c>
      <c r="J826">
        <v>0.6</v>
      </c>
      <c r="K826">
        <v>0.7</v>
      </c>
      <c r="L826">
        <v>0.1</v>
      </c>
      <c r="M826">
        <v>823</v>
      </c>
    </row>
    <row r="827" spans="6:13" x14ac:dyDescent="0.2">
      <c r="F827" s="48">
        <v>36526</v>
      </c>
      <c r="G827" s="2">
        <v>0.57222222222222219</v>
      </c>
      <c r="H827">
        <v>0.7</v>
      </c>
      <c r="I827">
        <v>0.1</v>
      </c>
      <c r="J827">
        <v>0.6</v>
      </c>
      <c r="K827">
        <v>0.7</v>
      </c>
      <c r="L827">
        <v>0.1</v>
      </c>
      <c r="M827">
        <v>824</v>
      </c>
    </row>
    <row r="828" spans="6:13" x14ac:dyDescent="0.2">
      <c r="F828" s="48">
        <v>36526</v>
      </c>
      <c r="G828" s="2">
        <v>0.57291666666666663</v>
      </c>
      <c r="H828">
        <v>0.7</v>
      </c>
      <c r="I828">
        <v>0.1</v>
      </c>
      <c r="J828">
        <v>0.6</v>
      </c>
      <c r="K828">
        <v>0.7</v>
      </c>
      <c r="L828">
        <v>0.1</v>
      </c>
      <c r="M828">
        <v>825</v>
      </c>
    </row>
    <row r="829" spans="6:13" x14ac:dyDescent="0.2">
      <c r="F829" s="48">
        <v>36526</v>
      </c>
      <c r="G829" s="2">
        <v>0.57361111111111118</v>
      </c>
      <c r="H829">
        <v>0.7</v>
      </c>
      <c r="I829">
        <v>0.1</v>
      </c>
      <c r="J829">
        <v>0.6</v>
      </c>
      <c r="K829">
        <v>0.7</v>
      </c>
      <c r="L829">
        <v>0.1</v>
      </c>
      <c r="M829">
        <v>826</v>
      </c>
    </row>
    <row r="830" spans="6:13" x14ac:dyDescent="0.2">
      <c r="F830" s="48">
        <v>36526</v>
      </c>
      <c r="G830" s="2">
        <v>0.57430555555555551</v>
      </c>
      <c r="H830">
        <v>0.7</v>
      </c>
      <c r="I830">
        <v>0.1</v>
      </c>
      <c r="J830">
        <v>0.6</v>
      </c>
      <c r="K830">
        <v>0.7</v>
      </c>
      <c r="L830">
        <v>0.1</v>
      </c>
      <c r="M830">
        <v>827</v>
      </c>
    </row>
    <row r="831" spans="6:13" x14ac:dyDescent="0.2">
      <c r="F831" s="48">
        <v>36526</v>
      </c>
      <c r="G831" s="2">
        <v>0.57500000000000007</v>
      </c>
      <c r="H831">
        <v>0.7</v>
      </c>
      <c r="I831">
        <v>0.1</v>
      </c>
      <c r="J831">
        <v>0.6</v>
      </c>
      <c r="K831">
        <v>0.7</v>
      </c>
      <c r="L831">
        <v>0.1</v>
      </c>
      <c r="M831">
        <v>828</v>
      </c>
    </row>
    <row r="832" spans="6:13" x14ac:dyDescent="0.2">
      <c r="F832" s="48">
        <v>36526</v>
      </c>
      <c r="G832" s="2">
        <v>0.5756944444444444</v>
      </c>
      <c r="H832">
        <v>0.7</v>
      </c>
      <c r="I832">
        <v>0.1</v>
      </c>
      <c r="J832">
        <v>0.6</v>
      </c>
      <c r="K832">
        <v>0.7</v>
      </c>
      <c r="L832">
        <v>0.1</v>
      </c>
      <c r="M832">
        <v>829</v>
      </c>
    </row>
    <row r="833" spans="6:13" x14ac:dyDescent="0.2">
      <c r="F833" s="48">
        <v>36526</v>
      </c>
      <c r="G833" s="2">
        <v>0.57638888888888895</v>
      </c>
      <c r="H833">
        <v>0.7</v>
      </c>
      <c r="I833">
        <v>0.1</v>
      </c>
      <c r="J833">
        <v>0.6</v>
      </c>
      <c r="K833">
        <v>0.7</v>
      </c>
      <c r="L833">
        <v>0.1</v>
      </c>
      <c r="M833">
        <v>830</v>
      </c>
    </row>
    <row r="834" spans="6:13" x14ac:dyDescent="0.2">
      <c r="F834" s="48">
        <v>36526</v>
      </c>
      <c r="G834" s="2">
        <v>0.57708333333333328</v>
      </c>
      <c r="H834">
        <v>0.7</v>
      </c>
      <c r="I834">
        <v>0.1</v>
      </c>
      <c r="J834">
        <v>0.6</v>
      </c>
      <c r="K834">
        <v>0.7</v>
      </c>
      <c r="L834">
        <v>0.1</v>
      </c>
      <c r="M834">
        <v>831</v>
      </c>
    </row>
    <row r="835" spans="6:13" x14ac:dyDescent="0.2">
      <c r="F835" s="48">
        <v>36526</v>
      </c>
      <c r="G835" s="2">
        <v>0.57777777777777783</v>
      </c>
      <c r="H835">
        <v>0.7</v>
      </c>
      <c r="I835">
        <v>0.1</v>
      </c>
      <c r="J835">
        <v>0.6</v>
      </c>
      <c r="K835">
        <v>0.7</v>
      </c>
      <c r="L835">
        <v>0.1</v>
      </c>
      <c r="M835">
        <v>832</v>
      </c>
    </row>
    <row r="836" spans="6:13" x14ac:dyDescent="0.2">
      <c r="F836" s="48">
        <v>36526</v>
      </c>
      <c r="G836" s="2">
        <v>0.57847222222222217</v>
      </c>
      <c r="H836">
        <v>0.7</v>
      </c>
      <c r="I836">
        <v>0.1</v>
      </c>
      <c r="J836">
        <v>0.6</v>
      </c>
      <c r="K836">
        <v>0.7</v>
      </c>
      <c r="L836">
        <v>0.1</v>
      </c>
      <c r="M836">
        <v>833</v>
      </c>
    </row>
    <row r="837" spans="6:13" x14ac:dyDescent="0.2">
      <c r="F837" s="48">
        <v>36526</v>
      </c>
      <c r="G837" s="2">
        <v>0.57916666666666672</v>
      </c>
      <c r="H837">
        <v>0.7</v>
      </c>
      <c r="I837">
        <v>0.1</v>
      </c>
      <c r="J837">
        <v>0.6</v>
      </c>
      <c r="K837">
        <v>0.7</v>
      </c>
      <c r="L837">
        <v>0.1</v>
      </c>
      <c r="M837">
        <v>834</v>
      </c>
    </row>
    <row r="838" spans="6:13" x14ac:dyDescent="0.2">
      <c r="F838" s="48">
        <v>36526</v>
      </c>
      <c r="G838" s="2">
        <v>0.57986111111111105</v>
      </c>
      <c r="H838">
        <v>0.7</v>
      </c>
      <c r="I838">
        <v>0.1</v>
      </c>
      <c r="J838">
        <v>0.6</v>
      </c>
      <c r="K838">
        <v>0.7</v>
      </c>
      <c r="L838">
        <v>0.1</v>
      </c>
      <c r="M838">
        <v>835</v>
      </c>
    </row>
    <row r="839" spans="6:13" x14ac:dyDescent="0.2">
      <c r="F839" s="48">
        <v>36526</v>
      </c>
      <c r="G839" s="2">
        <v>0.5805555555555556</v>
      </c>
      <c r="H839">
        <v>0.7</v>
      </c>
      <c r="I839">
        <v>0.1</v>
      </c>
      <c r="J839">
        <v>0.6</v>
      </c>
      <c r="K839">
        <v>0.7</v>
      </c>
      <c r="L839">
        <v>0.1</v>
      </c>
      <c r="M839">
        <v>836</v>
      </c>
    </row>
    <row r="840" spans="6:13" x14ac:dyDescent="0.2">
      <c r="F840" s="48">
        <v>36526</v>
      </c>
      <c r="G840" s="2">
        <v>0.58124999999999993</v>
      </c>
      <c r="H840">
        <v>0.7</v>
      </c>
      <c r="I840">
        <v>0.1</v>
      </c>
      <c r="J840">
        <v>0.6</v>
      </c>
      <c r="K840">
        <v>0.7</v>
      </c>
      <c r="L840">
        <v>0.1</v>
      </c>
      <c r="M840">
        <v>837</v>
      </c>
    </row>
    <row r="841" spans="6:13" x14ac:dyDescent="0.2">
      <c r="F841" s="48">
        <v>36526</v>
      </c>
      <c r="G841" s="2">
        <v>0.58194444444444449</v>
      </c>
      <c r="H841">
        <v>0.7</v>
      </c>
      <c r="I841">
        <v>0.1</v>
      </c>
      <c r="J841">
        <v>0.6</v>
      </c>
      <c r="K841">
        <v>0.7</v>
      </c>
      <c r="L841">
        <v>0.1</v>
      </c>
      <c r="M841">
        <v>838</v>
      </c>
    </row>
    <row r="842" spans="6:13" x14ac:dyDescent="0.2">
      <c r="F842" s="48">
        <v>36526</v>
      </c>
      <c r="G842" s="2">
        <v>0.58263888888888882</v>
      </c>
      <c r="H842">
        <v>0.7</v>
      </c>
      <c r="I842">
        <v>0.1</v>
      </c>
      <c r="J842">
        <v>0.6</v>
      </c>
      <c r="K842">
        <v>0.7</v>
      </c>
      <c r="L842">
        <v>0.1</v>
      </c>
      <c r="M842">
        <v>839</v>
      </c>
    </row>
    <row r="843" spans="6:13" x14ac:dyDescent="0.2">
      <c r="F843" s="48">
        <v>36526</v>
      </c>
      <c r="G843" s="2">
        <v>0.58333333333333337</v>
      </c>
      <c r="H843">
        <v>0.7</v>
      </c>
      <c r="I843">
        <v>0.1</v>
      </c>
      <c r="J843">
        <v>0.6</v>
      </c>
      <c r="K843">
        <v>0.7</v>
      </c>
      <c r="L843">
        <v>0.1</v>
      </c>
      <c r="M843">
        <v>840</v>
      </c>
    </row>
    <row r="844" spans="6:13" x14ac:dyDescent="0.2">
      <c r="F844" s="48">
        <v>36526</v>
      </c>
      <c r="G844" s="2">
        <v>0.58402777777777781</v>
      </c>
      <c r="H844">
        <v>0.7</v>
      </c>
      <c r="I844">
        <v>0.1</v>
      </c>
      <c r="J844">
        <v>0.6</v>
      </c>
      <c r="K844">
        <v>0.7</v>
      </c>
      <c r="L844">
        <v>0.1</v>
      </c>
      <c r="M844">
        <v>841</v>
      </c>
    </row>
    <row r="845" spans="6:13" x14ac:dyDescent="0.2">
      <c r="F845" s="48">
        <v>36526</v>
      </c>
      <c r="G845" s="2">
        <v>0.58472222222222225</v>
      </c>
      <c r="H845">
        <v>0.7</v>
      </c>
      <c r="I845">
        <v>0.1</v>
      </c>
      <c r="J845">
        <v>0.6</v>
      </c>
      <c r="K845">
        <v>0.7</v>
      </c>
      <c r="L845">
        <v>0.1</v>
      </c>
      <c r="M845">
        <v>842</v>
      </c>
    </row>
    <row r="846" spans="6:13" x14ac:dyDescent="0.2">
      <c r="F846" s="48">
        <v>36526</v>
      </c>
      <c r="G846" s="2">
        <v>0.5854166666666667</v>
      </c>
      <c r="H846">
        <v>0.7</v>
      </c>
      <c r="I846">
        <v>0.1</v>
      </c>
      <c r="J846">
        <v>0.6</v>
      </c>
      <c r="K846">
        <v>0.7</v>
      </c>
      <c r="L846">
        <v>0.1</v>
      </c>
      <c r="M846">
        <v>843</v>
      </c>
    </row>
    <row r="847" spans="6:13" x14ac:dyDescent="0.2">
      <c r="F847" s="48">
        <v>36526</v>
      </c>
      <c r="G847" s="2">
        <v>0.58611111111111114</v>
      </c>
      <c r="H847">
        <v>0.7</v>
      </c>
      <c r="I847">
        <v>0.1</v>
      </c>
      <c r="J847">
        <v>0.7</v>
      </c>
      <c r="K847">
        <v>0.7</v>
      </c>
      <c r="L847">
        <v>0.1</v>
      </c>
      <c r="M847">
        <v>844</v>
      </c>
    </row>
    <row r="848" spans="6:13" x14ac:dyDescent="0.2">
      <c r="F848" s="48">
        <v>36526</v>
      </c>
      <c r="G848" s="2">
        <v>0.58680555555555558</v>
      </c>
      <c r="H848">
        <v>0.7</v>
      </c>
      <c r="I848">
        <v>0.1</v>
      </c>
      <c r="J848">
        <v>0.7</v>
      </c>
      <c r="K848">
        <v>0.7</v>
      </c>
      <c r="L848">
        <v>0.1</v>
      </c>
      <c r="M848">
        <v>845</v>
      </c>
    </row>
    <row r="849" spans="6:13" x14ac:dyDescent="0.2">
      <c r="F849" s="48">
        <v>36526</v>
      </c>
      <c r="G849" s="2">
        <v>0.58750000000000002</v>
      </c>
      <c r="H849">
        <v>0.7</v>
      </c>
      <c r="I849">
        <v>0.1</v>
      </c>
      <c r="J849">
        <v>0.7</v>
      </c>
      <c r="K849">
        <v>0.7</v>
      </c>
      <c r="L849">
        <v>0.1</v>
      </c>
      <c r="M849">
        <v>846</v>
      </c>
    </row>
    <row r="850" spans="6:13" x14ac:dyDescent="0.2">
      <c r="F850" s="48">
        <v>36526</v>
      </c>
      <c r="G850" s="2">
        <v>0.58819444444444446</v>
      </c>
      <c r="H850">
        <v>0.7</v>
      </c>
      <c r="I850">
        <v>0.1</v>
      </c>
      <c r="J850">
        <v>0.7</v>
      </c>
      <c r="K850">
        <v>0.7</v>
      </c>
      <c r="L850">
        <v>0.1</v>
      </c>
      <c r="M850">
        <v>847</v>
      </c>
    </row>
    <row r="851" spans="6:13" x14ac:dyDescent="0.2">
      <c r="F851" s="48">
        <v>36526</v>
      </c>
      <c r="G851" s="2">
        <v>0.58888888888888891</v>
      </c>
      <c r="H851">
        <v>0.7</v>
      </c>
      <c r="I851">
        <v>0.1</v>
      </c>
      <c r="J851">
        <v>0.7</v>
      </c>
      <c r="K851">
        <v>0.7</v>
      </c>
      <c r="L851">
        <v>0.1</v>
      </c>
      <c r="M851">
        <v>848</v>
      </c>
    </row>
    <row r="852" spans="6:13" x14ac:dyDescent="0.2">
      <c r="F852" s="48">
        <v>36526</v>
      </c>
      <c r="G852" s="2">
        <v>0.58958333333333335</v>
      </c>
      <c r="H852">
        <v>0.8</v>
      </c>
      <c r="I852">
        <v>0.1</v>
      </c>
      <c r="J852">
        <v>0.7</v>
      </c>
      <c r="K852">
        <v>0.8</v>
      </c>
      <c r="L852">
        <v>0.1</v>
      </c>
      <c r="M852">
        <v>849</v>
      </c>
    </row>
    <row r="853" spans="6:13" x14ac:dyDescent="0.2">
      <c r="F853" s="48">
        <v>36526</v>
      </c>
      <c r="G853" s="2">
        <v>0.59027777777777779</v>
      </c>
      <c r="H853">
        <v>0.8</v>
      </c>
      <c r="I853">
        <v>0.1</v>
      </c>
      <c r="J853">
        <v>0.7</v>
      </c>
      <c r="K853">
        <v>0.8</v>
      </c>
      <c r="L853">
        <v>0.1</v>
      </c>
      <c r="M853">
        <v>850</v>
      </c>
    </row>
    <row r="854" spans="6:13" x14ac:dyDescent="0.2">
      <c r="F854" s="48">
        <v>36526</v>
      </c>
      <c r="G854" s="2">
        <v>0.59097222222222223</v>
      </c>
      <c r="H854">
        <v>0.8</v>
      </c>
      <c r="I854">
        <v>0.1</v>
      </c>
      <c r="J854">
        <v>0.7</v>
      </c>
      <c r="K854">
        <v>0.8</v>
      </c>
      <c r="L854">
        <v>0.1</v>
      </c>
      <c r="M854">
        <v>851</v>
      </c>
    </row>
    <row r="855" spans="6:13" x14ac:dyDescent="0.2">
      <c r="F855" s="48">
        <v>36526</v>
      </c>
      <c r="G855" s="2">
        <v>0.59166666666666667</v>
      </c>
      <c r="H855">
        <v>0.8</v>
      </c>
      <c r="I855">
        <v>0.1</v>
      </c>
      <c r="J855">
        <v>0.7</v>
      </c>
      <c r="K855">
        <v>0.8</v>
      </c>
      <c r="L855">
        <v>0.1</v>
      </c>
      <c r="M855">
        <v>852</v>
      </c>
    </row>
    <row r="856" spans="6:13" x14ac:dyDescent="0.2">
      <c r="F856" s="48">
        <v>36526</v>
      </c>
      <c r="G856" s="2">
        <v>0.59236111111111112</v>
      </c>
      <c r="H856">
        <v>0.8</v>
      </c>
      <c r="I856">
        <v>0.1</v>
      </c>
      <c r="J856">
        <v>0.7</v>
      </c>
      <c r="K856">
        <v>0.8</v>
      </c>
      <c r="L856">
        <v>0.1</v>
      </c>
      <c r="M856">
        <v>853</v>
      </c>
    </row>
    <row r="857" spans="6:13" x14ac:dyDescent="0.2">
      <c r="F857" s="48">
        <v>36526</v>
      </c>
      <c r="G857" s="2">
        <v>0.59305555555555556</v>
      </c>
      <c r="H857">
        <v>0.8</v>
      </c>
      <c r="I857">
        <v>0.1</v>
      </c>
      <c r="J857">
        <v>0.7</v>
      </c>
      <c r="K857">
        <v>0.8</v>
      </c>
      <c r="L857">
        <v>0.1</v>
      </c>
      <c r="M857">
        <v>854</v>
      </c>
    </row>
    <row r="858" spans="6:13" x14ac:dyDescent="0.2">
      <c r="F858" s="48">
        <v>36526</v>
      </c>
      <c r="G858" s="2">
        <v>0.59375</v>
      </c>
      <c r="H858">
        <v>0.8</v>
      </c>
      <c r="I858">
        <v>0.1</v>
      </c>
      <c r="J858">
        <v>0.7</v>
      </c>
      <c r="K858">
        <v>0.8</v>
      </c>
      <c r="L858">
        <v>0.1</v>
      </c>
      <c r="M858">
        <v>855</v>
      </c>
    </row>
    <row r="859" spans="6:13" x14ac:dyDescent="0.2">
      <c r="F859" s="48">
        <v>36526</v>
      </c>
      <c r="G859" s="2">
        <v>0.59444444444444444</v>
      </c>
      <c r="H859">
        <v>0.8</v>
      </c>
      <c r="I859">
        <v>0.1</v>
      </c>
      <c r="J859">
        <v>0.7</v>
      </c>
      <c r="K859">
        <v>0.8</v>
      </c>
      <c r="L859">
        <v>0.1</v>
      </c>
      <c r="M859">
        <v>856</v>
      </c>
    </row>
    <row r="860" spans="6:13" x14ac:dyDescent="0.2">
      <c r="F860" s="48">
        <v>36526</v>
      </c>
      <c r="G860" s="2">
        <v>0.59513888888888888</v>
      </c>
      <c r="H860">
        <v>0.8</v>
      </c>
      <c r="I860">
        <v>0.1</v>
      </c>
      <c r="J860">
        <v>0.7</v>
      </c>
      <c r="K860">
        <v>0.8</v>
      </c>
      <c r="L860">
        <v>0.1</v>
      </c>
      <c r="M860">
        <v>857</v>
      </c>
    </row>
    <row r="861" spans="6:13" x14ac:dyDescent="0.2">
      <c r="F861" s="48">
        <v>36526</v>
      </c>
      <c r="G861" s="2">
        <v>0.59583333333333333</v>
      </c>
      <c r="H861">
        <v>0.8</v>
      </c>
      <c r="I861">
        <v>0.1</v>
      </c>
      <c r="J861">
        <v>0.7</v>
      </c>
      <c r="K861">
        <v>0.8</v>
      </c>
      <c r="L861">
        <v>0.1</v>
      </c>
      <c r="M861">
        <v>858</v>
      </c>
    </row>
    <row r="862" spans="6:13" x14ac:dyDescent="0.2">
      <c r="F862" s="48">
        <v>36526</v>
      </c>
      <c r="G862" s="2">
        <v>0.59652777777777777</v>
      </c>
      <c r="H862">
        <v>0.8</v>
      </c>
      <c r="I862">
        <v>0.1</v>
      </c>
      <c r="J862">
        <v>0.7</v>
      </c>
      <c r="K862">
        <v>0.8</v>
      </c>
      <c r="L862">
        <v>0.1</v>
      </c>
      <c r="M862">
        <v>859</v>
      </c>
    </row>
    <row r="863" spans="6:13" x14ac:dyDescent="0.2">
      <c r="F863" s="48">
        <v>36526</v>
      </c>
      <c r="G863" s="2">
        <v>0.59722222222222221</v>
      </c>
      <c r="H863">
        <v>0.8</v>
      </c>
      <c r="I863">
        <v>0.1</v>
      </c>
      <c r="J863">
        <v>0.7</v>
      </c>
      <c r="K863">
        <v>0.8</v>
      </c>
      <c r="L863">
        <v>0.1</v>
      </c>
      <c r="M863">
        <v>860</v>
      </c>
    </row>
    <row r="864" spans="6:13" x14ac:dyDescent="0.2">
      <c r="F864" s="48">
        <v>36526</v>
      </c>
      <c r="G864" s="2">
        <v>0.59791666666666665</v>
      </c>
      <c r="H864">
        <v>0.8</v>
      </c>
      <c r="I864">
        <v>0.1</v>
      </c>
      <c r="J864">
        <v>0.7</v>
      </c>
      <c r="K864">
        <v>0.8</v>
      </c>
      <c r="L864">
        <v>0.1</v>
      </c>
      <c r="M864">
        <v>861</v>
      </c>
    </row>
    <row r="865" spans="6:13" x14ac:dyDescent="0.2">
      <c r="F865" s="48">
        <v>36526</v>
      </c>
      <c r="G865" s="2">
        <v>0.59861111111111109</v>
      </c>
      <c r="H865">
        <v>0.8</v>
      </c>
      <c r="I865">
        <v>0.1</v>
      </c>
      <c r="J865">
        <v>0.7</v>
      </c>
      <c r="K865">
        <v>0.8</v>
      </c>
      <c r="L865">
        <v>0.1</v>
      </c>
      <c r="M865">
        <v>862</v>
      </c>
    </row>
    <row r="866" spans="6:13" x14ac:dyDescent="0.2">
      <c r="F866" s="48">
        <v>36526</v>
      </c>
      <c r="G866" s="2">
        <v>0.59930555555555554</v>
      </c>
      <c r="H866">
        <v>0.8</v>
      </c>
      <c r="I866">
        <v>0.1</v>
      </c>
      <c r="J866">
        <v>0.7</v>
      </c>
      <c r="K866">
        <v>0.8</v>
      </c>
      <c r="L866">
        <v>0.1</v>
      </c>
      <c r="M866">
        <v>863</v>
      </c>
    </row>
    <row r="867" spans="6:13" x14ac:dyDescent="0.2">
      <c r="F867" s="48">
        <v>36526</v>
      </c>
      <c r="G867" s="2">
        <v>0.6</v>
      </c>
      <c r="H867">
        <v>0.8</v>
      </c>
      <c r="I867">
        <v>0.1</v>
      </c>
      <c r="J867">
        <v>0.7</v>
      </c>
      <c r="K867">
        <v>0.8</v>
      </c>
      <c r="L867">
        <v>0.1</v>
      </c>
      <c r="M867">
        <v>864</v>
      </c>
    </row>
    <row r="868" spans="6:13" x14ac:dyDescent="0.2">
      <c r="F868" s="48">
        <v>36526</v>
      </c>
      <c r="G868" s="2">
        <v>0.60069444444444442</v>
      </c>
      <c r="H868">
        <v>0.8</v>
      </c>
      <c r="I868">
        <v>0.1</v>
      </c>
      <c r="J868">
        <v>0.7</v>
      </c>
      <c r="K868">
        <v>0.8</v>
      </c>
      <c r="L868">
        <v>0.1</v>
      </c>
      <c r="M868">
        <v>865</v>
      </c>
    </row>
    <row r="869" spans="6:13" x14ac:dyDescent="0.2">
      <c r="F869" s="48">
        <v>36526</v>
      </c>
      <c r="G869" s="2">
        <v>0.60138888888888886</v>
      </c>
      <c r="H869">
        <v>0.8</v>
      </c>
      <c r="I869">
        <v>0.1</v>
      </c>
      <c r="J869">
        <v>0.7</v>
      </c>
      <c r="K869">
        <v>0.8</v>
      </c>
      <c r="L869">
        <v>0.1</v>
      </c>
      <c r="M869">
        <v>866</v>
      </c>
    </row>
    <row r="870" spans="6:13" x14ac:dyDescent="0.2">
      <c r="F870" s="48">
        <v>36526</v>
      </c>
      <c r="G870" s="2">
        <v>0.6020833333333333</v>
      </c>
      <c r="H870">
        <v>0.8</v>
      </c>
      <c r="I870">
        <v>0.1</v>
      </c>
      <c r="J870">
        <v>0.7</v>
      </c>
      <c r="K870">
        <v>0.8</v>
      </c>
      <c r="L870">
        <v>0.1</v>
      </c>
      <c r="M870">
        <v>867</v>
      </c>
    </row>
    <row r="871" spans="6:13" x14ac:dyDescent="0.2">
      <c r="F871" s="48">
        <v>36526</v>
      </c>
      <c r="G871" s="2">
        <v>0.60277777777777775</v>
      </c>
      <c r="H871">
        <v>0.8</v>
      </c>
      <c r="I871">
        <v>0.1</v>
      </c>
      <c r="J871">
        <v>0.7</v>
      </c>
      <c r="K871">
        <v>0.8</v>
      </c>
      <c r="L871">
        <v>0.1</v>
      </c>
      <c r="M871">
        <v>868</v>
      </c>
    </row>
    <row r="872" spans="6:13" x14ac:dyDescent="0.2">
      <c r="F872" s="48">
        <v>36526</v>
      </c>
      <c r="G872" s="2">
        <v>0.60347222222222219</v>
      </c>
      <c r="H872">
        <v>0.8</v>
      </c>
      <c r="I872">
        <v>0.1</v>
      </c>
      <c r="J872">
        <v>0.7</v>
      </c>
      <c r="K872">
        <v>0.8</v>
      </c>
      <c r="L872">
        <v>0.1</v>
      </c>
      <c r="M872">
        <v>869</v>
      </c>
    </row>
    <row r="873" spans="6:13" x14ac:dyDescent="0.2">
      <c r="F873" s="48">
        <v>36526</v>
      </c>
      <c r="G873" s="2">
        <v>0.60416666666666663</v>
      </c>
      <c r="H873">
        <v>0.8</v>
      </c>
      <c r="I873">
        <v>0.1</v>
      </c>
      <c r="J873">
        <v>0.7</v>
      </c>
      <c r="K873">
        <v>0.8</v>
      </c>
      <c r="L873">
        <v>0.1</v>
      </c>
      <c r="M873">
        <v>870</v>
      </c>
    </row>
    <row r="874" spans="6:13" x14ac:dyDescent="0.2">
      <c r="F874" s="48">
        <v>36526</v>
      </c>
      <c r="G874" s="2">
        <v>0.60486111111111118</v>
      </c>
      <c r="H874">
        <v>0.8</v>
      </c>
      <c r="I874">
        <v>0.1</v>
      </c>
      <c r="J874">
        <v>0.7</v>
      </c>
      <c r="K874">
        <v>0.8</v>
      </c>
      <c r="L874">
        <v>0.1</v>
      </c>
      <c r="M874">
        <v>871</v>
      </c>
    </row>
    <row r="875" spans="6:13" x14ac:dyDescent="0.2">
      <c r="F875" s="48">
        <v>36526</v>
      </c>
      <c r="G875" s="2">
        <v>0.60555555555555551</v>
      </c>
      <c r="H875">
        <v>0.8</v>
      </c>
      <c r="I875">
        <v>0.1</v>
      </c>
      <c r="J875">
        <v>0.7</v>
      </c>
      <c r="K875">
        <v>0.8</v>
      </c>
      <c r="L875">
        <v>0.1</v>
      </c>
      <c r="M875">
        <v>872</v>
      </c>
    </row>
    <row r="876" spans="6:13" x14ac:dyDescent="0.2">
      <c r="F876" s="48">
        <v>36526</v>
      </c>
      <c r="G876" s="2">
        <v>0.60625000000000007</v>
      </c>
      <c r="H876">
        <v>0.8</v>
      </c>
      <c r="I876">
        <v>0.1</v>
      </c>
      <c r="J876">
        <v>0.7</v>
      </c>
      <c r="K876">
        <v>0.8</v>
      </c>
      <c r="L876">
        <v>0.1</v>
      </c>
      <c r="M876">
        <v>873</v>
      </c>
    </row>
    <row r="877" spans="6:13" x14ac:dyDescent="0.2">
      <c r="F877" s="48">
        <v>36526</v>
      </c>
      <c r="G877" s="2">
        <v>0.6069444444444444</v>
      </c>
      <c r="H877">
        <v>0.8</v>
      </c>
      <c r="I877">
        <v>0.1</v>
      </c>
      <c r="J877">
        <v>0.7</v>
      </c>
      <c r="K877">
        <v>0.8</v>
      </c>
      <c r="L877">
        <v>0.1</v>
      </c>
      <c r="M877">
        <v>874</v>
      </c>
    </row>
    <row r="878" spans="6:13" x14ac:dyDescent="0.2">
      <c r="F878" s="48">
        <v>36526</v>
      </c>
      <c r="G878" s="2">
        <v>0.60763888888888895</v>
      </c>
      <c r="H878">
        <v>0.8</v>
      </c>
      <c r="I878">
        <v>0.1</v>
      </c>
      <c r="J878">
        <v>0.7</v>
      </c>
      <c r="K878">
        <v>0.8</v>
      </c>
      <c r="L878">
        <v>0.1</v>
      </c>
      <c r="M878">
        <v>875</v>
      </c>
    </row>
    <row r="879" spans="6:13" x14ac:dyDescent="0.2">
      <c r="F879" s="48">
        <v>36526</v>
      </c>
      <c r="G879" s="2">
        <v>0.60833333333333328</v>
      </c>
      <c r="H879">
        <v>0.8</v>
      </c>
      <c r="I879">
        <v>0.1</v>
      </c>
      <c r="J879">
        <v>0.7</v>
      </c>
      <c r="K879">
        <v>0.8</v>
      </c>
      <c r="L879">
        <v>0.1</v>
      </c>
      <c r="M879">
        <v>876</v>
      </c>
    </row>
    <row r="880" spans="6:13" x14ac:dyDescent="0.2">
      <c r="F880" s="48">
        <v>36526</v>
      </c>
      <c r="G880" s="2">
        <v>0.60902777777777783</v>
      </c>
      <c r="H880">
        <v>0.8</v>
      </c>
      <c r="I880">
        <v>0.1</v>
      </c>
      <c r="J880">
        <v>0.7</v>
      </c>
      <c r="K880">
        <v>0.8</v>
      </c>
      <c r="L880">
        <v>0.1</v>
      </c>
      <c r="M880">
        <v>877</v>
      </c>
    </row>
    <row r="881" spans="6:13" x14ac:dyDescent="0.2">
      <c r="F881" s="48">
        <v>36526</v>
      </c>
      <c r="G881" s="2">
        <v>0.60972222222222217</v>
      </c>
      <c r="H881">
        <v>0.8</v>
      </c>
      <c r="I881">
        <v>0.1</v>
      </c>
      <c r="J881">
        <v>0.7</v>
      </c>
      <c r="K881">
        <v>0.8</v>
      </c>
      <c r="L881">
        <v>0.1</v>
      </c>
      <c r="M881">
        <v>878</v>
      </c>
    </row>
    <row r="882" spans="6:13" x14ac:dyDescent="0.2">
      <c r="F882" s="48">
        <v>36526</v>
      </c>
      <c r="G882" s="2">
        <v>0.61041666666666672</v>
      </c>
      <c r="H882">
        <v>0.8</v>
      </c>
      <c r="I882">
        <v>0.1</v>
      </c>
      <c r="J882">
        <v>0.7</v>
      </c>
      <c r="K882">
        <v>0.8</v>
      </c>
      <c r="L882">
        <v>0.1</v>
      </c>
      <c r="M882">
        <v>879</v>
      </c>
    </row>
    <row r="883" spans="6:13" x14ac:dyDescent="0.2">
      <c r="F883" s="48">
        <v>36526</v>
      </c>
      <c r="G883" s="2">
        <v>0.61111111111111105</v>
      </c>
      <c r="H883">
        <v>0.8</v>
      </c>
      <c r="I883">
        <v>0.1</v>
      </c>
      <c r="J883">
        <v>0.7</v>
      </c>
      <c r="K883">
        <v>0.8</v>
      </c>
      <c r="L883">
        <v>0.1</v>
      </c>
      <c r="M883">
        <v>880</v>
      </c>
    </row>
    <row r="884" spans="6:13" x14ac:dyDescent="0.2">
      <c r="F884" s="48">
        <v>36526</v>
      </c>
      <c r="G884" s="2">
        <v>0.6118055555555556</v>
      </c>
      <c r="H884">
        <v>0.8</v>
      </c>
      <c r="I884">
        <v>0.1</v>
      </c>
      <c r="J884">
        <v>0.7</v>
      </c>
      <c r="K884">
        <v>0.8</v>
      </c>
      <c r="L884">
        <v>0.1</v>
      </c>
      <c r="M884">
        <v>881</v>
      </c>
    </row>
    <row r="885" spans="6:13" x14ac:dyDescent="0.2">
      <c r="F885" s="48">
        <v>36526</v>
      </c>
      <c r="G885" s="2">
        <v>0.61249999999999993</v>
      </c>
      <c r="H885">
        <v>0.8</v>
      </c>
      <c r="I885">
        <v>0.1</v>
      </c>
      <c r="J885">
        <v>0.7</v>
      </c>
      <c r="K885">
        <v>0.8</v>
      </c>
      <c r="L885">
        <v>0.1</v>
      </c>
      <c r="M885">
        <v>882</v>
      </c>
    </row>
    <row r="886" spans="6:13" x14ac:dyDescent="0.2">
      <c r="F886" s="48">
        <v>36526</v>
      </c>
      <c r="G886" s="2">
        <v>0.61319444444444449</v>
      </c>
      <c r="H886">
        <v>0.8</v>
      </c>
      <c r="I886">
        <v>0.1</v>
      </c>
      <c r="J886">
        <v>0.7</v>
      </c>
      <c r="K886">
        <v>0.8</v>
      </c>
      <c r="L886">
        <v>0.1</v>
      </c>
      <c r="M886">
        <v>883</v>
      </c>
    </row>
    <row r="887" spans="6:13" x14ac:dyDescent="0.2">
      <c r="F887" s="48">
        <v>36526</v>
      </c>
      <c r="G887" s="2">
        <v>0.61388888888888882</v>
      </c>
      <c r="H887">
        <v>0.8</v>
      </c>
      <c r="I887">
        <v>0.1</v>
      </c>
      <c r="J887">
        <v>0.7</v>
      </c>
      <c r="K887">
        <v>0.8</v>
      </c>
      <c r="L887">
        <v>0.1</v>
      </c>
      <c r="M887">
        <v>884</v>
      </c>
    </row>
    <row r="888" spans="6:13" x14ac:dyDescent="0.2">
      <c r="F888" s="48">
        <v>36526</v>
      </c>
      <c r="G888" s="2">
        <v>0.61458333333333337</v>
      </c>
      <c r="H888">
        <v>0.8</v>
      </c>
      <c r="I888">
        <v>0.1</v>
      </c>
      <c r="J888">
        <v>0.7</v>
      </c>
      <c r="K888">
        <v>0.8</v>
      </c>
      <c r="L888">
        <v>0.1</v>
      </c>
      <c r="M888">
        <v>885</v>
      </c>
    </row>
    <row r="889" spans="6:13" x14ac:dyDescent="0.2">
      <c r="F889" s="48">
        <v>36526</v>
      </c>
      <c r="G889" s="2">
        <v>0.61527777777777781</v>
      </c>
      <c r="H889">
        <v>0.8</v>
      </c>
      <c r="I889">
        <v>0.1</v>
      </c>
      <c r="J889">
        <v>0.7</v>
      </c>
      <c r="K889">
        <v>0.8</v>
      </c>
      <c r="L889">
        <v>0.1</v>
      </c>
      <c r="M889">
        <v>886</v>
      </c>
    </row>
    <row r="890" spans="6:13" x14ac:dyDescent="0.2">
      <c r="F890" s="48">
        <v>36526</v>
      </c>
      <c r="G890" s="2">
        <v>0.61597222222222225</v>
      </c>
      <c r="H890">
        <v>0.8</v>
      </c>
      <c r="I890">
        <v>0.1</v>
      </c>
      <c r="J890">
        <v>0.7</v>
      </c>
      <c r="K890">
        <v>0.8</v>
      </c>
      <c r="L890">
        <v>0.1</v>
      </c>
      <c r="M890">
        <v>887</v>
      </c>
    </row>
    <row r="891" spans="6:13" x14ac:dyDescent="0.2">
      <c r="F891" s="48">
        <v>36526</v>
      </c>
      <c r="G891" s="2">
        <v>0.6166666666666667</v>
      </c>
      <c r="H891">
        <v>0.8</v>
      </c>
      <c r="I891">
        <v>0.1</v>
      </c>
      <c r="J891">
        <v>0.7</v>
      </c>
      <c r="K891">
        <v>0.8</v>
      </c>
      <c r="L891">
        <v>0.1</v>
      </c>
      <c r="M891">
        <v>888</v>
      </c>
    </row>
    <row r="892" spans="6:13" x14ac:dyDescent="0.2">
      <c r="F892" s="48">
        <v>36526</v>
      </c>
      <c r="G892" s="2">
        <v>0.61736111111111114</v>
      </c>
      <c r="H892">
        <v>0.8</v>
      </c>
      <c r="I892">
        <v>0.1</v>
      </c>
      <c r="J892">
        <v>0.7</v>
      </c>
      <c r="K892">
        <v>0.8</v>
      </c>
      <c r="L892">
        <v>0.1</v>
      </c>
      <c r="M892">
        <v>889</v>
      </c>
    </row>
    <row r="893" spans="6:13" x14ac:dyDescent="0.2">
      <c r="F893" s="48">
        <v>36526</v>
      </c>
      <c r="G893" s="2">
        <v>0.61805555555555558</v>
      </c>
      <c r="H893">
        <v>0.8</v>
      </c>
      <c r="I893">
        <v>0.1</v>
      </c>
      <c r="J893">
        <v>0.7</v>
      </c>
      <c r="K893">
        <v>0.8</v>
      </c>
      <c r="L893">
        <v>0.1</v>
      </c>
      <c r="M893">
        <v>890</v>
      </c>
    </row>
    <row r="894" spans="6:13" x14ac:dyDescent="0.2">
      <c r="F894" s="48">
        <v>36526</v>
      </c>
      <c r="G894" s="2">
        <v>0.61875000000000002</v>
      </c>
      <c r="H894">
        <v>0.8</v>
      </c>
      <c r="I894">
        <v>0.1</v>
      </c>
      <c r="J894">
        <v>0.7</v>
      </c>
      <c r="K894">
        <v>0.8</v>
      </c>
      <c r="L894">
        <v>0.1</v>
      </c>
      <c r="M894">
        <v>891</v>
      </c>
    </row>
    <row r="895" spans="6:13" x14ac:dyDescent="0.2">
      <c r="F895" s="48">
        <v>36526</v>
      </c>
      <c r="G895" s="2">
        <v>0.61944444444444446</v>
      </c>
      <c r="H895">
        <v>0.8</v>
      </c>
      <c r="I895">
        <v>0.1</v>
      </c>
      <c r="J895">
        <v>0.7</v>
      </c>
      <c r="K895">
        <v>0.8</v>
      </c>
      <c r="L895">
        <v>0.1</v>
      </c>
      <c r="M895">
        <v>892</v>
      </c>
    </row>
    <row r="896" spans="6:13" x14ac:dyDescent="0.2">
      <c r="F896" s="48">
        <v>36526</v>
      </c>
      <c r="G896" s="2">
        <v>0.62013888888888891</v>
      </c>
      <c r="H896">
        <v>0.8</v>
      </c>
      <c r="I896">
        <v>0.1</v>
      </c>
      <c r="J896">
        <v>0.7</v>
      </c>
      <c r="K896">
        <v>0.8</v>
      </c>
      <c r="L896">
        <v>0.1</v>
      </c>
      <c r="M896">
        <v>893</v>
      </c>
    </row>
    <row r="897" spans="6:13" x14ac:dyDescent="0.2">
      <c r="F897" s="48">
        <v>36526</v>
      </c>
      <c r="G897" s="2">
        <v>0.62083333333333335</v>
      </c>
      <c r="H897">
        <v>0.8</v>
      </c>
      <c r="I897">
        <v>0.1</v>
      </c>
      <c r="J897">
        <v>0.7</v>
      </c>
      <c r="K897">
        <v>0.8</v>
      </c>
      <c r="L897">
        <v>0.1</v>
      </c>
      <c r="M897">
        <v>894</v>
      </c>
    </row>
    <row r="898" spans="6:13" x14ac:dyDescent="0.2">
      <c r="F898" s="48">
        <v>36526</v>
      </c>
      <c r="G898" s="2">
        <v>0.62152777777777779</v>
      </c>
      <c r="H898">
        <v>0.8</v>
      </c>
      <c r="I898">
        <v>0.1</v>
      </c>
      <c r="J898">
        <v>0.7</v>
      </c>
      <c r="K898">
        <v>0.8</v>
      </c>
      <c r="L898">
        <v>0.1</v>
      </c>
      <c r="M898">
        <v>895</v>
      </c>
    </row>
    <row r="899" spans="6:13" x14ac:dyDescent="0.2">
      <c r="F899" s="48">
        <v>36526</v>
      </c>
      <c r="G899" s="2">
        <v>0.62222222222222223</v>
      </c>
      <c r="H899">
        <v>0.8</v>
      </c>
      <c r="I899">
        <v>0.1</v>
      </c>
      <c r="J899">
        <v>0.7</v>
      </c>
      <c r="K899">
        <v>0.8</v>
      </c>
      <c r="L899">
        <v>0.1</v>
      </c>
      <c r="M899">
        <v>896</v>
      </c>
    </row>
    <row r="900" spans="6:13" x14ac:dyDescent="0.2">
      <c r="F900" s="48">
        <v>36526</v>
      </c>
      <c r="G900" s="2">
        <v>0.62291666666666667</v>
      </c>
      <c r="H900">
        <v>0.8</v>
      </c>
      <c r="I900">
        <v>0.1</v>
      </c>
      <c r="J900">
        <v>0.7</v>
      </c>
      <c r="K900">
        <v>0.8</v>
      </c>
      <c r="L900">
        <v>0.1</v>
      </c>
      <c r="M900">
        <v>897</v>
      </c>
    </row>
    <row r="901" spans="6:13" x14ac:dyDescent="0.2">
      <c r="F901" s="48">
        <v>36526</v>
      </c>
      <c r="G901" s="2">
        <v>0.62361111111111112</v>
      </c>
      <c r="H901">
        <v>0.8</v>
      </c>
      <c r="I901">
        <v>0.1</v>
      </c>
      <c r="J901">
        <v>0.7</v>
      </c>
      <c r="K901">
        <v>0.8</v>
      </c>
      <c r="L901">
        <v>0.1</v>
      </c>
      <c r="M901">
        <v>898</v>
      </c>
    </row>
    <row r="902" spans="6:13" x14ac:dyDescent="0.2">
      <c r="F902" s="48">
        <v>36526</v>
      </c>
      <c r="G902" s="2">
        <v>0.62430555555555556</v>
      </c>
      <c r="H902">
        <v>0.8</v>
      </c>
      <c r="I902">
        <v>0.1</v>
      </c>
      <c r="J902">
        <v>0.7</v>
      </c>
      <c r="K902">
        <v>0.8</v>
      </c>
      <c r="L902">
        <v>0.1</v>
      </c>
      <c r="M902">
        <v>899</v>
      </c>
    </row>
    <row r="903" spans="6:13" x14ac:dyDescent="0.2">
      <c r="F903" s="48">
        <v>36526</v>
      </c>
      <c r="G903" s="2">
        <v>0.625</v>
      </c>
      <c r="H903">
        <v>0.8</v>
      </c>
      <c r="I903">
        <v>0.1</v>
      </c>
      <c r="J903">
        <v>0.7</v>
      </c>
      <c r="K903">
        <v>0.8</v>
      </c>
      <c r="L903">
        <v>0.1</v>
      </c>
      <c r="M903">
        <v>900</v>
      </c>
    </row>
    <row r="904" spans="6:13" x14ac:dyDescent="0.2">
      <c r="F904" s="48">
        <v>36526</v>
      </c>
      <c r="G904" s="2">
        <v>0.62569444444444444</v>
      </c>
      <c r="H904">
        <v>0.8</v>
      </c>
      <c r="I904">
        <v>0.1</v>
      </c>
      <c r="J904">
        <v>0.7</v>
      </c>
      <c r="K904">
        <v>0.8</v>
      </c>
      <c r="L904">
        <v>0.1</v>
      </c>
      <c r="M904">
        <v>901</v>
      </c>
    </row>
    <row r="905" spans="6:13" x14ac:dyDescent="0.2">
      <c r="F905" s="48">
        <v>36526</v>
      </c>
      <c r="G905" s="2">
        <v>0.62638888888888888</v>
      </c>
      <c r="H905">
        <v>0.8</v>
      </c>
      <c r="I905">
        <v>0.1</v>
      </c>
      <c r="J905">
        <v>0.7</v>
      </c>
      <c r="K905">
        <v>0.8</v>
      </c>
      <c r="L905">
        <v>0.1</v>
      </c>
      <c r="M905">
        <v>902</v>
      </c>
    </row>
    <row r="906" spans="6:13" x14ac:dyDescent="0.2">
      <c r="F906" s="48">
        <v>36526</v>
      </c>
      <c r="G906" s="2">
        <v>0.62708333333333333</v>
      </c>
      <c r="H906">
        <v>0.8</v>
      </c>
      <c r="I906">
        <v>0.1</v>
      </c>
      <c r="J906">
        <v>0.7</v>
      </c>
      <c r="K906">
        <v>0.8</v>
      </c>
      <c r="L906">
        <v>0.1</v>
      </c>
      <c r="M906">
        <v>903</v>
      </c>
    </row>
    <row r="907" spans="6:13" x14ac:dyDescent="0.2">
      <c r="F907" s="48">
        <v>36526</v>
      </c>
      <c r="G907" s="2">
        <v>0.62777777777777777</v>
      </c>
      <c r="H907">
        <v>0.9</v>
      </c>
      <c r="I907">
        <v>0.1</v>
      </c>
      <c r="J907">
        <v>0.7</v>
      </c>
      <c r="K907">
        <v>0.9</v>
      </c>
      <c r="L907">
        <v>0.1</v>
      </c>
      <c r="M907">
        <v>904</v>
      </c>
    </row>
    <row r="908" spans="6:13" x14ac:dyDescent="0.2">
      <c r="F908" s="48">
        <v>36526</v>
      </c>
      <c r="G908" s="2">
        <v>0.62847222222222221</v>
      </c>
      <c r="H908">
        <v>0.9</v>
      </c>
      <c r="I908">
        <v>0.1</v>
      </c>
      <c r="J908">
        <v>0.7</v>
      </c>
      <c r="K908">
        <v>0.9</v>
      </c>
      <c r="L908">
        <v>0.1</v>
      </c>
      <c r="M908">
        <v>905</v>
      </c>
    </row>
    <row r="909" spans="6:13" x14ac:dyDescent="0.2">
      <c r="F909" s="48">
        <v>36526</v>
      </c>
      <c r="G909" s="2">
        <v>0.62916666666666665</v>
      </c>
      <c r="H909">
        <v>0.9</v>
      </c>
      <c r="I909">
        <v>0.1</v>
      </c>
      <c r="J909">
        <v>0.7</v>
      </c>
      <c r="K909">
        <v>0.9</v>
      </c>
      <c r="L909">
        <v>0.1</v>
      </c>
      <c r="M909">
        <v>906</v>
      </c>
    </row>
    <row r="910" spans="6:13" x14ac:dyDescent="0.2">
      <c r="F910" s="48">
        <v>36526</v>
      </c>
      <c r="G910" s="2">
        <v>0.62986111111111109</v>
      </c>
      <c r="H910">
        <v>0.9</v>
      </c>
      <c r="I910">
        <v>0.1</v>
      </c>
      <c r="J910">
        <v>0.7</v>
      </c>
      <c r="K910">
        <v>0.9</v>
      </c>
      <c r="L910">
        <v>0.1</v>
      </c>
      <c r="M910">
        <v>907</v>
      </c>
    </row>
    <row r="911" spans="6:13" x14ac:dyDescent="0.2">
      <c r="F911" s="48">
        <v>36526</v>
      </c>
      <c r="G911" s="2">
        <v>0.63055555555555554</v>
      </c>
      <c r="H911">
        <v>0.9</v>
      </c>
      <c r="I911">
        <v>0.1</v>
      </c>
      <c r="J911">
        <v>0.7</v>
      </c>
      <c r="K911">
        <v>0.9</v>
      </c>
      <c r="L911">
        <v>0.1</v>
      </c>
      <c r="M911">
        <v>908</v>
      </c>
    </row>
    <row r="912" spans="6:13" x14ac:dyDescent="0.2">
      <c r="F912" s="48">
        <v>36526</v>
      </c>
      <c r="G912" s="2">
        <v>0.63124999999999998</v>
      </c>
      <c r="H912">
        <v>0.9</v>
      </c>
      <c r="I912">
        <v>0.1</v>
      </c>
      <c r="J912">
        <v>0.7</v>
      </c>
      <c r="K912">
        <v>0.9</v>
      </c>
      <c r="L912">
        <v>0.1</v>
      </c>
      <c r="M912">
        <v>909</v>
      </c>
    </row>
    <row r="913" spans="6:13" x14ac:dyDescent="0.2">
      <c r="F913" s="48">
        <v>36526</v>
      </c>
      <c r="G913" s="2">
        <v>0.63194444444444442</v>
      </c>
      <c r="H913">
        <v>0.9</v>
      </c>
      <c r="I913">
        <v>0.1</v>
      </c>
      <c r="J913">
        <v>0.7</v>
      </c>
      <c r="K913">
        <v>0.9</v>
      </c>
      <c r="L913">
        <v>0.1</v>
      </c>
      <c r="M913">
        <v>910</v>
      </c>
    </row>
    <row r="914" spans="6:13" x14ac:dyDescent="0.2">
      <c r="F914" s="48">
        <v>36526</v>
      </c>
      <c r="G914" s="2">
        <v>0.63263888888888886</v>
      </c>
      <c r="H914">
        <v>0.9</v>
      </c>
      <c r="I914">
        <v>0.1</v>
      </c>
      <c r="J914">
        <v>0.7</v>
      </c>
      <c r="K914">
        <v>0.9</v>
      </c>
      <c r="L914">
        <v>0.1</v>
      </c>
      <c r="M914">
        <v>911</v>
      </c>
    </row>
    <row r="915" spans="6:13" x14ac:dyDescent="0.2">
      <c r="F915" s="48">
        <v>36526</v>
      </c>
      <c r="G915" s="2">
        <v>0.6333333333333333</v>
      </c>
      <c r="H915">
        <v>0.9</v>
      </c>
      <c r="I915">
        <v>0.1</v>
      </c>
      <c r="J915">
        <v>0.7</v>
      </c>
      <c r="K915">
        <v>0.9</v>
      </c>
      <c r="L915">
        <v>0.1</v>
      </c>
      <c r="M915">
        <v>912</v>
      </c>
    </row>
    <row r="916" spans="6:13" x14ac:dyDescent="0.2">
      <c r="F916" s="48">
        <v>36526</v>
      </c>
      <c r="G916" s="2">
        <v>0.63402777777777775</v>
      </c>
      <c r="H916">
        <v>0.9</v>
      </c>
      <c r="I916">
        <v>0.1</v>
      </c>
      <c r="J916">
        <v>0.7</v>
      </c>
      <c r="K916">
        <v>0.9</v>
      </c>
      <c r="L916">
        <v>0.1</v>
      </c>
      <c r="M916">
        <v>913</v>
      </c>
    </row>
    <row r="917" spans="6:13" x14ac:dyDescent="0.2">
      <c r="F917" s="48">
        <v>36526</v>
      </c>
      <c r="G917" s="2">
        <v>0.63472222222222219</v>
      </c>
      <c r="H917">
        <v>0.9</v>
      </c>
      <c r="I917">
        <v>0.1</v>
      </c>
      <c r="J917">
        <v>0.8</v>
      </c>
      <c r="K917">
        <v>0.9</v>
      </c>
      <c r="L917">
        <v>0.2</v>
      </c>
      <c r="M917">
        <v>914</v>
      </c>
    </row>
    <row r="918" spans="6:13" x14ac:dyDescent="0.2">
      <c r="F918" s="48">
        <v>36526</v>
      </c>
      <c r="G918" s="2">
        <v>0.63541666666666663</v>
      </c>
      <c r="H918">
        <v>0.9</v>
      </c>
      <c r="I918">
        <v>0.1</v>
      </c>
      <c r="J918">
        <v>0.8</v>
      </c>
      <c r="K918">
        <v>0.9</v>
      </c>
      <c r="L918">
        <v>0.2</v>
      </c>
      <c r="M918">
        <v>915</v>
      </c>
    </row>
    <row r="919" spans="6:13" x14ac:dyDescent="0.2">
      <c r="F919" s="48">
        <v>36526</v>
      </c>
      <c r="G919" s="2">
        <v>0.63611111111111118</v>
      </c>
      <c r="H919">
        <v>0.9</v>
      </c>
      <c r="I919">
        <v>0.1</v>
      </c>
      <c r="J919">
        <v>0.8</v>
      </c>
      <c r="K919">
        <v>0.9</v>
      </c>
      <c r="L919">
        <v>0.2</v>
      </c>
      <c r="M919">
        <v>916</v>
      </c>
    </row>
    <row r="920" spans="6:13" x14ac:dyDescent="0.2">
      <c r="F920" s="48">
        <v>36526</v>
      </c>
      <c r="G920" s="2">
        <v>0.63680555555555551</v>
      </c>
      <c r="H920">
        <v>0.9</v>
      </c>
      <c r="I920">
        <v>0.1</v>
      </c>
      <c r="J920">
        <v>0.8</v>
      </c>
      <c r="K920">
        <v>0.9</v>
      </c>
      <c r="L920">
        <v>0.2</v>
      </c>
      <c r="M920">
        <v>917</v>
      </c>
    </row>
    <row r="921" spans="6:13" x14ac:dyDescent="0.2">
      <c r="F921" s="48">
        <v>36526</v>
      </c>
      <c r="G921" s="2">
        <v>0.63750000000000007</v>
      </c>
      <c r="H921">
        <v>0.9</v>
      </c>
      <c r="I921">
        <v>0.1</v>
      </c>
      <c r="J921">
        <v>0.8</v>
      </c>
      <c r="K921">
        <v>0.9</v>
      </c>
      <c r="L921">
        <v>0.2</v>
      </c>
      <c r="M921">
        <v>918</v>
      </c>
    </row>
    <row r="922" spans="6:13" x14ac:dyDescent="0.2">
      <c r="F922" s="48">
        <v>36526</v>
      </c>
      <c r="G922" s="2">
        <v>0.6381944444444444</v>
      </c>
      <c r="H922">
        <v>0.9</v>
      </c>
      <c r="I922">
        <v>0.1</v>
      </c>
      <c r="J922">
        <v>0.8</v>
      </c>
      <c r="K922">
        <v>0.9</v>
      </c>
      <c r="L922">
        <v>0.2</v>
      </c>
      <c r="M922">
        <v>919</v>
      </c>
    </row>
    <row r="923" spans="6:13" x14ac:dyDescent="0.2">
      <c r="F923" s="48">
        <v>36526</v>
      </c>
      <c r="G923" s="2">
        <v>0.63888888888888895</v>
      </c>
      <c r="H923">
        <v>0.9</v>
      </c>
      <c r="I923">
        <v>0.1</v>
      </c>
      <c r="J923">
        <v>0.8</v>
      </c>
      <c r="K923">
        <v>0.9</v>
      </c>
      <c r="L923">
        <v>0.2</v>
      </c>
      <c r="M923">
        <v>920</v>
      </c>
    </row>
    <row r="924" spans="6:13" x14ac:dyDescent="0.2">
      <c r="F924" s="48">
        <v>36526</v>
      </c>
      <c r="G924" s="2">
        <v>0.63958333333333328</v>
      </c>
      <c r="H924">
        <v>0.9</v>
      </c>
      <c r="I924">
        <v>0.1</v>
      </c>
      <c r="J924">
        <v>0.8</v>
      </c>
      <c r="K924">
        <v>0.9</v>
      </c>
      <c r="L924">
        <v>0.2</v>
      </c>
      <c r="M924">
        <v>921</v>
      </c>
    </row>
    <row r="925" spans="6:13" x14ac:dyDescent="0.2">
      <c r="F925" s="48">
        <v>36526</v>
      </c>
      <c r="G925" s="2">
        <v>0.64027777777777783</v>
      </c>
      <c r="H925">
        <v>0.9</v>
      </c>
      <c r="I925">
        <v>0.1</v>
      </c>
      <c r="J925">
        <v>0.8</v>
      </c>
      <c r="K925">
        <v>0.9</v>
      </c>
      <c r="L925">
        <v>0.2</v>
      </c>
      <c r="M925">
        <v>922</v>
      </c>
    </row>
    <row r="926" spans="6:13" x14ac:dyDescent="0.2">
      <c r="F926" s="48">
        <v>36526</v>
      </c>
      <c r="G926" s="2">
        <v>0.64097222222222217</v>
      </c>
      <c r="H926">
        <v>1</v>
      </c>
      <c r="I926">
        <v>0.1</v>
      </c>
      <c r="J926">
        <v>0.8</v>
      </c>
      <c r="K926">
        <v>1</v>
      </c>
      <c r="L926">
        <v>0.2</v>
      </c>
      <c r="M926">
        <v>923</v>
      </c>
    </row>
    <row r="927" spans="6:13" x14ac:dyDescent="0.2">
      <c r="F927" s="48">
        <v>36526</v>
      </c>
      <c r="G927" s="2">
        <v>0.64166666666666672</v>
      </c>
      <c r="H927">
        <v>1</v>
      </c>
      <c r="I927">
        <v>0.1</v>
      </c>
      <c r="J927">
        <v>0.8</v>
      </c>
      <c r="K927">
        <v>1</v>
      </c>
      <c r="L927">
        <v>0.2</v>
      </c>
      <c r="M927">
        <v>924</v>
      </c>
    </row>
    <row r="928" spans="6:13" x14ac:dyDescent="0.2">
      <c r="F928" s="48">
        <v>36526</v>
      </c>
      <c r="G928" s="2">
        <v>0.64236111111111105</v>
      </c>
      <c r="H928">
        <v>1</v>
      </c>
      <c r="I928">
        <v>0.1</v>
      </c>
      <c r="J928">
        <v>0.8</v>
      </c>
      <c r="K928">
        <v>1</v>
      </c>
      <c r="L928">
        <v>0.2</v>
      </c>
      <c r="M928">
        <v>925</v>
      </c>
    </row>
    <row r="929" spans="6:13" x14ac:dyDescent="0.2">
      <c r="F929" s="48">
        <v>36526</v>
      </c>
      <c r="G929" s="2">
        <v>0.6430555555555556</v>
      </c>
      <c r="H929">
        <v>1</v>
      </c>
      <c r="I929">
        <v>0.1</v>
      </c>
      <c r="J929">
        <v>0.8</v>
      </c>
      <c r="K929">
        <v>1</v>
      </c>
      <c r="L929">
        <v>0.2</v>
      </c>
      <c r="M929">
        <v>926</v>
      </c>
    </row>
    <row r="930" spans="6:13" x14ac:dyDescent="0.2">
      <c r="F930" s="48">
        <v>36526</v>
      </c>
      <c r="G930" s="2">
        <v>0.64374999999999993</v>
      </c>
      <c r="H930">
        <v>1</v>
      </c>
      <c r="I930">
        <v>0.1</v>
      </c>
      <c r="J930">
        <v>0.8</v>
      </c>
      <c r="K930">
        <v>1</v>
      </c>
      <c r="L930">
        <v>0.2</v>
      </c>
      <c r="M930">
        <v>927</v>
      </c>
    </row>
    <row r="931" spans="6:13" x14ac:dyDescent="0.2">
      <c r="F931" s="48">
        <v>36526</v>
      </c>
      <c r="G931" s="2">
        <v>0.64444444444444449</v>
      </c>
      <c r="H931">
        <v>1</v>
      </c>
      <c r="I931">
        <v>0.1</v>
      </c>
      <c r="J931">
        <v>0.8</v>
      </c>
      <c r="K931">
        <v>1</v>
      </c>
      <c r="L931">
        <v>0.2</v>
      </c>
      <c r="M931">
        <v>928</v>
      </c>
    </row>
    <row r="932" spans="6:13" x14ac:dyDescent="0.2">
      <c r="F932" s="48">
        <v>36526</v>
      </c>
      <c r="G932" s="2">
        <v>0.64513888888888882</v>
      </c>
      <c r="H932">
        <v>1</v>
      </c>
      <c r="I932">
        <v>0.1</v>
      </c>
      <c r="J932">
        <v>0.8</v>
      </c>
      <c r="K932">
        <v>1</v>
      </c>
      <c r="L932">
        <v>0.2</v>
      </c>
      <c r="M932">
        <v>929</v>
      </c>
    </row>
    <row r="933" spans="6:13" x14ac:dyDescent="0.2">
      <c r="F933" s="48">
        <v>36526</v>
      </c>
      <c r="G933" s="2">
        <v>0.64583333333333337</v>
      </c>
      <c r="H933">
        <v>1</v>
      </c>
      <c r="I933">
        <v>0.1</v>
      </c>
      <c r="J933">
        <v>0.8</v>
      </c>
      <c r="K933">
        <v>1</v>
      </c>
      <c r="L933">
        <v>0.2</v>
      </c>
      <c r="M933">
        <v>930</v>
      </c>
    </row>
    <row r="934" spans="6:13" x14ac:dyDescent="0.2">
      <c r="F934" s="48">
        <v>36526</v>
      </c>
      <c r="G934" s="2">
        <v>0.64652777777777781</v>
      </c>
      <c r="H934">
        <v>1</v>
      </c>
      <c r="I934">
        <v>0.1</v>
      </c>
      <c r="J934">
        <v>0.8</v>
      </c>
      <c r="K934">
        <v>1</v>
      </c>
      <c r="L934">
        <v>0.2</v>
      </c>
      <c r="M934">
        <v>931</v>
      </c>
    </row>
    <row r="935" spans="6:13" x14ac:dyDescent="0.2">
      <c r="F935" s="48">
        <v>36526</v>
      </c>
      <c r="G935" s="2">
        <v>0.64722222222222225</v>
      </c>
      <c r="H935">
        <v>1</v>
      </c>
      <c r="I935">
        <v>0.1</v>
      </c>
      <c r="J935">
        <v>0.8</v>
      </c>
      <c r="K935">
        <v>1</v>
      </c>
      <c r="L935">
        <v>0.2</v>
      </c>
      <c r="M935">
        <v>932</v>
      </c>
    </row>
    <row r="936" spans="6:13" x14ac:dyDescent="0.2">
      <c r="F936" s="48">
        <v>36526</v>
      </c>
      <c r="G936" s="2">
        <v>0.6479166666666667</v>
      </c>
      <c r="H936">
        <v>1</v>
      </c>
      <c r="I936">
        <v>0.1</v>
      </c>
      <c r="J936">
        <v>0.8</v>
      </c>
      <c r="K936">
        <v>1</v>
      </c>
      <c r="L936">
        <v>0.2</v>
      </c>
      <c r="M936">
        <v>933</v>
      </c>
    </row>
    <row r="937" spans="6:13" x14ac:dyDescent="0.2">
      <c r="F937" s="48">
        <v>36526</v>
      </c>
      <c r="G937" s="2">
        <v>0.64861111111111114</v>
      </c>
      <c r="H937">
        <v>1</v>
      </c>
      <c r="I937">
        <v>0.1</v>
      </c>
      <c r="J937">
        <v>0.8</v>
      </c>
      <c r="K937">
        <v>1</v>
      </c>
      <c r="L937">
        <v>0.2</v>
      </c>
      <c r="M937">
        <v>934</v>
      </c>
    </row>
    <row r="938" spans="6:13" x14ac:dyDescent="0.2">
      <c r="F938" s="48">
        <v>36526</v>
      </c>
      <c r="G938" s="2">
        <v>0.64930555555555558</v>
      </c>
      <c r="H938">
        <v>1</v>
      </c>
      <c r="I938">
        <v>0.1</v>
      </c>
      <c r="J938">
        <v>0.8</v>
      </c>
      <c r="K938">
        <v>1</v>
      </c>
      <c r="L938">
        <v>0.2</v>
      </c>
      <c r="M938">
        <v>935</v>
      </c>
    </row>
    <row r="939" spans="6:13" x14ac:dyDescent="0.2">
      <c r="F939" s="48">
        <v>36526</v>
      </c>
      <c r="G939" s="2">
        <v>0.65</v>
      </c>
      <c r="H939">
        <v>1</v>
      </c>
      <c r="I939">
        <v>0.1</v>
      </c>
      <c r="J939">
        <v>0.8</v>
      </c>
      <c r="K939">
        <v>1</v>
      </c>
      <c r="L939">
        <v>0.2</v>
      </c>
      <c r="M939">
        <v>936</v>
      </c>
    </row>
    <row r="940" spans="6:13" x14ac:dyDescent="0.2">
      <c r="F940" s="48">
        <v>36526</v>
      </c>
      <c r="G940" s="2">
        <v>0.65069444444444446</v>
      </c>
      <c r="H940">
        <v>1</v>
      </c>
      <c r="I940">
        <v>0.1</v>
      </c>
      <c r="J940">
        <v>0.8</v>
      </c>
      <c r="K940">
        <v>1</v>
      </c>
      <c r="L940">
        <v>0.2</v>
      </c>
      <c r="M940">
        <v>937</v>
      </c>
    </row>
    <row r="941" spans="6:13" x14ac:dyDescent="0.2">
      <c r="F941" s="48">
        <v>36526</v>
      </c>
      <c r="G941" s="2">
        <v>0.65138888888888891</v>
      </c>
      <c r="H941">
        <v>1</v>
      </c>
      <c r="I941">
        <v>0.1</v>
      </c>
      <c r="J941">
        <v>0.8</v>
      </c>
      <c r="K941">
        <v>1</v>
      </c>
      <c r="L941">
        <v>0.2</v>
      </c>
      <c r="M941">
        <v>938</v>
      </c>
    </row>
    <row r="942" spans="6:13" x14ac:dyDescent="0.2">
      <c r="F942" s="48">
        <v>36526</v>
      </c>
      <c r="G942" s="2">
        <v>0.65208333333333335</v>
      </c>
      <c r="H942">
        <v>1</v>
      </c>
      <c r="I942">
        <v>0.1</v>
      </c>
      <c r="J942">
        <v>0.8</v>
      </c>
      <c r="K942">
        <v>1</v>
      </c>
      <c r="L942">
        <v>0.2</v>
      </c>
      <c r="M942">
        <v>939</v>
      </c>
    </row>
    <row r="943" spans="6:13" x14ac:dyDescent="0.2">
      <c r="F943" s="48">
        <v>36526</v>
      </c>
      <c r="G943" s="2">
        <v>0.65277777777777779</v>
      </c>
      <c r="H943">
        <v>1</v>
      </c>
      <c r="I943">
        <v>0.1</v>
      </c>
      <c r="J943">
        <v>0.8</v>
      </c>
      <c r="K943">
        <v>1</v>
      </c>
      <c r="L943">
        <v>0.2</v>
      </c>
      <c r="M943">
        <v>940</v>
      </c>
    </row>
    <row r="944" spans="6:13" x14ac:dyDescent="0.2">
      <c r="F944" s="48">
        <v>36526</v>
      </c>
      <c r="G944" s="2">
        <v>0.65347222222222223</v>
      </c>
      <c r="H944">
        <v>1</v>
      </c>
      <c r="I944">
        <v>0.1</v>
      </c>
      <c r="J944">
        <v>0.8</v>
      </c>
      <c r="K944">
        <v>1</v>
      </c>
      <c r="L944">
        <v>0.2</v>
      </c>
      <c r="M944">
        <v>941</v>
      </c>
    </row>
    <row r="945" spans="6:13" x14ac:dyDescent="0.2">
      <c r="F945" s="48">
        <v>36526</v>
      </c>
      <c r="G945" s="2">
        <v>0.65416666666666667</v>
      </c>
      <c r="H945">
        <v>1</v>
      </c>
      <c r="I945">
        <v>0.1</v>
      </c>
      <c r="J945">
        <v>0.8</v>
      </c>
      <c r="K945">
        <v>1</v>
      </c>
      <c r="L945">
        <v>0.2</v>
      </c>
      <c r="M945">
        <v>942</v>
      </c>
    </row>
    <row r="946" spans="6:13" x14ac:dyDescent="0.2">
      <c r="F946" s="48">
        <v>36526</v>
      </c>
      <c r="G946" s="2">
        <v>0.65486111111111112</v>
      </c>
      <c r="H946">
        <v>1</v>
      </c>
      <c r="I946">
        <v>0.1</v>
      </c>
      <c r="J946">
        <v>0.8</v>
      </c>
      <c r="K946">
        <v>1</v>
      </c>
      <c r="L946">
        <v>0.2</v>
      </c>
      <c r="M946">
        <v>943</v>
      </c>
    </row>
    <row r="947" spans="6:13" x14ac:dyDescent="0.2">
      <c r="F947" s="48">
        <v>36526</v>
      </c>
      <c r="G947" s="2">
        <v>0.65555555555555556</v>
      </c>
      <c r="H947">
        <v>1</v>
      </c>
      <c r="I947">
        <v>0.1</v>
      </c>
      <c r="J947">
        <v>0.8</v>
      </c>
      <c r="K947">
        <v>1</v>
      </c>
      <c r="L947">
        <v>0.2</v>
      </c>
      <c r="M947">
        <v>944</v>
      </c>
    </row>
    <row r="948" spans="6:13" x14ac:dyDescent="0.2">
      <c r="F948" s="48">
        <v>36526</v>
      </c>
      <c r="G948" s="2">
        <v>0.65625</v>
      </c>
      <c r="H948">
        <v>1</v>
      </c>
      <c r="I948">
        <v>0.1</v>
      </c>
      <c r="J948">
        <v>0.8</v>
      </c>
      <c r="K948">
        <v>1</v>
      </c>
      <c r="L948">
        <v>0.2</v>
      </c>
      <c r="M948">
        <v>945</v>
      </c>
    </row>
    <row r="949" spans="6:13" x14ac:dyDescent="0.2">
      <c r="F949" s="48">
        <v>36526</v>
      </c>
      <c r="G949" s="2">
        <v>0.65694444444444444</v>
      </c>
      <c r="H949">
        <v>1</v>
      </c>
      <c r="I949">
        <v>0.1</v>
      </c>
      <c r="J949">
        <v>0.8</v>
      </c>
      <c r="K949">
        <v>1</v>
      </c>
      <c r="L949">
        <v>0.2</v>
      </c>
      <c r="M949">
        <v>946</v>
      </c>
    </row>
    <row r="950" spans="6:13" x14ac:dyDescent="0.2">
      <c r="F950" s="48">
        <v>36526</v>
      </c>
      <c r="G950" s="2">
        <v>0.65763888888888888</v>
      </c>
      <c r="H950">
        <v>1</v>
      </c>
      <c r="I950">
        <v>0.1</v>
      </c>
      <c r="J950">
        <v>0.8</v>
      </c>
      <c r="K950">
        <v>1</v>
      </c>
      <c r="L950">
        <v>0.2</v>
      </c>
      <c r="M950">
        <v>947</v>
      </c>
    </row>
    <row r="951" spans="6:13" x14ac:dyDescent="0.2">
      <c r="F951" s="48">
        <v>36526</v>
      </c>
      <c r="G951" s="2">
        <v>0.65833333333333333</v>
      </c>
      <c r="H951">
        <v>1</v>
      </c>
      <c r="I951">
        <v>0.1</v>
      </c>
      <c r="J951">
        <v>0.8</v>
      </c>
      <c r="K951">
        <v>1</v>
      </c>
      <c r="L951">
        <v>0.2</v>
      </c>
      <c r="M951">
        <v>948</v>
      </c>
    </row>
    <row r="952" spans="6:13" x14ac:dyDescent="0.2">
      <c r="F952" s="48">
        <v>36526</v>
      </c>
      <c r="G952" s="2">
        <v>0.65902777777777777</v>
      </c>
      <c r="H952">
        <v>1</v>
      </c>
      <c r="I952">
        <v>0.1</v>
      </c>
      <c r="J952">
        <v>0.8</v>
      </c>
      <c r="K952">
        <v>1</v>
      </c>
      <c r="L952">
        <v>0.2</v>
      </c>
      <c r="M952">
        <v>949</v>
      </c>
    </row>
    <row r="953" spans="6:13" x14ac:dyDescent="0.2">
      <c r="F953" s="48">
        <v>36526</v>
      </c>
      <c r="G953" s="2">
        <v>0.65972222222222221</v>
      </c>
      <c r="H953">
        <v>1</v>
      </c>
      <c r="I953">
        <v>0.1</v>
      </c>
      <c r="J953">
        <v>0.8</v>
      </c>
      <c r="K953">
        <v>1</v>
      </c>
      <c r="L953">
        <v>0.2</v>
      </c>
      <c r="M953">
        <v>950</v>
      </c>
    </row>
    <row r="954" spans="6:13" x14ac:dyDescent="0.2">
      <c r="F954" s="48">
        <v>36526</v>
      </c>
      <c r="G954" s="2">
        <v>0.66041666666666665</v>
      </c>
      <c r="H954">
        <v>1</v>
      </c>
      <c r="I954">
        <v>0.1</v>
      </c>
      <c r="J954">
        <v>0.8</v>
      </c>
      <c r="K954">
        <v>1</v>
      </c>
      <c r="L954">
        <v>0.2</v>
      </c>
      <c r="M954">
        <v>951</v>
      </c>
    </row>
    <row r="955" spans="6:13" x14ac:dyDescent="0.2">
      <c r="F955" s="48">
        <v>36526</v>
      </c>
      <c r="G955" s="2">
        <v>0.66111111111111109</v>
      </c>
      <c r="H955">
        <v>1</v>
      </c>
      <c r="I955">
        <v>0.1</v>
      </c>
      <c r="J955">
        <v>0.8</v>
      </c>
      <c r="K955">
        <v>1</v>
      </c>
      <c r="L955">
        <v>0.2</v>
      </c>
      <c r="M955">
        <v>952</v>
      </c>
    </row>
    <row r="956" spans="6:13" x14ac:dyDescent="0.2">
      <c r="F956" s="48">
        <v>36526</v>
      </c>
      <c r="G956" s="2">
        <v>0.66180555555555554</v>
      </c>
      <c r="H956">
        <v>1</v>
      </c>
      <c r="I956">
        <v>0.1</v>
      </c>
      <c r="J956">
        <v>0.8</v>
      </c>
      <c r="K956">
        <v>1</v>
      </c>
      <c r="L956">
        <v>0.2</v>
      </c>
      <c r="M956">
        <v>953</v>
      </c>
    </row>
    <row r="957" spans="6:13" x14ac:dyDescent="0.2">
      <c r="F957" s="48">
        <v>36526</v>
      </c>
      <c r="G957" s="2">
        <v>0.66249999999999998</v>
      </c>
      <c r="H957">
        <v>1</v>
      </c>
      <c r="I957">
        <v>0.1</v>
      </c>
      <c r="J957">
        <v>0.8</v>
      </c>
      <c r="K957">
        <v>1</v>
      </c>
      <c r="L957">
        <v>0.2</v>
      </c>
      <c r="M957">
        <v>954</v>
      </c>
    </row>
    <row r="958" spans="6:13" x14ac:dyDescent="0.2">
      <c r="F958" s="48">
        <v>36526</v>
      </c>
      <c r="G958" s="2">
        <v>0.66319444444444442</v>
      </c>
      <c r="H958">
        <v>1</v>
      </c>
      <c r="I958">
        <v>0.1</v>
      </c>
      <c r="J958">
        <v>0.8</v>
      </c>
      <c r="K958">
        <v>1</v>
      </c>
      <c r="L958">
        <v>0.2</v>
      </c>
      <c r="M958">
        <v>955</v>
      </c>
    </row>
    <row r="959" spans="6:13" x14ac:dyDescent="0.2">
      <c r="F959" s="48">
        <v>36526</v>
      </c>
      <c r="G959" s="2">
        <v>0.66388888888888886</v>
      </c>
      <c r="H959">
        <v>1</v>
      </c>
      <c r="I959">
        <v>0.1</v>
      </c>
      <c r="J959">
        <v>0.9</v>
      </c>
      <c r="K959">
        <v>1</v>
      </c>
      <c r="L959">
        <v>0.2</v>
      </c>
      <c r="M959">
        <v>956</v>
      </c>
    </row>
    <row r="960" spans="6:13" x14ac:dyDescent="0.2">
      <c r="F960" s="48">
        <v>36526</v>
      </c>
      <c r="G960" s="2">
        <v>0.6645833333333333</v>
      </c>
      <c r="H960">
        <v>1</v>
      </c>
      <c r="I960">
        <v>0.1</v>
      </c>
      <c r="J960">
        <v>0.9</v>
      </c>
      <c r="K960">
        <v>1</v>
      </c>
      <c r="L960">
        <v>0.2</v>
      </c>
      <c r="M960">
        <v>957</v>
      </c>
    </row>
    <row r="961" spans="6:13" x14ac:dyDescent="0.2">
      <c r="F961" s="48">
        <v>36526</v>
      </c>
      <c r="G961" s="2">
        <v>0.66527777777777775</v>
      </c>
      <c r="H961">
        <v>1</v>
      </c>
      <c r="I961">
        <v>0.1</v>
      </c>
      <c r="J961">
        <v>0.9</v>
      </c>
      <c r="K961">
        <v>1</v>
      </c>
      <c r="L961">
        <v>0.2</v>
      </c>
      <c r="M961">
        <v>958</v>
      </c>
    </row>
    <row r="962" spans="6:13" x14ac:dyDescent="0.2">
      <c r="F962" s="48">
        <v>36526</v>
      </c>
      <c r="G962" s="2">
        <v>0.66597222222222219</v>
      </c>
      <c r="H962">
        <v>1</v>
      </c>
      <c r="I962">
        <v>0.1</v>
      </c>
      <c r="J962">
        <v>0.9</v>
      </c>
      <c r="K962">
        <v>1</v>
      </c>
      <c r="L962">
        <v>0.2</v>
      </c>
      <c r="M962">
        <v>959</v>
      </c>
    </row>
    <row r="963" spans="6:13" x14ac:dyDescent="0.2">
      <c r="F963" s="48">
        <v>36526</v>
      </c>
      <c r="G963" s="2">
        <v>0.66666666666666663</v>
      </c>
      <c r="H963">
        <v>1</v>
      </c>
      <c r="I963">
        <v>0.1</v>
      </c>
      <c r="J963">
        <v>0.9</v>
      </c>
      <c r="K963">
        <v>1</v>
      </c>
      <c r="L963">
        <v>0.2</v>
      </c>
      <c r="M963">
        <v>960</v>
      </c>
    </row>
    <row r="964" spans="6:13" x14ac:dyDescent="0.2">
      <c r="F964" s="48">
        <v>36526</v>
      </c>
      <c r="G964" s="2">
        <v>0.66736111111111107</v>
      </c>
      <c r="H964">
        <v>1</v>
      </c>
      <c r="I964">
        <v>0.1</v>
      </c>
      <c r="J964">
        <v>0.9</v>
      </c>
      <c r="K964">
        <v>1</v>
      </c>
      <c r="L964">
        <v>0.2</v>
      </c>
      <c r="M964">
        <v>961</v>
      </c>
    </row>
    <row r="965" spans="6:13" x14ac:dyDescent="0.2">
      <c r="F965" s="48">
        <v>36526</v>
      </c>
      <c r="G965" s="2">
        <v>0.66805555555555562</v>
      </c>
      <c r="H965">
        <v>1</v>
      </c>
      <c r="I965">
        <v>0.1</v>
      </c>
      <c r="J965">
        <v>0.9</v>
      </c>
      <c r="K965">
        <v>1</v>
      </c>
      <c r="L965">
        <v>0.2</v>
      </c>
      <c r="M965">
        <v>962</v>
      </c>
    </row>
    <row r="966" spans="6:13" x14ac:dyDescent="0.2">
      <c r="F966" s="48">
        <v>36526</v>
      </c>
      <c r="G966" s="2">
        <v>0.66875000000000007</v>
      </c>
      <c r="H966">
        <v>1.1000000000000001</v>
      </c>
      <c r="I966">
        <v>0.1</v>
      </c>
      <c r="J966">
        <v>0.9</v>
      </c>
      <c r="K966">
        <v>1.1000000000000001</v>
      </c>
      <c r="L966">
        <v>0.2</v>
      </c>
      <c r="M966">
        <v>963</v>
      </c>
    </row>
    <row r="967" spans="6:13" x14ac:dyDescent="0.2">
      <c r="F967" s="48">
        <v>36526</v>
      </c>
      <c r="G967" s="2">
        <v>0.6694444444444444</v>
      </c>
      <c r="H967">
        <v>1.1000000000000001</v>
      </c>
      <c r="I967">
        <v>0.1</v>
      </c>
      <c r="J967">
        <v>0.9</v>
      </c>
      <c r="K967">
        <v>1.1000000000000001</v>
      </c>
      <c r="L967">
        <v>0.2</v>
      </c>
      <c r="M967">
        <v>964</v>
      </c>
    </row>
    <row r="968" spans="6:13" x14ac:dyDescent="0.2">
      <c r="F968" s="48">
        <v>36526</v>
      </c>
      <c r="G968" s="2">
        <v>0.67013888888888884</v>
      </c>
      <c r="H968">
        <v>1.1000000000000001</v>
      </c>
      <c r="I968">
        <v>0.1</v>
      </c>
      <c r="J968">
        <v>0.9</v>
      </c>
      <c r="K968">
        <v>1.1000000000000001</v>
      </c>
      <c r="L968">
        <v>0.2</v>
      </c>
      <c r="M968">
        <v>965</v>
      </c>
    </row>
    <row r="969" spans="6:13" x14ac:dyDescent="0.2">
      <c r="F969" s="48">
        <v>36526</v>
      </c>
      <c r="G969" s="2">
        <v>0.67083333333333339</v>
      </c>
      <c r="H969">
        <v>1.1000000000000001</v>
      </c>
      <c r="I969">
        <v>0.1</v>
      </c>
      <c r="J969">
        <v>0.9</v>
      </c>
      <c r="K969">
        <v>1.1000000000000001</v>
      </c>
      <c r="L969">
        <v>0.2</v>
      </c>
      <c r="M969">
        <v>966</v>
      </c>
    </row>
    <row r="970" spans="6:13" x14ac:dyDescent="0.2">
      <c r="F970" s="48">
        <v>36526</v>
      </c>
      <c r="G970" s="2">
        <v>0.67152777777777783</v>
      </c>
      <c r="H970">
        <v>1.1000000000000001</v>
      </c>
      <c r="I970">
        <v>0.1</v>
      </c>
      <c r="J970">
        <v>0.9</v>
      </c>
      <c r="K970">
        <v>1.1000000000000001</v>
      </c>
      <c r="L970">
        <v>0.2</v>
      </c>
      <c r="M970">
        <v>967</v>
      </c>
    </row>
    <row r="971" spans="6:13" x14ac:dyDescent="0.2">
      <c r="F971" s="48">
        <v>36526</v>
      </c>
      <c r="G971" s="2">
        <v>0.67222222222222217</v>
      </c>
      <c r="H971">
        <v>1.1000000000000001</v>
      </c>
      <c r="I971">
        <v>0.1</v>
      </c>
      <c r="J971">
        <v>0.9</v>
      </c>
      <c r="K971">
        <v>1.1000000000000001</v>
      </c>
      <c r="L971">
        <v>0.2</v>
      </c>
      <c r="M971">
        <v>968</v>
      </c>
    </row>
    <row r="972" spans="6:13" x14ac:dyDescent="0.2">
      <c r="F972" s="48">
        <v>36526</v>
      </c>
      <c r="G972" s="2">
        <v>0.67291666666666661</v>
      </c>
      <c r="H972">
        <v>1.1000000000000001</v>
      </c>
      <c r="I972">
        <v>0.1</v>
      </c>
      <c r="J972">
        <v>0.9</v>
      </c>
      <c r="K972">
        <v>1.1000000000000001</v>
      </c>
      <c r="L972">
        <v>0.2</v>
      </c>
      <c r="M972">
        <v>969</v>
      </c>
    </row>
    <row r="973" spans="6:13" x14ac:dyDescent="0.2">
      <c r="F973" s="48">
        <v>36526</v>
      </c>
      <c r="G973" s="2">
        <v>0.67361111111111116</v>
      </c>
      <c r="H973">
        <v>1.1000000000000001</v>
      </c>
      <c r="I973">
        <v>0.1</v>
      </c>
      <c r="J973">
        <v>0.9</v>
      </c>
      <c r="K973">
        <v>1.1000000000000001</v>
      </c>
      <c r="L973">
        <v>0.2</v>
      </c>
      <c r="M973">
        <v>970</v>
      </c>
    </row>
    <row r="974" spans="6:13" x14ac:dyDescent="0.2">
      <c r="F974" s="48">
        <v>36526</v>
      </c>
      <c r="G974" s="2">
        <v>0.6743055555555556</v>
      </c>
      <c r="H974">
        <v>1.1000000000000001</v>
      </c>
      <c r="I974">
        <v>0.1</v>
      </c>
      <c r="J974">
        <v>0.9</v>
      </c>
      <c r="K974">
        <v>1.1000000000000001</v>
      </c>
      <c r="L974">
        <v>0.2</v>
      </c>
      <c r="M974">
        <v>971</v>
      </c>
    </row>
    <row r="975" spans="6:13" x14ac:dyDescent="0.2">
      <c r="F975" s="48">
        <v>36526</v>
      </c>
      <c r="G975" s="2">
        <v>0.67499999999999993</v>
      </c>
      <c r="H975">
        <v>1.1000000000000001</v>
      </c>
      <c r="I975">
        <v>0.1</v>
      </c>
      <c r="J975">
        <v>0.9</v>
      </c>
      <c r="K975">
        <v>1.1000000000000001</v>
      </c>
      <c r="L975">
        <v>0.2</v>
      </c>
      <c r="M975">
        <v>972</v>
      </c>
    </row>
    <row r="976" spans="6:13" x14ac:dyDescent="0.2">
      <c r="F976" s="48">
        <v>36526</v>
      </c>
      <c r="G976" s="2">
        <v>0.67569444444444438</v>
      </c>
      <c r="H976">
        <v>1.1000000000000001</v>
      </c>
      <c r="I976">
        <v>0.1</v>
      </c>
      <c r="J976">
        <v>0.9</v>
      </c>
      <c r="K976">
        <v>1.1000000000000001</v>
      </c>
      <c r="L976">
        <v>0.2</v>
      </c>
      <c r="M976">
        <v>973</v>
      </c>
    </row>
    <row r="977" spans="6:13" x14ac:dyDescent="0.2">
      <c r="F977" s="48">
        <v>36526</v>
      </c>
      <c r="G977" s="2">
        <v>0.67638888888888893</v>
      </c>
      <c r="H977">
        <v>1.1000000000000001</v>
      </c>
      <c r="I977">
        <v>0.1</v>
      </c>
      <c r="J977">
        <v>0.9</v>
      </c>
      <c r="K977">
        <v>1.1000000000000001</v>
      </c>
      <c r="L977">
        <v>0.2</v>
      </c>
      <c r="M977">
        <v>974</v>
      </c>
    </row>
    <row r="978" spans="6:13" x14ac:dyDescent="0.2">
      <c r="F978" s="48">
        <v>36526</v>
      </c>
      <c r="G978" s="2">
        <v>0.67708333333333337</v>
      </c>
      <c r="H978">
        <v>1.1000000000000001</v>
      </c>
      <c r="I978">
        <v>0.1</v>
      </c>
      <c r="J978">
        <v>0.9</v>
      </c>
      <c r="K978">
        <v>1.1000000000000001</v>
      </c>
      <c r="L978">
        <v>0.2</v>
      </c>
      <c r="M978">
        <v>975</v>
      </c>
    </row>
    <row r="979" spans="6:13" x14ac:dyDescent="0.2">
      <c r="F979" s="48">
        <v>36526</v>
      </c>
      <c r="G979" s="2">
        <v>0.6777777777777777</v>
      </c>
      <c r="H979">
        <v>1.1000000000000001</v>
      </c>
      <c r="I979">
        <v>0.1</v>
      </c>
      <c r="J979">
        <v>0.9</v>
      </c>
      <c r="K979">
        <v>1.1000000000000001</v>
      </c>
      <c r="L979">
        <v>0.2</v>
      </c>
      <c r="M979">
        <v>976</v>
      </c>
    </row>
    <row r="980" spans="6:13" x14ac:dyDescent="0.2">
      <c r="F980" s="48">
        <v>36526</v>
      </c>
      <c r="G980" s="2">
        <v>0.67847222222222225</v>
      </c>
      <c r="H980">
        <v>1.1000000000000001</v>
      </c>
      <c r="I980">
        <v>0.1</v>
      </c>
      <c r="J980">
        <v>0.9</v>
      </c>
      <c r="K980">
        <v>1.1000000000000001</v>
      </c>
      <c r="L980">
        <v>0.2</v>
      </c>
      <c r="M980">
        <v>977</v>
      </c>
    </row>
    <row r="981" spans="6:13" x14ac:dyDescent="0.2">
      <c r="F981" s="48">
        <v>36526</v>
      </c>
      <c r="G981" s="2">
        <v>0.6791666666666667</v>
      </c>
      <c r="H981">
        <v>1.1000000000000001</v>
      </c>
      <c r="I981">
        <v>0.1</v>
      </c>
      <c r="J981">
        <v>0.9</v>
      </c>
      <c r="K981">
        <v>1.1000000000000001</v>
      </c>
      <c r="L981">
        <v>0.2</v>
      </c>
      <c r="M981">
        <v>978</v>
      </c>
    </row>
    <row r="982" spans="6:13" x14ac:dyDescent="0.2">
      <c r="F982" s="48">
        <v>36526</v>
      </c>
      <c r="G982" s="2">
        <v>0.67986111111111114</v>
      </c>
      <c r="H982">
        <v>1.1000000000000001</v>
      </c>
      <c r="I982">
        <v>0.1</v>
      </c>
      <c r="J982">
        <v>0.9</v>
      </c>
      <c r="K982">
        <v>1.1000000000000001</v>
      </c>
      <c r="L982">
        <v>0.2</v>
      </c>
      <c r="M982">
        <v>979</v>
      </c>
    </row>
    <row r="983" spans="6:13" x14ac:dyDescent="0.2">
      <c r="F983" s="48">
        <v>36526</v>
      </c>
      <c r="G983" s="2">
        <v>0.68055555555555547</v>
      </c>
      <c r="H983">
        <v>1.1000000000000001</v>
      </c>
      <c r="I983">
        <v>0.1</v>
      </c>
      <c r="J983">
        <v>0.9</v>
      </c>
      <c r="K983">
        <v>1.1000000000000001</v>
      </c>
      <c r="L983">
        <v>0.2</v>
      </c>
      <c r="M983">
        <v>980</v>
      </c>
    </row>
    <row r="984" spans="6:13" x14ac:dyDescent="0.2">
      <c r="F984" s="48">
        <v>36526</v>
      </c>
      <c r="G984" s="2">
        <v>0.68125000000000002</v>
      </c>
      <c r="H984">
        <v>1.1000000000000001</v>
      </c>
      <c r="I984">
        <v>0.1</v>
      </c>
      <c r="J984">
        <v>0.9</v>
      </c>
      <c r="K984">
        <v>1.1000000000000001</v>
      </c>
      <c r="L984">
        <v>0.2</v>
      </c>
      <c r="M984">
        <v>981</v>
      </c>
    </row>
    <row r="985" spans="6:13" x14ac:dyDescent="0.2">
      <c r="F985" s="48">
        <v>36526</v>
      </c>
      <c r="G985" s="2">
        <v>0.68194444444444446</v>
      </c>
      <c r="H985">
        <v>1.1000000000000001</v>
      </c>
      <c r="I985">
        <v>0.1</v>
      </c>
      <c r="J985">
        <v>0.9</v>
      </c>
      <c r="K985">
        <v>1.1000000000000001</v>
      </c>
      <c r="L985">
        <v>0.2</v>
      </c>
      <c r="M985">
        <v>982</v>
      </c>
    </row>
    <row r="986" spans="6:13" x14ac:dyDescent="0.2">
      <c r="F986" s="48">
        <v>36526</v>
      </c>
      <c r="G986" s="2">
        <v>0.68263888888888891</v>
      </c>
      <c r="H986">
        <v>1.1000000000000001</v>
      </c>
      <c r="I986">
        <v>0.1</v>
      </c>
      <c r="J986">
        <v>0.9</v>
      </c>
      <c r="K986">
        <v>1.1000000000000001</v>
      </c>
      <c r="L986">
        <v>0.2</v>
      </c>
      <c r="M986">
        <v>983</v>
      </c>
    </row>
    <row r="987" spans="6:13" x14ac:dyDescent="0.2">
      <c r="F987" s="48">
        <v>36526</v>
      </c>
      <c r="G987" s="2">
        <v>0.68333333333333324</v>
      </c>
      <c r="H987">
        <v>1.1000000000000001</v>
      </c>
      <c r="I987">
        <v>0.1</v>
      </c>
      <c r="J987">
        <v>0.9</v>
      </c>
      <c r="K987">
        <v>1.1000000000000001</v>
      </c>
      <c r="L987">
        <v>0.2</v>
      </c>
      <c r="M987">
        <v>984</v>
      </c>
    </row>
    <row r="988" spans="6:13" x14ac:dyDescent="0.2">
      <c r="F988" s="48">
        <v>36526</v>
      </c>
      <c r="G988" s="2">
        <v>0.68402777777777779</v>
      </c>
      <c r="H988">
        <v>1.1000000000000001</v>
      </c>
      <c r="I988">
        <v>0.1</v>
      </c>
      <c r="J988">
        <v>0.9</v>
      </c>
      <c r="K988">
        <v>1.1000000000000001</v>
      </c>
      <c r="L988">
        <v>0.2</v>
      </c>
      <c r="M988">
        <v>985</v>
      </c>
    </row>
    <row r="989" spans="6:13" x14ac:dyDescent="0.2">
      <c r="F989" s="48">
        <v>36526</v>
      </c>
      <c r="G989" s="2">
        <v>0.68472222222222223</v>
      </c>
      <c r="H989">
        <v>1.1000000000000001</v>
      </c>
      <c r="I989">
        <v>0.1</v>
      </c>
      <c r="J989">
        <v>0.9</v>
      </c>
      <c r="K989">
        <v>1.1000000000000001</v>
      </c>
      <c r="L989">
        <v>0.2</v>
      </c>
      <c r="M989">
        <v>986</v>
      </c>
    </row>
    <row r="990" spans="6:13" x14ac:dyDescent="0.2">
      <c r="F990" s="48">
        <v>36526</v>
      </c>
      <c r="G990" s="2">
        <v>0.68541666666666667</v>
      </c>
      <c r="H990">
        <v>1.2</v>
      </c>
      <c r="I990">
        <v>0.1</v>
      </c>
      <c r="J990">
        <v>0.9</v>
      </c>
      <c r="K990">
        <v>1.2</v>
      </c>
      <c r="L990">
        <v>0.2</v>
      </c>
      <c r="M990">
        <v>987</v>
      </c>
    </row>
    <row r="991" spans="6:13" x14ac:dyDescent="0.2">
      <c r="F991" s="48">
        <v>36526</v>
      </c>
      <c r="G991" s="2">
        <v>0.68611111111111101</v>
      </c>
      <c r="H991">
        <v>1.2</v>
      </c>
      <c r="I991">
        <v>0.1</v>
      </c>
      <c r="J991">
        <v>0.9</v>
      </c>
      <c r="K991">
        <v>1.2</v>
      </c>
      <c r="L991">
        <v>0.2</v>
      </c>
      <c r="M991">
        <v>988</v>
      </c>
    </row>
    <row r="992" spans="6:13" x14ac:dyDescent="0.2">
      <c r="F992" s="48">
        <v>36526</v>
      </c>
      <c r="G992" s="2">
        <v>0.68680555555555556</v>
      </c>
      <c r="H992">
        <v>1.2</v>
      </c>
      <c r="I992">
        <v>0.1</v>
      </c>
      <c r="J992">
        <v>0.9</v>
      </c>
      <c r="K992">
        <v>1.2</v>
      </c>
      <c r="L992">
        <v>0.2</v>
      </c>
      <c r="M992">
        <v>989</v>
      </c>
    </row>
    <row r="993" spans="6:13" x14ac:dyDescent="0.2">
      <c r="F993" s="48">
        <v>36526</v>
      </c>
      <c r="G993" s="2">
        <v>0.6875</v>
      </c>
      <c r="H993">
        <v>1.2</v>
      </c>
      <c r="I993">
        <v>0.1</v>
      </c>
      <c r="J993">
        <v>0.9</v>
      </c>
      <c r="K993">
        <v>1.2</v>
      </c>
      <c r="L993">
        <v>0.2</v>
      </c>
      <c r="M993">
        <v>990</v>
      </c>
    </row>
    <row r="994" spans="6:13" x14ac:dyDescent="0.2">
      <c r="F994" s="48">
        <v>36526</v>
      </c>
      <c r="G994" s="2">
        <v>0.68819444444444444</v>
      </c>
      <c r="H994">
        <v>1.2</v>
      </c>
      <c r="I994">
        <v>0.1</v>
      </c>
      <c r="J994">
        <v>0.9</v>
      </c>
      <c r="K994">
        <v>1.2</v>
      </c>
      <c r="L994">
        <v>0.2</v>
      </c>
      <c r="M994">
        <v>991</v>
      </c>
    </row>
    <row r="995" spans="6:13" x14ac:dyDescent="0.2">
      <c r="F995" s="48">
        <v>36526</v>
      </c>
      <c r="G995" s="2">
        <v>0.68888888888888899</v>
      </c>
      <c r="H995">
        <v>1.2</v>
      </c>
      <c r="I995">
        <v>0.1</v>
      </c>
      <c r="J995">
        <v>1</v>
      </c>
      <c r="K995">
        <v>1.2</v>
      </c>
      <c r="L995">
        <v>0.2</v>
      </c>
      <c r="M995">
        <v>992</v>
      </c>
    </row>
    <row r="996" spans="6:13" x14ac:dyDescent="0.2">
      <c r="F996" s="48">
        <v>36526</v>
      </c>
      <c r="G996" s="2">
        <v>0.68958333333333333</v>
      </c>
      <c r="H996">
        <v>1.2</v>
      </c>
      <c r="I996">
        <v>0.1</v>
      </c>
      <c r="J996">
        <v>1</v>
      </c>
      <c r="K996">
        <v>1.2</v>
      </c>
      <c r="L996">
        <v>0.2</v>
      </c>
      <c r="M996">
        <v>993</v>
      </c>
    </row>
    <row r="997" spans="6:13" x14ac:dyDescent="0.2">
      <c r="F997" s="48">
        <v>36526</v>
      </c>
      <c r="G997" s="2">
        <v>0.69027777777777777</v>
      </c>
      <c r="H997">
        <v>1.2</v>
      </c>
      <c r="I997">
        <v>0.1</v>
      </c>
      <c r="J997">
        <v>1</v>
      </c>
      <c r="K997">
        <v>1.2</v>
      </c>
      <c r="L997">
        <v>0.2</v>
      </c>
      <c r="M997">
        <v>994</v>
      </c>
    </row>
    <row r="998" spans="6:13" x14ac:dyDescent="0.2">
      <c r="F998" s="48">
        <v>36526</v>
      </c>
      <c r="G998" s="2">
        <v>0.69097222222222221</v>
      </c>
      <c r="H998">
        <v>1.2</v>
      </c>
      <c r="I998">
        <v>0.1</v>
      </c>
      <c r="J998">
        <v>1</v>
      </c>
      <c r="K998">
        <v>1.2</v>
      </c>
      <c r="L998">
        <v>0.2</v>
      </c>
      <c r="M998">
        <v>995</v>
      </c>
    </row>
    <row r="999" spans="6:13" x14ac:dyDescent="0.2">
      <c r="F999" s="48">
        <v>36526</v>
      </c>
      <c r="G999" s="2">
        <v>0.69166666666666676</v>
      </c>
      <c r="H999">
        <v>1.2</v>
      </c>
      <c r="I999">
        <v>0.1</v>
      </c>
      <c r="J999">
        <v>1</v>
      </c>
      <c r="K999">
        <v>1.2</v>
      </c>
      <c r="L999">
        <v>0.2</v>
      </c>
      <c r="M999">
        <v>996</v>
      </c>
    </row>
    <row r="1000" spans="6:13" x14ac:dyDescent="0.2">
      <c r="F1000" s="48">
        <v>36526</v>
      </c>
      <c r="G1000" s="2">
        <v>0.69236111111111109</v>
      </c>
      <c r="H1000">
        <v>1.2</v>
      </c>
      <c r="I1000">
        <v>0.1</v>
      </c>
      <c r="J1000">
        <v>1</v>
      </c>
      <c r="K1000">
        <v>1.2</v>
      </c>
      <c r="L1000">
        <v>0.2</v>
      </c>
      <c r="M1000">
        <v>997</v>
      </c>
    </row>
    <row r="1001" spans="6:13" x14ac:dyDescent="0.2">
      <c r="F1001" s="48">
        <v>36526</v>
      </c>
      <c r="G1001" s="2">
        <v>0.69305555555555554</v>
      </c>
      <c r="H1001">
        <v>1.2</v>
      </c>
      <c r="I1001">
        <v>0.1</v>
      </c>
      <c r="J1001">
        <v>1</v>
      </c>
      <c r="K1001">
        <v>1.2</v>
      </c>
      <c r="L1001">
        <v>0.2</v>
      </c>
      <c r="M1001">
        <v>998</v>
      </c>
    </row>
    <row r="1002" spans="6:13" x14ac:dyDescent="0.2">
      <c r="F1002" s="48">
        <v>36526</v>
      </c>
      <c r="G1002" s="2">
        <v>0.69374999999999998</v>
      </c>
      <c r="H1002">
        <v>1.2</v>
      </c>
      <c r="I1002">
        <v>0.1</v>
      </c>
      <c r="J1002">
        <v>1</v>
      </c>
      <c r="K1002">
        <v>1.2</v>
      </c>
      <c r="L1002">
        <v>0.2</v>
      </c>
      <c r="M1002">
        <v>999</v>
      </c>
    </row>
    <row r="1003" spans="6:13" x14ac:dyDescent="0.2">
      <c r="F1003" s="48">
        <v>36526</v>
      </c>
      <c r="G1003" s="2">
        <v>0.69444444444444453</v>
      </c>
      <c r="H1003">
        <v>1.2</v>
      </c>
      <c r="I1003">
        <v>0.1</v>
      </c>
      <c r="J1003">
        <v>1</v>
      </c>
      <c r="K1003">
        <v>1.2</v>
      </c>
      <c r="L1003">
        <v>0.2</v>
      </c>
      <c r="M1003">
        <v>1000</v>
      </c>
    </row>
    <row r="1004" spans="6:13" x14ac:dyDescent="0.2">
      <c r="F1004" s="48">
        <v>36526</v>
      </c>
      <c r="G1004" s="2">
        <v>0.69513888888888886</v>
      </c>
      <c r="H1004">
        <v>1.2</v>
      </c>
      <c r="I1004">
        <v>0.1</v>
      </c>
      <c r="J1004">
        <v>1</v>
      </c>
      <c r="K1004">
        <v>1.2</v>
      </c>
      <c r="L1004">
        <v>0.2</v>
      </c>
      <c r="M1004">
        <v>1001</v>
      </c>
    </row>
    <row r="1005" spans="6:13" x14ac:dyDescent="0.2">
      <c r="F1005" s="48">
        <v>36526</v>
      </c>
      <c r="G1005" s="2">
        <v>0.6958333333333333</v>
      </c>
      <c r="H1005">
        <v>1.2</v>
      </c>
      <c r="I1005">
        <v>0.1</v>
      </c>
      <c r="J1005">
        <v>1</v>
      </c>
      <c r="K1005">
        <v>1.2</v>
      </c>
      <c r="L1005">
        <v>0.2</v>
      </c>
      <c r="M1005">
        <v>1002</v>
      </c>
    </row>
    <row r="1006" spans="6:13" x14ac:dyDescent="0.2">
      <c r="F1006" s="48">
        <v>36526</v>
      </c>
      <c r="G1006" s="2">
        <v>0.69652777777777775</v>
      </c>
      <c r="H1006">
        <v>1.2</v>
      </c>
      <c r="I1006">
        <v>0.1</v>
      </c>
      <c r="J1006">
        <v>1</v>
      </c>
      <c r="K1006">
        <v>1.2</v>
      </c>
      <c r="L1006">
        <v>0.2</v>
      </c>
      <c r="M1006">
        <v>1003</v>
      </c>
    </row>
    <row r="1007" spans="6:13" x14ac:dyDescent="0.2">
      <c r="F1007" s="48">
        <v>36526</v>
      </c>
      <c r="G1007" s="2">
        <v>0.6972222222222223</v>
      </c>
      <c r="H1007">
        <v>1.3</v>
      </c>
      <c r="I1007">
        <v>0.1</v>
      </c>
      <c r="J1007">
        <v>1</v>
      </c>
      <c r="K1007">
        <v>1.3</v>
      </c>
      <c r="L1007">
        <v>0.2</v>
      </c>
      <c r="M1007">
        <v>1004</v>
      </c>
    </row>
    <row r="1008" spans="6:13" x14ac:dyDescent="0.2">
      <c r="F1008" s="48">
        <v>36526</v>
      </c>
      <c r="G1008" s="2">
        <v>0.69791666666666663</v>
      </c>
      <c r="H1008">
        <v>1.3</v>
      </c>
      <c r="I1008">
        <v>0.1</v>
      </c>
      <c r="J1008">
        <v>1</v>
      </c>
      <c r="K1008">
        <v>1.3</v>
      </c>
      <c r="L1008">
        <v>0.2</v>
      </c>
      <c r="M1008">
        <v>1005</v>
      </c>
    </row>
    <row r="1009" spans="6:13" x14ac:dyDescent="0.2">
      <c r="F1009" s="48">
        <v>36526</v>
      </c>
      <c r="G1009" s="2">
        <v>0.69861111111111107</v>
      </c>
      <c r="H1009">
        <v>1.3</v>
      </c>
      <c r="I1009">
        <v>0.1</v>
      </c>
      <c r="J1009">
        <v>1</v>
      </c>
      <c r="K1009">
        <v>1.3</v>
      </c>
      <c r="L1009">
        <v>0.2</v>
      </c>
      <c r="M1009">
        <v>1006</v>
      </c>
    </row>
    <row r="1010" spans="6:13" x14ac:dyDescent="0.2">
      <c r="F1010" s="48">
        <v>36526</v>
      </c>
      <c r="G1010" s="2">
        <v>0.69930555555555562</v>
      </c>
      <c r="H1010">
        <v>1.3</v>
      </c>
      <c r="I1010">
        <v>0.1</v>
      </c>
      <c r="J1010">
        <v>1</v>
      </c>
      <c r="K1010">
        <v>1.3</v>
      </c>
      <c r="L1010">
        <v>0.2</v>
      </c>
      <c r="M1010">
        <v>1007</v>
      </c>
    </row>
    <row r="1011" spans="6:13" x14ac:dyDescent="0.2">
      <c r="F1011" s="48">
        <v>36526</v>
      </c>
      <c r="G1011" s="2">
        <v>0.70000000000000007</v>
      </c>
      <c r="H1011">
        <v>1.3</v>
      </c>
      <c r="I1011">
        <v>0.1</v>
      </c>
      <c r="J1011">
        <v>1</v>
      </c>
      <c r="K1011">
        <v>1.3</v>
      </c>
      <c r="L1011">
        <v>0.2</v>
      </c>
      <c r="M1011">
        <v>1008</v>
      </c>
    </row>
    <row r="1012" spans="6:13" x14ac:dyDescent="0.2">
      <c r="F1012" s="48">
        <v>36526</v>
      </c>
      <c r="G1012" s="2">
        <v>0.7006944444444444</v>
      </c>
      <c r="H1012">
        <v>1.3</v>
      </c>
      <c r="I1012">
        <v>0.1</v>
      </c>
      <c r="J1012">
        <v>1</v>
      </c>
      <c r="K1012">
        <v>1.3</v>
      </c>
      <c r="L1012">
        <v>0.2</v>
      </c>
      <c r="M1012">
        <v>1009</v>
      </c>
    </row>
    <row r="1013" spans="6:13" x14ac:dyDescent="0.2">
      <c r="F1013" s="48">
        <v>36526</v>
      </c>
      <c r="G1013" s="2">
        <v>0.70138888888888884</v>
      </c>
      <c r="H1013">
        <v>1.4</v>
      </c>
      <c r="I1013">
        <v>0.1</v>
      </c>
      <c r="J1013">
        <v>1</v>
      </c>
      <c r="K1013">
        <v>1.4</v>
      </c>
      <c r="L1013">
        <v>0.2</v>
      </c>
      <c r="M1013">
        <v>1010</v>
      </c>
    </row>
    <row r="1014" spans="6:13" x14ac:dyDescent="0.2">
      <c r="F1014" s="48">
        <v>36526</v>
      </c>
      <c r="G1014" s="2">
        <v>0.70208333333333339</v>
      </c>
      <c r="H1014">
        <v>1.4</v>
      </c>
      <c r="I1014">
        <v>0.1</v>
      </c>
      <c r="J1014">
        <v>1</v>
      </c>
      <c r="K1014">
        <v>1.4</v>
      </c>
      <c r="L1014">
        <v>0.2</v>
      </c>
      <c r="M1014">
        <v>1011</v>
      </c>
    </row>
    <row r="1015" spans="6:13" x14ac:dyDescent="0.2">
      <c r="F1015" s="48">
        <v>36526</v>
      </c>
      <c r="G1015" s="2">
        <v>0.70277777777777783</v>
      </c>
      <c r="H1015">
        <v>1.4</v>
      </c>
      <c r="I1015">
        <v>0.1</v>
      </c>
      <c r="J1015">
        <v>1</v>
      </c>
      <c r="K1015">
        <v>1.4</v>
      </c>
      <c r="L1015">
        <v>0.2</v>
      </c>
      <c r="M1015">
        <v>1012</v>
      </c>
    </row>
    <row r="1016" spans="6:13" x14ac:dyDescent="0.2">
      <c r="F1016" s="48">
        <v>36526</v>
      </c>
      <c r="G1016" s="2">
        <v>0.70347222222222217</v>
      </c>
      <c r="H1016">
        <v>1.4</v>
      </c>
      <c r="I1016">
        <v>0.1</v>
      </c>
      <c r="J1016">
        <v>1</v>
      </c>
      <c r="K1016">
        <v>1.4</v>
      </c>
      <c r="L1016">
        <v>0.2</v>
      </c>
      <c r="M1016">
        <v>1013</v>
      </c>
    </row>
    <row r="1017" spans="6:13" x14ac:dyDescent="0.2">
      <c r="F1017" s="48">
        <v>36526</v>
      </c>
      <c r="G1017" s="2">
        <v>0.70416666666666661</v>
      </c>
      <c r="H1017">
        <v>1.4</v>
      </c>
      <c r="I1017">
        <v>0.1</v>
      </c>
      <c r="J1017">
        <v>1</v>
      </c>
      <c r="K1017">
        <v>1.4</v>
      </c>
      <c r="L1017">
        <v>0.2</v>
      </c>
      <c r="M1017">
        <v>1014</v>
      </c>
    </row>
    <row r="1018" spans="6:13" x14ac:dyDescent="0.2">
      <c r="F1018" s="48">
        <v>36526</v>
      </c>
      <c r="G1018" s="2">
        <v>0.70486111111111116</v>
      </c>
      <c r="H1018">
        <v>1.4</v>
      </c>
      <c r="I1018">
        <v>0.1</v>
      </c>
      <c r="J1018">
        <v>1</v>
      </c>
      <c r="K1018">
        <v>1.4</v>
      </c>
      <c r="L1018">
        <v>0.2</v>
      </c>
      <c r="M1018">
        <v>1015</v>
      </c>
    </row>
    <row r="1019" spans="6:13" x14ac:dyDescent="0.2">
      <c r="F1019" s="48">
        <v>36526</v>
      </c>
      <c r="G1019" s="2">
        <v>0.7055555555555556</v>
      </c>
      <c r="H1019">
        <v>1.4</v>
      </c>
      <c r="I1019">
        <v>0.1</v>
      </c>
      <c r="J1019">
        <v>1</v>
      </c>
      <c r="K1019">
        <v>1.4</v>
      </c>
      <c r="L1019">
        <v>0.2</v>
      </c>
      <c r="M1019">
        <v>1016</v>
      </c>
    </row>
    <row r="1020" spans="6:13" x14ac:dyDescent="0.2">
      <c r="F1020" s="48">
        <v>36526</v>
      </c>
      <c r="G1020" s="2">
        <v>0.70624999999999993</v>
      </c>
      <c r="H1020">
        <v>1.4</v>
      </c>
      <c r="I1020">
        <v>0.1</v>
      </c>
      <c r="J1020">
        <v>1</v>
      </c>
      <c r="K1020">
        <v>1.4</v>
      </c>
      <c r="L1020">
        <v>0.2</v>
      </c>
      <c r="M1020">
        <v>1017</v>
      </c>
    </row>
    <row r="1021" spans="6:13" x14ac:dyDescent="0.2">
      <c r="F1021" s="48">
        <v>36526</v>
      </c>
      <c r="G1021" s="2">
        <v>0.70694444444444438</v>
      </c>
      <c r="H1021">
        <v>1.4</v>
      </c>
      <c r="I1021">
        <v>0.1</v>
      </c>
      <c r="J1021">
        <v>1.1000000000000001</v>
      </c>
      <c r="K1021">
        <v>1.4</v>
      </c>
      <c r="L1021">
        <v>0.2</v>
      </c>
      <c r="M1021">
        <v>1018</v>
      </c>
    </row>
    <row r="1022" spans="6:13" x14ac:dyDescent="0.2">
      <c r="F1022" s="48">
        <v>36526</v>
      </c>
      <c r="G1022" s="2">
        <v>0.70763888888888893</v>
      </c>
      <c r="H1022">
        <v>1.4</v>
      </c>
      <c r="I1022">
        <v>0.1</v>
      </c>
      <c r="J1022">
        <v>1.1000000000000001</v>
      </c>
      <c r="K1022">
        <v>1.4</v>
      </c>
      <c r="L1022">
        <v>0.2</v>
      </c>
      <c r="M1022">
        <v>1019</v>
      </c>
    </row>
    <row r="1023" spans="6:13" x14ac:dyDescent="0.2">
      <c r="F1023" s="48">
        <v>36526</v>
      </c>
      <c r="G1023" s="2">
        <v>0.70833333333333337</v>
      </c>
      <c r="H1023">
        <v>1.4</v>
      </c>
      <c r="I1023">
        <v>0.1</v>
      </c>
      <c r="J1023">
        <v>1.1000000000000001</v>
      </c>
      <c r="K1023">
        <v>1.4</v>
      </c>
      <c r="L1023">
        <v>0.2</v>
      </c>
      <c r="M1023">
        <v>1020</v>
      </c>
    </row>
    <row r="1024" spans="6:13" x14ac:dyDescent="0.2">
      <c r="F1024" s="48">
        <v>36526</v>
      </c>
      <c r="G1024" s="2">
        <v>0.7090277777777777</v>
      </c>
      <c r="H1024">
        <v>1.4</v>
      </c>
      <c r="I1024">
        <v>0.1</v>
      </c>
      <c r="J1024">
        <v>1.1000000000000001</v>
      </c>
      <c r="K1024">
        <v>1.4</v>
      </c>
      <c r="L1024">
        <v>0.2</v>
      </c>
      <c r="M1024">
        <v>1021</v>
      </c>
    </row>
    <row r="1025" spans="6:13" x14ac:dyDescent="0.2">
      <c r="F1025" s="48">
        <v>36526</v>
      </c>
      <c r="G1025" s="2">
        <v>0.70972222222222225</v>
      </c>
      <c r="H1025">
        <v>1.4</v>
      </c>
      <c r="I1025">
        <v>0.1</v>
      </c>
      <c r="J1025">
        <v>1.1000000000000001</v>
      </c>
      <c r="K1025">
        <v>1.4</v>
      </c>
      <c r="L1025">
        <v>0.2</v>
      </c>
      <c r="M1025">
        <v>1022</v>
      </c>
    </row>
    <row r="1026" spans="6:13" x14ac:dyDescent="0.2">
      <c r="F1026" s="48">
        <v>36526</v>
      </c>
      <c r="G1026" s="2">
        <v>0.7104166666666667</v>
      </c>
      <c r="H1026">
        <v>1.4</v>
      </c>
      <c r="I1026">
        <v>0.1</v>
      </c>
      <c r="J1026">
        <v>1.1000000000000001</v>
      </c>
      <c r="K1026">
        <v>1.4</v>
      </c>
      <c r="L1026">
        <v>0.2</v>
      </c>
      <c r="M1026">
        <v>1023</v>
      </c>
    </row>
    <row r="1027" spans="6:13" x14ac:dyDescent="0.2">
      <c r="F1027" s="48">
        <v>36526</v>
      </c>
      <c r="G1027" s="2">
        <v>0.71111111111111114</v>
      </c>
      <c r="H1027">
        <v>1.4</v>
      </c>
      <c r="I1027">
        <v>0.1</v>
      </c>
      <c r="J1027">
        <v>1.1000000000000001</v>
      </c>
      <c r="K1027">
        <v>1.4</v>
      </c>
      <c r="L1027">
        <v>0.2</v>
      </c>
      <c r="M1027">
        <v>1024</v>
      </c>
    </row>
    <row r="1028" spans="6:13" x14ac:dyDescent="0.2">
      <c r="F1028" s="48">
        <v>36526</v>
      </c>
      <c r="G1028" s="2">
        <v>0.71180555555555547</v>
      </c>
      <c r="H1028">
        <v>1.4</v>
      </c>
      <c r="I1028">
        <v>0.1</v>
      </c>
      <c r="J1028">
        <v>1.1000000000000001</v>
      </c>
      <c r="K1028">
        <v>1.4</v>
      </c>
      <c r="L1028">
        <v>0.2</v>
      </c>
      <c r="M1028">
        <v>1025</v>
      </c>
    </row>
    <row r="1029" spans="6:13" x14ac:dyDescent="0.2">
      <c r="F1029" s="48">
        <v>36526</v>
      </c>
      <c r="G1029" s="2">
        <v>0.71250000000000002</v>
      </c>
      <c r="H1029">
        <v>1.4</v>
      </c>
      <c r="I1029">
        <v>0.1</v>
      </c>
      <c r="J1029">
        <v>1.1000000000000001</v>
      </c>
      <c r="K1029">
        <v>1.4</v>
      </c>
      <c r="L1029">
        <v>0.2</v>
      </c>
      <c r="M1029">
        <v>1026</v>
      </c>
    </row>
    <row r="1030" spans="6:13" x14ac:dyDescent="0.2">
      <c r="F1030" s="48">
        <v>36526</v>
      </c>
      <c r="G1030" s="2">
        <v>0.71319444444444446</v>
      </c>
      <c r="H1030">
        <v>1.5</v>
      </c>
      <c r="I1030">
        <v>0.1</v>
      </c>
      <c r="J1030">
        <v>1.1000000000000001</v>
      </c>
      <c r="K1030">
        <v>1.5</v>
      </c>
      <c r="L1030">
        <v>0.2</v>
      </c>
      <c r="M1030">
        <v>1027</v>
      </c>
    </row>
    <row r="1031" spans="6:13" x14ac:dyDescent="0.2">
      <c r="F1031" s="48">
        <v>36526</v>
      </c>
      <c r="G1031" s="2">
        <v>0.71388888888888891</v>
      </c>
      <c r="H1031">
        <v>1.5</v>
      </c>
      <c r="I1031">
        <v>0.1</v>
      </c>
      <c r="J1031">
        <v>1.1000000000000001</v>
      </c>
      <c r="K1031">
        <v>1.5</v>
      </c>
      <c r="L1031">
        <v>0.2</v>
      </c>
      <c r="M1031">
        <v>1028</v>
      </c>
    </row>
    <row r="1032" spans="6:13" x14ac:dyDescent="0.2">
      <c r="F1032" s="48">
        <v>36526</v>
      </c>
      <c r="G1032" s="2">
        <v>0.71458333333333324</v>
      </c>
      <c r="H1032">
        <v>1.5</v>
      </c>
      <c r="I1032">
        <v>0.1</v>
      </c>
      <c r="J1032">
        <v>1.1000000000000001</v>
      </c>
      <c r="K1032">
        <v>1.5</v>
      </c>
      <c r="L1032">
        <v>0.2</v>
      </c>
      <c r="M1032">
        <v>1029</v>
      </c>
    </row>
    <row r="1033" spans="6:13" x14ac:dyDescent="0.2">
      <c r="F1033" s="48">
        <v>36526</v>
      </c>
      <c r="G1033" s="2">
        <v>0.71527777777777779</v>
      </c>
      <c r="H1033">
        <v>1.5</v>
      </c>
      <c r="I1033">
        <v>0.1</v>
      </c>
      <c r="J1033">
        <v>1.1000000000000001</v>
      </c>
      <c r="K1033">
        <v>1.5</v>
      </c>
      <c r="L1033">
        <v>0.2</v>
      </c>
      <c r="M1033">
        <v>1030</v>
      </c>
    </row>
    <row r="1034" spans="6:13" x14ac:dyDescent="0.2">
      <c r="F1034" s="48">
        <v>36526</v>
      </c>
      <c r="G1034" s="2">
        <v>0.71597222222222223</v>
      </c>
      <c r="H1034">
        <v>1.5</v>
      </c>
      <c r="I1034">
        <v>0.1</v>
      </c>
      <c r="J1034">
        <v>1.1000000000000001</v>
      </c>
      <c r="K1034">
        <v>1.5</v>
      </c>
      <c r="L1034">
        <v>0.2</v>
      </c>
      <c r="M1034">
        <v>1031</v>
      </c>
    </row>
    <row r="1035" spans="6:13" x14ac:dyDescent="0.2">
      <c r="F1035" s="48">
        <v>36526</v>
      </c>
      <c r="G1035" s="2">
        <v>0.71666666666666667</v>
      </c>
      <c r="H1035">
        <v>1.5</v>
      </c>
      <c r="I1035">
        <v>0.1</v>
      </c>
      <c r="J1035">
        <v>1.1000000000000001</v>
      </c>
      <c r="K1035">
        <v>1.5</v>
      </c>
      <c r="L1035">
        <v>0.2</v>
      </c>
      <c r="M1035">
        <v>1032</v>
      </c>
    </row>
    <row r="1036" spans="6:13" x14ac:dyDescent="0.2">
      <c r="F1036" s="48">
        <v>36526</v>
      </c>
      <c r="G1036" s="2">
        <v>0.71736111111111101</v>
      </c>
      <c r="H1036">
        <v>1.5</v>
      </c>
      <c r="I1036">
        <v>0.1</v>
      </c>
      <c r="J1036">
        <v>1.1000000000000001</v>
      </c>
      <c r="K1036">
        <v>1.5</v>
      </c>
      <c r="L1036">
        <v>0.2</v>
      </c>
      <c r="M1036">
        <v>1033</v>
      </c>
    </row>
    <row r="1037" spans="6:13" x14ac:dyDescent="0.2">
      <c r="F1037" s="48">
        <v>36526</v>
      </c>
      <c r="G1037" s="2">
        <v>0.71805555555555556</v>
      </c>
      <c r="H1037">
        <v>1.5</v>
      </c>
      <c r="I1037">
        <v>0.1</v>
      </c>
      <c r="J1037">
        <v>1.1000000000000001</v>
      </c>
      <c r="K1037">
        <v>1.5</v>
      </c>
      <c r="L1037">
        <v>0.2</v>
      </c>
      <c r="M1037">
        <v>1034</v>
      </c>
    </row>
    <row r="1038" spans="6:13" x14ac:dyDescent="0.2">
      <c r="F1038" s="48">
        <v>36526</v>
      </c>
      <c r="G1038" s="2">
        <v>0.71875</v>
      </c>
      <c r="H1038">
        <v>1.5</v>
      </c>
      <c r="I1038">
        <v>0.1</v>
      </c>
      <c r="J1038">
        <v>1.1000000000000001</v>
      </c>
      <c r="K1038">
        <v>1.5</v>
      </c>
      <c r="L1038">
        <v>0.2</v>
      </c>
      <c r="M1038">
        <v>1035</v>
      </c>
    </row>
    <row r="1039" spans="6:13" x14ac:dyDescent="0.2">
      <c r="F1039" s="48">
        <v>36526</v>
      </c>
      <c r="G1039" s="2">
        <v>0.71944444444444444</v>
      </c>
      <c r="H1039">
        <v>1.5</v>
      </c>
      <c r="I1039">
        <v>0.1</v>
      </c>
      <c r="J1039">
        <v>1.1000000000000001</v>
      </c>
      <c r="K1039">
        <v>1.5</v>
      </c>
      <c r="L1039">
        <v>0.2</v>
      </c>
      <c r="M1039">
        <v>1036</v>
      </c>
    </row>
    <row r="1040" spans="6:13" x14ac:dyDescent="0.2">
      <c r="F1040" s="48">
        <v>36526</v>
      </c>
      <c r="G1040" s="2">
        <v>0.72013888888888899</v>
      </c>
      <c r="H1040">
        <v>1.5</v>
      </c>
      <c r="I1040">
        <v>0.1</v>
      </c>
      <c r="J1040">
        <v>1.1000000000000001</v>
      </c>
      <c r="K1040">
        <v>1.5</v>
      </c>
      <c r="L1040">
        <v>0.2</v>
      </c>
      <c r="M1040">
        <v>1037</v>
      </c>
    </row>
    <row r="1041" spans="6:13" x14ac:dyDescent="0.2">
      <c r="F1041" s="48">
        <v>36526</v>
      </c>
      <c r="G1041" s="2">
        <v>0.72083333333333333</v>
      </c>
      <c r="H1041">
        <v>1.5</v>
      </c>
      <c r="I1041">
        <v>0.1</v>
      </c>
      <c r="J1041">
        <v>1.2</v>
      </c>
      <c r="K1041">
        <v>1.5</v>
      </c>
      <c r="L1041">
        <v>0.2</v>
      </c>
      <c r="M1041">
        <v>1038</v>
      </c>
    </row>
    <row r="1042" spans="6:13" x14ac:dyDescent="0.2">
      <c r="F1042" s="48">
        <v>36526</v>
      </c>
      <c r="G1042" s="2">
        <v>0.72152777777777777</v>
      </c>
      <c r="H1042">
        <v>1.6</v>
      </c>
      <c r="I1042">
        <v>0.1</v>
      </c>
      <c r="J1042">
        <v>1.2</v>
      </c>
      <c r="K1042">
        <v>1.6</v>
      </c>
      <c r="L1042">
        <v>0.2</v>
      </c>
      <c r="M1042">
        <v>1039</v>
      </c>
    </row>
    <row r="1043" spans="6:13" x14ac:dyDescent="0.2">
      <c r="F1043" s="48">
        <v>36526</v>
      </c>
      <c r="G1043" s="2">
        <v>0.72222222222222221</v>
      </c>
      <c r="H1043">
        <v>1.6</v>
      </c>
      <c r="I1043">
        <v>0.1</v>
      </c>
      <c r="J1043">
        <v>1.2</v>
      </c>
      <c r="K1043">
        <v>1.6</v>
      </c>
      <c r="L1043">
        <v>0.2</v>
      </c>
      <c r="M1043">
        <v>1040</v>
      </c>
    </row>
    <row r="1044" spans="6:13" x14ac:dyDescent="0.2">
      <c r="F1044" s="48">
        <v>36526</v>
      </c>
      <c r="G1044" s="2">
        <v>0.72291666666666676</v>
      </c>
      <c r="H1044">
        <v>1.6</v>
      </c>
      <c r="I1044">
        <v>0.1</v>
      </c>
      <c r="J1044">
        <v>1.2</v>
      </c>
      <c r="K1044">
        <v>1.6</v>
      </c>
      <c r="L1044">
        <v>0.2</v>
      </c>
      <c r="M1044">
        <v>1041</v>
      </c>
    </row>
    <row r="1045" spans="6:13" x14ac:dyDescent="0.2">
      <c r="F1045" s="48">
        <v>36526</v>
      </c>
      <c r="G1045" s="2">
        <v>0.72361111111111109</v>
      </c>
      <c r="H1045">
        <v>1.6</v>
      </c>
      <c r="I1045">
        <v>0.1</v>
      </c>
      <c r="J1045">
        <v>1.2</v>
      </c>
      <c r="K1045">
        <v>1.6</v>
      </c>
      <c r="L1045">
        <v>0.2</v>
      </c>
      <c r="M1045">
        <v>1042</v>
      </c>
    </row>
    <row r="1046" spans="6:13" x14ac:dyDescent="0.2">
      <c r="F1046" s="48">
        <v>36526</v>
      </c>
      <c r="G1046" s="2">
        <v>0.72430555555555554</v>
      </c>
      <c r="H1046">
        <v>1.6</v>
      </c>
      <c r="I1046">
        <v>0.1</v>
      </c>
      <c r="J1046">
        <v>1.2</v>
      </c>
      <c r="K1046">
        <v>1.6</v>
      </c>
      <c r="L1046">
        <v>0.2</v>
      </c>
      <c r="M1046">
        <v>1043</v>
      </c>
    </row>
    <row r="1047" spans="6:13" x14ac:dyDescent="0.2">
      <c r="F1047" s="48">
        <v>36526</v>
      </c>
      <c r="G1047" s="2">
        <v>0.72499999999999998</v>
      </c>
      <c r="H1047">
        <v>1.6</v>
      </c>
      <c r="I1047">
        <v>0.1</v>
      </c>
      <c r="J1047">
        <v>1.2</v>
      </c>
      <c r="K1047">
        <v>1.6</v>
      </c>
      <c r="L1047">
        <v>0.2</v>
      </c>
      <c r="M1047">
        <v>1044</v>
      </c>
    </row>
    <row r="1048" spans="6:13" x14ac:dyDescent="0.2">
      <c r="F1048" s="48">
        <v>36526</v>
      </c>
      <c r="G1048" s="2">
        <v>0.72569444444444453</v>
      </c>
      <c r="H1048">
        <v>1.6</v>
      </c>
      <c r="I1048">
        <v>0.1</v>
      </c>
      <c r="J1048">
        <v>1.2</v>
      </c>
      <c r="K1048">
        <v>1.6</v>
      </c>
      <c r="L1048">
        <v>0.2</v>
      </c>
      <c r="M1048">
        <v>1045</v>
      </c>
    </row>
    <row r="1049" spans="6:13" x14ac:dyDescent="0.2">
      <c r="F1049" s="48">
        <v>36526</v>
      </c>
      <c r="G1049" s="2">
        <v>0.72638888888888886</v>
      </c>
      <c r="H1049">
        <v>1.6</v>
      </c>
      <c r="I1049">
        <v>0.1</v>
      </c>
      <c r="J1049">
        <v>1.2</v>
      </c>
      <c r="K1049">
        <v>1.6</v>
      </c>
      <c r="L1049">
        <v>0.2</v>
      </c>
      <c r="M1049">
        <v>1046</v>
      </c>
    </row>
    <row r="1050" spans="6:13" x14ac:dyDescent="0.2">
      <c r="F1050" s="48">
        <v>36526</v>
      </c>
      <c r="G1050" s="2">
        <v>0.7270833333333333</v>
      </c>
      <c r="H1050">
        <v>1.6</v>
      </c>
      <c r="I1050">
        <v>0.1</v>
      </c>
      <c r="J1050">
        <v>1.2</v>
      </c>
      <c r="K1050">
        <v>1.6</v>
      </c>
      <c r="L1050">
        <v>0.2</v>
      </c>
      <c r="M1050">
        <v>1047</v>
      </c>
    </row>
    <row r="1051" spans="6:13" x14ac:dyDescent="0.2">
      <c r="F1051" s="48">
        <v>36526</v>
      </c>
      <c r="G1051" s="2">
        <v>0.72777777777777775</v>
      </c>
      <c r="H1051">
        <v>1.6</v>
      </c>
      <c r="I1051">
        <v>0.1</v>
      </c>
      <c r="J1051">
        <v>1.2</v>
      </c>
      <c r="K1051">
        <v>1.6</v>
      </c>
      <c r="L1051">
        <v>0.2</v>
      </c>
      <c r="M1051">
        <v>1048</v>
      </c>
    </row>
    <row r="1052" spans="6:13" x14ac:dyDescent="0.2">
      <c r="F1052" s="48">
        <v>36526</v>
      </c>
      <c r="G1052" s="2">
        <v>0.7284722222222223</v>
      </c>
      <c r="H1052">
        <v>1.6</v>
      </c>
      <c r="I1052">
        <v>0.1</v>
      </c>
      <c r="J1052">
        <v>1.2</v>
      </c>
      <c r="K1052">
        <v>1.6</v>
      </c>
      <c r="L1052">
        <v>0.2</v>
      </c>
      <c r="M1052">
        <v>1049</v>
      </c>
    </row>
    <row r="1053" spans="6:13" x14ac:dyDescent="0.2">
      <c r="F1053" s="48">
        <v>36526</v>
      </c>
      <c r="G1053" s="2">
        <v>0.72916666666666663</v>
      </c>
      <c r="H1053">
        <v>1.6</v>
      </c>
      <c r="I1053">
        <v>0.1</v>
      </c>
      <c r="J1053">
        <v>1.2</v>
      </c>
      <c r="K1053">
        <v>1.6</v>
      </c>
      <c r="L1053">
        <v>0.2</v>
      </c>
      <c r="M1053">
        <v>1050</v>
      </c>
    </row>
    <row r="1054" spans="6:13" x14ac:dyDescent="0.2">
      <c r="F1054" s="48">
        <v>36526</v>
      </c>
      <c r="G1054" s="2">
        <v>0.72986111111111107</v>
      </c>
      <c r="H1054">
        <v>1.7</v>
      </c>
      <c r="I1054">
        <v>0.1</v>
      </c>
      <c r="J1054">
        <v>1.2</v>
      </c>
      <c r="K1054">
        <v>1.7</v>
      </c>
      <c r="L1054">
        <v>0.2</v>
      </c>
      <c r="M1054">
        <v>1051</v>
      </c>
    </row>
    <row r="1055" spans="6:13" x14ac:dyDescent="0.2">
      <c r="F1055" s="48">
        <v>36526</v>
      </c>
      <c r="G1055" s="2">
        <v>0.73055555555555562</v>
      </c>
      <c r="H1055">
        <v>1.7</v>
      </c>
      <c r="I1055">
        <v>0.1</v>
      </c>
      <c r="J1055">
        <v>1.2</v>
      </c>
      <c r="K1055">
        <v>1.7</v>
      </c>
      <c r="L1055">
        <v>0.2</v>
      </c>
      <c r="M1055">
        <v>1052</v>
      </c>
    </row>
    <row r="1056" spans="6:13" x14ac:dyDescent="0.2">
      <c r="F1056" s="48">
        <v>36526</v>
      </c>
      <c r="G1056" s="2">
        <v>0.73125000000000007</v>
      </c>
      <c r="H1056">
        <v>1.7</v>
      </c>
      <c r="I1056">
        <v>0.1</v>
      </c>
      <c r="J1056">
        <v>1.2</v>
      </c>
      <c r="K1056">
        <v>1.7</v>
      </c>
      <c r="L1056">
        <v>0.2</v>
      </c>
      <c r="M1056">
        <v>1053</v>
      </c>
    </row>
    <row r="1057" spans="6:13" x14ac:dyDescent="0.2">
      <c r="F1057" s="48">
        <v>36526</v>
      </c>
      <c r="G1057" s="2">
        <v>0.7319444444444444</v>
      </c>
      <c r="H1057">
        <v>1.7</v>
      </c>
      <c r="I1057">
        <v>0.1</v>
      </c>
      <c r="J1057">
        <v>1.2</v>
      </c>
      <c r="K1057">
        <v>1.7</v>
      </c>
      <c r="L1057">
        <v>0.2</v>
      </c>
      <c r="M1057">
        <v>1054</v>
      </c>
    </row>
    <row r="1058" spans="6:13" x14ac:dyDescent="0.2">
      <c r="F1058" s="48">
        <v>36526</v>
      </c>
      <c r="G1058" s="2">
        <v>0.73263888888888884</v>
      </c>
      <c r="H1058">
        <v>1.7</v>
      </c>
      <c r="I1058">
        <v>0.1</v>
      </c>
      <c r="J1058">
        <v>1.3</v>
      </c>
      <c r="K1058">
        <v>1.7</v>
      </c>
      <c r="L1058">
        <v>0.3</v>
      </c>
      <c r="M1058">
        <v>1055</v>
      </c>
    </row>
    <row r="1059" spans="6:13" x14ac:dyDescent="0.2">
      <c r="F1059" s="48">
        <v>36526</v>
      </c>
      <c r="G1059" s="2">
        <v>0.73333333333333339</v>
      </c>
      <c r="H1059">
        <v>1.7</v>
      </c>
      <c r="I1059">
        <v>0.1</v>
      </c>
      <c r="J1059">
        <v>1.3</v>
      </c>
      <c r="K1059">
        <v>1.7</v>
      </c>
      <c r="L1059">
        <v>0.3</v>
      </c>
      <c r="M1059">
        <v>1056</v>
      </c>
    </row>
    <row r="1060" spans="6:13" x14ac:dyDescent="0.2">
      <c r="F1060" s="48">
        <v>36526</v>
      </c>
      <c r="G1060" s="2">
        <v>0.73402777777777783</v>
      </c>
      <c r="H1060">
        <v>1.7</v>
      </c>
      <c r="I1060">
        <v>0.1</v>
      </c>
      <c r="J1060">
        <v>1.3</v>
      </c>
      <c r="K1060">
        <v>1.7</v>
      </c>
      <c r="L1060">
        <v>0.3</v>
      </c>
      <c r="M1060">
        <v>1057</v>
      </c>
    </row>
    <row r="1061" spans="6:13" x14ac:dyDescent="0.2">
      <c r="F1061" s="48">
        <v>36526</v>
      </c>
      <c r="G1061" s="2">
        <v>0.73472222222222217</v>
      </c>
      <c r="H1061">
        <v>1.8</v>
      </c>
      <c r="I1061">
        <v>0.1</v>
      </c>
      <c r="J1061">
        <v>1.3</v>
      </c>
      <c r="K1061">
        <v>1.8</v>
      </c>
      <c r="L1061">
        <v>0.3</v>
      </c>
      <c r="M1061">
        <v>1058</v>
      </c>
    </row>
    <row r="1062" spans="6:13" x14ac:dyDescent="0.2">
      <c r="F1062" s="48">
        <v>36526</v>
      </c>
      <c r="G1062" s="2">
        <v>0.73541666666666661</v>
      </c>
      <c r="H1062">
        <v>1.8</v>
      </c>
      <c r="I1062">
        <v>0.1</v>
      </c>
      <c r="J1062">
        <v>1.3</v>
      </c>
      <c r="K1062">
        <v>1.8</v>
      </c>
      <c r="L1062">
        <v>0.3</v>
      </c>
      <c r="M1062">
        <v>1059</v>
      </c>
    </row>
    <row r="1063" spans="6:13" x14ac:dyDescent="0.2">
      <c r="F1063" s="48">
        <v>36526</v>
      </c>
      <c r="G1063" s="2">
        <v>0.73611111111111116</v>
      </c>
      <c r="H1063">
        <v>1.8</v>
      </c>
      <c r="I1063">
        <v>0.1</v>
      </c>
      <c r="J1063">
        <v>1.3</v>
      </c>
      <c r="K1063">
        <v>1.8</v>
      </c>
      <c r="L1063">
        <v>0.3</v>
      </c>
      <c r="M1063">
        <v>1060</v>
      </c>
    </row>
    <row r="1064" spans="6:13" x14ac:dyDescent="0.2">
      <c r="F1064" s="48">
        <v>36526</v>
      </c>
      <c r="G1064" s="2">
        <v>0.7368055555555556</v>
      </c>
      <c r="H1064">
        <v>1.8</v>
      </c>
      <c r="I1064">
        <v>0.1</v>
      </c>
      <c r="J1064">
        <v>1.3</v>
      </c>
      <c r="K1064">
        <v>1.8</v>
      </c>
      <c r="L1064">
        <v>0.3</v>
      </c>
      <c r="M1064">
        <v>1061</v>
      </c>
    </row>
    <row r="1065" spans="6:13" x14ac:dyDescent="0.2">
      <c r="F1065" s="48">
        <v>36526</v>
      </c>
      <c r="G1065" s="2">
        <v>0.73749999999999993</v>
      </c>
      <c r="H1065">
        <v>1.8</v>
      </c>
      <c r="I1065">
        <v>0.1</v>
      </c>
      <c r="J1065">
        <v>1.3</v>
      </c>
      <c r="K1065">
        <v>1.8</v>
      </c>
      <c r="L1065">
        <v>0.3</v>
      </c>
      <c r="M1065">
        <v>1062</v>
      </c>
    </row>
    <row r="1066" spans="6:13" x14ac:dyDescent="0.2">
      <c r="F1066" s="48">
        <v>36526</v>
      </c>
      <c r="G1066" s="2">
        <v>0.73819444444444438</v>
      </c>
      <c r="H1066">
        <v>1.8</v>
      </c>
      <c r="I1066">
        <v>0.1</v>
      </c>
      <c r="J1066">
        <v>1.3</v>
      </c>
      <c r="K1066">
        <v>1.8</v>
      </c>
      <c r="L1066">
        <v>0.3</v>
      </c>
      <c r="M1066">
        <v>1063</v>
      </c>
    </row>
    <row r="1067" spans="6:13" x14ac:dyDescent="0.2">
      <c r="F1067" s="48">
        <v>36526</v>
      </c>
      <c r="G1067" s="2">
        <v>0.73888888888888893</v>
      </c>
      <c r="H1067">
        <v>1.8</v>
      </c>
      <c r="I1067">
        <v>0.1</v>
      </c>
      <c r="J1067">
        <v>1.3</v>
      </c>
      <c r="K1067">
        <v>1.8</v>
      </c>
      <c r="L1067">
        <v>0.3</v>
      </c>
      <c r="M1067">
        <v>1064</v>
      </c>
    </row>
    <row r="1068" spans="6:13" x14ac:dyDescent="0.2">
      <c r="F1068" s="48">
        <v>36526</v>
      </c>
      <c r="G1068" s="2">
        <v>0.73958333333333337</v>
      </c>
      <c r="H1068">
        <v>1.8</v>
      </c>
      <c r="I1068">
        <v>0.1</v>
      </c>
      <c r="J1068">
        <v>1.3</v>
      </c>
      <c r="K1068">
        <v>1.8</v>
      </c>
      <c r="L1068">
        <v>0.3</v>
      </c>
      <c r="M1068">
        <v>1065</v>
      </c>
    </row>
    <row r="1069" spans="6:13" x14ac:dyDescent="0.2">
      <c r="F1069" s="48">
        <v>36526</v>
      </c>
      <c r="G1069" s="2">
        <v>0.7402777777777777</v>
      </c>
      <c r="H1069">
        <v>1.8</v>
      </c>
      <c r="I1069">
        <v>0.1</v>
      </c>
      <c r="J1069">
        <v>1.3</v>
      </c>
      <c r="K1069">
        <v>1.8</v>
      </c>
      <c r="L1069">
        <v>0.3</v>
      </c>
      <c r="M1069">
        <v>1066</v>
      </c>
    </row>
    <row r="1070" spans="6:13" x14ac:dyDescent="0.2">
      <c r="F1070" s="48">
        <v>36526</v>
      </c>
      <c r="G1070" s="2">
        <v>0.74097222222222225</v>
      </c>
      <c r="H1070">
        <v>1.9</v>
      </c>
      <c r="I1070">
        <v>0.1</v>
      </c>
      <c r="J1070">
        <v>1.3</v>
      </c>
      <c r="K1070">
        <v>1.9</v>
      </c>
      <c r="L1070">
        <v>0.3</v>
      </c>
      <c r="M1070">
        <v>1067</v>
      </c>
    </row>
    <row r="1071" spans="6:13" x14ac:dyDescent="0.2">
      <c r="F1071" s="48">
        <v>36526</v>
      </c>
      <c r="G1071" s="2">
        <v>0.7416666666666667</v>
      </c>
      <c r="H1071">
        <v>1.9</v>
      </c>
      <c r="I1071">
        <v>0.1</v>
      </c>
      <c r="J1071">
        <v>1.3</v>
      </c>
      <c r="K1071">
        <v>1.9</v>
      </c>
      <c r="L1071">
        <v>0.3</v>
      </c>
      <c r="M1071">
        <v>1068</v>
      </c>
    </row>
    <row r="1072" spans="6:13" x14ac:dyDescent="0.2">
      <c r="F1072" s="48">
        <v>36526</v>
      </c>
      <c r="G1072" s="2">
        <v>0.74236111111111114</v>
      </c>
      <c r="H1072">
        <v>1.9</v>
      </c>
      <c r="I1072">
        <v>0.1</v>
      </c>
      <c r="J1072">
        <v>1.3</v>
      </c>
      <c r="K1072">
        <v>1.9</v>
      </c>
      <c r="L1072">
        <v>0.3</v>
      </c>
      <c r="M1072">
        <v>1069</v>
      </c>
    </row>
    <row r="1073" spans="6:13" x14ac:dyDescent="0.2">
      <c r="F1073" s="48">
        <v>36526</v>
      </c>
      <c r="G1073" s="2">
        <v>0.74305555555555547</v>
      </c>
      <c r="H1073">
        <v>1.9</v>
      </c>
      <c r="I1073">
        <v>0.1</v>
      </c>
      <c r="J1073">
        <v>1.4</v>
      </c>
      <c r="K1073">
        <v>1.9</v>
      </c>
      <c r="L1073">
        <v>0.3</v>
      </c>
      <c r="M1073">
        <v>1070</v>
      </c>
    </row>
    <row r="1074" spans="6:13" x14ac:dyDescent="0.2">
      <c r="F1074" s="48">
        <v>36526</v>
      </c>
      <c r="G1074" s="2">
        <v>0.74375000000000002</v>
      </c>
      <c r="H1074">
        <v>1.9</v>
      </c>
      <c r="I1074">
        <v>0.1</v>
      </c>
      <c r="J1074">
        <v>1.4</v>
      </c>
      <c r="K1074">
        <v>1.9</v>
      </c>
      <c r="L1074">
        <v>0.3</v>
      </c>
      <c r="M1074">
        <v>1071</v>
      </c>
    </row>
    <row r="1075" spans="6:13" x14ac:dyDescent="0.2">
      <c r="F1075" s="48">
        <v>36526</v>
      </c>
      <c r="G1075" s="2">
        <v>0.74444444444444446</v>
      </c>
      <c r="H1075">
        <v>1.9</v>
      </c>
      <c r="I1075">
        <v>0.1</v>
      </c>
      <c r="J1075">
        <v>1.4</v>
      </c>
      <c r="K1075">
        <v>1.9</v>
      </c>
      <c r="L1075">
        <v>0.3</v>
      </c>
      <c r="M1075">
        <v>1072</v>
      </c>
    </row>
    <row r="1076" spans="6:13" x14ac:dyDescent="0.2">
      <c r="F1076" s="48">
        <v>36526</v>
      </c>
      <c r="G1076" s="2">
        <v>0.74513888888888891</v>
      </c>
      <c r="H1076">
        <v>1.9</v>
      </c>
      <c r="I1076">
        <v>0.1</v>
      </c>
      <c r="J1076">
        <v>1.4</v>
      </c>
      <c r="K1076">
        <v>1.9</v>
      </c>
      <c r="L1076">
        <v>0.3</v>
      </c>
      <c r="M1076">
        <v>1073</v>
      </c>
    </row>
    <row r="1077" spans="6:13" x14ac:dyDescent="0.2">
      <c r="F1077" s="48">
        <v>36526</v>
      </c>
      <c r="G1077" s="2">
        <v>0.74583333333333324</v>
      </c>
      <c r="H1077">
        <v>2</v>
      </c>
      <c r="I1077">
        <v>0.1</v>
      </c>
      <c r="J1077">
        <v>1.4</v>
      </c>
      <c r="K1077">
        <v>2</v>
      </c>
      <c r="L1077">
        <v>0.3</v>
      </c>
      <c r="M1077">
        <v>1074</v>
      </c>
    </row>
    <row r="1078" spans="6:13" x14ac:dyDescent="0.2">
      <c r="F1078" s="48">
        <v>36526</v>
      </c>
      <c r="G1078" s="2">
        <v>0.74652777777777779</v>
      </c>
      <c r="H1078">
        <v>2</v>
      </c>
      <c r="I1078">
        <v>0.1</v>
      </c>
      <c r="J1078">
        <v>1.4</v>
      </c>
      <c r="K1078">
        <v>2</v>
      </c>
      <c r="L1078">
        <v>0.3</v>
      </c>
      <c r="M1078">
        <v>1075</v>
      </c>
    </row>
    <row r="1079" spans="6:13" x14ac:dyDescent="0.2">
      <c r="F1079" s="48">
        <v>36526</v>
      </c>
      <c r="G1079" s="2">
        <v>0.74722222222222223</v>
      </c>
      <c r="H1079">
        <v>2</v>
      </c>
      <c r="I1079">
        <v>0.1</v>
      </c>
      <c r="J1079">
        <v>1.4</v>
      </c>
      <c r="K1079">
        <v>2</v>
      </c>
      <c r="L1079">
        <v>0.3</v>
      </c>
      <c r="M1079">
        <v>1076</v>
      </c>
    </row>
    <row r="1080" spans="6:13" x14ac:dyDescent="0.2">
      <c r="F1080" s="48">
        <v>36526</v>
      </c>
      <c r="G1080" s="2">
        <v>0.74791666666666667</v>
      </c>
      <c r="H1080">
        <v>2</v>
      </c>
      <c r="I1080">
        <v>0.1</v>
      </c>
      <c r="J1080">
        <v>1.4</v>
      </c>
      <c r="K1080">
        <v>2</v>
      </c>
      <c r="L1080">
        <v>0.3</v>
      </c>
      <c r="M1080">
        <v>1077</v>
      </c>
    </row>
    <row r="1081" spans="6:13" x14ac:dyDescent="0.2">
      <c r="F1081" s="48">
        <v>36526</v>
      </c>
      <c r="G1081" s="2">
        <v>0.74861111111111101</v>
      </c>
      <c r="H1081">
        <v>2</v>
      </c>
      <c r="I1081">
        <v>0.1</v>
      </c>
      <c r="J1081">
        <v>1.4</v>
      </c>
      <c r="K1081">
        <v>2</v>
      </c>
      <c r="L1081">
        <v>0.3</v>
      </c>
      <c r="M1081">
        <v>1078</v>
      </c>
    </row>
    <row r="1082" spans="6:13" x14ac:dyDescent="0.2">
      <c r="F1082" s="48">
        <v>36526</v>
      </c>
      <c r="G1082" s="2">
        <v>0.74930555555555556</v>
      </c>
      <c r="H1082">
        <v>2</v>
      </c>
      <c r="I1082">
        <v>0.1</v>
      </c>
      <c r="J1082">
        <v>1.4</v>
      </c>
      <c r="K1082">
        <v>2</v>
      </c>
      <c r="L1082">
        <v>0.3</v>
      </c>
      <c r="M1082">
        <v>1079</v>
      </c>
    </row>
    <row r="1083" spans="6:13" x14ac:dyDescent="0.2">
      <c r="F1083" s="48">
        <v>36526</v>
      </c>
      <c r="G1083" s="2">
        <v>0.75</v>
      </c>
      <c r="H1083">
        <v>2</v>
      </c>
      <c r="I1083">
        <v>0.1</v>
      </c>
      <c r="J1083">
        <v>1.4</v>
      </c>
      <c r="K1083">
        <v>2</v>
      </c>
      <c r="L1083">
        <v>0.3</v>
      </c>
      <c r="M1083">
        <v>1080</v>
      </c>
    </row>
    <row r="1084" spans="6:13" x14ac:dyDescent="0.2">
      <c r="F1084" s="48">
        <v>36526</v>
      </c>
      <c r="G1084" s="2">
        <v>0.75069444444444444</v>
      </c>
      <c r="H1084">
        <v>2.1</v>
      </c>
      <c r="I1084">
        <v>0.1</v>
      </c>
      <c r="J1084">
        <v>1.4</v>
      </c>
      <c r="K1084">
        <v>2.1</v>
      </c>
      <c r="L1084">
        <v>0.3</v>
      </c>
      <c r="M1084">
        <v>1081</v>
      </c>
    </row>
    <row r="1085" spans="6:13" x14ac:dyDescent="0.2">
      <c r="F1085" s="48">
        <v>36526</v>
      </c>
      <c r="G1085" s="2">
        <v>0.75138888888888899</v>
      </c>
      <c r="H1085">
        <v>2.1</v>
      </c>
      <c r="I1085">
        <v>0.1</v>
      </c>
      <c r="J1085">
        <v>1.5</v>
      </c>
      <c r="K1085">
        <v>2.1</v>
      </c>
      <c r="L1085">
        <v>0.3</v>
      </c>
      <c r="M1085">
        <v>1082</v>
      </c>
    </row>
    <row r="1086" spans="6:13" x14ac:dyDescent="0.2">
      <c r="F1086" s="48">
        <v>36526</v>
      </c>
      <c r="G1086" s="2">
        <v>0.75208333333333333</v>
      </c>
      <c r="H1086">
        <v>2.1</v>
      </c>
      <c r="I1086">
        <v>0.1</v>
      </c>
      <c r="J1086">
        <v>1.5</v>
      </c>
      <c r="K1086">
        <v>2.1</v>
      </c>
      <c r="L1086">
        <v>0.3</v>
      </c>
      <c r="M1086">
        <v>1083</v>
      </c>
    </row>
    <row r="1087" spans="6:13" x14ac:dyDescent="0.2">
      <c r="F1087" s="48">
        <v>36526</v>
      </c>
      <c r="G1087" s="2">
        <v>0.75277777777777777</v>
      </c>
      <c r="H1087">
        <v>2.1</v>
      </c>
      <c r="I1087">
        <v>0.1</v>
      </c>
      <c r="J1087">
        <v>1.5</v>
      </c>
      <c r="K1087">
        <v>2.1</v>
      </c>
      <c r="L1087">
        <v>0.3</v>
      </c>
      <c r="M1087">
        <v>1084</v>
      </c>
    </row>
    <row r="1088" spans="6:13" x14ac:dyDescent="0.2">
      <c r="F1088" s="48">
        <v>36526</v>
      </c>
      <c r="G1088" s="2">
        <v>0.75347222222222221</v>
      </c>
      <c r="H1088">
        <v>2.1</v>
      </c>
      <c r="I1088">
        <v>0.1</v>
      </c>
      <c r="J1088">
        <v>1.5</v>
      </c>
      <c r="K1088">
        <v>2.1</v>
      </c>
      <c r="L1088">
        <v>0.3</v>
      </c>
      <c r="M1088">
        <v>1085</v>
      </c>
    </row>
    <row r="1089" spans="6:13" x14ac:dyDescent="0.2">
      <c r="F1089" s="48">
        <v>36526</v>
      </c>
      <c r="G1089" s="2">
        <v>0.75416666666666676</v>
      </c>
      <c r="H1089">
        <v>2.1</v>
      </c>
      <c r="I1089">
        <v>0.1</v>
      </c>
      <c r="J1089">
        <v>1.5</v>
      </c>
      <c r="K1089">
        <v>2.1</v>
      </c>
      <c r="L1089">
        <v>0.3</v>
      </c>
      <c r="M1089">
        <v>1086</v>
      </c>
    </row>
    <row r="1090" spans="6:13" x14ac:dyDescent="0.2">
      <c r="F1090" s="48">
        <v>36526</v>
      </c>
      <c r="G1090" s="2">
        <v>0.75486111111111109</v>
      </c>
      <c r="H1090">
        <v>2.2000000000000002</v>
      </c>
      <c r="I1090">
        <v>0.1</v>
      </c>
      <c r="J1090">
        <v>1.5</v>
      </c>
      <c r="K1090">
        <v>2.2000000000000002</v>
      </c>
      <c r="L1090">
        <v>0.3</v>
      </c>
      <c r="M1090">
        <v>1087</v>
      </c>
    </row>
    <row r="1091" spans="6:13" x14ac:dyDescent="0.2">
      <c r="F1091" s="48">
        <v>36526</v>
      </c>
      <c r="G1091" s="2">
        <v>0.75555555555555554</v>
      </c>
      <c r="H1091">
        <v>2.2000000000000002</v>
      </c>
      <c r="I1091">
        <v>0.2</v>
      </c>
      <c r="J1091">
        <v>1.5</v>
      </c>
      <c r="K1091">
        <v>2.2000000000000002</v>
      </c>
      <c r="L1091">
        <v>0.3</v>
      </c>
      <c r="M1091">
        <v>1088</v>
      </c>
    </row>
    <row r="1092" spans="6:13" x14ac:dyDescent="0.2">
      <c r="F1092" s="48">
        <v>36526</v>
      </c>
      <c r="G1092" s="2">
        <v>0.75624999999999998</v>
      </c>
      <c r="H1092">
        <v>2.2000000000000002</v>
      </c>
      <c r="I1092">
        <v>0.2</v>
      </c>
      <c r="J1092">
        <v>1.5</v>
      </c>
      <c r="K1092">
        <v>2.2000000000000002</v>
      </c>
      <c r="L1092">
        <v>0.3</v>
      </c>
      <c r="M1092">
        <v>1089</v>
      </c>
    </row>
    <row r="1093" spans="6:13" x14ac:dyDescent="0.2">
      <c r="F1093" s="48">
        <v>36526</v>
      </c>
      <c r="G1093" s="2">
        <v>0.75694444444444453</v>
      </c>
      <c r="H1093">
        <v>2.2000000000000002</v>
      </c>
      <c r="I1093">
        <v>0.2</v>
      </c>
      <c r="J1093">
        <v>1.5</v>
      </c>
      <c r="K1093">
        <v>2.2000000000000002</v>
      </c>
      <c r="L1093">
        <v>0.3</v>
      </c>
      <c r="M1093">
        <v>1090</v>
      </c>
    </row>
    <row r="1094" spans="6:13" x14ac:dyDescent="0.2">
      <c r="F1094" s="48">
        <v>36526</v>
      </c>
      <c r="G1094" s="2">
        <v>0.75763888888888886</v>
      </c>
      <c r="H1094">
        <v>2.2000000000000002</v>
      </c>
      <c r="I1094">
        <v>0.2</v>
      </c>
      <c r="J1094">
        <v>1.5</v>
      </c>
      <c r="K1094">
        <v>2.2000000000000002</v>
      </c>
      <c r="L1094">
        <v>0.3</v>
      </c>
      <c r="M1094">
        <v>1091</v>
      </c>
    </row>
    <row r="1095" spans="6:13" x14ac:dyDescent="0.2">
      <c r="F1095" s="48">
        <v>36526</v>
      </c>
      <c r="G1095" s="2">
        <v>0.7583333333333333</v>
      </c>
      <c r="H1095">
        <v>2.2000000000000002</v>
      </c>
      <c r="I1095">
        <v>0.2</v>
      </c>
      <c r="J1095">
        <v>1.5</v>
      </c>
      <c r="K1095">
        <v>2.2000000000000002</v>
      </c>
      <c r="L1095">
        <v>0.3</v>
      </c>
      <c r="M1095">
        <v>1092</v>
      </c>
    </row>
    <row r="1096" spans="6:13" x14ac:dyDescent="0.2">
      <c r="F1096" s="48">
        <v>36526</v>
      </c>
      <c r="G1096" s="2">
        <v>0.75902777777777775</v>
      </c>
      <c r="H1096">
        <v>2.2999999999999998</v>
      </c>
      <c r="I1096">
        <v>0.2</v>
      </c>
      <c r="J1096">
        <v>1.6</v>
      </c>
      <c r="K1096">
        <v>2.2999999999999998</v>
      </c>
      <c r="L1096">
        <v>0.3</v>
      </c>
      <c r="M1096">
        <v>1093</v>
      </c>
    </row>
    <row r="1097" spans="6:13" x14ac:dyDescent="0.2">
      <c r="F1097" s="48">
        <v>36526</v>
      </c>
      <c r="G1097" s="2">
        <v>0.7597222222222223</v>
      </c>
      <c r="H1097">
        <v>2.2999999999999998</v>
      </c>
      <c r="I1097">
        <v>0.2</v>
      </c>
      <c r="J1097">
        <v>1.6</v>
      </c>
      <c r="K1097">
        <v>2.2999999999999998</v>
      </c>
      <c r="L1097">
        <v>0.3</v>
      </c>
      <c r="M1097">
        <v>1094</v>
      </c>
    </row>
    <row r="1098" spans="6:13" x14ac:dyDescent="0.2">
      <c r="F1098" s="48">
        <v>36526</v>
      </c>
      <c r="G1098" s="2">
        <v>0.76041666666666663</v>
      </c>
      <c r="H1098">
        <v>2.2999999999999998</v>
      </c>
      <c r="I1098">
        <v>0.2</v>
      </c>
      <c r="J1098">
        <v>1.6</v>
      </c>
      <c r="K1098">
        <v>2.2999999999999998</v>
      </c>
      <c r="L1098">
        <v>0.3</v>
      </c>
      <c r="M1098">
        <v>1095</v>
      </c>
    </row>
    <row r="1099" spans="6:13" x14ac:dyDescent="0.2">
      <c r="F1099" s="48">
        <v>36526</v>
      </c>
      <c r="G1099" s="2">
        <v>0.76111111111111107</v>
      </c>
      <c r="H1099">
        <v>2.2999999999999998</v>
      </c>
      <c r="I1099">
        <v>0.2</v>
      </c>
      <c r="J1099">
        <v>1.6</v>
      </c>
      <c r="K1099">
        <v>2.2999999999999998</v>
      </c>
      <c r="L1099">
        <v>0.3</v>
      </c>
      <c r="M1099">
        <v>1096</v>
      </c>
    </row>
    <row r="1100" spans="6:13" x14ac:dyDescent="0.2">
      <c r="F1100" s="48">
        <v>36526</v>
      </c>
      <c r="G1100" s="2">
        <v>0.76180555555555562</v>
      </c>
      <c r="H1100">
        <v>2.4</v>
      </c>
      <c r="I1100">
        <v>0.2</v>
      </c>
      <c r="J1100">
        <v>1.6</v>
      </c>
      <c r="K1100">
        <v>2.4</v>
      </c>
      <c r="L1100">
        <v>0.3</v>
      </c>
      <c r="M1100">
        <v>1097</v>
      </c>
    </row>
    <row r="1101" spans="6:13" x14ac:dyDescent="0.2">
      <c r="F1101" s="48">
        <v>36526</v>
      </c>
      <c r="G1101" s="2">
        <v>0.76250000000000007</v>
      </c>
      <c r="H1101">
        <v>2.4</v>
      </c>
      <c r="I1101">
        <v>0.2</v>
      </c>
      <c r="J1101">
        <v>1.6</v>
      </c>
      <c r="K1101">
        <v>2.4</v>
      </c>
      <c r="L1101">
        <v>0.3</v>
      </c>
      <c r="M1101">
        <v>1098</v>
      </c>
    </row>
    <row r="1102" spans="6:13" x14ac:dyDescent="0.2">
      <c r="F1102" s="48">
        <v>36526</v>
      </c>
      <c r="G1102" s="2">
        <v>0.7631944444444444</v>
      </c>
      <c r="H1102">
        <v>2.4</v>
      </c>
      <c r="I1102">
        <v>0.2</v>
      </c>
      <c r="J1102">
        <v>1.6</v>
      </c>
      <c r="K1102">
        <v>2.4</v>
      </c>
      <c r="L1102">
        <v>0.3</v>
      </c>
      <c r="M1102">
        <v>1099</v>
      </c>
    </row>
    <row r="1103" spans="6:13" x14ac:dyDescent="0.2">
      <c r="F1103" s="48">
        <v>36526</v>
      </c>
      <c r="G1103" s="2">
        <v>0.76388888888888884</v>
      </c>
      <c r="H1103">
        <v>2.4</v>
      </c>
      <c r="I1103">
        <v>0.2</v>
      </c>
      <c r="J1103">
        <v>1.6</v>
      </c>
      <c r="K1103">
        <v>2.4</v>
      </c>
      <c r="L1103">
        <v>0.3</v>
      </c>
      <c r="M1103">
        <v>1100</v>
      </c>
    </row>
    <row r="1104" spans="6:13" x14ac:dyDescent="0.2">
      <c r="F1104" s="48">
        <v>36526</v>
      </c>
      <c r="G1104" s="2">
        <v>0.76458333333333339</v>
      </c>
      <c r="H1104">
        <v>2.5</v>
      </c>
      <c r="I1104">
        <v>0.2</v>
      </c>
      <c r="J1104">
        <v>1.6</v>
      </c>
      <c r="K1104">
        <v>2.5</v>
      </c>
      <c r="L1104">
        <v>0.3</v>
      </c>
      <c r="M1104">
        <v>1101</v>
      </c>
    </row>
    <row r="1105" spans="6:13" x14ac:dyDescent="0.2">
      <c r="F1105" s="48">
        <v>36526</v>
      </c>
      <c r="G1105" s="2">
        <v>0.76527777777777783</v>
      </c>
      <c r="H1105">
        <v>2.6</v>
      </c>
      <c r="I1105">
        <v>0.2</v>
      </c>
      <c r="J1105">
        <v>1.6</v>
      </c>
      <c r="K1105">
        <v>2.6</v>
      </c>
      <c r="L1105">
        <v>0.3</v>
      </c>
      <c r="M1105">
        <v>1102</v>
      </c>
    </row>
    <row r="1106" spans="6:13" x14ac:dyDescent="0.2">
      <c r="F1106" s="48">
        <v>36526</v>
      </c>
      <c r="G1106" s="2">
        <v>0.76597222222222217</v>
      </c>
      <c r="H1106">
        <v>2.7</v>
      </c>
      <c r="I1106">
        <v>0.2</v>
      </c>
      <c r="J1106">
        <v>1.7</v>
      </c>
      <c r="K1106">
        <v>2.7</v>
      </c>
      <c r="L1106">
        <v>0.3</v>
      </c>
      <c r="M1106">
        <v>1103</v>
      </c>
    </row>
    <row r="1107" spans="6:13" x14ac:dyDescent="0.2">
      <c r="F1107" s="48">
        <v>36526</v>
      </c>
      <c r="G1107" s="2">
        <v>0.76666666666666661</v>
      </c>
      <c r="H1107">
        <v>2.8</v>
      </c>
      <c r="I1107">
        <v>0.2</v>
      </c>
      <c r="J1107">
        <v>1.7</v>
      </c>
      <c r="K1107">
        <v>2.8</v>
      </c>
      <c r="L1107">
        <v>0.3</v>
      </c>
      <c r="M1107">
        <v>1104</v>
      </c>
    </row>
    <row r="1108" spans="6:13" x14ac:dyDescent="0.2">
      <c r="F1108" s="48">
        <v>36526</v>
      </c>
      <c r="G1108" s="2">
        <v>0.76736111111111116</v>
      </c>
      <c r="H1108">
        <v>2.9</v>
      </c>
      <c r="I1108">
        <v>0.2</v>
      </c>
      <c r="J1108">
        <v>1.7</v>
      </c>
      <c r="K1108">
        <v>2.9</v>
      </c>
      <c r="L1108">
        <v>0.3</v>
      </c>
      <c r="M1108">
        <v>1105</v>
      </c>
    </row>
    <row r="1109" spans="6:13" x14ac:dyDescent="0.2">
      <c r="F1109" s="48">
        <v>36526</v>
      </c>
      <c r="G1109" s="2">
        <v>0.7680555555555556</v>
      </c>
      <c r="H1109">
        <v>3</v>
      </c>
      <c r="I1109">
        <v>0.2</v>
      </c>
      <c r="J1109">
        <v>1.7</v>
      </c>
      <c r="K1109">
        <v>3</v>
      </c>
      <c r="L1109">
        <v>0.3</v>
      </c>
      <c r="M1109">
        <v>1106</v>
      </c>
    </row>
    <row r="1110" spans="6:13" x14ac:dyDescent="0.2">
      <c r="F1110" s="48">
        <v>36526</v>
      </c>
      <c r="G1110" s="2">
        <v>0.76874999999999993</v>
      </c>
      <c r="H1110">
        <v>3.1</v>
      </c>
      <c r="I1110">
        <v>0.2</v>
      </c>
      <c r="J1110">
        <v>1.7</v>
      </c>
      <c r="K1110">
        <v>3.1</v>
      </c>
      <c r="L1110">
        <v>0.3</v>
      </c>
      <c r="M1110">
        <v>1107</v>
      </c>
    </row>
    <row r="1111" spans="6:13" x14ac:dyDescent="0.2">
      <c r="F1111" s="48">
        <v>36526</v>
      </c>
      <c r="G1111" s="2">
        <v>0.76944444444444438</v>
      </c>
      <c r="H1111">
        <v>3.2</v>
      </c>
      <c r="I1111">
        <v>0.2</v>
      </c>
      <c r="J1111">
        <v>1.8</v>
      </c>
      <c r="K1111">
        <v>3.2</v>
      </c>
      <c r="L1111">
        <v>0.4</v>
      </c>
      <c r="M1111">
        <v>1108</v>
      </c>
    </row>
    <row r="1112" spans="6:13" x14ac:dyDescent="0.2">
      <c r="F1112" s="48">
        <v>36526</v>
      </c>
      <c r="G1112" s="2">
        <v>0.77013888888888893</v>
      </c>
      <c r="H1112">
        <v>3.4</v>
      </c>
      <c r="I1112">
        <v>0.2</v>
      </c>
      <c r="J1112">
        <v>1.8</v>
      </c>
      <c r="K1112">
        <v>3.4</v>
      </c>
      <c r="L1112">
        <v>0.4</v>
      </c>
      <c r="M1112">
        <v>1109</v>
      </c>
    </row>
    <row r="1113" spans="6:13" x14ac:dyDescent="0.2">
      <c r="F1113" s="48">
        <v>36526</v>
      </c>
      <c r="G1113" s="2">
        <v>0.77083333333333337</v>
      </c>
      <c r="H1113">
        <v>3.4</v>
      </c>
      <c r="I1113">
        <v>0.2</v>
      </c>
      <c r="J1113">
        <v>1.8</v>
      </c>
      <c r="K1113">
        <v>3.4</v>
      </c>
      <c r="L1113">
        <v>0.4</v>
      </c>
      <c r="M1113">
        <v>1110</v>
      </c>
    </row>
    <row r="1114" spans="6:13" x14ac:dyDescent="0.2">
      <c r="F1114" s="48">
        <v>36526</v>
      </c>
      <c r="G1114" s="2">
        <v>0.7715277777777777</v>
      </c>
      <c r="H1114">
        <v>3.4</v>
      </c>
      <c r="I1114">
        <v>0.2</v>
      </c>
      <c r="J1114">
        <v>1.8</v>
      </c>
      <c r="K1114">
        <v>3.4</v>
      </c>
      <c r="L1114">
        <v>0.4</v>
      </c>
      <c r="M1114">
        <v>1111</v>
      </c>
    </row>
    <row r="1115" spans="6:13" x14ac:dyDescent="0.2">
      <c r="F1115" s="48">
        <v>36526</v>
      </c>
      <c r="G1115" s="2">
        <v>0.77222222222222225</v>
      </c>
      <c r="H1115">
        <v>3.4</v>
      </c>
      <c r="I1115">
        <v>0.2</v>
      </c>
      <c r="J1115">
        <v>1.8</v>
      </c>
      <c r="K1115">
        <v>3.4</v>
      </c>
      <c r="L1115">
        <v>0.4</v>
      </c>
      <c r="M1115">
        <v>1112</v>
      </c>
    </row>
    <row r="1116" spans="6:13" x14ac:dyDescent="0.2">
      <c r="F1116" s="48">
        <v>36526</v>
      </c>
      <c r="G1116" s="2">
        <v>0.7729166666666667</v>
      </c>
      <c r="H1116">
        <v>3.4</v>
      </c>
      <c r="I1116">
        <v>0.2</v>
      </c>
      <c r="J1116">
        <v>1.9</v>
      </c>
      <c r="K1116">
        <v>3.4</v>
      </c>
      <c r="L1116">
        <v>0.4</v>
      </c>
      <c r="M1116">
        <v>1113</v>
      </c>
    </row>
    <row r="1117" spans="6:13" x14ac:dyDescent="0.2">
      <c r="F1117" s="48">
        <v>36526</v>
      </c>
      <c r="G1117" s="2">
        <v>0.77361111111111114</v>
      </c>
      <c r="H1117">
        <v>3.4</v>
      </c>
      <c r="I1117">
        <v>0.2</v>
      </c>
      <c r="J1117">
        <v>1.9</v>
      </c>
      <c r="K1117">
        <v>3.4</v>
      </c>
      <c r="L1117">
        <v>0.4</v>
      </c>
      <c r="M1117">
        <v>1114</v>
      </c>
    </row>
    <row r="1118" spans="6:13" x14ac:dyDescent="0.2">
      <c r="F1118" s="48">
        <v>36526</v>
      </c>
      <c r="G1118" s="2">
        <v>0.77430555555555547</v>
      </c>
      <c r="H1118">
        <v>3.4</v>
      </c>
      <c r="I1118">
        <v>0.2</v>
      </c>
      <c r="J1118">
        <v>1.9</v>
      </c>
      <c r="K1118">
        <v>3.4</v>
      </c>
      <c r="L1118">
        <v>0.4</v>
      </c>
      <c r="M1118">
        <v>1115</v>
      </c>
    </row>
    <row r="1119" spans="6:13" x14ac:dyDescent="0.2">
      <c r="F1119" s="48">
        <v>36526</v>
      </c>
      <c r="G1119" s="2">
        <v>0.77500000000000002</v>
      </c>
      <c r="H1119">
        <v>3.5</v>
      </c>
      <c r="I1119">
        <v>0.2</v>
      </c>
      <c r="J1119">
        <v>1.9</v>
      </c>
      <c r="K1119">
        <v>3.5</v>
      </c>
      <c r="L1119">
        <v>0.4</v>
      </c>
      <c r="M1119">
        <v>1116</v>
      </c>
    </row>
    <row r="1120" spans="6:13" x14ac:dyDescent="0.2">
      <c r="F1120" s="48">
        <v>36526</v>
      </c>
      <c r="G1120" s="2">
        <v>0.77569444444444446</v>
      </c>
      <c r="H1120">
        <v>3.4</v>
      </c>
      <c r="I1120">
        <v>0.2</v>
      </c>
      <c r="J1120">
        <v>1.9</v>
      </c>
      <c r="K1120">
        <v>3.4</v>
      </c>
      <c r="L1120">
        <v>0.4</v>
      </c>
      <c r="M1120">
        <v>1117</v>
      </c>
    </row>
    <row r="1121" spans="6:13" x14ac:dyDescent="0.2">
      <c r="F1121" s="48">
        <v>36526</v>
      </c>
      <c r="G1121" s="2">
        <v>0.77638888888888891</v>
      </c>
      <c r="H1121">
        <v>3.4</v>
      </c>
      <c r="I1121">
        <v>0.2</v>
      </c>
      <c r="J1121">
        <v>2</v>
      </c>
      <c r="K1121">
        <v>3.4</v>
      </c>
      <c r="L1121">
        <v>0.4</v>
      </c>
      <c r="M1121">
        <v>1118</v>
      </c>
    </row>
    <row r="1122" spans="6:13" x14ac:dyDescent="0.2">
      <c r="F1122" s="48">
        <v>36526</v>
      </c>
      <c r="G1122" s="2">
        <v>0.77708333333333324</v>
      </c>
      <c r="H1122">
        <v>3.5</v>
      </c>
      <c r="I1122">
        <v>0.2</v>
      </c>
      <c r="J1122">
        <v>2</v>
      </c>
      <c r="K1122">
        <v>3.5</v>
      </c>
      <c r="L1122">
        <v>0.4</v>
      </c>
      <c r="M1122">
        <v>1119</v>
      </c>
    </row>
    <row r="1123" spans="6:13" x14ac:dyDescent="0.2">
      <c r="F1123" s="48">
        <v>36526</v>
      </c>
      <c r="G1123" s="2">
        <v>0.77777777777777779</v>
      </c>
      <c r="H1123">
        <v>3.5</v>
      </c>
      <c r="I1123">
        <v>0.2</v>
      </c>
      <c r="J1123">
        <v>2</v>
      </c>
      <c r="K1123">
        <v>3.5</v>
      </c>
      <c r="L1123">
        <v>0.4</v>
      </c>
      <c r="M1123">
        <v>1120</v>
      </c>
    </row>
    <row r="1124" spans="6:13" x14ac:dyDescent="0.2">
      <c r="F1124" s="48">
        <v>36526</v>
      </c>
      <c r="G1124" s="2">
        <v>0.77847222222222223</v>
      </c>
      <c r="H1124">
        <v>3.6</v>
      </c>
      <c r="I1124">
        <v>0.2</v>
      </c>
      <c r="J1124">
        <v>2</v>
      </c>
      <c r="K1124">
        <v>3.6</v>
      </c>
      <c r="L1124">
        <v>0.4</v>
      </c>
      <c r="M1124">
        <v>1121</v>
      </c>
    </row>
    <row r="1125" spans="6:13" x14ac:dyDescent="0.2">
      <c r="F1125" s="48">
        <v>36526</v>
      </c>
      <c r="G1125" s="2">
        <v>0.77916666666666667</v>
      </c>
      <c r="H1125">
        <v>3.7</v>
      </c>
      <c r="I1125">
        <v>0.2</v>
      </c>
      <c r="J1125">
        <v>2</v>
      </c>
      <c r="K1125">
        <v>3.7</v>
      </c>
      <c r="L1125">
        <v>0.4</v>
      </c>
      <c r="M1125">
        <v>1122</v>
      </c>
    </row>
    <row r="1126" spans="6:13" x14ac:dyDescent="0.2">
      <c r="F1126" s="48">
        <v>36526</v>
      </c>
      <c r="G1126" s="2">
        <v>0.77986111111111101</v>
      </c>
      <c r="H1126">
        <v>3.8</v>
      </c>
      <c r="I1126">
        <v>0.2</v>
      </c>
      <c r="J1126">
        <v>2.1</v>
      </c>
      <c r="K1126">
        <v>3.8</v>
      </c>
      <c r="L1126">
        <v>0.4</v>
      </c>
      <c r="M1126">
        <v>1123</v>
      </c>
    </row>
    <row r="1127" spans="6:13" x14ac:dyDescent="0.2">
      <c r="F1127" s="48">
        <v>36526</v>
      </c>
      <c r="G1127" s="2">
        <v>0.78055555555555556</v>
      </c>
      <c r="H1127">
        <v>4</v>
      </c>
      <c r="I1127">
        <v>0.2</v>
      </c>
      <c r="J1127">
        <v>2.1</v>
      </c>
      <c r="K1127">
        <v>4</v>
      </c>
      <c r="L1127">
        <v>0.4</v>
      </c>
      <c r="M1127">
        <v>1124</v>
      </c>
    </row>
    <row r="1128" spans="6:13" x14ac:dyDescent="0.2">
      <c r="F1128" s="48">
        <v>36526</v>
      </c>
      <c r="G1128" s="2">
        <v>0.78125</v>
      </c>
      <c r="H1128">
        <v>4.0999999999999996</v>
      </c>
      <c r="I1128">
        <v>0.2</v>
      </c>
      <c r="J1128">
        <v>2.1</v>
      </c>
      <c r="K1128">
        <v>4.0999999999999996</v>
      </c>
      <c r="L1128">
        <v>0.4</v>
      </c>
      <c r="M1128">
        <v>1125</v>
      </c>
    </row>
    <row r="1129" spans="6:13" x14ac:dyDescent="0.2">
      <c r="F1129" s="48">
        <v>36526</v>
      </c>
      <c r="G1129" s="2">
        <v>0.78194444444444444</v>
      </c>
      <c r="H1129">
        <v>4.3</v>
      </c>
      <c r="I1129">
        <v>0.2</v>
      </c>
      <c r="J1129">
        <v>2.2000000000000002</v>
      </c>
      <c r="K1129">
        <v>4.3</v>
      </c>
      <c r="L1129">
        <v>0.4</v>
      </c>
      <c r="M1129">
        <v>1126</v>
      </c>
    </row>
    <row r="1130" spans="6:13" x14ac:dyDescent="0.2">
      <c r="F1130" s="48">
        <v>36526</v>
      </c>
      <c r="G1130" s="2">
        <v>0.78263888888888899</v>
      </c>
      <c r="H1130">
        <v>4.4000000000000004</v>
      </c>
      <c r="I1130">
        <v>0.2</v>
      </c>
      <c r="J1130">
        <v>2.2000000000000002</v>
      </c>
      <c r="K1130">
        <v>4.4000000000000004</v>
      </c>
      <c r="L1130">
        <v>0.4</v>
      </c>
      <c r="M1130">
        <v>1127</v>
      </c>
    </row>
    <row r="1131" spans="6:13" x14ac:dyDescent="0.2">
      <c r="F1131" s="48">
        <v>36526</v>
      </c>
      <c r="G1131" s="2">
        <v>0.78333333333333333</v>
      </c>
      <c r="H1131">
        <v>4.5999999999999996</v>
      </c>
      <c r="I1131">
        <v>0.2</v>
      </c>
      <c r="J1131">
        <v>2.2000000000000002</v>
      </c>
      <c r="K1131">
        <v>4.5999999999999996</v>
      </c>
      <c r="L1131">
        <v>0.4</v>
      </c>
      <c r="M1131">
        <v>1128</v>
      </c>
    </row>
    <row r="1132" spans="6:13" x14ac:dyDescent="0.2">
      <c r="F1132" s="48">
        <v>36526</v>
      </c>
      <c r="G1132" s="2">
        <v>0.78402777777777777</v>
      </c>
      <c r="H1132">
        <v>4.7</v>
      </c>
      <c r="I1132">
        <v>0.2</v>
      </c>
      <c r="J1132">
        <v>2.2000000000000002</v>
      </c>
      <c r="K1132">
        <v>4.7</v>
      </c>
      <c r="L1132">
        <v>0.4</v>
      </c>
      <c r="M1132">
        <v>1129</v>
      </c>
    </row>
    <row r="1133" spans="6:13" x14ac:dyDescent="0.2">
      <c r="F1133" s="48">
        <v>36526</v>
      </c>
      <c r="G1133" s="2">
        <v>0.78472222222222221</v>
      </c>
      <c r="H1133">
        <v>4.8</v>
      </c>
      <c r="I1133">
        <v>0.2</v>
      </c>
      <c r="J1133">
        <v>2.2999999999999998</v>
      </c>
      <c r="K1133">
        <v>4.8</v>
      </c>
      <c r="L1133">
        <v>0.5</v>
      </c>
      <c r="M1133">
        <v>1130</v>
      </c>
    </row>
    <row r="1134" spans="6:13" x14ac:dyDescent="0.2">
      <c r="F1134" s="48">
        <v>36526</v>
      </c>
      <c r="G1134" s="2">
        <v>0.78541666666666676</v>
      </c>
      <c r="H1134">
        <v>4.9000000000000004</v>
      </c>
      <c r="I1134">
        <v>0.2</v>
      </c>
      <c r="J1134">
        <v>2.2999999999999998</v>
      </c>
      <c r="K1134">
        <v>4.9000000000000004</v>
      </c>
      <c r="L1134">
        <v>0.5</v>
      </c>
      <c r="M1134">
        <v>1131</v>
      </c>
    </row>
    <row r="1135" spans="6:13" x14ac:dyDescent="0.2">
      <c r="F1135" s="48">
        <v>36526</v>
      </c>
      <c r="G1135" s="2">
        <v>0.78611111111111109</v>
      </c>
      <c r="H1135">
        <v>4.9000000000000004</v>
      </c>
      <c r="I1135">
        <v>0.2</v>
      </c>
      <c r="J1135">
        <v>2.4</v>
      </c>
      <c r="K1135">
        <v>4.9000000000000004</v>
      </c>
      <c r="L1135">
        <v>0.5</v>
      </c>
      <c r="M1135">
        <v>1132</v>
      </c>
    </row>
    <row r="1136" spans="6:13" x14ac:dyDescent="0.2">
      <c r="F1136" s="48">
        <v>36526</v>
      </c>
      <c r="G1136" s="2">
        <v>0.78680555555555554</v>
      </c>
      <c r="H1136">
        <v>5</v>
      </c>
      <c r="I1136">
        <v>0.2</v>
      </c>
      <c r="J1136">
        <v>2.4</v>
      </c>
      <c r="K1136">
        <v>5</v>
      </c>
      <c r="L1136">
        <v>0.5</v>
      </c>
      <c r="M1136">
        <v>1133</v>
      </c>
    </row>
    <row r="1137" spans="6:13" x14ac:dyDescent="0.2">
      <c r="F1137" s="48">
        <v>36526</v>
      </c>
      <c r="G1137" s="2">
        <v>0.78749999999999998</v>
      </c>
      <c r="H1137">
        <v>5.0999999999999996</v>
      </c>
      <c r="I1137">
        <v>0.2</v>
      </c>
      <c r="J1137">
        <v>2.4</v>
      </c>
      <c r="K1137">
        <v>5.0999999999999996</v>
      </c>
      <c r="L1137">
        <v>0.5</v>
      </c>
      <c r="M1137">
        <v>1134</v>
      </c>
    </row>
    <row r="1138" spans="6:13" x14ac:dyDescent="0.2">
      <c r="F1138" s="48">
        <v>36526</v>
      </c>
      <c r="G1138" s="2">
        <v>0.78819444444444453</v>
      </c>
      <c r="H1138">
        <v>5.2</v>
      </c>
      <c r="I1138">
        <v>0.2</v>
      </c>
      <c r="J1138">
        <v>2.5</v>
      </c>
      <c r="K1138">
        <v>5.2</v>
      </c>
      <c r="L1138">
        <v>0.5</v>
      </c>
      <c r="M1138">
        <v>1135</v>
      </c>
    </row>
    <row r="1139" spans="6:13" x14ac:dyDescent="0.2">
      <c r="F1139" s="48">
        <v>36526</v>
      </c>
      <c r="G1139" s="2">
        <v>0.78888888888888886</v>
      </c>
      <c r="H1139">
        <v>5.2</v>
      </c>
      <c r="I1139">
        <v>0.3</v>
      </c>
      <c r="J1139">
        <v>2.5</v>
      </c>
      <c r="K1139">
        <v>5.2</v>
      </c>
      <c r="L1139">
        <v>0.5</v>
      </c>
      <c r="M1139">
        <v>1136</v>
      </c>
    </row>
    <row r="1140" spans="6:13" x14ac:dyDescent="0.2">
      <c r="F1140" s="48">
        <v>36526</v>
      </c>
      <c r="G1140" s="2">
        <v>0.7895833333333333</v>
      </c>
      <c r="H1140">
        <v>5.4</v>
      </c>
      <c r="I1140">
        <v>0.3</v>
      </c>
      <c r="J1140">
        <v>2.5</v>
      </c>
      <c r="K1140">
        <v>5.4</v>
      </c>
      <c r="L1140">
        <v>0.5</v>
      </c>
      <c r="M1140">
        <v>1137</v>
      </c>
    </row>
    <row r="1141" spans="6:13" x14ac:dyDescent="0.2">
      <c r="F1141" s="48">
        <v>36526</v>
      </c>
      <c r="G1141" s="2">
        <v>0.79027777777777775</v>
      </c>
      <c r="H1141">
        <v>5.5</v>
      </c>
      <c r="I1141">
        <v>0.3</v>
      </c>
      <c r="J1141">
        <v>2.6</v>
      </c>
      <c r="K1141">
        <v>5.5</v>
      </c>
      <c r="L1141">
        <v>0.5</v>
      </c>
      <c r="M1141">
        <v>1138</v>
      </c>
    </row>
    <row r="1142" spans="6:13" x14ac:dyDescent="0.2">
      <c r="F1142" s="48">
        <v>36526</v>
      </c>
      <c r="G1142" s="2">
        <v>0.7909722222222223</v>
      </c>
      <c r="H1142">
        <v>5.6</v>
      </c>
      <c r="I1142">
        <v>0.3</v>
      </c>
      <c r="J1142">
        <v>2.6</v>
      </c>
      <c r="K1142">
        <v>5.6</v>
      </c>
      <c r="L1142">
        <v>0.5</v>
      </c>
      <c r="M1142">
        <v>1139</v>
      </c>
    </row>
    <row r="1143" spans="6:13" x14ac:dyDescent="0.2">
      <c r="F1143" s="48">
        <v>36526</v>
      </c>
      <c r="G1143" s="2">
        <v>0.79166666666666663</v>
      </c>
      <c r="H1143">
        <v>5.8</v>
      </c>
      <c r="I1143">
        <v>0.3</v>
      </c>
      <c r="J1143">
        <v>2.7</v>
      </c>
      <c r="K1143">
        <v>5.8</v>
      </c>
      <c r="L1143">
        <v>0.5</v>
      </c>
      <c r="M1143">
        <v>1140</v>
      </c>
    </row>
    <row r="1144" spans="6:13" x14ac:dyDescent="0.2">
      <c r="F1144" s="48">
        <v>36526</v>
      </c>
      <c r="G1144" s="2">
        <v>0.79236111111111107</v>
      </c>
      <c r="H1144">
        <v>6</v>
      </c>
      <c r="I1144">
        <v>0.3</v>
      </c>
      <c r="J1144">
        <v>2.7</v>
      </c>
      <c r="K1144">
        <v>6</v>
      </c>
      <c r="L1144">
        <v>0.5</v>
      </c>
      <c r="M1144">
        <v>1141</v>
      </c>
    </row>
    <row r="1145" spans="6:13" x14ac:dyDescent="0.2">
      <c r="F1145" s="48">
        <v>36526</v>
      </c>
      <c r="G1145" s="2">
        <v>0.79305555555555562</v>
      </c>
      <c r="H1145">
        <v>6.3</v>
      </c>
      <c r="I1145">
        <v>0.3</v>
      </c>
      <c r="J1145">
        <v>2.8</v>
      </c>
      <c r="K1145">
        <v>6.3</v>
      </c>
      <c r="L1145">
        <v>0.6</v>
      </c>
      <c r="M1145">
        <v>1142</v>
      </c>
    </row>
    <row r="1146" spans="6:13" x14ac:dyDescent="0.2">
      <c r="F1146" s="48">
        <v>36526</v>
      </c>
      <c r="G1146" s="2">
        <v>0.79375000000000007</v>
      </c>
      <c r="H1146">
        <v>6.4</v>
      </c>
      <c r="I1146">
        <v>0.3</v>
      </c>
      <c r="J1146">
        <v>2.8</v>
      </c>
      <c r="K1146">
        <v>6.4</v>
      </c>
      <c r="L1146">
        <v>0.6</v>
      </c>
      <c r="M1146">
        <v>1143</v>
      </c>
    </row>
    <row r="1147" spans="6:13" x14ac:dyDescent="0.2">
      <c r="F1147" s="48">
        <v>36526</v>
      </c>
      <c r="G1147" s="2">
        <v>0.7944444444444444</v>
      </c>
      <c r="H1147">
        <v>6.6</v>
      </c>
      <c r="I1147">
        <v>0.3</v>
      </c>
      <c r="J1147">
        <v>2.9</v>
      </c>
      <c r="K1147">
        <v>6.6</v>
      </c>
      <c r="L1147">
        <v>0.6</v>
      </c>
      <c r="M1147">
        <v>1144</v>
      </c>
    </row>
    <row r="1148" spans="6:13" x14ac:dyDescent="0.2">
      <c r="F1148" s="48">
        <v>36526</v>
      </c>
      <c r="G1148" s="2">
        <v>0.79513888888888884</v>
      </c>
      <c r="H1148">
        <v>7</v>
      </c>
      <c r="I1148">
        <v>0.3</v>
      </c>
      <c r="J1148">
        <v>2.9</v>
      </c>
      <c r="K1148">
        <v>7</v>
      </c>
      <c r="L1148">
        <v>0.6</v>
      </c>
      <c r="M1148">
        <v>1145</v>
      </c>
    </row>
    <row r="1149" spans="6:13" x14ac:dyDescent="0.2">
      <c r="F1149" s="48">
        <v>36526</v>
      </c>
      <c r="G1149" s="2">
        <v>0.79583333333333339</v>
      </c>
      <c r="H1149">
        <v>7.5</v>
      </c>
      <c r="I1149">
        <v>0.3</v>
      </c>
      <c r="J1149">
        <v>3</v>
      </c>
      <c r="K1149">
        <v>7.5</v>
      </c>
      <c r="L1149">
        <v>0.6</v>
      </c>
      <c r="M1149">
        <v>1146</v>
      </c>
    </row>
    <row r="1150" spans="6:13" x14ac:dyDescent="0.2">
      <c r="F1150" s="48">
        <v>36526</v>
      </c>
      <c r="G1150" s="2">
        <v>0.79652777777777783</v>
      </c>
      <c r="H1150">
        <v>7.7</v>
      </c>
      <c r="I1150">
        <v>0.3</v>
      </c>
      <c r="J1150">
        <v>3</v>
      </c>
      <c r="K1150">
        <v>7.7</v>
      </c>
      <c r="L1150">
        <v>0.6</v>
      </c>
      <c r="M1150">
        <v>1147</v>
      </c>
    </row>
    <row r="1151" spans="6:13" x14ac:dyDescent="0.2">
      <c r="F1151" s="48">
        <v>36526</v>
      </c>
      <c r="G1151" s="2">
        <v>0.79722222222222217</v>
      </c>
      <c r="H1151">
        <v>8</v>
      </c>
      <c r="I1151">
        <v>0.3</v>
      </c>
      <c r="J1151">
        <v>3.1</v>
      </c>
      <c r="K1151">
        <v>8</v>
      </c>
      <c r="L1151">
        <v>0.6</v>
      </c>
      <c r="M1151">
        <v>1148</v>
      </c>
    </row>
    <row r="1152" spans="6:13" x14ac:dyDescent="0.2">
      <c r="F1152" s="48">
        <v>36526</v>
      </c>
      <c r="G1152" s="2">
        <v>0.79791666666666661</v>
      </c>
      <c r="H1152">
        <v>9.4</v>
      </c>
      <c r="I1152">
        <v>0.3</v>
      </c>
      <c r="J1152">
        <v>3.2</v>
      </c>
      <c r="K1152">
        <v>9.4</v>
      </c>
      <c r="L1152">
        <v>0.6</v>
      </c>
      <c r="M1152">
        <v>1149</v>
      </c>
    </row>
    <row r="1153" spans="6:13" x14ac:dyDescent="0.2">
      <c r="F1153" s="48">
        <v>36526</v>
      </c>
      <c r="G1153" s="2">
        <v>0.79861111111111116</v>
      </c>
      <c r="H1153">
        <v>10.6</v>
      </c>
      <c r="I1153">
        <v>0.3</v>
      </c>
      <c r="J1153">
        <v>3.3</v>
      </c>
      <c r="K1153">
        <v>10.6</v>
      </c>
      <c r="L1153">
        <v>0.7</v>
      </c>
      <c r="M1153">
        <v>1150</v>
      </c>
    </row>
    <row r="1154" spans="6:13" x14ac:dyDescent="0.2">
      <c r="F1154" s="48">
        <v>36526</v>
      </c>
      <c r="G1154" s="2">
        <v>0.7993055555555556</v>
      </c>
      <c r="H1154">
        <v>10.5</v>
      </c>
      <c r="I1154">
        <v>0.3</v>
      </c>
      <c r="J1154">
        <v>3.4</v>
      </c>
      <c r="K1154">
        <v>10.5</v>
      </c>
      <c r="L1154">
        <v>0.7</v>
      </c>
      <c r="M1154">
        <v>1151</v>
      </c>
    </row>
    <row r="1155" spans="6:13" x14ac:dyDescent="0.2">
      <c r="F1155" s="48">
        <v>36526</v>
      </c>
      <c r="G1155" s="2">
        <v>0.79999999999999993</v>
      </c>
      <c r="H1155">
        <v>13</v>
      </c>
      <c r="I1155">
        <v>0.3</v>
      </c>
      <c r="J1155">
        <v>3.5</v>
      </c>
      <c r="K1155">
        <v>13</v>
      </c>
      <c r="L1155">
        <v>0.7</v>
      </c>
      <c r="M1155">
        <v>1152</v>
      </c>
    </row>
    <row r="1156" spans="6:13" x14ac:dyDescent="0.2">
      <c r="F1156" s="48">
        <v>36526</v>
      </c>
      <c r="G1156" s="2">
        <v>0.80069444444444438</v>
      </c>
      <c r="H1156">
        <v>14.2</v>
      </c>
      <c r="I1156">
        <v>0.4</v>
      </c>
      <c r="J1156">
        <v>3.6</v>
      </c>
      <c r="K1156">
        <v>14.2</v>
      </c>
      <c r="L1156">
        <v>0.7</v>
      </c>
      <c r="M1156">
        <v>1153</v>
      </c>
    </row>
    <row r="1157" spans="6:13" x14ac:dyDescent="0.2">
      <c r="F1157" s="48">
        <v>36526</v>
      </c>
      <c r="G1157" s="2">
        <v>0.80138888888888893</v>
      </c>
      <c r="H1157">
        <v>14.4</v>
      </c>
      <c r="I1157">
        <v>0.4</v>
      </c>
      <c r="J1157">
        <v>3.8</v>
      </c>
      <c r="K1157">
        <v>14.4</v>
      </c>
      <c r="L1157">
        <v>0.8</v>
      </c>
      <c r="M1157">
        <v>1154</v>
      </c>
    </row>
    <row r="1158" spans="6:13" x14ac:dyDescent="0.2">
      <c r="F1158" s="48">
        <v>36526</v>
      </c>
      <c r="G1158" s="2">
        <v>0.80208333333333337</v>
      </c>
      <c r="H1158">
        <v>14.2</v>
      </c>
      <c r="I1158">
        <v>0.4</v>
      </c>
      <c r="J1158">
        <v>3.9</v>
      </c>
      <c r="K1158">
        <v>14.2</v>
      </c>
      <c r="L1158">
        <v>0.8</v>
      </c>
      <c r="M1158">
        <v>1155</v>
      </c>
    </row>
    <row r="1159" spans="6:13" x14ac:dyDescent="0.2">
      <c r="F1159" s="48">
        <v>36526</v>
      </c>
      <c r="G1159" s="2">
        <v>0.8027777777777777</v>
      </c>
      <c r="H1159">
        <v>14</v>
      </c>
      <c r="I1159">
        <v>0.4</v>
      </c>
      <c r="J1159">
        <v>4</v>
      </c>
      <c r="K1159">
        <v>14</v>
      </c>
      <c r="L1159">
        <v>0.8</v>
      </c>
      <c r="M1159">
        <v>1156</v>
      </c>
    </row>
    <row r="1160" spans="6:13" x14ac:dyDescent="0.2">
      <c r="F1160" s="48">
        <v>36526</v>
      </c>
      <c r="G1160" s="2">
        <v>0.80347222222222225</v>
      </c>
      <c r="H1160">
        <v>13.7</v>
      </c>
      <c r="I1160">
        <v>0.4</v>
      </c>
      <c r="J1160">
        <v>4.2</v>
      </c>
      <c r="K1160">
        <v>13.7</v>
      </c>
      <c r="L1160">
        <v>0.8</v>
      </c>
      <c r="M1160">
        <v>1157</v>
      </c>
    </row>
    <row r="1161" spans="6:13" x14ac:dyDescent="0.2">
      <c r="F1161" s="48">
        <v>36526</v>
      </c>
      <c r="G1161" s="2">
        <v>0.8041666666666667</v>
      </c>
      <c r="H1161">
        <v>13.3</v>
      </c>
      <c r="I1161">
        <v>0.4</v>
      </c>
      <c r="J1161">
        <v>4.3</v>
      </c>
      <c r="K1161">
        <v>13.3</v>
      </c>
      <c r="L1161">
        <v>0.9</v>
      </c>
      <c r="M1161">
        <v>1158</v>
      </c>
    </row>
    <row r="1162" spans="6:13" x14ac:dyDescent="0.2">
      <c r="F1162" s="48">
        <v>36526</v>
      </c>
      <c r="G1162" s="2">
        <v>0.80486111111111114</v>
      </c>
      <c r="H1162">
        <v>11.9</v>
      </c>
      <c r="I1162">
        <v>0.4</v>
      </c>
      <c r="J1162">
        <v>4.4000000000000004</v>
      </c>
      <c r="K1162">
        <v>11.9</v>
      </c>
      <c r="L1162">
        <v>0.9</v>
      </c>
      <c r="M1162">
        <v>1159</v>
      </c>
    </row>
    <row r="1163" spans="6:13" x14ac:dyDescent="0.2">
      <c r="F1163" s="48">
        <v>36526</v>
      </c>
      <c r="G1163" s="2">
        <v>0.80555555555555547</v>
      </c>
      <c r="H1163">
        <v>10.5</v>
      </c>
      <c r="I1163">
        <v>0.5</v>
      </c>
      <c r="J1163">
        <v>4.5</v>
      </c>
      <c r="K1163">
        <v>10.5</v>
      </c>
      <c r="L1163">
        <v>0.9</v>
      </c>
      <c r="M1163">
        <v>1160</v>
      </c>
    </row>
    <row r="1164" spans="6:13" x14ac:dyDescent="0.2">
      <c r="F1164" s="48">
        <v>36526</v>
      </c>
      <c r="G1164" s="2">
        <v>0.80625000000000002</v>
      </c>
      <c r="H1164">
        <v>10.4</v>
      </c>
      <c r="I1164">
        <v>0.5</v>
      </c>
      <c r="J1164">
        <v>4.5999999999999996</v>
      </c>
      <c r="K1164">
        <v>10.4</v>
      </c>
      <c r="L1164">
        <v>0.9</v>
      </c>
      <c r="M1164">
        <v>1161</v>
      </c>
    </row>
    <row r="1165" spans="6:13" x14ac:dyDescent="0.2">
      <c r="F1165" s="48">
        <v>36526</v>
      </c>
      <c r="G1165" s="2">
        <v>0.80694444444444446</v>
      </c>
      <c r="H1165">
        <v>7.6</v>
      </c>
      <c r="I1165">
        <v>0.5</v>
      </c>
      <c r="J1165">
        <v>4.7</v>
      </c>
      <c r="K1165">
        <v>7.6</v>
      </c>
      <c r="L1165">
        <v>0.9</v>
      </c>
      <c r="M1165">
        <v>1162</v>
      </c>
    </row>
    <row r="1166" spans="6:13" x14ac:dyDescent="0.2">
      <c r="F1166" s="48">
        <v>36526</v>
      </c>
      <c r="G1166" s="2">
        <v>0.80763888888888891</v>
      </c>
      <c r="H1166">
        <v>5.9</v>
      </c>
      <c r="I1166">
        <v>0.5</v>
      </c>
      <c r="J1166">
        <v>4.7</v>
      </c>
      <c r="K1166">
        <v>5.9</v>
      </c>
      <c r="L1166">
        <v>0.9</v>
      </c>
      <c r="M1166">
        <v>1163</v>
      </c>
    </row>
    <row r="1167" spans="6:13" x14ac:dyDescent="0.2">
      <c r="F1167" s="48">
        <v>36526</v>
      </c>
      <c r="G1167" s="2">
        <v>0.80833333333333324</v>
      </c>
      <c r="H1167">
        <v>5.5</v>
      </c>
      <c r="I1167">
        <v>0.5</v>
      </c>
      <c r="J1167">
        <v>4.7</v>
      </c>
      <c r="K1167">
        <v>5.5</v>
      </c>
      <c r="L1167">
        <v>0.9</v>
      </c>
      <c r="M1167">
        <v>1164</v>
      </c>
    </row>
    <row r="1168" spans="6:13" x14ac:dyDescent="0.2">
      <c r="F1168" s="48">
        <v>36526</v>
      </c>
      <c r="G1168" s="2">
        <v>0.80902777777777779</v>
      </c>
      <c r="H1168">
        <v>5.0999999999999996</v>
      </c>
      <c r="I1168">
        <v>0.5</v>
      </c>
      <c r="J1168">
        <v>4.7</v>
      </c>
      <c r="K1168">
        <v>5.0999999999999996</v>
      </c>
      <c r="L1168">
        <v>0.9</v>
      </c>
      <c r="M1168">
        <v>1165</v>
      </c>
    </row>
    <row r="1169" spans="6:13" x14ac:dyDescent="0.2">
      <c r="F1169" s="48">
        <v>36526</v>
      </c>
      <c r="G1169" s="2">
        <v>0.80972222222222223</v>
      </c>
      <c r="H1169">
        <v>4.8</v>
      </c>
      <c r="I1169">
        <v>0.5</v>
      </c>
      <c r="J1169">
        <v>4.7</v>
      </c>
      <c r="K1169">
        <v>4.8</v>
      </c>
      <c r="L1169">
        <v>0.9</v>
      </c>
      <c r="M1169">
        <v>1166</v>
      </c>
    </row>
    <row r="1170" spans="6:13" x14ac:dyDescent="0.2">
      <c r="F1170" s="48">
        <v>36526</v>
      </c>
      <c r="G1170" s="2">
        <v>0.81041666666666667</v>
      </c>
      <c r="H1170">
        <v>4.5999999999999996</v>
      </c>
      <c r="I1170">
        <v>0.5</v>
      </c>
      <c r="J1170">
        <v>4.7</v>
      </c>
      <c r="K1170">
        <v>4.5999999999999996</v>
      </c>
      <c r="L1170">
        <v>0.9</v>
      </c>
      <c r="M1170">
        <v>1167</v>
      </c>
    </row>
    <row r="1171" spans="6:13" x14ac:dyDescent="0.2">
      <c r="F1171" s="48">
        <v>36526</v>
      </c>
      <c r="G1171" s="2">
        <v>0.81111111111111101</v>
      </c>
      <c r="H1171">
        <v>4.4000000000000004</v>
      </c>
      <c r="I1171">
        <v>0.5</v>
      </c>
      <c r="J1171">
        <v>4.7</v>
      </c>
      <c r="K1171">
        <v>4.4000000000000004</v>
      </c>
      <c r="L1171">
        <v>0.9</v>
      </c>
      <c r="M1171">
        <v>1168</v>
      </c>
    </row>
    <row r="1172" spans="6:13" x14ac:dyDescent="0.2">
      <c r="F1172" s="48">
        <v>36526</v>
      </c>
      <c r="G1172" s="2">
        <v>0.81180555555555556</v>
      </c>
      <c r="H1172">
        <v>4.4000000000000004</v>
      </c>
      <c r="I1172">
        <v>0.5</v>
      </c>
      <c r="J1172">
        <v>4.7</v>
      </c>
      <c r="K1172">
        <v>4.4000000000000004</v>
      </c>
      <c r="L1172">
        <v>0.9</v>
      </c>
      <c r="M1172">
        <v>1169</v>
      </c>
    </row>
    <row r="1173" spans="6:13" x14ac:dyDescent="0.2">
      <c r="F1173" s="48">
        <v>36526</v>
      </c>
      <c r="G1173" s="2">
        <v>0.8125</v>
      </c>
      <c r="H1173">
        <v>4.0999999999999996</v>
      </c>
      <c r="I1173">
        <v>0.5</v>
      </c>
      <c r="J1173">
        <v>4.7</v>
      </c>
      <c r="K1173">
        <v>4.0999999999999996</v>
      </c>
      <c r="L1173">
        <v>0.9</v>
      </c>
      <c r="M1173">
        <v>1170</v>
      </c>
    </row>
    <row r="1174" spans="6:13" x14ac:dyDescent="0.2">
      <c r="F1174" s="48">
        <v>36526</v>
      </c>
      <c r="G1174" s="2">
        <v>0.81319444444444444</v>
      </c>
      <c r="H1174">
        <v>4</v>
      </c>
      <c r="I1174">
        <v>0.5</v>
      </c>
      <c r="J1174">
        <v>4.7</v>
      </c>
      <c r="K1174">
        <v>4</v>
      </c>
      <c r="L1174">
        <v>0.9</v>
      </c>
      <c r="M1174">
        <v>1171</v>
      </c>
    </row>
    <row r="1175" spans="6:13" x14ac:dyDescent="0.2">
      <c r="F1175" s="48">
        <v>36526</v>
      </c>
      <c r="G1175" s="2">
        <v>0.81388888888888899</v>
      </c>
      <c r="H1175">
        <v>3.9</v>
      </c>
      <c r="I1175">
        <v>0.5</v>
      </c>
      <c r="J1175">
        <v>4.7</v>
      </c>
      <c r="K1175">
        <v>3.9</v>
      </c>
      <c r="L1175">
        <v>0.9</v>
      </c>
      <c r="M1175">
        <v>1172</v>
      </c>
    </row>
    <row r="1176" spans="6:13" x14ac:dyDescent="0.2">
      <c r="F1176" s="48">
        <v>36526</v>
      </c>
      <c r="G1176" s="2">
        <v>0.81458333333333333</v>
      </c>
      <c r="H1176">
        <v>3.8</v>
      </c>
      <c r="I1176">
        <v>0.5</v>
      </c>
      <c r="J1176">
        <v>4.7</v>
      </c>
      <c r="K1176">
        <v>3.8</v>
      </c>
      <c r="L1176">
        <v>0.9</v>
      </c>
      <c r="M1176">
        <v>1173</v>
      </c>
    </row>
    <row r="1177" spans="6:13" x14ac:dyDescent="0.2">
      <c r="F1177" s="48">
        <v>36526</v>
      </c>
      <c r="G1177" s="2">
        <v>0.81527777777777777</v>
      </c>
      <c r="H1177">
        <v>3.6</v>
      </c>
      <c r="I1177">
        <v>0.5</v>
      </c>
      <c r="J1177">
        <v>4.7</v>
      </c>
      <c r="K1177">
        <v>3.6</v>
      </c>
      <c r="L1177">
        <v>0.9</v>
      </c>
      <c r="M1177">
        <v>1174</v>
      </c>
    </row>
    <row r="1178" spans="6:13" x14ac:dyDescent="0.2">
      <c r="F1178" s="48">
        <v>36526</v>
      </c>
      <c r="G1178" s="2">
        <v>0.81597222222222221</v>
      </c>
      <c r="H1178">
        <v>3.5</v>
      </c>
      <c r="I1178">
        <v>0.5</v>
      </c>
      <c r="J1178">
        <v>4.5999999999999996</v>
      </c>
      <c r="K1178">
        <v>3.5</v>
      </c>
      <c r="L1178">
        <v>0.9</v>
      </c>
      <c r="M1178">
        <v>1175</v>
      </c>
    </row>
    <row r="1179" spans="6:13" x14ac:dyDescent="0.2">
      <c r="F1179" s="48">
        <v>36526</v>
      </c>
      <c r="G1179" s="2">
        <v>0.81666666666666676</v>
      </c>
      <c r="H1179">
        <v>3.4</v>
      </c>
      <c r="I1179">
        <v>0.5</v>
      </c>
      <c r="J1179">
        <v>4.5999999999999996</v>
      </c>
      <c r="K1179">
        <v>3.4</v>
      </c>
      <c r="L1179">
        <v>0.9</v>
      </c>
      <c r="M1179">
        <v>1176</v>
      </c>
    </row>
    <row r="1180" spans="6:13" x14ac:dyDescent="0.2">
      <c r="F1180" s="48">
        <v>36526</v>
      </c>
      <c r="G1180" s="2">
        <v>0.81736111111111109</v>
      </c>
      <c r="H1180">
        <v>3.4</v>
      </c>
      <c r="I1180">
        <v>0.5</v>
      </c>
      <c r="J1180">
        <v>4.5999999999999996</v>
      </c>
      <c r="K1180">
        <v>3.4</v>
      </c>
      <c r="L1180">
        <v>0.9</v>
      </c>
      <c r="M1180">
        <v>1177</v>
      </c>
    </row>
    <row r="1181" spans="6:13" x14ac:dyDescent="0.2">
      <c r="F1181" s="48">
        <v>36526</v>
      </c>
      <c r="G1181" s="2">
        <v>0.81805555555555554</v>
      </c>
      <c r="H1181">
        <v>3.3</v>
      </c>
      <c r="I1181">
        <v>0.5</v>
      </c>
      <c r="J1181">
        <v>4.5999999999999996</v>
      </c>
      <c r="K1181">
        <v>3.3</v>
      </c>
      <c r="L1181">
        <v>0.9</v>
      </c>
      <c r="M1181">
        <v>1178</v>
      </c>
    </row>
    <row r="1182" spans="6:13" x14ac:dyDescent="0.2">
      <c r="F1182" s="48">
        <v>36526</v>
      </c>
      <c r="G1182" s="2">
        <v>0.81874999999999998</v>
      </c>
      <c r="H1182">
        <v>3.2</v>
      </c>
      <c r="I1182">
        <v>0.5</v>
      </c>
      <c r="J1182">
        <v>4.5999999999999996</v>
      </c>
      <c r="K1182">
        <v>3.2</v>
      </c>
      <c r="L1182">
        <v>0.9</v>
      </c>
      <c r="M1182">
        <v>1179</v>
      </c>
    </row>
    <row r="1183" spans="6:13" x14ac:dyDescent="0.2">
      <c r="F1183" s="48">
        <v>36526</v>
      </c>
      <c r="G1183" s="2">
        <v>0.81944444444444453</v>
      </c>
      <c r="H1183">
        <v>3.2</v>
      </c>
      <c r="I1183">
        <v>0.5</v>
      </c>
      <c r="J1183">
        <v>4.5999999999999996</v>
      </c>
      <c r="K1183">
        <v>3.2</v>
      </c>
      <c r="L1183">
        <v>0.9</v>
      </c>
      <c r="M1183">
        <v>1180</v>
      </c>
    </row>
    <row r="1184" spans="6:13" x14ac:dyDescent="0.2">
      <c r="F1184" s="48">
        <v>36526</v>
      </c>
      <c r="G1184" s="2">
        <v>0.82013888888888886</v>
      </c>
      <c r="H1184">
        <v>3.2</v>
      </c>
      <c r="I1184">
        <v>0.5</v>
      </c>
      <c r="J1184">
        <v>4.5</v>
      </c>
      <c r="K1184">
        <v>3.2</v>
      </c>
      <c r="L1184">
        <v>0.9</v>
      </c>
      <c r="M1184">
        <v>1181</v>
      </c>
    </row>
    <row r="1185" spans="6:13" x14ac:dyDescent="0.2">
      <c r="F1185" s="48">
        <v>36526</v>
      </c>
      <c r="G1185" s="2">
        <v>0.8208333333333333</v>
      </c>
      <c r="H1185">
        <v>3.1</v>
      </c>
      <c r="I1185">
        <v>0.5</v>
      </c>
      <c r="J1185">
        <v>4.5</v>
      </c>
      <c r="K1185">
        <v>3.1</v>
      </c>
      <c r="L1185">
        <v>0.9</v>
      </c>
      <c r="M1185">
        <v>1182</v>
      </c>
    </row>
    <row r="1186" spans="6:13" x14ac:dyDescent="0.2">
      <c r="F1186" s="48">
        <v>36526</v>
      </c>
      <c r="G1186" s="2">
        <v>0.82152777777777775</v>
      </c>
      <c r="H1186">
        <v>3.1</v>
      </c>
      <c r="I1186">
        <v>0.4</v>
      </c>
      <c r="J1186">
        <v>4.5</v>
      </c>
      <c r="K1186">
        <v>3.1</v>
      </c>
      <c r="L1186">
        <v>0.9</v>
      </c>
      <c r="M1186">
        <v>1183</v>
      </c>
    </row>
    <row r="1187" spans="6:13" x14ac:dyDescent="0.2">
      <c r="F1187" s="48">
        <v>36526</v>
      </c>
      <c r="G1187" s="2">
        <v>0.8222222222222223</v>
      </c>
      <c r="H1187">
        <v>3</v>
      </c>
      <c r="I1187">
        <v>0.4</v>
      </c>
      <c r="J1187">
        <v>4.5</v>
      </c>
      <c r="K1187">
        <v>3</v>
      </c>
      <c r="L1187">
        <v>0.9</v>
      </c>
      <c r="M1187">
        <v>1184</v>
      </c>
    </row>
    <row r="1188" spans="6:13" x14ac:dyDescent="0.2">
      <c r="F1188" s="48">
        <v>36526</v>
      </c>
      <c r="G1188" s="2">
        <v>0.82291666666666663</v>
      </c>
      <c r="H1188">
        <v>3</v>
      </c>
      <c r="I1188">
        <v>0.4</v>
      </c>
      <c r="J1188">
        <v>4.5</v>
      </c>
      <c r="K1188">
        <v>3</v>
      </c>
      <c r="L1188">
        <v>0.9</v>
      </c>
      <c r="M1188">
        <v>1185</v>
      </c>
    </row>
    <row r="1189" spans="6:13" x14ac:dyDescent="0.2">
      <c r="F1189" s="48">
        <v>36526</v>
      </c>
      <c r="G1189" s="2">
        <v>0.82361111111111107</v>
      </c>
      <c r="H1189">
        <v>3</v>
      </c>
      <c r="I1189">
        <v>0.4</v>
      </c>
      <c r="J1189">
        <v>4.4000000000000004</v>
      </c>
      <c r="K1189">
        <v>3</v>
      </c>
      <c r="L1189">
        <v>0.9</v>
      </c>
      <c r="M1189">
        <v>1186</v>
      </c>
    </row>
    <row r="1190" spans="6:13" x14ac:dyDescent="0.2">
      <c r="F1190" s="48">
        <v>36526</v>
      </c>
      <c r="G1190" s="2">
        <v>0.82430555555555562</v>
      </c>
      <c r="H1190">
        <v>2.9</v>
      </c>
      <c r="I1190">
        <v>0.4</v>
      </c>
      <c r="J1190">
        <v>4.4000000000000004</v>
      </c>
      <c r="K1190">
        <v>2.9</v>
      </c>
      <c r="L1190">
        <v>0.9</v>
      </c>
      <c r="M1190">
        <v>1187</v>
      </c>
    </row>
    <row r="1191" spans="6:13" x14ac:dyDescent="0.2">
      <c r="F1191" s="48">
        <v>36526</v>
      </c>
      <c r="G1191" s="2">
        <v>0.82500000000000007</v>
      </c>
      <c r="H1191">
        <v>2.9</v>
      </c>
      <c r="I1191">
        <v>0.4</v>
      </c>
      <c r="J1191">
        <v>4.4000000000000004</v>
      </c>
      <c r="K1191">
        <v>2.9</v>
      </c>
      <c r="L1191">
        <v>0.9</v>
      </c>
      <c r="M1191">
        <v>1188</v>
      </c>
    </row>
    <row r="1192" spans="6:13" x14ac:dyDescent="0.2">
      <c r="F1192" s="48">
        <v>36526</v>
      </c>
      <c r="G1192" s="2">
        <v>0.8256944444444444</v>
      </c>
      <c r="H1192">
        <v>2.9</v>
      </c>
      <c r="I1192">
        <v>0.4</v>
      </c>
      <c r="J1192">
        <v>4.4000000000000004</v>
      </c>
      <c r="K1192">
        <v>2.9</v>
      </c>
      <c r="L1192">
        <v>0.9</v>
      </c>
      <c r="M1192">
        <v>1189</v>
      </c>
    </row>
    <row r="1193" spans="6:13" x14ac:dyDescent="0.2">
      <c r="F1193" s="48">
        <v>36526</v>
      </c>
      <c r="G1193" s="2">
        <v>0.82638888888888884</v>
      </c>
      <c r="H1193">
        <v>2.8</v>
      </c>
      <c r="I1193">
        <v>0.4</v>
      </c>
      <c r="J1193">
        <v>4.4000000000000004</v>
      </c>
      <c r="K1193">
        <v>2.8</v>
      </c>
      <c r="L1193">
        <v>0.9</v>
      </c>
      <c r="M1193">
        <v>1190</v>
      </c>
    </row>
    <row r="1194" spans="6:13" x14ac:dyDescent="0.2">
      <c r="F1194" s="48">
        <v>36526</v>
      </c>
      <c r="G1194" s="2">
        <v>0.82708333333333339</v>
      </c>
      <c r="H1194">
        <v>2.8</v>
      </c>
      <c r="I1194">
        <v>0.4</v>
      </c>
      <c r="J1194">
        <v>4.3</v>
      </c>
      <c r="K1194">
        <v>2.8</v>
      </c>
      <c r="L1194">
        <v>0.9</v>
      </c>
      <c r="M1194">
        <v>1191</v>
      </c>
    </row>
    <row r="1195" spans="6:13" x14ac:dyDescent="0.2">
      <c r="F1195" s="48">
        <v>36526</v>
      </c>
      <c r="G1195" s="2">
        <v>0.82777777777777783</v>
      </c>
      <c r="H1195">
        <v>2.8</v>
      </c>
      <c r="I1195">
        <v>0.4</v>
      </c>
      <c r="J1195">
        <v>4.3</v>
      </c>
      <c r="K1195">
        <v>2.8</v>
      </c>
      <c r="L1195">
        <v>0.9</v>
      </c>
      <c r="M1195">
        <v>1192</v>
      </c>
    </row>
    <row r="1196" spans="6:13" x14ac:dyDescent="0.2">
      <c r="F1196" s="48">
        <v>36526</v>
      </c>
      <c r="G1196" s="2">
        <v>0.82847222222222217</v>
      </c>
      <c r="H1196">
        <v>2.7</v>
      </c>
      <c r="I1196">
        <v>0.4</v>
      </c>
      <c r="J1196">
        <v>4.3</v>
      </c>
      <c r="K1196">
        <v>2.7</v>
      </c>
      <c r="L1196">
        <v>0.9</v>
      </c>
      <c r="M1196">
        <v>1193</v>
      </c>
    </row>
    <row r="1197" spans="6:13" x14ac:dyDescent="0.2">
      <c r="F1197" s="48">
        <v>36526</v>
      </c>
      <c r="G1197" s="2">
        <v>0.82916666666666661</v>
      </c>
      <c r="H1197">
        <v>2.7</v>
      </c>
      <c r="I1197">
        <v>0.4</v>
      </c>
      <c r="J1197">
        <v>4.3</v>
      </c>
      <c r="K1197">
        <v>2.7</v>
      </c>
      <c r="L1197">
        <v>0.9</v>
      </c>
      <c r="M1197">
        <v>1194</v>
      </c>
    </row>
    <row r="1198" spans="6:13" x14ac:dyDescent="0.2">
      <c r="F1198" s="48">
        <v>36526</v>
      </c>
      <c r="G1198" s="2">
        <v>0.82986111111111116</v>
      </c>
      <c r="H1198">
        <v>2.7</v>
      </c>
      <c r="I1198">
        <v>0.4</v>
      </c>
      <c r="J1198">
        <v>4.2</v>
      </c>
      <c r="K1198">
        <v>2.7</v>
      </c>
      <c r="L1198">
        <v>0.8</v>
      </c>
      <c r="M1198">
        <v>1195</v>
      </c>
    </row>
    <row r="1199" spans="6:13" x14ac:dyDescent="0.2">
      <c r="F1199" s="48">
        <v>36526</v>
      </c>
      <c r="G1199" s="2">
        <v>0.8305555555555556</v>
      </c>
      <c r="H1199">
        <v>2.6</v>
      </c>
      <c r="I1199">
        <v>0.4</v>
      </c>
      <c r="J1199">
        <v>4.2</v>
      </c>
      <c r="K1199">
        <v>2.6</v>
      </c>
      <c r="L1199">
        <v>0.8</v>
      </c>
      <c r="M1199">
        <v>1196</v>
      </c>
    </row>
    <row r="1200" spans="6:13" x14ac:dyDescent="0.2">
      <c r="F1200" s="48">
        <v>36526</v>
      </c>
      <c r="G1200" s="2">
        <v>0.83124999999999993</v>
      </c>
      <c r="H1200">
        <v>2.6</v>
      </c>
      <c r="I1200">
        <v>0.4</v>
      </c>
      <c r="J1200">
        <v>4.2</v>
      </c>
      <c r="K1200">
        <v>2.6</v>
      </c>
      <c r="L1200">
        <v>0.8</v>
      </c>
      <c r="M1200">
        <v>1197</v>
      </c>
    </row>
    <row r="1201" spans="6:13" x14ac:dyDescent="0.2">
      <c r="F1201" s="48">
        <v>36526</v>
      </c>
      <c r="G1201" s="2">
        <v>0.83194444444444438</v>
      </c>
      <c r="H1201">
        <v>2.6</v>
      </c>
      <c r="I1201">
        <v>0.4</v>
      </c>
      <c r="J1201">
        <v>4.2</v>
      </c>
      <c r="K1201">
        <v>2.6</v>
      </c>
      <c r="L1201">
        <v>0.8</v>
      </c>
      <c r="M1201">
        <v>1198</v>
      </c>
    </row>
    <row r="1202" spans="6:13" x14ac:dyDescent="0.2">
      <c r="F1202" s="48">
        <v>36526</v>
      </c>
      <c r="G1202" s="2">
        <v>0.83263888888888893</v>
      </c>
      <c r="H1202">
        <v>2.6</v>
      </c>
      <c r="I1202">
        <v>0.4</v>
      </c>
      <c r="J1202">
        <v>4.2</v>
      </c>
      <c r="K1202">
        <v>2.6</v>
      </c>
      <c r="L1202">
        <v>0.8</v>
      </c>
      <c r="M1202">
        <v>1199</v>
      </c>
    </row>
    <row r="1203" spans="6:13" x14ac:dyDescent="0.2">
      <c r="F1203" s="48">
        <v>36526</v>
      </c>
      <c r="G1203" s="2">
        <v>0.83333333333333337</v>
      </c>
      <c r="H1203">
        <v>2.5</v>
      </c>
      <c r="I1203">
        <v>0.4</v>
      </c>
      <c r="J1203">
        <v>4.0999999999999996</v>
      </c>
      <c r="K1203">
        <v>2.5</v>
      </c>
      <c r="L1203">
        <v>0.8</v>
      </c>
      <c r="M1203">
        <v>1200</v>
      </c>
    </row>
    <row r="1204" spans="6:13" x14ac:dyDescent="0.2">
      <c r="F1204" s="48">
        <v>36526</v>
      </c>
      <c r="G1204" s="2">
        <v>0.8340277777777777</v>
      </c>
      <c r="H1204">
        <v>2.5</v>
      </c>
      <c r="I1204">
        <v>0.4</v>
      </c>
      <c r="J1204">
        <v>4.0999999999999996</v>
      </c>
      <c r="K1204">
        <v>2.5</v>
      </c>
      <c r="L1204">
        <v>0.8</v>
      </c>
      <c r="M1204">
        <v>1201</v>
      </c>
    </row>
    <row r="1205" spans="6:13" x14ac:dyDescent="0.2">
      <c r="F1205" s="48">
        <v>36526</v>
      </c>
      <c r="G1205" s="2">
        <v>0.83472222222222225</v>
      </c>
      <c r="H1205">
        <v>2.5</v>
      </c>
      <c r="I1205">
        <v>0.4</v>
      </c>
      <c r="J1205">
        <v>4.0999999999999996</v>
      </c>
      <c r="K1205">
        <v>2.5</v>
      </c>
      <c r="L1205">
        <v>0.8</v>
      </c>
      <c r="M1205">
        <v>1202</v>
      </c>
    </row>
    <row r="1206" spans="6:13" x14ac:dyDescent="0.2">
      <c r="F1206" s="48">
        <v>36526</v>
      </c>
      <c r="G1206" s="2">
        <v>0.8354166666666667</v>
      </c>
      <c r="H1206">
        <v>2.4</v>
      </c>
      <c r="I1206">
        <v>0.4</v>
      </c>
      <c r="J1206">
        <v>4.0999999999999996</v>
      </c>
      <c r="K1206">
        <v>2.4</v>
      </c>
      <c r="L1206">
        <v>0.8</v>
      </c>
      <c r="M1206">
        <v>1203</v>
      </c>
    </row>
    <row r="1207" spans="6:13" x14ac:dyDescent="0.2">
      <c r="F1207" s="48">
        <v>36526</v>
      </c>
      <c r="G1207" s="2">
        <v>0.83611111111111114</v>
      </c>
      <c r="H1207">
        <v>2.4</v>
      </c>
      <c r="I1207">
        <v>0.4</v>
      </c>
      <c r="J1207">
        <v>4</v>
      </c>
      <c r="K1207">
        <v>2.4</v>
      </c>
      <c r="L1207">
        <v>0.8</v>
      </c>
      <c r="M1207">
        <v>1204</v>
      </c>
    </row>
    <row r="1208" spans="6:13" x14ac:dyDescent="0.2">
      <c r="F1208" s="48">
        <v>36526</v>
      </c>
      <c r="G1208" s="2">
        <v>0.83680555555555547</v>
      </c>
      <c r="H1208">
        <v>2.4</v>
      </c>
      <c r="I1208">
        <v>0.4</v>
      </c>
      <c r="J1208">
        <v>4</v>
      </c>
      <c r="K1208">
        <v>2.4</v>
      </c>
      <c r="L1208">
        <v>0.8</v>
      </c>
      <c r="M1208">
        <v>1205</v>
      </c>
    </row>
    <row r="1209" spans="6:13" x14ac:dyDescent="0.2">
      <c r="F1209" s="48">
        <v>36526</v>
      </c>
      <c r="G1209" s="2">
        <v>0.83750000000000002</v>
      </c>
      <c r="H1209">
        <v>2.4</v>
      </c>
      <c r="I1209">
        <v>0.4</v>
      </c>
      <c r="J1209">
        <v>4</v>
      </c>
      <c r="K1209">
        <v>2.4</v>
      </c>
      <c r="L1209">
        <v>0.8</v>
      </c>
      <c r="M1209">
        <v>1206</v>
      </c>
    </row>
    <row r="1210" spans="6:13" x14ac:dyDescent="0.2">
      <c r="F1210" s="48">
        <v>36526</v>
      </c>
      <c r="G1210" s="2">
        <v>0.83819444444444446</v>
      </c>
      <c r="H1210">
        <v>2.2999999999999998</v>
      </c>
      <c r="I1210">
        <v>0.4</v>
      </c>
      <c r="J1210">
        <v>4</v>
      </c>
      <c r="K1210">
        <v>2.2999999999999998</v>
      </c>
      <c r="L1210">
        <v>0.8</v>
      </c>
      <c r="M1210">
        <v>1207</v>
      </c>
    </row>
    <row r="1211" spans="6:13" x14ac:dyDescent="0.2">
      <c r="F1211" s="48">
        <v>36526</v>
      </c>
      <c r="G1211" s="2">
        <v>0.83888888888888891</v>
      </c>
      <c r="H1211">
        <v>2.2999999999999998</v>
      </c>
      <c r="I1211">
        <v>0.4</v>
      </c>
      <c r="J1211">
        <v>4</v>
      </c>
      <c r="K1211">
        <v>2.2999999999999998</v>
      </c>
      <c r="L1211">
        <v>0.8</v>
      </c>
      <c r="M1211">
        <v>1208</v>
      </c>
    </row>
    <row r="1212" spans="6:13" x14ac:dyDescent="0.2">
      <c r="F1212" s="48">
        <v>36526</v>
      </c>
      <c r="G1212" s="2">
        <v>0.83958333333333324</v>
      </c>
      <c r="H1212">
        <v>2.2999999999999998</v>
      </c>
      <c r="I1212">
        <v>0.4</v>
      </c>
      <c r="J1212">
        <v>3.9</v>
      </c>
      <c r="K1212">
        <v>2.2999999999999998</v>
      </c>
      <c r="L1212">
        <v>0.8</v>
      </c>
      <c r="M1212">
        <v>1209</v>
      </c>
    </row>
    <row r="1213" spans="6:13" x14ac:dyDescent="0.2">
      <c r="F1213" s="48">
        <v>36526</v>
      </c>
      <c r="G1213" s="2">
        <v>0.84027777777777779</v>
      </c>
      <c r="H1213">
        <v>2.2000000000000002</v>
      </c>
      <c r="I1213">
        <v>0.4</v>
      </c>
      <c r="J1213">
        <v>3.9</v>
      </c>
      <c r="K1213">
        <v>2.2000000000000002</v>
      </c>
      <c r="L1213">
        <v>0.8</v>
      </c>
      <c r="M1213">
        <v>1210</v>
      </c>
    </row>
    <row r="1214" spans="6:13" x14ac:dyDescent="0.2">
      <c r="F1214" s="48">
        <v>36526</v>
      </c>
      <c r="G1214" s="2">
        <v>0.84097222222222223</v>
      </c>
      <c r="H1214">
        <v>2.2000000000000002</v>
      </c>
      <c r="I1214">
        <v>0.4</v>
      </c>
      <c r="J1214">
        <v>3.9</v>
      </c>
      <c r="K1214">
        <v>2.2000000000000002</v>
      </c>
      <c r="L1214">
        <v>0.8</v>
      </c>
      <c r="M1214">
        <v>1211</v>
      </c>
    </row>
    <row r="1215" spans="6:13" x14ac:dyDescent="0.2">
      <c r="F1215" s="48">
        <v>36526</v>
      </c>
      <c r="G1215" s="2">
        <v>0.84166666666666667</v>
      </c>
      <c r="H1215">
        <v>2.2000000000000002</v>
      </c>
      <c r="I1215">
        <v>0.4</v>
      </c>
      <c r="J1215">
        <v>3.9</v>
      </c>
      <c r="K1215">
        <v>2.2000000000000002</v>
      </c>
      <c r="L1215">
        <v>0.8</v>
      </c>
      <c r="M1215">
        <v>1212</v>
      </c>
    </row>
    <row r="1216" spans="6:13" x14ac:dyDescent="0.2">
      <c r="F1216" s="48">
        <v>36526</v>
      </c>
      <c r="G1216" s="2">
        <v>0.84236111111111101</v>
      </c>
      <c r="H1216">
        <v>2.2000000000000002</v>
      </c>
      <c r="I1216">
        <v>0.4</v>
      </c>
      <c r="J1216">
        <v>3.8</v>
      </c>
      <c r="K1216">
        <v>2.2000000000000002</v>
      </c>
      <c r="L1216">
        <v>0.8</v>
      </c>
      <c r="M1216">
        <v>1213</v>
      </c>
    </row>
    <row r="1217" spans="6:13" x14ac:dyDescent="0.2">
      <c r="F1217" s="48">
        <v>36526</v>
      </c>
      <c r="G1217" s="2">
        <v>0.84305555555555556</v>
      </c>
      <c r="H1217">
        <v>2.2000000000000002</v>
      </c>
      <c r="I1217">
        <v>0.4</v>
      </c>
      <c r="J1217">
        <v>3.8</v>
      </c>
      <c r="K1217">
        <v>2.2000000000000002</v>
      </c>
      <c r="L1217">
        <v>0.8</v>
      </c>
      <c r="M1217">
        <v>1214</v>
      </c>
    </row>
    <row r="1218" spans="6:13" x14ac:dyDescent="0.2">
      <c r="F1218" s="48">
        <v>36526</v>
      </c>
      <c r="G1218" s="2">
        <v>0.84375</v>
      </c>
      <c r="H1218">
        <v>2.1</v>
      </c>
      <c r="I1218">
        <v>0.4</v>
      </c>
      <c r="J1218">
        <v>3.8</v>
      </c>
      <c r="K1218">
        <v>2.1</v>
      </c>
      <c r="L1218">
        <v>0.8</v>
      </c>
      <c r="M1218">
        <v>1215</v>
      </c>
    </row>
    <row r="1219" spans="6:13" x14ac:dyDescent="0.2">
      <c r="F1219" s="48">
        <v>36526</v>
      </c>
      <c r="G1219" s="2">
        <v>0.84444444444444444</v>
      </c>
      <c r="H1219">
        <v>2.1</v>
      </c>
      <c r="I1219">
        <v>0.4</v>
      </c>
      <c r="J1219">
        <v>3.8</v>
      </c>
      <c r="K1219">
        <v>2.1</v>
      </c>
      <c r="L1219">
        <v>0.8</v>
      </c>
      <c r="M1219">
        <v>1216</v>
      </c>
    </row>
    <row r="1220" spans="6:13" x14ac:dyDescent="0.2">
      <c r="F1220" s="48">
        <v>36526</v>
      </c>
      <c r="G1220" s="2">
        <v>0.84513888888888899</v>
      </c>
      <c r="H1220">
        <v>2.1</v>
      </c>
      <c r="I1220">
        <v>0.4</v>
      </c>
      <c r="J1220">
        <v>3.8</v>
      </c>
      <c r="K1220">
        <v>2.1</v>
      </c>
      <c r="L1220">
        <v>0.8</v>
      </c>
      <c r="M1220">
        <v>1217</v>
      </c>
    </row>
    <row r="1221" spans="6:13" x14ac:dyDescent="0.2">
      <c r="F1221" s="48">
        <v>36526</v>
      </c>
      <c r="G1221" s="2">
        <v>0.84583333333333333</v>
      </c>
      <c r="H1221">
        <v>2.1</v>
      </c>
      <c r="I1221">
        <v>0.4</v>
      </c>
      <c r="J1221">
        <v>3.7</v>
      </c>
      <c r="K1221">
        <v>2.1</v>
      </c>
      <c r="L1221">
        <v>0.7</v>
      </c>
      <c r="M1221">
        <v>1218</v>
      </c>
    </row>
    <row r="1222" spans="6:13" x14ac:dyDescent="0.2">
      <c r="F1222" s="48">
        <v>36526</v>
      </c>
      <c r="G1222" s="2">
        <v>0.84652777777777777</v>
      </c>
      <c r="H1222">
        <v>2</v>
      </c>
      <c r="I1222">
        <v>0.4</v>
      </c>
      <c r="J1222">
        <v>3.7</v>
      </c>
      <c r="K1222">
        <v>2</v>
      </c>
      <c r="L1222">
        <v>0.7</v>
      </c>
      <c r="M1222">
        <v>1219</v>
      </c>
    </row>
    <row r="1223" spans="6:13" x14ac:dyDescent="0.2">
      <c r="F1223" s="48">
        <v>36526</v>
      </c>
      <c r="G1223" s="2">
        <v>0.84722222222222221</v>
      </c>
      <c r="H1223">
        <v>2</v>
      </c>
      <c r="I1223">
        <v>0.4</v>
      </c>
      <c r="J1223">
        <v>3.7</v>
      </c>
      <c r="K1223">
        <v>2</v>
      </c>
      <c r="L1223">
        <v>0.7</v>
      </c>
      <c r="M1223">
        <v>1220</v>
      </c>
    </row>
    <row r="1224" spans="6:13" x14ac:dyDescent="0.2">
      <c r="F1224" s="48">
        <v>36526</v>
      </c>
      <c r="G1224" s="2">
        <v>0.84791666666666676</v>
      </c>
      <c r="H1224">
        <v>2</v>
      </c>
      <c r="I1224">
        <v>0.4</v>
      </c>
      <c r="J1224">
        <v>3.7</v>
      </c>
      <c r="K1224">
        <v>2</v>
      </c>
      <c r="L1224">
        <v>0.7</v>
      </c>
      <c r="M1224">
        <v>1221</v>
      </c>
    </row>
    <row r="1225" spans="6:13" x14ac:dyDescent="0.2">
      <c r="F1225" s="48">
        <v>36526</v>
      </c>
      <c r="G1225" s="2">
        <v>0.84861111111111109</v>
      </c>
      <c r="H1225">
        <v>2</v>
      </c>
      <c r="I1225">
        <v>0.4</v>
      </c>
      <c r="J1225">
        <v>3.6</v>
      </c>
      <c r="K1225">
        <v>2</v>
      </c>
      <c r="L1225">
        <v>0.7</v>
      </c>
      <c r="M1225">
        <v>1222</v>
      </c>
    </row>
    <row r="1226" spans="6:13" x14ac:dyDescent="0.2">
      <c r="F1226" s="48">
        <v>36526</v>
      </c>
      <c r="G1226" s="2">
        <v>0.84930555555555554</v>
      </c>
      <c r="H1226">
        <v>2</v>
      </c>
      <c r="I1226">
        <v>0.4</v>
      </c>
      <c r="J1226">
        <v>3.6</v>
      </c>
      <c r="K1226">
        <v>2</v>
      </c>
      <c r="L1226">
        <v>0.7</v>
      </c>
      <c r="M1226">
        <v>1223</v>
      </c>
    </row>
    <row r="1227" spans="6:13" x14ac:dyDescent="0.2">
      <c r="F1227" s="48">
        <v>36526</v>
      </c>
      <c r="G1227" s="2">
        <v>0.85</v>
      </c>
      <c r="H1227">
        <v>2</v>
      </c>
      <c r="I1227">
        <v>0.4</v>
      </c>
      <c r="J1227">
        <v>3.6</v>
      </c>
      <c r="K1227">
        <v>2</v>
      </c>
      <c r="L1227">
        <v>0.7</v>
      </c>
      <c r="M1227">
        <v>1224</v>
      </c>
    </row>
    <row r="1228" spans="6:13" x14ac:dyDescent="0.2">
      <c r="F1228" s="48">
        <v>36526</v>
      </c>
      <c r="G1228" s="2">
        <v>0.85069444444444453</v>
      </c>
      <c r="H1228">
        <v>2</v>
      </c>
      <c r="I1228">
        <v>0.4</v>
      </c>
      <c r="J1228">
        <v>3.6</v>
      </c>
      <c r="K1228">
        <v>2</v>
      </c>
      <c r="L1228">
        <v>0.7</v>
      </c>
      <c r="M1228">
        <v>1225</v>
      </c>
    </row>
    <row r="1229" spans="6:13" x14ac:dyDescent="0.2">
      <c r="F1229" s="48">
        <v>36526</v>
      </c>
      <c r="G1229" s="2">
        <v>0.85138888888888886</v>
      </c>
      <c r="H1229">
        <v>1.9</v>
      </c>
      <c r="I1229">
        <v>0.4</v>
      </c>
      <c r="J1229">
        <v>3.5</v>
      </c>
      <c r="K1229">
        <v>1.9</v>
      </c>
      <c r="L1229">
        <v>0.7</v>
      </c>
      <c r="M1229">
        <v>1226</v>
      </c>
    </row>
    <row r="1230" spans="6:13" x14ac:dyDescent="0.2">
      <c r="F1230" s="48">
        <v>36526</v>
      </c>
      <c r="G1230" s="2">
        <v>0.8520833333333333</v>
      </c>
      <c r="H1230">
        <v>1.9</v>
      </c>
      <c r="I1230">
        <v>0.4</v>
      </c>
      <c r="J1230">
        <v>3.5</v>
      </c>
      <c r="K1230">
        <v>1.9</v>
      </c>
      <c r="L1230">
        <v>0.7</v>
      </c>
      <c r="M1230">
        <v>1227</v>
      </c>
    </row>
    <row r="1231" spans="6:13" x14ac:dyDescent="0.2">
      <c r="F1231" s="48">
        <v>36526</v>
      </c>
      <c r="G1231" s="2">
        <v>0.85277777777777775</v>
      </c>
      <c r="H1231">
        <v>1.9</v>
      </c>
      <c r="I1231">
        <v>0.4</v>
      </c>
      <c r="J1231">
        <v>3.5</v>
      </c>
      <c r="K1231">
        <v>1.9</v>
      </c>
      <c r="L1231">
        <v>0.7</v>
      </c>
      <c r="M1231">
        <v>1228</v>
      </c>
    </row>
    <row r="1232" spans="6:13" x14ac:dyDescent="0.2">
      <c r="F1232" s="48">
        <v>36526</v>
      </c>
      <c r="G1232" s="2">
        <v>0.8534722222222223</v>
      </c>
      <c r="H1232">
        <v>1.9</v>
      </c>
      <c r="I1232">
        <v>0.3</v>
      </c>
      <c r="J1232">
        <v>3.5</v>
      </c>
      <c r="K1232">
        <v>1.9</v>
      </c>
      <c r="L1232">
        <v>0.7</v>
      </c>
      <c r="M1232">
        <v>1229</v>
      </c>
    </row>
    <row r="1233" spans="6:13" x14ac:dyDescent="0.2">
      <c r="F1233" s="48">
        <v>36526</v>
      </c>
      <c r="G1233" s="2">
        <v>0.85416666666666663</v>
      </c>
      <c r="H1233">
        <v>1.9</v>
      </c>
      <c r="I1233">
        <v>0.3</v>
      </c>
      <c r="J1233">
        <v>3.5</v>
      </c>
      <c r="K1233">
        <v>1.9</v>
      </c>
      <c r="L1233">
        <v>0.7</v>
      </c>
      <c r="M1233">
        <v>1230</v>
      </c>
    </row>
    <row r="1234" spans="6:13" x14ac:dyDescent="0.2">
      <c r="F1234" s="48">
        <v>36526</v>
      </c>
      <c r="G1234" s="2">
        <v>0.85486111111111107</v>
      </c>
      <c r="H1234">
        <v>1.9</v>
      </c>
      <c r="I1234">
        <v>0.3</v>
      </c>
      <c r="J1234">
        <v>3.4</v>
      </c>
      <c r="K1234">
        <v>1.9</v>
      </c>
      <c r="L1234">
        <v>0.7</v>
      </c>
      <c r="M1234">
        <v>1231</v>
      </c>
    </row>
    <row r="1235" spans="6:13" x14ac:dyDescent="0.2">
      <c r="F1235" s="48">
        <v>36526</v>
      </c>
      <c r="G1235" s="2">
        <v>0.85555555555555562</v>
      </c>
      <c r="H1235">
        <v>1.8</v>
      </c>
      <c r="I1235">
        <v>0.3</v>
      </c>
      <c r="J1235">
        <v>3.4</v>
      </c>
      <c r="K1235">
        <v>1.8</v>
      </c>
      <c r="L1235">
        <v>0.7</v>
      </c>
      <c r="M1235">
        <v>1232</v>
      </c>
    </row>
    <row r="1236" spans="6:13" x14ac:dyDescent="0.2">
      <c r="F1236" s="48">
        <v>36526</v>
      </c>
      <c r="G1236" s="2">
        <v>0.85625000000000007</v>
      </c>
      <c r="H1236">
        <v>1.8</v>
      </c>
      <c r="I1236">
        <v>0.3</v>
      </c>
      <c r="J1236">
        <v>3.4</v>
      </c>
      <c r="K1236">
        <v>1.8</v>
      </c>
      <c r="L1236">
        <v>0.7</v>
      </c>
      <c r="M1236">
        <v>1233</v>
      </c>
    </row>
    <row r="1237" spans="6:13" x14ac:dyDescent="0.2">
      <c r="F1237" s="48">
        <v>36526</v>
      </c>
      <c r="G1237" s="2">
        <v>0.8569444444444444</v>
      </c>
      <c r="H1237">
        <v>1.8</v>
      </c>
      <c r="I1237">
        <v>0.3</v>
      </c>
      <c r="J1237">
        <v>3.4</v>
      </c>
      <c r="K1237">
        <v>1.8</v>
      </c>
      <c r="L1237">
        <v>0.7</v>
      </c>
      <c r="M1237">
        <v>1234</v>
      </c>
    </row>
    <row r="1238" spans="6:13" x14ac:dyDescent="0.2">
      <c r="F1238" s="48">
        <v>36526</v>
      </c>
      <c r="G1238" s="2">
        <v>0.85763888888888884</v>
      </c>
      <c r="H1238">
        <v>1.8</v>
      </c>
      <c r="I1238">
        <v>0.3</v>
      </c>
      <c r="J1238">
        <v>3.4</v>
      </c>
      <c r="K1238">
        <v>1.8</v>
      </c>
      <c r="L1238">
        <v>0.7</v>
      </c>
      <c r="M1238">
        <v>1235</v>
      </c>
    </row>
    <row r="1239" spans="6:13" x14ac:dyDescent="0.2">
      <c r="F1239" s="48">
        <v>36526</v>
      </c>
      <c r="G1239" s="2">
        <v>0.85833333333333339</v>
      </c>
      <c r="H1239">
        <v>1.8</v>
      </c>
      <c r="I1239">
        <v>0.3</v>
      </c>
      <c r="J1239">
        <v>3.3</v>
      </c>
      <c r="K1239">
        <v>1.8</v>
      </c>
      <c r="L1239">
        <v>0.7</v>
      </c>
      <c r="M1239">
        <v>1236</v>
      </c>
    </row>
    <row r="1240" spans="6:13" x14ac:dyDescent="0.2">
      <c r="F1240" s="48">
        <v>36526</v>
      </c>
      <c r="G1240" s="2">
        <v>0.85902777777777783</v>
      </c>
      <c r="H1240">
        <v>1.8</v>
      </c>
      <c r="I1240">
        <v>0.3</v>
      </c>
      <c r="J1240">
        <v>3.3</v>
      </c>
      <c r="K1240">
        <v>1.8</v>
      </c>
      <c r="L1240">
        <v>0.7</v>
      </c>
      <c r="M1240">
        <v>1237</v>
      </c>
    </row>
    <row r="1241" spans="6:13" x14ac:dyDescent="0.2">
      <c r="F1241" s="48">
        <v>36526</v>
      </c>
      <c r="G1241" s="2">
        <v>0.85972222222222217</v>
      </c>
      <c r="H1241">
        <v>1.8</v>
      </c>
      <c r="I1241">
        <v>0.3</v>
      </c>
      <c r="J1241">
        <v>3.3</v>
      </c>
      <c r="K1241">
        <v>1.8</v>
      </c>
      <c r="L1241">
        <v>0.7</v>
      </c>
      <c r="M1241">
        <v>1238</v>
      </c>
    </row>
    <row r="1242" spans="6:13" x14ac:dyDescent="0.2">
      <c r="F1242" s="48">
        <v>36526</v>
      </c>
      <c r="G1242" s="2">
        <v>0.86041666666666661</v>
      </c>
      <c r="H1242">
        <v>1.7</v>
      </c>
      <c r="I1242">
        <v>0.3</v>
      </c>
      <c r="J1242">
        <v>3.3</v>
      </c>
      <c r="K1242">
        <v>1.7</v>
      </c>
      <c r="L1242">
        <v>0.7</v>
      </c>
      <c r="M1242">
        <v>1239</v>
      </c>
    </row>
    <row r="1243" spans="6:13" x14ac:dyDescent="0.2">
      <c r="F1243" s="48">
        <v>36526</v>
      </c>
      <c r="G1243" s="2">
        <v>0.86111111111111116</v>
      </c>
      <c r="H1243">
        <v>1.7</v>
      </c>
      <c r="I1243">
        <v>0.3</v>
      </c>
      <c r="J1243">
        <v>3.2</v>
      </c>
      <c r="K1243">
        <v>1.7</v>
      </c>
      <c r="L1243">
        <v>0.6</v>
      </c>
      <c r="M1243">
        <v>1240</v>
      </c>
    </row>
    <row r="1244" spans="6:13" x14ac:dyDescent="0.2">
      <c r="F1244" s="48">
        <v>36526</v>
      </c>
      <c r="G1244" s="2">
        <v>0.8618055555555556</v>
      </c>
      <c r="H1244">
        <v>1.7</v>
      </c>
      <c r="I1244">
        <v>0.3</v>
      </c>
      <c r="J1244">
        <v>3.2</v>
      </c>
      <c r="K1244">
        <v>1.7</v>
      </c>
      <c r="L1244">
        <v>0.6</v>
      </c>
      <c r="M1244">
        <v>1241</v>
      </c>
    </row>
    <row r="1245" spans="6:13" x14ac:dyDescent="0.2">
      <c r="F1245" s="48">
        <v>36526</v>
      </c>
      <c r="G1245" s="2">
        <v>0.86249999999999993</v>
      </c>
      <c r="H1245">
        <v>1.7</v>
      </c>
      <c r="I1245">
        <v>0.3</v>
      </c>
      <c r="J1245">
        <v>3.2</v>
      </c>
      <c r="K1245">
        <v>1.7</v>
      </c>
      <c r="L1245">
        <v>0.6</v>
      </c>
      <c r="M1245">
        <v>1242</v>
      </c>
    </row>
    <row r="1246" spans="6:13" x14ac:dyDescent="0.2">
      <c r="F1246" s="48">
        <v>36526</v>
      </c>
      <c r="G1246" s="2">
        <v>0.86319444444444438</v>
      </c>
      <c r="H1246">
        <v>1.7</v>
      </c>
      <c r="I1246">
        <v>0.3</v>
      </c>
      <c r="J1246">
        <v>3.2</v>
      </c>
      <c r="K1246">
        <v>1.7</v>
      </c>
      <c r="L1246">
        <v>0.6</v>
      </c>
      <c r="M1246">
        <v>1243</v>
      </c>
    </row>
    <row r="1247" spans="6:13" x14ac:dyDescent="0.2">
      <c r="F1247" s="48">
        <v>36526</v>
      </c>
      <c r="G1247" s="2">
        <v>0.86388888888888893</v>
      </c>
      <c r="H1247">
        <v>1.7</v>
      </c>
      <c r="I1247">
        <v>0.3</v>
      </c>
      <c r="J1247">
        <v>3.2</v>
      </c>
      <c r="K1247">
        <v>1.7</v>
      </c>
      <c r="L1247">
        <v>0.6</v>
      </c>
      <c r="M1247">
        <v>1244</v>
      </c>
    </row>
    <row r="1248" spans="6:13" x14ac:dyDescent="0.2">
      <c r="F1248" s="48">
        <v>36526</v>
      </c>
      <c r="G1248" s="2">
        <v>0.86458333333333337</v>
      </c>
      <c r="H1248">
        <v>1.7</v>
      </c>
      <c r="I1248">
        <v>0.3</v>
      </c>
      <c r="J1248">
        <v>3.1</v>
      </c>
      <c r="K1248">
        <v>1.7</v>
      </c>
      <c r="L1248">
        <v>0.6</v>
      </c>
      <c r="M1248">
        <v>1245</v>
      </c>
    </row>
    <row r="1249" spans="6:13" x14ac:dyDescent="0.2">
      <c r="F1249" s="48">
        <v>36526</v>
      </c>
      <c r="G1249" s="2">
        <v>0.8652777777777777</v>
      </c>
      <c r="H1249">
        <v>1.7</v>
      </c>
      <c r="I1249">
        <v>0.3</v>
      </c>
      <c r="J1249">
        <v>3.1</v>
      </c>
      <c r="K1249">
        <v>1.7</v>
      </c>
      <c r="L1249">
        <v>0.6</v>
      </c>
      <c r="M1249">
        <v>1246</v>
      </c>
    </row>
    <row r="1250" spans="6:13" x14ac:dyDescent="0.2">
      <c r="F1250" s="48">
        <v>36526</v>
      </c>
      <c r="G1250" s="2">
        <v>0.86597222222222225</v>
      </c>
      <c r="H1250">
        <v>1.6</v>
      </c>
      <c r="I1250">
        <v>0.3</v>
      </c>
      <c r="J1250">
        <v>3.1</v>
      </c>
      <c r="K1250">
        <v>1.6</v>
      </c>
      <c r="L1250">
        <v>0.6</v>
      </c>
      <c r="M1250">
        <v>1247</v>
      </c>
    </row>
    <row r="1251" spans="6:13" x14ac:dyDescent="0.2">
      <c r="F1251" s="48">
        <v>36526</v>
      </c>
      <c r="G1251" s="2">
        <v>0.8666666666666667</v>
      </c>
      <c r="H1251">
        <v>1.6</v>
      </c>
      <c r="I1251">
        <v>0.3</v>
      </c>
      <c r="J1251">
        <v>3.1</v>
      </c>
      <c r="K1251">
        <v>1.6</v>
      </c>
      <c r="L1251">
        <v>0.6</v>
      </c>
      <c r="M1251">
        <v>1248</v>
      </c>
    </row>
    <row r="1252" spans="6:13" x14ac:dyDescent="0.2">
      <c r="F1252" s="48">
        <v>36526</v>
      </c>
      <c r="G1252" s="2">
        <v>0.86736111111111114</v>
      </c>
      <c r="H1252">
        <v>1.6</v>
      </c>
      <c r="I1252">
        <v>0.3</v>
      </c>
      <c r="J1252">
        <v>3.1</v>
      </c>
      <c r="K1252">
        <v>1.6</v>
      </c>
      <c r="L1252">
        <v>0.6</v>
      </c>
      <c r="M1252">
        <v>1249</v>
      </c>
    </row>
    <row r="1253" spans="6:13" x14ac:dyDescent="0.2">
      <c r="F1253" s="48">
        <v>36526</v>
      </c>
      <c r="G1253" s="2">
        <v>0.86805555555555547</v>
      </c>
      <c r="H1253">
        <v>1.6</v>
      </c>
      <c r="I1253">
        <v>0.3</v>
      </c>
      <c r="J1253">
        <v>3</v>
      </c>
      <c r="K1253">
        <v>1.6</v>
      </c>
      <c r="L1253">
        <v>0.6</v>
      </c>
      <c r="M1253">
        <v>1250</v>
      </c>
    </row>
    <row r="1254" spans="6:13" x14ac:dyDescent="0.2">
      <c r="F1254" s="48">
        <v>36526</v>
      </c>
      <c r="G1254" s="2">
        <v>0.86875000000000002</v>
      </c>
      <c r="H1254">
        <v>1.6</v>
      </c>
      <c r="I1254">
        <v>0.3</v>
      </c>
      <c r="J1254">
        <v>3</v>
      </c>
      <c r="K1254">
        <v>1.6</v>
      </c>
      <c r="L1254">
        <v>0.6</v>
      </c>
      <c r="M1254">
        <v>1251</v>
      </c>
    </row>
    <row r="1255" spans="6:13" x14ac:dyDescent="0.2">
      <c r="F1255" s="48">
        <v>36526</v>
      </c>
      <c r="G1255" s="2">
        <v>0.86944444444444446</v>
      </c>
      <c r="H1255">
        <v>1.6</v>
      </c>
      <c r="I1255">
        <v>0.3</v>
      </c>
      <c r="J1255">
        <v>3</v>
      </c>
      <c r="K1255">
        <v>1.6</v>
      </c>
      <c r="L1255">
        <v>0.6</v>
      </c>
      <c r="M1255">
        <v>1252</v>
      </c>
    </row>
    <row r="1256" spans="6:13" x14ac:dyDescent="0.2">
      <c r="F1256" s="48">
        <v>36526</v>
      </c>
      <c r="G1256" s="2">
        <v>0.87013888888888891</v>
      </c>
      <c r="H1256">
        <v>1.6</v>
      </c>
      <c r="I1256">
        <v>0.3</v>
      </c>
      <c r="J1256">
        <v>3</v>
      </c>
      <c r="K1256">
        <v>1.6</v>
      </c>
      <c r="L1256">
        <v>0.6</v>
      </c>
      <c r="M1256">
        <v>1253</v>
      </c>
    </row>
    <row r="1257" spans="6:13" x14ac:dyDescent="0.2">
      <c r="F1257" s="48">
        <v>36526</v>
      </c>
      <c r="G1257" s="2">
        <v>0.87083333333333324</v>
      </c>
      <c r="H1257">
        <v>1.6</v>
      </c>
      <c r="I1257">
        <v>0.3</v>
      </c>
      <c r="J1257">
        <v>3</v>
      </c>
      <c r="K1257">
        <v>1.6</v>
      </c>
      <c r="L1257">
        <v>0.6</v>
      </c>
      <c r="M1257">
        <v>1254</v>
      </c>
    </row>
    <row r="1258" spans="6:13" x14ac:dyDescent="0.2">
      <c r="F1258" s="48">
        <v>36526</v>
      </c>
      <c r="G1258" s="2">
        <v>0.87152777777777779</v>
      </c>
      <c r="H1258">
        <v>1.6</v>
      </c>
      <c r="I1258">
        <v>0.3</v>
      </c>
      <c r="J1258">
        <v>2.9</v>
      </c>
      <c r="K1258">
        <v>1.6</v>
      </c>
      <c r="L1258">
        <v>0.6</v>
      </c>
      <c r="M1258">
        <v>1255</v>
      </c>
    </row>
    <row r="1259" spans="6:13" x14ac:dyDescent="0.2">
      <c r="F1259" s="48">
        <v>36526</v>
      </c>
      <c r="G1259" s="2">
        <v>0.87222222222222223</v>
      </c>
      <c r="H1259">
        <v>1.6</v>
      </c>
      <c r="I1259">
        <v>0.3</v>
      </c>
      <c r="J1259">
        <v>2.9</v>
      </c>
      <c r="K1259">
        <v>1.6</v>
      </c>
      <c r="L1259">
        <v>0.6</v>
      </c>
      <c r="M1259">
        <v>1256</v>
      </c>
    </row>
    <row r="1260" spans="6:13" x14ac:dyDescent="0.2">
      <c r="F1260" s="48">
        <v>36526</v>
      </c>
      <c r="G1260" s="2">
        <v>0.87291666666666667</v>
      </c>
      <c r="H1260">
        <v>1.5</v>
      </c>
      <c r="I1260">
        <v>0.3</v>
      </c>
      <c r="J1260">
        <v>2.9</v>
      </c>
      <c r="K1260">
        <v>1.5</v>
      </c>
      <c r="L1260">
        <v>0.6</v>
      </c>
      <c r="M1260">
        <v>1257</v>
      </c>
    </row>
    <row r="1261" spans="6:13" x14ac:dyDescent="0.2">
      <c r="F1261" s="48">
        <v>36526</v>
      </c>
      <c r="G1261" s="2">
        <v>0.87361111111111101</v>
      </c>
      <c r="H1261">
        <v>1.5</v>
      </c>
      <c r="I1261">
        <v>0.3</v>
      </c>
      <c r="J1261">
        <v>2.9</v>
      </c>
      <c r="K1261">
        <v>1.5</v>
      </c>
      <c r="L1261">
        <v>0.6</v>
      </c>
      <c r="M1261">
        <v>1258</v>
      </c>
    </row>
    <row r="1262" spans="6:13" x14ac:dyDescent="0.2">
      <c r="F1262" s="48">
        <v>36526</v>
      </c>
      <c r="G1262" s="2">
        <v>0.87430555555555556</v>
      </c>
      <c r="H1262">
        <v>1.5</v>
      </c>
      <c r="I1262">
        <v>0.3</v>
      </c>
      <c r="J1262">
        <v>2.9</v>
      </c>
      <c r="K1262">
        <v>1.5</v>
      </c>
      <c r="L1262">
        <v>0.6</v>
      </c>
      <c r="M1262">
        <v>1259</v>
      </c>
    </row>
    <row r="1263" spans="6:13" x14ac:dyDescent="0.2">
      <c r="F1263" s="48">
        <v>36526</v>
      </c>
      <c r="G1263" s="2">
        <v>0.875</v>
      </c>
      <c r="H1263">
        <v>1.5</v>
      </c>
      <c r="I1263">
        <v>0.3</v>
      </c>
      <c r="J1263">
        <v>2.9</v>
      </c>
      <c r="K1263">
        <v>1.5</v>
      </c>
      <c r="L1263">
        <v>0.6</v>
      </c>
      <c r="M1263">
        <v>1260</v>
      </c>
    </row>
    <row r="1264" spans="6:13" x14ac:dyDescent="0.2">
      <c r="F1264" s="48">
        <v>36526</v>
      </c>
      <c r="G1264" s="2">
        <v>0.87569444444444444</v>
      </c>
      <c r="H1264">
        <v>1.5</v>
      </c>
      <c r="I1264">
        <v>0.3</v>
      </c>
      <c r="J1264">
        <v>2.8</v>
      </c>
      <c r="K1264">
        <v>1.5</v>
      </c>
      <c r="L1264">
        <v>0.6</v>
      </c>
      <c r="M1264">
        <v>1261</v>
      </c>
    </row>
    <row r="1265" spans="6:13" x14ac:dyDescent="0.2">
      <c r="F1265" s="48">
        <v>36526</v>
      </c>
      <c r="G1265" s="2">
        <v>0.87638888888888899</v>
      </c>
      <c r="H1265">
        <v>1.5</v>
      </c>
      <c r="I1265">
        <v>0.3</v>
      </c>
      <c r="J1265">
        <v>2.8</v>
      </c>
      <c r="K1265">
        <v>1.5</v>
      </c>
      <c r="L1265">
        <v>0.6</v>
      </c>
      <c r="M1265">
        <v>1262</v>
      </c>
    </row>
    <row r="1266" spans="6:13" x14ac:dyDescent="0.2">
      <c r="F1266" s="48">
        <v>36526</v>
      </c>
      <c r="G1266" s="2">
        <v>0.87708333333333333</v>
      </c>
      <c r="H1266">
        <v>1.5</v>
      </c>
      <c r="I1266">
        <v>0.3</v>
      </c>
      <c r="J1266">
        <v>2.8</v>
      </c>
      <c r="K1266">
        <v>1.5</v>
      </c>
      <c r="L1266">
        <v>0.6</v>
      </c>
      <c r="M1266">
        <v>1263</v>
      </c>
    </row>
    <row r="1267" spans="6:13" x14ac:dyDescent="0.2">
      <c r="F1267" s="48">
        <v>36526</v>
      </c>
      <c r="G1267" s="2">
        <v>0.87777777777777777</v>
      </c>
      <c r="H1267">
        <v>1.5</v>
      </c>
      <c r="I1267">
        <v>0.3</v>
      </c>
      <c r="J1267">
        <v>2.8</v>
      </c>
      <c r="K1267">
        <v>1.5</v>
      </c>
      <c r="L1267">
        <v>0.6</v>
      </c>
      <c r="M1267">
        <v>1264</v>
      </c>
    </row>
    <row r="1268" spans="6:13" x14ac:dyDescent="0.2">
      <c r="F1268" s="48">
        <v>36526</v>
      </c>
      <c r="G1268" s="2">
        <v>0.87847222222222221</v>
      </c>
      <c r="H1268">
        <v>1.4</v>
      </c>
      <c r="I1268">
        <v>0.3</v>
      </c>
      <c r="J1268">
        <v>2.8</v>
      </c>
      <c r="K1268">
        <v>1.4</v>
      </c>
      <c r="L1268">
        <v>0.6</v>
      </c>
      <c r="M1268">
        <v>1265</v>
      </c>
    </row>
    <row r="1269" spans="6:13" x14ac:dyDescent="0.2">
      <c r="F1269" s="48">
        <v>36526</v>
      </c>
      <c r="G1269" s="2">
        <v>0.87916666666666676</v>
      </c>
      <c r="H1269">
        <v>1.4</v>
      </c>
      <c r="I1269">
        <v>0.3</v>
      </c>
      <c r="J1269">
        <v>2.7</v>
      </c>
      <c r="K1269">
        <v>1.4</v>
      </c>
      <c r="L1269">
        <v>0.5</v>
      </c>
      <c r="M1269">
        <v>1266</v>
      </c>
    </row>
    <row r="1270" spans="6:13" x14ac:dyDescent="0.2">
      <c r="F1270" s="48">
        <v>36526</v>
      </c>
      <c r="G1270" s="2">
        <v>0.87986111111111109</v>
      </c>
      <c r="H1270">
        <v>1.4</v>
      </c>
      <c r="I1270">
        <v>0.3</v>
      </c>
      <c r="J1270">
        <v>2.7</v>
      </c>
      <c r="K1270">
        <v>1.4</v>
      </c>
      <c r="L1270">
        <v>0.5</v>
      </c>
      <c r="M1270">
        <v>1267</v>
      </c>
    </row>
    <row r="1271" spans="6:13" x14ac:dyDescent="0.2">
      <c r="F1271" s="48">
        <v>36526</v>
      </c>
      <c r="G1271" s="2">
        <v>0.88055555555555554</v>
      </c>
      <c r="H1271">
        <v>1.4</v>
      </c>
      <c r="I1271">
        <v>0.3</v>
      </c>
      <c r="J1271">
        <v>2.7</v>
      </c>
      <c r="K1271">
        <v>1.4</v>
      </c>
      <c r="L1271">
        <v>0.5</v>
      </c>
      <c r="M1271">
        <v>1268</v>
      </c>
    </row>
    <row r="1272" spans="6:13" x14ac:dyDescent="0.2">
      <c r="F1272" s="48">
        <v>36526</v>
      </c>
      <c r="G1272" s="2">
        <v>0.88124999999999998</v>
      </c>
      <c r="H1272">
        <v>1.4</v>
      </c>
      <c r="I1272">
        <v>0.3</v>
      </c>
      <c r="J1272">
        <v>2.7</v>
      </c>
      <c r="K1272">
        <v>1.4</v>
      </c>
      <c r="L1272">
        <v>0.5</v>
      </c>
      <c r="M1272">
        <v>1269</v>
      </c>
    </row>
    <row r="1273" spans="6:13" x14ac:dyDescent="0.2">
      <c r="F1273" s="48">
        <v>36526</v>
      </c>
      <c r="G1273" s="2">
        <v>0.88194444444444453</v>
      </c>
      <c r="H1273">
        <v>1.4</v>
      </c>
      <c r="I1273">
        <v>0.3</v>
      </c>
      <c r="J1273">
        <v>2.7</v>
      </c>
      <c r="K1273">
        <v>1.4</v>
      </c>
      <c r="L1273">
        <v>0.5</v>
      </c>
      <c r="M1273">
        <v>1270</v>
      </c>
    </row>
    <row r="1274" spans="6:13" x14ac:dyDescent="0.2">
      <c r="F1274" s="48">
        <v>36526</v>
      </c>
      <c r="G1274" s="2">
        <v>0.88263888888888886</v>
      </c>
      <c r="H1274">
        <v>1.4</v>
      </c>
      <c r="I1274">
        <v>0.3</v>
      </c>
      <c r="J1274">
        <v>2.7</v>
      </c>
      <c r="K1274">
        <v>1.4</v>
      </c>
      <c r="L1274">
        <v>0.5</v>
      </c>
      <c r="M1274">
        <v>1271</v>
      </c>
    </row>
    <row r="1275" spans="6:13" x14ac:dyDescent="0.2">
      <c r="F1275" s="48">
        <v>36526</v>
      </c>
      <c r="G1275" s="2">
        <v>0.8833333333333333</v>
      </c>
      <c r="H1275">
        <v>1.4</v>
      </c>
      <c r="I1275">
        <v>0.3</v>
      </c>
      <c r="J1275">
        <v>2.6</v>
      </c>
      <c r="K1275">
        <v>1.4</v>
      </c>
      <c r="L1275">
        <v>0.5</v>
      </c>
      <c r="M1275">
        <v>1272</v>
      </c>
    </row>
    <row r="1276" spans="6:13" x14ac:dyDescent="0.2">
      <c r="F1276" s="48">
        <v>36526</v>
      </c>
      <c r="G1276" s="2">
        <v>0.88402777777777775</v>
      </c>
      <c r="H1276">
        <v>1.4</v>
      </c>
      <c r="I1276">
        <v>0.3</v>
      </c>
      <c r="J1276">
        <v>2.6</v>
      </c>
      <c r="K1276">
        <v>1.4</v>
      </c>
      <c r="L1276">
        <v>0.5</v>
      </c>
      <c r="M1276">
        <v>1273</v>
      </c>
    </row>
    <row r="1277" spans="6:13" x14ac:dyDescent="0.2">
      <c r="F1277" s="48">
        <v>36526</v>
      </c>
      <c r="G1277" s="2">
        <v>0.8847222222222223</v>
      </c>
      <c r="H1277">
        <v>1.3</v>
      </c>
      <c r="I1277">
        <v>0.3</v>
      </c>
      <c r="J1277">
        <v>2.6</v>
      </c>
      <c r="K1277">
        <v>1.3</v>
      </c>
      <c r="L1277">
        <v>0.5</v>
      </c>
      <c r="M1277">
        <v>1274</v>
      </c>
    </row>
    <row r="1278" spans="6:13" x14ac:dyDescent="0.2">
      <c r="F1278" s="48">
        <v>36526</v>
      </c>
      <c r="G1278" s="2">
        <v>0.88541666666666663</v>
      </c>
      <c r="H1278">
        <v>1.3</v>
      </c>
      <c r="I1278">
        <v>0.3</v>
      </c>
      <c r="J1278">
        <v>2.6</v>
      </c>
      <c r="K1278">
        <v>1.3</v>
      </c>
      <c r="L1278">
        <v>0.5</v>
      </c>
      <c r="M1278">
        <v>1275</v>
      </c>
    </row>
    <row r="1279" spans="6:13" x14ac:dyDescent="0.2">
      <c r="F1279" s="48">
        <v>36526</v>
      </c>
      <c r="G1279" s="2">
        <v>0.88611111111111107</v>
      </c>
      <c r="H1279">
        <v>1.3</v>
      </c>
      <c r="I1279">
        <v>0.3</v>
      </c>
      <c r="J1279">
        <v>2.6</v>
      </c>
      <c r="K1279">
        <v>1.3</v>
      </c>
      <c r="L1279">
        <v>0.5</v>
      </c>
      <c r="M1279">
        <v>1276</v>
      </c>
    </row>
    <row r="1280" spans="6:13" x14ac:dyDescent="0.2">
      <c r="F1280" s="48">
        <v>36526</v>
      </c>
      <c r="G1280" s="2">
        <v>0.88680555555555562</v>
      </c>
      <c r="H1280">
        <v>1.3</v>
      </c>
      <c r="I1280">
        <v>0.3</v>
      </c>
      <c r="J1280">
        <v>2.5</v>
      </c>
      <c r="K1280">
        <v>1.3</v>
      </c>
      <c r="L1280">
        <v>0.5</v>
      </c>
      <c r="M1280">
        <v>1277</v>
      </c>
    </row>
    <row r="1281" spans="6:13" x14ac:dyDescent="0.2">
      <c r="F1281" s="48">
        <v>36526</v>
      </c>
      <c r="G1281" s="2">
        <v>0.88750000000000007</v>
      </c>
      <c r="H1281">
        <v>1.3</v>
      </c>
      <c r="I1281">
        <v>0.3</v>
      </c>
      <c r="J1281">
        <v>2.5</v>
      </c>
      <c r="K1281">
        <v>1.3</v>
      </c>
      <c r="L1281">
        <v>0.5</v>
      </c>
      <c r="M1281">
        <v>1278</v>
      </c>
    </row>
    <row r="1282" spans="6:13" x14ac:dyDescent="0.2">
      <c r="F1282" s="48">
        <v>36526</v>
      </c>
      <c r="G1282" s="2">
        <v>0.8881944444444444</v>
      </c>
      <c r="H1282">
        <v>1.3</v>
      </c>
      <c r="I1282">
        <v>0.3</v>
      </c>
      <c r="J1282">
        <v>2.5</v>
      </c>
      <c r="K1282">
        <v>1.3</v>
      </c>
      <c r="L1282">
        <v>0.5</v>
      </c>
      <c r="M1282">
        <v>1279</v>
      </c>
    </row>
    <row r="1283" spans="6:13" x14ac:dyDescent="0.2">
      <c r="F1283" s="48">
        <v>36526</v>
      </c>
      <c r="G1283" s="2">
        <v>0.88888888888888884</v>
      </c>
      <c r="H1283">
        <v>1.3</v>
      </c>
      <c r="I1283">
        <v>0.2</v>
      </c>
      <c r="J1283">
        <v>2.5</v>
      </c>
      <c r="K1283">
        <v>1.3</v>
      </c>
      <c r="L1283">
        <v>0.5</v>
      </c>
      <c r="M1283">
        <v>1280</v>
      </c>
    </row>
    <row r="1284" spans="6:13" x14ac:dyDescent="0.2">
      <c r="F1284" s="48">
        <v>36526</v>
      </c>
      <c r="G1284" s="2">
        <v>0.88958333333333339</v>
      </c>
      <c r="H1284">
        <v>1.3</v>
      </c>
      <c r="I1284">
        <v>0.2</v>
      </c>
      <c r="J1284">
        <v>2.5</v>
      </c>
      <c r="K1284">
        <v>1.3</v>
      </c>
      <c r="L1284">
        <v>0.5</v>
      </c>
      <c r="M1284">
        <v>1281</v>
      </c>
    </row>
    <row r="1285" spans="6:13" x14ac:dyDescent="0.2">
      <c r="F1285" s="48">
        <v>36526</v>
      </c>
      <c r="G1285" s="2">
        <v>0.89027777777777783</v>
      </c>
      <c r="H1285">
        <v>1.3</v>
      </c>
      <c r="I1285">
        <v>0.2</v>
      </c>
      <c r="J1285">
        <v>2.5</v>
      </c>
      <c r="K1285">
        <v>1.3</v>
      </c>
      <c r="L1285">
        <v>0.5</v>
      </c>
      <c r="M1285">
        <v>1282</v>
      </c>
    </row>
    <row r="1286" spans="6:13" x14ac:dyDescent="0.2">
      <c r="F1286" s="48">
        <v>36526</v>
      </c>
      <c r="G1286" s="2">
        <v>0.89097222222222217</v>
      </c>
      <c r="H1286">
        <v>1.3</v>
      </c>
      <c r="I1286">
        <v>0.2</v>
      </c>
      <c r="J1286">
        <v>2.5</v>
      </c>
      <c r="K1286">
        <v>1.3</v>
      </c>
      <c r="L1286">
        <v>0.5</v>
      </c>
      <c r="M1286">
        <v>1283</v>
      </c>
    </row>
    <row r="1287" spans="6:13" x14ac:dyDescent="0.2">
      <c r="F1287" s="48">
        <v>36526</v>
      </c>
      <c r="G1287" s="2">
        <v>0.89166666666666661</v>
      </c>
      <c r="H1287">
        <v>1.3</v>
      </c>
      <c r="I1287">
        <v>0.2</v>
      </c>
      <c r="J1287">
        <v>2.4</v>
      </c>
      <c r="K1287">
        <v>1.3</v>
      </c>
      <c r="L1287">
        <v>0.5</v>
      </c>
      <c r="M1287">
        <v>1284</v>
      </c>
    </row>
    <row r="1288" spans="6:13" x14ac:dyDescent="0.2">
      <c r="F1288" s="48">
        <v>36526</v>
      </c>
      <c r="G1288" s="2">
        <v>0.89236111111111116</v>
      </c>
      <c r="H1288">
        <v>1.3</v>
      </c>
      <c r="I1288">
        <v>0.2</v>
      </c>
      <c r="J1288">
        <v>2.4</v>
      </c>
      <c r="K1288">
        <v>1.3</v>
      </c>
      <c r="L1288">
        <v>0.5</v>
      </c>
      <c r="M1288">
        <v>1285</v>
      </c>
    </row>
    <row r="1289" spans="6:13" x14ac:dyDescent="0.2">
      <c r="F1289" s="48">
        <v>36526</v>
      </c>
      <c r="G1289" s="2">
        <v>0.8930555555555556</v>
      </c>
      <c r="H1289">
        <v>1.3</v>
      </c>
      <c r="I1289">
        <v>0.2</v>
      </c>
      <c r="J1289">
        <v>2.4</v>
      </c>
      <c r="K1289">
        <v>1.3</v>
      </c>
      <c r="L1289">
        <v>0.5</v>
      </c>
      <c r="M1289">
        <v>1286</v>
      </c>
    </row>
    <row r="1290" spans="6:13" x14ac:dyDescent="0.2">
      <c r="F1290" s="48">
        <v>36526</v>
      </c>
      <c r="G1290" s="2">
        <v>0.89374999999999993</v>
      </c>
      <c r="H1290">
        <v>1.2</v>
      </c>
      <c r="I1290">
        <v>0.2</v>
      </c>
      <c r="J1290">
        <v>2.4</v>
      </c>
      <c r="K1290">
        <v>1.2</v>
      </c>
      <c r="L1290">
        <v>0.5</v>
      </c>
      <c r="M1290">
        <v>1287</v>
      </c>
    </row>
    <row r="1291" spans="6:13" x14ac:dyDescent="0.2">
      <c r="F1291" s="48">
        <v>36526</v>
      </c>
      <c r="G1291" s="2">
        <v>0.89444444444444438</v>
      </c>
      <c r="H1291">
        <v>1.2</v>
      </c>
      <c r="I1291">
        <v>0.2</v>
      </c>
      <c r="J1291">
        <v>2.4</v>
      </c>
      <c r="K1291">
        <v>1.2</v>
      </c>
      <c r="L1291">
        <v>0.5</v>
      </c>
      <c r="M1291">
        <v>1288</v>
      </c>
    </row>
    <row r="1292" spans="6:13" x14ac:dyDescent="0.2">
      <c r="F1292" s="48">
        <v>36526</v>
      </c>
      <c r="G1292" s="2">
        <v>0.89513888888888893</v>
      </c>
      <c r="H1292">
        <v>1.2</v>
      </c>
      <c r="I1292">
        <v>0.2</v>
      </c>
      <c r="J1292">
        <v>2.4</v>
      </c>
      <c r="K1292">
        <v>1.2</v>
      </c>
      <c r="L1292">
        <v>0.5</v>
      </c>
      <c r="M1292">
        <v>1289</v>
      </c>
    </row>
    <row r="1293" spans="6:13" x14ac:dyDescent="0.2">
      <c r="F1293" s="48">
        <v>36526</v>
      </c>
      <c r="G1293" s="2">
        <v>0.89583333333333337</v>
      </c>
      <c r="H1293">
        <v>1.2</v>
      </c>
      <c r="I1293">
        <v>0.2</v>
      </c>
      <c r="J1293">
        <v>2.2999999999999998</v>
      </c>
      <c r="K1293">
        <v>1.2</v>
      </c>
      <c r="L1293">
        <v>0.5</v>
      </c>
      <c r="M1293">
        <v>1290</v>
      </c>
    </row>
    <row r="1294" spans="6:13" x14ac:dyDescent="0.2">
      <c r="F1294" s="48">
        <v>36526</v>
      </c>
      <c r="G1294" s="2">
        <v>0.8965277777777777</v>
      </c>
      <c r="H1294">
        <v>1.2</v>
      </c>
      <c r="I1294">
        <v>0.2</v>
      </c>
      <c r="J1294">
        <v>2.2999999999999998</v>
      </c>
      <c r="K1294">
        <v>1.2</v>
      </c>
      <c r="L1294">
        <v>0.5</v>
      </c>
      <c r="M1294">
        <v>1291</v>
      </c>
    </row>
    <row r="1295" spans="6:13" x14ac:dyDescent="0.2">
      <c r="F1295" s="48">
        <v>36526</v>
      </c>
      <c r="G1295" s="2">
        <v>0.89722222222222225</v>
      </c>
      <c r="H1295">
        <v>1.2</v>
      </c>
      <c r="I1295">
        <v>0.2</v>
      </c>
      <c r="J1295">
        <v>2.2999999999999998</v>
      </c>
      <c r="K1295">
        <v>1.2</v>
      </c>
      <c r="L1295">
        <v>0.5</v>
      </c>
      <c r="M1295">
        <v>1292</v>
      </c>
    </row>
    <row r="1296" spans="6:13" x14ac:dyDescent="0.2">
      <c r="F1296" s="48">
        <v>36526</v>
      </c>
      <c r="G1296" s="2">
        <v>0.8979166666666667</v>
      </c>
      <c r="H1296">
        <v>1.2</v>
      </c>
      <c r="I1296">
        <v>0.2</v>
      </c>
      <c r="J1296">
        <v>2.2999999999999998</v>
      </c>
      <c r="K1296">
        <v>1.2</v>
      </c>
      <c r="L1296">
        <v>0.5</v>
      </c>
      <c r="M1296">
        <v>1293</v>
      </c>
    </row>
    <row r="1297" spans="6:13" x14ac:dyDescent="0.2">
      <c r="F1297" s="48">
        <v>36526</v>
      </c>
      <c r="G1297" s="2">
        <v>0.89861111111111114</v>
      </c>
      <c r="H1297">
        <v>1.2</v>
      </c>
      <c r="I1297">
        <v>0.2</v>
      </c>
      <c r="J1297">
        <v>2.2999999999999998</v>
      </c>
      <c r="K1297">
        <v>1.2</v>
      </c>
      <c r="L1297">
        <v>0.5</v>
      </c>
      <c r="M1297">
        <v>1294</v>
      </c>
    </row>
    <row r="1298" spans="6:13" x14ac:dyDescent="0.2">
      <c r="F1298" s="48">
        <v>36526</v>
      </c>
      <c r="G1298" s="2">
        <v>0.89930555555555547</v>
      </c>
      <c r="H1298">
        <v>1.2</v>
      </c>
      <c r="I1298">
        <v>0.2</v>
      </c>
      <c r="J1298">
        <v>2.2999999999999998</v>
      </c>
      <c r="K1298">
        <v>1.2</v>
      </c>
      <c r="L1298">
        <v>0.5</v>
      </c>
      <c r="M1298">
        <v>1295</v>
      </c>
    </row>
    <row r="1299" spans="6:13" x14ac:dyDescent="0.2">
      <c r="F1299" s="48">
        <v>36526</v>
      </c>
      <c r="G1299" s="2">
        <v>0.9</v>
      </c>
      <c r="H1299">
        <v>1.2</v>
      </c>
      <c r="I1299">
        <v>0.2</v>
      </c>
      <c r="J1299">
        <v>2.2999999999999998</v>
      </c>
      <c r="K1299">
        <v>1.2</v>
      </c>
      <c r="L1299">
        <v>0.5</v>
      </c>
      <c r="M1299">
        <v>1296</v>
      </c>
    </row>
    <row r="1300" spans="6:13" x14ac:dyDescent="0.2">
      <c r="F1300" s="48">
        <v>36526</v>
      </c>
      <c r="G1300" s="2">
        <v>0.90069444444444446</v>
      </c>
      <c r="H1300">
        <v>1.2</v>
      </c>
      <c r="I1300">
        <v>0.2</v>
      </c>
      <c r="J1300">
        <v>2.2000000000000002</v>
      </c>
      <c r="K1300">
        <v>1.2</v>
      </c>
      <c r="L1300">
        <v>0.4</v>
      </c>
      <c r="M1300">
        <v>1297</v>
      </c>
    </row>
    <row r="1301" spans="6:13" x14ac:dyDescent="0.2">
      <c r="F1301" s="48">
        <v>36526</v>
      </c>
      <c r="G1301" s="2">
        <v>0.90138888888888891</v>
      </c>
      <c r="H1301">
        <v>1.2</v>
      </c>
      <c r="I1301">
        <v>0.2</v>
      </c>
      <c r="J1301">
        <v>2.2000000000000002</v>
      </c>
      <c r="K1301">
        <v>1.2</v>
      </c>
      <c r="L1301">
        <v>0.4</v>
      </c>
      <c r="M1301">
        <v>1298</v>
      </c>
    </row>
    <row r="1302" spans="6:13" x14ac:dyDescent="0.2">
      <c r="F1302" s="48">
        <v>36526</v>
      </c>
      <c r="G1302" s="2">
        <v>0.90208333333333324</v>
      </c>
      <c r="H1302">
        <v>1.2</v>
      </c>
      <c r="I1302">
        <v>0.2</v>
      </c>
      <c r="J1302">
        <v>2.2000000000000002</v>
      </c>
      <c r="K1302">
        <v>1.2</v>
      </c>
      <c r="L1302">
        <v>0.4</v>
      </c>
      <c r="M1302">
        <v>1299</v>
      </c>
    </row>
    <row r="1303" spans="6:13" x14ac:dyDescent="0.2">
      <c r="F1303" s="48">
        <v>36526</v>
      </c>
      <c r="G1303" s="2">
        <v>0.90277777777777779</v>
      </c>
      <c r="H1303">
        <v>1.2</v>
      </c>
      <c r="I1303">
        <v>0.2</v>
      </c>
      <c r="J1303">
        <v>2.2000000000000002</v>
      </c>
      <c r="K1303">
        <v>1.2</v>
      </c>
      <c r="L1303">
        <v>0.4</v>
      </c>
      <c r="M1303">
        <v>1300</v>
      </c>
    </row>
    <row r="1304" spans="6:13" x14ac:dyDescent="0.2">
      <c r="F1304" s="48">
        <v>36526</v>
      </c>
      <c r="G1304" s="2">
        <v>0.90347222222222223</v>
      </c>
      <c r="H1304">
        <v>1.2</v>
      </c>
      <c r="I1304">
        <v>0.2</v>
      </c>
      <c r="J1304">
        <v>2.2000000000000002</v>
      </c>
      <c r="K1304">
        <v>1.2</v>
      </c>
      <c r="L1304">
        <v>0.4</v>
      </c>
      <c r="M1304">
        <v>1301</v>
      </c>
    </row>
    <row r="1305" spans="6:13" x14ac:dyDescent="0.2">
      <c r="F1305" s="48">
        <v>36526</v>
      </c>
      <c r="G1305" s="2">
        <v>0.90416666666666667</v>
      </c>
      <c r="H1305">
        <v>1.2</v>
      </c>
      <c r="I1305">
        <v>0.2</v>
      </c>
      <c r="J1305">
        <v>2.2000000000000002</v>
      </c>
      <c r="K1305">
        <v>1.2</v>
      </c>
      <c r="L1305">
        <v>0.4</v>
      </c>
      <c r="M1305">
        <v>1302</v>
      </c>
    </row>
    <row r="1306" spans="6:13" x14ac:dyDescent="0.2">
      <c r="F1306" s="48">
        <v>36526</v>
      </c>
      <c r="G1306" s="2">
        <v>0.90486111111111101</v>
      </c>
      <c r="H1306">
        <v>1.1000000000000001</v>
      </c>
      <c r="I1306">
        <v>0.2</v>
      </c>
      <c r="J1306">
        <v>2.2000000000000002</v>
      </c>
      <c r="K1306">
        <v>1.1000000000000001</v>
      </c>
      <c r="L1306">
        <v>0.4</v>
      </c>
      <c r="M1306">
        <v>1303</v>
      </c>
    </row>
    <row r="1307" spans="6:13" x14ac:dyDescent="0.2">
      <c r="F1307" s="48">
        <v>36526</v>
      </c>
      <c r="G1307" s="2">
        <v>0.90555555555555556</v>
      </c>
      <c r="H1307">
        <v>1.1000000000000001</v>
      </c>
      <c r="I1307">
        <v>0.2</v>
      </c>
      <c r="J1307">
        <v>2.1</v>
      </c>
      <c r="K1307">
        <v>1.1000000000000001</v>
      </c>
      <c r="L1307">
        <v>0.4</v>
      </c>
      <c r="M1307">
        <v>1304</v>
      </c>
    </row>
    <row r="1308" spans="6:13" x14ac:dyDescent="0.2">
      <c r="F1308" s="48">
        <v>36526</v>
      </c>
      <c r="G1308" s="2">
        <v>0.90625</v>
      </c>
      <c r="H1308">
        <v>1.1000000000000001</v>
      </c>
      <c r="I1308">
        <v>0.2</v>
      </c>
      <c r="J1308">
        <v>2.1</v>
      </c>
      <c r="K1308">
        <v>1.1000000000000001</v>
      </c>
      <c r="L1308">
        <v>0.4</v>
      </c>
      <c r="M1308">
        <v>1305</v>
      </c>
    </row>
    <row r="1309" spans="6:13" x14ac:dyDescent="0.2">
      <c r="F1309" s="48">
        <v>36526</v>
      </c>
      <c r="G1309" s="2">
        <v>0.90694444444444444</v>
      </c>
      <c r="H1309">
        <v>1.1000000000000001</v>
      </c>
      <c r="I1309">
        <v>0.2</v>
      </c>
      <c r="J1309">
        <v>2.1</v>
      </c>
      <c r="K1309">
        <v>1.1000000000000001</v>
      </c>
      <c r="L1309">
        <v>0.4</v>
      </c>
      <c r="M1309">
        <v>1306</v>
      </c>
    </row>
    <row r="1310" spans="6:13" x14ac:dyDescent="0.2">
      <c r="F1310" s="48">
        <v>36526</v>
      </c>
      <c r="G1310" s="2">
        <v>0.90763888888888899</v>
      </c>
      <c r="H1310">
        <v>1.1000000000000001</v>
      </c>
      <c r="I1310">
        <v>0.2</v>
      </c>
      <c r="J1310">
        <v>2.1</v>
      </c>
      <c r="K1310">
        <v>1.1000000000000001</v>
      </c>
      <c r="L1310">
        <v>0.4</v>
      </c>
      <c r="M1310">
        <v>1307</v>
      </c>
    </row>
    <row r="1311" spans="6:13" x14ac:dyDescent="0.2">
      <c r="F1311" s="48">
        <v>36526</v>
      </c>
      <c r="G1311" s="2">
        <v>0.90833333333333333</v>
      </c>
      <c r="H1311">
        <v>1.1000000000000001</v>
      </c>
      <c r="I1311">
        <v>0.2</v>
      </c>
      <c r="J1311">
        <v>2.1</v>
      </c>
      <c r="K1311">
        <v>1.1000000000000001</v>
      </c>
      <c r="L1311">
        <v>0.4</v>
      </c>
      <c r="M1311">
        <v>1308</v>
      </c>
    </row>
    <row r="1312" spans="6:13" x14ac:dyDescent="0.2">
      <c r="F1312" s="48">
        <v>36526</v>
      </c>
      <c r="G1312" s="2">
        <v>0.90902777777777777</v>
      </c>
      <c r="H1312">
        <v>1</v>
      </c>
      <c r="I1312">
        <v>0.2</v>
      </c>
      <c r="J1312">
        <v>2.1</v>
      </c>
      <c r="K1312">
        <v>1</v>
      </c>
      <c r="L1312">
        <v>0.4</v>
      </c>
      <c r="M1312">
        <v>1309</v>
      </c>
    </row>
    <row r="1313" spans="6:13" x14ac:dyDescent="0.2">
      <c r="F1313" s="48">
        <v>36526</v>
      </c>
      <c r="G1313" s="2">
        <v>0.90972222222222221</v>
      </c>
      <c r="H1313">
        <v>1</v>
      </c>
      <c r="I1313">
        <v>0.2</v>
      </c>
      <c r="J1313">
        <v>2.1</v>
      </c>
      <c r="K1313">
        <v>1</v>
      </c>
      <c r="L1313">
        <v>0.4</v>
      </c>
      <c r="M1313">
        <v>1310</v>
      </c>
    </row>
    <row r="1314" spans="6:13" x14ac:dyDescent="0.2">
      <c r="F1314" s="48">
        <v>36526</v>
      </c>
      <c r="G1314" s="2">
        <v>0.91041666666666676</v>
      </c>
      <c r="H1314">
        <v>1</v>
      </c>
      <c r="I1314">
        <v>0.2</v>
      </c>
      <c r="J1314">
        <v>2</v>
      </c>
      <c r="K1314">
        <v>1</v>
      </c>
      <c r="L1314">
        <v>0.4</v>
      </c>
      <c r="M1314">
        <v>1311</v>
      </c>
    </row>
    <row r="1315" spans="6:13" x14ac:dyDescent="0.2">
      <c r="F1315" s="48">
        <v>36526</v>
      </c>
      <c r="G1315" s="2">
        <v>0.91111111111111109</v>
      </c>
      <c r="H1315">
        <v>1</v>
      </c>
      <c r="I1315">
        <v>0.2</v>
      </c>
      <c r="J1315">
        <v>2</v>
      </c>
      <c r="K1315">
        <v>1</v>
      </c>
      <c r="L1315">
        <v>0.4</v>
      </c>
      <c r="M1315">
        <v>1312</v>
      </c>
    </row>
    <row r="1316" spans="6:13" x14ac:dyDescent="0.2">
      <c r="F1316" s="48">
        <v>36526</v>
      </c>
      <c r="G1316" s="2">
        <v>0.91180555555555554</v>
      </c>
      <c r="H1316">
        <v>1</v>
      </c>
      <c r="I1316">
        <v>0.2</v>
      </c>
      <c r="J1316">
        <v>2</v>
      </c>
      <c r="K1316">
        <v>1</v>
      </c>
      <c r="L1316">
        <v>0.4</v>
      </c>
      <c r="M1316">
        <v>1313</v>
      </c>
    </row>
    <row r="1317" spans="6:13" x14ac:dyDescent="0.2">
      <c r="F1317" s="48">
        <v>36526</v>
      </c>
      <c r="G1317" s="2">
        <v>0.91249999999999998</v>
      </c>
      <c r="H1317">
        <v>1</v>
      </c>
      <c r="I1317">
        <v>0.2</v>
      </c>
      <c r="J1317">
        <v>2</v>
      </c>
      <c r="K1317">
        <v>1</v>
      </c>
      <c r="L1317">
        <v>0.4</v>
      </c>
      <c r="M1317">
        <v>1314</v>
      </c>
    </row>
    <row r="1318" spans="6:13" x14ac:dyDescent="0.2">
      <c r="F1318" s="48">
        <v>36526</v>
      </c>
      <c r="G1318" s="2">
        <v>0.91319444444444453</v>
      </c>
      <c r="H1318">
        <v>1</v>
      </c>
      <c r="I1318">
        <v>0.2</v>
      </c>
      <c r="J1318">
        <v>2</v>
      </c>
      <c r="K1318">
        <v>1</v>
      </c>
      <c r="L1318">
        <v>0.4</v>
      </c>
      <c r="M1318">
        <v>1315</v>
      </c>
    </row>
    <row r="1319" spans="6:13" x14ac:dyDescent="0.2">
      <c r="F1319" s="48">
        <v>36526</v>
      </c>
      <c r="G1319" s="2">
        <v>0.91388888888888886</v>
      </c>
      <c r="H1319">
        <v>1</v>
      </c>
      <c r="I1319">
        <v>0.2</v>
      </c>
      <c r="J1319">
        <v>2</v>
      </c>
      <c r="K1319">
        <v>1</v>
      </c>
      <c r="L1319">
        <v>0.4</v>
      </c>
      <c r="M1319">
        <v>1316</v>
      </c>
    </row>
    <row r="1320" spans="6:13" x14ac:dyDescent="0.2">
      <c r="F1320" s="48">
        <v>36526</v>
      </c>
      <c r="G1320" s="2">
        <v>0.9145833333333333</v>
      </c>
      <c r="H1320">
        <v>1</v>
      </c>
      <c r="I1320">
        <v>0.2</v>
      </c>
      <c r="J1320">
        <v>2</v>
      </c>
      <c r="K1320">
        <v>1</v>
      </c>
      <c r="L1320">
        <v>0.4</v>
      </c>
      <c r="M1320">
        <v>1317</v>
      </c>
    </row>
    <row r="1321" spans="6:13" x14ac:dyDescent="0.2">
      <c r="F1321" s="48">
        <v>36526</v>
      </c>
      <c r="G1321" s="2">
        <v>0.91527777777777775</v>
      </c>
      <c r="H1321">
        <v>1</v>
      </c>
      <c r="I1321">
        <v>0.2</v>
      </c>
      <c r="J1321">
        <v>1.9</v>
      </c>
      <c r="K1321">
        <v>1</v>
      </c>
      <c r="L1321">
        <v>0.4</v>
      </c>
      <c r="M1321">
        <v>1318</v>
      </c>
    </row>
    <row r="1322" spans="6:13" x14ac:dyDescent="0.2">
      <c r="F1322" s="48">
        <v>36526</v>
      </c>
      <c r="G1322" s="2">
        <v>0.9159722222222223</v>
      </c>
      <c r="H1322">
        <v>1</v>
      </c>
      <c r="I1322">
        <v>0.2</v>
      </c>
      <c r="J1322">
        <v>1.9</v>
      </c>
      <c r="K1322">
        <v>1</v>
      </c>
      <c r="L1322">
        <v>0.4</v>
      </c>
      <c r="M1322">
        <v>1319</v>
      </c>
    </row>
    <row r="1323" spans="6:13" x14ac:dyDescent="0.2">
      <c r="F1323" s="48">
        <v>36526</v>
      </c>
      <c r="G1323" s="2">
        <v>0.91666666666666663</v>
      </c>
      <c r="H1323">
        <v>1</v>
      </c>
      <c r="I1323">
        <v>0.2</v>
      </c>
      <c r="J1323">
        <v>1.9</v>
      </c>
      <c r="K1323">
        <v>1</v>
      </c>
      <c r="L1323">
        <v>0.4</v>
      </c>
      <c r="M1323">
        <v>1320</v>
      </c>
    </row>
    <row r="1324" spans="6:13" x14ac:dyDescent="0.2">
      <c r="F1324" s="48">
        <v>36526</v>
      </c>
      <c r="G1324" s="2">
        <v>0.91736111111111107</v>
      </c>
      <c r="H1324">
        <v>1</v>
      </c>
      <c r="I1324">
        <v>0.2</v>
      </c>
      <c r="J1324">
        <v>1.9</v>
      </c>
      <c r="K1324">
        <v>1</v>
      </c>
      <c r="L1324">
        <v>0.4</v>
      </c>
      <c r="M1324">
        <v>1321</v>
      </c>
    </row>
    <row r="1325" spans="6:13" x14ac:dyDescent="0.2">
      <c r="F1325" s="48">
        <v>36526</v>
      </c>
      <c r="G1325" s="2">
        <v>0.91805555555555562</v>
      </c>
      <c r="H1325">
        <v>1</v>
      </c>
      <c r="I1325">
        <v>0.2</v>
      </c>
      <c r="J1325">
        <v>1.9</v>
      </c>
      <c r="K1325">
        <v>1</v>
      </c>
      <c r="L1325">
        <v>0.4</v>
      </c>
      <c r="M1325">
        <v>1322</v>
      </c>
    </row>
    <row r="1326" spans="6:13" x14ac:dyDescent="0.2">
      <c r="F1326" s="48">
        <v>36526</v>
      </c>
      <c r="G1326" s="2">
        <v>0.91875000000000007</v>
      </c>
      <c r="H1326">
        <v>1</v>
      </c>
      <c r="I1326">
        <v>0.2</v>
      </c>
      <c r="J1326">
        <v>1.9</v>
      </c>
      <c r="K1326">
        <v>1</v>
      </c>
      <c r="L1326">
        <v>0.4</v>
      </c>
      <c r="M1326">
        <v>1323</v>
      </c>
    </row>
    <row r="1327" spans="6:13" x14ac:dyDescent="0.2">
      <c r="F1327" s="48">
        <v>36526</v>
      </c>
      <c r="G1327" s="2">
        <v>0.9194444444444444</v>
      </c>
      <c r="H1327">
        <v>1</v>
      </c>
      <c r="I1327">
        <v>0.2</v>
      </c>
      <c r="J1327">
        <v>1.9</v>
      </c>
      <c r="K1327">
        <v>1</v>
      </c>
      <c r="L1327">
        <v>0.4</v>
      </c>
      <c r="M1327">
        <v>1324</v>
      </c>
    </row>
    <row r="1328" spans="6:13" x14ac:dyDescent="0.2">
      <c r="F1328" s="48">
        <v>36526</v>
      </c>
      <c r="G1328" s="2">
        <v>0.92013888888888884</v>
      </c>
      <c r="H1328">
        <v>1</v>
      </c>
      <c r="I1328">
        <v>0.2</v>
      </c>
      <c r="J1328">
        <v>1.9</v>
      </c>
      <c r="K1328">
        <v>1</v>
      </c>
      <c r="L1328">
        <v>0.4</v>
      </c>
      <c r="M1328">
        <v>1325</v>
      </c>
    </row>
    <row r="1329" spans="6:13" x14ac:dyDescent="0.2">
      <c r="F1329" s="48">
        <v>36526</v>
      </c>
      <c r="G1329" s="2">
        <v>0.92083333333333339</v>
      </c>
      <c r="H1329">
        <v>1</v>
      </c>
      <c r="I1329">
        <v>0.2</v>
      </c>
      <c r="J1329">
        <v>1.8</v>
      </c>
      <c r="K1329">
        <v>1</v>
      </c>
      <c r="L1329">
        <v>0.4</v>
      </c>
      <c r="M1329">
        <v>1326</v>
      </c>
    </row>
    <row r="1330" spans="6:13" x14ac:dyDescent="0.2">
      <c r="F1330" s="48">
        <v>36526</v>
      </c>
      <c r="G1330" s="2">
        <v>0.92152777777777783</v>
      </c>
      <c r="H1330">
        <v>1</v>
      </c>
      <c r="I1330">
        <v>0.2</v>
      </c>
      <c r="J1330">
        <v>1.8</v>
      </c>
      <c r="K1330">
        <v>1</v>
      </c>
      <c r="L1330">
        <v>0.4</v>
      </c>
      <c r="M1330">
        <v>1327</v>
      </c>
    </row>
    <row r="1331" spans="6:13" x14ac:dyDescent="0.2">
      <c r="F1331" s="48">
        <v>36526</v>
      </c>
      <c r="G1331" s="2">
        <v>0.92222222222222217</v>
      </c>
      <c r="H1331">
        <v>1</v>
      </c>
      <c r="I1331">
        <v>0.2</v>
      </c>
      <c r="J1331">
        <v>1.8</v>
      </c>
      <c r="K1331">
        <v>1</v>
      </c>
      <c r="L1331">
        <v>0.4</v>
      </c>
      <c r="M1331">
        <v>1328</v>
      </c>
    </row>
    <row r="1332" spans="6:13" x14ac:dyDescent="0.2">
      <c r="F1332" s="48">
        <v>36526</v>
      </c>
      <c r="G1332" s="2">
        <v>0.92291666666666661</v>
      </c>
      <c r="H1332">
        <v>1</v>
      </c>
      <c r="I1332">
        <v>0.2</v>
      </c>
      <c r="J1332">
        <v>1.8</v>
      </c>
      <c r="K1332">
        <v>1</v>
      </c>
      <c r="L1332">
        <v>0.4</v>
      </c>
      <c r="M1332">
        <v>1329</v>
      </c>
    </row>
    <row r="1333" spans="6:13" x14ac:dyDescent="0.2">
      <c r="F1333" s="48">
        <v>36526</v>
      </c>
      <c r="G1333" s="2">
        <v>0.92361111111111116</v>
      </c>
      <c r="H1333">
        <v>1</v>
      </c>
      <c r="I1333">
        <v>0.2</v>
      </c>
      <c r="J1333">
        <v>1.8</v>
      </c>
      <c r="K1333">
        <v>1</v>
      </c>
      <c r="L1333">
        <v>0.4</v>
      </c>
      <c r="M1333">
        <v>1330</v>
      </c>
    </row>
    <row r="1334" spans="6:13" x14ac:dyDescent="0.2">
      <c r="F1334" s="48">
        <v>36526</v>
      </c>
      <c r="G1334" s="2">
        <v>0.9243055555555556</v>
      </c>
      <c r="H1334">
        <v>1</v>
      </c>
      <c r="I1334">
        <v>0.2</v>
      </c>
      <c r="J1334">
        <v>1.8</v>
      </c>
      <c r="K1334">
        <v>1</v>
      </c>
      <c r="L1334">
        <v>0.4</v>
      </c>
      <c r="M1334">
        <v>1331</v>
      </c>
    </row>
    <row r="1335" spans="6:13" x14ac:dyDescent="0.2">
      <c r="F1335" s="48">
        <v>36526</v>
      </c>
      <c r="G1335" s="2">
        <v>0.92499999999999993</v>
      </c>
      <c r="H1335">
        <v>1</v>
      </c>
      <c r="I1335">
        <v>0.2</v>
      </c>
      <c r="J1335">
        <v>1.8</v>
      </c>
      <c r="K1335">
        <v>1</v>
      </c>
      <c r="L1335">
        <v>0.4</v>
      </c>
      <c r="M1335">
        <v>1332</v>
      </c>
    </row>
    <row r="1336" spans="6:13" x14ac:dyDescent="0.2">
      <c r="F1336" s="48">
        <v>36526</v>
      </c>
      <c r="G1336" s="2">
        <v>0.92569444444444438</v>
      </c>
      <c r="H1336">
        <v>0.9</v>
      </c>
      <c r="I1336">
        <v>0.2</v>
      </c>
      <c r="J1336">
        <v>1.8</v>
      </c>
      <c r="K1336">
        <v>0.9</v>
      </c>
      <c r="L1336">
        <v>0.4</v>
      </c>
      <c r="M1336">
        <v>1333</v>
      </c>
    </row>
    <row r="1337" spans="6:13" x14ac:dyDescent="0.2">
      <c r="F1337" s="48">
        <v>36526</v>
      </c>
      <c r="G1337" s="2">
        <v>0.92638888888888893</v>
      </c>
      <c r="H1337">
        <v>0.9</v>
      </c>
      <c r="I1337">
        <v>0.2</v>
      </c>
      <c r="J1337">
        <v>1.8</v>
      </c>
      <c r="K1337">
        <v>0.9</v>
      </c>
      <c r="L1337">
        <v>0.4</v>
      </c>
      <c r="M1337">
        <v>1334</v>
      </c>
    </row>
    <row r="1338" spans="6:13" x14ac:dyDescent="0.2">
      <c r="F1338" s="48">
        <v>36526</v>
      </c>
      <c r="G1338" s="2">
        <v>0.92708333333333337</v>
      </c>
      <c r="H1338">
        <v>0.9</v>
      </c>
      <c r="I1338">
        <v>0.2</v>
      </c>
      <c r="J1338">
        <v>1.7</v>
      </c>
      <c r="K1338">
        <v>0.9</v>
      </c>
      <c r="L1338">
        <v>0.3</v>
      </c>
      <c r="M1338">
        <v>1335</v>
      </c>
    </row>
    <row r="1339" spans="6:13" x14ac:dyDescent="0.2">
      <c r="F1339" s="48">
        <v>36526</v>
      </c>
      <c r="G1339" s="2">
        <v>0.9277777777777777</v>
      </c>
      <c r="H1339">
        <v>0.9</v>
      </c>
      <c r="I1339">
        <v>0.2</v>
      </c>
      <c r="J1339">
        <v>1.7</v>
      </c>
      <c r="K1339">
        <v>0.9</v>
      </c>
      <c r="L1339">
        <v>0.3</v>
      </c>
      <c r="M1339">
        <v>1336</v>
      </c>
    </row>
    <row r="1340" spans="6:13" x14ac:dyDescent="0.2">
      <c r="F1340" s="48">
        <v>36526</v>
      </c>
      <c r="G1340" s="2">
        <v>0.92847222222222225</v>
      </c>
      <c r="H1340">
        <v>0.9</v>
      </c>
      <c r="I1340">
        <v>0.2</v>
      </c>
      <c r="J1340">
        <v>1.7</v>
      </c>
      <c r="K1340">
        <v>0.9</v>
      </c>
      <c r="L1340">
        <v>0.3</v>
      </c>
      <c r="M1340">
        <v>1337</v>
      </c>
    </row>
    <row r="1341" spans="6:13" x14ac:dyDescent="0.2">
      <c r="F1341" s="48">
        <v>36526</v>
      </c>
      <c r="G1341" s="2">
        <v>0.9291666666666667</v>
      </c>
      <c r="H1341">
        <v>0.9</v>
      </c>
      <c r="I1341">
        <v>0.2</v>
      </c>
      <c r="J1341">
        <v>1.7</v>
      </c>
      <c r="K1341">
        <v>0.9</v>
      </c>
      <c r="L1341">
        <v>0.3</v>
      </c>
      <c r="M1341">
        <v>1338</v>
      </c>
    </row>
    <row r="1342" spans="6:13" x14ac:dyDescent="0.2">
      <c r="F1342" s="48">
        <v>36526</v>
      </c>
      <c r="G1342" s="2">
        <v>0.92986111111111114</v>
      </c>
      <c r="H1342">
        <v>0.9</v>
      </c>
      <c r="I1342">
        <v>0.2</v>
      </c>
      <c r="J1342">
        <v>1.7</v>
      </c>
      <c r="K1342">
        <v>0.9</v>
      </c>
      <c r="L1342">
        <v>0.3</v>
      </c>
      <c r="M1342">
        <v>1339</v>
      </c>
    </row>
    <row r="1343" spans="6:13" x14ac:dyDescent="0.2">
      <c r="F1343" s="48">
        <v>36526</v>
      </c>
      <c r="G1343" s="2">
        <v>0.93055555555555547</v>
      </c>
      <c r="H1343">
        <v>0.9</v>
      </c>
      <c r="I1343">
        <v>0.2</v>
      </c>
      <c r="J1343">
        <v>1.7</v>
      </c>
      <c r="K1343">
        <v>0.9</v>
      </c>
      <c r="L1343">
        <v>0.3</v>
      </c>
      <c r="M1343">
        <v>1340</v>
      </c>
    </row>
    <row r="1344" spans="6:13" x14ac:dyDescent="0.2">
      <c r="F1344" s="48">
        <v>36526</v>
      </c>
      <c r="G1344" s="2">
        <v>0.93125000000000002</v>
      </c>
      <c r="H1344">
        <v>0.9</v>
      </c>
      <c r="I1344">
        <v>0.2</v>
      </c>
      <c r="J1344">
        <v>1.7</v>
      </c>
      <c r="K1344">
        <v>0.9</v>
      </c>
      <c r="L1344">
        <v>0.3</v>
      </c>
      <c r="M1344">
        <v>1341</v>
      </c>
    </row>
    <row r="1345" spans="6:13" x14ac:dyDescent="0.2">
      <c r="F1345" s="48">
        <v>36526</v>
      </c>
      <c r="G1345" s="2">
        <v>0.93194444444444446</v>
      </c>
      <c r="H1345">
        <v>0.9</v>
      </c>
      <c r="I1345">
        <v>0.2</v>
      </c>
      <c r="J1345">
        <v>1.7</v>
      </c>
      <c r="K1345">
        <v>0.9</v>
      </c>
      <c r="L1345">
        <v>0.3</v>
      </c>
      <c r="M1345">
        <v>1342</v>
      </c>
    </row>
    <row r="1346" spans="6:13" x14ac:dyDescent="0.2">
      <c r="F1346" s="48">
        <v>36526</v>
      </c>
      <c r="G1346" s="2">
        <v>0.93263888888888891</v>
      </c>
      <c r="H1346">
        <v>0.9</v>
      </c>
      <c r="I1346">
        <v>0.2</v>
      </c>
      <c r="J1346">
        <v>1.7</v>
      </c>
      <c r="K1346">
        <v>0.9</v>
      </c>
      <c r="L1346">
        <v>0.3</v>
      </c>
      <c r="M1346">
        <v>1343</v>
      </c>
    </row>
    <row r="1347" spans="6:13" x14ac:dyDescent="0.2">
      <c r="F1347" s="48">
        <v>36526</v>
      </c>
      <c r="G1347" s="2">
        <v>0.93333333333333324</v>
      </c>
      <c r="H1347">
        <v>0.9</v>
      </c>
      <c r="I1347">
        <v>0.2</v>
      </c>
      <c r="J1347">
        <v>1.6</v>
      </c>
      <c r="K1347">
        <v>0.9</v>
      </c>
      <c r="L1347">
        <v>0.3</v>
      </c>
      <c r="M1347">
        <v>1344</v>
      </c>
    </row>
    <row r="1348" spans="6:13" x14ac:dyDescent="0.2">
      <c r="F1348" s="48">
        <v>36526</v>
      </c>
      <c r="G1348" s="2">
        <v>0.93402777777777779</v>
      </c>
      <c r="H1348">
        <v>0.8</v>
      </c>
      <c r="I1348">
        <v>0.2</v>
      </c>
      <c r="J1348">
        <v>1.6</v>
      </c>
      <c r="K1348">
        <v>0.8</v>
      </c>
      <c r="L1348">
        <v>0.3</v>
      </c>
      <c r="M1348">
        <v>1345</v>
      </c>
    </row>
    <row r="1349" spans="6:13" x14ac:dyDescent="0.2">
      <c r="F1349" s="48">
        <v>36526</v>
      </c>
      <c r="G1349" s="2">
        <v>0.93472222222222223</v>
      </c>
      <c r="H1349">
        <v>0.8</v>
      </c>
      <c r="I1349">
        <v>0.2</v>
      </c>
      <c r="J1349">
        <v>1.6</v>
      </c>
      <c r="K1349">
        <v>0.8</v>
      </c>
      <c r="L1349">
        <v>0.3</v>
      </c>
      <c r="M1349">
        <v>1346</v>
      </c>
    </row>
    <row r="1350" spans="6:13" x14ac:dyDescent="0.2">
      <c r="F1350" s="48">
        <v>36526</v>
      </c>
      <c r="G1350" s="2">
        <v>0.93541666666666667</v>
      </c>
      <c r="H1350">
        <v>0.8</v>
      </c>
      <c r="I1350">
        <v>0.2</v>
      </c>
      <c r="J1350">
        <v>1.6</v>
      </c>
      <c r="K1350">
        <v>0.8</v>
      </c>
      <c r="L1350">
        <v>0.3</v>
      </c>
      <c r="M1350">
        <v>1347</v>
      </c>
    </row>
    <row r="1351" spans="6:13" x14ac:dyDescent="0.2">
      <c r="F1351" s="48">
        <v>36526</v>
      </c>
      <c r="G1351" s="2">
        <v>0.93611111111111101</v>
      </c>
      <c r="H1351">
        <v>0.8</v>
      </c>
      <c r="I1351">
        <v>0.2</v>
      </c>
      <c r="J1351">
        <v>1.6</v>
      </c>
      <c r="K1351">
        <v>0.8</v>
      </c>
      <c r="L1351">
        <v>0.3</v>
      </c>
      <c r="M1351">
        <v>1348</v>
      </c>
    </row>
    <row r="1352" spans="6:13" x14ac:dyDescent="0.2">
      <c r="F1352" s="48">
        <v>36526</v>
      </c>
      <c r="G1352" s="2">
        <v>0.93680555555555556</v>
      </c>
      <c r="H1352">
        <v>0.8</v>
      </c>
      <c r="I1352">
        <v>0.2</v>
      </c>
      <c r="J1352">
        <v>1.6</v>
      </c>
      <c r="K1352">
        <v>0.8</v>
      </c>
      <c r="L1352">
        <v>0.3</v>
      </c>
      <c r="M1352">
        <v>1349</v>
      </c>
    </row>
    <row r="1353" spans="6:13" x14ac:dyDescent="0.2">
      <c r="F1353" s="48">
        <v>36526</v>
      </c>
      <c r="G1353" s="2">
        <v>0.9375</v>
      </c>
      <c r="H1353">
        <v>0.8</v>
      </c>
      <c r="I1353">
        <v>0.2</v>
      </c>
      <c r="J1353">
        <v>1.6</v>
      </c>
      <c r="K1353">
        <v>0.8</v>
      </c>
      <c r="L1353">
        <v>0.3</v>
      </c>
      <c r="M1353">
        <v>1350</v>
      </c>
    </row>
    <row r="1354" spans="6:13" x14ac:dyDescent="0.2">
      <c r="F1354" s="48">
        <v>36526</v>
      </c>
      <c r="G1354" s="2">
        <v>0.93819444444444444</v>
      </c>
      <c r="H1354">
        <v>0.8</v>
      </c>
      <c r="I1354">
        <v>0.2</v>
      </c>
      <c r="J1354">
        <v>1.6</v>
      </c>
      <c r="K1354">
        <v>0.8</v>
      </c>
      <c r="L1354">
        <v>0.3</v>
      </c>
      <c r="M1354">
        <v>1351</v>
      </c>
    </row>
    <row r="1355" spans="6:13" x14ac:dyDescent="0.2">
      <c r="F1355" s="48">
        <v>36526</v>
      </c>
      <c r="G1355" s="2">
        <v>0.93888888888888899</v>
      </c>
      <c r="H1355">
        <v>0.8</v>
      </c>
      <c r="I1355">
        <v>0.2</v>
      </c>
      <c r="J1355">
        <v>1.6</v>
      </c>
      <c r="K1355">
        <v>0.8</v>
      </c>
      <c r="L1355">
        <v>0.3</v>
      </c>
      <c r="M1355">
        <v>1352</v>
      </c>
    </row>
    <row r="1356" spans="6:13" x14ac:dyDescent="0.2">
      <c r="F1356" s="48">
        <v>36526</v>
      </c>
      <c r="G1356" s="2">
        <v>0.93958333333333333</v>
      </c>
      <c r="H1356">
        <v>0.8</v>
      </c>
      <c r="I1356">
        <v>0.2</v>
      </c>
      <c r="J1356">
        <v>1.5</v>
      </c>
      <c r="K1356">
        <v>0.8</v>
      </c>
      <c r="L1356">
        <v>0.3</v>
      </c>
      <c r="M1356">
        <v>1353</v>
      </c>
    </row>
    <row r="1357" spans="6:13" x14ac:dyDescent="0.2">
      <c r="F1357" s="48">
        <v>36526</v>
      </c>
      <c r="G1357" s="2">
        <v>0.94027777777777777</v>
      </c>
      <c r="H1357">
        <v>0.8</v>
      </c>
      <c r="I1357">
        <v>0.2</v>
      </c>
      <c r="J1357">
        <v>1.5</v>
      </c>
      <c r="K1357">
        <v>0.8</v>
      </c>
      <c r="L1357">
        <v>0.3</v>
      </c>
      <c r="M1357">
        <v>1354</v>
      </c>
    </row>
    <row r="1358" spans="6:13" x14ac:dyDescent="0.2">
      <c r="F1358" s="48">
        <v>36526</v>
      </c>
      <c r="G1358" s="2">
        <v>0.94097222222222221</v>
      </c>
      <c r="H1358">
        <v>0.8</v>
      </c>
      <c r="I1358">
        <v>0.2</v>
      </c>
      <c r="J1358">
        <v>1.5</v>
      </c>
      <c r="K1358">
        <v>0.8</v>
      </c>
      <c r="L1358">
        <v>0.3</v>
      </c>
      <c r="M1358">
        <v>1355</v>
      </c>
    </row>
    <row r="1359" spans="6:13" x14ac:dyDescent="0.2">
      <c r="F1359" s="48">
        <v>36526</v>
      </c>
      <c r="G1359" s="2">
        <v>0.94166666666666676</v>
      </c>
      <c r="H1359">
        <v>0.8</v>
      </c>
      <c r="I1359">
        <v>0.2</v>
      </c>
      <c r="J1359">
        <v>1.5</v>
      </c>
      <c r="K1359">
        <v>0.8</v>
      </c>
      <c r="L1359">
        <v>0.3</v>
      </c>
      <c r="M1359">
        <v>1356</v>
      </c>
    </row>
    <row r="1360" spans="6:13" x14ac:dyDescent="0.2">
      <c r="F1360" s="48">
        <v>36526</v>
      </c>
      <c r="G1360" s="2">
        <v>0.94236111111111109</v>
      </c>
      <c r="H1360">
        <v>0.8</v>
      </c>
      <c r="I1360">
        <v>0.2</v>
      </c>
      <c r="J1360">
        <v>1.5</v>
      </c>
      <c r="K1360">
        <v>0.8</v>
      </c>
      <c r="L1360">
        <v>0.3</v>
      </c>
      <c r="M1360">
        <v>1357</v>
      </c>
    </row>
    <row r="1361" spans="6:13" x14ac:dyDescent="0.2">
      <c r="F1361" s="48">
        <v>36526</v>
      </c>
      <c r="G1361" s="2">
        <v>0.94305555555555554</v>
      </c>
      <c r="H1361">
        <v>0.8</v>
      </c>
      <c r="I1361">
        <v>0.1</v>
      </c>
      <c r="J1361">
        <v>1.5</v>
      </c>
      <c r="K1361">
        <v>0.8</v>
      </c>
      <c r="L1361">
        <v>0.3</v>
      </c>
      <c r="M1361">
        <v>1358</v>
      </c>
    </row>
    <row r="1362" spans="6:13" x14ac:dyDescent="0.2">
      <c r="F1362" s="48">
        <v>36526</v>
      </c>
      <c r="G1362" s="2">
        <v>0.94374999999999998</v>
      </c>
      <c r="H1362">
        <v>0.8</v>
      </c>
      <c r="I1362">
        <v>0.1</v>
      </c>
      <c r="J1362">
        <v>1.5</v>
      </c>
      <c r="K1362">
        <v>0.8</v>
      </c>
      <c r="L1362">
        <v>0.3</v>
      </c>
      <c r="M1362">
        <v>1359</v>
      </c>
    </row>
    <row r="1363" spans="6:13" x14ac:dyDescent="0.2">
      <c r="F1363" s="48">
        <v>36526</v>
      </c>
      <c r="G1363" s="2">
        <v>0.94444444444444453</v>
      </c>
      <c r="H1363">
        <v>0.8</v>
      </c>
      <c r="I1363">
        <v>0.1</v>
      </c>
      <c r="J1363">
        <v>1.5</v>
      </c>
      <c r="K1363">
        <v>0.8</v>
      </c>
      <c r="L1363">
        <v>0.3</v>
      </c>
      <c r="M1363">
        <v>1360</v>
      </c>
    </row>
    <row r="1364" spans="6:13" x14ac:dyDescent="0.2">
      <c r="F1364" s="48">
        <v>36526</v>
      </c>
      <c r="G1364" s="2">
        <v>0.94513888888888886</v>
      </c>
      <c r="H1364">
        <v>0.8</v>
      </c>
      <c r="I1364">
        <v>0.1</v>
      </c>
      <c r="J1364">
        <v>1.5</v>
      </c>
      <c r="K1364">
        <v>0.8</v>
      </c>
      <c r="L1364">
        <v>0.3</v>
      </c>
      <c r="M1364">
        <v>1361</v>
      </c>
    </row>
    <row r="1365" spans="6:13" x14ac:dyDescent="0.2">
      <c r="F1365" s="48">
        <v>36526</v>
      </c>
      <c r="G1365" s="2">
        <v>0.9458333333333333</v>
      </c>
      <c r="H1365">
        <v>0.7</v>
      </c>
      <c r="I1365">
        <v>0.1</v>
      </c>
      <c r="J1365">
        <v>1.5</v>
      </c>
      <c r="K1365">
        <v>0.7</v>
      </c>
      <c r="L1365">
        <v>0.3</v>
      </c>
      <c r="M1365">
        <v>1362</v>
      </c>
    </row>
    <row r="1366" spans="6:13" x14ac:dyDescent="0.2">
      <c r="F1366" s="48">
        <v>36526</v>
      </c>
      <c r="G1366" s="2">
        <v>0.94652777777777775</v>
      </c>
      <c r="H1366">
        <v>0.7</v>
      </c>
      <c r="I1366">
        <v>0.1</v>
      </c>
      <c r="J1366">
        <v>1.4</v>
      </c>
      <c r="K1366">
        <v>0.7</v>
      </c>
      <c r="L1366">
        <v>0.3</v>
      </c>
      <c r="M1366">
        <v>1363</v>
      </c>
    </row>
    <row r="1367" spans="6:13" x14ac:dyDescent="0.2">
      <c r="F1367" s="48">
        <v>36526</v>
      </c>
      <c r="G1367" s="2">
        <v>0.9472222222222223</v>
      </c>
      <c r="H1367">
        <v>0.7</v>
      </c>
      <c r="I1367">
        <v>0.1</v>
      </c>
      <c r="J1367">
        <v>1.4</v>
      </c>
      <c r="K1367">
        <v>0.7</v>
      </c>
      <c r="L1367">
        <v>0.3</v>
      </c>
      <c r="M1367">
        <v>1364</v>
      </c>
    </row>
    <row r="1368" spans="6:13" x14ac:dyDescent="0.2">
      <c r="F1368" s="48">
        <v>36526</v>
      </c>
      <c r="G1368" s="2">
        <v>0.94791666666666663</v>
      </c>
      <c r="H1368">
        <v>0.7</v>
      </c>
      <c r="I1368">
        <v>0.1</v>
      </c>
      <c r="J1368">
        <v>1.4</v>
      </c>
      <c r="K1368">
        <v>0.7</v>
      </c>
      <c r="L1368">
        <v>0.3</v>
      </c>
      <c r="M1368">
        <v>1365</v>
      </c>
    </row>
    <row r="1369" spans="6:13" x14ac:dyDescent="0.2">
      <c r="F1369" s="48">
        <v>36526</v>
      </c>
      <c r="G1369" s="2">
        <v>0.94861111111111107</v>
      </c>
      <c r="H1369">
        <v>0.7</v>
      </c>
      <c r="I1369">
        <v>0.1</v>
      </c>
      <c r="J1369">
        <v>1.4</v>
      </c>
      <c r="K1369">
        <v>0.7</v>
      </c>
      <c r="L1369">
        <v>0.3</v>
      </c>
      <c r="M1369">
        <v>1366</v>
      </c>
    </row>
    <row r="1370" spans="6:13" x14ac:dyDescent="0.2">
      <c r="F1370" s="48">
        <v>36526</v>
      </c>
      <c r="G1370" s="2">
        <v>0.94930555555555562</v>
      </c>
      <c r="H1370">
        <v>0.7</v>
      </c>
      <c r="I1370">
        <v>0.1</v>
      </c>
      <c r="J1370">
        <v>1.4</v>
      </c>
      <c r="K1370">
        <v>0.7</v>
      </c>
      <c r="L1370">
        <v>0.3</v>
      </c>
      <c r="M1370">
        <v>1367</v>
      </c>
    </row>
    <row r="1371" spans="6:13" x14ac:dyDescent="0.2">
      <c r="F1371" s="48">
        <v>36526</v>
      </c>
      <c r="G1371" s="2">
        <v>0.95000000000000007</v>
      </c>
      <c r="H1371">
        <v>0.7</v>
      </c>
      <c r="I1371">
        <v>0.1</v>
      </c>
      <c r="J1371">
        <v>1.4</v>
      </c>
      <c r="K1371">
        <v>0.7</v>
      </c>
      <c r="L1371">
        <v>0.3</v>
      </c>
      <c r="M1371">
        <v>1368</v>
      </c>
    </row>
    <row r="1372" spans="6:13" x14ac:dyDescent="0.2">
      <c r="F1372" s="48">
        <v>36526</v>
      </c>
      <c r="G1372" s="2">
        <v>0.9506944444444444</v>
      </c>
      <c r="H1372">
        <v>0.7</v>
      </c>
      <c r="I1372">
        <v>0.1</v>
      </c>
      <c r="J1372">
        <v>1.4</v>
      </c>
      <c r="K1372">
        <v>0.7</v>
      </c>
      <c r="L1372">
        <v>0.3</v>
      </c>
      <c r="M1372">
        <v>1369</v>
      </c>
    </row>
    <row r="1373" spans="6:13" x14ac:dyDescent="0.2">
      <c r="F1373" s="48">
        <v>36526</v>
      </c>
      <c r="G1373" s="2">
        <v>0.95138888888888884</v>
      </c>
      <c r="H1373">
        <v>0.7</v>
      </c>
      <c r="I1373">
        <v>0.1</v>
      </c>
      <c r="J1373">
        <v>1.4</v>
      </c>
      <c r="K1373">
        <v>0.7</v>
      </c>
      <c r="L1373">
        <v>0.3</v>
      </c>
      <c r="M1373">
        <v>1370</v>
      </c>
    </row>
    <row r="1374" spans="6:13" x14ac:dyDescent="0.2">
      <c r="F1374" s="48">
        <v>36526</v>
      </c>
      <c r="G1374" s="2">
        <v>0.95208333333333339</v>
      </c>
      <c r="H1374">
        <v>0.7</v>
      </c>
      <c r="I1374">
        <v>0.1</v>
      </c>
      <c r="J1374">
        <v>1.4</v>
      </c>
      <c r="K1374">
        <v>0.7</v>
      </c>
      <c r="L1374">
        <v>0.3</v>
      </c>
      <c r="M1374">
        <v>1371</v>
      </c>
    </row>
    <row r="1375" spans="6:13" x14ac:dyDescent="0.2">
      <c r="F1375" s="48">
        <v>36526</v>
      </c>
      <c r="G1375" s="2">
        <v>0.95277777777777783</v>
      </c>
      <c r="H1375">
        <v>0.7</v>
      </c>
      <c r="I1375">
        <v>0.1</v>
      </c>
      <c r="J1375">
        <v>1.4</v>
      </c>
      <c r="K1375">
        <v>0.7</v>
      </c>
      <c r="L1375">
        <v>0.3</v>
      </c>
      <c r="M1375">
        <v>1372</v>
      </c>
    </row>
    <row r="1376" spans="6:13" x14ac:dyDescent="0.2">
      <c r="F1376" s="48">
        <v>36526</v>
      </c>
      <c r="G1376" s="2">
        <v>0.95347222222222217</v>
      </c>
      <c r="H1376">
        <v>0.7</v>
      </c>
      <c r="I1376">
        <v>0.1</v>
      </c>
      <c r="J1376">
        <v>1.4</v>
      </c>
      <c r="K1376">
        <v>0.7</v>
      </c>
      <c r="L1376">
        <v>0.3</v>
      </c>
      <c r="M1376">
        <v>1373</v>
      </c>
    </row>
    <row r="1377" spans="6:13" x14ac:dyDescent="0.2">
      <c r="F1377" s="48">
        <v>36526</v>
      </c>
      <c r="G1377" s="2">
        <v>0.95416666666666661</v>
      </c>
      <c r="H1377">
        <v>0.7</v>
      </c>
      <c r="I1377">
        <v>0.1</v>
      </c>
      <c r="J1377">
        <v>1.3</v>
      </c>
      <c r="K1377">
        <v>0.7</v>
      </c>
      <c r="L1377">
        <v>0.3</v>
      </c>
      <c r="M1377">
        <v>1374</v>
      </c>
    </row>
    <row r="1378" spans="6:13" x14ac:dyDescent="0.2">
      <c r="F1378" s="48">
        <v>36526</v>
      </c>
      <c r="G1378" s="2">
        <v>0.95486111111111116</v>
      </c>
      <c r="H1378">
        <v>0.7</v>
      </c>
      <c r="I1378">
        <v>0.1</v>
      </c>
      <c r="J1378">
        <v>1.3</v>
      </c>
      <c r="K1378">
        <v>0.7</v>
      </c>
      <c r="L1378">
        <v>0.3</v>
      </c>
      <c r="M1378">
        <v>1375</v>
      </c>
    </row>
    <row r="1379" spans="6:13" x14ac:dyDescent="0.2">
      <c r="F1379" s="48">
        <v>36526</v>
      </c>
      <c r="G1379" s="2">
        <v>0.9555555555555556</v>
      </c>
      <c r="H1379">
        <v>0.7</v>
      </c>
      <c r="I1379">
        <v>0.1</v>
      </c>
      <c r="J1379">
        <v>1.3</v>
      </c>
      <c r="K1379">
        <v>0.7</v>
      </c>
      <c r="L1379">
        <v>0.3</v>
      </c>
      <c r="M1379">
        <v>1376</v>
      </c>
    </row>
    <row r="1380" spans="6:13" x14ac:dyDescent="0.2">
      <c r="F1380" s="48">
        <v>36526</v>
      </c>
      <c r="G1380" s="2">
        <v>0.95624999999999993</v>
      </c>
      <c r="H1380">
        <v>0.7</v>
      </c>
      <c r="I1380">
        <v>0.1</v>
      </c>
      <c r="J1380">
        <v>1.3</v>
      </c>
      <c r="K1380">
        <v>0.7</v>
      </c>
      <c r="L1380">
        <v>0.3</v>
      </c>
      <c r="M1380">
        <v>1377</v>
      </c>
    </row>
    <row r="1381" spans="6:13" x14ac:dyDescent="0.2">
      <c r="F1381" s="48">
        <v>36526</v>
      </c>
      <c r="G1381" s="2">
        <v>0.95694444444444438</v>
      </c>
      <c r="H1381">
        <v>0.7</v>
      </c>
      <c r="I1381">
        <v>0.1</v>
      </c>
      <c r="J1381">
        <v>1.3</v>
      </c>
      <c r="K1381">
        <v>0.7</v>
      </c>
      <c r="L1381">
        <v>0.3</v>
      </c>
      <c r="M1381">
        <v>1378</v>
      </c>
    </row>
    <row r="1382" spans="6:13" x14ac:dyDescent="0.2">
      <c r="F1382" s="48">
        <v>36526</v>
      </c>
      <c r="G1382" s="2">
        <v>0.95763888888888893</v>
      </c>
      <c r="H1382">
        <v>0.7</v>
      </c>
      <c r="I1382">
        <v>0.1</v>
      </c>
      <c r="J1382">
        <v>1.3</v>
      </c>
      <c r="K1382">
        <v>0.7</v>
      </c>
      <c r="L1382">
        <v>0.3</v>
      </c>
      <c r="M1382">
        <v>1379</v>
      </c>
    </row>
    <row r="1383" spans="6:13" x14ac:dyDescent="0.2">
      <c r="F1383" s="48">
        <v>36526</v>
      </c>
      <c r="G1383" s="2">
        <v>0.95833333333333337</v>
      </c>
      <c r="H1383">
        <v>0.7</v>
      </c>
      <c r="I1383">
        <v>0.1</v>
      </c>
      <c r="J1383">
        <v>1.3</v>
      </c>
      <c r="K1383">
        <v>0.7</v>
      </c>
      <c r="L1383">
        <v>0.3</v>
      </c>
      <c r="M1383">
        <v>1380</v>
      </c>
    </row>
    <row r="1384" spans="6:13" x14ac:dyDescent="0.2">
      <c r="F1384" s="48">
        <v>36526</v>
      </c>
      <c r="G1384" s="2">
        <v>0.9590277777777777</v>
      </c>
      <c r="H1384">
        <v>0.7</v>
      </c>
      <c r="I1384">
        <v>0.1</v>
      </c>
      <c r="J1384">
        <v>1.3</v>
      </c>
      <c r="K1384">
        <v>0.7</v>
      </c>
      <c r="L1384">
        <v>0.3</v>
      </c>
      <c r="M1384">
        <v>1381</v>
      </c>
    </row>
    <row r="1385" spans="6:13" x14ac:dyDescent="0.2">
      <c r="F1385" s="48">
        <v>36526</v>
      </c>
      <c r="G1385" s="2">
        <v>0.95972222222222225</v>
      </c>
      <c r="H1385">
        <v>0.7</v>
      </c>
      <c r="I1385">
        <v>0.1</v>
      </c>
      <c r="J1385">
        <v>1.3</v>
      </c>
      <c r="K1385">
        <v>0.7</v>
      </c>
      <c r="L1385">
        <v>0.3</v>
      </c>
      <c r="M1385">
        <v>1382</v>
      </c>
    </row>
    <row r="1386" spans="6:13" x14ac:dyDescent="0.2">
      <c r="F1386" s="48">
        <v>36526</v>
      </c>
      <c r="G1386" s="2">
        <v>0.9604166666666667</v>
      </c>
      <c r="H1386">
        <v>0.7</v>
      </c>
      <c r="I1386">
        <v>0.1</v>
      </c>
      <c r="J1386">
        <v>1.3</v>
      </c>
      <c r="K1386">
        <v>0.7</v>
      </c>
      <c r="L1386">
        <v>0.3</v>
      </c>
      <c r="M1386">
        <v>1383</v>
      </c>
    </row>
    <row r="1387" spans="6:13" x14ac:dyDescent="0.2">
      <c r="F1387" s="48">
        <v>36526</v>
      </c>
      <c r="G1387" s="2">
        <v>0.96111111111111114</v>
      </c>
      <c r="H1387">
        <v>0.7</v>
      </c>
      <c r="I1387">
        <v>0.1</v>
      </c>
      <c r="J1387">
        <v>1.3</v>
      </c>
      <c r="K1387">
        <v>0.7</v>
      </c>
      <c r="L1387">
        <v>0.3</v>
      </c>
      <c r="M1387">
        <v>1384</v>
      </c>
    </row>
    <row r="1388" spans="6:13" x14ac:dyDescent="0.2">
      <c r="F1388" s="48">
        <v>36526</v>
      </c>
      <c r="G1388" s="2">
        <v>0.96180555555555547</v>
      </c>
      <c r="H1388">
        <v>0.7</v>
      </c>
      <c r="I1388">
        <v>0.1</v>
      </c>
      <c r="J1388">
        <v>1.3</v>
      </c>
      <c r="K1388">
        <v>0.7</v>
      </c>
      <c r="L1388">
        <v>0.3</v>
      </c>
      <c r="M1388">
        <v>1385</v>
      </c>
    </row>
    <row r="1389" spans="6:13" x14ac:dyDescent="0.2">
      <c r="F1389" s="48">
        <v>36526</v>
      </c>
      <c r="G1389" s="2">
        <v>0.96250000000000002</v>
      </c>
      <c r="H1389">
        <v>0.7</v>
      </c>
      <c r="I1389">
        <v>0.1</v>
      </c>
      <c r="J1389">
        <v>1.2</v>
      </c>
      <c r="K1389">
        <v>0.7</v>
      </c>
      <c r="L1389">
        <v>0.2</v>
      </c>
      <c r="M1389">
        <v>1386</v>
      </c>
    </row>
    <row r="1390" spans="6:13" x14ac:dyDescent="0.2">
      <c r="F1390" s="48">
        <v>36526</v>
      </c>
      <c r="G1390" s="2">
        <v>0.96319444444444446</v>
      </c>
      <c r="H1390">
        <v>0.7</v>
      </c>
      <c r="I1390">
        <v>0.1</v>
      </c>
      <c r="J1390">
        <v>1.2</v>
      </c>
      <c r="K1390">
        <v>0.7</v>
      </c>
      <c r="L1390">
        <v>0.2</v>
      </c>
      <c r="M1390">
        <v>1387</v>
      </c>
    </row>
    <row r="1391" spans="6:13" x14ac:dyDescent="0.2">
      <c r="F1391" s="48">
        <v>36526</v>
      </c>
      <c r="G1391" s="2">
        <v>0.96388888888888891</v>
      </c>
      <c r="H1391">
        <v>0.7</v>
      </c>
      <c r="I1391">
        <v>0.1</v>
      </c>
      <c r="J1391">
        <v>1.2</v>
      </c>
      <c r="K1391">
        <v>0.7</v>
      </c>
      <c r="L1391">
        <v>0.2</v>
      </c>
      <c r="M1391">
        <v>1388</v>
      </c>
    </row>
    <row r="1392" spans="6:13" x14ac:dyDescent="0.2">
      <c r="F1392" s="48">
        <v>36526</v>
      </c>
      <c r="G1392" s="2">
        <v>0.96458333333333324</v>
      </c>
      <c r="H1392">
        <v>0.7</v>
      </c>
      <c r="I1392">
        <v>0.1</v>
      </c>
      <c r="J1392">
        <v>1.2</v>
      </c>
      <c r="K1392">
        <v>0.7</v>
      </c>
      <c r="L1392">
        <v>0.2</v>
      </c>
      <c r="M1392">
        <v>1389</v>
      </c>
    </row>
    <row r="1393" spans="6:13" x14ac:dyDescent="0.2">
      <c r="F1393" s="48">
        <v>36526</v>
      </c>
      <c r="G1393" s="2">
        <v>0.96527777777777779</v>
      </c>
      <c r="H1393">
        <v>0.7</v>
      </c>
      <c r="I1393">
        <v>0.1</v>
      </c>
      <c r="J1393">
        <v>1.2</v>
      </c>
      <c r="K1393">
        <v>0.7</v>
      </c>
      <c r="L1393">
        <v>0.2</v>
      </c>
      <c r="M1393">
        <v>1390</v>
      </c>
    </row>
    <row r="1394" spans="6:13" x14ac:dyDescent="0.2">
      <c r="F1394" s="48">
        <v>36526</v>
      </c>
      <c r="G1394" s="2">
        <v>0.96597222222222223</v>
      </c>
      <c r="H1394">
        <v>0.7</v>
      </c>
      <c r="I1394">
        <v>0.1</v>
      </c>
      <c r="J1394">
        <v>1.2</v>
      </c>
      <c r="K1394">
        <v>0.7</v>
      </c>
      <c r="L1394">
        <v>0.2</v>
      </c>
      <c r="M1394">
        <v>1391</v>
      </c>
    </row>
    <row r="1395" spans="6:13" x14ac:dyDescent="0.2">
      <c r="F1395" s="48">
        <v>36526</v>
      </c>
      <c r="G1395" s="2">
        <v>0.96666666666666667</v>
      </c>
      <c r="H1395">
        <v>0.7</v>
      </c>
      <c r="I1395">
        <v>0.1</v>
      </c>
      <c r="J1395">
        <v>1.2</v>
      </c>
      <c r="K1395">
        <v>0.7</v>
      </c>
      <c r="L1395">
        <v>0.2</v>
      </c>
      <c r="M1395">
        <v>1392</v>
      </c>
    </row>
    <row r="1396" spans="6:13" x14ac:dyDescent="0.2">
      <c r="F1396" s="48">
        <v>36526</v>
      </c>
      <c r="G1396" s="2">
        <v>0.96736111111111101</v>
      </c>
      <c r="H1396">
        <v>0.7</v>
      </c>
      <c r="I1396">
        <v>0.1</v>
      </c>
      <c r="J1396">
        <v>1.2</v>
      </c>
      <c r="K1396">
        <v>0.7</v>
      </c>
      <c r="L1396">
        <v>0.2</v>
      </c>
      <c r="M1396">
        <v>1393</v>
      </c>
    </row>
    <row r="1397" spans="6:13" x14ac:dyDescent="0.2">
      <c r="F1397" s="48">
        <v>36526</v>
      </c>
      <c r="G1397" s="2">
        <v>0.96805555555555556</v>
      </c>
      <c r="H1397">
        <v>0.7</v>
      </c>
      <c r="I1397">
        <v>0.1</v>
      </c>
      <c r="J1397">
        <v>1.2</v>
      </c>
      <c r="K1397">
        <v>0.7</v>
      </c>
      <c r="L1397">
        <v>0.2</v>
      </c>
      <c r="M1397">
        <v>1394</v>
      </c>
    </row>
    <row r="1398" spans="6:13" x14ac:dyDescent="0.2">
      <c r="F1398" s="48">
        <v>36526</v>
      </c>
      <c r="G1398" s="2">
        <v>0.96875</v>
      </c>
      <c r="H1398">
        <v>0.7</v>
      </c>
      <c r="I1398">
        <v>0.1</v>
      </c>
      <c r="J1398">
        <v>1.2</v>
      </c>
      <c r="K1398">
        <v>0.7</v>
      </c>
      <c r="L1398">
        <v>0.2</v>
      </c>
      <c r="M1398">
        <v>1395</v>
      </c>
    </row>
    <row r="1399" spans="6:13" x14ac:dyDescent="0.2">
      <c r="F1399" s="48">
        <v>36526</v>
      </c>
      <c r="G1399" s="2">
        <v>0.96944444444444444</v>
      </c>
      <c r="H1399">
        <v>0.7</v>
      </c>
      <c r="I1399">
        <v>0.1</v>
      </c>
      <c r="J1399">
        <v>1.2</v>
      </c>
      <c r="K1399">
        <v>0.7</v>
      </c>
      <c r="L1399">
        <v>0.2</v>
      </c>
      <c r="M1399">
        <v>1396</v>
      </c>
    </row>
    <row r="1400" spans="6:13" x14ac:dyDescent="0.2">
      <c r="F1400" s="48">
        <v>36526</v>
      </c>
      <c r="G1400" s="2">
        <v>0.97013888888888899</v>
      </c>
      <c r="H1400">
        <v>0.7</v>
      </c>
      <c r="I1400">
        <v>0.1</v>
      </c>
      <c r="J1400">
        <v>1.2</v>
      </c>
      <c r="K1400">
        <v>0.7</v>
      </c>
      <c r="L1400">
        <v>0.2</v>
      </c>
      <c r="M1400">
        <v>1397</v>
      </c>
    </row>
    <row r="1401" spans="6:13" x14ac:dyDescent="0.2">
      <c r="F1401" s="48">
        <v>36526</v>
      </c>
      <c r="G1401" s="2">
        <v>0.97083333333333333</v>
      </c>
      <c r="H1401">
        <v>0.7</v>
      </c>
      <c r="I1401">
        <v>0.1</v>
      </c>
      <c r="J1401">
        <v>1.2</v>
      </c>
      <c r="K1401">
        <v>0.7</v>
      </c>
      <c r="L1401">
        <v>0.2</v>
      </c>
      <c r="M1401">
        <v>1398</v>
      </c>
    </row>
    <row r="1402" spans="6:13" x14ac:dyDescent="0.2">
      <c r="F1402" s="48">
        <v>36526</v>
      </c>
      <c r="G1402" s="2">
        <v>0.97152777777777777</v>
      </c>
      <c r="H1402">
        <v>0.7</v>
      </c>
      <c r="I1402">
        <v>0.1</v>
      </c>
      <c r="J1402">
        <v>1.2</v>
      </c>
      <c r="K1402">
        <v>0.7</v>
      </c>
      <c r="L1402">
        <v>0.2</v>
      </c>
      <c r="M1402">
        <v>1399</v>
      </c>
    </row>
    <row r="1403" spans="6:13" x14ac:dyDescent="0.2">
      <c r="F1403" s="48">
        <v>36526</v>
      </c>
      <c r="G1403" s="2">
        <v>0.97222222222222221</v>
      </c>
      <c r="H1403">
        <v>0.7</v>
      </c>
      <c r="I1403">
        <v>0.1</v>
      </c>
      <c r="J1403">
        <v>1.1000000000000001</v>
      </c>
      <c r="K1403">
        <v>0.7</v>
      </c>
      <c r="L1403">
        <v>0.2</v>
      </c>
      <c r="M1403">
        <v>1400</v>
      </c>
    </row>
    <row r="1404" spans="6:13" x14ac:dyDescent="0.2">
      <c r="F1404" s="48">
        <v>36526</v>
      </c>
      <c r="G1404" s="2">
        <v>0.97291666666666676</v>
      </c>
      <c r="H1404">
        <v>0.6</v>
      </c>
      <c r="I1404">
        <v>0.1</v>
      </c>
      <c r="J1404">
        <v>1.1000000000000001</v>
      </c>
      <c r="K1404">
        <v>0.6</v>
      </c>
      <c r="L1404">
        <v>0.2</v>
      </c>
      <c r="M1404">
        <v>1401</v>
      </c>
    </row>
    <row r="1405" spans="6:13" x14ac:dyDescent="0.2">
      <c r="F1405" s="48">
        <v>36526</v>
      </c>
      <c r="G1405" s="2">
        <v>0.97361111111111109</v>
      </c>
      <c r="H1405">
        <v>0.6</v>
      </c>
      <c r="I1405">
        <v>0.1</v>
      </c>
      <c r="J1405">
        <v>1.1000000000000001</v>
      </c>
      <c r="K1405">
        <v>0.6</v>
      </c>
      <c r="L1405">
        <v>0.2</v>
      </c>
      <c r="M1405">
        <v>1402</v>
      </c>
    </row>
    <row r="1406" spans="6:13" x14ac:dyDescent="0.2">
      <c r="F1406" s="48">
        <v>36526</v>
      </c>
      <c r="G1406" s="2">
        <v>0.97430555555555554</v>
      </c>
      <c r="H1406">
        <v>0.6</v>
      </c>
      <c r="I1406">
        <v>0.1</v>
      </c>
      <c r="J1406">
        <v>1.1000000000000001</v>
      </c>
      <c r="K1406">
        <v>0.6</v>
      </c>
      <c r="L1406">
        <v>0.2</v>
      </c>
      <c r="M1406">
        <v>1403</v>
      </c>
    </row>
    <row r="1407" spans="6:13" x14ac:dyDescent="0.2">
      <c r="F1407" s="48">
        <v>36526</v>
      </c>
      <c r="G1407" s="2">
        <v>0.97499999999999998</v>
      </c>
      <c r="H1407">
        <v>0.6</v>
      </c>
      <c r="I1407">
        <v>0.1</v>
      </c>
      <c r="J1407">
        <v>1.1000000000000001</v>
      </c>
      <c r="K1407">
        <v>0.6</v>
      </c>
      <c r="L1407">
        <v>0.2</v>
      </c>
      <c r="M1407">
        <v>1404</v>
      </c>
    </row>
    <row r="1408" spans="6:13" x14ac:dyDescent="0.2">
      <c r="F1408" s="48">
        <v>36526</v>
      </c>
      <c r="G1408" s="2">
        <v>0.97569444444444453</v>
      </c>
      <c r="H1408">
        <v>0.6</v>
      </c>
      <c r="I1408">
        <v>0.1</v>
      </c>
      <c r="J1408">
        <v>1.1000000000000001</v>
      </c>
      <c r="K1408">
        <v>0.6</v>
      </c>
      <c r="L1408">
        <v>0.2</v>
      </c>
      <c r="M1408">
        <v>1405</v>
      </c>
    </row>
    <row r="1409" spans="6:13" x14ac:dyDescent="0.2">
      <c r="F1409" s="48">
        <v>36526</v>
      </c>
      <c r="G1409" s="2">
        <v>0.97638888888888886</v>
      </c>
      <c r="H1409">
        <v>0.6</v>
      </c>
      <c r="I1409">
        <v>0.1</v>
      </c>
      <c r="J1409">
        <v>1.1000000000000001</v>
      </c>
      <c r="K1409">
        <v>0.6</v>
      </c>
      <c r="L1409">
        <v>0.2</v>
      </c>
      <c r="M1409">
        <v>1406</v>
      </c>
    </row>
    <row r="1410" spans="6:13" x14ac:dyDescent="0.2">
      <c r="F1410" s="48">
        <v>36526</v>
      </c>
      <c r="G1410" s="2">
        <v>0.9770833333333333</v>
      </c>
      <c r="H1410">
        <v>0.6</v>
      </c>
      <c r="I1410">
        <v>0.1</v>
      </c>
      <c r="J1410">
        <v>1.1000000000000001</v>
      </c>
      <c r="K1410">
        <v>0.6</v>
      </c>
      <c r="L1410">
        <v>0.2</v>
      </c>
      <c r="M1410">
        <v>1407</v>
      </c>
    </row>
    <row r="1411" spans="6:13" x14ac:dyDescent="0.2">
      <c r="F1411" s="48">
        <v>36526</v>
      </c>
      <c r="G1411" s="2">
        <v>0.97777777777777775</v>
      </c>
      <c r="H1411">
        <v>0.6</v>
      </c>
      <c r="I1411">
        <v>0.1</v>
      </c>
      <c r="J1411">
        <v>1.1000000000000001</v>
      </c>
      <c r="K1411">
        <v>0.6</v>
      </c>
      <c r="L1411">
        <v>0.2</v>
      </c>
      <c r="M1411">
        <v>1408</v>
      </c>
    </row>
    <row r="1412" spans="6:13" x14ac:dyDescent="0.2">
      <c r="F1412" s="48">
        <v>36526</v>
      </c>
      <c r="G1412" s="2">
        <v>0.9784722222222223</v>
      </c>
      <c r="H1412">
        <v>0.6</v>
      </c>
      <c r="I1412">
        <v>0.1</v>
      </c>
      <c r="J1412">
        <v>1.1000000000000001</v>
      </c>
      <c r="K1412">
        <v>0.6</v>
      </c>
      <c r="L1412">
        <v>0.2</v>
      </c>
      <c r="M1412">
        <v>1409</v>
      </c>
    </row>
    <row r="1413" spans="6:13" x14ac:dyDescent="0.2">
      <c r="F1413" s="48">
        <v>36526</v>
      </c>
      <c r="G1413" s="2">
        <v>0.97916666666666663</v>
      </c>
      <c r="H1413">
        <v>0.5</v>
      </c>
      <c r="I1413">
        <v>0.1</v>
      </c>
      <c r="J1413">
        <v>1.1000000000000001</v>
      </c>
      <c r="K1413">
        <v>0.5</v>
      </c>
      <c r="L1413">
        <v>0.2</v>
      </c>
      <c r="M1413">
        <v>1410</v>
      </c>
    </row>
    <row r="1414" spans="6:13" x14ac:dyDescent="0.2">
      <c r="F1414" s="48">
        <v>36526</v>
      </c>
      <c r="G1414" s="2">
        <v>0.97986111111111107</v>
      </c>
      <c r="H1414">
        <v>0.5</v>
      </c>
      <c r="I1414">
        <v>0.1</v>
      </c>
      <c r="J1414">
        <v>1.1000000000000001</v>
      </c>
      <c r="K1414">
        <v>0.5</v>
      </c>
      <c r="L1414">
        <v>0.2</v>
      </c>
      <c r="M1414">
        <v>1411</v>
      </c>
    </row>
    <row r="1415" spans="6:13" x14ac:dyDescent="0.2">
      <c r="F1415" s="48">
        <v>36526</v>
      </c>
      <c r="G1415" s="2">
        <v>0.98055555555555562</v>
      </c>
      <c r="H1415">
        <v>0.5</v>
      </c>
      <c r="I1415">
        <v>0.1</v>
      </c>
      <c r="J1415">
        <v>1.1000000000000001</v>
      </c>
      <c r="K1415">
        <v>0.5</v>
      </c>
      <c r="L1415">
        <v>0.2</v>
      </c>
      <c r="M1415">
        <v>1412</v>
      </c>
    </row>
    <row r="1416" spans="6:13" x14ac:dyDescent="0.2">
      <c r="F1416" s="48">
        <v>36526</v>
      </c>
      <c r="G1416" s="2">
        <v>0.98125000000000007</v>
      </c>
      <c r="H1416">
        <v>0.5</v>
      </c>
      <c r="I1416">
        <v>0.1</v>
      </c>
      <c r="J1416">
        <v>1.1000000000000001</v>
      </c>
      <c r="K1416">
        <v>0.5</v>
      </c>
      <c r="L1416">
        <v>0.2</v>
      </c>
      <c r="M1416">
        <v>1413</v>
      </c>
    </row>
    <row r="1417" spans="6:13" x14ac:dyDescent="0.2">
      <c r="F1417" s="48">
        <v>36526</v>
      </c>
      <c r="G1417" s="2">
        <v>0.9819444444444444</v>
      </c>
      <c r="H1417">
        <v>0.5</v>
      </c>
      <c r="I1417">
        <v>0.1</v>
      </c>
      <c r="J1417">
        <v>1</v>
      </c>
      <c r="K1417">
        <v>0.5</v>
      </c>
      <c r="L1417">
        <v>0.2</v>
      </c>
      <c r="M1417">
        <v>1414</v>
      </c>
    </row>
    <row r="1418" spans="6:13" x14ac:dyDescent="0.2">
      <c r="F1418" s="48">
        <v>36526</v>
      </c>
      <c r="G1418" s="2">
        <v>0.98263888888888884</v>
      </c>
      <c r="H1418">
        <v>0.5</v>
      </c>
      <c r="I1418">
        <v>0.1</v>
      </c>
      <c r="J1418">
        <v>1</v>
      </c>
      <c r="K1418">
        <v>0.5</v>
      </c>
      <c r="L1418">
        <v>0.2</v>
      </c>
      <c r="M1418">
        <v>1415</v>
      </c>
    </row>
    <row r="1419" spans="6:13" x14ac:dyDescent="0.2">
      <c r="F1419" s="48">
        <v>36526</v>
      </c>
      <c r="G1419" s="2">
        <v>0.98333333333333339</v>
      </c>
      <c r="H1419">
        <v>0.5</v>
      </c>
      <c r="I1419">
        <v>0.1</v>
      </c>
      <c r="J1419">
        <v>1</v>
      </c>
      <c r="K1419">
        <v>0.5</v>
      </c>
      <c r="L1419">
        <v>0.2</v>
      </c>
      <c r="M1419">
        <v>1416</v>
      </c>
    </row>
    <row r="1420" spans="6:13" x14ac:dyDescent="0.2">
      <c r="F1420" s="48">
        <v>36526</v>
      </c>
      <c r="G1420" s="2">
        <v>0.98402777777777783</v>
      </c>
      <c r="H1420">
        <v>0.5</v>
      </c>
      <c r="I1420">
        <v>0.1</v>
      </c>
      <c r="J1420">
        <v>1</v>
      </c>
      <c r="K1420">
        <v>0.5</v>
      </c>
      <c r="L1420">
        <v>0.2</v>
      </c>
      <c r="M1420">
        <v>1417</v>
      </c>
    </row>
    <row r="1421" spans="6:13" x14ac:dyDescent="0.2">
      <c r="F1421" s="48">
        <v>36526</v>
      </c>
      <c r="G1421" s="2">
        <v>0.98472222222222217</v>
      </c>
      <c r="H1421">
        <v>0.5</v>
      </c>
      <c r="I1421">
        <v>0.1</v>
      </c>
      <c r="J1421">
        <v>1</v>
      </c>
      <c r="K1421">
        <v>0.5</v>
      </c>
      <c r="L1421">
        <v>0.2</v>
      </c>
      <c r="M1421">
        <v>1418</v>
      </c>
    </row>
    <row r="1422" spans="6:13" x14ac:dyDescent="0.2">
      <c r="F1422" s="48">
        <v>36526</v>
      </c>
      <c r="G1422" s="2">
        <v>0.98541666666666661</v>
      </c>
      <c r="H1422">
        <v>0.5</v>
      </c>
      <c r="I1422">
        <v>0.1</v>
      </c>
      <c r="J1422">
        <v>1</v>
      </c>
      <c r="K1422">
        <v>0.5</v>
      </c>
      <c r="L1422">
        <v>0.2</v>
      </c>
      <c r="M1422">
        <v>1419</v>
      </c>
    </row>
    <row r="1423" spans="6:13" x14ac:dyDescent="0.2">
      <c r="F1423" s="48">
        <v>36526</v>
      </c>
      <c r="G1423" s="2">
        <v>0.98611111111111116</v>
      </c>
      <c r="H1423">
        <v>0.5</v>
      </c>
      <c r="I1423">
        <v>0.1</v>
      </c>
      <c r="J1423">
        <v>1</v>
      </c>
      <c r="K1423">
        <v>0.5</v>
      </c>
      <c r="L1423">
        <v>0.2</v>
      </c>
      <c r="M1423">
        <v>1420</v>
      </c>
    </row>
    <row r="1424" spans="6:13" x14ac:dyDescent="0.2">
      <c r="F1424" s="48">
        <v>36526</v>
      </c>
      <c r="G1424" s="2">
        <v>0.9868055555555556</v>
      </c>
      <c r="H1424">
        <v>0.5</v>
      </c>
      <c r="I1424">
        <v>0.1</v>
      </c>
      <c r="J1424">
        <v>1</v>
      </c>
      <c r="K1424">
        <v>0.5</v>
      </c>
      <c r="L1424">
        <v>0.2</v>
      </c>
      <c r="M1424">
        <v>1421</v>
      </c>
    </row>
    <row r="1425" spans="6:13" x14ac:dyDescent="0.2">
      <c r="F1425" s="48">
        <v>36526</v>
      </c>
      <c r="G1425" s="2">
        <v>0.98749999999999993</v>
      </c>
      <c r="H1425">
        <v>0.5</v>
      </c>
      <c r="I1425">
        <v>0.1</v>
      </c>
      <c r="J1425">
        <v>1</v>
      </c>
      <c r="K1425">
        <v>0.5</v>
      </c>
      <c r="L1425">
        <v>0.2</v>
      </c>
      <c r="M1425">
        <v>1422</v>
      </c>
    </row>
    <row r="1426" spans="6:13" x14ac:dyDescent="0.2">
      <c r="F1426" s="48">
        <v>36526</v>
      </c>
      <c r="G1426" s="2">
        <v>0.98819444444444438</v>
      </c>
      <c r="H1426">
        <v>0.5</v>
      </c>
      <c r="I1426">
        <v>0.1</v>
      </c>
      <c r="J1426">
        <v>1</v>
      </c>
      <c r="K1426">
        <v>0.5</v>
      </c>
      <c r="L1426">
        <v>0.2</v>
      </c>
      <c r="M1426">
        <v>1423</v>
      </c>
    </row>
    <row r="1427" spans="6:13" x14ac:dyDescent="0.2">
      <c r="F1427" s="48">
        <v>36526</v>
      </c>
      <c r="G1427" s="2">
        <v>0.98888888888888893</v>
      </c>
      <c r="H1427">
        <v>0.5</v>
      </c>
      <c r="I1427">
        <v>0.1</v>
      </c>
      <c r="J1427">
        <v>1</v>
      </c>
      <c r="K1427">
        <v>0.5</v>
      </c>
      <c r="L1427">
        <v>0.2</v>
      </c>
      <c r="M1427">
        <v>1424</v>
      </c>
    </row>
    <row r="1428" spans="6:13" x14ac:dyDescent="0.2">
      <c r="F1428" s="48">
        <v>36526</v>
      </c>
      <c r="G1428" s="2">
        <v>0.98958333333333337</v>
      </c>
      <c r="H1428">
        <v>0.5</v>
      </c>
      <c r="I1428">
        <v>0.1</v>
      </c>
      <c r="J1428">
        <v>1</v>
      </c>
      <c r="K1428">
        <v>0.5</v>
      </c>
      <c r="L1428">
        <v>0.2</v>
      </c>
      <c r="M1428">
        <v>1425</v>
      </c>
    </row>
    <row r="1429" spans="6:13" x14ac:dyDescent="0.2">
      <c r="F1429" s="48">
        <v>36526</v>
      </c>
      <c r="G1429" s="2">
        <v>0.9902777777777777</v>
      </c>
      <c r="H1429">
        <v>0.5</v>
      </c>
      <c r="I1429">
        <v>0.1</v>
      </c>
      <c r="J1429">
        <v>1</v>
      </c>
      <c r="K1429">
        <v>0.5</v>
      </c>
      <c r="L1429">
        <v>0.2</v>
      </c>
      <c r="M1429">
        <v>1426</v>
      </c>
    </row>
    <row r="1430" spans="6:13" x14ac:dyDescent="0.2">
      <c r="F1430" s="48">
        <v>36526</v>
      </c>
      <c r="G1430" s="2">
        <v>0.99097222222222225</v>
      </c>
      <c r="H1430">
        <v>0.5</v>
      </c>
      <c r="I1430">
        <v>0.1</v>
      </c>
      <c r="J1430">
        <v>1</v>
      </c>
      <c r="K1430">
        <v>0.5</v>
      </c>
      <c r="L1430">
        <v>0.2</v>
      </c>
      <c r="M1430">
        <v>1427</v>
      </c>
    </row>
    <row r="1431" spans="6:13" x14ac:dyDescent="0.2">
      <c r="F1431" s="48">
        <v>36526</v>
      </c>
      <c r="G1431" s="2">
        <v>0.9916666666666667</v>
      </c>
      <c r="H1431">
        <v>0.5</v>
      </c>
      <c r="I1431">
        <v>0.1</v>
      </c>
      <c r="J1431">
        <v>1</v>
      </c>
      <c r="K1431">
        <v>0.5</v>
      </c>
      <c r="L1431">
        <v>0.2</v>
      </c>
      <c r="M1431">
        <v>1428</v>
      </c>
    </row>
    <row r="1432" spans="6:13" x14ac:dyDescent="0.2">
      <c r="F1432" s="48">
        <v>36526</v>
      </c>
      <c r="G1432" s="2">
        <v>0.99236111111111114</v>
      </c>
      <c r="H1432">
        <v>0.5</v>
      </c>
      <c r="I1432">
        <v>0.1</v>
      </c>
      <c r="J1432">
        <v>0.9</v>
      </c>
      <c r="K1432">
        <v>0.5</v>
      </c>
      <c r="L1432">
        <v>0.2</v>
      </c>
      <c r="M1432">
        <v>1429</v>
      </c>
    </row>
    <row r="1433" spans="6:13" x14ac:dyDescent="0.2">
      <c r="F1433" s="48">
        <v>36526</v>
      </c>
      <c r="G1433" s="2">
        <v>0.99305555555555547</v>
      </c>
      <c r="H1433">
        <v>0.5</v>
      </c>
      <c r="I1433">
        <v>0.1</v>
      </c>
      <c r="J1433">
        <v>0.9</v>
      </c>
      <c r="K1433">
        <v>0.5</v>
      </c>
      <c r="L1433">
        <v>0.2</v>
      </c>
      <c r="M1433">
        <v>1430</v>
      </c>
    </row>
    <row r="1434" spans="6:13" x14ac:dyDescent="0.2">
      <c r="F1434" s="48">
        <v>36526</v>
      </c>
      <c r="G1434" s="2">
        <v>0.99375000000000002</v>
      </c>
      <c r="H1434">
        <v>0.5</v>
      </c>
      <c r="I1434">
        <v>0.1</v>
      </c>
      <c r="J1434">
        <v>0.9</v>
      </c>
      <c r="K1434">
        <v>0.5</v>
      </c>
      <c r="L1434">
        <v>0.2</v>
      </c>
      <c r="M1434">
        <v>1431</v>
      </c>
    </row>
    <row r="1435" spans="6:13" x14ac:dyDescent="0.2">
      <c r="F1435" s="48">
        <v>36526</v>
      </c>
      <c r="G1435" s="2">
        <v>0.99444444444444446</v>
      </c>
      <c r="H1435">
        <v>0.5</v>
      </c>
      <c r="I1435">
        <v>0.1</v>
      </c>
      <c r="J1435">
        <v>0.9</v>
      </c>
      <c r="K1435">
        <v>0.5</v>
      </c>
      <c r="L1435">
        <v>0.2</v>
      </c>
      <c r="M1435">
        <v>1432</v>
      </c>
    </row>
    <row r="1436" spans="6:13" x14ac:dyDescent="0.2">
      <c r="F1436" s="48">
        <v>36526</v>
      </c>
      <c r="G1436" s="2">
        <v>0.99513888888888891</v>
      </c>
      <c r="H1436">
        <v>0.5</v>
      </c>
      <c r="I1436">
        <v>0.1</v>
      </c>
      <c r="J1436">
        <v>0.9</v>
      </c>
      <c r="K1436">
        <v>0.5</v>
      </c>
      <c r="L1436">
        <v>0.2</v>
      </c>
      <c r="M1436">
        <v>1433</v>
      </c>
    </row>
    <row r="1437" spans="6:13" x14ac:dyDescent="0.2">
      <c r="F1437" s="48">
        <v>36526</v>
      </c>
      <c r="G1437" s="2">
        <v>0.99583333333333324</v>
      </c>
      <c r="H1437">
        <v>0.5</v>
      </c>
      <c r="I1437">
        <v>0.1</v>
      </c>
      <c r="J1437">
        <v>0.9</v>
      </c>
      <c r="K1437">
        <v>0.5</v>
      </c>
      <c r="L1437">
        <v>0.2</v>
      </c>
      <c r="M1437">
        <v>1434</v>
      </c>
    </row>
    <row r="1438" spans="6:13" x14ac:dyDescent="0.2">
      <c r="F1438" s="48">
        <v>36526</v>
      </c>
      <c r="G1438" s="2">
        <v>0.99652777777777779</v>
      </c>
      <c r="H1438">
        <v>0.5</v>
      </c>
      <c r="I1438">
        <v>0.1</v>
      </c>
      <c r="J1438">
        <v>0.9</v>
      </c>
      <c r="K1438">
        <v>0.5</v>
      </c>
      <c r="L1438">
        <v>0.2</v>
      </c>
      <c r="M1438">
        <v>1435</v>
      </c>
    </row>
    <row r="1439" spans="6:13" x14ac:dyDescent="0.2">
      <c r="F1439" s="48">
        <v>36526</v>
      </c>
      <c r="G1439" s="2">
        <v>0.99722222222222223</v>
      </c>
      <c r="H1439">
        <v>0.5</v>
      </c>
      <c r="I1439">
        <v>0.1</v>
      </c>
      <c r="J1439">
        <v>0.9</v>
      </c>
      <c r="K1439">
        <v>0.5</v>
      </c>
      <c r="L1439">
        <v>0.2</v>
      </c>
      <c r="M1439">
        <v>1436</v>
      </c>
    </row>
    <row r="1440" spans="6:13" x14ac:dyDescent="0.2">
      <c r="F1440" s="48">
        <v>36526</v>
      </c>
      <c r="G1440" s="2">
        <v>0.99791666666666667</v>
      </c>
      <c r="H1440">
        <v>0.5</v>
      </c>
      <c r="I1440">
        <v>0.1</v>
      </c>
      <c r="J1440">
        <v>0.9</v>
      </c>
      <c r="K1440">
        <v>0.5</v>
      </c>
      <c r="L1440">
        <v>0.2</v>
      </c>
      <c r="M1440">
        <v>1437</v>
      </c>
    </row>
    <row r="1441" spans="6:13" x14ac:dyDescent="0.2">
      <c r="F1441" s="48">
        <v>36526</v>
      </c>
      <c r="G1441" s="2">
        <v>0.99861111111111101</v>
      </c>
      <c r="H1441">
        <v>0.5</v>
      </c>
      <c r="I1441">
        <v>0.1</v>
      </c>
      <c r="J1441">
        <v>0.9</v>
      </c>
      <c r="K1441">
        <v>0.5</v>
      </c>
      <c r="L1441">
        <v>0.2</v>
      </c>
      <c r="M1441">
        <v>1438</v>
      </c>
    </row>
    <row r="1442" spans="6:13" x14ac:dyDescent="0.2">
      <c r="F1442" s="48">
        <v>36526</v>
      </c>
      <c r="G1442" s="2">
        <v>0.99930555555555556</v>
      </c>
      <c r="H1442">
        <v>0.5</v>
      </c>
      <c r="I1442">
        <v>0.1</v>
      </c>
      <c r="J1442">
        <v>0.9</v>
      </c>
      <c r="K1442">
        <v>0.5</v>
      </c>
      <c r="L1442">
        <v>0.2</v>
      </c>
      <c r="M1442">
        <v>1439</v>
      </c>
    </row>
    <row r="1443" spans="6:13" x14ac:dyDescent="0.2">
      <c r="F1443" s="48">
        <v>36527</v>
      </c>
      <c r="G1443" s="2">
        <v>0</v>
      </c>
      <c r="H1443">
        <v>0.5</v>
      </c>
      <c r="I1443">
        <v>0.1</v>
      </c>
      <c r="J1443">
        <v>0.9</v>
      </c>
      <c r="K1443">
        <v>0.5</v>
      </c>
      <c r="L1443">
        <v>0.2</v>
      </c>
      <c r="M1443">
        <v>1440</v>
      </c>
    </row>
    <row r="1444" spans="6:13" x14ac:dyDescent="0.2">
      <c r="F1444" s="48">
        <v>36527</v>
      </c>
      <c r="G1444" s="2">
        <v>6.9444444444444447E-4</v>
      </c>
      <c r="H1444">
        <v>0.5</v>
      </c>
      <c r="I1444">
        <v>0.1</v>
      </c>
      <c r="J1444">
        <v>0.9</v>
      </c>
      <c r="K1444">
        <v>0.5</v>
      </c>
      <c r="L1444">
        <v>0.2</v>
      </c>
      <c r="M1444">
        <v>1441</v>
      </c>
    </row>
    <row r="1445" spans="6:13" x14ac:dyDescent="0.2">
      <c r="F1445" s="48">
        <v>36527</v>
      </c>
      <c r="G1445" s="2">
        <v>1.3888888888888889E-3</v>
      </c>
      <c r="H1445">
        <v>0.4</v>
      </c>
      <c r="I1445">
        <v>0.1</v>
      </c>
      <c r="J1445">
        <v>0.9</v>
      </c>
      <c r="K1445">
        <v>0.4</v>
      </c>
      <c r="L1445">
        <v>0.2</v>
      </c>
      <c r="M1445">
        <v>1442</v>
      </c>
    </row>
    <row r="1446" spans="6:13" x14ac:dyDescent="0.2">
      <c r="F1446" s="48">
        <v>36527</v>
      </c>
      <c r="G1446" s="2">
        <v>2.0833333333333333E-3</v>
      </c>
      <c r="H1446">
        <v>0.4</v>
      </c>
      <c r="I1446">
        <v>0.1</v>
      </c>
      <c r="J1446">
        <v>0.9</v>
      </c>
      <c r="K1446">
        <v>0.4</v>
      </c>
      <c r="L1446">
        <v>0.2</v>
      </c>
      <c r="M1446">
        <v>1443</v>
      </c>
    </row>
    <row r="1447" spans="6:13" x14ac:dyDescent="0.2">
      <c r="F1447" s="48">
        <v>36527</v>
      </c>
      <c r="G1447" s="2">
        <v>2.7777777777777779E-3</v>
      </c>
      <c r="H1447">
        <v>0.4</v>
      </c>
      <c r="I1447">
        <v>0.1</v>
      </c>
      <c r="J1447">
        <v>0.9</v>
      </c>
      <c r="K1447">
        <v>0.4</v>
      </c>
      <c r="L1447">
        <v>0.2</v>
      </c>
      <c r="M1447">
        <v>1444</v>
      </c>
    </row>
    <row r="1448" spans="6:13" x14ac:dyDescent="0.2">
      <c r="F1448" s="48">
        <v>36527</v>
      </c>
      <c r="G1448" s="2">
        <v>3.472222222222222E-3</v>
      </c>
      <c r="H1448">
        <v>0.4</v>
      </c>
      <c r="I1448">
        <v>0.1</v>
      </c>
      <c r="J1448">
        <v>0.9</v>
      </c>
      <c r="K1448">
        <v>0.4</v>
      </c>
      <c r="L1448">
        <v>0.2</v>
      </c>
      <c r="M1448">
        <v>1445</v>
      </c>
    </row>
    <row r="1449" spans="6:13" x14ac:dyDescent="0.2">
      <c r="F1449" s="48">
        <v>36527</v>
      </c>
      <c r="G1449" s="2">
        <v>4.1666666666666666E-3</v>
      </c>
      <c r="H1449">
        <v>0.4</v>
      </c>
      <c r="I1449">
        <v>0.1</v>
      </c>
      <c r="J1449">
        <v>0.8</v>
      </c>
      <c r="K1449">
        <v>0.4</v>
      </c>
      <c r="L1449">
        <v>0.2</v>
      </c>
      <c r="M1449">
        <v>1446</v>
      </c>
    </row>
    <row r="1450" spans="6:13" x14ac:dyDescent="0.2">
      <c r="F1450" s="48">
        <v>36527</v>
      </c>
      <c r="G1450" s="2">
        <v>4.8611111111111112E-3</v>
      </c>
      <c r="H1450">
        <v>0.3</v>
      </c>
      <c r="I1450">
        <v>0.1</v>
      </c>
      <c r="J1450">
        <v>0.8</v>
      </c>
      <c r="K1450">
        <v>0.3</v>
      </c>
      <c r="L1450">
        <v>0.2</v>
      </c>
      <c r="M1450">
        <v>1447</v>
      </c>
    </row>
    <row r="1451" spans="6:13" x14ac:dyDescent="0.2">
      <c r="F1451" s="48">
        <v>36527</v>
      </c>
      <c r="G1451" s="2">
        <v>5.5555555555555558E-3</v>
      </c>
      <c r="H1451">
        <v>0.3</v>
      </c>
      <c r="I1451">
        <v>0.1</v>
      </c>
      <c r="J1451">
        <v>0.8</v>
      </c>
      <c r="K1451">
        <v>0.3</v>
      </c>
      <c r="L1451">
        <v>0.2</v>
      </c>
      <c r="M1451">
        <v>1448</v>
      </c>
    </row>
    <row r="1452" spans="6:13" x14ac:dyDescent="0.2">
      <c r="F1452" s="48">
        <v>36527</v>
      </c>
      <c r="G1452" s="2">
        <v>6.2499999999999995E-3</v>
      </c>
      <c r="H1452">
        <v>0.3</v>
      </c>
      <c r="I1452">
        <v>0.1</v>
      </c>
      <c r="J1452">
        <v>0.8</v>
      </c>
      <c r="K1452">
        <v>0.3</v>
      </c>
      <c r="L1452">
        <v>0.2</v>
      </c>
      <c r="M1452">
        <v>1449</v>
      </c>
    </row>
    <row r="1453" spans="6:13" x14ac:dyDescent="0.2">
      <c r="F1453" s="48">
        <v>36527</v>
      </c>
      <c r="G1453" s="2">
        <v>6.9444444444444441E-3</v>
      </c>
      <c r="H1453">
        <v>0.3</v>
      </c>
      <c r="I1453">
        <v>0.1</v>
      </c>
      <c r="J1453">
        <v>0.8</v>
      </c>
      <c r="K1453">
        <v>0.3</v>
      </c>
      <c r="L1453">
        <v>0.2</v>
      </c>
      <c r="M1453">
        <v>1450</v>
      </c>
    </row>
    <row r="1454" spans="6:13" x14ac:dyDescent="0.2">
      <c r="F1454" s="48">
        <v>36527</v>
      </c>
      <c r="G1454" s="2">
        <v>7.6388888888888886E-3</v>
      </c>
      <c r="H1454">
        <v>0.3</v>
      </c>
      <c r="I1454">
        <v>0.1</v>
      </c>
      <c r="J1454">
        <v>0.8</v>
      </c>
      <c r="K1454">
        <v>0.3</v>
      </c>
      <c r="L1454">
        <v>0.2</v>
      </c>
      <c r="M1454">
        <v>1451</v>
      </c>
    </row>
    <row r="1455" spans="6:13" x14ac:dyDescent="0.2">
      <c r="F1455" s="48">
        <v>36527</v>
      </c>
      <c r="G1455" s="2">
        <v>8.3333333333333332E-3</v>
      </c>
      <c r="H1455">
        <v>0.3</v>
      </c>
      <c r="I1455">
        <v>0.1</v>
      </c>
      <c r="J1455">
        <v>0.8</v>
      </c>
      <c r="K1455">
        <v>0.3</v>
      </c>
      <c r="L1455">
        <v>0.2</v>
      </c>
      <c r="M1455">
        <v>1452</v>
      </c>
    </row>
    <row r="1456" spans="6:13" x14ac:dyDescent="0.2">
      <c r="F1456" s="48">
        <v>36527</v>
      </c>
      <c r="G1456" s="2">
        <v>9.0277777777777787E-3</v>
      </c>
      <c r="H1456">
        <v>0.3</v>
      </c>
      <c r="I1456">
        <v>0.1</v>
      </c>
      <c r="J1456">
        <v>0.8</v>
      </c>
      <c r="K1456">
        <v>0.3</v>
      </c>
      <c r="L1456">
        <v>0.2</v>
      </c>
      <c r="M1456">
        <v>1453</v>
      </c>
    </row>
    <row r="1457" spans="6:13" x14ac:dyDescent="0.2">
      <c r="F1457" s="48">
        <v>36527</v>
      </c>
      <c r="G1457" s="2">
        <v>9.7222222222222224E-3</v>
      </c>
      <c r="H1457">
        <v>0.3</v>
      </c>
      <c r="I1457">
        <v>0.1</v>
      </c>
      <c r="J1457">
        <v>0.8</v>
      </c>
      <c r="K1457">
        <v>0.3</v>
      </c>
      <c r="L1457">
        <v>0.2</v>
      </c>
      <c r="M1457">
        <v>1454</v>
      </c>
    </row>
    <row r="1458" spans="6:13" x14ac:dyDescent="0.2">
      <c r="F1458" s="48">
        <v>36527</v>
      </c>
      <c r="G1458" s="2">
        <v>1.0416666666666666E-2</v>
      </c>
      <c r="H1458">
        <v>0.3</v>
      </c>
      <c r="I1458">
        <v>0.1</v>
      </c>
      <c r="J1458">
        <v>0.8</v>
      </c>
      <c r="K1458">
        <v>0.3</v>
      </c>
      <c r="L1458">
        <v>0.2</v>
      </c>
      <c r="M1458">
        <v>1455</v>
      </c>
    </row>
    <row r="1459" spans="6:13" x14ac:dyDescent="0.2">
      <c r="F1459" s="48">
        <v>36527</v>
      </c>
      <c r="G1459" s="2">
        <v>1.1111111111111112E-2</v>
      </c>
      <c r="H1459">
        <v>0.3</v>
      </c>
      <c r="I1459">
        <v>0.1</v>
      </c>
      <c r="J1459">
        <v>0.8</v>
      </c>
      <c r="K1459">
        <v>0.3</v>
      </c>
      <c r="L1459">
        <v>0.2</v>
      </c>
      <c r="M1459">
        <v>1456</v>
      </c>
    </row>
    <row r="1460" spans="6:13" x14ac:dyDescent="0.2">
      <c r="F1460" s="48">
        <v>36527</v>
      </c>
      <c r="G1460" s="2">
        <v>1.1805555555555555E-2</v>
      </c>
      <c r="H1460">
        <v>0.3</v>
      </c>
      <c r="I1460">
        <v>0.1</v>
      </c>
      <c r="J1460">
        <v>0.8</v>
      </c>
      <c r="K1460">
        <v>0.3</v>
      </c>
      <c r="L1460">
        <v>0.2</v>
      </c>
      <c r="M1460">
        <v>1457</v>
      </c>
    </row>
    <row r="1461" spans="6:13" x14ac:dyDescent="0.2">
      <c r="F1461" s="48">
        <v>36527</v>
      </c>
      <c r="G1461" s="2">
        <v>1.2499999999999999E-2</v>
      </c>
      <c r="H1461">
        <v>0.3</v>
      </c>
      <c r="I1461">
        <v>0.1</v>
      </c>
      <c r="J1461">
        <v>0.8</v>
      </c>
      <c r="K1461">
        <v>0.3</v>
      </c>
      <c r="L1461">
        <v>0.2</v>
      </c>
      <c r="M1461">
        <v>1458</v>
      </c>
    </row>
    <row r="1462" spans="6:13" x14ac:dyDescent="0.2">
      <c r="F1462" s="48">
        <v>36527</v>
      </c>
      <c r="G1462" s="2">
        <v>1.3194444444444444E-2</v>
      </c>
      <c r="H1462">
        <v>0.3</v>
      </c>
      <c r="I1462">
        <v>0.1</v>
      </c>
      <c r="J1462">
        <v>0.8</v>
      </c>
      <c r="K1462">
        <v>0.3</v>
      </c>
      <c r="L1462">
        <v>0.2</v>
      </c>
      <c r="M1462">
        <v>1459</v>
      </c>
    </row>
    <row r="1463" spans="6:13" x14ac:dyDescent="0.2">
      <c r="F1463" s="48">
        <v>36527</v>
      </c>
      <c r="G1463" s="2">
        <v>1.3888888888888888E-2</v>
      </c>
      <c r="H1463">
        <v>0.3</v>
      </c>
      <c r="I1463">
        <v>0.1</v>
      </c>
      <c r="J1463">
        <v>0.7</v>
      </c>
      <c r="K1463">
        <v>0.3</v>
      </c>
      <c r="L1463">
        <v>0.1</v>
      </c>
      <c r="M1463">
        <v>1460</v>
      </c>
    </row>
    <row r="1464" spans="6:13" x14ac:dyDescent="0.2">
      <c r="F1464" s="48">
        <v>36527</v>
      </c>
      <c r="G1464" s="2">
        <v>1.4583333333333332E-2</v>
      </c>
      <c r="H1464">
        <v>0.3</v>
      </c>
      <c r="I1464">
        <v>0.1</v>
      </c>
      <c r="J1464">
        <v>0.7</v>
      </c>
      <c r="K1464">
        <v>0.3</v>
      </c>
      <c r="L1464">
        <v>0.1</v>
      </c>
      <c r="M1464">
        <v>1461</v>
      </c>
    </row>
    <row r="1465" spans="6:13" x14ac:dyDescent="0.2">
      <c r="F1465" s="48">
        <v>36527</v>
      </c>
      <c r="G1465" s="2">
        <v>1.5277777777777777E-2</v>
      </c>
      <c r="H1465">
        <v>0.2</v>
      </c>
      <c r="I1465">
        <v>0.1</v>
      </c>
      <c r="J1465">
        <v>0.7</v>
      </c>
      <c r="K1465">
        <v>0.2</v>
      </c>
      <c r="L1465">
        <v>0.1</v>
      </c>
      <c r="M1465">
        <v>1462</v>
      </c>
    </row>
    <row r="1466" spans="6:13" x14ac:dyDescent="0.2">
      <c r="F1466" s="48">
        <v>36527</v>
      </c>
      <c r="G1466" s="2">
        <v>1.5972222222222224E-2</v>
      </c>
      <c r="H1466">
        <v>0.2</v>
      </c>
      <c r="I1466">
        <v>0.1</v>
      </c>
      <c r="J1466">
        <v>0.7</v>
      </c>
      <c r="K1466">
        <v>0.2</v>
      </c>
      <c r="L1466">
        <v>0.1</v>
      </c>
      <c r="M1466">
        <v>1463</v>
      </c>
    </row>
    <row r="1467" spans="6:13" x14ac:dyDescent="0.2">
      <c r="F1467" s="48">
        <v>36527</v>
      </c>
      <c r="G1467" s="2">
        <v>1.6666666666666666E-2</v>
      </c>
      <c r="H1467">
        <v>0.2</v>
      </c>
      <c r="I1467">
        <v>0.1</v>
      </c>
      <c r="J1467">
        <v>0.7</v>
      </c>
      <c r="K1467">
        <v>0.2</v>
      </c>
      <c r="L1467">
        <v>0.1</v>
      </c>
      <c r="M1467">
        <v>1464</v>
      </c>
    </row>
    <row r="1468" spans="6:13" x14ac:dyDescent="0.2">
      <c r="F1468" s="48">
        <v>36527</v>
      </c>
      <c r="G1468" s="2">
        <v>1.7361111111111112E-2</v>
      </c>
      <c r="H1468">
        <v>0.2</v>
      </c>
      <c r="I1468">
        <v>0.1</v>
      </c>
      <c r="J1468">
        <v>0.7</v>
      </c>
      <c r="K1468">
        <v>0.2</v>
      </c>
      <c r="L1468">
        <v>0.1</v>
      </c>
      <c r="M1468">
        <v>1465</v>
      </c>
    </row>
    <row r="1469" spans="6:13" x14ac:dyDescent="0.2">
      <c r="F1469" s="48">
        <v>36527</v>
      </c>
      <c r="G1469" s="2">
        <v>1.8055555555555557E-2</v>
      </c>
      <c r="H1469">
        <v>0.2</v>
      </c>
      <c r="I1469">
        <v>0.1</v>
      </c>
      <c r="J1469">
        <v>0.7</v>
      </c>
      <c r="K1469">
        <v>0.2</v>
      </c>
      <c r="L1469">
        <v>0.1</v>
      </c>
      <c r="M1469">
        <v>1466</v>
      </c>
    </row>
    <row r="1470" spans="6:13" x14ac:dyDescent="0.2">
      <c r="F1470" s="48">
        <v>36527</v>
      </c>
      <c r="G1470" s="2">
        <v>1.8749999999999999E-2</v>
      </c>
      <c r="H1470">
        <v>0.2</v>
      </c>
      <c r="I1470">
        <v>0.1</v>
      </c>
      <c r="J1470">
        <v>0.7</v>
      </c>
      <c r="K1470">
        <v>0.2</v>
      </c>
      <c r="L1470">
        <v>0.1</v>
      </c>
      <c r="M1470">
        <v>1467</v>
      </c>
    </row>
    <row r="1471" spans="6:13" x14ac:dyDescent="0.2">
      <c r="F1471" s="48">
        <v>36527</v>
      </c>
      <c r="G1471" s="2">
        <v>1.9444444444444445E-2</v>
      </c>
      <c r="H1471">
        <v>0.2</v>
      </c>
      <c r="I1471">
        <v>0.1</v>
      </c>
      <c r="J1471">
        <v>0.7</v>
      </c>
      <c r="K1471">
        <v>0.2</v>
      </c>
      <c r="L1471">
        <v>0.1</v>
      </c>
      <c r="M1471">
        <v>1468</v>
      </c>
    </row>
    <row r="1472" spans="6:13" x14ac:dyDescent="0.2">
      <c r="F1472" s="48">
        <v>36527</v>
      </c>
      <c r="G1472" s="2">
        <v>2.013888888888889E-2</v>
      </c>
      <c r="H1472">
        <v>0.2</v>
      </c>
      <c r="I1472">
        <v>0.1</v>
      </c>
      <c r="J1472">
        <v>0.7</v>
      </c>
      <c r="K1472">
        <v>0.2</v>
      </c>
      <c r="L1472">
        <v>0.1</v>
      </c>
      <c r="M1472">
        <v>1469</v>
      </c>
    </row>
    <row r="1473" spans="6:13" x14ac:dyDescent="0.2">
      <c r="F1473" s="48">
        <v>36527</v>
      </c>
      <c r="G1473" s="2">
        <v>2.0833333333333332E-2</v>
      </c>
      <c r="H1473">
        <v>0.2</v>
      </c>
      <c r="I1473">
        <v>0.1</v>
      </c>
      <c r="J1473">
        <v>0.7</v>
      </c>
      <c r="K1473">
        <v>0.2</v>
      </c>
      <c r="L1473">
        <v>0.1</v>
      </c>
      <c r="M1473">
        <v>1470</v>
      </c>
    </row>
    <row r="1474" spans="6:13" x14ac:dyDescent="0.2">
      <c r="F1474" s="48">
        <v>36527</v>
      </c>
      <c r="G1474" s="2">
        <v>2.1527777777777781E-2</v>
      </c>
      <c r="H1474">
        <v>0.2</v>
      </c>
      <c r="I1474">
        <v>0.1</v>
      </c>
      <c r="J1474">
        <v>0.7</v>
      </c>
      <c r="K1474">
        <v>0.2</v>
      </c>
      <c r="L1474">
        <v>0.1</v>
      </c>
      <c r="M1474">
        <v>1471</v>
      </c>
    </row>
    <row r="1475" spans="6:13" x14ac:dyDescent="0.2">
      <c r="F1475" s="48">
        <v>36527</v>
      </c>
      <c r="G1475" s="2">
        <v>2.2222222222222223E-2</v>
      </c>
      <c r="H1475">
        <v>0.2</v>
      </c>
      <c r="I1475">
        <v>0.1</v>
      </c>
      <c r="J1475">
        <v>0.7</v>
      </c>
      <c r="K1475">
        <v>0.2</v>
      </c>
      <c r="L1475">
        <v>0.1</v>
      </c>
      <c r="M1475">
        <v>1472</v>
      </c>
    </row>
    <row r="1476" spans="6:13" x14ac:dyDescent="0.2">
      <c r="F1476" s="48">
        <v>36527</v>
      </c>
      <c r="G1476" s="2">
        <v>2.2916666666666669E-2</v>
      </c>
      <c r="H1476">
        <v>0.2</v>
      </c>
      <c r="I1476">
        <v>0.1</v>
      </c>
      <c r="J1476">
        <v>0.7</v>
      </c>
      <c r="K1476">
        <v>0.2</v>
      </c>
      <c r="L1476">
        <v>0.1</v>
      </c>
      <c r="M1476">
        <v>1473</v>
      </c>
    </row>
    <row r="1477" spans="6:13" x14ac:dyDescent="0.2">
      <c r="F1477" s="48">
        <v>36527</v>
      </c>
      <c r="G1477" s="2">
        <v>2.361111111111111E-2</v>
      </c>
      <c r="H1477">
        <v>0.2</v>
      </c>
      <c r="I1477">
        <v>0.1</v>
      </c>
      <c r="J1477">
        <v>0.7</v>
      </c>
      <c r="K1477">
        <v>0.2</v>
      </c>
      <c r="L1477">
        <v>0.1</v>
      </c>
      <c r="M1477">
        <v>1474</v>
      </c>
    </row>
    <row r="1478" spans="6:13" x14ac:dyDescent="0.2">
      <c r="F1478" s="48">
        <v>36527</v>
      </c>
      <c r="G1478" s="2">
        <v>2.4305555555555556E-2</v>
      </c>
      <c r="H1478">
        <v>0.2</v>
      </c>
      <c r="I1478">
        <v>0.1</v>
      </c>
      <c r="J1478">
        <v>0.7</v>
      </c>
      <c r="K1478">
        <v>0.2</v>
      </c>
      <c r="L1478">
        <v>0.1</v>
      </c>
      <c r="M1478">
        <v>1475</v>
      </c>
    </row>
    <row r="1479" spans="6:13" x14ac:dyDescent="0.2">
      <c r="F1479" s="48">
        <v>36527</v>
      </c>
      <c r="G1479" s="2">
        <v>2.4999999999999998E-2</v>
      </c>
      <c r="H1479">
        <v>0.2</v>
      </c>
      <c r="I1479">
        <v>0.1</v>
      </c>
      <c r="J1479">
        <v>0.7</v>
      </c>
      <c r="K1479">
        <v>0.2</v>
      </c>
      <c r="L1479">
        <v>0.1</v>
      </c>
      <c r="M1479">
        <v>1476</v>
      </c>
    </row>
    <row r="1480" spans="6:13" x14ac:dyDescent="0.2">
      <c r="F1480" s="48">
        <v>36527</v>
      </c>
      <c r="G1480" s="2">
        <v>2.5694444444444447E-2</v>
      </c>
      <c r="H1480">
        <v>0.2</v>
      </c>
      <c r="I1480">
        <v>0.1</v>
      </c>
      <c r="J1480">
        <v>0.6</v>
      </c>
      <c r="K1480">
        <v>0.2</v>
      </c>
      <c r="L1480">
        <v>0.1</v>
      </c>
      <c r="M1480">
        <v>1477</v>
      </c>
    </row>
    <row r="1481" spans="6:13" x14ac:dyDescent="0.2">
      <c r="F1481" s="48">
        <v>36527</v>
      </c>
      <c r="G1481" s="2">
        <v>2.6388888888888889E-2</v>
      </c>
      <c r="H1481">
        <v>0.2</v>
      </c>
      <c r="I1481">
        <v>0.1</v>
      </c>
      <c r="J1481">
        <v>0.6</v>
      </c>
      <c r="K1481">
        <v>0.2</v>
      </c>
      <c r="L1481">
        <v>0.1</v>
      </c>
      <c r="M1481">
        <v>1478</v>
      </c>
    </row>
    <row r="1482" spans="6:13" x14ac:dyDescent="0.2">
      <c r="F1482" s="48">
        <v>36527</v>
      </c>
      <c r="G1482" s="2">
        <v>2.7083333333333334E-2</v>
      </c>
      <c r="H1482">
        <v>0.2</v>
      </c>
      <c r="I1482">
        <v>0.1</v>
      </c>
      <c r="J1482">
        <v>0.6</v>
      </c>
      <c r="K1482">
        <v>0.2</v>
      </c>
      <c r="L1482">
        <v>0.1</v>
      </c>
      <c r="M1482">
        <v>1479</v>
      </c>
    </row>
    <row r="1483" spans="6:13" x14ac:dyDescent="0.2">
      <c r="F1483" s="48">
        <v>36527</v>
      </c>
      <c r="G1483" s="2">
        <v>2.7777777777777776E-2</v>
      </c>
      <c r="H1483">
        <v>0.2</v>
      </c>
      <c r="I1483">
        <v>0.1</v>
      </c>
      <c r="J1483">
        <v>0.6</v>
      </c>
      <c r="K1483">
        <v>0.2</v>
      </c>
      <c r="L1483">
        <v>0.1</v>
      </c>
      <c r="M1483">
        <v>1480</v>
      </c>
    </row>
    <row r="1484" spans="6:13" x14ac:dyDescent="0.2">
      <c r="F1484" s="48">
        <v>36527</v>
      </c>
      <c r="G1484" s="2">
        <v>2.8472222222222222E-2</v>
      </c>
      <c r="H1484">
        <v>0.2</v>
      </c>
      <c r="I1484">
        <v>0.1</v>
      </c>
      <c r="J1484">
        <v>0.6</v>
      </c>
      <c r="K1484">
        <v>0.2</v>
      </c>
      <c r="L1484">
        <v>0.1</v>
      </c>
      <c r="M1484">
        <v>1481</v>
      </c>
    </row>
    <row r="1485" spans="6:13" x14ac:dyDescent="0.2">
      <c r="F1485" s="48">
        <v>36527</v>
      </c>
      <c r="G1485" s="2">
        <v>2.9166666666666664E-2</v>
      </c>
      <c r="H1485">
        <v>0.2</v>
      </c>
      <c r="I1485">
        <v>0.1</v>
      </c>
      <c r="J1485">
        <v>0.6</v>
      </c>
      <c r="K1485">
        <v>0.2</v>
      </c>
      <c r="L1485">
        <v>0.1</v>
      </c>
      <c r="M1485">
        <v>1482</v>
      </c>
    </row>
    <row r="1486" spans="6:13" x14ac:dyDescent="0.2">
      <c r="F1486" s="48">
        <v>36527</v>
      </c>
      <c r="G1486" s="2">
        <v>2.9861111111111113E-2</v>
      </c>
      <c r="H1486">
        <v>0.2</v>
      </c>
      <c r="I1486">
        <v>0.1</v>
      </c>
      <c r="J1486">
        <v>0.6</v>
      </c>
      <c r="K1486">
        <v>0.2</v>
      </c>
      <c r="L1486">
        <v>0.1</v>
      </c>
      <c r="M1486">
        <v>1483</v>
      </c>
    </row>
    <row r="1487" spans="6:13" x14ac:dyDescent="0.2">
      <c r="F1487" s="48">
        <v>36527</v>
      </c>
      <c r="G1487" s="2">
        <v>3.0555555555555555E-2</v>
      </c>
      <c r="H1487">
        <v>0.2</v>
      </c>
      <c r="I1487">
        <v>0.1</v>
      </c>
      <c r="J1487">
        <v>0.6</v>
      </c>
      <c r="K1487">
        <v>0.2</v>
      </c>
      <c r="L1487">
        <v>0.1</v>
      </c>
      <c r="M1487">
        <v>1484</v>
      </c>
    </row>
    <row r="1488" spans="6:13" x14ac:dyDescent="0.2">
      <c r="F1488" s="48">
        <v>36527</v>
      </c>
      <c r="G1488" s="2">
        <v>3.125E-2</v>
      </c>
      <c r="H1488">
        <v>0.2</v>
      </c>
      <c r="I1488">
        <v>0.1</v>
      </c>
      <c r="J1488">
        <v>0.6</v>
      </c>
      <c r="K1488">
        <v>0.2</v>
      </c>
      <c r="L1488">
        <v>0.1</v>
      </c>
      <c r="M1488">
        <v>1485</v>
      </c>
    </row>
    <row r="1489" spans="6:13" x14ac:dyDescent="0.2">
      <c r="F1489" s="48">
        <v>36527</v>
      </c>
      <c r="G1489" s="2">
        <v>3.1944444444444449E-2</v>
      </c>
      <c r="H1489">
        <v>0.2</v>
      </c>
      <c r="I1489">
        <v>0.1</v>
      </c>
      <c r="J1489">
        <v>0.6</v>
      </c>
      <c r="K1489">
        <v>0.2</v>
      </c>
      <c r="L1489">
        <v>0.1</v>
      </c>
      <c r="M1489">
        <v>1486</v>
      </c>
    </row>
    <row r="1490" spans="6:13" x14ac:dyDescent="0.2">
      <c r="F1490" s="48">
        <v>36527</v>
      </c>
      <c r="G1490" s="2">
        <v>3.2638888888888891E-2</v>
      </c>
      <c r="H1490">
        <v>0.2</v>
      </c>
      <c r="I1490">
        <v>0.1</v>
      </c>
      <c r="J1490">
        <v>0.6</v>
      </c>
      <c r="K1490">
        <v>0.2</v>
      </c>
      <c r="L1490">
        <v>0.1</v>
      </c>
      <c r="M1490">
        <v>1487</v>
      </c>
    </row>
    <row r="1491" spans="6:13" x14ac:dyDescent="0.2">
      <c r="F1491" s="48">
        <v>36527</v>
      </c>
      <c r="G1491" s="2">
        <v>3.3333333333333333E-2</v>
      </c>
      <c r="H1491">
        <v>0.2</v>
      </c>
      <c r="I1491">
        <v>0.1</v>
      </c>
      <c r="J1491">
        <v>0.6</v>
      </c>
      <c r="K1491">
        <v>0.2</v>
      </c>
      <c r="L1491">
        <v>0.1</v>
      </c>
      <c r="M1491">
        <v>1488</v>
      </c>
    </row>
    <row r="1492" spans="6:13" x14ac:dyDescent="0.2">
      <c r="F1492" s="48">
        <v>36527</v>
      </c>
      <c r="G1492" s="2">
        <v>3.4027777777777775E-2</v>
      </c>
      <c r="H1492">
        <v>0.2</v>
      </c>
      <c r="I1492">
        <v>0.1</v>
      </c>
      <c r="J1492">
        <v>0.6</v>
      </c>
      <c r="K1492">
        <v>0.2</v>
      </c>
      <c r="L1492">
        <v>0.1</v>
      </c>
      <c r="M1492">
        <v>1489</v>
      </c>
    </row>
    <row r="1493" spans="6:13" x14ac:dyDescent="0.2">
      <c r="F1493" s="48">
        <v>36527</v>
      </c>
      <c r="G1493" s="2">
        <v>3.4722222222222224E-2</v>
      </c>
      <c r="H1493">
        <v>0.2</v>
      </c>
      <c r="I1493">
        <v>0.1</v>
      </c>
      <c r="J1493">
        <v>0.6</v>
      </c>
      <c r="K1493">
        <v>0.2</v>
      </c>
      <c r="L1493">
        <v>0.1</v>
      </c>
      <c r="M1493">
        <v>1490</v>
      </c>
    </row>
    <row r="1494" spans="6:13" x14ac:dyDescent="0.2">
      <c r="F1494" s="48">
        <v>36527</v>
      </c>
      <c r="G1494" s="2">
        <v>3.5416666666666666E-2</v>
      </c>
      <c r="H1494">
        <v>0.2</v>
      </c>
      <c r="I1494">
        <v>0.1</v>
      </c>
      <c r="J1494">
        <v>0.6</v>
      </c>
      <c r="K1494">
        <v>0.2</v>
      </c>
      <c r="L1494">
        <v>0.1</v>
      </c>
      <c r="M1494">
        <v>1491</v>
      </c>
    </row>
    <row r="1495" spans="6:13" x14ac:dyDescent="0.2">
      <c r="F1495" s="48">
        <v>36527</v>
      </c>
      <c r="G1495" s="2">
        <v>3.6111111111111115E-2</v>
      </c>
      <c r="H1495">
        <v>0.2</v>
      </c>
      <c r="I1495">
        <v>0.1</v>
      </c>
      <c r="J1495">
        <v>0.6</v>
      </c>
      <c r="K1495">
        <v>0.2</v>
      </c>
      <c r="L1495">
        <v>0.1</v>
      </c>
      <c r="M1495">
        <v>1492</v>
      </c>
    </row>
    <row r="1496" spans="6:13" x14ac:dyDescent="0.2">
      <c r="F1496" s="48">
        <v>36527</v>
      </c>
      <c r="G1496" s="2">
        <v>3.6805555555555557E-2</v>
      </c>
      <c r="H1496">
        <v>0.2</v>
      </c>
      <c r="I1496">
        <v>0.1</v>
      </c>
      <c r="J1496">
        <v>0.6</v>
      </c>
      <c r="K1496">
        <v>0.2</v>
      </c>
      <c r="L1496">
        <v>0.1</v>
      </c>
      <c r="M1496">
        <v>1493</v>
      </c>
    </row>
    <row r="1497" spans="6:13" x14ac:dyDescent="0.2">
      <c r="F1497" s="48">
        <v>36527</v>
      </c>
      <c r="G1497" s="2">
        <v>3.7499999999999999E-2</v>
      </c>
      <c r="H1497">
        <v>0.2</v>
      </c>
      <c r="I1497">
        <v>0.1</v>
      </c>
      <c r="J1497">
        <v>0.6</v>
      </c>
      <c r="K1497">
        <v>0.2</v>
      </c>
      <c r="L1497">
        <v>0.1</v>
      </c>
      <c r="M1497">
        <v>1494</v>
      </c>
    </row>
    <row r="1498" spans="6:13" x14ac:dyDescent="0.2">
      <c r="F1498" s="48">
        <v>36527</v>
      </c>
      <c r="G1498" s="2">
        <v>3.8194444444444441E-2</v>
      </c>
      <c r="H1498">
        <v>0.2</v>
      </c>
      <c r="I1498">
        <v>0.1</v>
      </c>
      <c r="J1498">
        <v>0.6</v>
      </c>
      <c r="K1498">
        <v>0.2</v>
      </c>
      <c r="L1498">
        <v>0.1</v>
      </c>
      <c r="M1498">
        <v>1495</v>
      </c>
    </row>
    <row r="1499" spans="6:13" x14ac:dyDescent="0.2">
      <c r="F1499" s="48">
        <v>36527</v>
      </c>
      <c r="G1499" s="2">
        <v>3.888888888888889E-2</v>
      </c>
      <c r="H1499">
        <v>0.2</v>
      </c>
      <c r="I1499">
        <v>0.1</v>
      </c>
      <c r="J1499">
        <v>0.5</v>
      </c>
      <c r="K1499">
        <v>0.2</v>
      </c>
      <c r="L1499">
        <v>0.1</v>
      </c>
      <c r="M1499">
        <v>1496</v>
      </c>
    </row>
    <row r="1500" spans="6:13" x14ac:dyDescent="0.2">
      <c r="F1500" s="48">
        <v>36527</v>
      </c>
      <c r="G1500" s="2">
        <v>3.9583333333333331E-2</v>
      </c>
      <c r="H1500">
        <v>0.2</v>
      </c>
      <c r="I1500">
        <v>0.1</v>
      </c>
      <c r="J1500">
        <v>0.5</v>
      </c>
      <c r="K1500">
        <v>0.2</v>
      </c>
      <c r="L1500">
        <v>0.1</v>
      </c>
      <c r="M1500">
        <v>1497</v>
      </c>
    </row>
    <row r="1501" spans="6:13" x14ac:dyDescent="0.2">
      <c r="F1501" s="48">
        <v>36527</v>
      </c>
      <c r="G1501" s="2">
        <v>4.027777777777778E-2</v>
      </c>
      <c r="H1501">
        <v>0.2</v>
      </c>
      <c r="I1501">
        <v>0.1</v>
      </c>
      <c r="J1501">
        <v>0.5</v>
      </c>
      <c r="K1501">
        <v>0.2</v>
      </c>
      <c r="L1501">
        <v>0.1</v>
      </c>
      <c r="M1501">
        <v>1498</v>
      </c>
    </row>
    <row r="1502" spans="6:13" x14ac:dyDescent="0.2">
      <c r="F1502" s="48">
        <v>36527</v>
      </c>
      <c r="G1502" s="2">
        <v>4.0972222222222222E-2</v>
      </c>
      <c r="H1502">
        <v>0.2</v>
      </c>
      <c r="I1502">
        <v>0.1</v>
      </c>
      <c r="J1502">
        <v>0.5</v>
      </c>
      <c r="K1502">
        <v>0.2</v>
      </c>
      <c r="L1502">
        <v>0.1</v>
      </c>
      <c r="M1502">
        <v>1499</v>
      </c>
    </row>
    <row r="1503" spans="6:13" x14ac:dyDescent="0.2">
      <c r="F1503" s="48">
        <v>36527</v>
      </c>
      <c r="G1503" s="2">
        <v>4.1666666666666664E-2</v>
      </c>
      <c r="H1503">
        <v>0.2</v>
      </c>
      <c r="I1503">
        <v>0.1</v>
      </c>
      <c r="J1503">
        <v>0.5</v>
      </c>
      <c r="K1503">
        <v>0.2</v>
      </c>
      <c r="L1503">
        <v>0.1</v>
      </c>
      <c r="M1503">
        <v>1500</v>
      </c>
    </row>
    <row r="1504" spans="6:13" x14ac:dyDescent="0.2">
      <c r="F1504" s="48">
        <v>36527</v>
      </c>
      <c r="G1504" s="2">
        <v>4.2361111111111106E-2</v>
      </c>
      <c r="H1504">
        <v>0</v>
      </c>
      <c r="I1504">
        <v>0.1</v>
      </c>
      <c r="J1504">
        <v>0.5</v>
      </c>
      <c r="K1504">
        <v>0</v>
      </c>
      <c r="L1504">
        <v>0.1</v>
      </c>
      <c r="M1504">
        <v>1501</v>
      </c>
    </row>
    <row r="1505" spans="6:13" x14ac:dyDescent="0.2">
      <c r="F1505" s="48">
        <v>36527</v>
      </c>
      <c r="G1505" s="2">
        <v>4.3055555555555562E-2</v>
      </c>
      <c r="H1505">
        <v>0</v>
      </c>
      <c r="I1505">
        <v>0.1</v>
      </c>
      <c r="J1505">
        <v>0.5</v>
      </c>
      <c r="K1505">
        <v>0</v>
      </c>
      <c r="L1505">
        <v>0.1</v>
      </c>
      <c r="M1505">
        <v>1502</v>
      </c>
    </row>
    <row r="1506" spans="6:13" x14ac:dyDescent="0.2">
      <c r="F1506" s="48">
        <v>36527</v>
      </c>
      <c r="G1506" s="2">
        <v>4.3750000000000004E-2</v>
      </c>
      <c r="H1506">
        <v>0</v>
      </c>
      <c r="I1506">
        <v>0.1</v>
      </c>
      <c r="J1506">
        <v>0.5</v>
      </c>
      <c r="K1506">
        <v>0</v>
      </c>
      <c r="L1506">
        <v>0.1</v>
      </c>
      <c r="M1506">
        <v>1503</v>
      </c>
    </row>
    <row r="1507" spans="6:13" x14ac:dyDescent="0.2">
      <c r="F1507" s="48">
        <v>36527</v>
      </c>
      <c r="G1507" s="2">
        <v>4.4444444444444446E-2</v>
      </c>
      <c r="H1507">
        <v>0</v>
      </c>
      <c r="I1507">
        <v>0.1</v>
      </c>
      <c r="J1507">
        <v>0.5</v>
      </c>
      <c r="K1507">
        <v>0</v>
      </c>
      <c r="L1507">
        <v>0.1</v>
      </c>
      <c r="M1507">
        <v>1504</v>
      </c>
    </row>
    <row r="1508" spans="6:13" x14ac:dyDescent="0.2">
      <c r="F1508" s="48">
        <v>36527</v>
      </c>
      <c r="G1508" s="2">
        <v>4.5138888888888888E-2</v>
      </c>
      <c r="H1508">
        <v>0</v>
      </c>
      <c r="I1508">
        <v>0</v>
      </c>
      <c r="J1508">
        <v>0.5</v>
      </c>
      <c r="K1508">
        <v>0</v>
      </c>
      <c r="L1508">
        <v>0.1</v>
      </c>
      <c r="M1508">
        <v>1505</v>
      </c>
    </row>
    <row r="1509" spans="6:13" x14ac:dyDescent="0.2">
      <c r="F1509" s="48">
        <v>36527</v>
      </c>
      <c r="G1509" s="2">
        <v>4.5833333333333337E-2</v>
      </c>
      <c r="H1509">
        <v>0</v>
      </c>
      <c r="I1509">
        <v>0</v>
      </c>
      <c r="J1509">
        <v>0.5</v>
      </c>
      <c r="K1509">
        <v>0</v>
      </c>
      <c r="L1509">
        <v>0.1</v>
      </c>
      <c r="M1509">
        <v>1506</v>
      </c>
    </row>
    <row r="1510" spans="6:13" x14ac:dyDescent="0.2">
      <c r="F1510" s="48">
        <v>36527</v>
      </c>
      <c r="G1510" s="2">
        <v>4.6527777777777779E-2</v>
      </c>
      <c r="H1510">
        <v>0</v>
      </c>
      <c r="I1510">
        <v>0</v>
      </c>
      <c r="J1510">
        <v>0.5</v>
      </c>
      <c r="K1510">
        <v>0</v>
      </c>
      <c r="L1510">
        <v>0.1</v>
      </c>
      <c r="M1510">
        <v>1507</v>
      </c>
    </row>
    <row r="1511" spans="6:13" x14ac:dyDescent="0.2">
      <c r="F1511" s="48">
        <v>36527</v>
      </c>
      <c r="G1511" s="2">
        <v>4.7222222222222221E-2</v>
      </c>
      <c r="H1511">
        <v>0</v>
      </c>
      <c r="I1511">
        <v>0</v>
      </c>
      <c r="J1511">
        <v>0.5</v>
      </c>
      <c r="K1511">
        <v>0</v>
      </c>
      <c r="L1511">
        <v>0.1</v>
      </c>
      <c r="M1511">
        <v>1508</v>
      </c>
    </row>
    <row r="1512" spans="6:13" x14ac:dyDescent="0.2">
      <c r="F1512" s="48">
        <v>36527</v>
      </c>
      <c r="G1512" s="2">
        <v>4.7916666666666663E-2</v>
      </c>
      <c r="H1512">
        <v>0</v>
      </c>
      <c r="I1512">
        <v>0</v>
      </c>
      <c r="J1512">
        <v>0.5</v>
      </c>
      <c r="K1512">
        <v>0</v>
      </c>
      <c r="L1512">
        <v>0.1</v>
      </c>
      <c r="M1512">
        <v>1509</v>
      </c>
    </row>
    <row r="1513" spans="6:13" x14ac:dyDescent="0.2">
      <c r="F1513" s="48">
        <v>36527</v>
      </c>
      <c r="G1513" s="2">
        <v>4.8611111111111112E-2</v>
      </c>
      <c r="H1513">
        <v>0</v>
      </c>
      <c r="I1513">
        <v>0</v>
      </c>
      <c r="J1513">
        <v>0.5</v>
      </c>
      <c r="K1513">
        <v>0</v>
      </c>
      <c r="L1513">
        <v>0.1</v>
      </c>
      <c r="M1513">
        <v>1510</v>
      </c>
    </row>
    <row r="1514" spans="6:13" x14ac:dyDescent="0.2">
      <c r="F1514" s="48">
        <v>36527</v>
      </c>
      <c r="G1514" s="2">
        <v>4.9305555555555554E-2</v>
      </c>
      <c r="H1514">
        <v>0</v>
      </c>
      <c r="I1514">
        <v>0</v>
      </c>
      <c r="J1514">
        <v>0.5</v>
      </c>
      <c r="K1514">
        <v>0</v>
      </c>
      <c r="L1514">
        <v>0.1</v>
      </c>
      <c r="M1514">
        <v>1511</v>
      </c>
    </row>
    <row r="1515" spans="6:13" x14ac:dyDescent="0.2">
      <c r="F1515" s="48">
        <v>36527</v>
      </c>
      <c r="G1515" s="2">
        <v>4.9999999999999996E-2</v>
      </c>
      <c r="H1515">
        <v>0</v>
      </c>
      <c r="I1515">
        <v>0</v>
      </c>
      <c r="J1515">
        <v>0.5</v>
      </c>
      <c r="K1515">
        <v>0</v>
      </c>
      <c r="L1515">
        <v>0.1</v>
      </c>
      <c r="M1515">
        <v>1512</v>
      </c>
    </row>
    <row r="1516" spans="6:13" x14ac:dyDescent="0.2">
      <c r="F1516" s="48">
        <v>36527</v>
      </c>
      <c r="G1516" s="2">
        <v>5.0694444444444452E-2</v>
      </c>
      <c r="H1516">
        <v>0</v>
      </c>
      <c r="I1516">
        <v>0</v>
      </c>
      <c r="J1516">
        <v>0.4</v>
      </c>
      <c r="K1516">
        <v>0</v>
      </c>
      <c r="L1516">
        <v>0.1</v>
      </c>
      <c r="M1516">
        <v>1513</v>
      </c>
    </row>
    <row r="1517" spans="6:13" x14ac:dyDescent="0.2">
      <c r="F1517" s="48">
        <v>36527</v>
      </c>
      <c r="G1517" s="2">
        <v>5.1388888888888894E-2</v>
      </c>
      <c r="H1517">
        <v>0</v>
      </c>
      <c r="I1517">
        <v>0</v>
      </c>
      <c r="J1517">
        <v>0.4</v>
      </c>
      <c r="K1517">
        <v>0</v>
      </c>
      <c r="L1517">
        <v>0.1</v>
      </c>
      <c r="M1517">
        <v>1514</v>
      </c>
    </row>
    <row r="1518" spans="6:13" x14ac:dyDescent="0.2">
      <c r="F1518" s="48">
        <v>36527</v>
      </c>
      <c r="G1518" s="2">
        <v>5.2083333333333336E-2</v>
      </c>
      <c r="H1518">
        <v>0</v>
      </c>
      <c r="I1518">
        <v>0</v>
      </c>
      <c r="J1518">
        <v>0.4</v>
      </c>
      <c r="K1518">
        <v>0</v>
      </c>
      <c r="L1518">
        <v>0.1</v>
      </c>
      <c r="M1518">
        <v>1515</v>
      </c>
    </row>
    <row r="1519" spans="6:13" x14ac:dyDescent="0.2">
      <c r="F1519" s="48">
        <v>36527</v>
      </c>
      <c r="G1519" s="2">
        <v>5.2777777777777778E-2</v>
      </c>
      <c r="H1519">
        <v>0</v>
      </c>
      <c r="I1519">
        <v>0</v>
      </c>
      <c r="J1519">
        <v>0.4</v>
      </c>
      <c r="K1519">
        <v>0</v>
      </c>
      <c r="L1519">
        <v>0.1</v>
      </c>
      <c r="M1519">
        <v>1516</v>
      </c>
    </row>
    <row r="1520" spans="6:13" x14ac:dyDescent="0.2">
      <c r="F1520" s="48">
        <v>36527</v>
      </c>
      <c r="G1520" s="2">
        <v>5.347222222222222E-2</v>
      </c>
      <c r="H1520">
        <v>0</v>
      </c>
      <c r="I1520">
        <v>0</v>
      </c>
      <c r="J1520">
        <v>0.4</v>
      </c>
      <c r="K1520">
        <v>0</v>
      </c>
      <c r="L1520">
        <v>0.1</v>
      </c>
      <c r="M1520">
        <v>1517</v>
      </c>
    </row>
    <row r="1521" spans="6:13" x14ac:dyDescent="0.2">
      <c r="F1521" s="48">
        <v>36527</v>
      </c>
      <c r="G1521" s="2">
        <v>5.4166666666666669E-2</v>
      </c>
      <c r="H1521">
        <v>0</v>
      </c>
      <c r="I1521">
        <v>0</v>
      </c>
      <c r="J1521">
        <v>0.4</v>
      </c>
      <c r="K1521">
        <v>0</v>
      </c>
      <c r="L1521">
        <v>0.1</v>
      </c>
      <c r="M1521">
        <v>1518</v>
      </c>
    </row>
    <row r="1522" spans="6:13" x14ac:dyDescent="0.2">
      <c r="F1522" s="48">
        <v>36527</v>
      </c>
      <c r="G1522" s="2">
        <v>5.486111111111111E-2</v>
      </c>
      <c r="H1522">
        <v>0</v>
      </c>
      <c r="I1522">
        <v>0</v>
      </c>
      <c r="J1522">
        <v>0.4</v>
      </c>
      <c r="K1522">
        <v>0</v>
      </c>
      <c r="L1522">
        <v>0.1</v>
      </c>
      <c r="M1522">
        <v>1519</v>
      </c>
    </row>
    <row r="1523" spans="6:13" x14ac:dyDescent="0.2">
      <c r="F1523" s="48">
        <v>36527</v>
      </c>
      <c r="G1523" s="2">
        <v>5.5555555555555552E-2</v>
      </c>
      <c r="H1523">
        <v>0</v>
      </c>
      <c r="I1523">
        <v>0</v>
      </c>
      <c r="J1523">
        <v>0.4</v>
      </c>
      <c r="K1523">
        <v>0</v>
      </c>
      <c r="L1523">
        <v>0.1</v>
      </c>
      <c r="M1523">
        <v>1520</v>
      </c>
    </row>
    <row r="1524" spans="6:13" x14ac:dyDescent="0.2">
      <c r="F1524" s="48">
        <v>36527</v>
      </c>
      <c r="G1524" s="2">
        <v>5.6250000000000001E-2</v>
      </c>
      <c r="H1524">
        <v>0</v>
      </c>
      <c r="I1524">
        <v>0</v>
      </c>
      <c r="J1524">
        <v>0.4</v>
      </c>
      <c r="K1524">
        <v>0</v>
      </c>
      <c r="L1524">
        <v>0.1</v>
      </c>
      <c r="M1524">
        <v>1521</v>
      </c>
    </row>
    <row r="1525" spans="6:13" x14ac:dyDescent="0.2">
      <c r="F1525" s="48">
        <v>36527</v>
      </c>
      <c r="G1525" s="2">
        <v>5.6944444444444443E-2</v>
      </c>
      <c r="H1525">
        <v>0</v>
      </c>
      <c r="I1525">
        <v>0</v>
      </c>
      <c r="J1525">
        <v>0.4</v>
      </c>
      <c r="K1525">
        <v>0</v>
      </c>
      <c r="L1525">
        <v>0.1</v>
      </c>
      <c r="M1525">
        <v>1522</v>
      </c>
    </row>
    <row r="1526" spans="6:13" x14ac:dyDescent="0.2">
      <c r="F1526" s="48">
        <v>36527</v>
      </c>
      <c r="G1526" s="2">
        <v>5.7638888888888885E-2</v>
      </c>
      <c r="H1526">
        <v>0</v>
      </c>
      <c r="I1526">
        <v>0</v>
      </c>
      <c r="J1526">
        <v>0.4</v>
      </c>
      <c r="K1526">
        <v>0</v>
      </c>
      <c r="L1526">
        <v>0.1</v>
      </c>
      <c r="M1526">
        <v>1523</v>
      </c>
    </row>
    <row r="1527" spans="6:13" x14ac:dyDescent="0.2">
      <c r="F1527" s="48">
        <v>36527</v>
      </c>
      <c r="G1527" s="2">
        <v>5.8333333333333327E-2</v>
      </c>
      <c r="H1527">
        <v>0</v>
      </c>
      <c r="I1527">
        <v>0</v>
      </c>
      <c r="J1527">
        <v>0.4</v>
      </c>
      <c r="K1527">
        <v>0</v>
      </c>
      <c r="L1527">
        <v>0.1</v>
      </c>
      <c r="M1527">
        <v>1524</v>
      </c>
    </row>
    <row r="1528" spans="6:13" x14ac:dyDescent="0.2">
      <c r="F1528" s="48">
        <v>36527</v>
      </c>
      <c r="G1528" s="2">
        <v>5.9027777777777783E-2</v>
      </c>
      <c r="H1528">
        <v>0</v>
      </c>
      <c r="I1528">
        <v>0</v>
      </c>
      <c r="J1528">
        <v>0.4</v>
      </c>
      <c r="K1528">
        <v>0</v>
      </c>
      <c r="L1528">
        <v>0.1</v>
      </c>
      <c r="M1528">
        <v>1525</v>
      </c>
    </row>
    <row r="1529" spans="6:13" x14ac:dyDescent="0.2">
      <c r="F1529" s="48">
        <v>36527</v>
      </c>
      <c r="G1529" s="2">
        <v>5.9722222222222225E-2</v>
      </c>
      <c r="H1529">
        <v>0</v>
      </c>
      <c r="I1529">
        <v>0</v>
      </c>
      <c r="J1529">
        <v>0.4</v>
      </c>
      <c r="K1529">
        <v>0</v>
      </c>
      <c r="L1529">
        <v>0.1</v>
      </c>
      <c r="M1529">
        <v>1526</v>
      </c>
    </row>
    <row r="1530" spans="6:13" x14ac:dyDescent="0.2">
      <c r="F1530" s="48">
        <v>36527</v>
      </c>
      <c r="G1530" s="2">
        <v>6.0416666666666667E-2</v>
      </c>
      <c r="H1530">
        <v>0</v>
      </c>
      <c r="I1530">
        <v>0</v>
      </c>
      <c r="J1530">
        <v>0.4</v>
      </c>
      <c r="K1530">
        <v>0</v>
      </c>
      <c r="L1530">
        <v>0.1</v>
      </c>
      <c r="M1530">
        <v>1527</v>
      </c>
    </row>
    <row r="1531" spans="6:13" x14ac:dyDescent="0.2">
      <c r="F1531" s="48">
        <v>36527</v>
      </c>
      <c r="G1531" s="2">
        <v>6.1111111111111116E-2</v>
      </c>
      <c r="H1531">
        <v>0</v>
      </c>
      <c r="I1531">
        <v>0</v>
      </c>
      <c r="J1531">
        <v>0.4</v>
      </c>
      <c r="K1531">
        <v>0</v>
      </c>
      <c r="L1531">
        <v>0.1</v>
      </c>
      <c r="M1531">
        <v>1528</v>
      </c>
    </row>
    <row r="1532" spans="6:13" x14ac:dyDescent="0.2">
      <c r="F1532" s="48">
        <v>36527</v>
      </c>
      <c r="G1532" s="2">
        <v>6.1805555555555558E-2</v>
      </c>
      <c r="H1532">
        <v>0</v>
      </c>
      <c r="I1532">
        <v>0</v>
      </c>
      <c r="J1532">
        <v>0.4</v>
      </c>
      <c r="K1532">
        <v>0</v>
      </c>
      <c r="L1532">
        <v>0.1</v>
      </c>
      <c r="M1532">
        <v>1529</v>
      </c>
    </row>
    <row r="1533" spans="6:13" x14ac:dyDescent="0.2">
      <c r="F1533" s="48">
        <v>36527</v>
      </c>
      <c r="G1533" s="2">
        <v>6.25E-2</v>
      </c>
      <c r="H1533">
        <v>0</v>
      </c>
      <c r="I1533">
        <v>0</v>
      </c>
      <c r="J1533">
        <v>0.4</v>
      </c>
      <c r="K1533">
        <v>0</v>
      </c>
      <c r="L1533">
        <v>0.1</v>
      </c>
      <c r="M1533">
        <v>1530</v>
      </c>
    </row>
    <row r="1534" spans="6:13" x14ac:dyDescent="0.2">
      <c r="F1534" s="48">
        <v>36527</v>
      </c>
      <c r="G1534" s="2">
        <v>6.3194444444444442E-2</v>
      </c>
      <c r="H1534">
        <v>0</v>
      </c>
      <c r="I1534">
        <v>0</v>
      </c>
      <c r="J1534">
        <v>0.3</v>
      </c>
      <c r="K1534">
        <v>0</v>
      </c>
      <c r="L1534">
        <v>0.1</v>
      </c>
      <c r="M1534">
        <v>1531</v>
      </c>
    </row>
    <row r="1535" spans="6:13" x14ac:dyDescent="0.2">
      <c r="F1535" s="48">
        <v>36527</v>
      </c>
      <c r="G1535" s="2">
        <v>6.3888888888888884E-2</v>
      </c>
      <c r="H1535">
        <v>0</v>
      </c>
      <c r="I1535">
        <v>0</v>
      </c>
      <c r="J1535">
        <v>0.3</v>
      </c>
      <c r="K1535">
        <v>0</v>
      </c>
      <c r="L1535">
        <v>0.1</v>
      </c>
      <c r="M1535">
        <v>1532</v>
      </c>
    </row>
    <row r="1536" spans="6:13" x14ac:dyDescent="0.2">
      <c r="F1536" s="48">
        <v>36527</v>
      </c>
      <c r="G1536" s="2">
        <v>6.458333333333334E-2</v>
      </c>
      <c r="H1536">
        <v>0</v>
      </c>
      <c r="I1536">
        <v>0</v>
      </c>
      <c r="J1536">
        <v>0.3</v>
      </c>
      <c r="K1536">
        <v>0</v>
      </c>
      <c r="L1536">
        <v>0.1</v>
      </c>
      <c r="M1536">
        <v>1533</v>
      </c>
    </row>
    <row r="1537" spans="6:13" x14ac:dyDescent="0.2">
      <c r="F1537" s="48">
        <v>36527</v>
      </c>
      <c r="G1537" s="2">
        <v>6.5277777777777782E-2</v>
      </c>
      <c r="H1537">
        <v>0</v>
      </c>
      <c r="I1537">
        <v>0</v>
      </c>
      <c r="J1537">
        <v>0.3</v>
      </c>
      <c r="K1537">
        <v>0</v>
      </c>
      <c r="L1537">
        <v>0.1</v>
      </c>
      <c r="M1537">
        <v>1534</v>
      </c>
    </row>
    <row r="1538" spans="6:13" x14ac:dyDescent="0.2">
      <c r="F1538" s="48">
        <v>36527</v>
      </c>
      <c r="G1538" s="2">
        <v>6.5972222222222224E-2</v>
      </c>
      <c r="H1538">
        <v>0</v>
      </c>
      <c r="I1538">
        <v>0</v>
      </c>
      <c r="J1538">
        <v>0.3</v>
      </c>
      <c r="K1538">
        <v>0</v>
      </c>
      <c r="L1538">
        <v>0.1</v>
      </c>
      <c r="M1538">
        <v>1535</v>
      </c>
    </row>
    <row r="1539" spans="6:13" x14ac:dyDescent="0.2">
      <c r="F1539" s="48">
        <v>36527</v>
      </c>
      <c r="G1539" s="2">
        <v>6.6666666666666666E-2</v>
      </c>
      <c r="H1539">
        <v>0</v>
      </c>
      <c r="I1539">
        <v>0</v>
      </c>
      <c r="J1539">
        <v>0.3</v>
      </c>
      <c r="K1539">
        <v>0</v>
      </c>
      <c r="L1539">
        <v>0.1</v>
      </c>
      <c r="M1539">
        <v>1536</v>
      </c>
    </row>
    <row r="1540" spans="6:13" x14ac:dyDescent="0.2">
      <c r="F1540" s="48">
        <v>36527</v>
      </c>
      <c r="G1540" s="2">
        <v>6.7361111111111108E-2</v>
      </c>
      <c r="H1540">
        <v>0</v>
      </c>
      <c r="I1540">
        <v>0</v>
      </c>
      <c r="J1540">
        <v>0.3</v>
      </c>
      <c r="K1540">
        <v>0</v>
      </c>
      <c r="L1540">
        <v>0.1</v>
      </c>
      <c r="M1540">
        <v>1537</v>
      </c>
    </row>
    <row r="1541" spans="6:13" x14ac:dyDescent="0.2">
      <c r="F1541" s="48">
        <v>36527</v>
      </c>
      <c r="G1541" s="2">
        <v>6.805555555555555E-2</v>
      </c>
      <c r="H1541">
        <v>0</v>
      </c>
      <c r="I1541">
        <v>0</v>
      </c>
      <c r="J1541">
        <v>0.3</v>
      </c>
      <c r="K1541">
        <v>0</v>
      </c>
      <c r="L1541">
        <v>0.1</v>
      </c>
      <c r="M1541">
        <v>1538</v>
      </c>
    </row>
    <row r="1542" spans="6:13" x14ac:dyDescent="0.2">
      <c r="F1542" s="48">
        <v>36527</v>
      </c>
      <c r="G1542" s="2">
        <v>6.8749999999999992E-2</v>
      </c>
      <c r="H1542">
        <v>0</v>
      </c>
      <c r="I1542">
        <v>0</v>
      </c>
      <c r="J1542">
        <v>0.3</v>
      </c>
      <c r="K1542">
        <v>0</v>
      </c>
      <c r="L1542">
        <v>0.1</v>
      </c>
      <c r="M1542">
        <v>1539</v>
      </c>
    </row>
    <row r="1543" spans="6:13" x14ac:dyDescent="0.2">
      <c r="F1543" s="48">
        <v>36527</v>
      </c>
      <c r="G1543" s="2">
        <v>6.9444444444444434E-2</v>
      </c>
      <c r="H1543">
        <v>0</v>
      </c>
      <c r="I1543">
        <v>0</v>
      </c>
      <c r="J1543">
        <v>0.3</v>
      </c>
      <c r="K1543">
        <v>0</v>
      </c>
      <c r="L1543">
        <v>0.1</v>
      </c>
      <c r="M1543">
        <v>1540</v>
      </c>
    </row>
    <row r="1544" spans="6:13" x14ac:dyDescent="0.2">
      <c r="F1544" s="48">
        <v>36527</v>
      </c>
      <c r="G1544" s="2">
        <v>7.013888888888889E-2</v>
      </c>
      <c r="H1544">
        <v>0</v>
      </c>
      <c r="I1544">
        <v>0</v>
      </c>
      <c r="J1544">
        <v>0.3</v>
      </c>
      <c r="K1544">
        <v>0</v>
      </c>
      <c r="L1544">
        <v>0.1</v>
      </c>
      <c r="M1544">
        <v>1541</v>
      </c>
    </row>
    <row r="1545" spans="6:13" x14ac:dyDescent="0.2">
      <c r="F1545" s="48">
        <v>36527</v>
      </c>
      <c r="G1545" s="2">
        <v>7.0833333333333331E-2</v>
      </c>
      <c r="H1545">
        <v>0</v>
      </c>
      <c r="I1545">
        <v>0</v>
      </c>
      <c r="J1545">
        <v>0.3</v>
      </c>
      <c r="K1545">
        <v>0</v>
      </c>
      <c r="L1545">
        <v>0.1</v>
      </c>
      <c r="M1545">
        <v>1542</v>
      </c>
    </row>
    <row r="1546" spans="6:13" x14ac:dyDescent="0.2">
      <c r="F1546" s="48">
        <v>36527</v>
      </c>
      <c r="G1546" s="2">
        <v>7.1527777777777787E-2</v>
      </c>
      <c r="H1546">
        <v>0</v>
      </c>
      <c r="I1546">
        <v>0</v>
      </c>
      <c r="J1546">
        <v>0.3</v>
      </c>
      <c r="K1546">
        <v>0</v>
      </c>
      <c r="L1546">
        <v>0.1</v>
      </c>
      <c r="M1546">
        <v>1543</v>
      </c>
    </row>
    <row r="1547" spans="6:13" x14ac:dyDescent="0.2">
      <c r="F1547" s="48">
        <v>36527</v>
      </c>
      <c r="G1547" s="2">
        <v>7.2222222222222229E-2</v>
      </c>
      <c r="H1547">
        <v>0</v>
      </c>
      <c r="I1547">
        <v>0</v>
      </c>
      <c r="J1547">
        <v>0.3</v>
      </c>
      <c r="K1547">
        <v>0</v>
      </c>
      <c r="L1547">
        <v>0.1</v>
      </c>
      <c r="M1547">
        <v>1544</v>
      </c>
    </row>
    <row r="1548" spans="6:13" x14ac:dyDescent="0.2">
      <c r="F1548" s="48">
        <v>36527</v>
      </c>
      <c r="G1548" s="2">
        <v>7.2916666666666671E-2</v>
      </c>
      <c r="H1548">
        <v>0</v>
      </c>
      <c r="I1548">
        <v>0</v>
      </c>
      <c r="J1548">
        <v>0.3</v>
      </c>
      <c r="K1548">
        <v>0</v>
      </c>
      <c r="L1548">
        <v>0.1</v>
      </c>
      <c r="M1548">
        <v>1545</v>
      </c>
    </row>
    <row r="1549" spans="6:13" x14ac:dyDescent="0.2">
      <c r="F1549" s="48">
        <v>36527</v>
      </c>
      <c r="G1549" s="2">
        <v>7.3611111111111113E-2</v>
      </c>
      <c r="H1549">
        <v>0</v>
      </c>
      <c r="I1549">
        <v>0</v>
      </c>
      <c r="J1549">
        <v>0.3</v>
      </c>
      <c r="K1549">
        <v>0</v>
      </c>
      <c r="L1549">
        <v>0.1</v>
      </c>
      <c r="M1549">
        <v>1546</v>
      </c>
    </row>
    <row r="1550" spans="6:13" x14ac:dyDescent="0.2">
      <c r="F1550" s="48">
        <v>36527</v>
      </c>
      <c r="G1550" s="2">
        <v>7.4305555555555555E-2</v>
      </c>
      <c r="H1550">
        <v>0</v>
      </c>
      <c r="I1550">
        <v>0</v>
      </c>
      <c r="J1550">
        <v>0.3</v>
      </c>
      <c r="K1550">
        <v>0</v>
      </c>
      <c r="L1550">
        <v>0.1</v>
      </c>
      <c r="M1550">
        <v>1547</v>
      </c>
    </row>
    <row r="1551" spans="6:13" x14ac:dyDescent="0.2">
      <c r="F1551" s="48">
        <v>36527</v>
      </c>
      <c r="G1551" s="2">
        <v>7.4999999999999997E-2</v>
      </c>
      <c r="H1551">
        <v>0</v>
      </c>
      <c r="I1551">
        <v>0</v>
      </c>
      <c r="J1551">
        <v>0.3</v>
      </c>
      <c r="K1551">
        <v>0</v>
      </c>
      <c r="L1551">
        <v>0.1</v>
      </c>
      <c r="M1551">
        <v>1548</v>
      </c>
    </row>
    <row r="1552" spans="6:13" x14ac:dyDescent="0.2">
      <c r="F1552" s="48">
        <v>36527</v>
      </c>
      <c r="G1552" s="2">
        <v>7.5694444444444439E-2</v>
      </c>
      <c r="H1552">
        <v>0</v>
      </c>
      <c r="I1552">
        <v>0</v>
      </c>
      <c r="J1552">
        <v>0.3</v>
      </c>
      <c r="K1552">
        <v>0</v>
      </c>
      <c r="L1552">
        <v>0.1</v>
      </c>
      <c r="M1552">
        <v>1549</v>
      </c>
    </row>
    <row r="1553" spans="6:13" x14ac:dyDescent="0.2">
      <c r="F1553" s="48">
        <v>36527</v>
      </c>
      <c r="G1553" s="2">
        <v>7.6388888888888895E-2</v>
      </c>
      <c r="H1553">
        <v>0</v>
      </c>
      <c r="I1553">
        <v>0</v>
      </c>
      <c r="J1553">
        <v>0.3</v>
      </c>
      <c r="K1553">
        <v>0</v>
      </c>
      <c r="L1553">
        <v>0.1</v>
      </c>
      <c r="M1553">
        <v>1550</v>
      </c>
    </row>
    <row r="1554" spans="6:13" x14ac:dyDescent="0.2">
      <c r="F1554" s="48">
        <v>36527</v>
      </c>
      <c r="G1554" s="2">
        <v>7.7083333333333337E-2</v>
      </c>
      <c r="H1554">
        <v>0</v>
      </c>
      <c r="I1554">
        <v>0</v>
      </c>
      <c r="J1554">
        <v>0.3</v>
      </c>
      <c r="K1554">
        <v>0</v>
      </c>
      <c r="L1554">
        <v>0.1</v>
      </c>
      <c r="M1554">
        <v>1551</v>
      </c>
    </row>
    <row r="1555" spans="6:13" x14ac:dyDescent="0.2">
      <c r="F1555" s="48">
        <v>36527</v>
      </c>
      <c r="G1555" s="2">
        <v>7.7777777777777779E-2</v>
      </c>
      <c r="H1555">
        <v>0</v>
      </c>
      <c r="I1555">
        <v>0</v>
      </c>
      <c r="J1555">
        <v>0.3</v>
      </c>
      <c r="K1555">
        <v>0</v>
      </c>
      <c r="L1555">
        <v>0.1</v>
      </c>
      <c r="M1555">
        <v>1552</v>
      </c>
    </row>
    <row r="1556" spans="6:13" x14ac:dyDescent="0.2">
      <c r="F1556" s="48">
        <v>36527</v>
      </c>
      <c r="G1556" s="2">
        <v>7.8472222222222221E-2</v>
      </c>
      <c r="H1556">
        <v>0</v>
      </c>
      <c r="I1556">
        <v>0</v>
      </c>
      <c r="J1556">
        <v>0.3</v>
      </c>
      <c r="K1556">
        <v>0</v>
      </c>
      <c r="L1556">
        <v>0.1</v>
      </c>
      <c r="M1556">
        <v>1553</v>
      </c>
    </row>
    <row r="1557" spans="6:13" x14ac:dyDescent="0.2">
      <c r="F1557" s="48">
        <v>36527</v>
      </c>
      <c r="G1557" s="2">
        <v>7.9166666666666663E-2</v>
      </c>
      <c r="H1557">
        <v>0</v>
      </c>
      <c r="I1557">
        <v>0</v>
      </c>
      <c r="J1557">
        <v>0.3</v>
      </c>
      <c r="K1557">
        <v>0</v>
      </c>
      <c r="L1557">
        <v>0.1</v>
      </c>
      <c r="M1557">
        <v>1554</v>
      </c>
    </row>
    <row r="1558" spans="6:13" x14ac:dyDescent="0.2">
      <c r="F1558" s="48">
        <v>36527</v>
      </c>
      <c r="G1558" s="2">
        <v>7.9861111111111105E-2</v>
      </c>
      <c r="H1558">
        <v>0</v>
      </c>
      <c r="I1558">
        <v>0</v>
      </c>
      <c r="J1558">
        <v>0.2</v>
      </c>
      <c r="K1558">
        <v>0</v>
      </c>
      <c r="L1558">
        <v>0</v>
      </c>
      <c r="M1558">
        <v>1555</v>
      </c>
    </row>
    <row r="1559" spans="6:13" x14ac:dyDescent="0.2">
      <c r="F1559" s="48">
        <v>36527</v>
      </c>
      <c r="G1559" s="2">
        <v>8.0555555555555561E-2</v>
      </c>
      <c r="H1559">
        <v>0</v>
      </c>
      <c r="I1559">
        <v>0</v>
      </c>
      <c r="J1559">
        <v>0.2</v>
      </c>
      <c r="K1559">
        <v>0</v>
      </c>
      <c r="L1559">
        <v>0</v>
      </c>
      <c r="M1559">
        <v>1556</v>
      </c>
    </row>
    <row r="1560" spans="6:13" x14ac:dyDescent="0.2">
      <c r="F1560" s="48">
        <v>36527</v>
      </c>
      <c r="G1560" s="2">
        <v>8.1250000000000003E-2</v>
      </c>
      <c r="H1560">
        <v>0</v>
      </c>
      <c r="I1560">
        <v>0</v>
      </c>
      <c r="J1560">
        <v>0.2</v>
      </c>
      <c r="K1560">
        <v>0</v>
      </c>
      <c r="L1560">
        <v>0</v>
      </c>
      <c r="M1560">
        <v>1557</v>
      </c>
    </row>
    <row r="1561" spans="6:13" x14ac:dyDescent="0.2">
      <c r="F1561" s="48">
        <v>36527</v>
      </c>
      <c r="G1561" s="2">
        <v>8.1944444444444445E-2</v>
      </c>
      <c r="H1561">
        <v>0</v>
      </c>
      <c r="I1561">
        <v>0</v>
      </c>
      <c r="J1561">
        <v>0.2</v>
      </c>
      <c r="K1561">
        <v>0</v>
      </c>
      <c r="L1561">
        <v>0</v>
      </c>
      <c r="M1561">
        <v>1558</v>
      </c>
    </row>
    <row r="1562" spans="6:13" x14ac:dyDescent="0.2">
      <c r="F1562" s="48">
        <v>36527</v>
      </c>
      <c r="G1562" s="2">
        <v>8.2638888888888887E-2</v>
      </c>
      <c r="H1562">
        <v>0</v>
      </c>
      <c r="I1562">
        <v>0</v>
      </c>
      <c r="J1562">
        <v>0.2</v>
      </c>
      <c r="K1562">
        <v>0</v>
      </c>
      <c r="L1562">
        <v>0</v>
      </c>
      <c r="M1562">
        <v>1559</v>
      </c>
    </row>
    <row r="1563" spans="6:13" x14ac:dyDescent="0.2">
      <c r="F1563" s="48">
        <v>36527</v>
      </c>
      <c r="G1563" s="2">
        <v>8.3333333333333329E-2</v>
      </c>
      <c r="H1563">
        <v>0</v>
      </c>
      <c r="I1563">
        <v>0</v>
      </c>
      <c r="J1563">
        <v>0.2</v>
      </c>
      <c r="K1563">
        <v>0</v>
      </c>
      <c r="L1563">
        <v>0</v>
      </c>
      <c r="M1563">
        <v>1560</v>
      </c>
    </row>
    <row r="1564" spans="6:13" x14ac:dyDescent="0.2">
      <c r="F1564" s="48">
        <v>36527</v>
      </c>
      <c r="G1564" s="2">
        <v>8.4027777777777771E-2</v>
      </c>
      <c r="H1564">
        <v>0</v>
      </c>
      <c r="I1564">
        <v>0</v>
      </c>
      <c r="J1564">
        <v>0.2</v>
      </c>
      <c r="K1564">
        <v>0</v>
      </c>
      <c r="L1564">
        <v>0</v>
      </c>
      <c r="M1564">
        <v>1561</v>
      </c>
    </row>
    <row r="1565" spans="6:13" x14ac:dyDescent="0.2">
      <c r="F1565" s="48">
        <v>36527</v>
      </c>
      <c r="G1565" s="2">
        <v>8.4722222222222213E-2</v>
      </c>
      <c r="H1565">
        <v>0</v>
      </c>
      <c r="I1565">
        <v>0</v>
      </c>
      <c r="J1565">
        <v>0.2</v>
      </c>
      <c r="K1565">
        <v>0</v>
      </c>
      <c r="L1565">
        <v>0</v>
      </c>
      <c r="M1565">
        <v>1562</v>
      </c>
    </row>
    <row r="1566" spans="6:13" x14ac:dyDescent="0.2">
      <c r="F1566" s="48">
        <v>36527</v>
      </c>
      <c r="G1566" s="2">
        <v>8.5416666666666655E-2</v>
      </c>
      <c r="H1566">
        <v>0</v>
      </c>
      <c r="I1566">
        <v>0</v>
      </c>
      <c r="J1566">
        <v>0.2</v>
      </c>
      <c r="K1566">
        <v>0</v>
      </c>
      <c r="L1566">
        <v>0</v>
      </c>
      <c r="M1566">
        <v>1563</v>
      </c>
    </row>
    <row r="1567" spans="6:13" x14ac:dyDescent="0.2">
      <c r="F1567" s="48">
        <v>36527</v>
      </c>
      <c r="G1567" s="2">
        <v>8.6111111111111124E-2</v>
      </c>
      <c r="H1567">
        <v>0</v>
      </c>
      <c r="I1567">
        <v>0</v>
      </c>
      <c r="J1567">
        <v>0.2</v>
      </c>
      <c r="K1567">
        <v>0</v>
      </c>
      <c r="L1567">
        <v>0</v>
      </c>
      <c r="M1567">
        <v>1564</v>
      </c>
    </row>
    <row r="1568" spans="6:13" x14ac:dyDescent="0.2">
      <c r="F1568" s="48">
        <v>36527</v>
      </c>
      <c r="G1568" s="2">
        <v>8.6805555555555566E-2</v>
      </c>
      <c r="H1568">
        <v>0</v>
      </c>
      <c r="I1568">
        <v>0</v>
      </c>
      <c r="J1568">
        <v>0.2</v>
      </c>
      <c r="K1568">
        <v>0</v>
      </c>
      <c r="L1568">
        <v>0</v>
      </c>
      <c r="M1568">
        <v>1565</v>
      </c>
    </row>
    <row r="1569" spans="6:13" x14ac:dyDescent="0.2">
      <c r="F1569" s="48">
        <v>36527</v>
      </c>
      <c r="G1569" s="2">
        <v>8.7500000000000008E-2</v>
      </c>
      <c r="H1569">
        <v>0</v>
      </c>
      <c r="I1569">
        <v>0</v>
      </c>
      <c r="J1569">
        <v>0.2</v>
      </c>
      <c r="K1569">
        <v>0</v>
      </c>
      <c r="L1569">
        <v>0</v>
      </c>
      <c r="M1569">
        <v>1566</v>
      </c>
    </row>
    <row r="1570" spans="6:13" x14ac:dyDescent="0.2">
      <c r="F1570" s="48">
        <v>36527</v>
      </c>
      <c r="G1570" s="2">
        <v>8.819444444444445E-2</v>
      </c>
      <c r="H1570">
        <v>0</v>
      </c>
      <c r="I1570">
        <v>0</v>
      </c>
      <c r="J1570">
        <v>0.2</v>
      </c>
      <c r="K1570">
        <v>0</v>
      </c>
      <c r="L1570">
        <v>0</v>
      </c>
      <c r="M1570">
        <v>1567</v>
      </c>
    </row>
    <row r="1571" spans="6:13" x14ac:dyDescent="0.2">
      <c r="F1571" s="48">
        <v>36527</v>
      </c>
      <c r="G1571" s="2">
        <v>8.8888888888888892E-2</v>
      </c>
      <c r="H1571">
        <v>0</v>
      </c>
      <c r="I1571">
        <v>0</v>
      </c>
      <c r="J1571">
        <v>0.2</v>
      </c>
      <c r="K1571">
        <v>0</v>
      </c>
      <c r="L1571">
        <v>0</v>
      </c>
      <c r="M1571">
        <v>1568</v>
      </c>
    </row>
    <row r="1572" spans="6:13" x14ac:dyDescent="0.2">
      <c r="F1572" s="48">
        <v>36527</v>
      </c>
      <c r="G1572" s="2">
        <v>8.9583333333333334E-2</v>
      </c>
      <c r="H1572">
        <v>0</v>
      </c>
      <c r="I1572">
        <v>0</v>
      </c>
      <c r="J1572">
        <v>0.2</v>
      </c>
      <c r="K1572">
        <v>0</v>
      </c>
      <c r="L1572">
        <v>0</v>
      </c>
      <c r="M1572">
        <v>1569</v>
      </c>
    </row>
    <row r="1573" spans="6:13" x14ac:dyDescent="0.2">
      <c r="F1573" s="48">
        <v>36527</v>
      </c>
      <c r="G1573" s="2">
        <v>9.0277777777777776E-2</v>
      </c>
      <c r="H1573">
        <v>0</v>
      </c>
      <c r="I1573">
        <v>0</v>
      </c>
      <c r="J1573">
        <v>0.2</v>
      </c>
      <c r="K1573">
        <v>0</v>
      </c>
      <c r="L1573">
        <v>0</v>
      </c>
      <c r="M1573">
        <v>1570</v>
      </c>
    </row>
    <row r="1574" spans="6:13" x14ac:dyDescent="0.2">
      <c r="F1574" s="48">
        <v>36527</v>
      </c>
      <c r="G1574" s="2">
        <v>9.0972222222222218E-2</v>
      </c>
      <c r="H1574">
        <v>0</v>
      </c>
      <c r="I1574">
        <v>0</v>
      </c>
      <c r="J1574">
        <v>0.2</v>
      </c>
      <c r="K1574">
        <v>0</v>
      </c>
      <c r="L1574">
        <v>0</v>
      </c>
      <c r="M1574">
        <v>1571</v>
      </c>
    </row>
    <row r="1575" spans="6:13" x14ac:dyDescent="0.2">
      <c r="F1575" s="48">
        <v>36527</v>
      </c>
      <c r="G1575" s="2">
        <v>9.1666666666666674E-2</v>
      </c>
      <c r="H1575">
        <v>0</v>
      </c>
      <c r="I1575">
        <v>0</v>
      </c>
      <c r="J1575">
        <v>0.2</v>
      </c>
      <c r="K1575">
        <v>0</v>
      </c>
      <c r="L1575">
        <v>0</v>
      </c>
      <c r="M1575">
        <v>1572</v>
      </c>
    </row>
    <row r="1576" spans="6:13" x14ac:dyDescent="0.2">
      <c r="F1576" s="48">
        <v>36527</v>
      </c>
      <c r="G1576" s="2">
        <v>9.2361111111111116E-2</v>
      </c>
      <c r="H1576">
        <v>0</v>
      </c>
      <c r="I1576">
        <v>0</v>
      </c>
      <c r="J1576">
        <v>0.2</v>
      </c>
      <c r="K1576">
        <v>0</v>
      </c>
      <c r="L1576">
        <v>0</v>
      </c>
      <c r="M1576">
        <v>1573</v>
      </c>
    </row>
    <row r="1577" spans="6:13" x14ac:dyDescent="0.2">
      <c r="F1577" s="48">
        <v>36527</v>
      </c>
      <c r="G1577" s="2">
        <v>9.3055555555555558E-2</v>
      </c>
      <c r="H1577">
        <v>0</v>
      </c>
      <c r="I1577">
        <v>0</v>
      </c>
      <c r="J1577">
        <v>0.2</v>
      </c>
      <c r="K1577">
        <v>0</v>
      </c>
      <c r="L1577">
        <v>0</v>
      </c>
      <c r="M1577">
        <v>1574</v>
      </c>
    </row>
    <row r="1578" spans="6:13" x14ac:dyDescent="0.2">
      <c r="F1578" s="48">
        <v>36527</v>
      </c>
      <c r="G1578" s="2">
        <v>9.375E-2</v>
      </c>
      <c r="H1578">
        <v>0</v>
      </c>
      <c r="I1578">
        <v>0</v>
      </c>
      <c r="J1578">
        <v>0.2</v>
      </c>
      <c r="K1578">
        <v>0</v>
      </c>
      <c r="L1578">
        <v>0</v>
      </c>
      <c r="M1578">
        <v>1575</v>
      </c>
    </row>
    <row r="1579" spans="6:13" x14ac:dyDescent="0.2">
      <c r="F1579" s="48">
        <v>36527</v>
      </c>
      <c r="G1579" s="2">
        <v>9.4444444444444442E-2</v>
      </c>
      <c r="H1579">
        <v>0</v>
      </c>
      <c r="I1579">
        <v>0</v>
      </c>
      <c r="J1579">
        <v>0.2</v>
      </c>
      <c r="K1579">
        <v>0</v>
      </c>
      <c r="L1579">
        <v>0</v>
      </c>
      <c r="M1579">
        <v>1576</v>
      </c>
    </row>
    <row r="1580" spans="6:13" x14ac:dyDescent="0.2">
      <c r="F1580" s="48">
        <v>36527</v>
      </c>
      <c r="G1580" s="2">
        <v>9.5138888888888884E-2</v>
      </c>
      <c r="H1580">
        <v>0</v>
      </c>
      <c r="I1580">
        <v>0</v>
      </c>
      <c r="J1580">
        <v>0.2</v>
      </c>
      <c r="K1580">
        <v>0</v>
      </c>
      <c r="L1580">
        <v>0</v>
      </c>
      <c r="M1580">
        <v>1577</v>
      </c>
    </row>
    <row r="1581" spans="6:13" x14ac:dyDescent="0.2">
      <c r="F1581" s="48">
        <v>36527</v>
      </c>
      <c r="G1581" s="2">
        <v>9.5833333333333326E-2</v>
      </c>
      <c r="H1581">
        <v>0</v>
      </c>
      <c r="I1581">
        <v>0</v>
      </c>
      <c r="J1581">
        <v>0.2</v>
      </c>
      <c r="K1581">
        <v>0</v>
      </c>
      <c r="L1581">
        <v>0</v>
      </c>
      <c r="M1581">
        <v>1578</v>
      </c>
    </row>
    <row r="1582" spans="6:13" x14ac:dyDescent="0.2">
      <c r="F1582" s="48">
        <v>36527</v>
      </c>
      <c r="G1582" s="2">
        <v>9.6527777777777768E-2</v>
      </c>
      <c r="H1582">
        <v>0</v>
      </c>
      <c r="I1582">
        <v>0</v>
      </c>
      <c r="J1582">
        <v>0.2</v>
      </c>
      <c r="K1582">
        <v>0</v>
      </c>
      <c r="L1582">
        <v>0</v>
      </c>
      <c r="M1582">
        <v>1579</v>
      </c>
    </row>
    <row r="1583" spans="6:13" x14ac:dyDescent="0.2">
      <c r="F1583" s="48">
        <v>36527</v>
      </c>
      <c r="G1583" s="2">
        <v>9.7222222222222224E-2</v>
      </c>
      <c r="H1583">
        <v>0</v>
      </c>
      <c r="I1583">
        <v>0</v>
      </c>
      <c r="J1583">
        <v>0.2</v>
      </c>
      <c r="K1583">
        <v>0</v>
      </c>
      <c r="L1583">
        <v>0</v>
      </c>
      <c r="M1583">
        <v>1580</v>
      </c>
    </row>
    <row r="1584" spans="6:13" x14ac:dyDescent="0.2">
      <c r="F1584" s="48">
        <v>36527</v>
      </c>
      <c r="G1584" s="2">
        <v>9.7916666666666666E-2</v>
      </c>
      <c r="H1584">
        <v>0</v>
      </c>
      <c r="I1584">
        <v>0</v>
      </c>
      <c r="J1584">
        <v>0.2</v>
      </c>
      <c r="K1584">
        <v>0</v>
      </c>
      <c r="L1584">
        <v>0</v>
      </c>
      <c r="M1584">
        <v>1581</v>
      </c>
    </row>
    <row r="1585" spans="6:13" x14ac:dyDescent="0.2">
      <c r="F1585" s="48">
        <v>36527</v>
      </c>
      <c r="G1585" s="2">
        <v>9.8611111111111108E-2</v>
      </c>
      <c r="H1585">
        <v>0</v>
      </c>
      <c r="I1585">
        <v>0</v>
      </c>
      <c r="J1585">
        <v>0.2</v>
      </c>
      <c r="K1585">
        <v>0</v>
      </c>
      <c r="L1585">
        <v>0</v>
      </c>
      <c r="M1585">
        <v>1582</v>
      </c>
    </row>
    <row r="1586" spans="6:13" x14ac:dyDescent="0.2">
      <c r="F1586" s="48">
        <v>36527</v>
      </c>
      <c r="G1586" s="2">
        <v>9.930555555555555E-2</v>
      </c>
      <c r="H1586">
        <v>0</v>
      </c>
      <c r="I1586">
        <v>0</v>
      </c>
      <c r="J1586">
        <v>0.2</v>
      </c>
      <c r="K1586">
        <v>0</v>
      </c>
      <c r="L1586">
        <v>0</v>
      </c>
      <c r="M1586">
        <v>1583</v>
      </c>
    </row>
    <row r="1587" spans="6:13" x14ac:dyDescent="0.2">
      <c r="F1587" s="48">
        <v>36527</v>
      </c>
      <c r="G1587" s="2">
        <v>9.9999999999999992E-2</v>
      </c>
      <c r="H1587">
        <v>0</v>
      </c>
      <c r="I1587">
        <v>0</v>
      </c>
      <c r="J1587">
        <v>0.2</v>
      </c>
      <c r="K1587">
        <v>0</v>
      </c>
      <c r="L1587">
        <v>0</v>
      </c>
      <c r="M1587">
        <v>1584</v>
      </c>
    </row>
    <row r="1588" spans="6:13" x14ac:dyDescent="0.2">
      <c r="F1588" s="48">
        <v>36527</v>
      </c>
      <c r="G1588" s="2">
        <v>0.10069444444444443</v>
      </c>
      <c r="H1588">
        <v>0</v>
      </c>
      <c r="I1588">
        <v>0</v>
      </c>
      <c r="J1588">
        <v>0.2</v>
      </c>
      <c r="K1588">
        <v>0</v>
      </c>
      <c r="L1588">
        <v>0</v>
      </c>
      <c r="M1588">
        <v>1585</v>
      </c>
    </row>
    <row r="1589" spans="6:13" x14ac:dyDescent="0.2">
      <c r="F1589" s="48">
        <v>36527</v>
      </c>
      <c r="G1589" s="2">
        <v>0.1013888888888889</v>
      </c>
      <c r="H1589">
        <v>0</v>
      </c>
      <c r="I1589">
        <v>0</v>
      </c>
      <c r="J1589">
        <v>0.2</v>
      </c>
      <c r="K1589">
        <v>0</v>
      </c>
      <c r="L1589">
        <v>0</v>
      </c>
      <c r="M1589">
        <v>1586</v>
      </c>
    </row>
    <row r="1590" spans="6:13" x14ac:dyDescent="0.2">
      <c r="F1590" s="48">
        <v>36527</v>
      </c>
      <c r="G1590" s="2">
        <v>0.10208333333333335</v>
      </c>
      <c r="H1590">
        <v>0</v>
      </c>
      <c r="I1590">
        <v>0</v>
      </c>
      <c r="J1590">
        <v>0.2</v>
      </c>
      <c r="K1590">
        <v>0</v>
      </c>
      <c r="L1590">
        <v>0</v>
      </c>
      <c r="M1590">
        <v>1587</v>
      </c>
    </row>
    <row r="1591" spans="6:13" x14ac:dyDescent="0.2">
      <c r="F1591" s="48">
        <v>36527</v>
      </c>
      <c r="G1591" s="2">
        <v>0.10277777777777779</v>
      </c>
      <c r="H1591">
        <v>0</v>
      </c>
      <c r="I1591">
        <v>0</v>
      </c>
      <c r="J1591">
        <v>0.2</v>
      </c>
      <c r="K1591">
        <v>0</v>
      </c>
      <c r="L1591">
        <v>0</v>
      </c>
      <c r="M1591">
        <v>1588</v>
      </c>
    </row>
    <row r="1592" spans="6:13" x14ac:dyDescent="0.2">
      <c r="F1592" s="48">
        <v>36527</v>
      </c>
      <c r="G1592" s="2">
        <v>0.10347222222222223</v>
      </c>
      <c r="H1592">
        <v>0</v>
      </c>
      <c r="I1592">
        <v>0</v>
      </c>
      <c r="J1592">
        <v>0.2</v>
      </c>
      <c r="K1592">
        <v>0</v>
      </c>
      <c r="L1592">
        <v>0</v>
      </c>
      <c r="M1592">
        <v>1589</v>
      </c>
    </row>
    <row r="1593" spans="6:13" x14ac:dyDescent="0.2">
      <c r="F1593" s="48">
        <v>36527</v>
      </c>
      <c r="G1593" s="2">
        <v>0.10416666666666667</v>
      </c>
      <c r="H1593">
        <v>0</v>
      </c>
      <c r="I1593">
        <v>0</v>
      </c>
      <c r="J1593">
        <v>0.2</v>
      </c>
      <c r="K1593">
        <v>0</v>
      </c>
      <c r="L1593">
        <v>0</v>
      </c>
      <c r="M1593">
        <v>1590</v>
      </c>
    </row>
    <row r="1594" spans="6:13" x14ac:dyDescent="0.2">
      <c r="F1594" s="48">
        <v>36527</v>
      </c>
      <c r="G1594" s="2">
        <v>0.10486111111111111</v>
      </c>
      <c r="H1594">
        <v>0</v>
      </c>
      <c r="I1594">
        <v>0</v>
      </c>
      <c r="J1594">
        <v>0.2</v>
      </c>
      <c r="K1594">
        <v>0</v>
      </c>
      <c r="L1594">
        <v>0</v>
      </c>
      <c r="M1594">
        <v>1591</v>
      </c>
    </row>
    <row r="1595" spans="6:13" x14ac:dyDescent="0.2">
      <c r="F1595" s="48">
        <v>36527</v>
      </c>
      <c r="G1595" s="2">
        <v>0.10555555555555556</v>
      </c>
      <c r="H1595">
        <v>0</v>
      </c>
      <c r="I1595">
        <v>0</v>
      </c>
      <c r="J1595">
        <v>0.1</v>
      </c>
      <c r="K1595">
        <v>0</v>
      </c>
      <c r="L1595">
        <v>0</v>
      </c>
      <c r="M1595">
        <v>1592</v>
      </c>
    </row>
    <row r="1596" spans="6:13" x14ac:dyDescent="0.2">
      <c r="F1596" s="48">
        <v>36527</v>
      </c>
      <c r="G1596" s="2">
        <v>0.10625</v>
      </c>
      <c r="H1596">
        <v>0</v>
      </c>
      <c r="I1596">
        <v>0</v>
      </c>
      <c r="J1596">
        <v>0.1</v>
      </c>
      <c r="K1596">
        <v>0</v>
      </c>
      <c r="L1596">
        <v>0</v>
      </c>
      <c r="M1596">
        <v>1593</v>
      </c>
    </row>
    <row r="1597" spans="6:13" x14ac:dyDescent="0.2">
      <c r="F1597" s="48">
        <v>36527</v>
      </c>
      <c r="G1597" s="2">
        <v>0.10694444444444444</v>
      </c>
      <c r="H1597">
        <v>0</v>
      </c>
      <c r="I1597">
        <v>0</v>
      </c>
      <c r="J1597">
        <v>0.1</v>
      </c>
      <c r="K1597">
        <v>0</v>
      </c>
      <c r="L1597">
        <v>0</v>
      </c>
      <c r="M1597">
        <v>1594</v>
      </c>
    </row>
    <row r="1598" spans="6:13" x14ac:dyDescent="0.2">
      <c r="F1598" s="48">
        <v>36527</v>
      </c>
      <c r="G1598" s="2">
        <v>0.1076388888888889</v>
      </c>
      <c r="H1598">
        <v>0</v>
      </c>
      <c r="I1598">
        <v>0</v>
      </c>
      <c r="J1598">
        <v>0.1</v>
      </c>
      <c r="K1598">
        <v>0</v>
      </c>
      <c r="L1598">
        <v>0</v>
      </c>
      <c r="M1598">
        <v>1595</v>
      </c>
    </row>
    <row r="1599" spans="6:13" x14ac:dyDescent="0.2">
      <c r="F1599" s="48">
        <v>36527</v>
      </c>
      <c r="G1599" s="2">
        <v>0.10833333333333334</v>
      </c>
      <c r="H1599">
        <v>0</v>
      </c>
      <c r="I1599">
        <v>0</v>
      </c>
      <c r="J1599">
        <v>0.1</v>
      </c>
      <c r="K1599">
        <v>0</v>
      </c>
      <c r="L1599">
        <v>0</v>
      </c>
      <c r="M1599">
        <v>1596</v>
      </c>
    </row>
    <row r="1600" spans="6:13" x14ac:dyDescent="0.2">
      <c r="F1600" s="48">
        <v>36527</v>
      </c>
      <c r="G1600" s="2">
        <v>0.10902777777777778</v>
      </c>
      <c r="H1600">
        <v>0</v>
      </c>
      <c r="I1600">
        <v>0</v>
      </c>
      <c r="J1600">
        <v>0.1</v>
      </c>
      <c r="K1600">
        <v>0</v>
      </c>
      <c r="L1600">
        <v>0</v>
      </c>
      <c r="M1600">
        <v>1597</v>
      </c>
    </row>
    <row r="1601" spans="6:13" x14ac:dyDescent="0.2">
      <c r="F1601" s="48">
        <v>36527</v>
      </c>
      <c r="G1601" s="2">
        <v>0.10972222222222222</v>
      </c>
      <c r="H1601">
        <v>0</v>
      </c>
      <c r="I1601">
        <v>0</v>
      </c>
      <c r="J1601">
        <v>0.1</v>
      </c>
      <c r="K1601">
        <v>0</v>
      </c>
      <c r="L1601">
        <v>0</v>
      </c>
      <c r="M1601">
        <v>1598</v>
      </c>
    </row>
    <row r="1602" spans="6:13" x14ac:dyDescent="0.2">
      <c r="F1602" s="48">
        <v>36527</v>
      </c>
      <c r="G1602" s="2">
        <v>0.11041666666666666</v>
      </c>
      <c r="H1602">
        <v>0</v>
      </c>
      <c r="I1602">
        <v>0</v>
      </c>
      <c r="J1602">
        <v>0.1</v>
      </c>
      <c r="K1602">
        <v>0</v>
      </c>
      <c r="L1602">
        <v>0</v>
      </c>
      <c r="M1602">
        <v>1599</v>
      </c>
    </row>
    <row r="1603" spans="6:13" x14ac:dyDescent="0.2">
      <c r="F1603" s="48">
        <v>36527</v>
      </c>
      <c r="G1603" s="2">
        <v>0.1111111111111111</v>
      </c>
      <c r="H1603">
        <v>0</v>
      </c>
      <c r="I1603">
        <v>0</v>
      </c>
      <c r="J1603">
        <v>0.1</v>
      </c>
      <c r="K1603">
        <v>0</v>
      </c>
      <c r="L1603">
        <v>0</v>
      </c>
      <c r="M1603">
        <v>1600</v>
      </c>
    </row>
    <row r="1604" spans="6:13" x14ac:dyDescent="0.2">
      <c r="F1604" s="48">
        <v>36527</v>
      </c>
      <c r="G1604" s="2">
        <v>0.11180555555555556</v>
      </c>
      <c r="H1604">
        <v>0</v>
      </c>
      <c r="I1604">
        <v>0</v>
      </c>
      <c r="J1604">
        <v>0.1</v>
      </c>
      <c r="K1604">
        <v>0</v>
      </c>
      <c r="L1604">
        <v>0</v>
      </c>
      <c r="M1604">
        <v>1601</v>
      </c>
    </row>
    <row r="1605" spans="6:13" x14ac:dyDescent="0.2">
      <c r="F1605" s="48">
        <v>36527</v>
      </c>
      <c r="G1605" s="2">
        <v>0.1125</v>
      </c>
      <c r="H1605">
        <v>0</v>
      </c>
      <c r="I1605">
        <v>0</v>
      </c>
      <c r="J1605">
        <v>0.1</v>
      </c>
      <c r="K1605">
        <v>0</v>
      </c>
      <c r="L1605">
        <v>0</v>
      </c>
      <c r="M1605">
        <v>1602</v>
      </c>
    </row>
    <row r="1606" spans="6:13" x14ac:dyDescent="0.2">
      <c r="F1606" s="48">
        <v>36527</v>
      </c>
      <c r="G1606" s="2">
        <v>0.11319444444444444</v>
      </c>
      <c r="H1606">
        <v>0</v>
      </c>
      <c r="I1606">
        <v>0</v>
      </c>
      <c r="J1606">
        <v>0.1</v>
      </c>
      <c r="K1606">
        <v>0</v>
      </c>
      <c r="L1606">
        <v>0</v>
      </c>
      <c r="M1606">
        <v>1603</v>
      </c>
    </row>
    <row r="1607" spans="6:13" x14ac:dyDescent="0.2">
      <c r="F1607" s="48">
        <v>36527</v>
      </c>
      <c r="G1607" s="2">
        <v>0.11388888888888889</v>
      </c>
      <c r="H1607">
        <v>0</v>
      </c>
      <c r="I1607">
        <v>0</v>
      </c>
      <c r="J1607">
        <v>0.1</v>
      </c>
      <c r="K1607">
        <v>0</v>
      </c>
      <c r="L1607">
        <v>0</v>
      </c>
      <c r="M1607">
        <v>1604</v>
      </c>
    </row>
    <row r="1608" spans="6:13" x14ac:dyDescent="0.2">
      <c r="F1608" s="48">
        <v>36527</v>
      </c>
      <c r="G1608" s="2">
        <v>0.11458333333333333</v>
      </c>
      <c r="H1608">
        <v>0</v>
      </c>
      <c r="I1608">
        <v>0</v>
      </c>
      <c r="J1608">
        <v>0.1</v>
      </c>
      <c r="K1608">
        <v>0</v>
      </c>
      <c r="L1608">
        <v>0</v>
      </c>
      <c r="M1608">
        <v>1605</v>
      </c>
    </row>
    <row r="1609" spans="6:13" x14ac:dyDescent="0.2">
      <c r="F1609" s="48">
        <v>36527</v>
      </c>
      <c r="G1609" s="2">
        <v>0.11527777777777777</v>
      </c>
      <c r="H1609">
        <v>0</v>
      </c>
      <c r="I1609">
        <v>0</v>
      </c>
      <c r="J1609">
        <v>0.1</v>
      </c>
      <c r="K1609">
        <v>0</v>
      </c>
      <c r="L1609">
        <v>0</v>
      </c>
      <c r="M1609">
        <v>1606</v>
      </c>
    </row>
    <row r="1610" spans="6:13" x14ac:dyDescent="0.2">
      <c r="F1610" s="48">
        <v>36527</v>
      </c>
      <c r="G1610" s="2">
        <v>0.11597222222222221</v>
      </c>
      <c r="H1610">
        <v>0</v>
      </c>
      <c r="I1610">
        <v>0</v>
      </c>
      <c r="J1610">
        <v>0.1</v>
      </c>
      <c r="K1610">
        <v>0</v>
      </c>
      <c r="L1610">
        <v>0</v>
      </c>
      <c r="M1610">
        <v>1607</v>
      </c>
    </row>
    <row r="1611" spans="6:13" x14ac:dyDescent="0.2">
      <c r="F1611" s="48">
        <v>36527</v>
      </c>
      <c r="G1611" s="2">
        <v>0.11666666666666665</v>
      </c>
      <c r="H1611">
        <v>0</v>
      </c>
      <c r="I1611">
        <v>0</v>
      </c>
      <c r="J1611">
        <v>0.1</v>
      </c>
      <c r="K1611">
        <v>0</v>
      </c>
      <c r="L1611">
        <v>0</v>
      </c>
      <c r="M1611">
        <v>1608</v>
      </c>
    </row>
    <row r="1612" spans="6:13" x14ac:dyDescent="0.2">
      <c r="F1612" s="48">
        <v>36527</v>
      </c>
      <c r="G1612" s="2">
        <v>0.1173611111111111</v>
      </c>
      <c r="H1612">
        <v>0</v>
      </c>
      <c r="I1612">
        <v>0</v>
      </c>
      <c r="J1612">
        <v>0.1</v>
      </c>
      <c r="K1612">
        <v>0</v>
      </c>
      <c r="L1612">
        <v>0</v>
      </c>
      <c r="M1612">
        <v>1609</v>
      </c>
    </row>
    <row r="1613" spans="6:13" x14ac:dyDescent="0.2">
      <c r="F1613" s="48">
        <v>36527</v>
      </c>
      <c r="G1613" s="2">
        <v>0.11805555555555557</v>
      </c>
      <c r="H1613">
        <v>0</v>
      </c>
      <c r="I1613">
        <v>0</v>
      </c>
      <c r="J1613">
        <v>0.1</v>
      </c>
      <c r="K1613">
        <v>0</v>
      </c>
      <c r="L1613">
        <v>0</v>
      </c>
      <c r="M1613">
        <v>1610</v>
      </c>
    </row>
    <row r="1614" spans="6:13" x14ac:dyDescent="0.2">
      <c r="F1614" s="48">
        <v>36527</v>
      </c>
      <c r="G1614" s="2">
        <v>0.11875000000000001</v>
      </c>
      <c r="H1614">
        <v>0</v>
      </c>
      <c r="I1614">
        <v>0</v>
      </c>
      <c r="J1614">
        <v>0.1</v>
      </c>
      <c r="K1614">
        <v>0</v>
      </c>
      <c r="L1614">
        <v>0</v>
      </c>
      <c r="M1614">
        <v>1611</v>
      </c>
    </row>
    <row r="1615" spans="6:13" x14ac:dyDescent="0.2">
      <c r="F1615" s="48">
        <v>36527</v>
      </c>
      <c r="G1615" s="2">
        <v>0.11944444444444445</v>
      </c>
      <c r="H1615">
        <v>0</v>
      </c>
      <c r="I1615">
        <v>0</v>
      </c>
      <c r="J1615">
        <v>0.1</v>
      </c>
      <c r="K1615">
        <v>0</v>
      </c>
      <c r="L1615">
        <v>0</v>
      </c>
      <c r="M1615">
        <v>1612</v>
      </c>
    </row>
    <row r="1616" spans="6:13" x14ac:dyDescent="0.2">
      <c r="F1616" s="48">
        <v>36527</v>
      </c>
      <c r="G1616" s="2">
        <v>0.12013888888888889</v>
      </c>
      <c r="H1616">
        <v>0</v>
      </c>
      <c r="I1616">
        <v>0</v>
      </c>
      <c r="J1616">
        <v>0.1</v>
      </c>
      <c r="K1616">
        <v>0</v>
      </c>
      <c r="L1616">
        <v>0</v>
      </c>
      <c r="M1616">
        <v>1613</v>
      </c>
    </row>
    <row r="1617" spans="6:13" x14ac:dyDescent="0.2">
      <c r="F1617" s="48">
        <v>36527</v>
      </c>
      <c r="G1617" s="2">
        <v>0.12083333333333333</v>
      </c>
      <c r="H1617">
        <v>0</v>
      </c>
      <c r="I1617">
        <v>0</v>
      </c>
      <c r="J1617">
        <v>0.1</v>
      </c>
      <c r="K1617">
        <v>0</v>
      </c>
      <c r="L1617">
        <v>0</v>
      </c>
      <c r="M1617">
        <v>1614</v>
      </c>
    </row>
    <row r="1618" spans="6:13" x14ac:dyDescent="0.2">
      <c r="F1618" s="48">
        <v>36527</v>
      </c>
      <c r="G1618" s="2">
        <v>0.12152777777777778</v>
      </c>
      <c r="H1618">
        <v>0</v>
      </c>
      <c r="I1618">
        <v>0</v>
      </c>
      <c r="J1618">
        <v>0.1</v>
      </c>
      <c r="K1618">
        <v>0</v>
      </c>
      <c r="L1618">
        <v>0</v>
      </c>
      <c r="M1618">
        <v>1615</v>
      </c>
    </row>
    <row r="1619" spans="6:13" x14ac:dyDescent="0.2">
      <c r="F1619" s="48">
        <v>36527</v>
      </c>
      <c r="G1619" s="2">
        <v>0.12222222222222223</v>
      </c>
      <c r="H1619">
        <v>0</v>
      </c>
      <c r="I1619">
        <v>0</v>
      </c>
      <c r="J1619">
        <v>0.1</v>
      </c>
      <c r="K1619">
        <v>0</v>
      </c>
      <c r="L1619">
        <v>0</v>
      </c>
      <c r="M1619">
        <v>1616</v>
      </c>
    </row>
    <row r="1620" spans="6:13" x14ac:dyDescent="0.2">
      <c r="F1620" s="48">
        <v>36527</v>
      </c>
      <c r="G1620" s="2">
        <v>0.12291666666666667</v>
      </c>
      <c r="H1620">
        <v>0</v>
      </c>
      <c r="I1620">
        <v>0</v>
      </c>
      <c r="J1620">
        <v>0.1</v>
      </c>
      <c r="K1620">
        <v>0</v>
      </c>
      <c r="L1620">
        <v>0</v>
      </c>
      <c r="M1620">
        <v>1617</v>
      </c>
    </row>
    <row r="1621" spans="6:13" x14ac:dyDescent="0.2">
      <c r="F1621" s="48">
        <v>36527</v>
      </c>
      <c r="G1621" s="2">
        <v>0.12361111111111112</v>
      </c>
      <c r="H1621">
        <v>0</v>
      </c>
      <c r="I1621">
        <v>0</v>
      </c>
      <c r="J1621">
        <v>0.1</v>
      </c>
      <c r="K1621">
        <v>0</v>
      </c>
      <c r="L1621">
        <v>0</v>
      </c>
      <c r="M1621">
        <v>1618</v>
      </c>
    </row>
    <row r="1622" spans="6:13" x14ac:dyDescent="0.2">
      <c r="F1622" s="48">
        <v>36527</v>
      </c>
      <c r="G1622" s="2">
        <v>0.12430555555555556</v>
      </c>
      <c r="H1622">
        <v>0</v>
      </c>
      <c r="I1622">
        <v>0</v>
      </c>
      <c r="J1622">
        <v>0.1</v>
      </c>
      <c r="K1622">
        <v>0</v>
      </c>
      <c r="L1622">
        <v>0</v>
      </c>
      <c r="M1622">
        <v>1619</v>
      </c>
    </row>
    <row r="1623" spans="6:13" x14ac:dyDescent="0.2">
      <c r="F1623" s="48">
        <v>36527</v>
      </c>
      <c r="G1623" s="2">
        <v>0.125</v>
      </c>
      <c r="H1623">
        <v>0</v>
      </c>
      <c r="I1623">
        <v>0</v>
      </c>
      <c r="J1623">
        <v>0.1</v>
      </c>
      <c r="K1623">
        <v>0</v>
      </c>
      <c r="L1623">
        <v>0</v>
      </c>
      <c r="M1623">
        <v>1620</v>
      </c>
    </row>
    <row r="1624" spans="6:13" x14ac:dyDescent="0.2">
      <c r="F1624" s="48">
        <v>36527</v>
      </c>
      <c r="G1624" s="2">
        <v>0.12569444444444444</v>
      </c>
      <c r="H1624">
        <v>0</v>
      </c>
      <c r="I1624">
        <v>0</v>
      </c>
      <c r="J1624">
        <v>0.1</v>
      </c>
      <c r="K1624">
        <v>0</v>
      </c>
      <c r="L1624">
        <v>0</v>
      </c>
      <c r="M1624">
        <v>1621</v>
      </c>
    </row>
    <row r="1625" spans="6:13" x14ac:dyDescent="0.2">
      <c r="F1625" s="48">
        <v>36527</v>
      </c>
      <c r="G1625" s="2">
        <v>0.12638888888888888</v>
      </c>
      <c r="H1625">
        <v>0</v>
      </c>
      <c r="I1625">
        <v>0</v>
      </c>
      <c r="J1625">
        <v>0.1</v>
      </c>
      <c r="K1625">
        <v>0</v>
      </c>
      <c r="L1625">
        <v>0</v>
      </c>
      <c r="M1625">
        <v>1622</v>
      </c>
    </row>
    <row r="1626" spans="6:13" x14ac:dyDescent="0.2">
      <c r="F1626" s="48">
        <v>36527</v>
      </c>
      <c r="G1626" s="2">
        <v>0.12708333333333333</v>
      </c>
      <c r="H1626">
        <v>0</v>
      </c>
      <c r="I1626">
        <v>0</v>
      </c>
      <c r="J1626">
        <v>0.1</v>
      </c>
      <c r="K1626">
        <v>0</v>
      </c>
      <c r="L1626">
        <v>0</v>
      </c>
      <c r="M1626">
        <v>1623</v>
      </c>
    </row>
    <row r="1627" spans="6:13" x14ac:dyDescent="0.2">
      <c r="F1627" s="48">
        <v>36527</v>
      </c>
      <c r="G1627" s="2">
        <v>0.1277777777777778</v>
      </c>
      <c r="H1627">
        <v>0</v>
      </c>
      <c r="I1627">
        <v>0</v>
      </c>
      <c r="J1627">
        <v>0.1</v>
      </c>
      <c r="K1627">
        <v>0</v>
      </c>
      <c r="L1627">
        <v>0</v>
      </c>
      <c r="M1627">
        <v>1624</v>
      </c>
    </row>
    <row r="1628" spans="6:13" x14ac:dyDescent="0.2">
      <c r="F1628" s="48">
        <v>36527</v>
      </c>
      <c r="G1628" s="2">
        <v>0.12847222222222224</v>
      </c>
      <c r="H1628">
        <v>0</v>
      </c>
      <c r="I1628">
        <v>0</v>
      </c>
      <c r="J1628">
        <v>0.1</v>
      </c>
      <c r="K1628">
        <v>0</v>
      </c>
      <c r="L1628">
        <v>0</v>
      </c>
      <c r="M1628">
        <v>1625</v>
      </c>
    </row>
    <row r="1629" spans="6:13" x14ac:dyDescent="0.2">
      <c r="F1629" s="48">
        <v>36527</v>
      </c>
      <c r="G1629" s="2">
        <v>0.12916666666666668</v>
      </c>
      <c r="H1629">
        <v>0</v>
      </c>
      <c r="I1629">
        <v>0</v>
      </c>
      <c r="J1629">
        <v>0.1</v>
      </c>
      <c r="K1629">
        <v>0</v>
      </c>
      <c r="L1629">
        <v>0</v>
      </c>
      <c r="M1629">
        <v>1626</v>
      </c>
    </row>
    <row r="1630" spans="6:13" x14ac:dyDescent="0.2">
      <c r="F1630" s="48">
        <v>36527</v>
      </c>
      <c r="G1630" s="2">
        <v>0.12986111111111112</v>
      </c>
      <c r="H1630">
        <v>0</v>
      </c>
      <c r="I1630">
        <v>0</v>
      </c>
      <c r="J1630">
        <v>0.1</v>
      </c>
      <c r="K1630">
        <v>0</v>
      </c>
      <c r="L1630">
        <v>0</v>
      </c>
      <c r="M1630">
        <v>1627</v>
      </c>
    </row>
    <row r="1631" spans="6:13" x14ac:dyDescent="0.2">
      <c r="F1631" s="48">
        <v>36527</v>
      </c>
      <c r="G1631" s="2">
        <v>0.13055555555555556</v>
      </c>
      <c r="H1631">
        <v>0</v>
      </c>
      <c r="I1631">
        <v>0</v>
      </c>
      <c r="J1631">
        <v>0.1</v>
      </c>
      <c r="K1631">
        <v>0</v>
      </c>
      <c r="L1631">
        <v>0</v>
      </c>
      <c r="M1631">
        <v>1628</v>
      </c>
    </row>
    <row r="1632" spans="6:13" x14ac:dyDescent="0.2">
      <c r="F1632" s="48">
        <v>36527</v>
      </c>
      <c r="G1632" s="2">
        <v>0.13125000000000001</v>
      </c>
      <c r="H1632">
        <v>0</v>
      </c>
      <c r="I1632">
        <v>0</v>
      </c>
      <c r="J1632">
        <v>0.1</v>
      </c>
      <c r="K1632">
        <v>0</v>
      </c>
      <c r="L1632">
        <v>0</v>
      </c>
      <c r="M1632">
        <v>1629</v>
      </c>
    </row>
    <row r="1633" spans="6:13" x14ac:dyDescent="0.2">
      <c r="F1633" s="48">
        <v>36527</v>
      </c>
      <c r="G1633" s="2">
        <v>0.13194444444444445</v>
      </c>
      <c r="H1633">
        <v>0</v>
      </c>
      <c r="I1633">
        <v>0</v>
      </c>
      <c r="J1633">
        <v>0.1</v>
      </c>
      <c r="K1633">
        <v>0</v>
      </c>
      <c r="L1633">
        <v>0</v>
      </c>
      <c r="M1633">
        <v>1630</v>
      </c>
    </row>
    <row r="1634" spans="6:13" x14ac:dyDescent="0.2">
      <c r="F1634" s="48">
        <v>36527</v>
      </c>
      <c r="G1634" s="2">
        <v>0.13263888888888889</v>
      </c>
      <c r="H1634">
        <v>0</v>
      </c>
      <c r="I1634">
        <v>0</v>
      </c>
      <c r="J1634">
        <v>0.1</v>
      </c>
      <c r="K1634">
        <v>0</v>
      </c>
      <c r="L1634">
        <v>0</v>
      </c>
      <c r="M1634">
        <v>1631</v>
      </c>
    </row>
    <row r="1635" spans="6:13" x14ac:dyDescent="0.2">
      <c r="F1635" s="48">
        <v>36527</v>
      </c>
      <c r="G1635" s="2">
        <v>0.13333333333333333</v>
      </c>
      <c r="H1635">
        <v>0</v>
      </c>
      <c r="I1635">
        <v>0</v>
      </c>
      <c r="J1635">
        <v>0.1</v>
      </c>
      <c r="K1635">
        <v>0</v>
      </c>
      <c r="L1635">
        <v>0</v>
      </c>
      <c r="M1635">
        <v>1632</v>
      </c>
    </row>
    <row r="1636" spans="6:13" x14ac:dyDescent="0.2">
      <c r="F1636" s="48">
        <v>36527</v>
      </c>
      <c r="G1636" s="2">
        <v>0.13402777777777777</v>
      </c>
      <c r="H1636">
        <v>0</v>
      </c>
      <c r="I1636">
        <v>0</v>
      </c>
      <c r="J1636">
        <v>0.1</v>
      </c>
      <c r="K1636">
        <v>0</v>
      </c>
      <c r="L1636">
        <v>0</v>
      </c>
      <c r="M1636">
        <v>1633</v>
      </c>
    </row>
    <row r="1637" spans="6:13" x14ac:dyDescent="0.2">
      <c r="F1637" s="48">
        <v>36527</v>
      </c>
      <c r="G1637" s="2">
        <v>0.13472222222222222</v>
      </c>
      <c r="H1637">
        <v>0</v>
      </c>
      <c r="I1637">
        <v>0</v>
      </c>
      <c r="J1637">
        <v>0.1</v>
      </c>
      <c r="K1637">
        <v>0</v>
      </c>
      <c r="L1637">
        <v>0</v>
      </c>
      <c r="M1637">
        <v>1634</v>
      </c>
    </row>
    <row r="1638" spans="6:13" x14ac:dyDescent="0.2">
      <c r="F1638" s="48">
        <v>36527</v>
      </c>
      <c r="G1638" s="2">
        <v>0.13541666666666666</v>
      </c>
      <c r="H1638">
        <v>0</v>
      </c>
      <c r="I1638">
        <v>0</v>
      </c>
      <c r="J1638">
        <v>0.1</v>
      </c>
      <c r="K1638">
        <v>0</v>
      </c>
      <c r="L1638">
        <v>0</v>
      </c>
      <c r="M1638">
        <v>1635</v>
      </c>
    </row>
    <row r="1639" spans="6:13" x14ac:dyDescent="0.2">
      <c r="F1639" s="48">
        <v>36527</v>
      </c>
      <c r="G1639" s="2">
        <v>0.1361111111111111</v>
      </c>
      <c r="H1639">
        <v>0</v>
      </c>
      <c r="I1639">
        <v>0</v>
      </c>
      <c r="J1639">
        <v>0.1</v>
      </c>
      <c r="K1639">
        <v>0</v>
      </c>
      <c r="L1639">
        <v>0</v>
      </c>
      <c r="M1639">
        <v>1636</v>
      </c>
    </row>
    <row r="1640" spans="6:13" x14ac:dyDescent="0.2">
      <c r="F1640" s="48">
        <v>36527</v>
      </c>
      <c r="G1640" s="2">
        <v>0.13680555555555554</v>
      </c>
      <c r="H1640">
        <v>0</v>
      </c>
      <c r="I1640">
        <v>0</v>
      </c>
      <c r="J1640">
        <v>0.1</v>
      </c>
      <c r="K1640">
        <v>0</v>
      </c>
      <c r="L1640">
        <v>0</v>
      </c>
      <c r="M1640">
        <v>1637</v>
      </c>
    </row>
    <row r="1641" spans="6:13" x14ac:dyDescent="0.2">
      <c r="F1641" s="48">
        <v>36527</v>
      </c>
      <c r="G1641" s="2">
        <v>0.13749999999999998</v>
      </c>
      <c r="H1641">
        <v>0</v>
      </c>
      <c r="I1641">
        <v>0</v>
      </c>
      <c r="J1641">
        <v>0.1</v>
      </c>
      <c r="K1641">
        <v>0</v>
      </c>
      <c r="L1641">
        <v>0</v>
      </c>
      <c r="M1641">
        <v>1638</v>
      </c>
    </row>
    <row r="1642" spans="6:13" x14ac:dyDescent="0.2">
      <c r="F1642" s="48">
        <v>36527</v>
      </c>
      <c r="G1642" s="2">
        <v>0.13819444444444443</v>
      </c>
      <c r="H1642">
        <v>0</v>
      </c>
      <c r="I1642">
        <v>0</v>
      </c>
      <c r="J1642">
        <v>0.1</v>
      </c>
      <c r="K1642">
        <v>0</v>
      </c>
      <c r="L1642">
        <v>0</v>
      </c>
      <c r="M1642">
        <v>1639</v>
      </c>
    </row>
    <row r="1643" spans="6:13" x14ac:dyDescent="0.2">
      <c r="F1643" s="48">
        <v>36527</v>
      </c>
      <c r="G1643" s="2">
        <v>0.1388888888888889</v>
      </c>
      <c r="H1643">
        <v>0</v>
      </c>
      <c r="I1643">
        <v>0</v>
      </c>
      <c r="J1643">
        <v>0.1</v>
      </c>
      <c r="K1643">
        <v>0</v>
      </c>
      <c r="L1643">
        <v>0</v>
      </c>
      <c r="M1643">
        <v>1640</v>
      </c>
    </row>
    <row r="1644" spans="6:13" x14ac:dyDescent="0.2">
      <c r="F1644" s="48">
        <v>36527</v>
      </c>
      <c r="G1644" s="2">
        <v>0.13958333333333334</v>
      </c>
      <c r="H1644">
        <v>0</v>
      </c>
      <c r="I1644">
        <v>0</v>
      </c>
      <c r="J1644">
        <v>0.1</v>
      </c>
      <c r="K1644">
        <v>0</v>
      </c>
      <c r="L1644">
        <v>0</v>
      </c>
      <c r="M1644">
        <v>1641</v>
      </c>
    </row>
    <row r="1645" spans="6:13" x14ac:dyDescent="0.2">
      <c r="F1645" s="48">
        <v>36527</v>
      </c>
      <c r="G1645" s="2">
        <v>0.14027777777777778</v>
      </c>
      <c r="H1645">
        <v>0</v>
      </c>
      <c r="I1645">
        <v>0</v>
      </c>
      <c r="J1645">
        <v>0.1</v>
      </c>
      <c r="K1645">
        <v>0</v>
      </c>
      <c r="L1645">
        <v>0</v>
      </c>
      <c r="M1645">
        <v>1642</v>
      </c>
    </row>
    <row r="1646" spans="6:13" x14ac:dyDescent="0.2">
      <c r="F1646" s="48">
        <v>36527</v>
      </c>
      <c r="G1646" s="2">
        <v>0.14097222222222222</v>
      </c>
      <c r="H1646">
        <v>0</v>
      </c>
      <c r="I1646">
        <v>0</v>
      </c>
      <c r="J1646">
        <v>0.1</v>
      </c>
      <c r="K1646">
        <v>0</v>
      </c>
      <c r="L1646">
        <v>0</v>
      </c>
      <c r="M1646">
        <v>1643</v>
      </c>
    </row>
    <row r="1647" spans="6:13" x14ac:dyDescent="0.2">
      <c r="F1647" s="48">
        <v>36527</v>
      </c>
      <c r="G1647" s="2">
        <v>0.14166666666666666</v>
      </c>
      <c r="H1647">
        <v>0</v>
      </c>
      <c r="I1647">
        <v>0</v>
      </c>
      <c r="J1647">
        <v>0.1</v>
      </c>
      <c r="K1647">
        <v>0</v>
      </c>
      <c r="L1647">
        <v>0</v>
      </c>
      <c r="M1647">
        <v>1644</v>
      </c>
    </row>
    <row r="1648" spans="6:13" x14ac:dyDescent="0.2">
      <c r="F1648" s="48">
        <v>36527</v>
      </c>
      <c r="G1648" s="2">
        <v>0.1423611111111111</v>
      </c>
      <c r="H1648">
        <v>0</v>
      </c>
      <c r="I1648">
        <v>0</v>
      </c>
      <c r="J1648">
        <v>0.1</v>
      </c>
      <c r="K1648">
        <v>0</v>
      </c>
      <c r="L1648">
        <v>0</v>
      </c>
      <c r="M1648">
        <v>1645</v>
      </c>
    </row>
    <row r="1649" spans="6:13" x14ac:dyDescent="0.2">
      <c r="F1649" s="48">
        <v>36527</v>
      </c>
      <c r="G1649" s="2">
        <v>0.14305555555555557</v>
      </c>
      <c r="H1649">
        <v>0</v>
      </c>
      <c r="I1649">
        <v>0</v>
      </c>
      <c r="J1649">
        <v>0.1</v>
      </c>
      <c r="K1649">
        <v>0</v>
      </c>
      <c r="L1649">
        <v>0</v>
      </c>
      <c r="M1649">
        <v>1646</v>
      </c>
    </row>
    <row r="1650" spans="6:13" x14ac:dyDescent="0.2">
      <c r="F1650" s="48">
        <v>36527</v>
      </c>
      <c r="G1650" s="2">
        <v>0.14375000000000002</v>
      </c>
      <c r="H1650">
        <v>0</v>
      </c>
      <c r="I1650">
        <v>0</v>
      </c>
      <c r="J1650">
        <v>0.1</v>
      </c>
      <c r="K1650">
        <v>0</v>
      </c>
      <c r="L1650">
        <v>0</v>
      </c>
      <c r="M1650">
        <v>1647</v>
      </c>
    </row>
    <row r="1651" spans="6:13" x14ac:dyDescent="0.2">
      <c r="F1651" s="48">
        <v>36527</v>
      </c>
      <c r="G1651" s="2">
        <v>0.14444444444444446</v>
      </c>
      <c r="H1651">
        <v>0</v>
      </c>
      <c r="I1651">
        <v>0</v>
      </c>
      <c r="J1651">
        <v>0.1</v>
      </c>
      <c r="K1651">
        <v>0</v>
      </c>
      <c r="L1651">
        <v>0</v>
      </c>
      <c r="M1651">
        <v>1648</v>
      </c>
    </row>
    <row r="1652" spans="6:13" x14ac:dyDescent="0.2">
      <c r="F1652" s="48">
        <v>36527</v>
      </c>
      <c r="G1652" s="2">
        <v>0.1451388888888889</v>
      </c>
      <c r="H1652">
        <v>0</v>
      </c>
      <c r="I1652">
        <v>0</v>
      </c>
      <c r="J1652">
        <v>0.1</v>
      </c>
      <c r="K1652">
        <v>0</v>
      </c>
      <c r="L1652">
        <v>0</v>
      </c>
      <c r="M1652">
        <v>1649</v>
      </c>
    </row>
    <row r="1653" spans="6:13" x14ac:dyDescent="0.2">
      <c r="F1653" s="48">
        <v>36527</v>
      </c>
      <c r="G1653" s="2">
        <v>0.14583333333333334</v>
      </c>
      <c r="H1653">
        <v>0</v>
      </c>
      <c r="I1653">
        <v>0</v>
      </c>
      <c r="J1653">
        <v>0.1</v>
      </c>
      <c r="K1653">
        <v>0</v>
      </c>
      <c r="L1653">
        <v>0</v>
      </c>
      <c r="M1653">
        <v>1650</v>
      </c>
    </row>
    <row r="1654" spans="6:13" x14ac:dyDescent="0.2">
      <c r="F1654" s="48">
        <v>36527</v>
      </c>
      <c r="G1654" s="2">
        <v>0.14652777777777778</v>
      </c>
      <c r="H1654">
        <v>0</v>
      </c>
      <c r="I1654">
        <v>0</v>
      </c>
      <c r="J1654">
        <v>0.1</v>
      </c>
      <c r="K1654">
        <v>0</v>
      </c>
      <c r="L1654">
        <v>0</v>
      </c>
      <c r="M1654">
        <v>1651</v>
      </c>
    </row>
    <row r="1655" spans="6:13" x14ac:dyDescent="0.2">
      <c r="F1655" s="48">
        <v>36527</v>
      </c>
      <c r="G1655" s="2">
        <v>0.14722222222222223</v>
      </c>
      <c r="H1655">
        <v>0</v>
      </c>
      <c r="I1655">
        <v>0</v>
      </c>
      <c r="J1655">
        <v>0.1</v>
      </c>
      <c r="K1655">
        <v>0</v>
      </c>
      <c r="L1655">
        <v>0</v>
      </c>
      <c r="M1655">
        <v>1652</v>
      </c>
    </row>
    <row r="1656" spans="6:13" x14ac:dyDescent="0.2">
      <c r="F1656" s="48">
        <v>36527</v>
      </c>
      <c r="G1656" s="2">
        <v>0.14791666666666667</v>
      </c>
      <c r="H1656">
        <v>0</v>
      </c>
      <c r="I1656">
        <v>0</v>
      </c>
      <c r="J1656">
        <v>0.1</v>
      </c>
      <c r="K1656">
        <v>0</v>
      </c>
      <c r="L1656">
        <v>0</v>
      </c>
      <c r="M1656">
        <v>1653</v>
      </c>
    </row>
    <row r="1657" spans="6:13" x14ac:dyDescent="0.2">
      <c r="F1657" s="48">
        <v>36527</v>
      </c>
      <c r="G1657" s="2">
        <v>0.14861111111111111</v>
      </c>
      <c r="H1657">
        <v>0</v>
      </c>
      <c r="I1657">
        <v>0</v>
      </c>
      <c r="J1657">
        <v>0.1</v>
      </c>
      <c r="K1657">
        <v>0</v>
      </c>
      <c r="L1657">
        <v>0</v>
      </c>
      <c r="M1657">
        <v>1654</v>
      </c>
    </row>
    <row r="1658" spans="6:13" x14ac:dyDescent="0.2">
      <c r="F1658" s="48">
        <v>36527</v>
      </c>
      <c r="G1658" s="2">
        <v>0.14930555555555555</v>
      </c>
      <c r="H1658">
        <v>0</v>
      </c>
      <c r="I1658">
        <v>0</v>
      </c>
      <c r="J1658">
        <v>0.1</v>
      </c>
      <c r="K1658">
        <v>0</v>
      </c>
      <c r="L1658">
        <v>0</v>
      </c>
      <c r="M1658">
        <v>1655</v>
      </c>
    </row>
    <row r="1659" spans="6:13" x14ac:dyDescent="0.2">
      <c r="F1659" s="48">
        <v>36527</v>
      </c>
      <c r="G1659" s="2">
        <v>0.15</v>
      </c>
      <c r="H1659">
        <v>0</v>
      </c>
      <c r="I1659">
        <v>0</v>
      </c>
      <c r="J1659">
        <v>0.1</v>
      </c>
      <c r="K1659">
        <v>0</v>
      </c>
      <c r="L1659">
        <v>0</v>
      </c>
      <c r="M1659">
        <v>1656</v>
      </c>
    </row>
    <row r="1660" spans="6:13" x14ac:dyDescent="0.2">
      <c r="F1660" s="48">
        <v>36527</v>
      </c>
      <c r="G1660" s="2">
        <v>0.15069444444444444</v>
      </c>
      <c r="H1660">
        <v>0</v>
      </c>
      <c r="I1660">
        <v>0</v>
      </c>
      <c r="J1660">
        <v>0.1</v>
      </c>
      <c r="K1660">
        <v>0</v>
      </c>
      <c r="L1660">
        <v>0</v>
      </c>
      <c r="M1660">
        <v>1657</v>
      </c>
    </row>
    <row r="1661" spans="6:13" x14ac:dyDescent="0.2">
      <c r="F1661" s="48">
        <v>36527</v>
      </c>
      <c r="G1661" s="2">
        <v>0.15138888888888888</v>
      </c>
      <c r="H1661">
        <v>0</v>
      </c>
      <c r="I1661">
        <v>0</v>
      </c>
      <c r="J1661">
        <v>0.1</v>
      </c>
      <c r="K1661">
        <v>0</v>
      </c>
      <c r="L1661">
        <v>0</v>
      </c>
      <c r="M1661">
        <v>1658</v>
      </c>
    </row>
    <row r="1662" spans="6:13" x14ac:dyDescent="0.2">
      <c r="F1662" s="48">
        <v>36527</v>
      </c>
      <c r="G1662" s="2">
        <v>0.15208333333333332</v>
      </c>
      <c r="H1662">
        <v>0</v>
      </c>
      <c r="I1662">
        <v>0</v>
      </c>
      <c r="J1662">
        <v>0.1</v>
      </c>
      <c r="K1662">
        <v>0</v>
      </c>
      <c r="L1662">
        <v>0</v>
      </c>
      <c r="M1662">
        <v>1659</v>
      </c>
    </row>
    <row r="1663" spans="6:13" x14ac:dyDescent="0.2">
      <c r="F1663" s="48">
        <v>36527</v>
      </c>
      <c r="G1663" s="2">
        <v>0.15277777777777776</v>
      </c>
      <c r="H1663">
        <v>0</v>
      </c>
      <c r="I1663">
        <v>0</v>
      </c>
      <c r="J1663">
        <v>0.1</v>
      </c>
      <c r="K1663">
        <v>0</v>
      </c>
      <c r="L1663">
        <v>0</v>
      </c>
      <c r="M1663">
        <v>1660</v>
      </c>
    </row>
    <row r="1664" spans="6:13" x14ac:dyDescent="0.2">
      <c r="F1664" s="48">
        <v>36527</v>
      </c>
      <c r="G1664" s="2">
        <v>0.15347222222222223</v>
      </c>
      <c r="H1664">
        <v>0</v>
      </c>
      <c r="I1664">
        <v>0</v>
      </c>
      <c r="J1664">
        <v>0.1</v>
      </c>
      <c r="K1664">
        <v>0</v>
      </c>
      <c r="L1664">
        <v>0</v>
      </c>
      <c r="M1664">
        <v>1661</v>
      </c>
    </row>
    <row r="1665" spans="6:13" x14ac:dyDescent="0.2">
      <c r="F1665" s="48">
        <v>36527</v>
      </c>
      <c r="G1665" s="2">
        <v>0.15416666666666667</v>
      </c>
      <c r="H1665">
        <v>0</v>
      </c>
      <c r="I1665">
        <v>0</v>
      </c>
      <c r="J1665">
        <v>0.1</v>
      </c>
      <c r="K1665">
        <v>0</v>
      </c>
      <c r="L1665">
        <v>0</v>
      </c>
      <c r="M1665">
        <v>1662</v>
      </c>
    </row>
    <row r="1666" spans="6:13" x14ac:dyDescent="0.2">
      <c r="F1666" s="48">
        <v>36527</v>
      </c>
      <c r="G1666" s="2">
        <v>0.15486111111111112</v>
      </c>
      <c r="H1666">
        <v>0</v>
      </c>
      <c r="I1666">
        <v>0</v>
      </c>
      <c r="J1666">
        <v>0.1</v>
      </c>
      <c r="K1666">
        <v>0</v>
      </c>
      <c r="L1666">
        <v>0</v>
      </c>
      <c r="M1666">
        <v>1663</v>
      </c>
    </row>
    <row r="1667" spans="6:13" x14ac:dyDescent="0.2">
      <c r="F1667" s="48">
        <v>36527</v>
      </c>
      <c r="G1667" s="2">
        <v>0.15555555555555556</v>
      </c>
      <c r="H1667">
        <v>0</v>
      </c>
      <c r="I1667">
        <v>0</v>
      </c>
      <c r="J1667">
        <v>0.1</v>
      </c>
      <c r="K1667">
        <v>0</v>
      </c>
      <c r="L1667">
        <v>0</v>
      </c>
      <c r="M1667">
        <v>1664</v>
      </c>
    </row>
    <row r="1668" spans="6:13" x14ac:dyDescent="0.2">
      <c r="F1668" s="48">
        <v>36527</v>
      </c>
      <c r="G1668" s="2">
        <v>0.15625</v>
      </c>
      <c r="H1668">
        <v>0</v>
      </c>
      <c r="I1668">
        <v>0</v>
      </c>
      <c r="J1668">
        <v>0.1</v>
      </c>
      <c r="K1668">
        <v>0</v>
      </c>
      <c r="L1668">
        <v>0</v>
      </c>
      <c r="M1668">
        <v>1665</v>
      </c>
    </row>
    <row r="1669" spans="6:13" x14ac:dyDescent="0.2">
      <c r="F1669" s="48">
        <v>36527</v>
      </c>
      <c r="G1669" s="2">
        <v>0.15694444444444444</v>
      </c>
      <c r="H1669">
        <v>0</v>
      </c>
      <c r="I1669">
        <v>0</v>
      </c>
      <c r="J1669">
        <v>0.1</v>
      </c>
      <c r="K1669">
        <v>0</v>
      </c>
      <c r="L1669">
        <v>0</v>
      </c>
      <c r="M1669">
        <v>1666</v>
      </c>
    </row>
    <row r="1670" spans="6:13" x14ac:dyDescent="0.2">
      <c r="F1670" s="48">
        <v>36527</v>
      </c>
      <c r="G1670" s="2">
        <v>0.15763888888888888</v>
      </c>
      <c r="H1670">
        <v>0</v>
      </c>
      <c r="I1670">
        <v>0</v>
      </c>
      <c r="J1670">
        <v>0.1</v>
      </c>
      <c r="K1670">
        <v>0</v>
      </c>
      <c r="L1670">
        <v>0</v>
      </c>
      <c r="M1670">
        <v>1667</v>
      </c>
    </row>
    <row r="1671" spans="6:13" x14ac:dyDescent="0.2">
      <c r="F1671" s="48">
        <v>36527</v>
      </c>
      <c r="G1671" s="2">
        <v>0.15833333333333333</v>
      </c>
      <c r="H1671">
        <v>0</v>
      </c>
      <c r="I1671">
        <v>0</v>
      </c>
      <c r="J1671">
        <v>0.1</v>
      </c>
      <c r="K1671">
        <v>0</v>
      </c>
      <c r="L1671">
        <v>0</v>
      </c>
      <c r="M1671">
        <v>1668</v>
      </c>
    </row>
    <row r="1672" spans="6:13" x14ac:dyDescent="0.2">
      <c r="F1672" s="48">
        <v>36527</v>
      </c>
      <c r="G1672" s="2">
        <v>0.15902777777777777</v>
      </c>
      <c r="H1672">
        <v>0</v>
      </c>
      <c r="I1672">
        <v>0</v>
      </c>
      <c r="J1672">
        <v>0.1</v>
      </c>
      <c r="K1672">
        <v>0</v>
      </c>
      <c r="L1672">
        <v>0</v>
      </c>
      <c r="M1672">
        <v>1669</v>
      </c>
    </row>
    <row r="1673" spans="6:13" x14ac:dyDescent="0.2">
      <c r="F1673" s="48">
        <v>36527</v>
      </c>
      <c r="G1673" s="2">
        <v>0.15972222222222224</v>
      </c>
      <c r="H1673">
        <v>0</v>
      </c>
      <c r="I1673">
        <v>0</v>
      </c>
      <c r="J1673">
        <v>0.1</v>
      </c>
      <c r="K1673">
        <v>0</v>
      </c>
      <c r="L1673">
        <v>0</v>
      </c>
      <c r="M1673">
        <v>1670</v>
      </c>
    </row>
    <row r="1674" spans="6:13" x14ac:dyDescent="0.2">
      <c r="F1674" s="48">
        <v>36527</v>
      </c>
      <c r="G1674" s="2">
        <v>0.16041666666666668</v>
      </c>
      <c r="H1674">
        <v>0</v>
      </c>
      <c r="I1674">
        <v>0</v>
      </c>
      <c r="J1674">
        <v>0.1</v>
      </c>
      <c r="K1674">
        <v>0</v>
      </c>
      <c r="L1674">
        <v>0</v>
      </c>
      <c r="M1674">
        <v>1671</v>
      </c>
    </row>
    <row r="1675" spans="6:13" x14ac:dyDescent="0.2">
      <c r="F1675" s="48">
        <v>36527</v>
      </c>
      <c r="G1675" s="2">
        <v>0.16111111111111112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1672</v>
      </c>
    </row>
    <row r="1676" spans="6:13" x14ac:dyDescent="0.2">
      <c r="F1676" s="48">
        <v>36527</v>
      </c>
      <c r="G1676" s="2">
        <v>0.16180555555555556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1673</v>
      </c>
    </row>
    <row r="1677" spans="6:13" x14ac:dyDescent="0.2">
      <c r="F1677" s="48">
        <v>36527</v>
      </c>
      <c r="G1677" s="2">
        <v>0.16250000000000001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1674</v>
      </c>
    </row>
    <row r="1678" spans="6:13" x14ac:dyDescent="0.2">
      <c r="F1678" s="48">
        <v>36527</v>
      </c>
      <c r="G1678" s="2">
        <v>0.16319444444444445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1675</v>
      </c>
    </row>
    <row r="1679" spans="6:13" x14ac:dyDescent="0.2">
      <c r="F1679" s="48">
        <v>36527</v>
      </c>
      <c r="G1679" s="2">
        <v>0.16388888888888889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1676</v>
      </c>
    </row>
    <row r="1680" spans="6:13" x14ac:dyDescent="0.2">
      <c r="F1680" s="48">
        <v>36527</v>
      </c>
      <c r="G1680" s="2">
        <v>0.16458333333333333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1677</v>
      </c>
    </row>
    <row r="1681" spans="6:13" x14ac:dyDescent="0.2">
      <c r="F1681" s="48">
        <v>36527</v>
      </c>
      <c r="G1681" s="2">
        <v>0.16527777777777777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1678</v>
      </c>
    </row>
    <row r="1682" spans="6:13" x14ac:dyDescent="0.2">
      <c r="F1682" s="48">
        <v>36527</v>
      </c>
      <c r="G1682" s="2">
        <v>0.16597222222222222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1679</v>
      </c>
    </row>
    <row r="1683" spans="6:13" x14ac:dyDescent="0.2">
      <c r="F1683" s="48">
        <v>36527</v>
      </c>
      <c r="G1683" s="2">
        <v>0.16666666666666666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1680</v>
      </c>
    </row>
    <row r="1684" spans="6:13" x14ac:dyDescent="0.2">
      <c r="F1684" s="48">
        <v>36527</v>
      </c>
      <c r="G1684" s="2">
        <v>0.1673611111111111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1681</v>
      </c>
    </row>
    <row r="1685" spans="6:13" x14ac:dyDescent="0.2">
      <c r="F1685" s="48">
        <v>36527</v>
      </c>
      <c r="G1685" s="2">
        <v>0.16805555555555554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1682</v>
      </c>
    </row>
    <row r="1686" spans="6:13" x14ac:dyDescent="0.2">
      <c r="F1686" s="48">
        <v>36527</v>
      </c>
      <c r="G1686" s="2">
        <v>0.16874999999999998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1683</v>
      </c>
    </row>
    <row r="1687" spans="6:13" x14ac:dyDescent="0.2">
      <c r="F1687" s="48">
        <v>36527</v>
      </c>
      <c r="G1687" s="2">
        <v>0.16944444444444443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1684</v>
      </c>
    </row>
    <row r="1688" spans="6:13" x14ac:dyDescent="0.2">
      <c r="F1688" s="48">
        <v>36527</v>
      </c>
      <c r="G1688" s="2">
        <v>0.17013888888888887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1685</v>
      </c>
    </row>
    <row r="1689" spans="6:13" x14ac:dyDescent="0.2">
      <c r="F1689" s="48">
        <v>36527</v>
      </c>
      <c r="G1689" s="2">
        <v>0.17083333333333331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1686</v>
      </c>
    </row>
    <row r="1690" spans="6:13" x14ac:dyDescent="0.2">
      <c r="F1690" s="48">
        <v>36527</v>
      </c>
      <c r="G1690" s="2">
        <v>0.17152777777777775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1687</v>
      </c>
    </row>
    <row r="1691" spans="6:13" x14ac:dyDescent="0.2">
      <c r="F1691" s="48">
        <v>36527</v>
      </c>
      <c r="G1691" s="2">
        <v>0.17222222222222225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1688</v>
      </c>
    </row>
    <row r="1692" spans="6:13" x14ac:dyDescent="0.2">
      <c r="F1692" s="48">
        <v>36527</v>
      </c>
      <c r="G1692" s="2">
        <v>0.17291666666666669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1689</v>
      </c>
    </row>
    <row r="1693" spans="6:13" x14ac:dyDescent="0.2">
      <c r="F1693" s="48">
        <v>36527</v>
      </c>
      <c r="G1693" s="2">
        <v>0.17361111111111113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1690</v>
      </c>
    </row>
    <row r="1694" spans="6:13" x14ac:dyDescent="0.2">
      <c r="F1694" s="48">
        <v>36527</v>
      </c>
      <c r="G1694" s="2">
        <v>0.17430555555555557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1691</v>
      </c>
    </row>
    <row r="1695" spans="6:13" x14ac:dyDescent="0.2">
      <c r="F1695" s="48">
        <v>36527</v>
      </c>
      <c r="G1695" s="2">
        <v>0.17500000000000002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1692</v>
      </c>
    </row>
    <row r="1696" spans="6:13" x14ac:dyDescent="0.2">
      <c r="F1696" s="48">
        <v>36527</v>
      </c>
      <c r="G1696" s="2">
        <v>0.17569444444444446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1693</v>
      </c>
    </row>
    <row r="1697" spans="6:13" x14ac:dyDescent="0.2">
      <c r="F1697" s="48">
        <v>36527</v>
      </c>
      <c r="G1697" s="2">
        <v>0.1763888888888889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1694</v>
      </c>
    </row>
    <row r="1698" spans="6:13" x14ac:dyDescent="0.2">
      <c r="F1698" s="48">
        <v>36527</v>
      </c>
      <c r="G1698" s="2">
        <v>0.17708333333333334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1695</v>
      </c>
    </row>
    <row r="1699" spans="6:13" x14ac:dyDescent="0.2">
      <c r="F1699" s="48">
        <v>36527</v>
      </c>
      <c r="G1699" s="2">
        <v>0.17777777777777778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1696</v>
      </c>
    </row>
    <row r="1700" spans="6:13" x14ac:dyDescent="0.2">
      <c r="F1700" s="48">
        <v>36527</v>
      </c>
      <c r="G1700" s="2">
        <v>0.17847222222222223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1697</v>
      </c>
    </row>
    <row r="1701" spans="6:13" x14ac:dyDescent="0.2">
      <c r="F1701" s="48">
        <v>36527</v>
      </c>
      <c r="G1701" s="2">
        <v>0.17916666666666667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1698</v>
      </c>
    </row>
    <row r="1702" spans="6:13" x14ac:dyDescent="0.2">
      <c r="F1702" s="48">
        <v>36527</v>
      </c>
      <c r="G1702" s="2">
        <v>0.17986111111111111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1699</v>
      </c>
    </row>
    <row r="1703" spans="6:13" x14ac:dyDescent="0.2">
      <c r="F1703" s="48">
        <v>36527</v>
      </c>
      <c r="G1703" s="2">
        <v>0.18055555555555555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1700</v>
      </c>
    </row>
    <row r="1704" spans="6:13" x14ac:dyDescent="0.2">
      <c r="F1704" s="48">
        <v>36527</v>
      </c>
      <c r="G1704" s="2">
        <v>0.18124999999999999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1701</v>
      </c>
    </row>
    <row r="1705" spans="6:13" x14ac:dyDescent="0.2">
      <c r="F1705" s="48">
        <v>36527</v>
      </c>
      <c r="G1705" s="2">
        <v>0.18194444444444444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1702</v>
      </c>
    </row>
    <row r="1706" spans="6:13" x14ac:dyDescent="0.2">
      <c r="F1706" s="48">
        <v>36527</v>
      </c>
      <c r="G1706" s="2">
        <v>0.18263888888888891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1703</v>
      </c>
    </row>
    <row r="1707" spans="6:13" x14ac:dyDescent="0.2">
      <c r="F1707" s="48">
        <v>36527</v>
      </c>
      <c r="G1707" s="2">
        <v>0.18333333333333335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1704</v>
      </c>
    </row>
    <row r="1708" spans="6:13" x14ac:dyDescent="0.2">
      <c r="F1708" s="48">
        <v>36527</v>
      </c>
      <c r="G1708" s="2">
        <v>0.18402777777777779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1705</v>
      </c>
    </row>
    <row r="1709" spans="6:13" x14ac:dyDescent="0.2">
      <c r="F1709" s="48">
        <v>36527</v>
      </c>
      <c r="G1709" s="2">
        <v>0.18472222222222223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1706</v>
      </c>
    </row>
    <row r="1710" spans="6:13" x14ac:dyDescent="0.2">
      <c r="F1710" s="48">
        <v>36527</v>
      </c>
      <c r="G1710" s="2">
        <v>0.18541666666666667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1707</v>
      </c>
    </row>
    <row r="1711" spans="6:13" x14ac:dyDescent="0.2">
      <c r="F1711" s="48">
        <v>36527</v>
      </c>
      <c r="G1711" s="2">
        <v>0.18611111111111112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1708</v>
      </c>
    </row>
    <row r="1712" spans="6:13" x14ac:dyDescent="0.2">
      <c r="F1712" s="48">
        <v>36527</v>
      </c>
      <c r="G1712" s="2">
        <v>0.18680555555555556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1709</v>
      </c>
    </row>
    <row r="1713" spans="6:13" x14ac:dyDescent="0.2">
      <c r="F1713" s="48">
        <v>36527</v>
      </c>
      <c r="G1713" s="2">
        <v>0.1875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1710</v>
      </c>
    </row>
    <row r="1714" spans="6:13" x14ac:dyDescent="0.2">
      <c r="F1714" s="48">
        <v>36527</v>
      </c>
      <c r="G1714" s="2">
        <v>0.18819444444444444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1711</v>
      </c>
    </row>
    <row r="1715" spans="6:13" x14ac:dyDescent="0.2">
      <c r="F1715" s="48">
        <v>36527</v>
      </c>
      <c r="G1715" s="2">
        <v>0.18888888888888888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1712</v>
      </c>
    </row>
    <row r="1716" spans="6:13" x14ac:dyDescent="0.2">
      <c r="F1716" s="48">
        <v>36527</v>
      </c>
      <c r="G1716" s="2">
        <v>0.18958333333333333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1713</v>
      </c>
    </row>
    <row r="1717" spans="6:13" x14ac:dyDescent="0.2">
      <c r="F1717" s="48">
        <v>36527</v>
      </c>
      <c r="G1717" s="2">
        <v>0.19027777777777777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1714</v>
      </c>
    </row>
    <row r="1718" spans="6:13" x14ac:dyDescent="0.2">
      <c r="F1718" s="48">
        <v>36527</v>
      </c>
      <c r="G1718" s="2">
        <v>0.19097222222222221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1715</v>
      </c>
    </row>
    <row r="1719" spans="6:13" x14ac:dyDescent="0.2">
      <c r="F1719" s="48">
        <v>36527</v>
      </c>
      <c r="G1719" s="2">
        <v>0.19166666666666665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1716</v>
      </c>
    </row>
    <row r="1720" spans="6:13" x14ac:dyDescent="0.2">
      <c r="F1720" s="48">
        <v>36527</v>
      </c>
      <c r="G1720" s="2">
        <v>0.19236111111111112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1717</v>
      </c>
    </row>
    <row r="1721" spans="6:13" x14ac:dyDescent="0.2">
      <c r="F1721" s="48">
        <v>36527</v>
      </c>
      <c r="G1721" s="2">
        <v>0.19305555555555554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1718</v>
      </c>
    </row>
    <row r="1722" spans="6:13" x14ac:dyDescent="0.2">
      <c r="F1722" s="48">
        <v>36527</v>
      </c>
      <c r="G1722" s="2">
        <v>0.19375000000000001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1719</v>
      </c>
    </row>
    <row r="1723" spans="6:13" x14ac:dyDescent="0.2">
      <c r="F1723" s="48">
        <v>36527</v>
      </c>
      <c r="G1723" s="2">
        <v>0.19444444444444445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1720</v>
      </c>
    </row>
    <row r="1724" spans="6:13" x14ac:dyDescent="0.2">
      <c r="F1724" s="48">
        <v>36527</v>
      </c>
      <c r="G1724" s="2">
        <v>0.19513888888888889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1721</v>
      </c>
    </row>
    <row r="1725" spans="6:13" x14ac:dyDescent="0.2">
      <c r="F1725" s="48">
        <v>36527</v>
      </c>
      <c r="G1725" s="2">
        <v>0.19583333333333333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1722</v>
      </c>
    </row>
    <row r="1726" spans="6:13" x14ac:dyDescent="0.2">
      <c r="F1726" s="48">
        <v>36527</v>
      </c>
      <c r="G1726" s="2">
        <v>0.19652777777777777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1723</v>
      </c>
    </row>
    <row r="1727" spans="6:13" x14ac:dyDescent="0.2">
      <c r="F1727" s="48">
        <v>36527</v>
      </c>
      <c r="G1727" s="2">
        <v>0.19722222222222222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1724</v>
      </c>
    </row>
    <row r="1728" spans="6:13" x14ac:dyDescent="0.2">
      <c r="F1728" s="48">
        <v>36527</v>
      </c>
      <c r="G1728" s="2">
        <v>0.19791666666666666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1725</v>
      </c>
    </row>
    <row r="1729" spans="6:13" x14ac:dyDescent="0.2">
      <c r="F1729" s="48">
        <v>36527</v>
      </c>
      <c r="G1729" s="2">
        <v>0.1986111111111111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1726</v>
      </c>
    </row>
    <row r="1730" spans="6:13" x14ac:dyDescent="0.2">
      <c r="F1730" s="48">
        <v>36527</v>
      </c>
      <c r="G1730" s="2">
        <v>0.19930555555555554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1727</v>
      </c>
    </row>
    <row r="1731" spans="6:13" x14ac:dyDescent="0.2">
      <c r="F1731" s="48">
        <v>36527</v>
      </c>
      <c r="G1731" s="2">
        <v>0.19999999999999998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1728</v>
      </c>
    </row>
    <row r="1732" spans="6:13" x14ac:dyDescent="0.2">
      <c r="F1732" s="48">
        <v>36527</v>
      </c>
      <c r="G1732" s="2">
        <v>0.20069444444444443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1729</v>
      </c>
    </row>
    <row r="1733" spans="6:13" x14ac:dyDescent="0.2">
      <c r="F1733" s="48">
        <v>36527</v>
      </c>
      <c r="G1733" s="2">
        <v>0.20138888888888887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1730</v>
      </c>
    </row>
    <row r="1734" spans="6:13" x14ac:dyDescent="0.2">
      <c r="F1734" s="48">
        <v>36527</v>
      </c>
      <c r="G1734" s="2">
        <v>0.20208333333333331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1731</v>
      </c>
    </row>
    <row r="1735" spans="6:13" x14ac:dyDescent="0.2">
      <c r="F1735" s="48">
        <v>36527</v>
      </c>
      <c r="G1735" s="2">
        <v>0.20277777777777781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1732</v>
      </c>
    </row>
    <row r="1736" spans="6:13" x14ac:dyDescent="0.2">
      <c r="F1736" s="48">
        <v>36527</v>
      </c>
      <c r="G1736" s="2">
        <v>0.20347222222222219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1733</v>
      </c>
    </row>
    <row r="1737" spans="6:13" x14ac:dyDescent="0.2">
      <c r="F1737" s="48">
        <v>36527</v>
      </c>
      <c r="G1737" s="2">
        <v>0.20416666666666669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1734</v>
      </c>
    </row>
    <row r="1738" spans="6:13" x14ac:dyDescent="0.2">
      <c r="F1738" s="48">
        <v>36527</v>
      </c>
      <c r="G1738" s="2">
        <v>0.20486111111111113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1735</v>
      </c>
    </row>
    <row r="1739" spans="6:13" x14ac:dyDescent="0.2">
      <c r="F1739" s="48">
        <v>36527</v>
      </c>
      <c r="G1739" s="2">
        <v>0.20555555555555557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1736</v>
      </c>
    </row>
    <row r="1740" spans="6:13" x14ac:dyDescent="0.2">
      <c r="F1740" s="48">
        <v>36527</v>
      </c>
      <c r="G1740" s="2">
        <v>0.20625000000000002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1737</v>
      </c>
    </row>
    <row r="1741" spans="6:13" x14ac:dyDescent="0.2">
      <c r="F1741" s="48">
        <v>36527</v>
      </c>
      <c r="G1741" s="2">
        <v>0.20694444444444446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1738</v>
      </c>
    </row>
    <row r="1742" spans="6:13" x14ac:dyDescent="0.2">
      <c r="F1742" s="48">
        <v>36527</v>
      </c>
      <c r="G1742" s="2">
        <v>0.2076388888888889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1739</v>
      </c>
    </row>
    <row r="1743" spans="6:13" x14ac:dyDescent="0.2">
      <c r="F1743" s="48">
        <v>36527</v>
      </c>
      <c r="G1743" s="2">
        <v>0.20833333333333334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1740</v>
      </c>
    </row>
    <row r="1744" spans="6:13" x14ac:dyDescent="0.2">
      <c r="F1744" s="48">
        <v>36527</v>
      </c>
      <c r="G1744" s="2">
        <v>0.20902777777777778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1741</v>
      </c>
    </row>
    <row r="1745" spans="6:13" x14ac:dyDescent="0.2">
      <c r="F1745" s="48">
        <v>36527</v>
      </c>
      <c r="G1745" s="2">
        <v>0.20972222222222223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1742</v>
      </c>
    </row>
    <row r="1746" spans="6:13" x14ac:dyDescent="0.2">
      <c r="F1746" s="48">
        <v>36527</v>
      </c>
      <c r="G1746" s="2">
        <v>0.21041666666666667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1743</v>
      </c>
    </row>
    <row r="1747" spans="6:13" x14ac:dyDescent="0.2">
      <c r="F1747" s="48">
        <v>36527</v>
      </c>
      <c r="G1747" s="2">
        <v>0.21111111111111111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1744</v>
      </c>
    </row>
    <row r="1748" spans="6:13" x14ac:dyDescent="0.2">
      <c r="F1748" s="48">
        <v>36527</v>
      </c>
      <c r="G1748" s="2">
        <v>0.21180555555555555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1745</v>
      </c>
    </row>
    <row r="1749" spans="6:13" x14ac:dyDescent="0.2">
      <c r="F1749" s="48">
        <v>36527</v>
      </c>
      <c r="G1749" s="2">
        <v>0.21249999999999999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1746</v>
      </c>
    </row>
    <row r="1750" spans="6:13" x14ac:dyDescent="0.2">
      <c r="F1750" s="48">
        <v>36527</v>
      </c>
      <c r="G1750" s="2">
        <v>0.21319444444444444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1747</v>
      </c>
    </row>
    <row r="1751" spans="6:13" x14ac:dyDescent="0.2">
      <c r="F1751" s="48">
        <v>36527</v>
      </c>
      <c r="G1751" s="2">
        <v>0.21388888888888891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1748</v>
      </c>
    </row>
    <row r="1752" spans="6:13" x14ac:dyDescent="0.2">
      <c r="F1752" s="48">
        <v>36527</v>
      </c>
      <c r="G1752" s="2">
        <v>0.21458333333333335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1749</v>
      </c>
    </row>
    <row r="1753" spans="6:13" x14ac:dyDescent="0.2">
      <c r="F1753" s="48">
        <v>36527</v>
      </c>
      <c r="G1753" s="2">
        <v>0.21527777777777779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1750</v>
      </c>
    </row>
    <row r="1754" spans="6:13" x14ac:dyDescent="0.2">
      <c r="F1754" s="48">
        <v>36527</v>
      </c>
      <c r="G1754" s="2">
        <v>0.21597222222222223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1751</v>
      </c>
    </row>
    <row r="1755" spans="6:13" x14ac:dyDescent="0.2">
      <c r="F1755" s="48">
        <v>36527</v>
      </c>
      <c r="G1755" s="2">
        <v>0.21666666666666667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1752</v>
      </c>
    </row>
    <row r="1756" spans="6:13" x14ac:dyDescent="0.2">
      <c r="F1756" s="48">
        <v>36527</v>
      </c>
      <c r="G1756" s="2">
        <v>0.21736111111111112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1753</v>
      </c>
    </row>
    <row r="1757" spans="6:13" x14ac:dyDescent="0.2">
      <c r="F1757" s="48">
        <v>36527</v>
      </c>
      <c r="G1757" s="2">
        <v>0.21805555555555556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1754</v>
      </c>
    </row>
    <row r="1758" spans="6:13" x14ac:dyDescent="0.2">
      <c r="F1758" s="48">
        <v>36527</v>
      </c>
      <c r="G1758" s="2">
        <v>0.21875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1755</v>
      </c>
    </row>
    <row r="1759" spans="6:13" x14ac:dyDescent="0.2">
      <c r="F1759" s="48">
        <v>36527</v>
      </c>
      <c r="G1759" s="2">
        <v>0.21944444444444444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1756</v>
      </c>
    </row>
    <row r="1760" spans="6:13" x14ac:dyDescent="0.2">
      <c r="F1760" s="48">
        <v>36527</v>
      </c>
      <c r="G1760" s="2">
        <v>0.22013888888888888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1757</v>
      </c>
    </row>
    <row r="1761" spans="6:13" x14ac:dyDescent="0.2">
      <c r="F1761" s="48">
        <v>36527</v>
      </c>
      <c r="G1761" s="2">
        <v>0.22083333333333333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1758</v>
      </c>
    </row>
    <row r="1762" spans="6:13" x14ac:dyDescent="0.2">
      <c r="F1762" s="48">
        <v>36527</v>
      </c>
      <c r="G1762" s="2">
        <v>0.22152777777777777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1759</v>
      </c>
    </row>
    <row r="1763" spans="6:13" x14ac:dyDescent="0.2">
      <c r="F1763" s="48">
        <v>36527</v>
      </c>
      <c r="G1763" s="2">
        <v>0.22222222222222221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1760</v>
      </c>
    </row>
    <row r="1764" spans="6:13" x14ac:dyDescent="0.2">
      <c r="F1764" s="48">
        <v>36527</v>
      </c>
      <c r="G1764" s="2">
        <v>0.22291666666666665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1761</v>
      </c>
    </row>
    <row r="1765" spans="6:13" x14ac:dyDescent="0.2">
      <c r="F1765" s="48">
        <v>36527</v>
      </c>
      <c r="G1765" s="2">
        <v>0.22361111111111109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1762</v>
      </c>
    </row>
    <row r="1766" spans="6:13" x14ac:dyDescent="0.2">
      <c r="F1766" s="48">
        <v>36527</v>
      </c>
      <c r="G1766" s="2">
        <v>0.22430555555555556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1763</v>
      </c>
    </row>
    <row r="1767" spans="6:13" x14ac:dyDescent="0.2">
      <c r="F1767" s="48">
        <v>36527</v>
      </c>
      <c r="G1767" s="2">
        <v>0.22500000000000001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1764</v>
      </c>
    </row>
    <row r="1768" spans="6:13" x14ac:dyDescent="0.2">
      <c r="F1768" s="48">
        <v>36527</v>
      </c>
      <c r="G1768" s="2">
        <v>0.22569444444444445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1765</v>
      </c>
    </row>
    <row r="1769" spans="6:13" x14ac:dyDescent="0.2">
      <c r="F1769" s="48">
        <v>36527</v>
      </c>
      <c r="G1769" s="2">
        <v>0.22638888888888889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1766</v>
      </c>
    </row>
    <row r="1770" spans="6:13" x14ac:dyDescent="0.2">
      <c r="F1770" s="48">
        <v>36527</v>
      </c>
      <c r="G1770" s="2">
        <v>0.22708333333333333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1767</v>
      </c>
    </row>
    <row r="1771" spans="6:13" x14ac:dyDescent="0.2">
      <c r="F1771" s="48">
        <v>36527</v>
      </c>
      <c r="G1771" s="2">
        <v>0.22777777777777777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1768</v>
      </c>
    </row>
    <row r="1772" spans="6:13" x14ac:dyDescent="0.2">
      <c r="F1772" s="48">
        <v>36527</v>
      </c>
      <c r="G1772" s="2">
        <v>0.22847222222222222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1769</v>
      </c>
    </row>
    <row r="1773" spans="6:13" x14ac:dyDescent="0.2">
      <c r="F1773" s="48">
        <v>36527</v>
      </c>
      <c r="G1773" s="2">
        <v>0.22916666666666666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1770</v>
      </c>
    </row>
    <row r="1774" spans="6:13" x14ac:dyDescent="0.2">
      <c r="F1774" s="48">
        <v>36527</v>
      </c>
      <c r="G1774" s="2">
        <v>0.2298611111111111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1771</v>
      </c>
    </row>
    <row r="1775" spans="6:13" x14ac:dyDescent="0.2">
      <c r="F1775" s="48">
        <v>36527</v>
      </c>
      <c r="G1775" s="2">
        <v>0.23055555555555554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1772</v>
      </c>
    </row>
    <row r="1776" spans="6:13" x14ac:dyDescent="0.2">
      <c r="F1776" s="48">
        <v>36527</v>
      </c>
      <c r="G1776" s="2">
        <v>0.23124999999999998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1773</v>
      </c>
    </row>
    <row r="1777" spans="6:13" x14ac:dyDescent="0.2">
      <c r="F1777" s="48">
        <v>36527</v>
      </c>
      <c r="G1777" s="2">
        <v>0.23194444444444443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1774</v>
      </c>
    </row>
    <row r="1778" spans="6:13" x14ac:dyDescent="0.2">
      <c r="F1778" s="48">
        <v>36527</v>
      </c>
      <c r="G1778" s="2">
        <v>0.23263888888888887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1775</v>
      </c>
    </row>
    <row r="1779" spans="6:13" x14ac:dyDescent="0.2">
      <c r="F1779" s="48">
        <v>36527</v>
      </c>
      <c r="G1779" s="2">
        <v>0.23333333333333331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1776</v>
      </c>
    </row>
    <row r="1780" spans="6:13" x14ac:dyDescent="0.2">
      <c r="F1780" s="48">
        <v>36527</v>
      </c>
      <c r="G1780" s="2">
        <v>0.23402777777777781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1777</v>
      </c>
    </row>
    <row r="1781" spans="6:13" x14ac:dyDescent="0.2">
      <c r="F1781" s="48">
        <v>36527</v>
      </c>
      <c r="G1781" s="2">
        <v>0.23472222222222219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1778</v>
      </c>
    </row>
    <row r="1782" spans="6:13" x14ac:dyDescent="0.2">
      <c r="F1782" s="48">
        <v>36527</v>
      </c>
      <c r="G1782" s="2">
        <v>0.23541666666666669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1779</v>
      </c>
    </row>
    <row r="1783" spans="6:13" x14ac:dyDescent="0.2">
      <c r="F1783" s="48">
        <v>36527</v>
      </c>
      <c r="G1783" s="2">
        <v>0.23611111111111113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1780</v>
      </c>
    </row>
    <row r="1784" spans="6:13" x14ac:dyDescent="0.2">
      <c r="F1784" s="48">
        <v>36527</v>
      </c>
      <c r="G1784" s="2">
        <v>0.23680555555555557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1781</v>
      </c>
    </row>
    <row r="1785" spans="6:13" x14ac:dyDescent="0.2">
      <c r="F1785" s="48">
        <v>36527</v>
      </c>
      <c r="G1785" s="2">
        <v>0.23750000000000002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1782</v>
      </c>
    </row>
    <row r="1786" spans="6:13" x14ac:dyDescent="0.2">
      <c r="F1786" s="48">
        <v>36527</v>
      </c>
      <c r="G1786" s="2">
        <v>0.23819444444444446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1783</v>
      </c>
    </row>
    <row r="1787" spans="6:13" x14ac:dyDescent="0.2">
      <c r="F1787" s="48">
        <v>36527</v>
      </c>
      <c r="G1787" s="2">
        <v>0.2388888888888889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1784</v>
      </c>
    </row>
    <row r="1788" spans="6:13" x14ac:dyDescent="0.2">
      <c r="F1788" s="48">
        <v>36527</v>
      </c>
      <c r="G1788" s="2">
        <v>0.23958333333333334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1785</v>
      </c>
    </row>
    <row r="1789" spans="6:13" x14ac:dyDescent="0.2">
      <c r="F1789" s="48">
        <v>36527</v>
      </c>
      <c r="G1789" s="2">
        <v>0.24027777777777778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1786</v>
      </c>
    </row>
    <row r="1790" spans="6:13" x14ac:dyDescent="0.2">
      <c r="F1790" s="48">
        <v>36527</v>
      </c>
      <c r="G1790" s="2">
        <v>0.24097222222222223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1787</v>
      </c>
    </row>
    <row r="1791" spans="6:13" x14ac:dyDescent="0.2">
      <c r="F1791" s="48">
        <v>36527</v>
      </c>
      <c r="G1791" s="2">
        <v>0.24166666666666667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1788</v>
      </c>
    </row>
    <row r="1792" spans="6:13" x14ac:dyDescent="0.2">
      <c r="F1792" s="48">
        <v>36527</v>
      </c>
      <c r="G1792" s="2">
        <v>0.24236111111111111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1789</v>
      </c>
    </row>
    <row r="1793" spans="6:13" x14ac:dyDescent="0.2">
      <c r="F1793" s="48">
        <v>36527</v>
      </c>
      <c r="G1793" s="2">
        <v>0.24305555555555555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1790</v>
      </c>
    </row>
    <row r="1794" spans="6:13" x14ac:dyDescent="0.2">
      <c r="F1794" s="48">
        <v>36527</v>
      </c>
      <c r="G1794" s="2">
        <v>0.24374999999999999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1791</v>
      </c>
    </row>
    <row r="1795" spans="6:13" x14ac:dyDescent="0.2">
      <c r="F1795" s="48">
        <v>36527</v>
      </c>
      <c r="G1795" s="2">
        <v>0.24444444444444446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1792</v>
      </c>
    </row>
    <row r="1796" spans="6:13" x14ac:dyDescent="0.2">
      <c r="F1796" s="48">
        <v>36527</v>
      </c>
      <c r="G1796" s="2">
        <v>0.24513888888888888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1793</v>
      </c>
    </row>
    <row r="1797" spans="6:13" x14ac:dyDescent="0.2">
      <c r="F1797" s="48">
        <v>36527</v>
      </c>
      <c r="G1797" s="2">
        <v>0.24583333333333335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1794</v>
      </c>
    </row>
    <row r="1798" spans="6:13" x14ac:dyDescent="0.2">
      <c r="F1798" s="48">
        <v>36527</v>
      </c>
      <c r="G1798" s="2">
        <v>0.24652777777777779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1795</v>
      </c>
    </row>
    <row r="1799" spans="6:13" x14ac:dyDescent="0.2">
      <c r="F1799" s="48">
        <v>36527</v>
      </c>
      <c r="G1799" s="2">
        <v>0.24722222222222223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1796</v>
      </c>
    </row>
    <row r="1800" spans="6:13" x14ac:dyDescent="0.2">
      <c r="F1800" s="48">
        <v>36527</v>
      </c>
      <c r="G1800" s="2">
        <v>0.24791666666666667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1797</v>
      </c>
    </row>
    <row r="1801" spans="6:13" x14ac:dyDescent="0.2">
      <c r="F1801" s="48">
        <v>36527</v>
      </c>
      <c r="G1801" s="2">
        <v>0.24861111111111112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1798</v>
      </c>
    </row>
    <row r="1802" spans="6:13" x14ac:dyDescent="0.2">
      <c r="F1802" s="48">
        <v>36527</v>
      </c>
      <c r="G1802" s="2">
        <v>0.24930555555555556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1799</v>
      </c>
    </row>
    <row r="1803" spans="6:13" x14ac:dyDescent="0.2">
      <c r="F1803" s="48">
        <v>36527</v>
      </c>
      <c r="G1803" s="2">
        <v>0.25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1800</v>
      </c>
    </row>
    <row r="1804" spans="6:13" x14ac:dyDescent="0.2">
      <c r="F1804" s="48">
        <v>36527</v>
      </c>
      <c r="G1804" s="2">
        <v>0.25069444444444444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1801</v>
      </c>
    </row>
    <row r="1805" spans="6:13" x14ac:dyDescent="0.2">
      <c r="F1805" s="48">
        <v>36527</v>
      </c>
      <c r="G1805" s="2">
        <v>0.25138888888888888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1802</v>
      </c>
    </row>
    <row r="1806" spans="6:13" x14ac:dyDescent="0.2">
      <c r="F1806" s="48">
        <v>36527</v>
      </c>
      <c r="G1806" s="2">
        <v>0.25208333333333333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1803</v>
      </c>
    </row>
    <row r="1807" spans="6:13" x14ac:dyDescent="0.2">
      <c r="F1807" s="48">
        <v>36527</v>
      </c>
      <c r="G1807" s="2">
        <v>0.25277777777777777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1804</v>
      </c>
    </row>
    <row r="1808" spans="6:13" x14ac:dyDescent="0.2">
      <c r="F1808" s="48">
        <v>36527</v>
      </c>
      <c r="G1808" s="2">
        <v>0.25347222222222221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1805</v>
      </c>
    </row>
    <row r="1809" spans="6:13" x14ac:dyDescent="0.2">
      <c r="F1809" s="48">
        <v>36527</v>
      </c>
      <c r="G1809" s="2">
        <v>0.25416666666666665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1806</v>
      </c>
    </row>
    <row r="1810" spans="6:13" x14ac:dyDescent="0.2">
      <c r="F1810" s="48">
        <v>36527</v>
      </c>
      <c r="G1810" s="2">
        <v>0.25486111111111109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1807</v>
      </c>
    </row>
    <row r="1811" spans="6:13" x14ac:dyDescent="0.2">
      <c r="F1811" s="48">
        <v>36527</v>
      </c>
      <c r="G1811" s="2">
        <v>0.25555555555555559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1808</v>
      </c>
    </row>
    <row r="1812" spans="6:13" x14ac:dyDescent="0.2">
      <c r="F1812" s="48">
        <v>36527</v>
      </c>
      <c r="G1812" s="2">
        <v>0.25625000000000003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1809</v>
      </c>
    </row>
    <row r="1813" spans="6:13" x14ac:dyDescent="0.2">
      <c r="F1813" s="48">
        <v>36527</v>
      </c>
      <c r="G1813" s="2">
        <v>0.25694444444444448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1810</v>
      </c>
    </row>
    <row r="1814" spans="6:13" x14ac:dyDescent="0.2">
      <c r="F1814" s="48">
        <v>36527</v>
      </c>
      <c r="G1814" s="2">
        <v>0.25763888888888892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1811</v>
      </c>
    </row>
    <row r="1815" spans="6:13" x14ac:dyDescent="0.2">
      <c r="F1815" s="48">
        <v>36527</v>
      </c>
      <c r="G1815" s="2">
        <v>0.25833333333333336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1812</v>
      </c>
    </row>
    <row r="1816" spans="6:13" x14ac:dyDescent="0.2">
      <c r="F1816" s="48">
        <v>36527</v>
      </c>
      <c r="G1816" s="2">
        <v>0.2590277777777778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1813</v>
      </c>
    </row>
    <row r="1817" spans="6:13" x14ac:dyDescent="0.2">
      <c r="F1817" s="48">
        <v>36527</v>
      </c>
      <c r="G1817" s="2">
        <v>0.25972222222222224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1814</v>
      </c>
    </row>
    <row r="1818" spans="6:13" x14ac:dyDescent="0.2">
      <c r="F1818" s="48">
        <v>36527</v>
      </c>
      <c r="G1818" s="2">
        <v>0.26041666666666669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1815</v>
      </c>
    </row>
    <row r="1819" spans="6:13" x14ac:dyDescent="0.2">
      <c r="F1819" s="48">
        <v>36527</v>
      </c>
      <c r="G1819" s="2">
        <v>0.26111111111111113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1816</v>
      </c>
    </row>
    <row r="1820" spans="6:13" x14ac:dyDescent="0.2">
      <c r="F1820" s="48">
        <v>36527</v>
      </c>
      <c r="G1820" s="2">
        <v>0.26180555555555557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1817</v>
      </c>
    </row>
    <row r="1821" spans="6:13" x14ac:dyDescent="0.2">
      <c r="F1821" s="48">
        <v>36527</v>
      </c>
      <c r="G1821" s="2">
        <v>0.26250000000000001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1818</v>
      </c>
    </row>
    <row r="1822" spans="6:13" x14ac:dyDescent="0.2">
      <c r="F1822" s="48">
        <v>36527</v>
      </c>
      <c r="G1822" s="2">
        <v>0.26319444444444445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1819</v>
      </c>
    </row>
    <row r="1823" spans="6:13" x14ac:dyDescent="0.2">
      <c r="F1823" s="48">
        <v>36527</v>
      </c>
      <c r="G1823" s="2">
        <v>0.2638888888888889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1820</v>
      </c>
    </row>
    <row r="1824" spans="6:13" x14ac:dyDescent="0.2">
      <c r="F1824" s="48">
        <v>36527</v>
      </c>
      <c r="G1824" s="2">
        <v>0.26458333333333334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1821</v>
      </c>
    </row>
    <row r="1825" spans="6:13" x14ac:dyDescent="0.2">
      <c r="F1825" s="48">
        <v>36527</v>
      </c>
      <c r="G1825" s="2">
        <v>0.26527777777777778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1822</v>
      </c>
    </row>
    <row r="1826" spans="6:13" x14ac:dyDescent="0.2">
      <c r="F1826" s="48">
        <v>36527</v>
      </c>
      <c r="G1826" s="2">
        <v>0.26597222222222222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1823</v>
      </c>
    </row>
    <row r="1827" spans="6:13" x14ac:dyDescent="0.2">
      <c r="F1827" s="48">
        <v>36527</v>
      </c>
      <c r="G1827" s="2">
        <v>0.26666666666666666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1824</v>
      </c>
    </row>
    <row r="1828" spans="6:13" x14ac:dyDescent="0.2">
      <c r="F1828" s="48">
        <v>36527</v>
      </c>
      <c r="G1828" s="2">
        <v>0.2673611111111111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1825</v>
      </c>
    </row>
    <row r="1829" spans="6:13" x14ac:dyDescent="0.2">
      <c r="F1829" s="48">
        <v>36527</v>
      </c>
      <c r="G1829" s="2">
        <v>0.26805555555555555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1826</v>
      </c>
    </row>
    <row r="1830" spans="6:13" x14ac:dyDescent="0.2">
      <c r="F1830" s="48">
        <v>36527</v>
      </c>
      <c r="G1830" s="2">
        <v>0.26874999999999999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1827</v>
      </c>
    </row>
    <row r="1831" spans="6:13" x14ac:dyDescent="0.2">
      <c r="F1831" s="48">
        <v>36527</v>
      </c>
      <c r="G1831" s="2">
        <v>0.26944444444444443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1828</v>
      </c>
    </row>
    <row r="1832" spans="6:13" x14ac:dyDescent="0.2">
      <c r="F1832" s="48">
        <v>36527</v>
      </c>
      <c r="G1832" s="2">
        <v>0.27013888888888887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1829</v>
      </c>
    </row>
    <row r="1833" spans="6:13" x14ac:dyDescent="0.2">
      <c r="F1833" s="48">
        <v>36527</v>
      </c>
      <c r="G1833" s="2">
        <v>0.27083333333333331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1830</v>
      </c>
    </row>
    <row r="1834" spans="6:13" x14ac:dyDescent="0.2">
      <c r="F1834" s="48">
        <v>36527</v>
      </c>
      <c r="G1834" s="2">
        <v>0.27152777777777776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1831</v>
      </c>
    </row>
    <row r="1835" spans="6:13" x14ac:dyDescent="0.2">
      <c r="F1835" s="48">
        <v>36527</v>
      </c>
      <c r="G1835" s="2">
        <v>0.2722222222222222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1832</v>
      </c>
    </row>
    <row r="1836" spans="6:13" x14ac:dyDescent="0.2">
      <c r="F1836" s="48">
        <v>36527</v>
      </c>
      <c r="G1836" s="2">
        <v>0.27291666666666664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1833</v>
      </c>
    </row>
    <row r="1837" spans="6:13" x14ac:dyDescent="0.2">
      <c r="F1837" s="48">
        <v>36527</v>
      </c>
      <c r="G1837" s="2">
        <v>0.27361111111111108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1834</v>
      </c>
    </row>
    <row r="1838" spans="6:13" x14ac:dyDescent="0.2">
      <c r="F1838" s="48">
        <v>36527</v>
      </c>
      <c r="G1838" s="2">
        <v>0.27430555555555552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1835</v>
      </c>
    </row>
    <row r="1839" spans="6:13" x14ac:dyDescent="0.2">
      <c r="F1839" s="48">
        <v>36527</v>
      </c>
      <c r="G1839" s="2">
        <v>0.27499999999999997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1836</v>
      </c>
    </row>
    <row r="1840" spans="6:13" x14ac:dyDescent="0.2">
      <c r="F1840" s="48">
        <v>36527</v>
      </c>
      <c r="G1840" s="2">
        <v>0.27569444444444446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1837</v>
      </c>
    </row>
    <row r="1841" spans="6:13" x14ac:dyDescent="0.2">
      <c r="F1841" s="48">
        <v>36527</v>
      </c>
      <c r="G1841" s="2">
        <v>0.27638888888888885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1838</v>
      </c>
    </row>
    <row r="1842" spans="6:13" x14ac:dyDescent="0.2">
      <c r="F1842" s="48">
        <v>36527</v>
      </c>
      <c r="G1842" s="2">
        <v>0.27708333333333335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1839</v>
      </c>
    </row>
    <row r="1843" spans="6:13" x14ac:dyDescent="0.2">
      <c r="F1843" s="48">
        <v>36527</v>
      </c>
      <c r="G1843" s="2">
        <v>0.27777777777777779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1840</v>
      </c>
    </row>
    <row r="1844" spans="6:13" x14ac:dyDescent="0.2">
      <c r="F1844" s="48">
        <v>36527</v>
      </c>
      <c r="G1844" s="2">
        <v>0.27847222222222223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1841</v>
      </c>
    </row>
    <row r="1845" spans="6:13" x14ac:dyDescent="0.2">
      <c r="F1845" s="48">
        <v>36527</v>
      </c>
      <c r="G1845" s="2">
        <v>0.27916666666666667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1842</v>
      </c>
    </row>
    <row r="1846" spans="6:13" x14ac:dyDescent="0.2">
      <c r="F1846" s="48">
        <v>36527</v>
      </c>
      <c r="G1846" s="2">
        <v>0.27986111111111112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1843</v>
      </c>
    </row>
    <row r="1847" spans="6:13" x14ac:dyDescent="0.2">
      <c r="F1847" s="48">
        <v>36527</v>
      </c>
      <c r="G1847" s="2">
        <v>0.28055555555555556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1844</v>
      </c>
    </row>
    <row r="1848" spans="6:13" x14ac:dyDescent="0.2">
      <c r="F1848" s="48">
        <v>36527</v>
      </c>
      <c r="G1848" s="2">
        <v>0.28125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1845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206"/>
  <sheetViews>
    <sheetView workbookViewId="0">
      <selection activeCell="G6" sqref="G6"/>
    </sheetView>
  </sheetViews>
  <sheetFormatPr defaultRowHeight="12.75" x14ac:dyDescent="0.2"/>
  <cols>
    <col min="1" max="1" width="23.5703125" bestFit="1" customWidth="1"/>
  </cols>
  <sheetData>
    <row r="1" spans="1:12" x14ac:dyDescent="0.2">
      <c r="A1" t="str">
        <f>+Design!A4</f>
        <v>DEVELOPED CONDITION INPUT DATA</v>
      </c>
      <c r="D1" t="s">
        <v>147</v>
      </c>
      <c r="E1" t="s">
        <v>148</v>
      </c>
      <c r="F1" t="s">
        <v>158</v>
      </c>
    </row>
    <row r="2" spans="1:12" x14ac:dyDescent="0.2">
      <c r="A2" t="str">
        <f>+Design!A5</f>
        <v>Watershed Area ac =</v>
      </c>
      <c r="B2">
        <f>+Design!B5</f>
        <v>5</v>
      </c>
      <c r="D2" t="s">
        <v>149</v>
      </c>
      <c r="E2">
        <v>14.27</v>
      </c>
      <c r="F2">
        <v>14.27</v>
      </c>
      <c r="G2">
        <v>5</v>
      </c>
      <c r="H2">
        <v>5</v>
      </c>
      <c r="I2">
        <v>5</v>
      </c>
      <c r="J2">
        <v>5</v>
      </c>
      <c r="K2">
        <v>5</v>
      </c>
      <c r="L2" s="28" t="s">
        <v>68</v>
      </c>
    </row>
    <row r="3" spans="1:12" x14ac:dyDescent="0.2">
      <c r="A3" t="str">
        <f>+Design!A6</f>
        <v>Time of Concentration Tc min =</v>
      </c>
      <c r="B3">
        <f>+Design!B6</f>
        <v>20</v>
      </c>
      <c r="D3" t="s">
        <v>150</v>
      </c>
      <c r="E3">
        <v>1154</v>
      </c>
      <c r="F3">
        <v>1154</v>
      </c>
      <c r="G3">
        <v>15</v>
      </c>
      <c r="H3">
        <v>10</v>
      </c>
      <c r="I3">
        <v>10</v>
      </c>
      <c r="J3">
        <v>10</v>
      </c>
      <c r="K3">
        <v>10</v>
      </c>
      <c r="L3" s="28" t="s">
        <v>69</v>
      </c>
    </row>
    <row r="4" spans="1:12" x14ac:dyDescent="0.2">
      <c r="A4" t="str">
        <f>+Design!A7</f>
        <v>% Effective  Imperviousness =</v>
      </c>
      <c r="B4">
        <f>+Design!B7</f>
        <v>23</v>
      </c>
      <c r="D4" t="s">
        <v>151</v>
      </c>
      <c r="E4">
        <v>51027</v>
      </c>
      <c r="F4">
        <v>108984</v>
      </c>
      <c r="G4">
        <v>50</v>
      </c>
      <c r="H4">
        <v>23</v>
      </c>
      <c r="I4">
        <v>23</v>
      </c>
      <c r="J4">
        <v>23</v>
      </c>
      <c r="K4">
        <v>23</v>
      </c>
      <c r="L4" s="28" t="s">
        <v>70</v>
      </c>
    </row>
    <row r="5" spans="1:12" x14ac:dyDescent="0.2">
      <c r="A5" t="str">
        <f>+Design!A8</f>
        <v>Land Use Description =</v>
      </c>
      <c r="B5" t="str">
        <f>+Design!B8</f>
        <v>1/5 ac Res</v>
      </c>
      <c r="D5" t="s">
        <v>152</v>
      </c>
      <c r="E5">
        <v>1.17</v>
      </c>
      <c r="F5">
        <v>2.5</v>
      </c>
      <c r="G5" t="s">
        <v>57</v>
      </c>
      <c r="H5" t="s">
        <v>57</v>
      </c>
      <c r="I5" t="s">
        <v>57</v>
      </c>
      <c r="J5" t="s">
        <v>57</v>
      </c>
      <c r="K5" t="s">
        <v>57</v>
      </c>
      <c r="L5" s="28" t="s">
        <v>71</v>
      </c>
    </row>
    <row r="6" spans="1:12" x14ac:dyDescent="0.2">
      <c r="A6" t="str">
        <f>+Design!A9</f>
        <v>Storm Zone and Frequency =</v>
      </c>
      <c r="B6" t="str">
        <f>+Design!B9</f>
        <v>Jp100</v>
      </c>
      <c r="D6" t="s">
        <v>153</v>
      </c>
      <c r="E6" t="s">
        <v>154</v>
      </c>
      <c r="F6" t="s">
        <v>154</v>
      </c>
      <c r="G6" t="s">
        <v>42</v>
      </c>
      <c r="H6" t="s">
        <v>59</v>
      </c>
      <c r="I6" t="s">
        <v>39</v>
      </c>
      <c r="J6" t="s">
        <v>43</v>
      </c>
      <c r="K6" t="s">
        <v>43</v>
      </c>
      <c r="L6" s="28" t="s">
        <v>72</v>
      </c>
    </row>
    <row r="7" spans="1:12" x14ac:dyDescent="0.2">
      <c r="A7" t="str">
        <f>+Design!A10</f>
        <v>District Soil Number (1-7) =</v>
      </c>
      <c r="B7">
        <f>+Design!B10</f>
        <v>3</v>
      </c>
      <c r="D7">
        <v>0</v>
      </c>
      <c r="E7">
        <v>0</v>
      </c>
      <c r="F7">
        <v>0</v>
      </c>
      <c r="G7">
        <v>3</v>
      </c>
      <c r="H7">
        <v>5</v>
      </c>
      <c r="I7">
        <v>4</v>
      </c>
      <c r="J7">
        <v>4</v>
      </c>
      <c r="K7">
        <v>4</v>
      </c>
      <c r="L7" s="28" t="s">
        <v>73</v>
      </c>
    </row>
    <row r="8" spans="1:12" x14ac:dyDescent="0.2">
      <c r="A8" t="str">
        <f>+Design!A11</f>
        <v>NRCS Curve Number Yield in =</v>
      </c>
      <c r="B8">
        <f>+Design!B11</f>
        <v>5.92</v>
      </c>
      <c r="D8">
        <v>100</v>
      </c>
      <c r="E8">
        <v>0.28999999999999998</v>
      </c>
      <c r="F8">
        <v>0.32</v>
      </c>
      <c r="G8">
        <v>4</v>
      </c>
      <c r="H8">
        <v>4</v>
      </c>
      <c r="I8">
        <v>4</v>
      </c>
      <c r="J8">
        <v>4</v>
      </c>
      <c r="K8">
        <v>6</v>
      </c>
      <c r="L8" s="28" t="s">
        <v>74</v>
      </c>
    </row>
    <row r="9" spans="1:12" x14ac:dyDescent="0.2">
      <c r="A9" t="e">
        <f>+Design!#REF!</f>
        <v>#REF!</v>
      </c>
      <c r="B9" t="e">
        <f>+Design!#REF!</f>
        <v>#REF!</v>
      </c>
      <c r="D9">
        <v>200</v>
      </c>
      <c r="E9">
        <v>0.32</v>
      </c>
      <c r="F9">
        <v>0.38</v>
      </c>
      <c r="G9">
        <v>1.6666666666666665</v>
      </c>
      <c r="H9">
        <v>1.6666666666666665</v>
      </c>
      <c r="I9">
        <v>1.6666666666666665</v>
      </c>
      <c r="J9">
        <v>1.6666666666666665</v>
      </c>
      <c r="K9">
        <v>2.5</v>
      </c>
      <c r="L9" s="28" t="s">
        <v>75</v>
      </c>
    </row>
    <row r="10" spans="1:12" x14ac:dyDescent="0.2">
      <c r="A10" t="str">
        <f>+Design!A21</f>
        <v>FLOW THROUGH BASIN RESULTS</v>
      </c>
      <c r="D10">
        <v>300</v>
      </c>
      <c r="E10">
        <v>0.37</v>
      </c>
      <c r="F10">
        <v>0.44</v>
      </c>
      <c r="L10" s="28" t="s">
        <v>76</v>
      </c>
    </row>
    <row r="11" spans="1:12" x14ac:dyDescent="0.2">
      <c r="A11" t="str">
        <f>+Design!A22</f>
        <v>Basin Inflow Peak cfs =</v>
      </c>
      <c r="B11" s="9">
        <f ca="1">+Design!B20</f>
        <v>7.9662781976544004</v>
      </c>
      <c r="D11">
        <v>400</v>
      </c>
      <c r="E11">
        <v>0.37</v>
      </c>
      <c r="F11">
        <v>0.46</v>
      </c>
      <c r="G11">
        <v>7.4018698020000029</v>
      </c>
      <c r="H11">
        <v>5.5244269654999982</v>
      </c>
      <c r="I11">
        <v>9.5728106096891974</v>
      </c>
      <c r="J11">
        <v>14.389172158661999</v>
      </c>
      <c r="K11">
        <v>14.389172158661999</v>
      </c>
      <c r="L11" s="28" t="s">
        <v>77</v>
      </c>
    </row>
    <row r="12" spans="1:12" x14ac:dyDescent="0.2">
      <c r="A12" t="e">
        <f>+Design!#REF!</f>
        <v>#REF!</v>
      </c>
      <c r="B12" s="9" t="e">
        <f>+Design!#REF!</f>
        <v>#REF!</v>
      </c>
      <c r="D12">
        <v>500</v>
      </c>
      <c r="E12">
        <v>0.39</v>
      </c>
      <c r="F12">
        <v>0.5</v>
      </c>
      <c r="G12">
        <v>1.461731990723532</v>
      </c>
      <c r="H12">
        <v>0.4527929674752702</v>
      </c>
      <c r="I12">
        <v>0.62629623533193568</v>
      </c>
      <c r="J12">
        <v>1.2142697755483662</v>
      </c>
      <c r="K12">
        <v>1.2142697755483662</v>
      </c>
      <c r="L12" s="28" t="s">
        <v>78</v>
      </c>
    </row>
    <row r="13" spans="1:12" x14ac:dyDescent="0.2">
      <c r="A13" t="s">
        <v>196</v>
      </c>
      <c r="B13" s="9">
        <v>0.47483907016762006</v>
      </c>
      <c r="D13">
        <v>600</v>
      </c>
      <c r="E13">
        <v>0.41</v>
      </c>
      <c r="F13">
        <v>0.56000000000000005</v>
      </c>
      <c r="L13" s="28" t="s">
        <v>74</v>
      </c>
    </row>
    <row r="14" spans="1:12" x14ac:dyDescent="0.2">
      <c r="D14">
        <v>700</v>
      </c>
      <c r="E14">
        <v>0.43</v>
      </c>
      <c r="F14">
        <v>0.64</v>
      </c>
      <c r="L14" s="28" t="s">
        <v>79</v>
      </c>
    </row>
    <row r="15" spans="1:12" x14ac:dyDescent="0.2">
      <c r="D15">
        <v>800</v>
      </c>
      <c r="E15">
        <v>0.45</v>
      </c>
      <c r="F15">
        <v>0.76</v>
      </c>
      <c r="L15" s="28" t="s">
        <v>80</v>
      </c>
    </row>
    <row r="16" spans="1:12" x14ac:dyDescent="0.2">
      <c r="D16">
        <v>900</v>
      </c>
      <c r="E16">
        <v>0.49</v>
      </c>
      <c r="F16">
        <v>1</v>
      </c>
      <c r="L16" s="28" t="s">
        <v>81</v>
      </c>
    </row>
    <row r="17" spans="4:12" x14ac:dyDescent="0.2">
      <c r="D17">
        <v>1000</v>
      </c>
      <c r="E17">
        <v>0.56999999999999995</v>
      </c>
      <c r="F17">
        <v>1.53</v>
      </c>
      <c r="L17" s="28" t="s">
        <v>74</v>
      </c>
    </row>
    <row r="18" spans="4:12" x14ac:dyDescent="0.2">
      <c r="D18">
        <v>1050</v>
      </c>
      <c r="E18">
        <v>0.67</v>
      </c>
      <c r="F18">
        <v>2.12</v>
      </c>
      <c r="L18" s="28" t="s">
        <v>82</v>
      </c>
    </row>
    <row r="19" spans="4:12" x14ac:dyDescent="0.2">
      <c r="D19">
        <v>1100</v>
      </c>
      <c r="E19">
        <v>0.7</v>
      </c>
      <c r="F19">
        <v>3.14</v>
      </c>
      <c r="L19" s="28" t="s">
        <v>76</v>
      </c>
    </row>
    <row r="20" spans="4:12" x14ac:dyDescent="0.2">
      <c r="D20">
        <v>1110</v>
      </c>
      <c r="E20">
        <v>1.68</v>
      </c>
      <c r="F20">
        <v>4.2300000000000004</v>
      </c>
      <c r="L20" s="28" t="s">
        <v>77</v>
      </c>
    </row>
    <row r="21" spans="4:12" x14ac:dyDescent="0.2">
      <c r="D21">
        <v>1120</v>
      </c>
      <c r="E21">
        <v>1.34</v>
      </c>
      <c r="F21">
        <v>4.33</v>
      </c>
      <c r="L21" s="28" t="s">
        <v>83</v>
      </c>
    </row>
    <row r="22" spans="4:12" x14ac:dyDescent="0.2">
      <c r="D22">
        <v>1130</v>
      </c>
      <c r="E22">
        <v>2.58</v>
      </c>
      <c r="F22">
        <v>5.67</v>
      </c>
      <c r="L22" s="28" t="s">
        <v>74</v>
      </c>
    </row>
    <row r="23" spans="4:12" x14ac:dyDescent="0.2">
      <c r="D23">
        <v>1131</v>
      </c>
      <c r="E23">
        <v>2.58</v>
      </c>
      <c r="F23">
        <v>5.71</v>
      </c>
      <c r="L23" s="28" t="s">
        <v>84</v>
      </c>
    </row>
    <row r="24" spans="4:12" x14ac:dyDescent="0.2">
      <c r="D24">
        <v>1132</v>
      </c>
      <c r="E24">
        <v>2.58</v>
      </c>
      <c r="F24">
        <v>5.75</v>
      </c>
      <c r="L24" s="28" t="s">
        <v>85</v>
      </c>
    </row>
    <row r="25" spans="4:12" x14ac:dyDescent="0.2">
      <c r="D25">
        <v>1133</v>
      </c>
      <c r="E25">
        <v>2.66</v>
      </c>
      <c r="F25">
        <v>5.86</v>
      </c>
      <c r="L25" s="28" t="s">
        <v>86</v>
      </c>
    </row>
    <row r="26" spans="4:12" x14ac:dyDescent="0.2">
      <c r="D26">
        <v>1134</v>
      </c>
      <c r="E26">
        <v>2.78</v>
      </c>
      <c r="F26">
        <v>5.99</v>
      </c>
      <c r="L26" s="28" t="s">
        <v>74</v>
      </c>
    </row>
    <row r="27" spans="4:12" x14ac:dyDescent="0.2">
      <c r="D27">
        <v>1135</v>
      </c>
      <c r="E27">
        <v>2.87</v>
      </c>
      <c r="F27">
        <v>6.1</v>
      </c>
      <c r="L27" s="28" t="s">
        <v>87</v>
      </c>
    </row>
    <row r="28" spans="4:12" x14ac:dyDescent="0.2">
      <c r="D28">
        <v>1136</v>
      </c>
      <c r="E28">
        <v>2.81</v>
      </c>
      <c r="F28">
        <v>6.11</v>
      </c>
      <c r="L28" s="28" t="s">
        <v>76</v>
      </c>
    </row>
    <row r="29" spans="4:12" x14ac:dyDescent="0.2">
      <c r="D29">
        <v>1137</v>
      </c>
      <c r="E29">
        <v>2.96</v>
      </c>
      <c r="F29">
        <v>6.26</v>
      </c>
      <c r="L29" s="28" t="s">
        <v>77</v>
      </c>
    </row>
    <row r="30" spans="4:12" x14ac:dyDescent="0.2">
      <c r="D30">
        <v>1138</v>
      </c>
      <c r="E30">
        <v>3.08</v>
      </c>
      <c r="F30">
        <v>6.39</v>
      </c>
      <c r="L30" s="28" t="s">
        <v>88</v>
      </c>
    </row>
    <row r="31" spans="4:12" x14ac:dyDescent="0.2">
      <c r="D31">
        <v>1139</v>
      </c>
      <c r="E31">
        <v>3.19</v>
      </c>
      <c r="F31">
        <v>6.52</v>
      </c>
      <c r="L31" s="28" t="s">
        <v>74</v>
      </c>
    </row>
    <row r="32" spans="4:12" x14ac:dyDescent="0.2">
      <c r="D32">
        <v>1140</v>
      </c>
      <c r="E32">
        <v>3.34</v>
      </c>
      <c r="F32">
        <v>6.67</v>
      </c>
      <c r="L32" s="28" t="s">
        <v>89</v>
      </c>
    </row>
    <row r="33" spans="4:12" x14ac:dyDescent="0.2">
      <c r="D33">
        <v>1141</v>
      </c>
      <c r="E33">
        <v>3.61</v>
      </c>
      <c r="F33">
        <v>6.9</v>
      </c>
      <c r="L33" s="28" t="s">
        <v>90</v>
      </c>
    </row>
    <row r="34" spans="4:12" x14ac:dyDescent="0.2">
      <c r="D34">
        <v>1142</v>
      </c>
      <c r="E34">
        <v>3.84</v>
      </c>
      <c r="F34">
        <v>7.11</v>
      </c>
      <c r="L34" s="28" t="s">
        <v>91</v>
      </c>
    </row>
    <row r="35" spans="4:12" x14ac:dyDescent="0.2">
      <c r="D35">
        <v>1143</v>
      </c>
      <c r="E35">
        <v>3.99</v>
      </c>
      <c r="F35">
        <v>7.26</v>
      </c>
      <c r="L35" s="28" t="s">
        <v>74</v>
      </c>
    </row>
    <row r="36" spans="4:12" x14ac:dyDescent="0.2">
      <c r="D36">
        <v>1144</v>
      </c>
      <c r="E36">
        <v>4.1399999999999997</v>
      </c>
      <c r="F36">
        <v>7.41</v>
      </c>
      <c r="L36" s="28" t="s">
        <v>92</v>
      </c>
    </row>
    <row r="37" spans="4:12" x14ac:dyDescent="0.2">
      <c r="D37">
        <v>1145</v>
      </c>
      <c r="E37">
        <v>4.55</v>
      </c>
      <c r="F37">
        <v>7.74</v>
      </c>
      <c r="L37" s="28" t="s">
        <v>76</v>
      </c>
    </row>
    <row r="38" spans="4:12" x14ac:dyDescent="0.2">
      <c r="D38">
        <v>1146</v>
      </c>
      <c r="E38">
        <v>5.09</v>
      </c>
      <c r="F38">
        <v>8.15</v>
      </c>
      <c r="L38" s="28" t="s">
        <v>93</v>
      </c>
    </row>
    <row r="39" spans="4:12" x14ac:dyDescent="0.2">
      <c r="D39">
        <v>1147</v>
      </c>
      <c r="E39">
        <v>5.41</v>
      </c>
      <c r="F39">
        <v>8.41</v>
      </c>
      <c r="L39" s="28" t="s">
        <v>94</v>
      </c>
    </row>
    <row r="40" spans="4:12" x14ac:dyDescent="0.2">
      <c r="D40">
        <v>1148</v>
      </c>
      <c r="E40">
        <v>5.76</v>
      </c>
      <c r="F40">
        <v>8.69</v>
      </c>
      <c r="L40" s="28" t="s">
        <v>74</v>
      </c>
    </row>
    <row r="41" spans="4:12" ht="13.5" x14ac:dyDescent="0.25">
      <c r="D41">
        <v>1149</v>
      </c>
      <c r="E41">
        <v>7.48</v>
      </c>
      <c r="F41">
        <v>9.85</v>
      </c>
      <c r="L41" s="27" t="s">
        <v>155</v>
      </c>
    </row>
    <row r="42" spans="4:12" ht="13.5" x14ac:dyDescent="0.25">
      <c r="D42">
        <v>1150</v>
      </c>
      <c r="E42">
        <v>9.16</v>
      </c>
      <c r="F42">
        <v>10.97</v>
      </c>
      <c r="L42" s="27" t="s">
        <v>74</v>
      </c>
    </row>
    <row r="43" spans="4:12" ht="13.5" x14ac:dyDescent="0.25">
      <c r="D43">
        <v>1151</v>
      </c>
      <c r="E43">
        <v>8.92</v>
      </c>
      <c r="F43">
        <v>10.85</v>
      </c>
      <c r="L43" s="27" t="s">
        <v>82</v>
      </c>
    </row>
    <row r="44" spans="4:12" ht="13.5" x14ac:dyDescent="0.25">
      <c r="D44">
        <v>1152</v>
      </c>
      <c r="E44">
        <v>12.41</v>
      </c>
      <c r="F44">
        <v>13.09</v>
      </c>
      <c r="L44" s="27" t="s">
        <v>76</v>
      </c>
    </row>
    <row r="45" spans="4:12" ht="13.5" x14ac:dyDescent="0.25">
      <c r="D45">
        <v>1153</v>
      </c>
      <c r="E45">
        <v>14.06</v>
      </c>
      <c r="F45">
        <v>14.14</v>
      </c>
      <c r="L45" s="27" t="s">
        <v>156</v>
      </c>
    </row>
    <row r="46" spans="4:12" ht="13.5" x14ac:dyDescent="0.25">
      <c r="D46">
        <v>1154</v>
      </c>
      <c r="E46">
        <v>14.27</v>
      </c>
      <c r="F46">
        <v>14.27</v>
      </c>
      <c r="L46" s="27" t="s">
        <v>157</v>
      </c>
    </row>
    <row r="47" spans="4:12" ht="13.5" x14ac:dyDescent="0.25">
      <c r="D47">
        <v>1155</v>
      </c>
      <c r="E47">
        <v>14.03</v>
      </c>
      <c r="F47">
        <v>14.12</v>
      </c>
      <c r="L47" s="27" t="s">
        <v>74</v>
      </c>
    </row>
    <row r="48" spans="4:12" x14ac:dyDescent="0.2">
      <c r="D48">
        <v>1156</v>
      </c>
      <c r="E48">
        <v>13.7</v>
      </c>
      <c r="F48">
        <v>13.91</v>
      </c>
    </row>
    <row r="49" spans="4:6" x14ac:dyDescent="0.2">
      <c r="D49">
        <v>1157</v>
      </c>
      <c r="E49">
        <v>13.29</v>
      </c>
      <c r="F49">
        <v>13.65</v>
      </c>
    </row>
    <row r="50" spans="4:6" x14ac:dyDescent="0.2">
      <c r="D50">
        <v>1158</v>
      </c>
      <c r="E50">
        <v>12.82</v>
      </c>
      <c r="F50">
        <v>13.34</v>
      </c>
    </row>
    <row r="51" spans="4:6" x14ac:dyDescent="0.2">
      <c r="D51">
        <v>1159</v>
      </c>
      <c r="E51">
        <v>10.93</v>
      </c>
      <c r="F51">
        <v>12.1</v>
      </c>
    </row>
    <row r="52" spans="4:6" x14ac:dyDescent="0.2">
      <c r="D52">
        <v>1160</v>
      </c>
      <c r="E52">
        <v>9.11</v>
      </c>
      <c r="F52">
        <v>10.89</v>
      </c>
    </row>
    <row r="53" spans="4:6" x14ac:dyDescent="0.2">
      <c r="D53">
        <v>1161</v>
      </c>
      <c r="E53">
        <v>9</v>
      </c>
      <c r="F53">
        <v>10.79</v>
      </c>
    </row>
    <row r="54" spans="4:6" x14ac:dyDescent="0.2">
      <c r="D54">
        <v>1162</v>
      </c>
      <c r="E54">
        <v>5.25</v>
      </c>
      <c r="F54">
        <v>8.2799999999999994</v>
      </c>
    </row>
    <row r="55" spans="4:6" x14ac:dyDescent="0.2">
      <c r="D55">
        <v>1163</v>
      </c>
      <c r="E55">
        <v>3.17</v>
      </c>
      <c r="F55">
        <v>6.83</v>
      </c>
    </row>
    <row r="56" spans="4:6" x14ac:dyDescent="0.2">
      <c r="D56">
        <v>1164</v>
      </c>
      <c r="E56">
        <v>2.72</v>
      </c>
      <c r="F56">
        <v>6.48</v>
      </c>
    </row>
    <row r="57" spans="4:6" x14ac:dyDescent="0.2">
      <c r="D57">
        <v>1165</v>
      </c>
      <c r="E57">
        <v>2.25</v>
      </c>
      <c r="F57">
        <v>6.11</v>
      </c>
    </row>
    <row r="58" spans="4:6" x14ac:dyDescent="0.2">
      <c r="D58">
        <v>1166</v>
      </c>
      <c r="E58">
        <v>1.95</v>
      </c>
      <c r="F58">
        <v>5.85</v>
      </c>
    </row>
    <row r="59" spans="4:6" x14ac:dyDescent="0.2">
      <c r="D59">
        <v>1167</v>
      </c>
      <c r="E59">
        <v>1.68</v>
      </c>
      <c r="F59">
        <v>5.61</v>
      </c>
    </row>
    <row r="60" spans="4:6" x14ac:dyDescent="0.2">
      <c r="D60">
        <v>1168</v>
      </c>
      <c r="E60">
        <v>1.52</v>
      </c>
      <c r="F60">
        <v>5.45</v>
      </c>
    </row>
    <row r="61" spans="4:6" x14ac:dyDescent="0.2">
      <c r="D61">
        <v>1169</v>
      </c>
      <c r="E61">
        <v>1.55</v>
      </c>
      <c r="F61">
        <v>5.41</v>
      </c>
    </row>
    <row r="62" spans="4:6" x14ac:dyDescent="0.2">
      <c r="D62">
        <v>1170</v>
      </c>
      <c r="E62">
        <v>1.19</v>
      </c>
      <c r="F62">
        <v>5.1100000000000003</v>
      </c>
    </row>
    <row r="63" spans="4:6" x14ac:dyDescent="0.2">
      <c r="D63">
        <v>1171</v>
      </c>
      <c r="E63">
        <v>1.1599999999999999</v>
      </c>
      <c r="F63">
        <v>5.03</v>
      </c>
    </row>
    <row r="64" spans="4:6" x14ac:dyDescent="0.2">
      <c r="D64">
        <v>1172</v>
      </c>
      <c r="E64">
        <v>1.1000000000000001</v>
      </c>
      <c r="F64">
        <v>4.9400000000000004</v>
      </c>
    </row>
    <row r="65" spans="4:6" x14ac:dyDescent="0.2">
      <c r="D65">
        <v>1173</v>
      </c>
      <c r="E65">
        <v>1.01</v>
      </c>
      <c r="F65">
        <v>4.82</v>
      </c>
    </row>
    <row r="66" spans="4:6" x14ac:dyDescent="0.2">
      <c r="D66">
        <v>1174</v>
      </c>
      <c r="E66">
        <v>0.76</v>
      </c>
      <c r="F66">
        <v>4.59</v>
      </c>
    </row>
    <row r="67" spans="4:6" x14ac:dyDescent="0.2">
      <c r="D67">
        <v>1175</v>
      </c>
      <c r="E67">
        <v>0.79</v>
      </c>
      <c r="F67">
        <v>4.5599999999999996</v>
      </c>
    </row>
    <row r="68" spans="4:6" x14ac:dyDescent="0.2">
      <c r="D68">
        <v>1176</v>
      </c>
      <c r="E68">
        <v>0.73</v>
      </c>
      <c r="F68">
        <v>4.47</v>
      </c>
    </row>
    <row r="69" spans="4:6" x14ac:dyDescent="0.2">
      <c r="D69">
        <v>1177</v>
      </c>
      <c r="E69">
        <v>0.71</v>
      </c>
      <c r="F69">
        <v>4.4000000000000004</v>
      </c>
    </row>
    <row r="70" spans="4:6" x14ac:dyDescent="0.2">
      <c r="D70">
        <v>1178</v>
      </c>
      <c r="E70">
        <v>0.69</v>
      </c>
      <c r="F70">
        <v>4.34</v>
      </c>
    </row>
    <row r="71" spans="4:6" x14ac:dyDescent="0.2">
      <c r="D71">
        <v>1179</v>
      </c>
      <c r="E71">
        <v>0.64</v>
      </c>
      <c r="F71">
        <v>4.26</v>
      </c>
    </row>
    <row r="72" spans="4:6" x14ac:dyDescent="0.2">
      <c r="D72">
        <v>1180</v>
      </c>
      <c r="E72">
        <v>0.67</v>
      </c>
      <c r="F72">
        <v>4.2300000000000004</v>
      </c>
    </row>
    <row r="73" spans="4:6" x14ac:dyDescent="0.2">
      <c r="D73">
        <v>1181</v>
      </c>
      <c r="E73">
        <v>0.66</v>
      </c>
      <c r="F73">
        <v>4.18</v>
      </c>
    </row>
    <row r="74" spans="4:6" x14ac:dyDescent="0.2">
      <c r="D74">
        <v>1182</v>
      </c>
      <c r="E74">
        <v>0.65</v>
      </c>
      <c r="F74">
        <v>4.13</v>
      </c>
    </row>
    <row r="75" spans="4:6" x14ac:dyDescent="0.2">
      <c r="D75">
        <v>1183</v>
      </c>
      <c r="E75">
        <v>0.64</v>
      </c>
      <c r="F75">
        <v>4.08</v>
      </c>
    </row>
    <row r="76" spans="4:6" x14ac:dyDescent="0.2">
      <c r="D76">
        <v>1184</v>
      </c>
      <c r="E76">
        <v>0.64</v>
      </c>
      <c r="F76">
        <v>4.03</v>
      </c>
    </row>
    <row r="77" spans="4:6" x14ac:dyDescent="0.2">
      <c r="D77">
        <v>1185</v>
      </c>
      <c r="E77">
        <v>0.64</v>
      </c>
      <c r="F77">
        <v>3.99</v>
      </c>
    </row>
    <row r="78" spans="4:6" x14ac:dyDescent="0.2">
      <c r="D78">
        <v>1186</v>
      </c>
      <c r="E78">
        <v>0.63</v>
      </c>
      <c r="F78">
        <v>3.94</v>
      </c>
    </row>
    <row r="79" spans="4:6" x14ac:dyDescent="0.2">
      <c r="D79">
        <v>1187</v>
      </c>
      <c r="E79">
        <v>0.64</v>
      </c>
      <c r="F79">
        <v>3.9</v>
      </c>
    </row>
    <row r="80" spans="4:6" x14ac:dyDescent="0.2">
      <c r="D80">
        <v>1188</v>
      </c>
      <c r="E80">
        <v>0.64</v>
      </c>
      <c r="F80">
        <v>3.87</v>
      </c>
    </row>
    <row r="81" spans="4:6" x14ac:dyDescent="0.2">
      <c r="D81">
        <v>1189</v>
      </c>
      <c r="E81">
        <v>0.64</v>
      </c>
      <c r="F81">
        <v>3.83</v>
      </c>
    </row>
    <row r="82" spans="4:6" x14ac:dyDescent="0.2">
      <c r="D82">
        <v>1190</v>
      </c>
      <c r="E82">
        <v>0.64</v>
      </c>
      <c r="F82">
        <v>3.79</v>
      </c>
    </row>
    <row r="83" spans="4:6" x14ac:dyDescent="0.2">
      <c r="D83">
        <v>1191</v>
      </c>
      <c r="E83">
        <v>0.64</v>
      </c>
      <c r="F83">
        <v>3.75</v>
      </c>
    </row>
    <row r="84" spans="4:6" x14ac:dyDescent="0.2">
      <c r="D84">
        <v>1192</v>
      </c>
      <c r="E84">
        <v>0.63</v>
      </c>
      <c r="F84">
        <v>3.7</v>
      </c>
    </row>
    <row r="85" spans="4:6" x14ac:dyDescent="0.2">
      <c r="D85">
        <v>1193</v>
      </c>
      <c r="E85">
        <v>0.64</v>
      </c>
      <c r="F85">
        <v>3.67</v>
      </c>
    </row>
    <row r="86" spans="4:6" x14ac:dyDescent="0.2">
      <c r="D86">
        <v>1194</v>
      </c>
      <c r="E86">
        <v>0.64</v>
      </c>
      <c r="F86">
        <v>3.64</v>
      </c>
    </row>
    <row r="87" spans="4:6" x14ac:dyDescent="0.2">
      <c r="D87">
        <v>1195</v>
      </c>
      <c r="E87">
        <v>0.64</v>
      </c>
      <c r="F87">
        <v>3.6</v>
      </c>
    </row>
    <row r="88" spans="4:6" x14ac:dyDescent="0.2">
      <c r="D88">
        <v>1196</v>
      </c>
      <c r="E88">
        <v>0.64</v>
      </c>
      <c r="F88">
        <v>3.57</v>
      </c>
    </row>
    <row r="89" spans="4:6" x14ac:dyDescent="0.2">
      <c r="D89">
        <v>1197</v>
      </c>
      <c r="E89">
        <v>0.64</v>
      </c>
      <c r="F89">
        <v>3.53</v>
      </c>
    </row>
    <row r="90" spans="4:6" x14ac:dyDescent="0.2">
      <c r="D90">
        <v>1198</v>
      </c>
      <c r="E90">
        <v>0.64</v>
      </c>
      <c r="F90">
        <v>3.5</v>
      </c>
    </row>
    <row r="91" spans="4:6" x14ac:dyDescent="0.2">
      <c r="D91">
        <v>1199</v>
      </c>
      <c r="E91">
        <v>0.63</v>
      </c>
      <c r="F91">
        <v>3.46</v>
      </c>
    </row>
    <row r="92" spans="4:6" x14ac:dyDescent="0.2">
      <c r="D92">
        <v>1200</v>
      </c>
      <c r="E92">
        <v>0.64</v>
      </c>
      <c r="F92">
        <v>3.43</v>
      </c>
    </row>
    <row r="93" spans="4:6" x14ac:dyDescent="0.2">
      <c r="D93">
        <v>1201</v>
      </c>
      <c r="E93">
        <v>0.62</v>
      </c>
      <c r="F93">
        <v>3.39</v>
      </c>
    </row>
    <row r="94" spans="4:6" x14ac:dyDescent="0.2">
      <c r="D94">
        <v>1202</v>
      </c>
      <c r="E94">
        <v>0.62</v>
      </c>
      <c r="F94">
        <v>3.36</v>
      </c>
    </row>
    <row r="95" spans="4:6" x14ac:dyDescent="0.2">
      <c r="D95">
        <v>1203</v>
      </c>
      <c r="E95">
        <v>0.61</v>
      </c>
      <c r="F95">
        <v>3.32</v>
      </c>
    </row>
    <row r="96" spans="4:6" x14ac:dyDescent="0.2">
      <c r="D96">
        <v>1204</v>
      </c>
      <c r="E96">
        <v>0.6</v>
      </c>
      <c r="F96">
        <v>3.28</v>
      </c>
    </row>
    <row r="97" spans="4:6" x14ac:dyDescent="0.2">
      <c r="D97">
        <v>1205</v>
      </c>
      <c r="E97">
        <v>0.59</v>
      </c>
      <c r="F97">
        <v>3.24</v>
      </c>
    </row>
    <row r="98" spans="4:6" x14ac:dyDescent="0.2">
      <c r="D98">
        <v>1206</v>
      </c>
      <c r="E98">
        <v>0.57999999999999996</v>
      </c>
      <c r="F98">
        <v>3.21</v>
      </c>
    </row>
    <row r="99" spans="4:6" x14ac:dyDescent="0.2">
      <c r="D99">
        <v>1207</v>
      </c>
      <c r="E99">
        <v>0.57999999999999996</v>
      </c>
      <c r="F99">
        <v>3.17</v>
      </c>
    </row>
    <row r="100" spans="4:6" x14ac:dyDescent="0.2">
      <c r="D100">
        <v>1208</v>
      </c>
      <c r="E100">
        <v>0.56000000000000005</v>
      </c>
      <c r="F100">
        <v>3.13</v>
      </c>
    </row>
    <row r="101" spans="4:6" x14ac:dyDescent="0.2">
      <c r="D101">
        <v>1209</v>
      </c>
      <c r="E101">
        <v>0.56000000000000005</v>
      </c>
      <c r="F101">
        <v>3.11</v>
      </c>
    </row>
    <row r="102" spans="4:6" x14ac:dyDescent="0.2">
      <c r="D102">
        <v>1210</v>
      </c>
      <c r="E102">
        <v>0.55000000000000004</v>
      </c>
      <c r="F102">
        <v>3.07</v>
      </c>
    </row>
    <row r="103" spans="4:6" x14ac:dyDescent="0.2">
      <c r="D103">
        <v>1211</v>
      </c>
      <c r="E103">
        <v>0.55000000000000004</v>
      </c>
      <c r="F103">
        <v>3.04</v>
      </c>
    </row>
    <row r="104" spans="4:6" x14ac:dyDescent="0.2">
      <c r="D104">
        <v>1212</v>
      </c>
      <c r="E104">
        <v>0.55000000000000004</v>
      </c>
      <c r="F104">
        <v>3.01</v>
      </c>
    </row>
    <row r="105" spans="4:6" x14ac:dyDescent="0.2">
      <c r="D105">
        <v>1213</v>
      </c>
      <c r="E105">
        <v>0.56000000000000005</v>
      </c>
      <c r="F105">
        <v>2.99</v>
      </c>
    </row>
    <row r="106" spans="4:6" x14ac:dyDescent="0.2">
      <c r="D106">
        <v>1214</v>
      </c>
      <c r="E106">
        <v>0.55000000000000004</v>
      </c>
      <c r="F106">
        <v>2.96</v>
      </c>
    </row>
    <row r="107" spans="4:6" x14ac:dyDescent="0.2">
      <c r="D107">
        <v>1215</v>
      </c>
      <c r="E107">
        <v>0.55000000000000004</v>
      </c>
      <c r="F107">
        <v>2.94</v>
      </c>
    </row>
    <row r="108" spans="4:6" x14ac:dyDescent="0.2">
      <c r="D108">
        <v>1216</v>
      </c>
      <c r="E108">
        <v>0.56000000000000005</v>
      </c>
      <c r="F108">
        <v>2.92</v>
      </c>
    </row>
    <row r="109" spans="4:6" x14ac:dyDescent="0.2">
      <c r="D109">
        <v>1217</v>
      </c>
      <c r="E109">
        <v>0.56000000000000005</v>
      </c>
      <c r="F109">
        <v>2.89</v>
      </c>
    </row>
    <row r="110" spans="4:6" x14ac:dyDescent="0.2">
      <c r="D110">
        <v>1218</v>
      </c>
      <c r="E110">
        <v>0.56000000000000005</v>
      </c>
      <c r="F110">
        <v>2.87</v>
      </c>
    </row>
    <row r="111" spans="4:6" x14ac:dyDescent="0.2">
      <c r="D111">
        <v>1219</v>
      </c>
      <c r="E111">
        <v>0.55000000000000004</v>
      </c>
      <c r="F111">
        <v>2.84</v>
      </c>
    </row>
    <row r="112" spans="4:6" x14ac:dyDescent="0.2">
      <c r="D112">
        <v>1220</v>
      </c>
      <c r="E112">
        <v>0.56000000000000005</v>
      </c>
      <c r="F112">
        <v>2.82</v>
      </c>
    </row>
    <row r="113" spans="4:6" x14ac:dyDescent="0.2">
      <c r="D113">
        <v>1221</v>
      </c>
      <c r="E113">
        <v>0.56000000000000005</v>
      </c>
      <c r="F113">
        <v>2.8</v>
      </c>
    </row>
    <row r="114" spans="4:6" x14ac:dyDescent="0.2">
      <c r="D114">
        <v>1222</v>
      </c>
      <c r="E114">
        <v>0.56000000000000005</v>
      </c>
      <c r="F114">
        <v>2.77</v>
      </c>
    </row>
    <row r="115" spans="4:6" x14ac:dyDescent="0.2">
      <c r="D115">
        <v>1223</v>
      </c>
      <c r="E115">
        <v>0.55000000000000004</v>
      </c>
      <c r="F115">
        <v>2.75</v>
      </c>
    </row>
    <row r="116" spans="4:6" x14ac:dyDescent="0.2">
      <c r="D116">
        <v>1224</v>
      </c>
      <c r="E116">
        <v>0.56000000000000005</v>
      </c>
      <c r="F116">
        <v>2.73</v>
      </c>
    </row>
    <row r="117" spans="4:6" x14ac:dyDescent="0.2">
      <c r="D117">
        <v>1225</v>
      </c>
      <c r="E117">
        <v>0.56000000000000005</v>
      </c>
      <c r="F117">
        <v>2.71</v>
      </c>
    </row>
    <row r="118" spans="4:6" x14ac:dyDescent="0.2">
      <c r="D118">
        <v>1226</v>
      </c>
      <c r="E118">
        <v>0.56000000000000005</v>
      </c>
      <c r="F118">
        <v>2.69</v>
      </c>
    </row>
    <row r="119" spans="4:6" x14ac:dyDescent="0.2">
      <c r="D119">
        <v>1227</v>
      </c>
      <c r="E119">
        <v>0.55000000000000004</v>
      </c>
      <c r="F119">
        <v>2.66</v>
      </c>
    </row>
    <row r="120" spans="4:6" x14ac:dyDescent="0.2">
      <c r="D120">
        <v>1228</v>
      </c>
      <c r="E120">
        <v>0.56000000000000005</v>
      </c>
      <c r="F120">
        <v>2.65</v>
      </c>
    </row>
    <row r="121" spans="4:6" x14ac:dyDescent="0.2">
      <c r="D121">
        <v>1229</v>
      </c>
      <c r="E121">
        <v>0.56000000000000005</v>
      </c>
      <c r="F121">
        <v>2.63</v>
      </c>
    </row>
    <row r="122" spans="4:6" x14ac:dyDescent="0.2">
      <c r="D122">
        <v>1230</v>
      </c>
      <c r="E122">
        <v>0.56000000000000005</v>
      </c>
      <c r="F122">
        <v>2.6</v>
      </c>
    </row>
    <row r="123" spans="4:6" x14ac:dyDescent="0.2">
      <c r="D123">
        <v>1231</v>
      </c>
      <c r="E123">
        <v>0.55000000000000004</v>
      </c>
      <c r="F123">
        <v>2.58</v>
      </c>
    </row>
    <row r="124" spans="4:6" x14ac:dyDescent="0.2">
      <c r="D124">
        <v>1232</v>
      </c>
      <c r="E124">
        <v>0.56000000000000005</v>
      </c>
      <c r="F124">
        <v>2.57</v>
      </c>
    </row>
    <row r="125" spans="4:6" x14ac:dyDescent="0.2">
      <c r="D125">
        <v>1233</v>
      </c>
      <c r="E125">
        <v>0.56000000000000005</v>
      </c>
      <c r="F125">
        <v>2.5499999999999998</v>
      </c>
    </row>
    <row r="126" spans="4:6" x14ac:dyDescent="0.2">
      <c r="D126">
        <v>1234</v>
      </c>
      <c r="E126">
        <v>0.55000000000000004</v>
      </c>
      <c r="F126">
        <v>2.52</v>
      </c>
    </row>
    <row r="127" spans="4:6" x14ac:dyDescent="0.2">
      <c r="D127">
        <v>1235</v>
      </c>
      <c r="E127">
        <v>0.55000000000000004</v>
      </c>
      <c r="F127">
        <v>2.5</v>
      </c>
    </row>
    <row r="128" spans="4:6" x14ac:dyDescent="0.2">
      <c r="D128">
        <v>1236</v>
      </c>
      <c r="E128">
        <v>0.55000000000000004</v>
      </c>
      <c r="F128">
        <v>2.48</v>
      </c>
    </row>
    <row r="129" spans="4:6" x14ac:dyDescent="0.2">
      <c r="D129">
        <v>1237</v>
      </c>
      <c r="E129">
        <v>0.55000000000000004</v>
      </c>
      <c r="F129">
        <v>2.4700000000000002</v>
      </c>
    </row>
    <row r="130" spans="4:6" x14ac:dyDescent="0.2">
      <c r="D130">
        <v>1238</v>
      </c>
      <c r="E130">
        <v>0.55000000000000004</v>
      </c>
      <c r="F130">
        <v>2.4500000000000002</v>
      </c>
    </row>
    <row r="131" spans="4:6" x14ac:dyDescent="0.2">
      <c r="D131">
        <v>1239</v>
      </c>
      <c r="E131">
        <v>0.54</v>
      </c>
      <c r="F131">
        <v>2.42</v>
      </c>
    </row>
    <row r="132" spans="4:6" x14ac:dyDescent="0.2">
      <c r="D132">
        <v>1240</v>
      </c>
      <c r="E132">
        <v>0.54</v>
      </c>
      <c r="F132">
        <v>2.41</v>
      </c>
    </row>
    <row r="133" spans="4:6" x14ac:dyDescent="0.2">
      <c r="D133">
        <v>1241</v>
      </c>
      <c r="E133">
        <v>0.55000000000000004</v>
      </c>
      <c r="F133">
        <v>2.4</v>
      </c>
    </row>
    <row r="134" spans="4:6" x14ac:dyDescent="0.2">
      <c r="D134">
        <v>1242</v>
      </c>
      <c r="E134">
        <v>0.54</v>
      </c>
      <c r="F134">
        <v>2.37</v>
      </c>
    </row>
    <row r="135" spans="4:6" x14ac:dyDescent="0.2">
      <c r="D135">
        <v>1243</v>
      </c>
      <c r="E135">
        <v>0.54</v>
      </c>
      <c r="F135">
        <v>2.36</v>
      </c>
    </row>
    <row r="136" spans="4:6" x14ac:dyDescent="0.2">
      <c r="D136">
        <v>1244</v>
      </c>
      <c r="E136">
        <v>0.55000000000000004</v>
      </c>
      <c r="F136">
        <v>2.35</v>
      </c>
    </row>
    <row r="137" spans="4:6" x14ac:dyDescent="0.2">
      <c r="D137">
        <v>1245</v>
      </c>
      <c r="E137">
        <v>0.54</v>
      </c>
      <c r="F137">
        <v>2.3199999999999998</v>
      </c>
    </row>
    <row r="138" spans="4:6" x14ac:dyDescent="0.2">
      <c r="D138">
        <v>1246</v>
      </c>
      <c r="E138">
        <v>0.54</v>
      </c>
      <c r="F138">
        <v>2.31</v>
      </c>
    </row>
    <row r="139" spans="4:6" x14ac:dyDescent="0.2">
      <c r="D139">
        <v>1247</v>
      </c>
      <c r="E139">
        <v>0.55000000000000004</v>
      </c>
      <c r="F139">
        <v>2.2999999999999998</v>
      </c>
    </row>
    <row r="140" spans="4:6" x14ac:dyDescent="0.2">
      <c r="D140">
        <v>1248</v>
      </c>
      <c r="E140">
        <v>0.54</v>
      </c>
      <c r="F140">
        <v>2.2799999999999998</v>
      </c>
    </row>
    <row r="141" spans="4:6" x14ac:dyDescent="0.2">
      <c r="D141">
        <v>1249</v>
      </c>
      <c r="E141">
        <v>0.54</v>
      </c>
      <c r="F141">
        <v>2.2599999999999998</v>
      </c>
    </row>
    <row r="142" spans="4:6" x14ac:dyDescent="0.2">
      <c r="D142">
        <v>1250</v>
      </c>
      <c r="E142">
        <v>0.55000000000000004</v>
      </c>
      <c r="F142">
        <v>2.25</v>
      </c>
    </row>
    <row r="143" spans="4:6" x14ac:dyDescent="0.2">
      <c r="D143">
        <v>1251</v>
      </c>
      <c r="E143">
        <v>0.54</v>
      </c>
      <c r="F143">
        <v>2.23</v>
      </c>
    </row>
    <row r="144" spans="4:6" x14ac:dyDescent="0.2">
      <c r="D144">
        <v>1252</v>
      </c>
      <c r="E144">
        <v>0.54</v>
      </c>
      <c r="F144">
        <v>2.2200000000000002</v>
      </c>
    </row>
    <row r="145" spans="4:6" x14ac:dyDescent="0.2">
      <c r="D145">
        <v>1253</v>
      </c>
      <c r="E145">
        <v>0.55000000000000004</v>
      </c>
      <c r="F145">
        <v>2.21</v>
      </c>
    </row>
    <row r="146" spans="4:6" x14ac:dyDescent="0.2">
      <c r="D146">
        <v>1254</v>
      </c>
      <c r="E146">
        <v>0.54</v>
      </c>
      <c r="F146">
        <v>2.19</v>
      </c>
    </row>
    <row r="147" spans="4:6" x14ac:dyDescent="0.2">
      <c r="D147">
        <v>1255</v>
      </c>
      <c r="E147">
        <v>0.54</v>
      </c>
      <c r="F147">
        <v>2.17</v>
      </c>
    </row>
    <row r="148" spans="4:6" x14ac:dyDescent="0.2">
      <c r="D148">
        <v>1256</v>
      </c>
      <c r="E148">
        <v>0.55000000000000004</v>
      </c>
      <c r="F148">
        <v>2.17</v>
      </c>
    </row>
    <row r="149" spans="4:6" x14ac:dyDescent="0.2">
      <c r="D149">
        <v>1257</v>
      </c>
      <c r="E149">
        <v>0.54</v>
      </c>
      <c r="F149">
        <v>2.15</v>
      </c>
    </row>
    <row r="150" spans="4:6" x14ac:dyDescent="0.2">
      <c r="D150">
        <v>1258</v>
      </c>
      <c r="E150">
        <v>0.54</v>
      </c>
      <c r="F150">
        <v>2.13</v>
      </c>
    </row>
    <row r="151" spans="4:6" x14ac:dyDescent="0.2">
      <c r="D151">
        <v>1259</v>
      </c>
      <c r="E151">
        <v>0.55000000000000004</v>
      </c>
      <c r="F151">
        <v>2.12</v>
      </c>
    </row>
    <row r="152" spans="4:6" x14ac:dyDescent="0.2">
      <c r="D152">
        <v>1260</v>
      </c>
      <c r="E152">
        <v>0.54</v>
      </c>
      <c r="F152">
        <v>2.11</v>
      </c>
    </row>
    <row r="153" spans="4:6" x14ac:dyDescent="0.2">
      <c r="D153">
        <v>1261</v>
      </c>
      <c r="E153">
        <v>0.54</v>
      </c>
      <c r="F153">
        <v>2.09</v>
      </c>
    </row>
    <row r="154" spans="4:6" x14ac:dyDescent="0.2">
      <c r="D154">
        <v>1262</v>
      </c>
      <c r="E154">
        <v>0.54</v>
      </c>
      <c r="F154">
        <v>2.0699999999999998</v>
      </c>
    </row>
    <row r="155" spans="4:6" x14ac:dyDescent="0.2">
      <c r="D155">
        <v>1263</v>
      </c>
      <c r="E155">
        <v>0.52</v>
      </c>
      <c r="F155">
        <v>2.0499999999999998</v>
      </c>
    </row>
    <row r="156" spans="4:6" x14ac:dyDescent="0.2">
      <c r="D156">
        <v>1264</v>
      </c>
      <c r="E156">
        <v>0.52</v>
      </c>
      <c r="F156">
        <v>2.04</v>
      </c>
    </row>
    <row r="157" spans="4:6" x14ac:dyDescent="0.2">
      <c r="D157">
        <v>1265</v>
      </c>
      <c r="E157">
        <v>0.52</v>
      </c>
      <c r="F157">
        <v>2.02</v>
      </c>
    </row>
    <row r="158" spans="4:6" x14ac:dyDescent="0.2">
      <c r="D158">
        <v>1266</v>
      </c>
      <c r="E158">
        <v>0.51</v>
      </c>
      <c r="F158">
        <v>2</v>
      </c>
    </row>
    <row r="159" spans="4:6" x14ac:dyDescent="0.2">
      <c r="D159">
        <v>1267</v>
      </c>
      <c r="E159">
        <v>0.5</v>
      </c>
      <c r="F159">
        <v>1.98</v>
      </c>
    </row>
    <row r="160" spans="4:6" x14ac:dyDescent="0.2">
      <c r="D160">
        <v>1268</v>
      </c>
      <c r="E160">
        <v>0.5</v>
      </c>
      <c r="F160">
        <v>1.97</v>
      </c>
    </row>
    <row r="161" spans="4:6" x14ac:dyDescent="0.2">
      <c r="D161">
        <v>1269</v>
      </c>
      <c r="E161">
        <v>0.5</v>
      </c>
      <c r="F161">
        <v>1.95</v>
      </c>
    </row>
    <row r="162" spans="4:6" x14ac:dyDescent="0.2">
      <c r="D162">
        <v>1270</v>
      </c>
      <c r="E162">
        <v>0.49</v>
      </c>
      <c r="F162">
        <v>1.94</v>
      </c>
    </row>
    <row r="163" spans="4:6" x14ac:dyDescent="0.2">
      <c r="D163">
        <v>1271</v>
      </c>
      <c r="E163">
        <v>0.49</v>
      </c>
      <c r="F163">
        <v>1.92</v>
      </c>
    </row>
    <row r="164" spans="4:6" x14ac:dyDescent="0.2">
      <c r="D164">
        <v>1272</v>
      </c>
      <c r="E164">
        <v>0.49</v>
      </c>
      <c r="F164">
        <v>1.91</v>
      </c>
    </row>
    <row r="165" spans="4:6" x14ac:dyDescent="0.2">
      <c r="D165">
        <v>1273</v>
      </c>
      <c r="E165">
        <v>0.5</v>
      </c>
      <c r="F165">
        <v>1.91</v>
      </c>
    </row>
    <row r="166" spans="4:6" x14ac:dyDescent="0.2">
      <c r="D166">
        <v>1274</v>
      </c>
      <c r="E166">
        <v>0.49</v>
      </c>
      <c r="F166">
        <v>1.89</v>
      </c>
    </row>
    <row r="167" spans="4:6" x14ac:dyDescent="0.2">
      <c r="D167">
        <v>1275</v>
      </c>
      <c r="E167">
        <v>0.49</v>
      </c>
      <c r="F167">
        <v>1.87</v>
      </c>
    </row>
    <row r="168" spans="4:6" x14ac:dyDescent="0.2">
      <c r="D168">
        <v>1276</v>
      </c>
      <c r="E168">
        <v>0.49</v>
      </c>
      <c r="F168">
        <v>1.87</v>
      </c>
    </row>
    <row r="169" spans="4:6" x14ac:dyDescent="0.2">
      <c r="D169">
        <v>1277</v>
      </c>
      <c r="E169">
        <v>0.5</v>
      </c>
      <c r="F169">
        <v>1.86</v>
      </c>
    </row>
    <row r="170" spans="4:6" x14ac:dyDescent="0.2">
      <c r="D170">
        <v>1278</v>
      </c>
      <c r="E170">
        <v>0.49</v>
      </c>
      <c r="F170">
        <v>1.85</v>
      </c>
    </row>
    <row r="171" spans="4:6" x14ac:dyDescent="0.2">
      <c r="D171">
        <v>1279</v>
      </c>
      <c r="E171">
        <v>0.49</v>
      </c>
      <c r="F171">
        <v>1.83</v>
      </c>
    </row>
    <row r="172" spans="4:6" x14ac:dyDescent="0.2">
      <c r="D172">
        <v>1280</v>
      </c>
      <c r="E172">
        <v>0.49</v>
      </c>
      <c r="F172">
        <v>1.83</v>
      </c>
    </row>
    <row r="173" spans="4:6" x14ac:dyDescent="0.2">
      <c r="D173">
        <v>1281</v>
      </c>
      <c r="E173">
        <v>0.5</v>
      </c>
      <c r="F173">
        <v>1.82</v>
      </c>
    </row>
    <row r="174" spans="4:6" x14ac:dyDescent="0.2">
      <c r="D174">
        <v>1282</v>
      </c>
      <c r="E174">
        <v>0.49</v>
      </c>
      <c r="F174">
        <v>1.81</v>
      </c>
    </row>
    <row r="175" spans="4:6" x14ac:dyDescent="0.2">
      <c r="D175">
        <v>1283</v>
      </c>
      <c r="E175">
        <v>0.49</v>
      </c>
      <c r="F175">
        <v>1.79</v>
      </c>
    </row>
    <row r="176" spans="4:6" x14ac:dyDescent="0.2">
      <c r="D176">
        <v>1284</v>
      </c>
      <c r="E176">
        <v>0.49</v>
      </c>
      <c r="F176">
        <v>1.79</v>
      </c>
    </row>
    <row r="177" spans="4:6" x14ac:dyDescent="0.2">
      <c r="D177">
        <v>1285</v>
      </c>
      <c r="E177">
        <v>0.5</v>
      </c>
      <c r="F177">
        <v>1.78</v>
      </c>
    </row>
    <row r="178" spans="4:6" x14ac:dyDescent="0.2">
      <c r="D178">
        <v>1286</v>
      </c>
      <c r="E178">
        <v>0.49</v>
      </c>
      <c r="F178">
        <v>1.77</v>
      </c>
    </row>
    <row r="179" spans="4:6" x14ac:dyDescent="0.2">
      <c r="D179">
        <v>1287</v>
      </c>
      <c r="E179">
        <v>0.49</v>
      </c>
      <c r="F179">
        <v>1.75</v>
      </c>
    </row>
    <row r="180" spans="4:6" x14ac:dyDescent="0.2">
      <c r="D180">
        <v>1288</v>
      </c>
      <c r="E180">
        <v>0.49</v>
      </c>
      <c r="F180">
        <v>1.75</v>
      </c>
    </row>
    <row r="181" spans="4:6" x14ac:dyDescent="0.2">
      <c r="D181">
        <v>1289</v>
      </c>
      <c r="E181">
        <v>0.5</v>
      </c>
      <c r="F181">
        <v>1.74</v>
      </c>
    </row>
    <row r="182" spans="4:6" x14ac:dyDescent="0.2">
      <c r="D182">
        <v>1290</v>
      </c>
      <c r="E182">
        <v>0.49</v>
      </c>
      <c r="F182">
        <v>1.73</v>
      </c>
    </row>
    <row r="183" spans="4:6" x14ac:dyDescent="0.2">
      <c r="D183">
        <v>1291</v>
      </c>
      <c r="E183">
        <v>0.49</v>
      </c>
      <c r="F183">
        <v>1.71</v>
      </c>
    </row>
    <row r="184" spans="4:6" x14ac:dyDescent="0.2">
      <c r="D184">
        <v>1292</v>
      </c>
      <c r="E184">
        <v>0.49</v>
      </c>
      <c r="F184">
        <v>1.71</v>
      </c>
    </row>
    <row r="185" spans="4:6" x14ac:dyDescent="0.2">
      <c r="D185">
        <v>1293</v>
      </c>
      <c r="E185">
        <v>0.49</v>
      </c>
      <c r="F185">
        <v>1.7</v>
      </c>
    </row>
    <row r="186" spans="4:6" x14ac:dyDescent="0.2">
      <c r="D186">
        <v>1294</v>
      </c>
      <c r="E186">
        <v>0.49</v>
      </c>
      <c r="F186">
        <v>1.69</v>
      </c>
    </row>
    <row r="187" spans="4:6" x14ac:dyDescent="0.2">
      <c r="D187">
        <v>1295</v>
      </c>
      <c r="E187">
        <v>0.49</v>
      </c>
      <c r="F187">
        <v>1.68</v>
      </c>
    </row>
    <row r="188" spans="4:6" x14ac:dyDescent="0.2">
      <c r="D188">
        <v>1296</v>
      </c>
      <c r="E188">
        <v>0.49</v>
      </c>
      <c r="F188">
        <v>1.68</v>
      </c>
    </row>
    <row r="189" spans="4:6" x14ac:dyDescent="0.2">
      <c r="D189">
        <v>1297</v>
      </c>
      <c r="E189">
        <v>0.5</v>
      </c>
      <c r="F189">
        <v>1.67</v>
      </c>
    </row>
    <row r="190" spans="4:6" x14ac:dyDescent="0.2">
      <c r="D190">
        <v>1298</v>
      </c>
      <c r="E190">
        <v>0.49</v>
      </c>
      <c r="F190">
        <v>1.66</v>
      </c>
    </row>
    <row r="191" spans="4:6" x14ac:dyDescent="0.2">
      <c r="D191">
        <v>1299</v>
      </c>
      <c r="E191">
        <v>0.49</v>
      </c>
      <c r="F191">
        <v>1.65</v>
      </c>
    </row>
    <row r="192" spans="4:6" x14ac:dyDescent="0.2">
      <c r="D192">
        <v>1300</v>
      </c>
      <c r="E192">
        <v>0.49</v>
      </c>
      <c r="F192">
        <v>1.64</v>
      </c>
    </row>
    <row r="193" spans="4:6" x14ac:dyDescent="0.2">
      <c r="D193">
        <v>1310</v>
      </c>
      <c r="E193">
        <v>0.41</v>
      </c>
      <c r="F193">
        <v>1.49</v>
      </c>
    </row>
    <row r="194" spans="4:6" x14ac:dyDescent="0.2">
      <c r="D194">
        <v>1320</v>
      </c>
      <c r="E194">
        <v>0.41</v>
      </c>
      <c r="F194">
        <v>1.42</v>
      </c>
    </row>
    <row r="195" spans="4:6" x14ac:dyDescent="0.2">
      <c r="D195">
        <v>1330</v>
      </c>
      <c r="E195">
        <v>0.41</v>
      </c>
      <c r="F195">
        <v>1.36</v>
      </c>
    </row>
    <row r="196" spans="4:6" x14ac:dyDescent="0.2">
      <c r="D196">
        <v>1340</v>
      </c>
      <c r="E196">
        <v>0.41</v>
      </c>
      <c r="F196">
        <v>1.3</v>
      </c>
    </row>
    <row r="197" spans="4:6" x14ac:dyDescent="0.2">
      <c r="D197">
        <v>1350</v>
      </c>
      <c r="E197">
        <v>0.31</v>
      </c>
      <c r="F197">
        <v>1.1599999999999999</v>
      </c>
    </row>
    <row r="198" spans="4:6" x14ac:dyDescent="0.2">
      <c r="D198">
        <v>1360</v>
      </c>
      <c r="E198">
        <v>0.3</v>
      </c>
      <c r="F198">
        <v>1.1000000000000001</v>
      </c>
    </row>
    <row r="199" spans="4:6" x14ac:dyDescent="0.2">
      <c r="D199">
        <v>1370</v>
      </c>
      <c r="E199">
        <v>0.31</v>
      </c>
      <c r="F199">
        <v>1.06</v>
      </c>
    </row>
    <row r="200" spans="4:6" x14ac:dyDescent="0.2">
      <c r="D200">
        <v>1380</v>
      </c>
      <c r="E200">
        <v>0.31</v>
      </c>
      <c r="F200">
        <v>1.03</v>
      </c>
    </row>
    <row r="201" spans="4:6" x14ac:dyDescent="0.2">
      <c r="D201">
        <v>1390</v>
      </c>
      <c r="E201">
        <v>0.3</v>
      </c>
      <c r="F201">
        <v>0.98</v>
      </c>
    </row>
    <row r="202" spans="4:6" x14ac:dyDescent="0.2">
      <c r="D202">
        <v>1400</v>
      </c>
      <c r="E202">
        <v>0.31</v>
      </c>
      <c r="F202">
        <v>0.96</v>
      </c>
    </row>
    <row r="203" spans="4:6" x14ac:dyDescent="0.2">
      <c r="D203">
        <v>1420</v>
      </c>
      <c r="E203">
        <v>0.21</v>
      </c>
      <c r="F203">
        <v>0.81</v>
      </c>
    </row>
    <row r="204" spans="4:6" x14ac:dyDescent="0.2">
      <c r="D204">
        <v>1440</v>
      </c>
      <c r="E204">
        <v>0.21</v>
      </c>
      <c r="F204">
        <v>0.75</v>
      </c>
    </row>
    <row r="205" spans="4:6" x14ac:dyDescent="0.2">
      <c r="D205">
        <v>1460</v>
      </c>
      <c r="E205">
        <v>0</v>
      </c>
      <c r="F205">
        <v>0.5</v>
      </c>
    </row>
    <row r="206" spans="4:6" x14ac:dyDescent="0.2">
      <c r="D206">
        <v>1500</v>
      </c>
      <c r="E206">
        <v>0</v>
      </c>
      <c r="F206">
        <v>0.43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23"/>
  <sheetViews>
    <sheetView workbookViewId="0">
      <selection activeCell="A24" sqref="A24"/>
    </sheetView>
  </sheetViews>
  <sheetFormatPr defaultRowHeight="12.75" x14ac:dyDescent="0.2"/>
  <sheetData>
    <row r="2" spans="1:1" x14ac:dyDescent="0.2">
      <c r="A2" s="14" t="s">
        <v>209</v>
      </c>
    </row>
    <row r="4" spans="1:1" x14ac:dyDescent="0.2">
      <c r="A4" s="14" t="s">
        <v>210</v>
      </c>
    </row>
    <row r="5" spans="1:1" x14ac:dyDescent="0.2">
      <c r="A5" s="14" t="s">
        <v>211</v>
      </c>
    </row>
    <row r="6" spans="1:1" x14ac:dyDescent="0.2">
      <c r="A6" s="14" t="s">
        <v>212</v>
      </c>
    </row>
    <row r="7" spans="1:1" x14ac:dyDescent="0.2">
      <c r="A7" s="14" t="s">
        <v>213</v>
      </c>
    </row>
    <row r="8" spans="1:1" x14ac:dyDescent="0.2">
      <c r="A8" s="14" t="s">
        <v>214</v>
      </c>
    </row>
    <row r="10" spans="1:1" x14ac:dyDescent="0.2">
      <c r="A10" s="14" t="s">
        <v>215</v>
      </c>
    </row>
    <row r="11" spans="1:1" x14ac:dyDescent="0.2">
      <c r="A11" s="14" t="s">
        <v>216</v>
      </c>
    </row>
    <row r="12" spans="1:1" x14ac:dyDescent="0.2">
      <c r="A12" s="14" t="s">
        <v>217</v>
      </c>
    </row>
    <row r="13" spans="1:1" x14ac:dyDescent="0.2">
      <c r="A13" s="14" t="s">
        <v>218</v>
      </c>
    </row>
    <row r="15" spans="1:1" x14ac:dyDescent="0.2">
      <c r="A15" s="14" t="s">
        <v>225</v>
      </c>
    </row>
    <row r="16" spans="1:1" x14ac:dyDescent="0.2">
      <c r="A16" s="14" t="s">
        <v>226</v>
      </c>
    </row>
    <row r="17" spans="1:1" x14ac:dyDescent="0.2">
      <c r="A17" s="14" t="s">
        <v>227</v>
      </c>
    </row>
    <row r="18" spans="1:1" x14ac:dyDescent="0.2">
      <c r="A18" s="14" t="s">
        <v>228</v>
      </c>
    </row>
    <row r="19" spans="1:1" x14ac:dyDescent="0.2">
      <c r="A19" s="14" t="s">
        <v>229</v>
      </c>
    </row>
    <row r="21" spans="1:1" x14ac:dyDescent="0.2">
      <c r="A21" s="14" t="s">
        <v>230</v>
      </c>
    </row>
    <row r="23" spans="1:1" x14ac:dyDescent="0.2">
      <c r="A23" s="14" t="s">
        <v>257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4"/>
  <sheetViews>
    <sheetView workbookViewId="0">
      <selection activeCell="D30" sqref="D30"/>
    </sheetView>
  </sheetViews>
  <sheetFormatPr defaultRowHeight="12.75" x14ac:dyDescent="0.2"/>
  <cols>
    <col min="1" max="1" width="39" bestFit="1" customWidth="1"/>
  </cols>
  <sheetData>
    <row r="1" spans="1:5" x14ac:dyDescent="0.2">
      <c r="B1" s="14" t="s">
        <v>560</v>
      </c>
      <c r="C1" s="14" t="s">
        <v>192</v>
      </c>
      <c r="D1" s="14" t="s">
        <v>561</v>
      </c>
      <c r="E1" s="150" t="s">
        <v>284</v>
      </c>
    </row>
    <row r="2" spans="1:5" x14ac:dyDescent="0.2">
      <c r="A2" t="s">
        <v>266</v>
      </c>
      <c r="E2" s="150" t="s">
        <v>68</v>
      </c>
    </row>
    <row r="3" spans="1:5" x14ac:dyDescent="0.2">
      <c r="A3" t="s">
        <v>232</v>
      </c>
      <c r="B3">
        <v>5</v>
      </c>
      <c r="C3">
        <v>5</v>
      </c>
      <c r="E3" s="150" t="s">
        <v>69</v>
      </c>
    </row>
    <row r="4" spans="1:5" x14ac:dyDescent="0.2">
      <c r="A4" t="s">
        <v>233</v>
      </c>
      <c r="B4">
        <v>20</v>
      </c>
      <c r="C4">
        <v>20</v>
      </c>
      <c r="E4" s="150" t="s">
        <v>70</v>
      </c>
    </row>
    <row r="5" spans="1:5" x14ac:dyDescent="0.2">
      <c r="A5" t="s">
        <v>234</v>
      </c>
      <c r="B5">
        <v>51</v>
      </c>
      <c r="C5">
        <v>51</v>
      </c>
      <c r="E5" s="150" t="s">
        <v>71</v>
      </c>
    </row>
    <row r="6" spans="1:5" x14ac:dyDescent="0.2">
      <c r="A6" t="s">
        <v>235</v>
      </c>
      <c r="B6" t="s">
        <v>57</v>
      </c>
      <c r="C6" t="s">
        <v>57</v>
      </c>
      <c r="E6" s="150" t="s">
        <v>72</v>
      </c>
    </row>
    <row r="7" spans="1:5" x14ac:dyDescent="0.2">
      <c r="A7" t="s">
        <v>236</v>
      </c>
      <c r="B7" t="s">
        <v>43</v>
      </c>
      <c r="C7" t="s">
        <v>43</v>
      </c>
      <c r="E7" s="150" t="s">
        <v>285</v>
      </c>
    </row>
    <row r="8" spans="1:5" x14ac:dyDescent="0.2">
      <c r="A8" t="s">
        <v>237</v>
      </c>
      <c r="B8">
        <v>3</v>
      </c>
      <c r="C8">
        <v>3</v>
      </c>
      <c r="E8" s="150" t="s">
        <v>286</v>
      </c>
    </row>
    <row r="9" spans="1:5" x14ac:dyDescent="0.2">
      <c r="A9" t="s">
        <v>238</v>
      </c>
      <c r="B9">
        <v>5.92</v>
      </c>
      <c r="C9">
        <v>5.92</v>
      </c>
      <c r="E9" s="150" t="s">
        <v>287</v>
      </c>
    </row>
    <row r="10" spans="1:5" x14ac:dyDescent="0.2">
      <c r="A10" t="s">
        <v>260</v>
      </c>
      <c r="E10" s="150" t="s">
        <v>288</v>
      </c>
    </row>
    <row r="11" spans="1:5" x14ac:dyDescent="0.2">
      <c r="A11" t="s">
        <v>282</v>
      </c>
      <c r="B11" t="s">
        <v>281</v>
      </c>
      <c r="C11" t="s">
        <v>281</v>
      </c>
      <c r="E11" s="150" t="s">
        <v>74</v>
      </c>
    </row>
    <row r="12" spans="1:5" x14ac:dyDescent="0.2">
      <c r="A12" t="s">
        <v>233</v>
      </c>
      <c r="B12">
        <v>25</v>
      </c>
      <c r="C12">
        <v>25</v>
      </c>
      <c r="E12" s="150" t="s">
        <v>289</v>
      </c>
    </row>
    <row r="13" spans="1:5" x14ac:dyDescent="0.2">
      <c r="A13" t="s">
        <v>236</v>
      </c>
      <c r="B13" t="s">
        <v>39</v>
      </c>
      <c r="C13" t="s">
        <v>39</v>
      </c>
      <c r="E13" s="150" t="s">
        <v>76</v>
      </c>
    </row>
    <row r="14" spans="1:5" x14ac:dyDescent="0.2">
      <c r="A14" t="s">
        <v>234</v>
      </c>
      <c r="B14">
        <v>51</v>
      </c>
      <c r="C14">
        <v>51</v>
      </c>
      <c r="E14" s="150" t="s">
        <v>290</v>
      </c>
    </row>
    <row r="15" spans="1:5" x14ac:dyDescent="0.2">
      <c r="A15" t="s">
        <v>235</v>
      </c>
      <c r="B15" t="s">
        <v>57</v>
      </c>
      <c r="C15" t="s">
        <v>57</v>
      </c>
      <c r="E15" s="150" t="s">
        <v>291</v>
      </c>
    </row>
    <row r="16" spans="1:5" x14ac:dyDescent="0.2">
      <c r="A16" t="s">
        <v>265</v>
      </c>
      <c r="E16" s="150" t="s">
        <v>74</v>
      </c>
    </row>
    <row r="17" spans="1:5" x14ac:dyDescent="0.2">
      <c r="A17" t="s">
        <v>263</v>
      </c>
      <c r="B17">
        <v>-1.214735446453119E-6</v>
      </c>
      <c r="E17" s="150" t="s">
        <v>292</v>
      </c>
    </row>
    <row r="18" spans="1:5" x14ac:dyDescent="0.2">
      <c r="A18" t="s">
        <v>262</v>
      </c>
      <c r="B18">
        <v>10.665669930714007</v>
      </c>
      <c r="C18">
        <v>10.58</v>
      </c>
      <c r="D18" s="151">
        <f>+(B18-C18)/B18</f>
        <v>8.032306575258082E-3</v>
      </c>
      <c r="E18" s="150" t="s">
        <v>293</v>
      </c>
    </row>
    <row r="19" spans="1:5" x14ac:dyDescent="0.2">
      <c r="A19" t="s">
        <v>264</v>
      </c>
      <c r="E19" s="150" t="s">
        <v>294</v>
      </c>
    </row>
    <row r="20" spans="1:5" x14ac:dyDescent="0.2">
      <c r="A20" t="s">
        <v>258</v>
      </c>
      <c r="B20">
        <v>10.665669930714007</v>
      </c>
      <c r="E20" s="150" t="s">
        <v>295</v>
      </c>
    </row>
    <row r="21" spans="1:5" x14ac:dyDescent="0.2">
      <c r="A21" t="s">
        <v>271</v>
      </c>
      <c r="B21">
        <v>6.4330501837536058</v>
      </c>
      <c r="E21" s="150" t="s">
        <v>296</v>
      </c>
    </row>
    <row r="22" spans="1:5" x14ac:dyDescent="0.2">
      <c r="A22" t="s">
        <v>261</v>
      </c>
      <c r="B22">
        <v>3.4253779395724746</v>
      </c>
      <c r="E22" s="150" t="s">
        <v>297</v>
      </c>
    </row>
    <row r="23" spans="1:5" x14ac:dyDescent="0.2">
      <c r="A23" t="s">
        <v>244</v>
      </c>
      <c r="B23">
        <v>0.30066366157383756</v>
      </c>
      <c r="E23" s="150" t="s">
        <v>294</v>
      </c>
    </row>
    <row r="24" spans="1:5" x14ac:dyDescent="0.2">
      <c r="A24" t="s">
        <v>245</v>
      </c>
      <c r="B24">
        <v>3.5785151795264856</v>
      </c>
      <c r="E24" s="150" t="s">
        <v>298</v>
      </c>
    </row>
    <row r="25" spans="1:5" x14ac:dyDescent="0.2">
      <c r="A25" t="s">
        <v>268</v>
      </c>
      <c r="E25" s="150" t="s">
        <v>299</v>
      </c>
    </row>
    <row r="26" spans="1:5" x14ac:dyDescent="0.2">
      <c r="A26" t="s">
        <v>272</v>
      </c>
      <c r="B26">
        <v>10.665669930714007</v>
      </c>
      <c r="C26">
        <v>10.58</v>
      </c>
      <c r="D26" s="151">
        <f>+(B26-C26)/B26</f>
        <v>8.032306575258082E-3</v>
      </c>
      <c r="E26" s="150"/>
    </row>
    <row r="27" spans="1:5" x14ac:dyDescent="0.2">
      <c r="A27" t="s">
        <v>267</v>
      </c>
      <c r="B27">
        <v>6.4330501837536058</v>
      </c>
      <c r="C27">
        <v>6.39</v>
      </c>
      <c r="D27" s="151">
        <f>+(B27-C27)/B27</f>
        <v>6.692032942992975E-3</v>
      </c>
      <c r="E27" s="150"/>
    </row>
    <row r="28" spans="1:5" x14ac:dyDescent="0.2">
      <c r="A28" t="s">
        <v>273</v>
      </c>
      <c r="B28">
        <v>4.2326197469604008</v>
      </c>
      <c r="C28">
        <f>+R340</f>
        <v>4.1900000000000004</v>
      </c>
      <c r="D28" s="151">
        <f>+(B28-C28)/B28</f>
        <v>1.006935408998344E-2</v>
      </c>
      <c r="E28" s="150" t="s">
        <v>300</v>
      </c>
    </row>
    <row r="29" spans="1:5" x14ac:dyDescent="0.2">
      <c r="A29" t="s">
        <v>274</v>
      </c>
      <c r="B29">
        <v>3877.2999145739013</v>
      </c>
      <c r="C29">
        <f>+S359</f>
        <v>3919.2</v>
      </c>
      <c r="D29" s="151">
        <f>+(B29-C29)/B29</f>
        <v>-1.0806511322120184E-2</v>
      </c>
      <c r="E29" s="150" t="s">
        <v>301</v>
      </c>
    </row>
    <row r="30" spans="1:5" x14ac:dyDescent="0.2">
      <c r="A30" t="s">
        <v>275</v>
      </c>
      <c r="B30">
        <v>775.45998291478031</v>
      </c>
      <c r="C30">
        <f>+C29/C3</f>
        <v>783.83999999999992</v>
      </c>
      <c r="D30" s="151">
        <f>+(B30-C30)/B30</f>
        <v>-1.0806511322120066E-2</v>
      </c>
      <c r="E30" s="150" t="s">
        <v>302</v>
      </c>
    </row>
    <row r="31" spans="1:5" x14ac:dyDescent="0.2">
      <c r="E31" s="150" t="s">
        <v>303</v>
      </c>
    </row>
    <row r="32" spans="1:5" x14ac:dyDescent="0.2">
      <c r="E32" s="150" t="s">
        <v>304</v>
      </c>
    </row>
    <row r="33" spans="5:5" x14ac:dyDescent="0.2">
      <c r="E33" s="150" t="s">
        <v>305</v>
      </c>
    </row>
    <row r="34" spans="5:5" x14ac:dyDescent="0.2">
      <c r="E34" s="150"/>
    </row>
    <row r="35" spans="5:5" x14ac:dyDescent="0.2">
      <c r="E35" s="150" t="s">
        <v>306</v>
      </c>
    </row>
    <row r="36" spans="5:5" x14ac:dyDescent="0.2">
      <c r="E36" s="150" t="s">
        <v>307</v>
      </c>
    </row>
    <row r="37" spans="5:5" x14ac:dyDescent="0.2">
      <c r="E37" s="150" t="s">
        <v>308</v>
      </c>
    </row>
    <row r="38" spans="5:5" x14ac:dyDescent="0.2">
      <c r="E38" s="150"/>
    </row>
    <row r="39" spans="5:5" x14ac:dyDescent="0.2">
      <c r="E39" s="150" t="s">
        <v>309</v>
      </c>
    </row>
    <row r="40" spans="5:5" x14ac:dyDescent="0.2">
      <c r="E40" s="150" t="s">
        <v>310</v>
      </c>
    </row>
    <row r="41" spans="5:5" x14ac:dyDescent="0.2">
      <c r="E41" s="150" t="s">
        <v>309</v>
      </c>
    </row>
    <row r="42" spans="5:5" x14ac:dyDescent="0.2">
      <c r="E42" s="150" t="s">
        <v>311</v>
      </c>
    </row>
    <row r="43" spans="5:5" x14ac:dyDescent="0.2">
      <c r="E43" s="150" t="s">
        <v>312</v>
      </c>
    </row>
    <row r="44" spans="5:5" x14ac:dyDescent="0.2">
      <c r="E44" s="150" t="s">
        <v>313</v>
      </c>
    </row>
    <row r="45" spans="5:5" x14ac:dyDescent="0.2">
      <c r="E45" s="150" t="s">
        <v>314</v>
      </c>
    </row>
    <row r="46" spans="5:5" x14ac:dyDescent="0.2">
      <c r="E46" s="150" t="s">
        <v>315</v>
      </c>
    </row>
    <row r="47" spans="5:5" x14ac:dyDescent="0.2">
      <c r="E47" s="150"/>
    </row>
    <row r="48" spans="5:5" x14ac:dyDescent="0.2">
      <c r="E48" s="150" t="s">
        <v>316</v>
      </c>
    </row>
    <row r="49" spans="5:5" x14ac:dyDescent="0.2">
      <c r="E49" s="150" t="s">
        <v>317</v>
      </c>
    </row>
    <row r="50" spans="5:5" x14ac:dyDescent="0.2">
      <c r="E50" s="150" t="s">
        <v>318</v>
      </c>
    </row>
    <row r="51" spans="5:5" x14ac:dyDescent="0.2">
      <c r="E51" s="150" t="s">
        <v>319</v>
      </c>
    </row>
    <row r="52" spans="5:5" x14ac:dyDescent="0.2">
      <c r="E52" s="150" t="s">
        <v>320</v>
      </c>
    </row>
    <row r="53" spans="5:5" x14ac:dyDescent="0.2">
      <c r="E53" s="150" t="s">
        <v>321</v>
      </c>
    </row>
    <row r="54" spans="5:5" x14ac:dyDescent="0.2">
      <c r="E54" s="150" t="s">
        <v>322</v>
      </c>
    </row>
    <row r="55" spans="5:5" x14ac:dyDescent="0.2">
      <c r="E55" s="150" t="s">
        <v>323</v>
      </c>
    </row>
    <row r="56" spans="5:5" x14ac:dyDescent="0.2">
      <c r="E56" s="150" t="s">
        <v>324</v>
      </c>
    </row>
    <row r="57" spans="5:5" x14ac:dyDescent="0.2">
      <c r="E57" s="150" t="s">
        <v>325</v>
      </c>
    </row>
    <row r="58" spans="5:5" x14ac:dyDescent="0.2">
      <c r="E58" s="150" t="s">
        <v>326</v>
      </c>
    </row>
    <row r="59" spans="5:5" x14ac:dyDescent="0.2">
      <c r="E59" s="150" t="s">
        <v>327</v>
      </c>
    </row>
    <row r="60" spans="5:5" x14ac:dyDescent="0.2">
      <c r="E60" s="150" t="s">
        <v>328</v>
      </c>
    </row>
    <row r="61" spans="5:5" x14ac:dyDescent="0.2">
      <c r="E61" s="150" t="s">
        <v>329</v>
      </c>
    </row>
    <row r="62" spans="5:5" x14ac:dyDescent="0.2">
      <c r="E62" s="150" t="s">
        <v>330</v>
      </c>
    </row>
    <row r="63" spans="5:5" x14ac:dyDescent="0.2">
      <c r="E63" s="150" t="s">
        <v>331</v>
      </c>
    </row>
    <row r="64" spans="5:5" x14ac:dyDescent="0.2">
      <c r="E64" s="150" t="s">
        <v>332</v>
      </c>
    </row>
    <row r="65" spans="5:5" x14ac:dyDescent="0.2">
      <c r="E65" s="150" t="s">
        <v>333</v>
      </c>
    </row>
    <row r="66" spans="5:5" x14ac:dyDescent="0.2">
      <c r="E66" s="150" t="s">
        <v>334</v>
      </c>
    </row>
    <row r="67" spans="5:5" x14ac:dyDescent="0.2">
      <c r="E67" s="150" t="s">
        <v>335</v>
      </c>
    </row>
    <row r="68" spans="5:5" x14ac:dyDescent="0.2">
      <c r="E68" s="150" t="s">
        <v>336</v>
      </c>
    </row>
    <row r="69" spans="5:5" x14ac:dyDescent="0.2">
      <c r="E69" s="150" t="s">
        <v>337</v>
      </c>
    </row>
    <row r="70" spans="5:5" x14ac:dyDescent="0.2">
      <c r="E70" s="150" t="s">
        <v>338</v>
      </c>
    </row>
    <row r="71" spans="5:5" x14ac:dyDescent="0.2">
      <c r="E71" s="150" t="s">
        <v>339</v>
      </c>
    </row>
    <row r="72" spans="5:5" x14ac:dyDescent="0.2">
      <c r="E72" s="150" t="s">
        <v>340</v>
      </c>
    </row>
    <row r="73" spans="5:5" x14ac:dyDescent="0.2">
      <c r="E73" s="150" t="s">
        <v>341</v>
      </c>
    </row>
    <row r="74" spans="5:5" x14ac:dyDescent="0.2">
      <c r="E74" s="150" t="s">
        <v>342</v>
      </c>
    </row>
    <row r="75" spans="5:5" x14ac:dyDescent="0.2">
      <c r="E75" s="150" t="s">
        <v>343</v>
      </c>
    </row>
    <row r="76" spans="5:5" x14ac:dyDescent="0.2">
      <c r="E76" s="150" t="s">
        <v>344</v>
      </c>
    </row>
    <row r="77" spans="5:5" x14ac:dyDescent="0.2">
      <c r="E77" s="150" t="s">
        <v>345</v>
      </c>
    </row>
    <row r="78" spans="5:5" x14ac:dyDescent="0.2">
      <c r="E78" s="150" t="s">
        <v>346</v>
      </c>
    </row>
    <row r="79" spans="5:5" x14ac:dyDescent="0.2">
      <c r="E79" s="150" t="s">
        <v>347</v>
      </c>
    </row>
    <row r="80" spans="5:5" x14ac:dyDescent="0.2">
      <c r="E80" s="150" t="s">
        <v>348</v>
      </c>
    </row>
    <row r="81" spans="5:5" x14ac:dyDescent="0.2">
      <c r="E81" s="150" t="s">
        <v>349</v>
      </c>
    </row>
    <row r="82" spans="5:5" x14ac:dyDescent="0.2">
      <c r="E82" s="150" t="s">
        <v>350</v>
      </c>
    </row>
    <row r="83" spans="5:5" x14ac:dyDescent="0.2">
      <c r="E83" s="150" t="s">
        <v>351</v>
      </c>
    </row>
    <row r="84" spans="5:5" x14ac:dyDescent="0.2">
      <c r="E84" s="150" t="s">
        <v>352</v>
      </c>
    </row>
    <row r="85" spans="5:5" x14ac:dyDescent="0.2">
      <c r="E85" s="150" t="s">
        <v>353</v>
      </c>
    </row>
    <row r="86" spans="5:5" x14ac:dyDescent="0.2">
      <c r="E86" s="150" t="s">
        <v>354</v>
      </c>
    </row>
    <row r="87" spans="5:5" x14ac:dyDescent="0.2">
      <c r="E87" s="150" t="s">
        <v>355</v>
      </c>
    </row>
    <row r="88" spans="5:5" x14ac:dyDescent="0.2">
      <c r="E88" s="150" t="s">
        <v>356</v>
      </c>
    </row>
    <row r="89" spans="5:5" x14ac:dyDescent="0.2">
      <c r="E89" s="150" t="s">
        <v>357</v>
      </c>
    </row>
    <row r="90" spans="5:5" x14ac:dyDescent="0.2">
      <c r="E90" s="150" t="s">
        <v>358</v>
      </c>
    </row>
    <row r="91" spans="5:5" x14ac:dyDescent="0.2">
      <c r="E91" s="150"/>
    </row>
    <row r="92" spans="5:5" x14ac:dyDescent="0.2">
      <c r="E92" s="150"/>
    </row>
    <row r="93" spans="5:5" x14ac:dyDescent="0.2">
      <c r="E93" s="150" t="s">
        <v>304</v>
      </c>
    </row>
    <row r="94" spans="5:5" x14ac:dyDescent="0.2">
      <c r="E94" s="150" t="s">
        <v>305</v>
      </c>
    </row>
    <row r="95" spans="5:5" x14ac:dyDescent="0.2">
      <c r="E95" s="150"/>
    </row>
    <row r="96" spans="5:5" x14ac:dyDescent="0.2">
      <c r="E96" s="150" t="s">
        <v>306</v>
      </c>
    </row>
    <row r="97" spans="5:5" x14ac:dyDescent="0.2">
      <c r="E97" s="150" t="s">
        <v>359</v>
      </c>
    </row>
    <row r="98" spans="5:5" x14ac:dyDescent="0.2">
      <c r="E98" s="150" t="s">
        <v>308</v>
      </c>
    </row>
    <row r="99" spans="5:5" x14ac:dyDescent="0.2">
      <c r="E99" s="150"/>
    </row>
    <row r="100" spans="5:5" x14ac:dyDescent="0.2">
      <c r="E100" s="150" t="s">
        <v>360</v>
      </c>
    </row>
    <row r="101" spans="5:5" x14ac:dyDescent="0.2">
      <c r="E101" s="150" t="s">
        <v>361</v>
      </c>
    </row>
    <row r="102" spans="5:5" x14ac:dyDescent="0.2">
      <c r="E102" s="150" t="s">
        <v>360</v>
      </c>
    </row>
    <row r="103" spans="5:5" x14ac:dyDescent="0.2">
      <c r="E103" s="150" t="s">
        <v>74</v>
      </c>
    </row>
    <row r="104" spans="5:5" x14ac:dyDescent="0.2">
      <c r="E104" s="150" t="s">
        <v>289</v>
      </c>
    </row>
    <row r="105" spans="5:5" x14ac:dyDescent="0.2">
      <c r="E105" s="150" t="s">
        <v>76</v>
      </c>
    </row>
    <row r="106" spans="5:5" x14ac:dyDescent="0.2">
      <c r="E106" s="150" t="s">
        <v>290</v>
      </c>
    </row>
    <row r="107" spans="5:5" x14ac:dyDescent="0.2">
      <c r="E107" s="150" t="s">
        <v>291</v>
      </c>
    </row>
    <row r="108" spans="5:5" x14ac:dyDescent="0.2">
      <c r="E108" s="150" t="s">
        <v>74</v>
      </c>
    </row>
    <row r="109" spans="5:5" x14ac:dyDescent="0.2">
      <c r="E109" s="150"/>
    </row>
    <row r="110" spans="5:5" x14ac:dyDescent="0.2">
      <c r="E110" s="150" t="s">
        <v>362</v>
      </c>
    </row>
    <row r="111" spans="5:5" x14ac:dyDescent="0.2">
      <c r="E111" s="150" t="s">
        <v>363</v>
      </c>
    </row>
    <row r="112" spans="5:5" x14ac:dyDescent="0.2">
      <c r="E112" s="150" t="s">
        <v>364</v>
      </c>
    </row>
    <row r="113" spans="5:5" x14ac:dyDescent="0.2">
      <c r="E113" s="150" t="s">
        <v>365</v>
      </c>
    </row>
    <row r="114" spans="5:5" x14ac:dyDescent="0.2">
      <c r="E114" s="150" t="s">
        <v>366</v>
      </c>
    </row>
    <row r="115" spans="5:5" x14ac:dyDescent="0.2">
      <c r="E115" s="150" t="s">
        <v>367</v>
      </c>
    </row>
    <row r="116" spans="5:5" x14ac:dyDescent="0.2">
      <c r="E116" s="150" t="s">
        <v>368</v>
      </c>
    </row>
    <row r="117" spans="5:5" x14ac:dyDescent="0.2">
      <c r="E117" s="150" t="s">
        <v>369</v>
      </c>
    </row>
    <row r="118" spans="5:5" x14ac:dyDescent="0.2">
      <c r="E118" s="150" t="s">
        <v>370</v>
      </c>
    </row>
    <row r="119" spans="5:5" x14ac:dyDescent="0.2">
      <c r="E119" s="150" t="s">
        <v>371</v>
      </c>
    </row>
    <row r="120" spans="5:5" x14ac:dyDescent="0.2">
      <c r="E120" s="150" t="s">
        <v>372</v>
      </c>
    </row>
    <row r="121" spans="5:5" x14ac:dyDescent="0.2">
      <c r="E121" s="150" t="s">
        <v>373</v>
      </c>
    </row>
    <row r="122" spans="5:5" x14ac:dyDescent="0.2">
      <c r="E122" s="150" t="s">
        <v>374</v>
      </c>
    </row>
    <row r="123" spans="5:5" x14ac:dyDescent="0.2">
      <c r="E123" s="150" t="s">
        <v>375</v>
      </c>
    </row>
    <row r="124" spans="5:5" x14ac:dyDescent="0.2">
      <c r="E124" s="150" t="s">
        <v>376</v>
      </c>
    </row>
    <row r="125" spans="5:5" x14ac:dyDescent="0.2">
      <c r="E125" s="150" t="s">
        <v>377</v>
      </c>
    </row>
    <row r="126" spans="5:5" x14ac:dyDescent="0.2">
      <c r="E126" s="150" t="s">
        <v>378</v>
      </c>
    </row>
    <row r="127" spans="5:5" x14ac:dyDescent="0.2">
      <c r="E127" s="150" t="s">
        <v>379</v>
      </c>
    </row>
    <row r="128" spans="5:5" x14ac:dyDescent="0.2">
      <c r="E128" s="150" t="s">
        <v>380</v>
      </c>
    </row>
    <row r="129" spans="5:5" x14ac:dyDescent="0.2">
      <c r="E129" s="150" t="s">
        <v>381</v>
      </c>
    </row>
    <row r="130" spans="5:5" x14ac:dyDescent="0.2">
      <c r="E130" s="150" t="s">
        <v>382</v>
      </c>
    </row>
    <row r="131" spans="5:5" x14ac:dyDescent="0.2">
      <c r="E131" s="150" t="s">
        <v>383</v>
      </c>
    </row>
    <row r="132" spans="5:5" x14ac:dyDescent="0.2">
      <c r="E132" s="150" t="s">
        <v>384</v>
      </c>
    </row>
    <row r="133" spans="5:5" x14ac:dyDescent="0.2">
      <c r="E133" s="150" t="s">
        <v>385</v>
      </c>
    </row>
    <row r="134" spans="5:5" x14ac:dyDescent="0.2">
      <c r="E134" s="150" t="s">
        <v>386</v>
      </c>
    </row>
    <row r="135" spans="5:5" x14ac:dyDescent="0.2">
      <c r="E135" s="150" t="s">
        <v>387</v>
      </c>
    </row>
    <row r="136" spans="5:5" x14ac:dyDescent="0.2">
      <c r="E136" s="150" t="s">
        <v>388</v>
      </c>
    </row>
    <row r="137" spans="5:5" x14ac:dyDescent="0.2">
      <c r="E137" s="150" t="s">
        <v>389</v>
      </c>
    </row>
    <row r="138" spans="5:5" x14ac:dyDescent="0.2">
      <c r="E138" s="150" t="s">
        <v>390</v>
      </c>
    </row>
    <row r="139" spans="5:5" x14ac:dyDescent="0.2">
      <c r="E139" s="150" t="s">
        <v>391</v>
      </c>
    </row>
    <row r="140" spans="5:5" x14ac:dyDescent="0.2">
      <c r="E140" s="150" t="s">
        <v>392</v>
      </c>
    </row>
    <row r="141" spans="5:5" x14ac:dyDescent="0.2">
      <c r="E141" s="150" t="s">
        <v>393</v>
      </c>
    </row>
    <row r="142" spans="5:5" x14ac:dyDescent="0.2">
      <c r="E142" s="150" t="s">
        <v>394</v>
      </c>
    </row>
    <row r="143" spans="5:5" x14ac:dyDescent="0.2">
      <c r="E143" s="150" t="s">
        <v>395</v>
      </c>
    </row>
    <row r="144" spans="5:5" x14ac:dyDescent="0.2">
      <c r="E144" s="150" t="s">
        <v>396</v>
      </c>
    </row>
    <row r="145" spans="5:5" x14ac:dyDescent="0.2">
      <c r="E145" s="150" t="s">
        <v>397</v>
      </c>
    </row>
    <row r="146" spans="5:5" x14ac:dyDescent="0.2">
      <c r="E146" s="150" t="s">
        <v>398</v>
      </c>
    </row>
    <row r="147" spans="5:5" x14ac:dyDescent="0.2">
      <c r="E147" s="150" t="s">
        <v>399</v>
      </c>
    </row>
    <row r="148" spans="5:5" x14ac:dyDescent="0.2">
      <c r="E148" s="150" t="s">
        <v>400</v>
      </c>
    </row>
    <row r="149" spans="5:5" x14ac:dyDescent="0.2">
      <c r="E149" s="150" t="s">
        <v>401</v>
      </c>
    </row>
    <row r="150" spans="5:5" x14ac:dyDescent="0.2">
      <c r="E150" s="150" t="s">
        <v>402</v>
      </c>
    </row>
    <row r="151" spans="5:5" x14ac:dyDescent="0.2">
      <c r="E151" s="150" t="s">
        <v>403</v>
      </c>
    </row>
    <row r="152" spans="5:5" x14ac:dyDescent="0.2">
      <c r="E152" s="150" t="s">
        <v>404</v>
      </c>
    </row>
    <row r="153" spans="5:5" x14ac:dyDescent="0.2">
      <c r="E153" s="150" t="s">
        <v>304</v>
      </c>
    </row>
    <row r="154" spans="5:5" x14ac:dyDescent="0.2">
      <c r="E154" s="150" t="s">
        <v>305</v>
      </c>
    </row>
    <row r="155" spans="5:5" x14ac:dyDescent="0.2">
      <c r="E155" s="150"/>
    </row>
    <row r="156" spans="5:5" x14ac:dyDescent="0.2">
      <c r="E156" s="150" t="s">
        <v>306</v>
      </c>
    </row>
    <row r="157" spans="5:5" x14ac:dyDescent="0.2">
      <c r="E157" s="150" t="s">
        <v>405</v>
      </c>
    </row>
    <row r="158" spans="5:5" x14ac:dyDescent="0.2">
      <c r="E158" s="150" t="s">
        <v>308</v>
      </c>
    </row>
    <row r="159" spans="5:5" x14ac:dyDescent="0.2">
      <c r="E159" s="150"/>
    </row>
    <row r="160" spans="5:5" x14ac:dyDescent="0.2">
      <c r="E160" s="150"/>
    </row>
    <row r="161" spans="5:5" x14ac:dyDescent="0.2">
      <c r="E161" s="150" t="s">
        <v>362</v>
      </c>
    </row>
    <row r="162" spans="5:5" x14ac:dyDescent="0.2">
      <c r="E162" s="150" t="s">
        <v>363</v>
      </c>
    </row>
    <row r="163" spans="5:5" x14ac:dyDescent="0.2">
      <c r="E163" s="150" t="s">
        <v>364</v>
      </c>
    </row>
    <row r="164" spans="5:5" x14ac:dyDescent="0.2">
      <c r="E164" s="150" t="s">
        <v>406</v>
      </c>
    </row>
    <row r="165" spans="5:5" x14ac:dyDescent="0.2">
      <c r="E165" s="150" t="s">
        <v>407</v>
      </c>
    </row>
    <row r="166" spans="5:5" x14ac:dyDescent="0.2">
      <c r="E166" s="150" t="s">
        <v>408</v>
      </c>
    </row>
    <row r="167" spans="5:5" x14ac:dyDescent="0.2">
      <c r="E167" s="150" t="s">
        <v>409</v>
      </c>
    </row>
    <row r="168" spans="5:5" x14ac:dyDescent="0.2">
      <c r="E168" s="150" t="s">
        <v>410</v>
      </c>
    </row>
    <row r="169" spans="5:5" x14ac:dyDescent="0.2">
      <c r="E169" s="150" t="s">
        <v>411</v>
      </c>
    </row>
    <row r="170" spans="5:5" x14ac:dyDescent="0.2">
      <c r="E170" s="150" t="s">
        <v>412</v>
      </c>
    </row>
    <row r="171" spans="5:5" x14ac:dyDescent="0.2">
      <c r="E171" s="150" t="s">
        <v>413</v>
      </c>
    </row>
    <row r="172" spans="5:5" x14ac:dyDescent="0.2">
      <c r="E172" s="150" t="s">
        <v>414</v>
      </c>
    </row>
    <row r="173" spans="5:5" x14ac:dyDescent="0.2">
      <c r="E173" s="150" t="s">
        <v>415</v>
      </c>
    </row>
    <row r="174" spans="5:5" x14ac:dyDescent="0.2">
      <c r="E174" s="150" t="s">
        <v>416</v>
      </c>
    </row>
    <row r="175" spans="5:5" x14ac:dyDescent="0.2">
      <c r="E175" s="150" t="s">
        <v>417</v>
      </c>
    </row>
    <row r="176" spans="5:5" x14ac:dyDescent="0.2">
      <c r="E176" s="150" t="s">
        <v>418</v>
      </c>
    </row>
    <row r="177" spans="5:5" x14ac:dyDescent="0.2">
      <c r="E177" s="150" t="s">
        <v>419</v>
      </c>
    </row>
    <row r="178" spans="5:5" x14ac:dyDescent="0.2">
      <c r="E178" s="150" t="s">
        <v>420</v>
      </c>
    </row>
    <row r="179" spans="5:5" x14ac:dyDescent="0.2">
      <c r="E179" s="150" t="s">
        <v>421</v>
      </c>
    </row>
    <row r="180" spans="5:5" x14ac:dyDescent="0.2">
      <c r="E180" s="150" t="s">
        <v>422</v>
      </c>
    </row>
    <row r="181" spans="5:5" x14ac:dyDescent="0.2">
      <c r="E181" s="150" t="s">
        <v>423</v>
      </c>
    </row>
    <row r="182" spans="5:5" x14ac:dyDescent="0.2">
      <c r="E182" s="150" t="s">
        <v>424</v>
      </c>
    </row>
    <row r="183" spans="5:5" x14ac:dyDescent="0.2">
      <c r="E183" s="150" t="s">
        <v>425</v>
      </c>
    </row>
    <row r="184" spans="5:5" x14ac:dyDescent="0.2">
      <c r="E184" s="150" t="s">
        <v>426</v>
      </c>
    </row>
    <row r="185" spans="5:5" x14ac:dyDescent="0.2">
      <c r="E185" s="150" t="s">
        <v>427</v>
      </c>
    </row>
    <row r="186" spans="5:5" x14ac:dyDescent="0.2">
      <c r="E186" s="150" t="s">
        <v>428</v>
      </c>
    </row>
    <row r="187" spans="5:5" x14ac:dyDescent="0.2">
      <c r="E187" s="150" t="s">
        <v>429</v>
      </c>
    </row>
    <row r="188" spans="5:5" x14ac:dyDescent="0.2">
      <c r="E188" s="150" t="s">
        <v>430</v>
      </c>
    </row>
    <row r="189" spans="5:5" x14ac:dyDescent="0.2">
      <c r="E189" s="150" t="s">
        <v>431</v>
      </c>
    </row>
    <row r="190" spans="5:5" x14ac:dyDescent="0.2">
      <c r="E190" s="150" t="s">
        <v>432</v>
      </c>
    </row>
    <row r="191" spans="5:5" x14ac:dyDescent="0.2">
      <c r="E191" s="150" t="s">
        <v>433</v>
      </c>
    </row>
    <row r="192" spans="5:5" x14ac:dyDescent="0.2">
      <c r="E192" s="150" t="s">
        <v>434</v>
      </c>
    </row>
    <row r="193" spans="5:5" x14ac:dyDescent="0.2">
      <c r="E193" s="150" t="s">
        <v>435</v>
      </c>
    </row>
    <row r="194" spans="5:5" x14ac:dyDescent="0.2">
      <c r="E194" s="150" t="s">
        <v>436</v>
      </c>
    </row>
    <row r="195" spans="5:5" x14ac:dyDescent="0.2">
      <c r="E195" s="150" t="s">
        <v>437</v>
      </c>
    </row>
    <row r="196" spans="5:5" x14ac:dyDescent="0.2">
      <c r="E196" s="150" t="s">
        <v>438</v>
      </c>
    </row>
    <row r="197" spans="5:5" x14ac:dyDescent="0.2">
      <c r="E197" s="150" t="s">
        <v>439</v>
      </c>
    </row>
    <row r="198" spans="5:5" x14ac:dyDescent="0.2">
      <c r="E198" s="150" t="s">
        <v>440</v>
      </c>
    </row>
    <row r="199" spans="5:5" x14ac:dyDescent="0.2">
      <c r="E199" s="150" t="s">
        <v>441</v>
      </c>
    </row>
    <row r="200" spans="5:5" x14ac:dyDescent="0.2">
      <c r="E200" s="150" t="s">
        <v>442</v>
      </c>
    </row>
    <row r="201" spans="5:5" x14ac:dyDescent="0.2">
      <c r="E201" s="150" t="s">
        <v>443</v>
      </c>
    </row>
    <row r="202" spans="5:5" x14ac:dyDescent="0.2">
      <c r="E202" s="150" t="s">
        <v>444</v>
      </c>
    </row>
    <row r="203" spans="5:5" x14ac:dyDescent="0.2">
      <c r="E203" s="150" t="s">
        <v>445</v>
      </c>
    </row>
    <row r="204" spans="5:5" x14ac:dyDescent="0.2">
      <c r="E204" s="150" t="s">
        <v>446</v>
      </c>
    </row>
    <row r="205" spans="5:5" x14ac:dyDescent="0.2">
      <c r="E205" s="150" t="s">
        <v>447</v>
      </c>
    </row>
    <row r="206" spans="5:5" x14ac:dyDescent="0.2">
      <c r="E206" s="150" t="s">
        <v>448</v>
      </c>
    </row>
    <row r="207" spans="5:5" x14ac:dyDescent="0.2">
      <c r="E207" s="150" t="s">
        <v>449</v>
      </c>
    </row>
    <row r="208" spans="5:5" x14ac:dyDescent="0.2">
      <c r="E208" s="150" t="s">
        <v>450</v>
      </c>
    </row>
    <row r="209" spans="5:5" x14ac:dyDescent="0.2">
      <c r="E209" s="150" t="s">
        <v>451</v>
      </c>
    </row>
    <row r="210" spans="5:5" x14ac:dyDescent="0.2">
      <c r="E210" s="150" t="s">
        <v>452</v>
      </c>
    </row>
    <row r="211" spans="5:5" x14ac:dyDescent="0.2">
      <c r="E211" s="150" t="s">
        <v>453</v>
      </c>
    </row>
    <row r="212" spans="5:5" x14ac:dyDescent="0.2">
      <c r="E212" s="150" t="s">
        <v>454</v>
      </c>
    </row>
    <row r="213" spans="5:5" x14ac:dyDescent="0.2">
      <c r="E213" s="150" t="s">
        <v>304</v>
      </c>
    </row>
    <row r="214" spans="5:5" x14ac:dyDescent="0.2">
      <c r="E214" s="150" t="s">
        <v>305</v>
      </c>
    </row>
    <row r="215" spans="5:5" x14ac:dyDescent="0.2">
      <c r="E215" s="150"/>
    </row>
    <row r="216" spans="5:5" x14ac:dyDescent="0.2">
      <c r="E216" s="150" t="s">
        <v>306</v>
      </c>
    </row>
    <row r="217" spans="5:5" x14ac:dyDescent="0.2">
      <c r="E217" s="150" t="s">
        <v>455</v>
      </c>
    </row>
    <row r="218" spans="5:5" x14ac:dyDescent="0.2">
      <c r="E218" s="150" t="s">
        <v>308</v>
      </c>
    </row>
    <row r="219" spans="5:5" x14ac:dyDescent="0.2">
      <c r="E219" s="150"/>
    </row>
    <row r="220" spans="5:5" x14ac:dyDescent="0.2">
      <c r="E220" s="150"/>
    </row>
    <row r="221" spans="5:5" x14ac:dyDescent="0.2">
      <c r="E221" s="150" t="s">
        <v>362</v>
      </c>
    </row>
    <row r="222" spans="5:5" x14ac:dyDescent="0.2">
      <c r="E222" s="150" t="s">
        <v>363</v>
      </c>
    </row>
    <row r="223" spans="5:5" x14ac:dyDescent="0.2">
      <c r="E223" s="150" t="s">
        <v>364</v>
      </c>
    </row>
    <row r="224" spans="5:5" x14ac:dyDescent="0.2">
      <c r="E224" s="150" t="s">
        <v>456</v>
      </c>
    </row>
    <row r="225" spans="5:5" x14ac:dyDescent="0.2">
      <c r="E225" s="150" t="s">
        <v>457</v>
      </c>
    </row>
    <row r="226" spans="5:5" x14ac:dyDescent="0.2">
      <c r="E226" s="150" t="s">
        <v>458</v>
      </c>
    </row>
    <row r="227" spans="5:5" x14ac:dyDescent="0.2">
      <c r="E227" s="150" t="s">
        <v>459</v>
      </c>
    </row>
    <row r="228" spans="5:5" x14ac:dyDescent="0.2">
      <c r="E228" s="150" t="s">
        <v>460</v>
      </c>
    </row>
    <row r="229" spans="5:5" x14ac:dyDescent="0.2">
      <c r="E229" s="150" t="s">
        <v>461</v>
      </c>
    </row>
    <row r="230" spans="5:5" x14ac:dyDescent="0.2">
      <c r="E230" s="150" t="s">
        <v>462</v>
      </c>
    </row>
    <row r="231" spans="5:5" x14ac:dyDescent="0.2">
      <c r="E231" s="150" t="s">
        <v>463</v>
      </c>
    </row>
    <row r="232" spans="5:5" x14ac:dyDescent="0.2">
      <c r="E232" s="150" t="s">
        <v>464</v>
      </c>
    </row>
    <row r="233" spans="5:5" x14ac:dyDescent="0.2">
      <c r="E233" s="150" t="s">
        <v>465</v>
      </c>
    </row>
    <row r="234" spans="5:5" x14ac:dyDescent="0.2">
      <c r="E234" s="150" t="s">
        <v>466</v>
      </c>
    </row>
    <row r="235" spans="5:5" x14ac:dyDescent="0.2">
      <c r="E235" s="150"/>
    </row>
    <row r="236" spans="5:5" x14ac:dyDescent="0.2">
      <c r="E236" s="150"/>
    </row>
    <row r="237" spans="5:5" x14ac:dyDescent="0.2">
      <c r="E237" s="150"/>
    </row>
    <row r="238" spans="5:5" x14ac:dyDescent="0.2">
      <c r="E238" s="150" t="s">
        <v>304</v>
      </c>
    </row>
    <row r="239" spans="5:5" x14ac:dyDescent="0.2">
      <c r="E239" s="150" t="s">
        <v>305</v>
      </c>
    </row>
    <row r="240" spans="5:5" x14ac:dyDescent="0.2">
      <c r="E240" s="150"/>
    </row>
    <row r="241" spans="5:5" x14ac:dyDescent="0.2">
      <c r="E241" s="150" t="s">
        <v>306</v>
      </c>
    </row>
    <row r="242" spans="5:5" x14ac:dyDescent="0.2">
      <c r="E242" s="150" t="s">
        <v>467</v>
      </c>
    </row>
    <row r="243" spans="5:5" x14ac:dyDescent="0.2">
      <c r="E243" s="150" t="s">
        <v>308</v>
      </c>
    </row>
    <row r="244" spans="5:5" x14ac:dyDescent="0.2">
      <c r="E244" s="150"/>
    </row>
    <row r="245" spans="5:5" x14ac:dyDescent="0.2">
      <c r="E245" s="150" t="s">
        <v>309</v>
      </c>
    </row>
    <row r="246" spans="5:5" x14ac:dyDescent="0.2">
      <c r="E246" s="150" t="s">
        <v>468</v>
      </c>
    </row>
    <row r="247" spans="5:5" x14ac:dyDescent="0.2">
      <c r="E247" s="150" t="s">
        <v>309</v>
      </c>
    </row>
    <row r="248" spans="5:5" x14ac:dyDescent="0.2">
      <c r="E248" s="150" t="s">
        <v>312</v>
      </c>
    </row>
    <row r="249" spans="5:5" x14ac:dyDescent="0.2">
      <c r="E249" s="150" t="s">
        <v>313</v>
      </c>
    </row>
    <row r="250" spans="5:5" x14ac:dyDescent="0.2">
      <c r="E250" s="150" t="s">
        <v>469</v>
      </c>
    </row>
    <row r="251" spans="5:5" x14ac:dyDescent="0.2">
      <c r="E251" s="150" t="s">
        <v>470</v>
      </c>
    </row>
    <row r="252" spans="5:5" x14ac:dyDescent="0.2">
      <c r="E252" s="150"/>
    </row>
    <row r="253" spans="5:5" x14ac:dyDescent="0.2">
      <c r="E253" s="150" t="s">
        <v>316</v>
      </c>
    </row>
    <row r="254" spans="5:5" x14ac:dyDescent="0.2">
      <c r="E254" s="150" t="s">
        <v>317</v>
      </c>
    </row>
    <row r="255" spans="5:5" x14ac:dyDescent="0.2">
      <c r="E255" s="150" t="s">
        <v>318</v>
      </c>
    </row>
    <row r="256" spans="5:5" x14ac:dyDescent="0.2">
      <c r="E256" s="150" t="s">
        <v>471</v>
      </c>
    </row>
    <row r="257" spans="5:5" x14ac:dyDescent="0.2">
      <c r="E257" s="150" t="s">
        <v>472</v>
      </c>
    </row>
    <row r="258" spans="5:5" x14ac:dyDescent="0.2">
      <c r="E258" s="150" t="s">
        <v>473</v>
      </c>
    </row>
    <row r="259" spans="5:5" x14ac:dyDescent="0.2">
      <c r="E259" s="150" t="s">
        <v>474</v>
      </c>
    </row>
    <row r="260" spans="5:5" x14ac:dyDescent="0.2">
      <c r="E260" s="150" t="s">
        <v>475</v>
      </c>
    </row>
    <row r="261" spans="5:5" x14ac:dyDescent="0.2">
      <c r="E261" s="150" t="s">
        <v>476</v>
      </c>
    </row>
    <row r="262" spans="5:5" x14ac:dyDescent="0.2">
      <c r="E262" s="150" t="s">
        <v>477</v>
      </c>
    </row>
    <row r="263" spans="5:5" x14ac:dyDescent="0.2">
      <c r="E263" s="150" t="s">
        <v>478</v>
      </c>
    </row>
    <row r="264" spans="5:5" x14ac:dyDescent="0.2">
      <c r="E264" s="150" t="s">
        <v>479</v>
      </c>
    </row>
    <row r="265" spans="5:5" x14ac:dyDescent="0.2">
      <c r="E265" s="150" t="s">
        <v>480</v>
      </c>
    </row>
    <row r="266" spans="5:5" x14ac:dyDescent="0.2">
      <c r="E266" s="150" t="s">
        <v>481</v>
      </c>
    </row>
    <row r="267" spans="5:5" x14ac:dyDescent="0.2">
      <c r="E267" s="150" t="s">
        <v>482</v>
      </c>
    </row>
    <row r="268" spans="5:5" x14ac:dyDescent="0.2">
      <c r="E268" s="150" t="s">
        <v>483</v>
      </c>
    </row>
    <row r="269" spans="5:5" x14ac:dyDescent="0.2">
      <c r="E269" s="150" t="s">
        <v>484</v>
      </c>
    </row>
    <row r="270" spans="5:5" x14ac:dyDescent="0.2">
      <c r="E270" s="150" t="s">
        <v>485</v>
      </c>
    </row>
    <row r="271" spans="5:5" x14ac:dyDescent="0.2">
      <c r="E271" s="150" t="s">
        <v>486</v>
      </c>
    </row>
    <row r="272" spans="5:5" x14ac:dyDescent="0.2">
      <c r="E272" s="150" t="s">
        <v>487</v>
      </c>
    </row>
    <row r="273" spans="5:5" x14ac:dyDescent="0.2">
      <c r="E273" s="150" t="s">
        <v>488</v>
      </c>
    </row>
    <row r="274" spans="5:5" x14ac:dyDescent="0.2">
      <c r="E274" s="150" t="s">
        <v>489</v>
      </c>
    </row>
    <row r="275" spans="5:5" x14ac:dyDescent="0.2">
      <c r="E275" s="150" t="s">
        <v>490</v>
      </c>
    </row>
    <row r="276" spans="5:5" x14ac:dyDescent="0.2">
      <c r="E276" s="150" t="s">
        <v>491</v>
      </c>
    </row>
    <row r="277" spans="5:5" x14ac:dyDescent="0.2">
      <c r="E277" s="150" t="s">
        <v>492</v>
      </c>
    </row>
    <row r="278" spans="5:5" x14ac:dyDescent="0.2">
      <c r="E278" s="150" t="s">
        <v>493</v>
      </c>
    </row>
    <row r="279" spans="5:5" x14ac:dyDescent="0.2">
      <c r="E279" s="150" t="s">
        <v>494</v>
      </c>
    </row>
    <row r="280" spans="5:5" x14ac:dyDescent="0.2">
      <c r="E280" s="150" t="s">
        <v>495</v>
      </c>
    </row>
    <row r="281" spans="5:5" x14ac:dyDescent="0.2">
      <c r="E281" s="150" t="s">
        <v>496</v>
      </c>
    </row>
    <row r="282" spans="5:5" x14ac:dyDescent="0.2">
      <c r="E282" s="150" t="s">
        <v>497</v>
      </c>
    </row>
    <row r="283" spans="5:5" x14ac:dyDescent="0.2">
      <c r="E283" s="150" t="s">
        <v>498</v>
      </c>
    </row>
    <row r="284" spans="5:5" x14ac:dyDescent="0.2">
      <c r="E284" s="150" t="s">
        <v>499</v>
      </c>
    </row>
    <row r="285" spans="5:5" x14ac:dyDescent="0.2">
      <c r="E285" s="150" t="s">
        <v>500</v>
      </c>
    </row>
    <row r="286" spans="5:5" x14ac:dyDescent="0.2">
      <c r="E286" s="150" t="s">
        <v>501</v>
      </c>
    </row>
    <row r="287" spans="5:5" x14ac:dyDescent="0.2">
      <c r="E287" s="150" t="s">
        <v>502</v>
      </c>
    </row>
    <row r="288" spans="5:5" x14ac:dyDescent="0.2">
      <c r="E288" s="150" t="s">
        <v>503</v>
      </c>
    </row>
    <row r="289" spans="5:5" x14ac:dyDescent="0.2">
      <c r="E289" s="150" t="s">
        <v>504</v>
      </c>
    </row>
    <row r="290" spans="5:5" x14ac:dyDescent="0.2">
      <c r="E290" s="150" t="s">
        <v>505</v>
      </c>
    </row>
    <row r="291" spans="5:5" x14ac:dyDescent="0.2">
      <c r="E291" s="150" t="s">
        <v>506</v>
      </c>
    </row>
    <row r="292" spans="5:5" x14ac:dyDescent="0.2">
      <c r="E292" s="150" t="s">
        <v>507</v>
      </c>
    </row>
    <row r="293" spans="5:5" x14ac:dyDescent="0.2">
      <c r="E293" s="150" t="s">
        <v>508</v>
      </c>
    </row>
    <row r="294" spans="5:5" x14ac:dyDescent="0.2">
      <c r="E294" s="150" t="s">
        <v>509</v>
      </c>
    </row>
    <row r="295" spans="5:5" x14ac:dyDescent="0.2">
      <c r="E295" s="150" t="s">
        <v>510</v>
      </c>
    </row>
    <row r="296" spans="5:5" x14ac:dyDescent="0.2">
      <c r="E296" s="150"/>
    </row>
    <row r="297" spans="5:5" x14ac:dyDescent="0.2">
      <c r="E297" s="150"/>
    </row>
    <row r="298" spans="5:5" x14ac:dyDescent="0.2">
      <c r="E298" s="150" t="s">
        <v>304</v>
      </c>
    </row>
    <row r="299" spans="5:5" x14ac:dyDescent="0.2">
      <c r="E299" s="150" t="s">
        <v>305</v>
      </c>
    </row>
    <row r="300" spans="5:5" x14ac:dyDescent="0.2">
      <c r="E300" s="150"/>
    </row>
    <row r="301" spans="5:5" x14ac:dyDescent="0.2">
      <c r="E301" s="150" t="s">
        <v>306</v>
      </c>
    </row>
    <row r="302" spans="5:5" x14ac:dyDescent="0.2">
      <c r="E302" s="150" t="s">
        <v>511</v>
      </c>
    </row>
    <row r="303" spans="5:5" x14ac:dyDescent="0.2">
      <c r="E303" s="150" t="s">
        <v>308</v>
      </c>
    </row>
    <row r="304" spans="5:5" x14ac:dyDescent="0.2">
      <c r="E304" s="150"/>
    </row>
    <row r="305" spans="5:5" x14ac:dyDescent="0.2">
      <c r="E305" s="150" t="s">
        <v>309</v>
      </c>
    </row>
    <row r="306" spans="5:5" x14ac:dyDescent="0.2">
      <c r="E306" s="150" t="s">
        <v>512</v>
      </c>
    </row>
    <row r="307" spans="5:5" x14ac:dyDescent="0.2">
      <c r="E307" s="150" t="s">
        <v>309</v>
      </c>
    </row>
    <row r="308" spans="5:5" x14ac:dyDescent="0.2">
      <c r="E308" s="150" t="s">
        <v>513</v>
      </c>
    </row>
    <row r="309" spans="5:5" x14ac:dyDescent="0.2">
      <c r="E309" s="150" t="s">
        <v>514</v>
      </c>
    </row>
    <row r="310" spans="5:5" x14ac:dyDescent="0.2">
      <c r="E310" s="150" t="s">
        <v>515</v>
      </c>
    </row>
    <row r="311" spans="5:5" x14ac:dyDescent="0.2">
      <c r="E311" s="150" t="s">
        <v>516</v>
      </c>
    </row>
    <row r="312" spans="5:5" x14ac:dyDescent="0.2">
      <c r="E312" s="150"/>
    </row>
    <row r="313" spans="5:5" x14ac:dyDescent="0.2">
      <c r="E313" s="150" t="s">
        <v>316</v>
      </c>
    </row>
    <row r="314" spans="5:5" x14ac:dyDescent="0.2">
      <c r="E314" s="150" t="s">
        <v>317</v>
      </c>
    </row>
    <row r="315" spans="5:5" x14ac:dyDescent="0.2">
      <c r="E315" s="150" t="s">
        <v>318</v>
      </c>
    </row>
    <row r="316" spans="5:5" x14ac:dyDescent="0.2">
      <c r="E316" s="150" t="s">
        <v>517</v>
      </c>
    </row>
    <row r="317" spans="5:5" x14ac:dyDescent="0.2">
      <c r="E317" s="150" t="s">
        <v>518</v>
      </c>
    </row>
    <row r="318" spans="5:5" x14ac:dyDescent="0.2">
      <c r="E318" s="150" t="s">
        <v>519</v>
      </c>
    </row>
    <row r="319" spans="5:5" x14ac:dyDescent="0.2">
      <c r="E319" s="150" t="s">
        <v>520</v>
      </c>
    </row>
    <row r="320" spans="5:5" x14ac:dyDescent="0.2">
      <c r="E320" s="150" t="s">
        <v>521</v>
      </c>
    </row>
    <row r="321" spans="5:25" x14ac:dyDescent="0.2">
      <c r="E321" s="150" t="s">
        <v>522</v>
      </c>
    </row>
    <row r="322" spans="5:25" x14ac:dyDescent="0.2">
      <c r="E322" s="150" t="s">
        <v>523</v>
      </c>
      <c r="O322" s="150"/>
      <c r="P322">
        <v>1145</v>
      </c>
      <c r="Q322">
        <v>0</v>
      </c>
      <c r="R322">
        <v>1146</v>
      </c>
      <c r="S322">
        <v>0</v>
      </c>
      <c r="T322">
        <v>1147</v>
      </c>
      <c r="U322">
        <v>0</v>
      </c>
      <c r="V322">
        <v>1148</v>
      </c>
      <c r="W322">
        <v>0</v>
      </c>
      <c r="X322">
        <v>1149</v>
      </c>
      <c r="Y322">
        <v>0.81</v>
      </c>
    </row>
    <row r="323" spans="5:25" x14ac:dyDescent="0.2">
      <c r="E323" s="150" t="s">
        <v>524</v>
      </c>
      <c r="O323" s="150"/>
      <c r="P323">
        <v>1150</v>
      </c>
      <c r="Q323">
        <v>1.67</v>
      </c>
      <c r="R323">
        <v>1151</v>
      </c>
      <c r="S323">
        <v>1.68</v>
      </c>
      <c r="T323">
        <v>1152</v>
      </c>
      <c r="U323">
        <v>3.42</v>
      </c>
      <c r="V323">
        <v>1153</v>
      </c>
      <c r="W323">
        <v>4.26</v>
      </c>
      <c r="X323">
        <v>1154</v>
      </c>
      <c r="Y323">
        <v>4.43</v>
      </c>
    </row>
    <row r="324" spans="5:25" x14ac:dyDescent="0.2">
      <c r="E324" s="150" t="s">
        <v>525</v>
      </c>
      <c r="O324" s="150"/>
      <c r="P324">
        <v>1155</v>
      </c>
      <c r="Q324">
        <v>4.49</v>
      </c>
      <c r="R324">
        <v>1156</v>
      </c>
      <c r="S324">
        <v>4.58</v>
      </c>
      <c r="T324">
        <v>1157</v>
      </c>
      <c r="U324">
        <v>4.54</v>
      </c>
      <c r="V324">
        <v>1158</v>
      </c>
      <c r="W324">
        <v>4.49</v>
      </c>
      <c r="X324">
        <v>1159</v>
      </c>
      <c r="Y324">
        <v>4.42</v>
      </c>
    </row>
    <row r="325" spans="5:25" x14ac:dyDescent="0.2">
      <c r="E325" s="150" t="s">
        <v>526</v>
      </c>
      <c r="O325" s="150"/>
      <c r="P325">
        <v>1160</v>
      </c>
      <c r="Q325">
        <v>4.37</v>
      </c>
      <c r="R325">
        <v>1161</v>
      </c>
      <c r="S325">
        <v>4.21</v>
      </c>
      <c r="T325">
        <v>1162</v>
      </c>
      <c r="U325">
        <v>4.05</v>
      </c>
      <c r="V325">
        <v>1163</v>
      </c>
      <c r="W325">
        <v>3.89</v>
      </c>
      <c r="X325">
        <v>1164</v>
      </c>
      <c r="Y325">
        <v>3.8</v>
      </c>
    </row>
    <row r="326" spans="5:25" x14ac:dyDescent="0.2">
      <c r="E326" s="150" t="s">
        <v>527</v>
      </c>
      <c r="O326" s="150"/>
      <c r="P326">
        <v>1165</v>
      </c>
      <c r="Q326">
        <v>3.48</v>
      </c>
      <c r="R326">
        <v>1166</v>
      </c>
      <c r="S326">
        <v>3.19</v>
      </c>
      <c r="T326">
        <v>1167</v>
      </c>
      <c r="U326">
        <v>2.88</v>
      </c>
      <c r="V326">
        <v>1168</v>
      </c>
      <c r="W326">
        <v>2.59</v>
      </c>
      <c r="X326">
        <v>1169</v>
      </c>
      <c r="Y326">
        <v>1.71</v>
      </c>
    </row>
    <row r="327" spans="5:25" x14ac:dyDescent="0.2">
      <c r="E327" s="150" t="s">
        <v>528</v>
      </c>
      <c r="O327" s="150"/>
      <c r="P327">
        <v>1170</v>
      </c>
      <c r="Q327">
        <v>0.7</v>
      </c>
      <c r="R327">
        <v>1171</v>
      </c>
      <c r="S327">
        <v>0.63</v>
      </c>
      <c r="T327">
        <v>1172</v>
      </c>
      <c r="U327">
        <v>0</v>
      </c>
      <c r="V327">
        <v>1173</v>
      </c>
      <c r="W327">
        <v>0</v>
      </c>
      <c r="X327">
        <v>1174</v>
      </c>
      <c r="Y327">
        <v>0</v>
      </c>
    </row>
    <row r="328" spans="5:25" x14ac:dyDescent="0.2">
      <c r="E328" s="150" t="s">
        <v>529</v>
      </c>
      <c r="R328" s="14" t="s">
        <v>565</v>
      </c>
      <c r="S328" s="14" t="s">
        <v>563</v>
      </c>
      <c r="T328" s="14" t="s">
        <v>564</v>
      </c>
    </row>
    <row r="329" spans="5:25" x14ac:dyDescent="0.2">
      <c r="E329" s="150" t="s">
        <v>530</v>
      </c>
      <c r="P329">
        <v>1145</v>
      </c>
      <c r="Q329">
        <v>0</v>
      </c>
    </row>
    <row r="330" spans="5:25" x14ac:dyDescent="0.2">
      <c r="E330" s="150" t="s">
        <v>531</v>
      </c>
      <c r="P330">
        <v>1146</v>
      </c>
      <c r="Q330">
        <v>0</v>
      </c>
    </row>
    <row r="331" spans="5:25" x14ac:dyDescent="0.2">
      <c r="E331" s="150" t="s">
        <v>532</v>
      </c>
      <c r="P331">
        <v>1147</v>
      </c>
      <c r="Q331">
        <v>0</v>
      </c>
    </row>
    <row r="332" spans="5:25" x14ac:dyDescent="0.2">
      <c r="E332" s="150" t="s">
        <v>533</v>
      </c>
      <c r="P332">
        <v>1148</v>
      </c>
      <c r="Q332">
        <v>0</v>
      </c>
    </row>
    <row r="333" spans="5:25" x14ac:dyDescent="0.2">
      <c r="E333" s="150" t="s">
        <v>534</v>
      </c>
      <c r="P333">
        <v>1149</v>
      </c>
      <c r="Q333">
        <v>0.81</v>
      </c>
      <c r="R333">
        <f>+Q333-0.39</f>
        <v>0.42000000000000004</v>
      </c>
      <c r="S333">
        <f>+R333*60</f>
        <v>25.200000000000003</v>
      </c>
      <c r="T333">
        <f t="shared" ref="T333:T356" si="0">+(Q333+Q332)/2*60</f>
        <v>24.3</v>
      </c>
    </row>
    <row r="334" spans="5:25" x14ac:dyDescent="0.2">
      <c r="E334" s="150" t="s">
        <v>535</v>
      </c>
      <c r="P334">
        <v>1150</v>
      </c>
      <c r="Q334">
        <v>1.67</v>
      </c>
      <c r="R334">
        <f t="shared" ref="R334:R355" si="1">+Q334-0.39</f>
        <v>1.2799999999999998</v>
      </c>
      <c r="S334">
        <f t="shared" ref="S334:S355" si="2">+R334*60</f>
        <v>76.799999999999983</v>
      </c>
      <c r="T334">
        <f t="shared" si="0"/>
        <v>74.400000000000006</v>
      </c>
    </row>
    <row r="335" spans="5:25" x14ac:dyDescent="0.2">
      <c r="E335" s="150" t="s">
        <v>536</v>
      </c>
      <c r="P335">
        <v>1151</v>
      </c>
      <c r="Q335">
        <v>1.68</v>
      </c>
      <c r="R335">
        <f t="shared" si="1"/>
        <v>1.29</v>
      </c>
      <c r="S335">
        <f t="shared" si="2"/>
        <v>77.400000000000006</v>
      </c>
      <c r="T335">
        <f t="shared" si="0"/>
        <v>100.49999999999999</v>
      </c>
    </row>
    <row r="336" spans="5:25" x14ac:dyDescent="0.2">
      <c r="E336" s="150" t="s">
        <v>537</v>
      </c>
      <c r="P336">
        <v>1152</v>
      </c>
      <c r="Q336">
        <v>3.42</v>
      </c>
      <c r="R336">
        <f t="shared" si="1"/>
        <v>3.03</v>
      </c>
      <c r="S336">
        <f t="shared" si="2"/>
        <v>181.79999999999998</v>
      </c>
      <c r="T336">
        <f t="shared" si="0"/>
        <v>153</v>
      </c>
    </row>
    <row r="337" spans="5:20" x14ac:dyDescent="0.2">
      <c r="E337" s="150" t="s">
        <v>538</v>
      </c>
      <c r="P337">
        <v>1153</v>
      </c>
      <c r="Q337">
        <v>4.26</v>
      </c>
      <c r="R337">
        <f t="shared" si="1"/>
        <v>3.8699999999999997</v>
      </c>
      <c r="S337">
        <f t="shared" si="2"/>
        <v>232.2</v>
      </c>
      <c r="T337">
        <f t="shared" si="0"/>
        <v>230.39999999999998</v>
      </c>
    </row>
    <row r="338" spans="5:20" x14ac:dyDescent="0.2">
      <c r="E338" s="150" t="s">
        <v>539</v>
      </c>
      <c r="P338">
        <v>1154</v>
      </c>
      <c r="Q338">
        <v>4.43</v>
      </c>
      <c r="R338">
        <f t="shared" si="1"/>
        <v>4.04</v>
      </c>
      <c r="S338">
        <f t="shared" si="2"/>
        <v>242.4</v>
      </c>
      <c r="T338">
        <f t="shared" si="0"/>
        <v>260.7</v>
      </c>
    </row>
    <row r="339" spans="5:20" x14ac:dyDescent="0.2">
      <c r="E339" s="150" t="s">
        <v>540</v>
      </c>
      <c r="P339">
        <v>1155</v>
      </c>
      <c r="Q339">
        <v>4.49</v>
      </c>
      <c r="R339">
        <f t="shared" si="1"/>
        <v>4.1000000000000005</v>
      </c>
      <c r="S339">
        <f t="shared" si="2"/>
        <v>246.00000000000003</v>
      </c>
      <c r="T339">
        <f t="shared" si="0"/>
        <v>267.60000000000002</v>
      </c>
    </row>
    <row r="340" spans="5:20" x14ac:dyDescent="0.2">
      <c r="E340" s="150" t="s">
        <v>541</v>
      </c>
      <c r="P340">
        <v>1156</v>
      </c>
      <c r="Q340">
        <v>4.58</v>
      </c>
      <c r="R340">
        <f t="shared" si="1"/>
        <v>4.1900000000000004</v>
      </c>
      <c r="S340">
        <f t="shared" si="2"/>
        <v>251.40000000000003</v>
      </c>
      <c r="T340">
        <f t="shared" si="0"/>
        <v>272.10000000000002</v>
      </c>
    </row>
    <row r="341" spans="5:20" x14ac:dyDescent="0.2">
      <c r="E341" s="150" t="s">
        <v>542</v>
      </c>
      <c r="P341">
        <v>1157</v>
      </c>
      <c r="Q341">
        <v>4.54</v>
      </c>
      <c r="R341">
        <f t="shared" si="1"/>
        <v>4.1500000000000004</v>
      </c>
      <c r="S341">
        <f t="shared" si="2"/>
        <v>249.00000000000003</v>
      </c>
      <c r="T341">
        <f t="shared" si="0"/>
        <v>273.60000000000002</v>
      </c>
    </row>
    <row r="342" spans="5:20" x14ac:dyDescent="0.2">
      <c r="E342" s="150" t="s">
        <v>543</v>
      </c>
      <c r="P342">
        <v>1158</v>
      </c>
      <c r="Q342">
        <v>4.49</v>
      </c>
      <c r="R342">
        <f t="shared" si="1"/>
        <v>4.1000000000000005</v>
      </c>
      <c r="S342">
        <f t="shared" si="2"/>
        <v>246.00000000000003</v>
      </c>
      <c r="T342">
        <f t="shared" si="0"/>
        <v>270.90000000000003</v>
      </c>
    </row>
    <row r="343" spans="5:20" x14ac:dyDescent="0.2">
      <c r="E343" s="150" t="s">
        <v>544</v>
      </c>
      <c r="P343">
        <v>1159</v>
      </c>
      <c r="Q343">
        <v>4.42</v>
      </c>
      <c r="R343">
        <f t="shared" si="1"/>
        <v>4.03</v>
      </c>
      <c r="S343">
        <f t="shared" si="2"/>
        <v>241.8</v>
      </c>
      <c r="T343">
        <f t="shared" si="0"/>
        <v>267.3</v>
      </c>
    </row>
    <row r="344" spans="5:20" x14ac:dyDescent="0.2">
      <c r="E344" s="150" t="s">
        <v>545</v>
      </c>
      <c r="P344">
        <v>1160</v>
      </c>
      <c r="Q344">
        <v>4.37</v>
      </c>
      <c r="R344">
        <f t="shared" si="1"/>
        <v>3.98</v>
      </c>
      <c r="S344">
        <f t="shared" si="2"/>
        <v>238.8</v>
      </c>
      <c r="T344">
        <f t="shared" si="0"/>
        <v>263.7</v>
      </c>
    </row>
    <row r="345" spans="5:20" x14ac:dyDescent="0.2">
      <c r="E345" s="150" t="s">
        <v>546</v>
      </c>
      <c r="P345">
        <v>1161</v>
      </c>
      <c r="Q345">
        <v>4.21</v>
      </c>
      <c r="R345">
        <f t="shared" si="1"/>
        <v>3.82</v>
      </c>
      <c r="S345">
        <f t="shared" si="2"/>
        <v>229.2</v>
      </c>
      <c r="T345">
        <f t="shared" si="0"/>
        <v>257.39999999999998</v>
      </c>
    </row>
    <row r="346" spans="5:20" x14ac:dyDescent="0.2">
      <c r="E346" s="150" t="s">
        <v>547</v>
      </c>
      <c r="P346">
        <v>1162</v>
      </c>
      <c r="Q346">
        <v>4.05</v>
      </c>
      <c r="R346">
        <f t="shared" si="1"/>
        <v>3.6599999999999997</v>
      </c>
      <c r="S346">
        <f t="shared" si="2"/>
        <v>219.6</v>
      </c>
      <c r="T346">
        <f t="shared" si="0"/>
        <v>247.79999999999998</v>
      </c>
    </row>
    <row r="347" spans="5:20" x14ac:dyDescent="0.2">
      <c r="E347" s="150" t="s">
        <v>548</v>
      </c>
      <c r="P347">
        <v>1163</v>
      </c>
      <c r="Q347">
        <v>3.89</v>
      </c>
      <c r="R347">
        <f t="shared" si="1"/>
        <v>3.5</v>
      </c>
      <c r="S347">
        <f t="shared" si="2"/>
        <v>210</v>
      </c>
      <c r="T347">
        <f t="shared" si="0"/>
        <v>238.2</v>
      </c>
    </row>
    <row r="348" spans="5:20" x14ac:dyDescent="0.2">
      <c r="E348" s="150" t="s">
        <v>549</v>
      </c>
      <c r="P348">
        <v>1164</v>
      </c>
      <c r="Q348">
        <v>3.8</v>
      </c>
      <c r="R348">
        <f t="shared" si="1"/>
        <v>3.4099999999999997</v>
      </c>
      <c r="S348">
        <f t="shared" si="2"/>
        <v>204.6</v>
      </c>
      <c r="T348">
        <f t="shared" si="0"/>
        <v>230.7</v>
      </c>
    </row>
    <row r="349" spans="5:20" x14ac:dyDescent="0.2">
      <c r="E349" s="150" t="s">
        <v>550</v>
      </c>
      <c r="P349">
        <v>1165</v>
      </c>
      <c r="Q349">
        <v>3.48</v>
      </c>
      <c r="R349">
        <f t="shared" si="1"/>
        <v>3.09</v>
      </c>
      <c r="S349">
        <f t="shared" si="2"/>
        <v>185.39999999999998</v>
      </c>
      <c r="T349">
        <f t="shared" si="0"/>
        <v>218.39999999999998</v>
      </c>
    </row>
    <row r="350" spans="5:20" x14ac:dyDescent="0.2">
      <c r="E350" s="150" t="s">
        <v>551</v>
      </c>
      <c r="P350">
        <v>1166</v>
      </c>
      <c r="Q350">
        <v>3.19</v>
      </c>
      <c r="R350">
        <f t="shared" si="1"/>
        <v>2.8</v>
      </c>
      <c r="S350">
        <f t="shared" si="2"/>
        <v>168</v>
      </c>
      <c r="T350">
        <f t="shared" si="0"/>
        <v>200.1</v>
      </c>
    </row>
    <row r="351" spans="5:20" x14ac:dyDescent="0.2">
      <c r="E351" s="150" t="s">
        <v>552</v>
      </c>
      <c r="P351">
        <v>1167</v>
      </c>
      <c r="Q351">
        <v>2.88</v>
      </c>
      <c r="R351">
        <f t="shared" si="1"/>
        <v>2.4899999999999998</v>
      </c>
      <c r="S351">
        <f t="shared" si="2"/>
        <v>149.39999999999998</v>
      </c>
      <c r="T351">
        <f t="shared" si="0"/>
        <v>182.10000000000002</v>
      </c>
    </row>
    <row r="352" spans="5:20" x14ac:dyDescent="0.2">
      <c r="E352" s="150" t="s">
        <v>553</v>
      </c>
      <c r="P352">
        <v>1168</v>
      </c>
      <c r="Q352">
        <v>2.59</v>
      </c>
      <c r="R352">
        <f t="shared" si="1"/>
        <v>2.1999999999999997</v>
      </c>
      <c r="S352">
        <f t="shared" si="2"/>
        <v>131.99999999999997</v>
      </c>
      <c r="T352">
        <f t="shared" si="0"/>
        <v>164.1</v>
      </c>
    </row>
    <row r="353" spans="5:20" x14ac:dyDescent="0.2">
      <c r="E353" s="150" t="s">
        <v>554</v>
      </c>
      <c r="P353">
        <v>1169</v>
      </c>
      <c r="Q353">
        <v>1.71</v>
      </c>
      <c r="R353">
        <f t="shared" si="1"/>
        <v>1.3199999999999998</v>
      </c>
      <c r="S353">
        <f t="shared" si="2"/>
        <v>79.199999999999989</v>
      </c>
      <c r="T353">
        <f t="shared" si="0"/>
        <v>129</v>
      </c>
    </row>
    <row r="354" spans="5:20" x14ac:dyDescent="0.2">
      <c r="E354" s="150" t="s">
        <v>555</v>
      </c>
      <c r="P354">
        <v>1170</v>
      </c>
      <c r="Q354">
        <v>0.7</v>
      </c>
      <c r="R354">
        <f t="shared" si="1"/>
        <v>0.30999999999999994</v>
      </c>
      <c r="S354">
        <f t="shared" si="2"/>
        <v>18.599999999999998</v>
      </c>
      <c r="T354">
        <f t="shared" si="0"/>
        <v>72.300000000000011</v>
      </c>
    </row>
    <row r="355" spans="5:20" x14ac:dyDescent="0.2">
      <c r="E355" s="150" t="s">
        <v>556</v>
      </c>
      <c r="P355">
        <v>1171</v>
      </c>
      <c r="Q355">
        <v>0.63</v>
      </c>
      <c r="R355">
        <f t="shared" si="1"/>
        <v>0.24</v>
      </c>
      <c r="S355">
        <f t="shared" si="2"/>
        <v>14.399999999999999</v>
      </c>
      <c r="T355">
        <f t="shared" si="0"/>
        <v>39.900000000000006</v>
      </c>
    </row>
    <row r="356" spans="5:20" x14ac:dyDescent="0.2">
      <c r="E356" s="150"/>
      <c r="P356">
        <v>1172</v>
      </c>
      <c r="Q356">
        <v>0</v>
      </c>
      <c r="T356">
        <f t="shared" si="0"/>
        <v>18.899999999999999</v>
      </c>
    </row>
    <row r="357" spans="5:20" x14ac:dyDescent="0.2">
      <c r="E357" s="150"/>
      <c r="P357">
        <v>1173</v>
      </c>
      <c r="Q357">
        <v>0</v>
      </c>
    </row>
    <row r="358" spans="5:20" x14ac:dyDescent="0.2">
      <c r="E358" s="150" t="s">
        <v>304</v>
      </c>
      <c r="P358">
        <v>1174</v>
      </c>
      <c r="Q358">
        <v>0</v>
      </c>
    </row>
    <row r="359" spans="5:20" x14ac:dyDescent="0.2">
      <c r="E359" s="150" t="s">
        <v>305</v>
      </c>
      <c r="Q359" s="14" t="s">
        <v>562</v>
      </c>
      <c r="S359">
        <f>+SUM(S333:S355)</f>
        <v>3919.2</v>
      </c>
      <c r="T359">
        <f>+SUM(T333:T355)</f>
        <v>4438.5</v>
      </c>
    </row>
    <row r="360" spans="5:20" x14ac:dyDescent="0.2">
      <c r="E360" s="150"/>
    </row>
    <row r="361" spans="5:20" x14ac:dyDescent="0.2">
      <c r="E361" s="150" t="s">
        <v>306</v>
      </c>
    </row>
    <row r="362" spans="5:20" x14ac:dyDescent="0.2">
      <c r="E362" s="150" t="s">
        <v>557</v>
      </c>
    </row>
    <row r="363" spans="5:20" x14ac:dyDescent="0.2">
      <c r="E363" s="150" t="s">
        <v>308</v>
      </c>
    </row>
    <row r="364" spans="5:20" x14ac:dyDescent="0.2">
      <c r="E364" s="150"/>
    </row>
    <row r="365" spans="5:20" x14ac:dyDescent="0.2">
      <c r="E365" s="150" t="s">
        <v>309</v>
      </c>
    </row>
    <row r="366" spans="5:20" x14ac:dyDescent="0.2">
      <c r="E366" s="150" t="s">
        <v>558</v>
      </c>
    </row>
    <row r="367" spans="5:20" x14ac:dyDescent="0.2">
      <c r="E367" s="150" t="s">
        <v>309</v>
      </c>
    </row>
    <row r="368" spans="5:20" x14ac:dyDescent="0.2">
      <c r="E368" s="150" t="s">
        <v>312</v>
      </c>
    </row>
    <row r="369" spans="5:5" x14ac:dyDescent="0.2">
      <c r="E369" s="150" t="s">
        <v>313</v>
      </c>
    </row>
    <row r="370" spans="5:5" x14ac:dyDescent="0.2">
      <c r="E370" s="150" t="s">
        <v>314</v>
      </c>
    </row>
    <row r="371" spans="5:5" x14ac:dyDescent="0.2">
      <c r="E371" s="150" t="s">
        <v>315</v>
      </c>
    </row>
    <row r="372" spans="5:5" x14ac:dyDescent="0.2">
      <c r="E372" s="150"/>
    </row>
    <row r="373" spans="5:5" x14ac:dyDescent="0.2">
      <c r="E373" s="150" t="s">
        <v>316</v>
      </c>
    </row>
    <row r="374" spans="5:5" x14ac:dyDescent="0.2">
      <c r="E374" s="150" t="s">
        <v>317</v>
      </c>
    </row>
    <row r="375" spans="5:5" x14ac:dyDescent="0.2">
      <c r="E375" s="150" t="s">
        <v>318</v>
      </c>
    </row>
    <row r="376" spans="5:5" x14ac:dyDescent="0.2">
      <c r="E376" s="150" t="s">
        <v>319</v>
      </c>
    </row>
    <row r="377" spans="5:5" x14ac:dyDescent="0.2">
      <c r="E377" s="150" t="s">
        <v>320</v>
      </c>
    </row>
    <row r="378" spans="5:5" x14ac:dyDescent="0.2">
      <c r="E378" s="150" t="s">
        <v>321</v>
      </c>
    </row>
    <row r="379" spans="5:5" x14ac:dyDescent="0.2">
      <c r="E379" s="150" t="s">
        <v>322</v>
      </c>
    </row>
    <row r="380" spans="5:5" x14ac:dyDescent="0.2">
      <c r="E380" s="150" t="s">
        <v>323</v>
      </c>
    </row>
    <row r="381" spans="5:5" x14ac:dyDescent="0.2">
      <c r="E381" s="150" t="s">
        <v>324</v>
      </c>
    </row>
    <row r="382" spans="5:5" x14ac:dyDescent="0.2">
      <c r="E382" s="150" t="s">
        <v>325</v>
      </c>
    </row>
    <row r="383" spans="5:5" x14ac:dyDescent="0.2">
      <c r="E383" s="150" t="s">
        <v>326</v>
      </c>
    </row>
    <row r="384" spans="5:5" x14ac:dyDescent="0.2">
      <c r="E384" s="150" t="s">
        <v>327</v>
      </c>
    </row>
    <row r="385" spans="5:5" x14ac:dyDescent="0.2">
      <c r="E385" s="150" t="s">
        <v>328</v>
      </c>
    </row>
    <row r="386" spans="5:5" x14ac:dyDescent="0.2">
      <c r="E386" s="150" t="s">
        <v>329</v>
      </c>
    </row>
    <row r="387" spans="5:5" x14ac:dyDescent="0.2">
      <c r="E387" s="150" t="s">
        <v>330</v>
      </c>
    </row>
    <row r="388" spans="5:5" x14ac:dyDescent="0.2">
      <c r="E388" s="150" t="s">
        <v>331</v>
      </c>
    </row>
    <row r="389" spans="5:5" x14ac:dyDescent="0.2">
      <c r="E389" s="150" t="s">
        <v>332</v>
      </c>
    </row>
    <row r="390" spans="5:5" x14ac:dyDescent="0.2">
      <c r="E390" s="150" t="s">
        <v>333</v>
      </c>
    </row>
    <row r="391" spans="5:5" x14ac:dyDescent="0.2">
      <c r="E391" s="150" t="s">
        <v>334</v>
      </c>
    </row>
    <row r="392" spans="5:5" x14ac:dyDescent="0.2">
      <c r="E392" s="150" t="s">
        <v>335</v>
      </c>
    </row>
    <row r="393" spans="5:5" x14ac:dyDescent="0.2">
      <c r="E393" s="150" t="s">
        <v>336</v>
      </c>
    </row>
    <row r="394" spans="5:5" x14ac:dyDescent="0.2">
      <c r="E394" s="150" t="s">
        <v>337</v>
      </c>
    </row>
    <row r="395" spans="5:5" x14ac:dyDescent="0.2">
      <c r="E395" s="150" t="s">
        <v>338</v>
      </c>
    </row>
    <row r="396" spans="5:5" x14ac:dyDescent="0.2">
      <c r="E396" s="150" t="s">
        <v>339</v>
      </c>
    </row>
    <row r="397" spans="5:5" x14ac:dyDescent="0.2">
      <c r="E397" s="150" t="s">
        <v>340</v>
      </c>
    </row>
    <row r="398" spans="5:5" x14ac:dyDescent="0.2">
      <c r="E398" s="150" t="s">
        <v>341</v>
      </c>
    </row>
    <row r="399" spans="5:5" x14ac:dyDescent="0.2">
      <c r="E399" s="150" t="s">
        <v>342</v>
      </c>
    </row>
    <row r="400" spans="5:5" x14ac:dyDescent="0.2">
      <c r="E400" s="150" t="s">
        <v>343</v>
      </c>
    </row>
    <row r="401" spans="5:5" x14ac:dyDescent="0.2">
      <c r="E401" s="150" t="s">
        <v>344</v>
      </c>
    </row>
    <row r="402" spans="5:5" x14ac:dyDescent="0.2">
      <c r="E402" s="150" t="s">
        <v>345</v>
      </c>
    </row>
    <row r="403" spans="5:5" x14ac:dyDescent="0.2">
      <c r="E403" s="150" t="s">
        <v>346</v>
      </c>
    </row>
    <row r="404" spans="5:5" x14ac:dyDescent="0.2">
      <c r="E404" s="150" t="s">
        <v>347</v>
      </c>
    </row>
    <row r="405" spans="5:5" x14ac:dyDescent="0.2">
      <c r="E405" s="150" t="s">
        <v>348</v>
      </c>
    </row>
    <row r="406" spans="5:5" x14ac:dyDescent="0.2">
      <c r="E406" s="150" t="s">
        <v>349</v>
      </c>
    </row>
    <row r="407" spans="5:5" x14ac:dyDescent="0.2">
      <c r="E407" s="150" t="s">
        <v>350</v>
      </c>
    </row>
    <row r="408" spans="5:5" x14ac:dyDescent="0.2">
      <c r="E408" s="150" t="s">
        <v>351</v>
      </c>
    </row>
    <row r="409" spans="5:5" x14ac:dyDescent="0.2">
      <c r="E409" s="150" t="s">
        <v>352</v>
      </c>
    </row>
    <row r="410" spans="5:5" x14ac:dyDescent="0.2">
      <c r="E410" s="150" t="s">
        <v>353</v>
      </c>
    </row>
    <row r="411" spans="5:5" x14ac:dyDescent="0.2">
      <c r="E411" s="150" t="s">
        <v>354</v>
      </c>
    </row>
    <row r="412" spans="5:5" x14ac:dyDescent="0.2">
      <c r="E412" s="150" t="s">
        <v>355</v>
      </c>
    </row>
    <row r="413" spans="5:5" x14ac:dyDescent="0.2">
      <c r="E413" s="150" t="s">
        <v>356</v>
      </c>
    </row>
    <row r="414" spans="5:5" x14ac:dyDescent="0.2">
      <c r="E414" s="150" t="s">
        <v>559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AD2064"/>
  <sheetViews>
    <sheetView workbookViewId="0">
      <selection activeCell="B18" sqref="B18:B20"/>
    </sheetView>
  </sheetViews>
  <sheetFormatPr defaultRowHeight="12.75" x14ac:dyDescent="0.2"/>
  <cols>
    <col min="1" max="1" width="39.28515625" customWidth="1"/>
    <col min="2" max="2" width="13.140625" customWidth="1"/>
    <col min="6" max="6" width="10.5703125" bestFit="1" customWidth="1"/>
    <col min="7" max="7" width="9.5703125" bestFit="1" customWidth="1"/>
    <col min="13" max="13" width="11.140625" customWidth="1"/>
    <col min="15" max="15" width="10.28515625" customWidth="1"/>
    <col min="17" max="17" width="10.85546875" customWidth="1"/>
    <col min="23" max="30" width="9.140625" style="53"/>
  </cols>
  <sheetData>
    <row r="1" spans="1:29" ht="27.75" thickTop="1" thickBot="1" x14ac:dyDescent="0.25">
      <c r="A1" s="163" t="s">
        <v>259</v>
      </c>
      <c r="B1" s="163"/>
      <c r="C1" s="163"/>
      <c r="D1" s="163"/>
      <c r="E1" s="163"/>
      <c r="F1" s="163"/>
      <c r="G1" s="163"/>
      <c r="H1" s="163"/>
      <c r="I1" s="163"/>
    </row>
    <row r="2" spans="1:29" ht="17.25" thickTop="1" thickBot="1" x14ac:dyDescent="0.25">
      <c r="A2" s="67" t="s">
        <v>231</v>
      </c>
      <c r="B2" s="164" t="s">
        <v>256</v>
      </c>
      <c r="C2" s="164"/>
      <c r="D2" s="164"/>
      <c r="E2" s="164"/>
      <c r="F2" s="164"/>
      <c r="G2" s="164"/>
      <c r="H2" s="164"/>
      <c r="I2" s="164"/>
    </row>
    <row r="3" spans="1:29" ht="16.5" thickTop="1" x14ac:dyDescent="0.2">
      <c r="A3" s="67"/>
      <c r="B3" s="165"/>
      <c r="C3" s="165"/>
      <c r="D3" s="165"/>
      <c r="E3" s="165"/>
      <c r="F3" s="165"/>
      <c r="G3" s="165"/>
      <c r="H3" s="165"/>
      <c r="I3" s="165"/>
    </row>
    <row r="4" spans="1:29" x14ac:dyDescent="0.2">
      <c r="A4" s="166" t="s">
        <v>255</v>
      </c>
      <c r="B4" s="166"/>
      <c r="C4" s="53"/>
      <c r="D4" s="53"/>
      <c r="E4" s="53"/>
      <c r="F4" s="167"/>
      <c r="G4" s="167"/>
      <c r="H4" s="167"/>
      <c r="P4" s="64"/>
      <c r="Q4" s="53"/>
      <c r="R4" s="53"/>
      <c r="S4" s="53"/>
      <c r="T4" s="58"/>
      <c r="W4" s="58"/>
      <c r="AA4" s="58"/>
    </row>
    <row r="5" spans="1:29" ht="15" customHeight="1" x14ac:dyDescent="0.2">
      <c r="A5" s="81" t="s">
        <v>232</v>
      </c>
      <c r="B5" s="82">
        <f>+Design!B5</f>
        <v>5</v>
      </c>
      <c r="C5" s="83" t="str">
        <f>+IF(OR(B5&lt;0.1,B5&gt;300),"Subarea outside of 0.1-300ac range","User Input")</f>
        <v>User Input</v>
      </c>
      <c r="D5" s="83"/>
      <c r="E5" s="83"/>
      <c r="F5" s="96"/>
      <c r="G5" s="97"/>
      <c r="H5" s="96"/>
      <c r="P5" s="53"/>
      <c r="Q5" s="53"/>
      <c r="R5" s="53"/>
      <c r="S5" s="53"/>
      <c r="T5" s="58"/>
      <c r="AA5" s="58"/>
      <c r="AB5" s="58"/>
      <c r="AC5" s="58"/>
    </row>
    <row r="6" spans="1:29" ht="15" customHeight="1" x14ac:dyDescent="0.2">
      <c r="A6" s="81" t="s">
        <v>233</v>
      </c>
      <c r="B6" s="84">
        <f>+Design!B14</f>
        <v>25</v>
      </c>
      <c r="C6" s="83" t="str">
        <f>+IF(OR(B6&lt;5,B6&gt;30),"Tc outside of required 5-30 minute range","User Input")</f>
        <v>User Input</v>
      </c>
      <c r="D6" s="83"/>
      <c r="E6" s="83"/>
      <c r="F6" s="98"/>
      <c r="G6" s="99"/>
      <c r="H6" s="99"/>
      <c r="P6" s="51"/>
      <c r="Q6" s="52"/>
      <c r="R6" s="52"/>
      <c r="S6" s="53"/>
      <c r="T6" s="51"/>
      <c r="W6" s="51"/>
      <c r="X6" s="52"/>
      <c r="Y6" s="52"/>
      <c r="AA6" s="51"/>
      <c r="AB6" s="51"/>
      <c r="AC6" s="51"/>
    </row>
    <row r="7" spans="1:29" ht="15" customHeight="1" x14ac:dyDescent="0.2">
      <c r="A7" s="85" t="s">
        <v>234</v>
      </c>
      <c r="B7" s="86">
        <f>+Design!B16</f>
        <v>23</v>
      </c>
      <c r="C7" s="83" t="str">
        <f>+IF(OR(B7&lt;0,B7&gt;100),"Imperviousness outside of required 0-100% range","User Input")</f>
        <v>User Input</v>
      </c>
      <c r="D7" s="83"/>
      <c r="E7" s="83"/>
      <c r="F7" s="98"/>
      <c r="G7" s="99"/>
      <c r="H7" s="99"/>
      <c r="P7" s="65"/>
      <c r="Q7" s="66"/>
      <c r="R7" s="66"/>
      <c r="S7" s="53"/>
      <c r="T7" s="58"/>
      <c r="W7" s="51"/>
      <c r="X7" s="52"/>
      <c r="Y7" s="52"/>
    </row>
    <row r="8" spans="1:29" ht="15" customHeight="1" x14ac:dyDescent="0.2">
      <c r="A8" s="81" t="s">
        <v>235</v>
      </c>
      <c r="B8" s="87" t="str">
        <f>+Design!B17</f>
        <v>1/5 ac Res</v>
      </c>
      <c r="C8" s="88" t="s">
        <v>219</v>
      </c>
      <c r="D8" s="83"/>
      <c r="E8" s="83"/>
      <c r="F8" s="98"/>
      <c r="G8" s="99"/>
      <c r="H8" s="99"/>
      <c r="P8" s="65"/>
      <c r="Q8" s="66"/>
      <c r="R8" s="66"/>
      <c r="S8" s="53"/>
      <c r="T8" s="51"/>
      <c r="W8" s="51"/>
      <c r="X8" s="52"/>
      <c r="Y8" s="52"/>
    </row>
    <row r="9" spans="1:29" ht="15" customHeight="1" x14ac:dyDescent="0.2">
      <c r="A9" s="81" t="s">
        <v>236</v>
      </c>
      <c r="B9" s="89" t="str">
        <f>+Design!B15</f>
        <v>K10</v>
      </c>
      <c r="C9" s="83" t="s">
        <v>219</v>
      </c>
      <c r="D9" s="83"/>
      <c r="E9" s="83"/>
      <c r="F9" s="98"/>
      <c r="G9" s="98"/>
      <c r="H9" s="98"/>
      <c r="P9" s="65"/>
      <c r="Q9" s="65"/>
      <c r="R9" s="65"/>
      <c r="S9" s="53"/>
      <c r="T9" s="58"/>
      <c r="W9" s="51"/>
      <c r="X9" s="52"/>
      <c r="Y9" s="52"/>
    </row>
    <row r="10" spans="1:29" ht="15" customHeight="1" x14ac:dyDescent="0.2">
      <c r="A10" s="81" t="s">
        <v>237</v>
      </c>
      <c r="B10" s="90">
        <f>+Design!B10</f>
        <v>3</v>
      </c>
      <c r="C10" s="83" t="s">
        <v>219</v>
      </c>
      <c r="D10" s="83"/>
      <c r="E10" s="83"/>
      <c r="F10" s="98"/>
      <c r="G10" s="98"/>
      <c r="H10" s="98"/>
      <c r="P10" s="65"/>
      <c r="Q10" s="65"/>
      <c r="R10" s="65"/>
      <c r="S10" s="53"/>
      <c r="T10" s="51"/>
      <c r="W10" s="51"/>
      <c r="X10" s="52"/>
      <c r="Y10" s="52"/>
    </row>
    <row r="11" spans="1:29" ht="15" customHeight="1" x14ac:dyDescent="0.2">
      <c r="A11" s="81" t="s">
        <v>238</v>
      </c>
      <c r="B11" s="90">
        <f>+Design!B11</f>
        <v>5.92</v>
      </c>
      <c r="C11" s="83" t="str">
        <f>+IF(OR(B11&lt;0,B11&gt;15),"NRCS Curve Number Yield outside of 0-15 in range","User Input")</f>
        <v>User Input</v>
      </c>
      <c r="D11" s="83"/>
      <c r="E11" s="83"/>
      <c r="F11" s="98"/>
      <c r="G11" s="98"/>
      <c r="H11" s="98"/>
      <c r="P11" s="65"/>
      <c r="Q11" s="65"/>
      <c r="R11" s="65"/>
      <c r="S11" s="53"/>
      <c r="T11" s="53"/>
      <c r="W11" s="51"/>
      <c r="X11" s="52"/>
      <c r="Y11" s="52"/>
    </row>
    <row r="12" spans="1:29" ht="15" customHeight="1" x14ac:dyDescent="0.2">
      <c r="A12" s="81" t="s">
        <v>248</v>
      </c>
      <c r="B12" s="91">
        <f>+B11/12*B5</f>
        <v>2.4666666666666668</v>
      </c>
      <c r="C12" s="83"/>
      <c r="D12" s="83"/>
      <c r="E12" s="83"/>
      <c r="F12" s="98"/>
      <c r="G12" s="98"/>
      <c r="H12" s="98"/>
      <c r="P12" s="65"/>
      <c r="Q12" s="65"/>
      <c r="R12" s="65"/>
      <c r="S12" s="53"/>
      <c r="T12" s="53"/>
      <c r="W12" s="51"/>
      <c r="X12" s="52"/>
      <c r="Y12" s="52"/>
    </row>
    <row r="13" spans="1:29" ht="15" customHeight="1" x14ac:dyDescent="0.2">
      <c r="A13" s="92" t="s">
        <v>67</v>
      </c>
      <c r="B13" s="83"/>
      <c r="C13" s="83"/>
      <c r="D13" s="83"/>
      <c r="E13" s="83"/>
      <c r="F13" s="98"/>
      <c r="G13" s="98"/>
      <c r="H13" s="98"/>
      <c r="P13" s="65"/>
      <c r="Q13" s="65"/>
      <c r="R13" s="65"/>
      <c r="S13" s="53"/>
      <c r="T13" s="53"/>
      <c r="W13" s="51"/>
      <c r="X13" s="52"/>
      <c r="Y13" s="52"/>
    </row>
    <row r="14" spans="1:29" ht="15" customHeight="1" x14ac:dyDescent="0.2">
      <c r="A14" s="81" t="s">
        <v>240</v>
      </c>
      <c r="B14" s="93">
        <f ca="1">+MAX(F36:F1536)</f>
        <v>5.7739650316128062</v>
      </c>
      <c r="C14" s="83"/>
      <c r="D14" s="83"/>
      <c r="E14" s="83"/>
      <c r="F14" s="98"/>
      <c r="G14" s="98"/>
      <c r="H14" s="98"/>
      <c r="P14" s="65"/>
      <c r="Q14" s="65"/>
      <c r="R14" s="65"/>
      <c r="S14" s="53"/>
      <c r="T14" s="53"/>
      <c r="W14" s="51"/>
      <c r="X14" s="52"/>
      <c r="Y14" s="52"/>
    </row>
    <row r="15" spans="1:29" ht="15" customHeight="1" x14ac:dyDescent="0.2">
      <c r="A15" s="81" t="s">
        <v>241</v>
      </c>
      <c r="B15" s="91">
        <f ca="1">+F1538/43560</f>
        <v>0.670958985161352</v>
      </c>
      <c r="C15" s="83"/>
      <c r="D15" s="83"/>
      <c r="E15" s="83"/>
      <c r="F15" s="98"/>
      <c r="G15" s="98"/>
      <c r="H15" s="98"/>
      <c r="I15" s="74"/>
      <c r="J15" s="74"/>
      <c r="P15" s="65"/>
      <c r="Q15" s="65"/>
      <c r="R15" s="65"/>
      <c r="S15" s="53"/>
      <c r="T15" s="53"/>
      <c r="W15" s="51"/>
      <c r="X15" s="52"/>
      <c r="Y15" s="52"/>
    </row>
    <row r="16" spans="1:29" ht="15" customHeight="1" x14ac:dyDescent="0.2">
      <c r="A16" s="81" t="s">
        <v>242</v>
      </c>
      <c r="B16" s="94">
        <f ca="1">+MATCH(B14,F37:F1536,0)</f>
        <v>1157</v>
      </c>
      <c r="C16" s="83"/>
      <c r="D16" s="83"/>
      <c r="E16" s="83"/>
      <c r="F16" s="98"/>
      <c r="G16" s="98"/>
      <c r="H16" s="98"/>
      <c r="I16" s="74"/>
      <c r="J16" s="74"/>
      <c r="P16" s="65"/>
      <c r="Q16" s="65"/>
      <c r="R16" s="65"/>
      <c r="S16" s="53"/>
      <c r="T16" s="53"/>
      <c r="W16" s="51"/>
      <c r="X16" s="52"/>
      <c r="Y16" s="52"/>
    </row>
    <row r="17" spans="1:25" ht="15" customHeight="1" x14ac:dyDescent="0.2">
      <c r="A17" s="81"/>
      <c r="B17" s="101"/>
      <c r="C17" s="83"/>
      <c r="D17" s="83"/>
      <c r="E17" s="83"/>
      <c r="F17" s="98"/>
      <c r="G17" s="98"/>
      <c r="H17" s="98"/>
      <c r="I17" s="74"/>
      <c r="J17" s="74"/>
      <c r="P17" s="65"/>
      <c r="Q17" s="65"/>
      <c r="R17" s="65"/>
      <c r="S17" s="53"/>
      <c r="T17" s="53"/>
      <c r="W17" s="51"/>
      <c r="X17" s="52"/>
      <c r="Y17" s="52"/>
    </row>
    <row r="18" spans="1:25" ht="15" customHeight="1" x14ac:dyDescent="0.2">
      <c r="A18" s="81"/>
      <c r="B18" s="107"/>
      <c r="C18" s="83"/>
      <c r="D18" s="83"/>
      <c r="E18" s="83"/>
      <c r="F18" s="98"/>
      <c r="G18" s="98"/>
      <c r="H18" s="98"/>
      <c r="I18" s="74"/>
      <c r="J18" s="74"/>
      <c r="P18" s="65"/>
      <c r="Q18" s="65"/>
      <c r="R18" s="65"/>
      <c r="S18" s="53"/>
      <c r="T18" s="53"/>
      <c r="W18" s="51"/>
      <c r="X18" s="52"/>
      <c r="Y18" s="52"/>
    </row>
    <row r="19" spans="1:25" ht="15" customHeight="1" x14ac:dyDescent="0.2">
      <c r="A19" s="81"/>
      <c r="B19" s="102"/>
      <c r="C19" s="83"/>
      <c r="D19" s="83"/>
      <c r="E19" s="83"/>
      <c r="F19" s="98"/>
      <c r="G19" s="98"/>
      <c r="H19" s="98"/>
      <c r="I19" s="74"/>
      <c r="J19" s="74"/>
      <c r="P19" s="65"/>
      <c r="Q19" s="65"/>
      <c r="R19" s="65"/>
      <c r="S19" s="53"/>
      <c r="T19" s="53"/>
      <c r="W19" s="51"/>
      <c r="X19" s="52"/>
      <c r="Y19" s="52"/>
    </row>
    <row r="20" spans="1:25" ht="15" customHeight="1" x14ac:dyDescent="0.2">
      <c r="A20" s="81"/>
      <c r="B20" s="107"/>
      <c r="C20" s="95" t="str">
        <f>+IF(B20&gt;MAX(H6:H26),"Peak Exceeds Max Q! Revise Table!","")</f>
        <v/>
      </c>
      <c r="D20" s="83"/>
      <c r="E20" s="83"/>
      <c r="F20" s="98"/>
      <c r="G20" s="98"/>
      <c r="H20" s="98"/>
      <c r="P20" s="65"/>
      <c r="Q20" s="65"/>
      <c r="R20" s="65"/>
      <c r="S20" s="53"/>
      <c r="T20" s="53"/>
      <c r="W20" s="51"/>
      <c r="X20" s="52"/>
      <c r="Y20" s="52"/>
    </row>
    <row r="21" spans="1:25" ht="15" customHeight="1" x14ac:dyDescent="0.2">
      <c r="A21" s="81"/>
      <c r="B21" s="103"/>
      <c r="C21" s="83"/>
      <c r="D21" s="83"/>
      <c r="E21" s="83"/>
      <c r="F21" s="98"/>
      <c r="G21" s="98"/>
      <c r="H21" s="98"/>
      <c r="P21" s="65"/>
      <c r="Q21" s="65"/>
      <c r="R21" s="65"/>
      <c r="S21" s="53"/>
      <c r="T21" s="53"/>
      <c r="W21" s="51"/>
      <c r="X21" s="52"/>
      <c r="Y21" s="52"/>
    </row>
    <row r="22" spans="1:25" ht="15" customHeight="1" x14ac:dyDescent="0.2">
      <c r="A22" s="81"/>
      <c r="B22" s="101"/>
      <c r="C22" s="95" t="str">
        <f>+IF(B22&gt;MAX(G6:G26),"Storage Exceeds Maximum! Revise Table!","")</f>
        <v/>
      </c>
      <c r="D22" s="83"/>
      <c r="E22" s="83"/>
      <c r="F22" s="98"/>
      <c r="G22" s="98"/>
      <c r="H22" s="98"/>
      <c r="P22" s="65"/>
      <c r="Q22" s="65"/>
      <c r="R22" s="65"/>
      <c r="S22" s="53"/>
      <c r="T22" s="53"/>
      <c r="W22" s="51"/>
      <c r="X22" s="52"/>
      <c r="Y22" s="52"/>
    </row>
    <row r="23" spans="1:25" ht="15" customHeight="1" x14ac:dyDescent="0.2">
      <c r="A23" s="81"/>
      <c r="B23" s="101"/>
      <c r="C23" s="95" t="str">
        <f>+IF(B23&gt;MAX(F6:F26),"Elev. Exceeds Maximum! Revise Table!","")</f>
        <v/>
      </c>
      <c r="D23" s="83"/>
      <c r="E23" s="83"/>
      <c r="F23" s="98"/>
      <c r="G23" s="98"/>
      <c r="H23" s="98"/>
      <c r="P23" s="65"/>
      <c r="Q23" s="65"/>
      <c r="R23" s="65"/>
      <c r="S23" s="53"/>
      <c r="T23" s="53"/>
      <c r="W23" s="51"/>
      <c r="X23" s="52"/>
      <c r="Y23" s="52"/>
    </row>
    <row r="24" spans="1:25" ht="15" customHeight="1" x14ac:dyDescent="0.2">
      <c r="A24" s="72"/>
      <c r="B24" s="73"/>
      <c r="F24" s="77"/>
      <c r="G24" s="77"/>
      <c r="H24" s="77"/>
      <c r="P24" s="65"/>
      <c r="Q24" s="65"/>
      <c r="R24" s="65"/>
      <c r="S24" s="53"/>
      <c r="T24" s="53"/>
      <c r="W24" s="51"/>
      <c r="X24" s="52"/>
      <c r="Y24" s="52"/>
    </row>
    <row r="25" spans="1:25" ht="15" customHeight="1" x14ac:dyDescent="0.2">
      <c r="A25" s="72"/>
      <c r="B25" s="73"/>
      <c r="F25" s="77"/>
      <c r="G25" s="77"/>
      <c r="H25" s="77"/>
      <c r="P25" s="65"/>
      <c r="Q25" s="65"/>
      <c r="R25" s="65"/>
      <c r="S25" s="58"/>
      <c r="T25" s="58"/>
      <c r="U25" s="14"/>
      <c r="W25" s="51"/>
      <c r="X25" s="52"/>
      <c r="Y25" s="52"/>
    </row>
    <row r="26" spans="1:25" ht="15" customHeight="1" x14ac:dyDescent="0.2">
      <c r="A26" s="74"/>
      <c r="B26" s="74"/>
      <c r="F26" s="100"/>
      <c r="G26" s="100"/>
      <c r="H26" s="100"/>
      <c r="P26" s="51"/>
      <c r="Q26" s="51"/>
      <c r="R26" s="51"/>
      <c r="W26" s="51"/>
      <c r="X26" s="52"/>
      <c r="Y26" s="52"/>
    </row>
    <row r="27" spans="1:25" x14ac:dyDescent="0.2">
      <c r="A27" s="74"/>
      <c r="B27" s="75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51"/>
      <c r="Q27" s="51"/>
      <c r="R27" s="51"/>
      <c r="W27" s="51"/>
      <c r="X27" s="52"/>
      <c r="Y27" s="52"/>
    </row>
    <row r="28" spans="1:25" x14ac:dyDescent="0.2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51"/>
      <c r="Q28" s="51"/>
      <c r="R28" s="51"/>
      <c r="W28" s="51"/>
      <c r="X28" s="52"/>
      <c r="Y28" s="52"/>
    </row>
    <row r="29" spans="1:25" x14ac:dyDescent="0.2">
      <c r="B29" s="63"/>
      <c r="C29" s="63"/>
      <c r="D29" s="63"/>
      <c r="E29" s="63"/>
      <c r="F29" s="77"/>
      <c r="G29" s="78"/>
      <c r="H29" s="78"/>
      <c r="I29" s="63"/>
      <c r="J29" s="63"/>
      <c r="K29" s="63"/>
      <c r="L29" s="63"/>
      <c r="M29" s="63"/>
      <c r="N29" s="63"/>
      <c r="O29" s="63"/>
      <c r="P29" s="51"/>
      <c r="Q29" s="51"/>
      <c r="R29" s="51"/>
      <c r="W29" s="51"/>
      <c r="X29" s="52"/>
      <c r="Y29" s="52"/>
    </row>
    <row r="30" spans="1:25" x14ac:dyDescent="0.2">
      <c r="B30" s="63"/>
      <c r="C30" s="63"/>
      <c r="D30" s="63"/>
      <c r="E30" s="63"/>
      <c r="F30" s="77"/>
      <c r="G30" s="78"/>
      <c r="H30" s="78"/>
      <c r="I30" s="63"/>
      <c r="J30" s="63"/>
      <c r="K30" s="63"/>
      <c r="L30" s="63"/>
      <c r="M30" s="63"/>
      <c r="N30" s="63"/>
      <c r="O30" s="63"/>
      <c r="P30" s="51"/>
      <c r="Q30" s="51"/>
      <c r="R30" s="51"/>
      <c r="W30" s="51"/>
      <c r="X30" s="52"/>
      <c r="Y30" s="52"/>
    </row>
    <row r="31" spans="1:25" x14ac:dyDescent="0.2"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51"/>
      <c r="Q31" s="51"/>
      <c r="R31" s="51"/>
      <c r="W31" s="51"/>
      <c r="X31" s="52"/>
      <c r="Y31" s="52"/>
    </row>
    <row r="32" spans="1:25" x14ac:dyDescent="0.2"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51"/>
      <c r="Q32" s="51"/>
      <c r="R32" s="51"/>
      <c r="W32" s="51"/>
      <c r="X32" s="52"/>
      <c r="Y32" s="52"/>
    </row>
    <row r="33" spans="1:30" x14ac:dyDescent="0.2">
      <c r="B33" s="162" t="s">
        <v>187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51"/>
      <c r="Q33" s="51"/>
      <c r="R33" s="51"/>
      <c r="W33" s="51"/>
      <c r="X33" s="52"/>
      <c r="Y33" s="52"/>
    </row>
    <row r="34" spans="1:30" s="44" customFormat="1" ht="25.5" x14ac:dyDescent="0.2">
      <c r="A34" s="42" t="s">
        <v>58</v>
      </c>
      <c r="B34" s="43" t="str">
        <f>+HLOOKUP($B$9,MassCurve,1)</f>
        <v>K10</v>
      </c>
      <c r="C34" s="42" t="s">
        <v>177</v>
      </c>
      <c r="D34" s="42" t="s">
        <v>178</v>
      </c>
      <c r="E34" s="42" t="s">
        <v>179</v>
      </c>
      <c r="F34" s="42" t="s">
        <v>176</v>
      </c>
      <c r="G34" s="42"/>
      <c r="H34" s="42"/>
      <c r="I34" s="42"/>
      <c r="J34" s="46"/>
      <c r="K34" s="32"/>
      <c r="L34" s="32"/>
      <c r="M34" s="32"/>
      <c r="N34" s="32"/>
      <c r="O34" s="31"/>
      <c r="Q34" s="32"/>
      <c r="R34" s="31"/>
      <c r="S34" s="31"/>
      <c r="T34" s="33"/>
      <c r="U34" s="33"/>
      <c r="W34" s="49"/>
      <c r="X34" s="50"/>
      <c r="Y34" s="50"/>
      <c r="Z34" s="59"/>
      <c r="AA34" s="59"/>
      <c r="AB34" s="59"/>
      <c r="AC34" s="59"/>
      <c r="AD34" s="59"/>
    </row>
    <row r="35" spans="1:30" x14ac:dyDescent="0.2">
      <c r="A35" s="30" t="s">
        <v>36</v>
      </c>
      <c r="B35" s="14" t="s">
        <v>63</v>
      </c>
      <c r="Q35" s="51"/>
      <c r="R35" s="52"/>
      <c r="S35" s="52"/>
      <c r="T35" s="33"/>
      <c r="U35" s="31"/>
      <c r="W35" s="51"/>
      <c r="X35" s="52"/>
      <c r="Y35" s="52"/>
    </row>
    <row r="36" spans="1:30" x14ac:dyDescent="0.2">
      <c r="A36">
        <f>+MassCurves!A4</f>
        <v>0</v>
      </c>
      <c r="B36" s="10">
        <f t="shared" ref="B36:B99" si="0">+HLOOKUP($B$9,MassCurve,(A36+2))</f>
        <v>0</v>
      </c>
      <c r="C36" s="3">
        <v>0</v>
      </c>
      <c r="D36" s="9">
        <f>VLOOKUP(C36,Cinterp,5)</f>
        <v>0</v>
      </c>
      <c r="E36" s="10">
        <f>0.95*MAX(0,$B$7)/100+D36*(1-MAX(0,$B$7)/100)</f>
        <v>0.21849999999999997</v>
      </c>
      <c r="F36" s="9">
        <f>+E36*C36*MAX(0.05,$B$5)*1.0083</f>
        <v>0</v>
      </c>
      <c r="G36" s="7"/>
      <c r="H36" s="9"/>
      <c r="I36" s="3"/>
      <c r="J36" s="3"/>
      <c r="M36" s="37"/>
      <c r="Q36" s="51"/>
      <c r="R36" s="52"/>
      <c r="S36" s="52"/>
      <c r="T36" s="33"/>
      <c r="U36" s="33"/>
      <c r="W36" s="51"/>
      <c r="X36" s="52"/>
      <c r="Y36" s="52"/>
    </row>
    <row r="37" spans="1:30" x14ac:dyDescent="0.2">
      <c r="A37">
        <f>+MassCurves!A5</f>
        <v>1</v>
      </c>
      <c r="B37" s="10">
        <f t="shared" si="0"/>
        <v>1E-3</v>
      </c>
      <c r="C37" s="3">
        <f ca="1">+IF(A37&lt;MAX(5,$B$6),(B37-B36)*60,(B37-OFFSET(B37,-MAX(5,$B$6),0,1,1))/(A37-OFFSET(A37,-MAX(5,$B$6),0,1,1))*60)</f>
        <v>0.06</v>
      </c>
      <c r="D37" s="9">
        <f t="shared" ref="D37:D100" ca="1" si="1">VLOOKUP(C37,Cinterp,$B$10+1)</f>
        <v>0</v>
      </c>
      <c r="E37" s="10">
        <f t="shared" ref="E37:E100" ca="1" si="2">0.95*MAX(0,$B$7)/100+D37*(1-MAX(0,$B$7)/100)</f>
        <v>0.21849999999999997</v>
      </c>
      <c r="F37" s="9">
        <f t="shared" ref="F37:F100" ca="1" si="3">+E37*C37*MAX(0.05,$B$5)*1.0083</f>
        <v>6.6094064999999994E-2</v>
      </c>
      <c r="G37" s="7"/>
      <c r="H37" s="9"/>
      <c r="I37" s="3"/>
      <c r="J37" s="3"/>
      <c r="K37" s="36"/>
      <c r="L37" s="38"/>
      <c r="M37" s="37"/>
      <c r="N37" s="37"/>
      <c r="O37" s="37"/>
      <c r="Q37" s="51"/>
      <c r="R37" s="52"/>
      <c r="S37" s="52"/>
      <c r="T37" s="33"/>
      <c r="U37" s="33"/>
      <c r="W37" s="51"/>
      <c r="X37" s="52"/>
      <c r="Y37" s="52"/>
    </row>
    <row r="38" spans="1:30" x14ac:dyDescent="0.2">
      <c r="A38">
        <f>+MassCurves!A6</f>
        <v>2</v>
      </c>
      <c r="B38" s="10">
        <f t="shared" si="0"/>
        <v>2E-3</v>
      </c>
      <c r="C38" s="3">
        <f t="shared" ref="C38:C101" ca="1" si="4">+IF(A38&lt;MAX(5,$B$6),(B38-B37)*60,(B38-OFFSET(B38,-MAX(5,$B$6),0,1,1))/(A38-OFFSET(A38,-MAX(5,$B$6),0,1,1))*60)</f>
        <v>0.06</v>
      </c>
      <c r="D38" s="9">
        <f t="shared" ca="1" si="1"/>
        <v>0</v>
      </c>
      <c r="E38" s="10">
        <f t="shared" ca="1" si="2"/>
        <v>0.21849999999999997</v>
      </c>
      <c r="F38" s="9">
        <f t="shared" ca="1" si="3"/>
        <v>6.6094064999999994E-2</v>
      </c>
      <c r="G38" s="7"/>
      <c r="H38" s="9"/>
      <c r="I38" s="3"/>
      <c r="J38" s="3"/>
      <c r="K38" s="36"/>
      <c r="L38" s="38"/>
      <c r="M38" s="37"/>
      <c r="N38" s="37"/>
      <c r="O38" s="37"/>
      <c r="P38" s="47"/>
      <c r="Q38" s="51"/>
      <c r="R38" s="52"/>
      <c r="S38" s="52"/>
      <c r="T38" s="33"/>
      <c r="U38" s="33"/>
      <c r="W38" s="51"/>
      <c r="X38" s="52"/>
      <c r="Y38" s="52"/>
    </row>
    <row r="39" spans="1:30" x14ac:dyDescent="0.2">
      <c r="A39">
        <f>+MassCurves!A7</f>
        <v>3</v>
      </c>
      <c r="B39" s="10">
        <f t="shared" si="0"/>
        <v>3.0000000000000001E-3</v>
      </c>
      <c r="C39" s="3">
        <f t="shared" ca="1" si="4"/>
        <v>0.06</v>
      </c>
      <c r="D39" s="9">
        <f t="shared" ca="1" si="1"/>
        <v>0</v>
      </c>
      <c r="E39" s="10">
        <f t="shared" ca="1" si="2"/>
        <v>0.21849999999999997</v>
      </c>
      <c r="F39" s="9">
        <f t="shared" ca="1" si="3"/>
        <v>6.6094064999999994E-2</v>
      </c>
      <c r="G39" s="7"/>
      <c r="H39" s="9"/>
      <c r="I39" s="3"/>
      <c r="J39" s="3"/>
      <c r="K39" s="36"/>
      <c r="L39" s="38"/>
      <c r="M39" s="37"/>
      <c r="N39" s="37"/>
      <c r="O39" s="37"/>
      <c r="P39" s="47"/>
      <c r="Q39" s="33"/>
      <c r="R39" s="62"/>
      <c r="S39" s="40"/>
      <c r="T39" s="33"/>
      <c r="U39" s="33"/>
      <c r="W39" s="51"/>
      <c r="X39" s="52"/>
      <c r="Y39" s="52"/>
    </row>
    <row r="40" spans="1:30" x14ac:dyDescent="0.2">
      <c r="A40">
        <f>+MassCurves!A8</f>
        <v>4</v>
      </c>
      <c r="B40" s="10">
        <f t="shared" si="0"/>
        <v>4.0000000000000001E-3</v>
      </c>
      <c r="C40" s="3">
        <f t="shared" ca="1" si="4"/>
        <v>0.06</v>
      </c>
      <c r="D40" s="9">
        <f t="shared" ca="1" si="1"/>
        <v>0</v>
      </c>
      <c r="E40" s="10">
        <f t="shared" ca="1" si="2"/>
        <v>0.21849999999999997</v>
      </c>
      <c r="F40" s="9">
        <f t="shared" ca="1" si="3"/>
        <v>6.6094064999999994E-2</v>
      </c>
      <c r="G40" s="7"/>
      <c r="H40" s="9"/>
      <c r="I40" s="3"/>
      <c r="J40" s="3"/>
      <c r="K40" s="36"/>
      <c r="L40" s="38"/>
      <c r="M40" s="37"/>
      <c r="N40" s="37"/>
      <c r="O40" s="37"/>
      <c r="P40" s="47"/>
      <c r="Q40" s="33"/>
      <c r="R40" s="39"/>
      <c r="S40" s="40"/>
      <c r="T40" s="33"/>
      <c r="U40" s="33"/>
      <c r="W40" s="51"/>
      <c r="X40" s="52"/>
      <c r="Y40" s="52"/>
    </row>
    <row r="41" spans="1:30" x14ac:dyDescent="0.2">
      <c r="A41">
        <f>+MassCurves!A9</f>
        <v>5</v>
      </c>
      <c r="B41" s="10">
        <f t="shared" si="0"/>
        <v>5.0000000000000001E-3</v>
      </c>
      <c r="C41" s="3">
        <f t="shared" ca="1" si="4"/>
        <v>0.06</v>
      </c>
      <c r="D41" s="9">
        <f t="shared" ca="1" si="1"/>
        <v>0</v>
      </c>
      <c r="E41" s="10">
        <f t="shared" ca="1" si="2"/>
        <v>0.21849999999999997</v>
      </c>
      <c r="F41" s="9">
        <f t="shared" ca="1" si="3"/>
        <v>6.6094064999999994E-2</v>
      </c>
      <c r="G41" s="7"/>
      <c r="H41" s="9"/>
      <c r="I41" s="3"/>
      <c r="J41" s="3"/>
      <c r="K41" s="36"/>
      <c r="L41" s="38"/>
      <c r="M41" s="37"/>
      <c r="N41" s="37"/>
      <c r="O41" s="37"/>
      <c r="P41" s="47"/>
      <c r="Q41" s="33"/>
      <c r="R41" s="39"/>
      <c r="S41" s="40"/>
      <c r="T41" s="33"/>
      <c r="U41" s="33"/>
      <c r="W41" s="51"/>
      <c r="X41" s="52"/>
      <c r="Y41" s="52"/>
    </row>
    <row r="42" spans="1:30" x14ac:dyDescent="0.2">
      <c r="A42">
        <f>+MassCurves!A10</f>
        <v>6</v>
      </c>
      <c r="B42" s="10">
        <f t="shared" si="0"/>
        <v>6.0000000000000001E-3</v>
      </c>
      <c r="C42" s="3">
        <f t="shared" ca="1" si="4"/>
        <v>0.06</v>
      </c>
      <c r="D42" s="9">
        <f t="shared" ca="1" si="1"/>
        <v>0</v>
      </c>
      <c r="E42" s="10">
        <f t="shared" ca="1" si="2"/>
        <v>0.21849999999999997</v>
      </c>
      <c r="F42" s="9">
        <f t="shared" ca="1" si="3"/>
        <v>6.6094064999999994E-2</v>
      </c>
      <c r="G42" s="7"/>
      <c r="H42" s="9"/>
      <c r="I42" s="3"/>
      <c r="J42" s="3"/>
      <c r="K42" s="36"/>
      <c r="L42" s="38"/>
      <c r="M42" s="37"/>
      <c r="N42" s="37"/>
      <c r="O42" s="37"/>
      <c r="P42" s="47"/>
      <c r="Q42" s="33"/>
      <c r="R42" s="39"/>
      <c r="S42" s="40"/>
      <c r="T42" s="33"/>
      <c r="U42" s="33"/>
      <c r="W42" s="51"/>
      <c r="X42" s="52"/>
      <c r="Y42" s="52"/>
    </row>
    <row r="43" spans="1:30" x14ac:dyDescent="0.2">
      <c r="A43">
        <f>+MassCurves!A11</f>
        <v>7</v>
      </c>
      <c r="B43" s="10">
        <f t="shared" si="0"/>
        <v>7.0000000000000001E-3</v>
      </c>
      <c r="C43" s="3">
        <f t="shared" ca="1" si="4"/>
        <v>0.06</v>
      </c>
      <c r="D43" s="9">
        <f t="shared" ca="1" si="1"/>
        <v>0</v>
      </c>
      <c r="E43" s="10">
        <f t="shared" ca="1" si="2"/>
        <v>0.21849999999999997</v>
      </c>
      <c r="F43" s="9">
        <f t="shared" ca="1" si="3"/>
        <v>6.6094064999999994E-2</v>
      </c>
      <c r="G43" s="7"/>
      <c r="H43" s="9"/>
      <c r="I43" s="3"/>
      <c r="J43" s="3"/>
      <c r="K43" s="36"/>
      <c r="L43" s="38"/>
      <c r="M43" s="37"/>
      <c r="N43" s="37"/>
      <c r="O43" s="37"/>
      <c r="P43" s="47"/>
      <c r="Q43" s="33"/>
      <c r="R43" s="39"/>
      <c r="S43" s="40"/>
      <c r="T43" s="33"/>
      <c r="U43" s="33"/>
    </row>
    <row r="44" spans="1:30" x14ac:dyDescent="0.2">
      <c r="A44">
        <f>+MassCurves!A12</f>
        <v>8</v>
      </c>
      <c r="B44" s="10">
        <f t="shared" si="0"/>
        <v>8.0000000000000002E-3</v>
      </c>
      <c r="C44" s="3">
        <f t="shared" ca="1" si="4"/>
        <v>0.06</v>
      </c>
      <c r="D44" s="9">
        <f t="shared" ca="1" si="1"/>
        <v>0</v>
      </c>
      <c r="E44" s="10">
        <f t="shared" ca="1" si="2"/>
        <v>0.21849999999999997</v>
      </c>
      <c r="F44" s="9">
        <f t="shared" ca="1" si="3"/>
        <v>6.6094064999999994E-2</v>
      </c>
      <c r="G44" s="7"/>
      <c r="H44" s="9"/>
      <c r="I44" s="3"/>
      <c r="J44" s="3"/>
      <c r="K44" s="36"/>
      <c r="L44" s="38"/>
      <c r="M44" s="37"/>
      <c r="N44" s="37"/>
      <c r="O44" s="37"/>
      <c r="P44" s="47"/>
      <c r="Q44" s="33"/>
      <c r="R44" s="39"/>
      <c r="S44" s="40"/>
      <c r="T44" s="33"/>
      <c r="U44" s="33"/>
    </row>
    <row r="45" spans="1:30" x14ac:dyDescent="0.2">
      <c r="A45">
        <f>+MassCurves!A13</f>
        <v>9</v>
      </c>
      <c r="B45" s="10">
        <f t="shared" si="0"/>
        <v>9.0000000000000011E-3</v>
      </c>
      <c r="C45" s="3">
        <f t="shared" ca="1" si="4"/>
        <v>6.0000000000000053E-2</v>
      </c>
      <c r="D45" s="9">
        <f t="shared" ca="1" si="1"/>
        <v>0</v>
      </c>
      <c r="E45" s="10">
        <f t="shared" ca="1" si="2"/>
        <v>0.21849999999999997</v>
      </c>
      <c r="F45" s="9">
        <f t="shared" ca="1" si="3"/>
        <v>6.6094065000000049E-2</v>
      </c>
      <c r="G45" s="7"/>
      <c r="H45" s="9"/>
      <c r="I45" s="3"/>
      <c r="J45" s="3"/>
      <c r="K45" s="36"/>
      <c r="L45" s="38"/>
      <c r="M45" s="37"/>
      <c r="N45" s="37"/>
      <c r="O45" s="37"/>
      <c r="P45" s="47"/>
      <c r="Q45" s="33"/>
      <c r="R45" s="39"/>
      <c r="S45" s="40"/>
      <c r="T45" s="33"/>
      <c r="U45" s="33"/>
    </row>
    <row r="46" spans="1:30" x14ac:dyDescent="0.2">
      <c r="A46">
        <f>+MassCurves!A14</f>
        <v>10</v>
      </c>
      <c r="B46" s="10">
        <f t="shared" si="0"/>
        <v>0.01</v>
      </c>
      <c r="C46" s="3">
        <f t="shared" ca="1" si="4"/>
        <v>5.9999999999999949E-2</v>
      </c>
      <c r="D46" s="9">
        <f t="shared" ca="1" si="1"/>
        <v>0</v>
      </c>
      <c r="E46" s="10">
        <f t="shared" ca="1" si="2"/>
        <v>0.21849999999999997</v>
      </c>
      <c r="F46" s="9">
        <f t="shared" ca="1" si="3"/>
        <v>6.6094064999999938E-2</v>
      </c>
      <c r="G46" s="7"/>
      <c r="H46" s="9"/>
      <c r="I46" s="3"/>
      <c r="J46" s="3"/>
      <c r="K46" s="36"/>
      <c r="L46" s="38"/>
      <c r="M46" s="37"/>
      <c r="N46" s="37"/>
      <c r="O46" s="37"/>
      <c r="P46" s="47"/>
      <c r="Q46" s="33"/>
      <c r="R46" s="39"/>
      <c r="S46" s="40"/>
      <c r="T46" s="33"/>
      <c r="U46" s="33"/>
    </row>
    <row r="47" spans="1:30" x14ac:dyDescent="0.2">
      <c r="A47">
        <f>+MassCurves!A15</f>
        <v>11</v>
      </c>
      <c r="B47" s="10">
        <f t="shared" si="0"/>
        <v>1.1000000000000001E-2</v>
      </c>
      <c r="C47" s="3">
        <f t="shared" ca="1" si="4"/>
        <v>6.0000000000000053E-2</v>
      </c>
      <c r="D47" s="9">
        <f t="shared" ca="1" si="1"/>
        <v>0</v>
      </c>
      <c r="E47" s="10">
        <f t="shared" ca="1" si="2"/>
        <v>0.21849999999999997</v>
      </c>
      <c r="F47" s="9">
        <f t="shared" ca="1" si="3"/>
        <v>6.6094065000000049E-2</v>
      </c>
      <c r="G47" s="7"/>
      <c r="H47" s="9"/>
      <c r="I47" s="3"/>
      <c r="J47" s="3"/>
      <c r="K47" s="36"/>
      <c r="L47" s="38"/>
      <c r="M47" s="37"/>
      <c r="N47" s="37"/>
      <c r="O47" s="37"/>
      <c r="P47" s="47"/>
      <c r="Q47" s="33"/>
      <c r="R47" s="39"/>
      <c r="S47" s="40"/>
      <c r="T47" s="33"/>
      <c r="U47" s="33"/>
    </row>
    <row r="48" spans="1:30" x14ac:dyDescent="0.2">
      <c r="A48">
        <f>+MassCurves!A16</f>
        <v>12</v>
      </c>
      <c r="B48" s="10">
        <f t="shared" si="0"/>
        <v>1.2E-2</v>
      </c>
      <c r="C48" s="3">
        <f t="shared" ca="1" si="4"/>
        <v>5.9999999999999949E-2</v>
      </c>
      <c r="D48" s="9">
        <f t="shared" ca="1" si="1"/>
        <v>0</v>
      </c>
      <c r="E48" s="10">
        <f t="shared" ca="1" si="2"/>
        <v>0.21849999999999997</v>
      </c>
      <c r="F48" s="9">
        <f t="shared" ca="1" si="3"/>
        <v>6.6094064999999938E-2</v>
      </c>
      <c r="G48" s="7"/>
      <c r="H48" s="9"/>
      <c r="I48" s="3"/>
      <c r="J48" s="3"/>
      <c r="K48" s="36"/>
      <c r="L48" s="38"/>
      <c r="M48" s="37"/>
      <c r="N48" s="37"/>
      <c r="O48" s="37"/>
      <c r="P48" s="47"/>
      <c r="Q48" s="33"/>
      <c r="R48" s="39"/>
      <c r="S48" s="40"/>
      <c r="T48" s="33"/>
      <c r="U48" s="33"/>
    </row>
    <row r="49" spans="1:21" x14ac:dyDescent="0.2">
      <c r="A49">
        <f>+MassCurves!A17</f>
        <v>13</v>
      </c>
      <c r="B49" s="10">
        <f t="shared" si="0"/>
        <v>1.3000000000000001E-2</v>
      </c>
      <c r="C49" s="3">
        <f t="shared" ca="1" si="4"/>
        <v>6.0000000000000053E-2</v>
      </c>
      <c r="D49" s="9">
        <f t="shared" ca="1" si="1"/>
        <v>0</v>
      </c>
      <c r="E49" s="10">
        <f t="shared" ca="1" si="2"/>
        <v>0.21849999999999997</v>
      </c>
      <c r="F49" s="9">
        <f t="shared" ca="1" si="3"/>
        <v>6.6094065000000049E-2</v>
      </c>
      <c r="G49" s="7"/>
      <c r="H49" s="9"/>
      <c r="I49" s="3"/>
      <c r="J49" s="3"/>
      <c r="K49" s="36"/>
      <c r="L49" s="38"/>
      <c r="M49" s="37"/>
      <c r="N49" s="37"/>
      <c r="O49" s="37"/>
      <c r="P49" s="47"/>
      <c r="Q49" s="33"/>
      <c r="R49" s="39"/>
      <c r="S49" s="40"/>
      <c r="T49" s="33"/>
      <c r="U49" s="33"/>
    </row>
    <row r="50" spans="1:21" x14ac:dyDescent="0.2">
      <c r="A50">
        <f>+MassCurves!A18</f>
        <v>14</v>
      </c>
      <c r="B50" s="10">
        <f t="shared" si="0"/>
        <v>1.4E-2</v>
      </c>
      <c r="C50" s="3">
        <f t="shared" ca="1" si="4"/>
        <v>5.9999999999999949E-2</v>
      </c>
      <c r="D50" s="9">
        <f t="shared" ca="1" si="1"/>
        <v>0</v>
      </c>
      <c r="E50" s="10">
        <f t="shared" ca="1" si="2"/>
        <v>0.21849999999999997</v>
      </c>
      <c r="F50" s="9">
        <f t="shared" ca="1" si="3"/>
        <v>6.6094064999999938E-2</v>
      </c>
      <c r="G50" s="7"/>
      <c r="H50" s="9"/>
      <c r="I50" s="3"/>
      <c r="J50" s="3"/>
      <c r="K50" s="36"/>
      <c r="L50" s="38"/>
      <c r="M50" s="37"/>
      <c r="N50" s="37"/>
      <c r="O50" s="37"/>
      <c r="P50" s="47"/>
      <c r="Q50" s="33"/>
      <c r="R50" s="39"/>
      <c r="S50" s="40"/>
      <c r="T50" s="33"/>
      <c r="U50" s="33"/>
    </row>
    <row r="51" spans="1:21" x14ac:dyDescent="0.2">
      <c r="A51">
        <f>+MassCurves!A19</f>
        <v>15</v>
      </c>
      <c r="B51" s="10">
        <f t="shared" si="0"/>
        <v>1.5000000000000001E-2</v>
      </c>
      <c r="C51" s="3">
        <f t="shared" ca="1" si="4"/>
        <v>6.0000000000000053E-2</v>
      </c>
      <c r="D51" s="9">
        <f t="shared" ca="1" si="1"/>
        <v>0</v>
      </c>
      <c r="E51" s="10">
        <f t="shared" ca="1" si="2"/>
        <v>0.21849999999999997</v>
      </c>
      <c r="F51" s="9">
        <f t="shared" ca="1" si="3"/>
        <v>6.6094065000000049E-2</v>
      </c>
      <c r="G51" s="7"/>
      <c r="H51" s="9"/>
      <c r="I51" s="3"/>
      <c r="J51" s="3"/>
      <c r="K51" s="36"/>
      <c r="L51" s="38"/>
      <c r="M51" s="37"/>
      <c r="N51" s="37"/>
      <c r="O51" s="37"/>
      <c r="P51" s="47"/>
      <c r="Q51" s="33"/>
      <c r="R51" s="39"/>
      <c r="S51" s="40"/>
      <c r="T51" s="33"/>
      <c r="U51" s="33"/>
    </row>
    <row r="52" spans="1:21" x14ac:dyDescent="0.2">
      <c r="A52">
        <f>+MassCurves!A20</f>
        <v>16</v>
      </c>
      <c r="B52" s="10">
        <f t="shared" si="0"/>
        <v>1.6E-2</v>
      </c>
      <c r="C52" s="3">
        <f t="shared" ca="1" si="4"/>
        <v>5.9999999999999949E-2</v>
      </c>
      <c r="D52" s="9">
        <f t="shared" ca="1" si="1"/>
        <v>0</v>
      </c>
      <c r="E52" s="10">
        <f t="shared" ca="1" si="2"/>
        <v>0.21849999999999997</v>
      </c>
      <c r="F52" s="9">
        <f t="shared" ca="1" si="3"/>
        <v>6.6094064999999938E-2</v>
      </c>
      <c r="G52" s="7"/>
      <c r="H52" s="9"/>
      <c r="I52" s="3"/>
      <c r="J52" s="3"/>
      <c r="K52" s="36"/>
      <c r="L52" s="38"/>
      <c r="M52" s="37"/>
      <c r="N52" s="37"/>
      <c r="O52" s="37"/>
      <c r="P52" s="47"/>
      <c r="Q52" s="33"/>
      <c r="R52" s="39"/>
      <c r="S52" s="40"/>
      <c r="T52" s="33"/>
      <c r="U52" s="33"/>
    </row>
    <row r="53" spans="1:21" x14ac:dyDescent="0.2">
      <c r="A53">
        <f>+MassCurves!A21</f>
        <v>17</v>
      </c>
      <c r="B53" s="10">
        <f t="shared" si="0"/>
        <v>1.7000000000000001E-2</v>
      </c>
      <c r="C53" s="3">
        <f t="shared" ca="1" si="4"/>
        <v>6.0000000000000053E-2</v>
      </c>
      <c r="D53" s="9">
        <f t="shared" ca="1" si="1"/>
        <v>0</v>
      </c>
      <c r="E53" s="10">
        <f t="shared" ca="1" si="2"/>
        <v>0.21849999999999997</v>
      </c>
      <c r="F53" s="9">
        <f t="shared" ca="1" si="3"/>
        <v>6.6094065000000049E-2</v>
      </c>
      <c r="G53" s="7"/>
      <c r="H53" s="9"/>
      <c r="I53" s="3"/>
      <c r="J53" s="3"/>
      <c r="K53" s="36"/>
      <c r="L53" s="38"/>
      <c r="M53" s="37"/>
      <c r="N53" s="37"/>
      <c r="O53" s="37"/>
      <c r="P53" s="47"/>
      <c r="Q53" s="33"/>
      <c r="R53" s="39"/>
      <c r="S53" s="40"/>
      <c r="T53" s="33"/>
      <c r="U53" s="33"/>
    </row>
    <row r="54" spans="1:21" x14ac:dyDescent="0.2">
      <c r="A54">
        <f>+MassCurves!A22</f>
        <v>18</v>
      </c>
      <c r="B54" s="10">
        <f t="shared" si="0"/>
        <v>1.8000000000000002E-2</v>
      </c>
      <c r="C54" s="3">
        <f t="shared" ca="1" si="4"/>
        <v>6.0000000000000053E-2</v>
      </c>
      <c r="D54" s="9">
        <f t="shared" ca="1" si="1"/>
        <v>0</v>
      </c>
      <c r="E54" s="10">
        <f t="shared" ca="1" si="2"/>
        <v>0.21849999999999997</v>
      </c>
      <c r="F54" s="9">
        <f t="shared" ca="1" si="3"/>
        <v>6.6094065000000049E-2</v>
      </c>
      <c r="G54" s="7"/>
      <c r="H54" s="9"/>
      <c r="I54" s="3"/>
      <c r="J54" s="3"/>
      <c r="K54" s="36"/>
      <c r="L54" s="38"/>
      <c r="M54" s="37"/>
      <c r="N54" s="37"/>
      <c r="O54" s="37"/>
      <c r="P54" s="47"/>
      <c r="Q54" s="33"/>
      <c r="R54" s="39"/>
      <c r="S54" s="40"/>
      <c r="T54" s="33"/>
      <c r="U54" s="33"/>
    </row>
    <row r="55" spans="1:21" x14ac:dyDescent="0.2">
      <c r="A55">
        <f>+MassCurves!A23</f>
        <v>19</v>
      </c>
      <c r="B55" s="10">
        <f t="shared" si="0"/>
        <v>1.9E-2</v>
      </c>
      <c r="C55" s="3">
        <f t="shared" ca="1" si="4"/>
        <v>5.9999999999999845E-2</v>
      </c>
      <c r="D55" s="9">
        <f t="shared" ca="1" si="1"/>
        <v>0</v>
      </c>
      <c r="E55" s="10">
        <f t="shared" ca="1" si="2"/>
        <v>0.21849999999999997</v>
      </c>
      <c r="F55" s="9">
        <f t="shared" ca="1" si="3"/>
        <v>6.6094064999999813E-2</v>
      </c>
      <c r="G55" s="7"/>
      <c r="H55" s="9"/>
      <c r="I55" s="3"/>
      <c r="J55" s="3"/>
      <c r="K55" s="36"/>
      <c r="L55" s="38"/>
      <c r="M55" s="37"/>
      <c r="N55" s="37"/>
      <c r="O55" s="37"/>
      <c r="P55" s="47"/>
      <c r="Q55" s="33"/>
      <c r="R55" s="39"/>
      <c r="S55" s="40"/>
      <c r="T55" s="33"/>
      <c r="U55" s="33"/>
    </row>
    <row r="56" spans="1:21" x14ac:dyDescent="0.2">
      <c r="A56">
        <f>+MassCurves!A24</f>
        <v>20</v>
      </c>
      <c r="B56" s="10">
        <f t="shared" si="0"/>
        <v>0.02</v>
      </c>
      <c r="C56" s="3">
        <f t="shared" ca="1" si="4"/>
        <v>6.0000000000000053E-2</v>
      </c>
      <c r="D56" s="9">
        <f t="shared" ca="1" si="1"/>
        <v>0</v>
      </c>
      <c r="E56" s="10">
        <f t="shared" ca="1" si="2"/>
        <v>0.21849999999999997</v>
      </c>
      <c r="F56" s="9">
        <f t="shared" ca="1" si="3"/>
        <v>6.6094065000000049E-2</v>
      </c>
      <c r="G56" s="7"/>
      <c r="H56" s="9"/>
      <c r="I56" s="3"/>
      <c r="J56" s="3"/>
      <c r="K56" s="36"/>
      <c r="L56" s="38"/>
      <c r="M56" s="37"/>
      <c r="N56" s="37"/>
      <c r="O56" s="37"/>
      <c r="P56" s="47"/>
      <c r="Q56" s="33"/>
      <c r="R56" s="39"/>
      <c r="S56" s="40"/>
      <c r="T56" s="33"/>
      <c r="U56" s="33"/>
    </row>
    <row r="57" spans="1:21" x14ac:dyDescent="0.2">
      <c r="A57">
        <f>+MassCurves!A25</f>
        <v>21</v>
      </c>
      <c r="B57" s="10">
        <f t="shared" si="0"/>
        <v>2.1000000000000001E-2</v>
      </c>
      <c r="C57" s="3">
        <f t="shared" ca="1" si="4"/>
        <v>6.0000000000000053E-2</v>
      </c>
      <c r="D57" s="9">
        <f t="shared" ca="1" si="1"/>
        <v>0</v>
      </c>
      <c r="E57" s="10">
        <f t="shared" ca="1" si="2"/>
        <v>0.21849999999999997</v>
      </c>
      <c r="F57" s="9">
        <f t="shared" ca="1" si="3"/>
        <v>6.6094065000000049E-2</v>
      </c>
      <c r="G57" s="7"/>
      <c r="H57" s="9"/>
      <c r="I57" s="3"/>
      <c r="J57" s="3"/>
      <c r="K57" s="36"/>
      <c r="L57" s="38"/>
      <c r="M57" s="37"/>
      <c r="N57" s="37"/>
      <c r="O57" s="37"/>
      <c r="P57" s="47"/>
      <c r="Q57" s="33"/>
      <c r="R57" s="39"/>
      <c r="S57" s="40"/>
      <c r="T57" s="33"/>
      <c r="U57" s="33"/>
    </row>
    <row r="58" spans="1:21" x14ac:dyDescent="0.2">
      <c r="A58">
        <f>+MassCurves!A26</f>
        <v>22</v>
      </c>
      <c r="B58" s="10">
        <f t="shared" si="0"/>
        <v>2.2000000000000002E-2</v>
      </c>
      <c r="C58" s="3">
        <f t="shared" ca="1" si="4"/>
        <v>6.0000000000000053E-2</v>
      </c>
      <c r="D58" s="9">
        <f t="shared" ca="1" si="1"/>
        <v>0</v>
      </c>
      <c r="E58" s="10">
        <f t="shared" ca="1" si="2"/>
        <v>0.21849999999999997</v>
      </c>
      <c r="F58" s="9">
        <f t="shared" ca="1" si="3"/>
        <v>6.6094065000000049E-2</v>
      </c>
      <c r="G58" s="7"/>
      <c r="H58" s="9"/>
      <c r="I58" s="3"/>
      <c r="J58" s="3"/>
      <c r="K58" s="36"/>
      <c r="L58" s="38"/>
      <c r="M58" s="37"/>
      <c r="N58" s="37"/>
      <c r="O58" s="37"/>
      <c r="P58" s="47"/>
      <c r="Q58" s="33"/>
      <c r="R58" s="39"/>
      <c r="S58" s="40"/>
      <c r="T58" s="33"/>
      <c r="U58" s="33"/>
    </row>
    <row r="59" spans="1:21" x14ac:dyDescent="0.2">
      <c r="A59">
        <f>+MassCurves!A27</f>
        <v>23</v>
      </c>
      <c r="B59" s="10">
        <f t="shared" si="0"/>
        <v>2.3E-2</v>
      </c>
      <c r="C59" s="3">
        <f t="shared" ca="1" si="4"/>
        <v>5.9999999999999845E-2</v>
      </c>
      <c r="D59" s="9">
        <f t="shared" ca="1" si="1"/>
        <v>0</v>
      </c>
      <c r="E59" s="10">
        <f t="shared" ca="1" si="2"/>
        <v>0.21849999999999997</v>
      </c>
      <c r="F59" s="9">
        <f t="shared" ca="1" si="3"/>
        <v>6.6094064999999813E-2</v>
      </c>
      <c r="G59" s="7"/>
      <c r="H59" s="9"/>
      <c r="I59" s="3"/>
      <c r="J59" s="3"/>
      <c r="K59" s="36"/>
      <c r="L59" s="38"/>
      <c r="M59" s="37"/>
      <c r="N59" s="37"/>
      <c r="O59" s="37"/>
      <c r="P59" s="47"/>
      <c r="Q59" s="33"/>
      <c r="R59" s="39"/>
      <c r="S59" s="40"/>
      <c r="T59" s="33"/>
      <c r="U59" s="33"/>
    </row>
    <row r="60" spans="1:21" x14ac:dyDescent="0.2">
      <c r="A60">
        <f>+MassCurves!A28</f>
        <v>24</v>
      </c>
      <c r="B60" s="10">
        <f t="shared" si="0"/>
        <v>2.4E-2</v>
      </c>
      <c r="C60" s="3">
        <f t="shared" ca="1" si="4"/>
        <v>6.0000000000000053E-2</v>
      </c>
      <c r="D60" s="9">
        <f t="shared" ca="1" si="1"/>
        <v>0</v>
      </c>
      <c r="E60" s="10">
        <f t="shared" ca="1" si="2"/>
        <v>0.21849999999999997</v>
      </c>
      <c r="F60" s="9">
        <f t="shared" ca="1" si="3"/>
        <v>6.6094065000000049E-2</v>
      </c>
      <c r="G60" s="7"/>
      <c r="H60" s="9"/>
      <c r="I60" s="3"/>
      <c r="J60" s="3"/>
      <c r="K60" s="36"/>
      <c r="L60" s="38"/>
      <c r="M60" s="37"/>
      <c r="N60" s="37"/>
      <c r="O60" s="37"/>
      <c r="P60" s="47"/>
      <c r="Q60" s="33"/>
      <c r="R60" s="39"/>
      <c r="S60" s="40"/>
      <c r="T60" s="33"/>
      <c r="U60" s="33"/>
    </row>
    <row r="61" spans="1:21" x14ac:dyDescent="0.2">
      <c r="A61">
        <f>+MassCurves!A29</f>
        <v>25</v>
      </c>
      <c r="B61" s="10">
        <f t="shared" si="0"/>
        <v>2.5000000000000001E-2</v>
      </c>
      <c r="C61" s="3">
        <f t="shared" ca="1" si="4"/>
        <v>0.06</v>
      </c>
      <c r="D61" s="9">
        <f t="shared" ca="1" si="1"/>
        <v>0</v>
      </c>
      <c r="E61" s="10">
        <f t="shared" ca="1" si="2"/>
        <v>0.21849999999999997</v>
      </c>
      <c r="F61" s="9">
        <f t="shared" ca="1" si="3"/>
        <v>6.6094064999999994E-2</v>
      </c>
      <c r="G61" s="7"/>
      <c r="H61" s="9"/>
      <c r="I61" s="3"/>
      <c r="J61" s="3"/>
      <c r="K61" s="36"/>
      <c r="L61" s="38"/>
      <c r="M61" s="37"/>
      <c r="N61" s="37"/>
      <c r="O61" s="37"/>
      <c r="P61" s="47"/>
      <c r="Q61" s="33"/>
      <c r="R61" s="39"/>
      <c r="S61" s="40"/>
      <c r="T61" s="33"/>
      <c r="U61" s="33"/>
    </row>
    <row r="62" spans="1:21" x14ac:dyDescent="0.2">
      <c r="A62">
        <f>+MassCurves!A30</f>
        <v>26</v>
      </c>
      <c r="B62" s="10">
        <f t="shared" si="0"/>
        <v>2.6000000000000002E-2</v>
      </c>
      <c r="C62" s="3">
        <f t="shared" ca="1" si="4"/>
        <v>0.06</v>
      </c>
      <c r="D62" s="9">
        <f t="shared" ca="1" si="1"/>
        <v>0</v>
      </c>
      <c r="E62" s="10">
        <f t="shared" ca="1" si="2"/>
        <v>0.21849999999999997</v>
      </c>
      <c r="F62" s="9">
        <f t="shared" ca="1" si="3"/>
        <v>6.6094064999999994E-2</v>
      </c>
      <c r="G62" s="7"/>
      <c r="H62" s="9"/>
      <c r="I62" s="3"/>
      <c r="J62" s="3"/>
      <c r="K62" s="36"/>
      <c r="L62" s="38"/>
      <c r="M62" s="37"/>
      <c r="N62" s="37"/>
      <c r="O62" s="37"/>
      <c r="P62" s="47"/>
      <c r="Q62" s="33"/>
      <c r="R62" s="39"/>
      <c r="S62" s="40"/>
      <c r="T62" s="33"/>
      <c r="U62" s="33"/>
    </row>
    <row r="63" spans="1:21" x14ac:dyDescent="0.2">
      <c r="A63">
        <f>+MassCurves!A31</f>
        <v>27</v>
      </c>
      <c r="B63" s="10">
        <f t="shared" si="0"/>
        <v>2.7000000000000003E-2</v>
      </c>
      <c r="C63" s="3">
        <f t="shared" ca="1" si="4"/>
        <v>0.06</v>
      </c>
      <c r="D63" s="9">
        <f t="shared" ca="1" si="1"/>
        <v>0</v>
      </c>
      <c r="E63" s="10">
        <f t="shared" ca="1" si="2"/>
        <v>0.21849999999999997</v>
      </c>
      <c r="F63" s="9">
        <f t="shared" ca="1" si="3"/>
        <v>6.6094064999999994E-2</v>
      </c>
      <c r="G63" s="7"/>
      <c r="H63" s="9"/>
      <c r="I63" s="3"/>
      <c r="J63" s="3"/>
      <c r="K63" s="36"/>
      <c r="L63" s="38"/>
      <c r="M63" s="37"/>
      <c r="N63" s="37"/>
      <c r="O63" s="37"/>
      <c r="P63" s="47"/>
      <c r="Q63" s="33"/>
      <c r="R63" s="39"/>
      <c r="S63" s="40"/>
      <c r="T63" s="33"/>
      <c r="U63" s="33"/>
    </row>
    <row r="64" spans="1:21" x14ac:dyDescent="0.2">
      <c r="A64">
        <f>+MassCurves!A32</f>
        <v>28</v>
      </c>
      <c r="B64" s="10">
        <f t="shared" si="0"/>
        <v>2.8000000000000001E-2</v>
      </c>
      <c r="C64" s="3">
        <f t="shared" ca="1" si="4"/>
        <v>0.06</v>
      </c>
      <c r="D64" s="9">
        <f t="shared" ca="1" si="1"/>
        <v>0</v>
      </c>
      <c r="E64" s="10">
        <f t="shared" ca="1" si="2"/>
        <v>0.21849999999999997</v>
      </c>
      <c r="F64" s="9">
        <f t="shared" ca="1" si="3"/>
        <v>6.6094064999999994E-2</v>
      </c>
      <c r="G64" s="7"/>
      <c r="H64" s="9"/>
      <c r="I64" s="3"/>
      <c r="J64" s="3"/>
      <c r="K64" s="36"/>
      <c r="L64" s="38"/>
      <c r="M64" s="37"/>
      <c r="N64" s="37"/>
      <c r="O64" s="37"/>
      <c r="P64" s="47"/>
      <c r="Q64" s="33"/>
      <c r="R64" s="39"/>
      <c r="S64" s="40"/>
      <c r="T64" s="33"/>
      <c r="U64" s="33"/>
    </row>
    <row r="65" spans="1:21" x14ac:dyDescent="0.2">
      <c r="A65">
        <f>+MassCurves!A33</f>
        <v>29</v>
      </c>
      <c r="B65" s="10">
        <f t="shared" si="0"/>
        <v>2.9000000000000001E-2</v>
      </c>
      <c r="C65" s="3">
        <f t="shared" ca="1" si="4"/>
        <v>0.06</v>
      </c>
      <c r="D65" s="9">
        <f t="shared" ca="1" si="1"/>
        <v>0</v>
      </c>
      <c r="E65" s="10">
        <f t="shared" ca="1" si="2"/>
        <v>0.21849999999999997</v>
      </c>
      <c r="F65" s="9">
        <f t="shared" ca="1" si="3"/>
        <v>6.6094064999999994E-2</v>
      </c>
      <c r="G65" s="7"/>
      <c r="H65" s="9"/>
      <c r="I65" s="3"/>
      <c r="J65" s="3"/>
      <c r="K65" s="36"/>
      <c r="L65" s="38"/>
      <c r="M65" s="37"/>
      <c r="N65" s="37"/>
      <c r="O65" s="37"/>
      <c r="P65" s="47"/>
      <c r="Q65" s="33"/>
      <c r="R65" s="39"/>
      <c r="S65" s="40"/>
      <c r="T65" s="33"/>
      <c r="U65" s="33"/>
    </row>
    <row r="66" spans="1:21" x14ac:dyDescent="0.2">
      <c r="A66">
        <f>+MassCurves!A34</f>
        <v>30</v>
      </c>
      <c r="B66" s="10">
        <f t="shared" si="0"/>
        <v>3.0000000000000002E-2</v>
      </c>
      <c r="C66" s="3">
        <f t="shared" ca="1" si="4"/>
        <v>0.06</v>
      </c>
      <c r="D66" s="9">
        <f t="shared" ca="1" si="1"/>
        <v>0</v>
      </c>
      <c r="E66" s="10">
        <f t="shared" ca="1" si="2"/>
        <v>0.21849999999999997</v>
      </c>
      <c r="F66" s="9">
        <f t="shared" ca="1" si="3"/>
        <v>6.6094064999999994E-2</v>
      </c>
      <c r="G66" s="7"/>
      <c r="H66" s="9"/>
      <c r="I66" s="3"/>
      <c r="J66" s="3"/>
      <c r="K66" s="36"/>
      <c r="L66" s="38"/>
      <c r="M66" s="37"/>
      <c r="N66" s="37"/>
      <c r="O66" s="37"/>
      <c r="P66" s="47"/>
      <c r="Q66" s="33"/>
      <c r="R66" s="39"/>
      <c r="S66" s="40"/>
      <c r="T66" s="33"/>
      <c r="U66" s="33"/>
    </row>
    <row r="67" spans="1:21" x14ac:dyDescent="0.2">
      <c r="A67">
        <f>+MassCurves!A35</f>
        <v>31</v>
      </c>
      <c r="B67" s="10">
        <f t="shared" si="0"/>
        <v>3.1000000000000003E-2</v>
      </c>
      <c r="C67" s="3">
        <f t="shared" ca="1" si="4"/>
        <v>0.06</v>
      </c>
      <c r="D67" s="9">
        <f t="shared" ca="1" si="1"/>
        <v>0</v>
      </c>
      <c r="E67" s="10">
        <f t="shared" ca="1" si="2"/>
        <v>0.21849999999999997</v>
      </c>
      <c r="F67" s="9">
        <f t="shared" ca="1" si="3"/>
        <v>6.6094064999999994E-2</v>
      </c>
      <c r="G67" s="7"/>
      <c r="H67" s="9"/>
      <c r="I67" s="3"/>
      <c r="J67" s="3"/>
      <c r="K67" s="36"/>
      <c r="L67" s="38"/>
      <c r="M67" s="37"/>
      <c r="N67" s="37"/>
      <c r="O67" s="37"/>
      <c r="P67" s="47"/>
      <c r="Q67" s="33"/>
      <c r="R67" s="39"/>
      <c r="S67" s="40"/>
      <c r="T67" s="33"/>
      <c r="U67" s="33"/>
    </row>
    <row r="68" spans="1:21" x14ac:dyDescent="0.2">
      <c r="A68">
        <f>+MassCurves!A36</f>
        <v>32</v>
      </c>
      <c r="B68" s="10">
        <f t="shared" si="0"/>
        <v>3.2000000000000001E-2</v>
      </c>
      <c r="C68" s="3">
        <f t="shared" ca="1" si="4"/>
        <v>0.06</v>
      </c>
      <c r="D68" s="9">
        <f t="shared" ca="1" si="1"/>
        <v>0</v>
      </c>
      <c r="E68" s="10">
        <f t="shared" ca="1" si="2"/>
        <v>0.21849999999999997</v>
      </c>
      <c r="F68" s="9">
        <f t="shared" ca="1" si="3"/>
        <v>6.6094064999999994E-2</v>
      </c>
      <c r="G68" s="7"/>
      <c r="H68" s="9"/>
      <c r="I68" s="3"/>
      <c r="J68" s="3"/>
      <c r="K68" s="36"/>
      <c r="L68" s="38"/>
      <c r="M68" s="37"/>
      <c r="N68" s="37"/>
      <c r="O68" s="37"/>
      <c r="P68" s="47"/>
      <c r="Q68" s="33"/>
      <c r="R68" s="39"/>
      <c r="S68" s="40"/>
      <c r="T68" s="33"/>
      <c r="U68" s="33"/>
    </row>
    <row r="69" spans="1:21" x14ac:dyDescent="0.2">
      <c r="A69">
        <f>+MassCurves!A37</f>
        <v>33</v>
      </c>
      <c r="B69" s="10">
        <f t="shared" si="0"/>
        <v>3.3000000000000002E-2</v>
      </c>
      <c r="C69" s="3">
        <f t="shared" ca="1" si="4"/>
        <v>0.06</v>
      </c>
      <c r="D69" s="9">
        <f t="shared" ca="1" si="1"/>
        <v>0</v>
      </c>
      <c r="E69" s="10">
        <f t="shared" ca="1" si="2"/>
        <v>0.21849999999999997</v>
      </c>
      <c r="F69" s="9">
        <f t="shared" ca="1" si="3"/>
        <v>6.6094064999999994E-2</v>
      </c>
      <c r="G69" s="7"/>
      <c r="H69" s="9"/>
      <c r="I69" s="3"/>
      <c r="J69" s="3"/>
      <c r="K69" s="36"/>
      <c r="L69" s="38"/>
      <c r="M69" s="37"/>
      <c r="N69" s="37"/>
      <c r="O69" s="37"/>
      <c r="P69" s="47"/>
      <c r="Q69" s="33"/>
      <c r="R69" s="39"/>
      <c r="S69" s="40"/>
      <c r="T69" s="33"/>
      <c r="U69" s="33"/>
    </row>
    <row r="70" spans="1:21" x14ac:dyDescent="0.2">
      <c r="A70">
        <f>+MassCurves!A38</f>
        <v>34</v>
      </c>
      <c r="B70" s="10">
        <f t="shared" si="0"/>
        <v>3.4000000000000002E-2</v>
      </c>
      <c r="C70" s="3">
        <f t="shared" ca="1" si="4"/>
        <v>0.06</v>
      </c>
      <c r="D70" s="9">
        <f t="shared" ca="1" si="1"/>
        <v>0</v>
      </c>
      <c r="E70" s="10">
        <f t="shared" ca="1" si="2"/>
        <v>0.21849999999999997</v>
      </c>
      <c r="F70" s="9">
        <f t="shared" ca="1" si="3"/>
        <v>6.6094064999999994E-2</v>
      </c>
      <c r="G70" s="7"/>
      <c r="H70" s="9"/>
      <c r="I70" s="3"/>
      <c r="J70" s="3"/>
      <c r="K70" s="36"/>
      <c r="L70" s="38"/>
      <c r="M70" s="37"/>
      <c r="N70" s="37"/>
      <c r="O70" s="37"/>
      <c r="P70" s="47"/>
      <c r="Q70" s="33"/>
      <c r="R70" s="39"/>
      <c r="S70" s="40"/>
      <c r="T70" s="33"/>
      <c r="U70" s="33"/>
    </row>
    <row r="71" spans="1:21" x14ac:dyDescent="0.2">
      <c r="A71">
        <f>+MassCurves!A39</f>
        <v>35</v>
      </c>
      <c r="B71" s="10">
        <f t="shared" si="0"/>
        <v>3.5000000000000003E-2</v>
      </c>
      <c r="C71" s="3">
        <f t="shared" ca="1" si="4"/>
        <v>0.06</v>
      </c>
      <c r="D71" s="9">
        <f t="shared" ca="1" si="1"/>
        <v>0</v>
      </c>
      <c r="E71" s="10">
        <f t="shared" ca="1" si="2"/>
        <v>0.21849999999999997</v>
      </c>
      <c r="F71" s="9">
        <f t="shared" ca="1" si="3"/>
        <v>6.6094064999999994E-2</v>
      </c>
      <c r="G71" s="7"/>
      <c r="H71" s="9"/>
      <c r="I71" s="3"/>
      <c r="J71" s="3"/>
      <c r="K71" s="36"/>
      <c r="L71" s="38"/>
      <c r="M71" s="37"/>
      <c r="N71" s="37"/>
      <c r="O71" s="37"/>
      <c r="P71" s="47"/>
      <c r="Q71" s="33"/>
      <c r="R71" s="39"/>
      <c r="S71" s="40"/>
      <c r="T71" s="33"/>
      <c r="U71" s="33"/>
    </row>
    <row r="72" spans="1:21" x14ac:dyDescent="0.2">
      <c r="A72">
        <f>+MassCurves!A40</f>
        <v>36</v>
      </c>
      <c r="B72" s="10">
        <f t="shared" si="0"/>
        <v>3.6000000000000004E-2</v>
      </c>
      <c r="C72" s="3">
        <f t="shared" ca="1" si="4"/>
        <v>0.06</v>
      </c>
      <c r="D72" s="9">
        <f t="shared" ca="1" si="1"/>
        <v>0</v>
      </c>
      <c r="E72" s="10">
        <f t="shared" ca="1" si="2"/>
        <v>0.21849999999999997</v>
      </c>
      <c r="F72" s="9">
        <f t="shared" ca="1" si="3"/>
        <v>6.6094064999999994E-2</v>
      </c>
      <c r="G72" s="7"/>
      <c r="H72" s="9"/>
      <c r="I72" s="3"/>
      <c r="J72" s="3"/>
      <c r="K72" s="36"/>
      <c r="L72" s="38"/>
      <c r="M72" s="37"/>
      <c r="N72" s="37"/>
      <c r="O72" s="37"/>
      <c r="P72" s="47"/>
      <c r="Q72" s="33"/>
      <c r="R72" s="39"/>
      <c r="S72" s="40"/>
      <c r="T72" s="33"/>
      <c r="U72" s="33"/>
    </row>
    <row r="73" spans="1:21" x14ac:dyDescent="0.2">
      <c r="A73">
        <f>+MassCurves!A41</f>
        <v>37</v>
      </c>
      <c r="B73" s="10">
        <f t="shared" si="0"/>
        <v>3.7000000000000005E-2</v>
      </c>
      <c r="C73" s="3">
        <f t="shared" ca="1" si="4"/>
        <v>6.0000000000000012E-2</v>
      </c>
      <c r="D73" s="9">
        <f t="shared" ca="1" si="1"/>
        <v>0</v>
      </c>
      <c r="E73" s="10">
        <f t="shared" ca="1" si="2"/>
        <v>0.21849999999999997</v>
      </c>
      <c r="F73" s="9">
        <f t="shared" ca="1" si="3"/>
        <v>6.6094064999999994E-2</v>
      </c>
      <c r="G73" s="7"/>
      <c r="H73" s="9"/>
      <c r="I73" s="3"/>
      <c r="J73" s="3"/>
      <c r="K73" s="36"/>
      <c r="L73" s="38"/>
      <c r="M73" s="37"/>
      <c r="N73" s="37"/>
      <c r="O73" s="37"/>
      <c r="P73" s="47"/>
      <c r="Q73" s="33"/>
      <c r="R73" s="39"/>
      <c r="S73" s="40"/>
      <c r="T73" s="33"/>
      <c r="U73" s="33"/>
    </row>
    <row r="74" spans="1:21" x14ac:dyDescent="0.2">
      <c r="A74">
        <f>+MassCurves!A42</f>
        <v>38</v>
      </c>
      <c r="B74" s="10">
        <f t="shared" si="0"/>
        <v>3.7999999999999999E-2</v>
      </c>
      <c r="C74" s="3">
        <f t="shared" ca="1" si="4"/>
        <v>0.06</v>
      </c>
      <c r="D74" s="9">
        <f t="shared" ca="1" si="1"/>
        <v>0</v>
      </c>
      <c r="E74" s="10">
        <f t="shared" ca="1" si="2"/>
        <v>0.21849999999999997</v>
      </c>
      <c r="F74" s="9">
        <f t="shared" ca="1" si="3"/>
        <v>6.6094064999999994E-2</v>
      </c>
      <c r="G74" s="7"/>
      <c r="H74" s="9"/>
      <c r="I74" s="3"/>
      <c r="J74" s="3"/>
      <c r="K74" s="36"/>
      <c r="L74" s="38"/>
      <c r="M74" s="37"/>
      <c r="N74" s="37"/>
      <c r="O74" s="37"/>
      <c r="P74" s="47"/>
      <c r="Q74" s="33"/>
      <c r="R74" s="39"/>
      <c r="S74" s="40"/>
      <c r="T74" s="33"/>
      <c r="U74" s="33"/>
    </row>
    <row r="75" spans="1:21" x14ac:dyDescent="0.2">
      <c r="A75">
        <f>+MassCurves!A43</f>
        <v>39</v>
      </c>
      <c r="B75" s="10">
        <f t="shared" si="0"/>
        <v>3.9E-2</v>
      </c>
      <c r="C75" s="3">
        <f t="shared" ca="1" si="4"/>
        <v>0.06</v>
      </c>
      <c r="D75" s="9">
        <f t="shared" ca="1" si="1"/>
        <v>0</v>
      </c>
      <c r="E75" s="10">
        <f t="shared" ca="1" si="2"/>
        <v>0.21849999999999997</v>
      </c>
      <c r="F75" s="9">
        <f t="shared" ca="1" si="3"/>
        <v>6.6094064999999994E-2</v>
      </c>
      <c r="G75" s="7"/>
      <c r="H75" s="9"/>
      <c r="I75" s="3"/>
      <c r="J75" s="3"/>
      <c r="K75" s="36"/>
      <c r="L75" s="38"/>
      <c r="M75" s="37"/>
      <c r="N75" s="37"/>
      <c r="O75" s="37"/>
      <c r="P75" s="47"/>
      <c r="Q75" s="33"/>
      <c r="R75" s="39"/>
      <c r="S75" s="40"/>
      <c r="T75" s="33"/>
      <c r="U75" s="33"/>
    </row>
    <row r="76" spans="1:21" x14ac:dyDescent="0.2">
      <c r="A76">
        <f>+MassCurves!A44</f>
        <v>40</v>
      </c>
      <c r="B76" s="10">
        <f t="shared" si="0"/>
        <v>0.04</v>
      </c>
      <c r="C76" s="3">
        <f t="shared" ca="1" si="4"/>
        <v>0.06</v>
      </c>
      <c r="D76" s="9">
        <f t="shared" ca="1" si="1"/>
        <v>0</v>
      </c>
      <c r="E76" s="10">
        <f t="shared" ca="1" si="2"/>
        <v>0.21849999999999997</v>
      </c>
      <c r="F76" s="9">
        <f t="shared" ca="1" si="3"/>
        <v>6.6094064999999994E-2</v>
      </c>
      <c r="G76" s="7"/>
      <c r="H76" s="9"/>
      <c r="I76" s="3"/>
      <c r="J76" s="3"/>
      <c r="K76" s="36"/>
      <c r="L76" s="38"/>
      <c r="M76" s="37"/>
      <c r="N76" s="37"/>
      <c r="O76" s="37"/>
    </row>
    <row r="77" spans="1:21" x14ac:dyDescent="0.2">
      <c r="A77">
        <f>+MassCurves!A45</f>
        <v>41</v>
      </c>
      <c r="B77" s="10">
        <f t="shared" si="0"/>
        <v>4.1000000000000002E-2</v>
      </c>
      <c r="C77" s="3">
        <f t="shared" ca="1" si="4"/>
        <v>0.06</v>
      </c>
      <c r="D77" s="9">
        <f t="shared" ca="1" si="1"/>
        <v>0</v>
      </c>
      <c r="E77" s="10">
        <f t="shared" ca="1" si="2"/>
        <v>0.21849999999999997</v>
      </c>
      <c r="F77" s="9">
        <f t="shared" ca="1" si="3"/>
        <v>6.6094064999999994E-2</v>
      </c>
      <c r="G77" s="7"/>
      <c r="H77" s="9"/>
      <c r="I77" s="3"/>
      <c r="J77" s="3"/>
      <c r="K77" s="36"/>
      <c r="L77" s="38"/>
      <c r="M77" s="37"/>
      <c r="N77" s="37"/>
      <c r="O77" s="37"/>
    </row>
    <row r="78" spans="1:21" x14ac:dyDescent="0.2">
      <c r="A78">
        <f>+MassCurves!A46</f>
        <v>42</v>
      </c>
      <c r="B78" s="10">
        <f t="shared" si="0"/>
        <v>4.2000000000000003E-2</v>
      </c>
      <c r="C78" s="3">
        <f t="shared" ca="1" si="4"/>
        <v>0.06</v>
      </c>
      <c r="D78" s="9">
        <f t="shared" ca="1" si="1"/>
        <v>0</v>
      </c>
      <c r="E78" s="10">
        <f t="shared" ca="1" si="2"/>
        <v>0.21849999999999997</v>
      </c>
      <c r="F78" s="9">
        <f t="shared" ca="1" si="3"/>
        <v>6.6094064999999994E-2</v>
      </c>
      <c r="G78" s="7"/>
      <c r="H78" s="9"/>
      <c r="I78" s="3"/>
      <c r="J78" s="3"/>
      <c r="K78" s="36"/>
      <c r="L78" s="38"/>
      <c r="M78" s="37"/>
      <c r="N78" s="37"/>
      <c r="O78" s="37"/>
    </row>
    <row r="79" spans="1:21" x14ac:dyDescent="0.2">
      <c r="A79">
        <f>+MassCurves!A47</f>
        <v>43</v>
      </c>
      <c r="B79" s="10">
        <f t="shared" si="0"/>
        <v>4.3000000000000003E-2</v>
      </c>
      <c r="C79" s="3">
        <f t="shared" ca="1" si="4"/>
        <v>0.06</v>
      </c>
      <c r="D79" s="9">
        <f t="shared" ca="1" si="1"/>
        <v>0</v>
      </c>
      <c r="E79" s="10">
        <f t="shared" ca="1" si="2"/>
        <v>0.21849999999999997</v>
      </c>
      <c r="F79" s="9">
        <f t="shared" ca="1" si="3"/>
        <v>6.6094064999999994E-2</v>
      </c>
      <c r="G79" s="7"/>
      <c r="H79" s="9"/>
      <c r="I79" s="3"/>
      <c r="J79" s="3"/>
      <c r="K79" s="36"/>
      <c r="L79" s="38"/>
      <c r="M79" s="37"/>
      <c r="N79" s="37"/>
      <c r="O79" s="37"/>
    </row>
    <row r="80" spans="1:21" x14ac:dyDescent="0.2">
      <c r="A80">
        <f>+MassCurves!A48</f>
        <v>44</v>
      </c>
      <c r="B80" s="10">
        <f t="shared" si="0"/>
        <v>4.4000000000000004E-2</v>
      </c>
      <c r="C80" s="3">
        <f t="shared" ca="1" si="4"/>
        <v>6.0000000000000012E-2</v>
      </c>
      <c r="D80" s="9">
        <f t="shared" ca="1" si="1"/>
        <v>0</v>
      </c>
      <c r="E80" s="10">
        <f t="shared" ca="1" si="2"/>
        <v>0.21849999999999997</v>
      </c>
      <c r="F80" s="9">
        <f t="shared" ca="1" si="3"/>
        <v>6.6094064999999994E-2</v>
      </c>
      <c r="G80" s="7"/>
      <c r="H80" s="9"/>
      <c r="I80" s="3"/>
      <c r="J80" s="3"/>
      <c r="K80" s="36"/>
      <c r="L80" s="38"/>
      <c r="M80" s="37"/>
      <c r="N80" s="37"/>
      <c r="O80" s="37"/>
    </row>
    <row r="81" spans="1:15" x14ac:dyDescent="0.2">
      <c r="A81">
        <f>+MassCurves!A49</f>
        <v>45</v>
      </c>
      <c r="B81" s="10">
        <f t="shared" si="0"/>
        <v>4.5000000000000005E-2</v>
      </c>
      <c r="C81" s="3">
        <f t="shared" ca="1" si="4"/>
        <v>6.0000000000000012E-2</v>
      </c>
      <c r="D81" s="9">
        <f t="shared" ca="1" si="1"/>
        <v>0</v>
      </c>
      <c r="E81" s="10">
        <f t="shared" ca="1" si="2"/>
        <v>0.21849999999999997</v>
      </c>
      <c r="F81" s="9">
        <f t="shared" ca="1" si="3"/>
        <v>6.6094064999999994E-2</v>
      </c>
      <c r="G81" s="7"/>
      <c r="H81" s="9"/>
      <c r="I81" s="3"/>
      <c r="J81" s="3"/>
      <c r="K81" s="36"/>
      <c r="L81" s="38"/>
      <c r="M81" s="37"/>
      <c r="N81" s="37"/>
      <c r="O81" s="37"/>
    </row>
    <row r="82" spans="1:15" x14ac:dyDescent="0.2">
      <c r="A82">
        <f>+MassCurves!A50</f>
        <v>46</v>
      </c>
      <c r="B82" s="10">
        <f t="shared" si="0"/>
        <v>4.5999999999999999E-2</v>
      </c>
      <c r="C82" s="3">
        <f t="shared" ca="1" si="4"/>
        <v>0.06</v>
      </c>
      <c r="D82" s="9">
        <f t="shared" ca="1" si="1"/>
        <v>0</v>
      </c>
      <c r="E82" s="10">
        <f t="shared" ca="1" si="2"/>
        <v>0.21849999999999997</v>
      </c>
      <c r="F82" s="9">
        <f t="shared" ca="1" si="3"/>
        <v>6.6094064999999994E-2</v>
      </c>
      <c r="G82" s="7"/>
      <c r="H82" s="9"/>
      <c r="I82" s="3"/>
      <c r="J82" s="3"/>
      <c r="K82" s="36"/>
      <c r="L82" s="38"/>
      <c r="M82" s="37"/>
      <c r="N82" s="37"/>
      <c r="O82" s="37"/>
    </row>
    <row r="83" spans="1:15" x14ac:dyDescent="0.2">
      <c r="A83">
        <f>+MassCurves!A51</f>
        <v>47</v>
      </c>
      <c r="B83" s="10">
        <f t="shared" si="0"/>
        <v>4.7E-2</v>
      </c>
      <c r="C83" s="3">
        <f t="shared" ca="1" si="4"/>
        <v>0.06</v>
      </c>
      <c r="D83" s="9">
        <f t="shared" ca="1" si="1"/>
        <v>0</v>
      </c>
      <c r="E83" s="10">
        <f t="shared" ca="1" si="2"/>
        <v>0.21849999999999997</v>
      </c>
      <c r="F83" s="9">
        <f t="shared" ca="1" si="3"/>
        <v>6.6094064999999994E-2</v>
      </c>
      <c r="G83" s="7"/>
      <c r="H83" s="9"/>
      <c r="I83" s="3"/>
      <c r="J83" s="3"/>
      <c r="K83" s="36"/>
      <c r="L83" s="38"/>
      <c r="M83" s="37"/>
      <c r="N83" s="37"/>
      <c r="O83" s="37"/>
    </row>
    <row r="84" spans="1:15" x14ac:dyDescent="0.2">
      <c r="A84">
        <f>+MassCurves!A52</f>
        <v>48</v>
      </c>
      <c r="B84" s="10">
        <f t="shared" si="0"/>
        <v>4.8000000000000001E-2</v>
      </c>
      <c r="C84" s="3">
        <f t="shared" ca="1" si="4"/>
        <v>0.06</v>
      </c>
      <c r="D84" s="9">
        <f t="shared" ca="1" si="1"/>
        <v>0</v>
      </c>
      <c r="E84" s="10">
        <f t="shared" ca="1" si="2"/>
        <v>0.21849999999999997</v>
      </c>
      <c r="F84" s="9">
        <f t="shared" ca="1" si="3"/>
        <v>6.6094064999999994E-2</v>
      </c>
      <c r="G84" s="7"/>
      <c r="H84" s="9"/>
      <c r="I84" s="3"/>
      <c r="J84" s="3"/>
      <c r="K84" s="36"/>
      <c r="L84" s="38"/>
      <c r="M84" s="37"/>
      <c r="N84" s="37"/>
      <c r="O84" s="37"/>
    </row>
    <row r="85" spans="1:15" x14ac:dyDescent="0.2">
      <c r="A85">
        <f>+MassCurves!A53</f>
        <v>49</v>
      </c>
      <c r="B85" s="10">
        <f t="shared" si="0"/>
        <v>4.9000000000000002E-2</v>
      </c>
      <c r="C85" s="3">
        <f t="shared" ca="1" si="4"/>
        <v>0.06</v>
      </c>
      <c r="D85" s="9">
        <f t="shared" ca="1" si="1"/>
        <v>0</v>
      </c>
      <c r="E85" s="10">
        <f t="shared" ca="1" si="2"/>
        <v>0.21849999999999997</v>
      </c>
      <c r="F85" s="9">
        <f t="shared" ca="1" si="3"/>
        <v>6.6094064999999994E-2</v>
      </c>
      <c r="G85" s="7"/>
      <c r="H85" s="9"/>
      <c r="I85" s="3"/>
      <c r="J85" s="3"/>
      <c r="K85" s="36"/>
      <c r="L85" s="38"/>
      <c r="M85" s="37"/>
      <c r="N85" s="37"/>
      <c r="O85" s="37"/>
    </row>
    <row r="86" spans="1:15" x14ac:dyDescent="0.2">
      <c r="A86">
        <f>+MassCurves!A54</f>
        <v>50</v>
      </c>
      <c r="B86" s="10">
        <f t="shared" si="0"/>
        <v>0.05</v>
      </c>
      <c r="C86" s="3">
        <f t="shared" ca="1" si="4"/>
        <v>0.06</v>
      </c>
      <c r="D86" s="9">
        <f t="shared" ca="1" si="1"/>
        <v>0</v>
      </c>
      <c r="E86" s="10">
        <f t="shared" ca="1" si="2"/>
        <v>0.21849999999999997</v>
      </c>
      <c r="F86" s="9">
        <f t="shared" ca="1" si="3"/>
        <v>6.6094064999999994E-2</v>
      </c>
      <c r="G86" s="7"/>
      <c r="H86" s="9"/>
      <c r="I86" s="3"/>
      <c r="J86" s="3"/>
      <c r="K86" s="36"/>
      <c r="L86" s="38"/>
      <c r="M86" s="37"/>
      <c r="N86" s="37"/>
      <c r="O86" s="37"/>
    </row>
    <row r="87" spans="1:15" x14ac:dyDescent="0.2">
      <c r="A87">
        <f>+MassCurves!A55</f>
        <v>51</v>
      </c>
      <c r="B87" s="10">
        <f t="shared" si="0"/>
        <v>5.1000000000000004E-2</v>
      </c>
      <c r="C87" s="3">
        <f t="shared" ca="1" si="4"/>
        <v>0.06</v>
      </c>
      <c r="D87" s="9">
        <f t="shared" ca="1" si="1"/>
        <v>0</v>
      </c>
      <c r="E87" s="10">
        <f t="shared" ca="1" si="2"/>
        <v>0.21849999999999997</v>
      </c>
      <c r="F87" s="9">
        <f t="shared" ca="1" si="3"/>
        <v>6.6094064999999994E-2</v>
      </c>
      <c r="G87" s="7"/>
      <c r="H87" s="9"/>
      <c r="I87" s="3"/>
      <c r="J87" s="3"/>
      <c r="K87" s="36"/>
      <c r="L87" s="38"/>
      <c r="M87" s="37"/>
      <c r="N87" s="37"/>
      <c r="O87" s="37"/>
    </row>
    <row r="88" spans="1:15" x14ac:dyDescent="0.2">
      <c r="A88">
        <f>+MassCurves!A56</f>
        <v>52</v>
      </c>
      <c r="B88" s="10">
        <f t="shared" si="0"/>
        <v>5.2000000000000005E-2</v>
      </c>
      <c r="C88" s="3">
        <f t="shared" ca="1" si="4"/>
        <v>0.06</v>
      </c>
      <c r="D88" s="9">
        <f t="shared" ca="1" si="1"/>
        <v>0</v>
      </c>
      <c r="E88" s="10">
        <f t="shared" ca="1" si="2"/>
        <v>0.21849999999999997</v>
      </c>
      <c r="F88" s="9">
        <f t="shared" ca="1" si="3"/>
        <v>6.6094064999999994E-2</v>
      </c>
      <c r="G88" s="7"/>
      <c r="H88" s="9"/>
      <c r="I88" s="3"/>
      <c r="J88" s="3"/>
      <c r="K88" s="36"/>
      <c r="L88" s="38"/>
      <c r="M88" s="37"/>
      <c r="N88" s="37"/>
      <c r="O88" s="37"/>
    </row>
    <row r="89" spans="1:15" x14ac:dyDescent="0.2">
      <c r="A89">
        <f>+MassCurves!A57</f>
        <v>53</v>
      </c>
      <c r="B89" s="10">
        <f t="shared" si="0"/>
        <v>5.3000000000000005E-2</v>
      </c>
      <c r="C89" s="3">
        <f t="shared" ca="1" si="4"/>
        <v>6.0000000000000012E-2</v>
      </c>
      <c r="D89" s="9">
        <f t="shared" ca="1" si="1"/>
        <v>0</v>
      </c>
      <c r="E89" s="10">
        <f t="shared" ca="1" si="2"/>
        <v>0.21849999999999997</v>
      </c>
      <c r="F89" s="9">
        <f t="shared" ca="1" si="3"/>
        <v>6.6094064999999994E-2</v>
      </c>
      <c r="G89" s="7"/>
      <c r="H89" s="9"/>
      <c r="I89" s="3"/>
      <c r="J89" s="3"/>
      <c r="K89" s="36"/>
      <c r="L89" s="38"/>
      <c r="M89" s="37"/>
      <c r="N89" s="37"/>
      <c r="O89" s="37"/>
    </row>
    <row r="90" spans="1:15" x14ac:dyDescent="0.2">
      <c r="A90">
        <f>+MassCurves!A58</f>
        <v>54</v>
      </c>
      <c r="B90" s="10">
        <f t="shared" si="0"/>
        <v>5.4000000000000006E-2</v>
      </c>
      <c r="C90" s="3">
        <f t="shared" ca="1" si="4"/>
        <v>6.0000000000000012E-2</v>
      </c>
      <c r="D90" s="9">
        <f t="shared" ca="1" si="1"/>
        <v>0</v>
      </c>
      <c r="E90" s="10">
        <f t="shared" ca="1" si="2"/>
        <v>0.21849999999999997</v>
      </c>
      <c r="F90" s="9">
        <f t="shared" ca="1" si="3"/>
        <v>6.6094064999999994E-2</v>
      </c>
      <c r="G90" s="7"/>
      <c r="H90" s="9"/>
      <c r="I90" s="3"/>
      <c r="J90" s="3"/>
      <c r="K90" s="36"/>
      <c r="L90" s="38"/>
      <c r="M90" s="37"/>
      <c r="N90" s="37"/>
      <c r="O90" s="37"/>
    </row>
    <row r="91" spans="1:15" x14ac:dyDescent="0.2">
      <c r="A91">
        <f>+MassCurves!A59</f>
        <v>55</v>
      </c>
      <c r="B91" s="10">
        <f t="shared" si="0"/>
        <v>5.5E-2</v>
      </c>
      <c r="C91" s="3">
        <f t="shared" ca="1" si="4"/>
        <v>0.06</v>
      </c>
      <c r="D91" s="9">
        <f t="shared" ca="1" si="1"/>
        <v>0</v>
      </c>
      <c r="E91" s="10">
        <f t="shared" ca="1" si="2"/>
        <v>0.21849999999999997</v>
      </c>
      <c r="F91" s="9">
        <f t="shared" ca="1" si="3"/>
        <v>6.6094064999999994E-2</v>
      </c>
      <c r="G91" s="7"/>
      <c r="H91" s="9"/>
      <c r="I91" s="3"/>
      <c r="J91" s="3"/>
      <c r="K91" s="36"/>
      <c r="L91" s="38"/>
      <c r="M91" s="37"/>
      <c r="N91" s="37"/>
      <c r="O91" s="37"/>
    </row>
    <row r="92" spans="1:15" x14ac:dyDescent="0.2">
      <c r="A92">
        <f>+MassCurves!A60</f>
        <v>56</v>
      </c>
      <c r="B92" s="10">
        <f t="shared" si="0"/>
        <v>5.6000000000000001E-2</v>
      </c>
      <c r="C92" s="3">
        <f t="shared" ca="1" si="4"/>
        <v>0.06</v>
      </c>
      <c r="D92" s="9">
        <f t="shared" ca="1" si="1"/>
        <v>0</v>
      </c>
      <c r="E92" s="10">
        <f t="shared" ca="1" si="2"/>
        <v>0.21849999999999997</v>
      </c>
      <c r="F92" s="9">
        <f t="shared" ca="1" si="3"/>
        <v>6.6094064999999994E-2</v>
      </c>
      <c r="G92" s="7"/>
      <c r="H92" s="9"/>
      <c r="I92" s="3"/>
      <c r="J92" s="3"/>
      <c r="K92" s="36"/>
      <c r="L92" s="38"/>
      <c r="M92" s="37"/>
      <c r="N92" s="37"/>
      <c r="O92" s="37"/>
    </row>
    <row r="93" spans="1:15" x14ac:dyDescent="0.2">
      <c r="A93">
        <f>+MassCurves!A61</f>
        <v>57</v>
      </c>
      <c r="B93" s="10">
        <f t="shared" si="0"/>
        <v>5.7000000000000002E-2</v>
      </c>
      <c r="C93" s="3">
        <f t="shared" ca="1" si="4"/>
        <v>0.06</v>
      </c>
      <c r="D93" s="9">
        <f t="shared" ca="1" si="1"/>
        <v>0</v>
      </c>
      <c r="E93" s="10">
        <f t="shared" ca="1" si="2"/>
        <v>0.21849999999999997</v>
      </c>
      <c r="F93" s="9">
        <f t="shared" ca="1" si="3"/>
        <v>6.6094064999999994E-2</v>
      </c>
      <c r="G93" s="7"/>
      <c r="H93" s="9"/>
      <c r="I93" s="3"/>
      <c r="J93" s="3"/>
      <c r="K93" s="36"/>
      <c r="L93" s="38"/>
      <c r="M93" s="37"/>
      <c r="N93" s="37"/>
      <c r="O93" s="37"/>
    </row>
    <row r="94" spans="1:15" x14ac:dyDescent="0.2">
      <c r="A94">
        <f>+MassCurves!A62</f>
        <v>58</v>
      </c>
      <c r="B94" s="10">
        <f t="shared" si="0"/>
        <v>5.8000000000000003E-2</v>
      </c>
      <c r="C94" s="3">
        <f t="shared" ca="1" si="4"/>
        <v>0.06</v>
      </c>
      <c r="D94" s="9">
        <f t="shared" ca="1" si="1"/>
        <v>0</v>
      </c>
      <c r="E94" s="10">
        <f t="shared" ca="1" si="2"/>
        <v>0.21849999999999997</v>
      </c>
      <c r="F94" s="9">
        <f t="shared" ca="1" si="3"/>
        <v>6.6094064999999994E-2</v>
      </c>
      <c r="G94" s="7"/>
      <c r="H94" s="9"/>
      <c r="I94" s="3"/>
      <c r="J94" s="3"/>
      <c r="K94" s="36"/>
      <c r="L94" s="38"/>
      <c r="M94" s="37"/>
      <c r="N94" s="37"/>
      <c r="O94" s="37"/>
    </row>
    <row r="95" spans="1:15" x14ac:dyDescent="0.2">
      <c r="A95">
        <f>+MassCurves!A63</f>
        <v>59</v>
      </c>
      <c r="B95" s="10">
        <f t="shared" si="0"/>
        <v>5.9000000000000004E-2</v>
      </c>
      <c r="C95" s="3">
        <f t="shared" ca="1" si="4"/>
        <v>0.06</v>
      </c>
      <c r="D95" s="9">
        <f t="shared" ca="1" si="1"/>
        <v>0</v>
      </c>
      <c r="E95" s="10">
        <f t="shared" ca="1" si="2"/>
        <v>0.21849999999999997</v>
      </c>
      <c r="F95" s="9">
        <f t="shared" ca="1" si="3"/>
        <v>6.6094064999999994E-2</v>
      </c>
      <c r="G95" s="7"/>
      <c r="H95" s="9"/>
      <c r="I95" s="3"/>
      <c r="J95" s="3"/>
      <c r="K95" s="36"/>
      <c r="L95" s="38"/>
      <c r="M95" s="37"/>
      <c r="N95" s="37"/>
      <c r="O95" s="37"/>
    </row>
    <row r="96" spans="1:15" x14ac:dyDescent="0.2">
      <c r="A96">
        <f>+MassCurves!A64</f>
        <v>60</v>
      </c>
      <c r="B96" s="10">
        <f t="shared" si="0"/>
        <v>6.0000000000000005E-2</v>
      </c>
      <c r="C96" s="3">
        <f t="shared" ca="1" si="4"/>
        <v>0.06</v>
      </c>
      <c r="D96" s="9">
        <f t="shared" ca="1" si="1"/>
        <v>0</v>
      </c>
      <c r="E96" s="10">
        <f t="shared" ca="1" si="2"/>
        <v>0.21849999999999997</v>
      </c>
      <c r="F96" s="9">
        <f t="shared" ca="1" si="3"/>
        <v>6.6094064999999994E-2</v>
      </c>
      <c r="G96" s="7"/>
      <c r="H96" s="9"/>
      <c r="I96" s="3"/>
      <c r="J96" s="3"/>
      <c r="K96" s="36"/>
      <c r="L96" s="38"/>
      <c r="M96" s="37"/>
      <c r="N96" s="37"/>
      <c r="O96" s="37"/>
    </row>
    <row r="97" spans="1:15" x14ac:dyDescent="0.2">
      <c r="A97">
        <f>+MassCurves!A65</f>
        <v>61</v>
      </c>
      <c r="B97" s="10">
        <f t="shared" si="0"/>
        <v>6.1000000000000006E-2</v>
      </c>
      <c r="C97" s="3">
        <f t="shared" ca="1" si="4"/>
        <v>0.06</v>
      </c>
      <c r="D97" s="9">
        <f t="shared" ca="1" si="1"/>
        <v>0</v>
      </c>
      <c r="E97" s="10">
        <f t="shared" ca="1" si="2"/>
        <v>0.21849999999999997</v>
      </c>
      <c r="F97" s="9">
        <f t="shared" ca="1" si="3"/>
        <v>6.6094064999999994E-2</v>
      </c>
      <c r="G97" s="7"/>
      <c r="H97" s="9"/>
      <c r="I97" s="3"/>
      <c r="J97" s="3"/>
      <c r="K97" s="36"/>
      <c r="L97" s="38"/>
      <c r="M97" s="37"/>
      <c r="N97" s="37"/>
      <c r="O97" s="37"/>
    </row>
    <row r="98" spans="1:15" x14ac:dyDescent="0.2">
      <c r="A98">
        <f>+MassCurves!A66</f>
        <v>62</v>
      </c>
      <c r="B98" s="10">
        <f t="shared" si="0"/>
        <v>6.2000000000000006E-2</v>
      </c>
      <c r="C98" s="3">
        <f t="shared" ca="1" si="4"/>
        <v>0.06</v>
      </c>
      <c r="D98" s="9">
        <f t="shared" ca="1" si="1"/>
        <v>0</v>
      </c>
      <c r="E98" s="10">
        <f t="shared" ca="1" si="2"/>
        <v>0.21849999999999997</v>
      </c>
      <c r="F98" s="9">
        <f t="shared" ca="1" si="3"/>
        <v>6.6094064999999994E-2</v>
      </c>
      <c r="G98" s="7"/>
      <c r="H98" s="9"/>
      <c r="I98" s="3"/>
      <c r="J98" s="3"/>
      <c r="K98" s="36"/>
      <c r="L98" s="38"/>
      <c r="M98" s="37"/>
      <c r="N98" s="37"/>
      <c r="O98" s="37"/>
    </row>
    <row r="99" spans="1:15" x14ac:dyDescent="0.2">
      <c r="A99">
        <f>+MassCurves!A67</f>
        <v>63</v>
      </c>
      <c r="B99" s="10">
        <f t="shared" si="0"/>
        <v>6.3E-2</v>
      </c>
      <c r="C99" s="3">
        <f t="shared" ca="1" si="4"/>
        <v>0.06</v>
      </c>
      <c r="D99" s="9">
        <f t="shared" ca="1" si="1"/>
        <v>0</v>
      </c>
      <c r="E99" s="10">
        <f t="shared" ca="1" si="2"/>
        <v>0.21849999999999997</v>
      </c>
      <c r="F99" s="9">
        <f t="shared" ca="1" si="3"/>
        <v>6.6094064999999994E-2</v>
      </c>
      <c r="G99" s="7"/>
      <c r="H99" s="9"/>
      <c r="I99" s="3"/>
      <c r="J99" s="3"/>
      <c r="K99" s="36"/>
      <c r="L99" s="38"/>
      <c r="M99" s="37"/>
      <c r="N99" s="37"/>
      <c r="O99" s="37"/>
    </row>
    <row r="100" spans="1:15" x14ac:dyDescent="0.2">
      <c r="A100">
        <f>+MassCurves!A68</f>
        <v>64</v>
      </c>
      <c r="B100" s="10">
        <f t="shared" ref="B100:B163" si="5">+HLOOKUP($B$9,MassCurve,(A100+2))</f>
        <v>6.4000000000000001E-2</v>
      </c>
      <c r="C100" s="3">
        <f t="shared" ca="1" si="4"/>
        <v>0.06</v>
      </c>
      <c r="D100" s="9">
        <f t="shared" ca="1" si="1"/>
        <v>0</v>
      </c>
      <c r="E100" s="10">
        <f t="shared" ca="1" si="2"/>
        <v>0.21849999999999997</v>
      </c>
      <c r="F100" s="9">
        <f t="shared" ca="1" si="3"/>
        <v>6.6094064999999994E-2</v>
      </c>
      <c r="G100" s="7"/>
      <c r="H100" s="9"/>
      <c r="I100" s="3"/>
      <c r="J100" s="3"/>
      <c r="K100" s="36"/>
      <c r="L100" s="38"/>
      <c r="M100" s="37"/>
      <c r="N100" s="37"/>
      <c r="O100" s="37"/>
    </row>
    <row r="101" spans="1:15" x14ac:dyDescent="0.2">
      <c r="A101">
        <f>+MassCurves!A69</f>
        <v>65</v>
      </c>
      <c r="B101" s="10">
        <f t="shared" si="5"/>
        <v>6.5000000000000002E-2</v>
      </c>
      <c r="C101" s="3">
        <f t="shared" ca="1" si="4"/>
        <v>0.06</v>
      </c>
      <c r="D101" s="9">
        <f t="shared" ref="D101:D164" ca="1" si="6">VLOOKUP(C101,Cinterp,$B$10+1)</f>
        <v>0</v>
      </c>
      <c r="E101" s="10">
        <f t="shared" ref="E101:E164" ca="1" si="7">0.95*MAX(0,$B$7)/100+D101*(1-MAX(0,$B$7)/100)</f>
        <v>0.21849999999999997</v>
      </c>
      <c r="F101" s="9">
        <f t="shared" ref="F101:F164" ca="1" si="8">+E101*C101*MAX(0.05,$B$5)*1.0083</f>
        <v>6.6094064999999994E-2</v>
      </c>
      <c r="G101" s="7"/>
      <c r="H101" s="9"/>
      <c r="I101" s="3"/>
      <c r="J101" s="3"/>
      <c r="K101" s="36"/>
      <c r="L101" s="38"/>
      <c r="M101" s="37"/>
      <c r="N101" s="37"/>
      <c r="O101" s="37"/>
    </row>
    <row r="102" spans="1:15" x14ac:dyDescent="0.2">
      <c r="A102">
        <f>+MassCurves!A70</f>
        <v>66</v>
      </c>
      <c r="B102" s="10">
        <f t="shared" si="5"/>
        <v>6.6000000000000003E-2</v>
      </c>
      <c r="C102" s="3">
        <f t="shared" ref="C102:C165" ca="1" si="9">+IF(A102&lt;MAX(5,$B$6),(B102-B101)*60,(B102-OFFSET(B102,-MAX(5,$B$6),0,1,1))/(A102-OFFSET(A102,-MAX(5,$B$6),0,1,1))*60)</f>
        <v>0.06</v>
      </c>
      <c r="D102" s="9">
        <f t="shared" ca="1" si="6"/>
        <v>0</v>
      </c>
      <c r="E102" s="10">
        <f t="shared" ca="1" si="7"/>
        <v>0.21849999999999997</v>
      </c>
      <c r="F102" s="9">
        <f t="shared" ca="1" si="8"/>
        <v>6.6094064999999994E-2</v>
      </c>
      <c r="G102" s="7"/>
      <c r="H102" s="9"/>
      <c r="I102" s="3"/>
      <c r="J102" s="3"/>
      <c r="K102" s="36"/>
      <c r="L102" s="38"/>
      <c r="M102" s="37"/>
      <c r="N102" s="37"/>
      <c r="O102" s="37"/>
    </row>
    <row r="103" spans="1:15" x14ac:dyDescent="0.2">
      <c r="A103">
        <f>+MassCurves!A71</f>
        <v>67</v>
      </c>
      <c r="B103" s="10">
        <f t="shared" si="5"/>
        <v>6.7000000000000004E-2</v>
      </c>
      <c r="C103" s="3">
        <f t="shared" ca="1" si="9"/>
        <v>0.06</v>
      </c>
      <c r="D103" s="9">
        <f t="shared" ca="1" si="6"/>
        <v>0</v>
      </c>
      <c r="E103" s="10">
        <f t="shared" ca="1" si="7"/>
        <v>0.21849999999999997</v>
      </c>
      <c r="F103" s="9">
        <f t="shared" ca="1" si="8"/>
        <v>6.6094064999999994E-2</v>
      </c>
      <c r="G103" s="7"/>
      <c r="H103" s="9"/>
      <c r="I103" s="3"/>
      <c r="J103" s="3"/>
      <c r="K103" s="36"/>
      <c r="L103" s="38"/>
      <c r="M103" s="37"/>
      <c r="N103" s="37"/>
      <c r="O103" s="37"/>
    </row>
    <row r="104" spans="1:15" x14ac:dyDescent="0.2">
      <c r="A104">
        <f>+MassCurves!A72</f>
        <v>68</v>
      </c>
      <c r="B104" s="10">
        <f t="shared" si="5"/>
        <v>6.8000000000000005E-2</v>
      </c>
      <c r="C104" s="3">
        <f t="shared" ca="1" si="9"/>
        <v>0.06</v>
      </c>
      <c r="D104" s="9">
        <f t="shared" ca="1" si="6"/>
        <v>0</v>
      </c>
      <c r="E104" s="10">
        <f t="shared" ca="1" si="7"/>
        <v>0.21849999999999997</v>
      </c>
      <c r="F104" s="9">
        <f t="shared" ca="1" si="8"/>
        <v>6.6094064999999994E-2</v>
      </c>
      <c r="G104" s="7"/>
      <c r="H104" s="9"/>
      <c r="I104" s="3"/>
      <c r="J104" s="3"/>
      <c r="K104" s="36"/>
      <c r="L104" s="38"/>
      <c r="M104" s="37"/>
      <c r="N104" s="37"/>
      <c r="O104" s="37"/>
    </row>
    <row r="105" spans="1:15" x14ac:dyDescent="0.2">
      <c r="A105">
        <f>+MassCurves!A73</f>
        <v>69</v>
      </c>
      <c r="B105" s="10">
        <f t="shared" si="5"/>
        <v>6.9000000000000006E-2</v>
      </c>
      <c r="C105" s="3">
        <f t="shared" ca="1" si="9"/>
        <v>0.06</v>
      </c>
      <c r="D105" s="9">
        <f t="shared" ca="1" si="6"/>
        <v>0</v>
      </c>
      <c r="E105" s="10">
        <f t="shared" ca="1" si="7"/>
        <v>0.21849999999999997</v>
      </c>
      <c r="F105" s="9">
        <f t="shared" ca="1" si="8"/>
        <v>6.6094064999999994E-2</v>
      </c>
      <c r="G105" s="7"/>
      <c r="H105" s="9"/>
      <c r="I105" s="3"/>
      <c r="J105" s="3"/>
      <c r="K105" s="36"/>
      <c r="L105" s="38"/>
      <c r="M105" s="37"/>
      <c r="N105" s="37"/>
      <c r="O105" s="37"/>
    </row>
    <row r="106" spans="1:15" x14ac:dyDescent="0.2">
      <c r="A106">
        <f>+MassCurves!A74</f>
        <v>70</v>
      </c>
      <c r="B106" s="10">
        <f t="shared" si="5"/>
        <v>7.0000000000000007E-2</v>
      </c>
      <c r="C106" s="3">
        <f t="shared" ca="1" si="9"/>
        <v>0.06</v>
      </c>
      <c r="D106" s="9">
        <f t="shared" ca="1" si="6"/>
        <v>0</v>
      </c>
      <c r="E106" s="10">
        <f t="shared" ca="1" si="7"/>
        <v>0.21849999999999997</v>
      </c>
      <c r="F106" s="9">
        <f t="shared" ca="1" si="8"/>
        <v>6.6094064999999994E-2</v>
      </c>
      <c r="G106" s="7"/>
      <c r="H106" s="9"/>
      <c r="I106" s="3"/>
      <c r="J106" s="3"/>
      <c r="K106" s="36"/>
      <c r="L106" s="38"/>
      <c r="M106" s="37"/>
      <c r="N106" s="37"/>
      <c r="O106" s="37"/>
    </row>
    <row r="107" spans="1:15" x14ac:dyDescent="0.2">
      <c r="A107">
        <f>+MassCurves!A75</f>
        <v>71</v>
      </c>
      <c r="B107" s="10">
        <f t="shared" si="5"/>
        <v>7.1000000000000008E-2</v>
      </c>
      <c r="C107" s="3">
        <f t="shared" ca="1" si="9"/>
        <v>6.0000000000000012E-2</v>
      </c>
      <c r="D107" s="9">
        <f t="shared" ca="1" si="6"/>
        <v>0</v>
      </c>
      <c r="E107" s="10">
        <f t="shared" ca="1" si="7"/>
        <v>0.21849999999999997</v>
      </c>
      <c r="F107" s="9">
        <f t="shared" ca="1" si="8"/>
        <v>6.6094064999999994E-2</v>
      </c>
      <c r="G107" s="7"/>
      <c r="H107" s="9"/>
      <c r="I107" s="3"/>
      <c r="J107" s="3"/>
      <c r="K107" s="36"/>
      <c r="L107" s="38"/>
      <c r="M107" s="37"/>
      <c r="N107" s="37"/>
      <c r="O107" s="37"/>
    </row>
    <row r="108" spans="1:15" x14ac:dyDescent="0.2">
      <c r="A108">
        <f>+MassCurves!A76</f>
        <v>72</v>
      </c>
      <c r="B108" s="10">
        <f t="shared" si="5"/>
        <v>7.2000000000000008E-2</v>
      </c>
      <c r="C108" s="3">
        <f t="shared" ca="1" si="9"/>
        <v>6.0000000000000012E-2</v>
      </c>
      <c r="D108" s="9">
        <f t="shared" ca="1" si="6"/>
        <v>0</v>
      </c>
      <c r="E108" s="10">
        <f t="shared" ca="1" si="7"/>
        <v>0.21849999999999997</v>
      </c>
      <c r="F108" s="9">
        <f t="shared" ca="1" si="8"/>
        <v>6.6094064999999994E-2</v>
      </c>
      <c r="G108" s="7"/>
      <c r="H108" s="9"/>
      <c r="I108" s="3"/>
      <c r="J108" s="3"/>
      <c r="K108" s="36"/>
      <c r="L108" s="38"/>
      <c r="M108" s="37"/>
      <c r="N108" s="37"/>
      <c r="O108" s="37"/>
    </row>
    <row r="109" spans="1:15" x14ac:dyDescent="0.2">
      <c r="A109">
        <f>+MassCurves!A77</f>
        <v>73</v>
      </c>
      <c r="B109" s="10">
        <f t="shared" si="5"/>
        <v>7.3000000000000009E-2</v>
      </c>
      <c r="C109" s="3">
        <f t="shared" ca="1" si="9"/>
        <v>6.0000000000000012E-2</v>
      </c>
      <c r="D109" s="9">
        <f t="shared" ca="1" si="6"/>
        <v>0</v>
      </c>
      <c r="E109" s="10">
        <f t="shared" ca="1" si="7"/>
        <v>0.21849999999999997</v>
      </c>
      <c r="F109" s="9">
        <f t="shared" ca="1" si="8"/>
        <v>6.6094064999999994E-2</v>
      </c>
      <c r="G109" s="7"/>
      <c r="H109" s="9"/>
      <c r="I109" s="3"/>
      <c r="J109" s="3"/>
      <c r="K109" s="36"/>
      <c r="L109" s="38"/>
      <c r="M109" s="37"/>
      <c r="N109" s="37"/>
      <c r="O109" s="37"/>
    </row>
    <row r="110" spans="1:15" x14ac:dyDescent="0.2">
      <c r="A110">
        <f>+MassCurves!A78</f>
        <v>74</v>
      </c>
      <c r="B110" s="10">
        <f t="shared" si="5"/>
        <v>7.400000000000001E-2</v>
      </c>
      <c r="C110" s="3">
        <f t="shared" ca="1" si="9"/>
        <v>6.0000000000000012E-2</v>
      </c>
      <c r="D110" s="9">
        <f t="shared" ca="1" si="6"/>
        <v>0</v>
      </c>
      <c r="E110" s="10">
        <f t="shared" ca="1" si="7"/>
        <v>0.21849999999999997</v>
      </c>
      <c r="F110" s="9">
        <f t="shared" ca="1" si="8"/>
        <v>6.6094064999999994E-2</v>
      </c>
      <c r="G110" s="7"/>
      <c r="H110" s="9"/>
      <c r="I110" s="3"/>
      <c r="J110" s="3"/>
      <c r="K110" s="36"/>
      <c r="L110" s="38"/>
      <c r="M110" s="37"/>
      <c r="N110" s="37"/>
      <c r="O110" s="37"/>
    </row>
    <row r="111" spans="1:15" x14ac:dyDescent="0.2">
      <c r="A111">
        <f>+MassCurves!A79</f>
        <v>75</v>
      </c>
      <c r="B111" s="10">
        <f t="shared" si="5"/>
        <v>7.5000000000000011E-2</v>
      </c>
      <c r="C111" s="3">
        <f t="shared" ca="1" si="9"/>
        <v>6.0000000000000012E-2</v>
      </c>
      <c r="D111" s="9">
        <f t="shared" ca="1" si="6"/>
        <v>0</v>
      </c>
      <c r="E111" s="10">
        <f t="shared" ca="1" si="7"/>
        <v>0.21849999999999997</v>
      </c>
      <c r="F111" s="9">
        <f t="shared" ca="1" si="8"/>
        <v>6.6094064999999994E-2</v>
      </c>
      <c r="G111" s="7"/>
      <c r="H111" s="9"/>
      <c r="I111" s="3"/>
      <c r="J111" s="3"/>
      <c r="K111" s="36"/>
      <c r="L111" s="38"/>
      <c r="M111" s="37"/>
      <c r="N111" s="37"/>
      <c r="O111" s="37"/>
    </row>
    <row r="112" spans="1:15" x14ac:dyDescent="0.2">
      <c r="A112">
        <f>+MassCurves!A80</f>
        <v>76</v>
      </c>
      <c r="B112" s="10">
        <f t="shared" si="5"/>
        <v>7.5999999999999998E-2</v>
      </c>
      <c r="C112" s="3">
        <f t="shared" ca="1" si="9"/>
        <v>5.9999999999999991E-2</v>
      </c>
      <c r="D112" s="9">
        <f t="shared" ca="1" si="6"/>
        <v>0</v>
      </c>
      <c r="E112" s="10">
        <f t="shared" ca="1" si="7"/>
        <v>0.21849999999999997</v>
      </c>
      <c r="F112" s="9">
        <f t="shared" ca="1" si="8"/>
        <v>6.609406499999998E-2</v>
      </c>
      <c r="G112" s="7"/>
      <c r="H112" s="9"/>
      <c r="I112" s="3"/>
      <c r="J112" s="3"/>
      <c r="K112" s="36"/>
      <c r="L112" s="38"/>
      <c r="M112" s="37"/>
      <c r="N112" s="37"/>
      <c r="O112" s="37"/>
    </row>
    <row r="113" spans="1:15" x14ac:dyDescent="0.2">
      <c r="A113">
        <f>+MassCurves!A81</f>
        <v>77</v>
      </c>
      <c r="B113" s="10">
        <f t="shared" si="5"/>
        <v>7.6999999999999999E-2</v>
      </c>
      <c r="C113" s="3">
        <f t="shared" ca="1" si="9"/>
        <v>5.9999999999999991E-2</v>
      </c>
      <c r="D113" s="9">
        <f t="shared" ca="1" si="6"/>
        <v>0</v>
      </c>
      <c r="E113" s="10">
        <f t="shared" ca="1" si="7"/>
        <v>0.21849999999999997</v>
      </c>
      <c r="F113" s="9">
        <f t="shared" ca="1" si="8"/>
        <v>6.609406499999998E-2</v>
      </c>
      <c r="G113" s="7"/>
      <c r="H113" s="9"/>
      <c r="I113" s="3"/>
      <c r="J113" s="3"/>
      <c r="K113" s="36"/>
      <c r="L113" s="38"/>
      <c r="M113" s="37"/>
      <c r="N113" s="37"/>
      <c r="O113" s="37"/>
    </row>
    <row r="114" spans="1:15" x14ac:dyDescent="0.2">
      <c r="A114">
        <f>+MassCurves!A82</f>
        <v>78</v>
      </c>
      <c r="B114" s="10">
        <f t="shared" si="5"/>
        <v>7.8E-2</v>
      </c>
      <c r="C114" s="3">
        <f t="shared" ca="1" si="9"/>
        <v>5.9999999999999991E-2</v>
      </c>
      <c r="D114" s="9">
        <f t="shared" ca="1" si="6"/>
        <v>0</v>
      </c>
      <c r="E114" s="10">
        <f t="shared" ca="1" si="7"/>
        <v>0.21849999999999997</v>
      </c>
      <c r="F114" s="9">
        <f t="shared" ca="1" si="8"/>
        <v>6.609406499999998E-2</v>
      </c>
      <c r="G114" s="7"/>
      <c r="H114" s="9"/>
      <c r="I114" s="3"/>
      <c r="J114" s="3"/>
      <c r="K114" s="36"/>
      <c r="L114" s="38"/>
      <c r="M114" s="37"/>
      <c r="N114" s="37"/>
      <c r="O114" s="37"/>
    </row>
    <row r="115" spans="1:15" x14ac:dyDescent="0.2">
      <c r="A115">
        <f>+MassCurves!A83</f>
        <v>79</v>
      </c>
      <c r="B115" s="10">
        <f t="shared" si="5"/>
        <v>7.9000000000000001E-2</v>
      </c>
      <c r="C115" s="3">
        <f t="shared" ca="1" si="9"/>
        <v>5.9999999999999991E-2</v>
      </c>
      <c r="D115" s="9">
        <f t="shared" ca="1" si="6"/>
        <v>0</v>
      </c>
      <c r="E115" s="10">
        <f t="shared" ca="1" si="7"/>
        <v>0.21849999999999997</v>
      </c>
      <c r="F115" s="9">
        <f t="shared" ca="1" si="8"/>
        <v>6.609406499999998E-2</v>
      </c>
      <c r="G115" s="7"/>
      <c r="H115" s="9"/>
      <c r="I115" s="3"/>
      <c r="J115" s="3"/>
      <c r="K115" s="36"/>
      <c r="L115" s="38"/>
      <c r="M115" s="37"/>
      <c r="N115" s="37"/>
      <c r="O115" s="37"/>
    </row>
    <row r="116" spans="1:15" x14ac:dyDescent="0.2">
      <c r="A116">
        <f>+MassCurves!A84</f>
        <v>80</v>
      </c>
      <c r="B116" s="10">
        <f t="shared" si="5"/>
        <v>0.08</v>
      </c>
      <c r="C116" s="3">
        <f t="shared" ca="1" si="9"/>
        <v>0.06</v>
      </c>
      <c r="D116" s="9">
        <f t="shared" ca="1" si="6"/>
        <v>0</v>
      </c>
      <c r="E116" s="10">
        <f t="shared" ca="1" si="7"/>
        <v>0.21849999999999997</v>
      </c>
      <c r="F116" s="9">
        <f t="shared" ca="1" si="8"/>
        <v>6.6094064999999994E-2</v>
      </c>
      <c r="G116" s="7"/>
      <c r="H116" s="9"/>
      <c r="I116" s="3"/>
      <c r="J116" s="3"/>
      <c r="K116" s="36"/>
      <c r="L116" s="38"/>
      <c r="M116" s="37"/>
      <c r="N116" s="37"/>
      <c r="O116" s="37"/>
    </row>
    <row r="117" spans="1:15" x14ac:dyDescent="0.2">
      <c r="A117">
        <f>+MassCurves!A85</f>
        <v>81</v>
      </c>
      <c r="B117" s="10">
        <f t="shared" si="5"/>
        <v>8.1000000000000003E-2</v>
      </c>
      <c r="C117" s="3">
        <f t="shared" ca="1" si="9"/>
        <v>0.06</v>
      </c>
      <c r="D117" s="9">
        <f t="shared" ca="1" si="6"/>
        <v>0</v>
      </c>
      <c r="E117" s="10">
        <f t="shared" ca="1" si="7"/>
        <v>0.21849999999999997</v>
      </c>
      <c r="F117" s="9">
        <f t="shared" ca="1" si="8"/>
        <v>6.6094064999999994E-2</v>
      </c>
      <c r="G117" s="7"/>
      <c r="H117" s="9"/>
      <c r="I117" s="3"/>
      <c r="J117" s="3"/>
      <c r="K117" s="36"/>
      <c r="L117" s="38"/>
      <c r="M117" s="37"/>
      <c r="N117" s="37"/>
      <c r="O117" s="37"/>
    </row>
    <row r="118" spans="1:15" x14ac:dyDescent="0.2">
      <c r="A118">
        <f>+MassCurves!A86</f>
        <v>82</v>
      </c>
      <c r="B118" s="10">
        <f t="shared" si="5"/>
        <v>8.2000000000000003E-2</v>
      </c>
      <c r="C118" s="3">
        <f t="shared" ca="1" si="9"/>
        <v>0.06</v>
      </c>
      <c r="D118" s="9">
        <f t="shared" ca="1" si="6"/>
        <v>0</v>
      </c>
      <c r="E118" s="10">
        <f t="shared" ca="1" si="7"/>
        <v>0.21849999999999997</v>
      </c>
      <c r="F118" s="9">
        <f t="shared" ca="1" si="8"/>
        <v>6.6094064999999994E-2</v>
      </c>
      <c r="G118" s="7"/>
      <c r="H118" s="9"/>
      <c r="I118" s="3"/>
      <c r="J118" s="3"/>
      <c r="K118" s="36"/>
      <c r="L118" s="38"/>
      <c r="M118" s="37"/>
      <c r="N118" s="37"/>
      <c r="O118" s="37"/>
    </row>
    <row r="119" spans="1:15" x14ac:dyDescent="0.2">
      <c r="A119">
        <f>+MassCurves!A87</f>
        <v>83</v>
      </c>
      <c r="B119" s="10">
        <f t="shared" si="5"/>
        <v>8.3000000000000004E-2</v>
      </c>
      <c r="C119" s="3">
        <f t="shared" ca="1" si="9"/>
        <v>0.06</v>
      </c>
      <c r="D119" s="9">
        <f t="shared" ca="1" si="6"/>
        <v>0</v>
      </c>
      <c r="E119" s="10">
        <f t="shared" ca="1" si="7"/>
        <v>0.21849999999999997</v>
      </c>
      <c r="F119" s="9">
        <f t="shared" ca="1" si="8"/>
        <v>6.6094064999999994E-2</v>
      </c>
      <c r="G119" s="7"/>
      <c r="H119" s="9"/>
      <c r="I119" s="3"/>
      <c r="J119" s="3"/>
      <c r="K119" s="36"/>
      <c r="L119" s="38"/>
      <c r="M119" s="37"/>
      <c r="N119" s="37"/>
      <c r="O119" s="37"/>
    </row>
    <row r="120" spans="1:15" x14ac:dyDescent="0.2">
      <c r="A120">
        <f>+MassCurves!A88</f>
        <v>84</v>
      </c>
      <c r="B120" s="10">
        <f t="shared" si="5"/>
        <v>8.4000000000000005E-2</v>
      </c>
      <c r="C120" s="3">
        <f t="shared" ca="1" si="9"/>
        <v>0.06</v>
      </c>
      <c r="D120" s="9">
        <f t="shared" ca="1" si="6"/>
        <v>0</v>
      </c>
      <c r="E120" s="10">
        <f t="shared" ca="1" si="7"/>
        <v>0.21849999999999997</v>
      </c>
      <c r="F120" s="9">
        <f t="shared" ca="1" si="8"/>
        <v>6.6094064999999994E-2</v>
      </c>
      <c r="G120" s="7"/>
      <c r="H120" s="9"/>
      <c r="I120" s="3"/>
      <c r="J120" s="3"/>
      <c r="K120" s="36"/>
      <c r="L120" s="38"/>
      <c r="M120" s="37"/>
      <c r="N120" s="37"/>
      <c r="O120" s="37"/>
    </row>
    <row r="121" spans="1:15" x14ac:dyDescent="0.2">
      <c r="A121">
        <f>+MassCurves!A89</f>
        <v>85</v>
      </c>
      <c r="B121" s="10">
        <f t="shared" si="5"/>
        <v>8.5000000000000006E-2</v>
      </c>
      <c r="C121" s="3">
        <f t="shared" ca="1" si="9"/>
        <v>0.06</v>
      </c>
      <c r="D121" s="9">
        <f t="shared" ca="1" si="6"/>
        <v>0</v>
      </c>
      <c r="E121" s="10">
        <f t="shared" ca="1" si="7"/>
        <v>0.21849999999999997</v>
      </c>
      <c r="F121" s="9">
        <f t="shared" ca="1" si="8"/>
        <v>6.6094064999999994E-2</v>
      </c>
      <c r="G121" s="7"/>
      <c r="H121" s="9"/>
      <c r="I121" s="3"/>
      <c r="J121" s="3"/>
      <c r="K121" s="36"/>
      <c r="L121" s="38"/>
      <c r="M121" s="37"/>
      <c r="N121" s="37"/>
      <c r="O121" s="37"/>
    </row>
    <row r="122" spans="1:15" x14ac:dyDescent="0.2">
      <c r="A122">
        <f>+MassCurves!A90</f>
        <v>86</v>
      </c>
      <c r="B122" s="10">
        <f t="shared" si="5"/>
        <v>8.6000000000000007E-2</v>
      </c>
      <c r="C122" s="3">
        <f t="shared" ca="1" si="9"/>
        <v>0.06</v>
      </c>
      <c r="D122" s="9">
        <f t="shared" ca="1" si="6"/>
        <v>0</v>
      </c>
      <c r="E122" s="10">
        <f t="shared" ca="1" si="7"/>
        <v>0.21849999999999997</v>
      </c>
      <c r="F122" s="9">
        <f t="shared" ca="1" si="8"/>
        <v>6.6094064999999994E-2</v>
      </c>
      <c r="G122" s="7"/>
      <c r="H122" s="9"/>
      <c r="I122" s="3"/>
      <c r="J122" s="3"/>
      <c r="K122" s="36"/>
      <c r="L122" s="38"/>
      <c r="M122" s="37"/>
      <c r="N122" s="37"/>
      <c r="O122" s="37"/>
    </row>
    <row r="123" spans="1:15" x14ac:dyDescent="0.2">
      <c r="A123">
        <f>+MassCurves!A91</f>
        <v>87</v>
      </c>
      <c r="B123" s="10">
        <f t="shared" si="5"/>
        <v>8.7000000000000008E-2</v>
      </c>
      <c r="C123" s="3">
        <f t="shared" ca="1" si="9"/>
        <v>0.06</v>
      </c>
      <c r="D123" s="9">
        <f t="shared" ca="1" si="6"/>
        <v>0</v>
      </c>
      <c r="E123" s="10">
        <f t="shared" ca="1" si="7"/>
        <v>0.21849999999999997</v>
      </c>
      <c r="F123" s="9">
        <f t="shared" ca="1" si="8"/>
        <v>6.6094064999999994E-2</v>
      </c>
      <c r="G123" s="7"/>
      <c r="H123" s="9"/>
      <c r="I123" s="3"/>
      <c r="J123" s="3"/>
      <c r="K123" s="36"/>
      <c r="L123" s="38"/>
      <c r="M123" s="37"/>
      <c r="N123" s="37"/>
      <c r="O123" s="37"/>
    </row>
    <row r="124" spans="1:15" x14ac:dyDescent="0.2">
      <c r="A124">
        <f>+MassCurves!A92</f>
        <v>88</v>
      </c>
      <c r="B124" s="10">
        <f t="shared" si="5"/>
        <v>8.8000000000000009E-2</v>
      </c>
      <c r="C124" s="3">
        <f t="shared" ca="1" si="9"/>
        <v>6.0000000000000012E-2</v>
      </c>
      <c r="D124" s="9">
        <f t="shared" ca="1" si="6"/>
        <v>0</v>
      </c>
      <c r="E124" s="10">
        <f t="shared" ca="1" si="7"/>
        <v>0.21849999999999997</v>
      </c>
      <c r="F124" s="9">
        <f t="shared" ca="1" si="8"/>
        <v>6.6094064999999994E-2</v>
      </c>
      <c r="G124" s="7"/>
      <c r="H124" s="9"/>
      <c r="I124" s="3"/>
      <c r="J124" s="3"/>
      <c r="K124" s="36"/>
      <c r="L124" s="38"/>
      <c r="M124" s="37"/>
      <c r="N124" s="37"/>
      <c r="O124" s="37"/>
    </row>
    <row r="125" spans="1:15" x14ac:dyDescent="0.2">
      <c r="A125">
        <f>+MassCurves!A93</f>
        <v>89</v>
      </c>
      <c r="B125" s="10">
        <f t="shared" si="5"/>
        <v>8.900000000000001E-2</v>
      </c>
      <c r="C125" s="3">
        <f t="shared" ca="1" si="9"/>
        <v>6.0000000000000012E-2</v>
      </c>
      <c r="D125" s="9">
        <f t="shared" ca="1" si="6"/>
        <v>0</v>
      </c>
      <c r="E125" s="10">
        <f t="shared" ca="1" si="7"/>
        <v>0.21849999999999997</v>
      </c>
      <c r="F125" s="9">
        <f t="shared" ca="1" si="8"/>
        <v>6.6094064999999994E-2</v>
      </c>
      <c r="G125" s="7"/>
      <c r="H125" s="9"/>
      <c r="I125" s="3"/>
      <c r="J125" s="3"/>
      <c r="K125" s="36"/>
      <c r="L125" s="38"/>
      <c r="M125" s="37"/>
      <c r="N125" s="37"/>
      <c r="O125" s="37"/>
    </row>
    <row r="126" spans="1:15" x14ac:dyDescent="0.2">
      <c r="A126">
        <f>+MassCurves!A94</f>
        <v>90</v>
      </c>
      <c r="B126" s="10">
        <f t="shared" si="5"/>
        <v>9.0000000000000011E-2</v>
      </c>
      <c r="C126" s="3">
        <f t="shared" ca="1" si="9"/>
        <v>6.0000000000000012E-2</v>
      </c>
      <c r="D126" s="9">
        <f t="shared" ca="1" si="6"/>
        <v>0</v>
      </c>
      <c r="E126" s="10">
        <f t="shared" ca="1" si="7"/>
        <v>0.21849999999999997</v>
      </c>
      <c r="F126" s="9">
        <f t="shared" ca="1" si="8"/>
        <v>6.6094064999999994E-2</v>
      </c>
      <c r="G126" s="7"/>
      <c r="H126" s="9"/>
      <c r="I126" s="3"/>
      <c r="J126" s="3"/>
      <c r="K126" s="36"/>
      <c r="L126" s="38"/>
      <c r="M126" s="37"/>
      <c r="N126" s="37"/>
      <c r="O126" s="37"/>
    </row>
    <row r="127" spans="1:15" x14ac:dyDescent="0.2">
      <c r="A127">
        <f>+MassCurves!A95</f>
        <v>91</v>
      </c>
      <c r="B127" s="10">
        <f t="shared" si="5"/>
        <v>9.1000000000000011E-2</v>
      </c>
      <c r="C127" s="3">
        <f t="shared" ca="1" si="9"/>
        <v>6.0000000000000012E-2</v>
      </c>
      <c r="D127" s="9">
        <f t="shared" ca="1" si="6"/>
        <v>0</v>
      </c>
      <c r="E127" s="10">
        <f t="shared" ca="1" si="7"/>
        <v>0.21849999999999997</v>
      </c>
      <c r="F127" s="9">
        <f t="shared" ca="1" si="8"/>
        <v>6.6094064999999994E-2</v>
      </c>
      <c r="G127" s="7"/>
      <c r="H127" s="9"/>
      <c r="I127" s="3"/>
      <c r="J127" s="3"/>
      <c r="K127" s="36"/>
      <c r="L127" s="38"/>
      <c r="M127" s="37"/>
      <c r="N127" s="37"/>
      <c r="O127" s="37"/>
    </row>
    <row r="128" spans="1:15" x14ac:dyDescent="0.2">
      <c r="A128">
        <f>+MassCurves!A96</f>
        <v>92</v>
      </c>
      <c r="B128" s="10">
        <f t="shared" si="5"/>
        <v>9.1999999999999998E-2</v>
      </c>
      <c r="C128" s="3">
        <f t="shared" ca="1" si="9"/>
        <v>5.9999999999999991E-2</v>
      </c>
      <c r="D128" s="9">
        <f t="shared" ca="1" si="6"/>
        <v>0</v>
      </c>
      <c r="E128" s="10">
        <f t="shared" ca="1" si="7"/>
        <v>0.21849999999999997</v>
      </c>
      <c r="F128" s="9">
        <f t="shared" ca="1" si="8"/>
        <v>6.609406499999998E-2</v>
      </c>
      <c r="G128" s="7"/>
      <c r="H128" s="9"/>
      <c r="I128" s="3"/>
      <c r="J128" s="3"/>
      <c r="K128" s="36"/>
      <c r="L128" s="38"/>
      <c r="M128" s="37"/>
      <c r="N128" s="37"/>
      <c r="O128" s="37"/>
    </row>
    <row r="129" spans="1:15" x14ac:dyDescent="0.2">
      <c r="A129">
        <f>+MassCurves!A97</f>
        <v>93</v>
      </c>
      <c r="B129" s="10">
        <f t="shared" si="5"/>
        <v>9.2999999999999999E-2</v>
      </c>
      <c r="C129" s="3">
        <f t="shared" ca="1" si="9"/>
        <v>5.9999999999999991E-2</v>
      </c>
      <c r="D129" s="9">
        <f t="shared" ca="1" si="6"/>
        <v>0</v>
      </c>
      <c r="E129" s="10">
        <f t="shared" ca="1" si="7"/>
        <v>0.21849999999999997</v>
      </c>
      <c r="F129" s="9">
        <f t="shared" ca="1" si="8"/>
        <v>6.609406499999998E-2</v>
      </c>
      <c r="G129" s="7"/>
      <c r="H129" s="9"/>
      <c r="I129" s="3"/>
      <c r="J129" s="3"/>
      <c r="K129" s="36"/>
      <c r="L129" s="38"/>
      <c r="M129" s="37"/>
      <c r="N129" s="37"/>
      <c r="O129" s="37"/>
    </row>
    <row r="130" spans="1:15" x14ac:dyDescent="0.2">
      <c r="A130">
        <f>+MassCurves!A98</f>
        <v>94</v>
      </c>
      <c r="B130" s="10">
        <f t="shared" si="5"/>
        <v>9.4E-2</v>
      </c>
      <c r="C130" s="3">
        <f t="shared" ca="1" si="9"/>
        <v>5.9999999999999991E-2</v>
      </c>
      <c r="D130" s="9">
        <f t="shared" ca="1" si="6"/>
        <v>0</v>
      </c>
      <c r="E130" s="10">
        <f t="shared" ca="1" si="7"/>
        <v>0.21849999999999997</v>
      </c>
      <c r="F130" s="9">
        <f t="shared" ca="1" si="8"/>
        <v>6.609406499999998E-2</v>
      </c>
      <c r="G130" s="7"/>
      <c r="H130" s="9"/>
      <c r="I130" s="3"/>
      <c r="J130" s="3"/>
      <c r="K130" s="36"/>
      <c r="L130" s="38"/>
      <c r="M130" s="37"/>
      <c r="N130" s="37"/>
      <c r="O130" s="37"/>
    </row>
    <row r="131" spans="1:15" x14ac:dyDescent="0.2">
      <c r="A131">
        <f>+MassCurves!A99</f>
        <v>95</v>
      </c>
      <c r="B131" s="10">
        <f t="shared" si="5"/>
        <v>9.5000000000000001E-2</v>
      </c>
      <c r="C131" s="3">
        <f t="shared" ca="1" si="9"/>
        <v>5.9999999999999991E-2</v>
      </c>
      <c r="D131" s="9">
        <f t="shared" ca="1" si="6"/>
        <v>0</v>
      </c>
      <c r="E131" s="10">
        <f t="shared" ca="1" si="7"/>
        <v>0.21849999999999997</v>
      </c>
      <c r="F131" s="9">
        <f t="shared" ca="1" si="8"/>
        <v>6.609406499999998E-2</v>
      </c>
      <c r="G131" s="7"/>
      <c r="H131" s="9"/>
      <c r="I131" s="3"/>
      <c r="J131" s="3"/>
      <c r="K131" s="36"/>
      <c r="L131" s="38"/>
      <c r="M131" s="37"/>
      <c r="N131" s="37"/>
      <c r="O131" s="37"/>
    </row>
    <row r="132" spans="1:15" x14ac:dyDescent="0.2">
      <c r="A132">
        <f>+MassCurves!A100</f>
        <v>96</v>
      </c>
      <c r="B132" s="10">
        <f t="shared" si="5"/>
        <v>9.6000000000000002E-2</v>
      </c>
      <c r="C132" s="3">
        <f t="shared" ca="1" si="9"/>
        <v>5.9999999999999991E-2</v>
      </c>
      <c r="D132" s="9">
        <f t="shared" ca="1" si="6"/>
        <v>0</v>
      </c>
      <c r="E132" s="10">
        <f t="shared" ca="1" si="7"/>
        <v>0.21849999999999997</v>
      </c>
      <c r="F132" s="9">
        <f t="shared" ca="1" si="8"/>
        <v>6.609406499999998E-2</v>
      </c>
      <c r="G132" s="7"/>
      <c r="H132" s="9"/>
      <c r="I132" s="3"/>
      <c r="J132" s="3"/>
      <c r="K132" s="36"/>
      <c r="L132" s="38"/>
      <c r="M132" s="37"/>
      <c r="N132" s="37"/>
      <c r="O132" s="37"/>
    </row>
    <row r="133" spans="1:15" x14ac:dyDescent="0.2">
      <c r="A133">
        <f>+MassCurves!A101</f>
        <v>97</v>
      </c>
      <c r="B133" s="10">
        <f t="shared" si="5"/>
        <v>9.7000000000000003E-2</v>
      </c>
      <c r="C133" s="3">
        <f t="shared" ca="1" si="9"/>
        <v>5.9999999999999991E-2</v>
      </c>
      <c r="D133" s="9">
        <f t="shared" ca="1" si="6"/>
        <v>0</v>
      </c>
      <c r="E133" s="10">
        <f t="shared" ca="1" si="7"/>
        <v>0.21849999999999997</v>
      </c>
      <c r="F133" s="9">
        <f t="shared" ca="1" si="8"/>
        <v>6.609406499999998E-2</v>
      </c>
      <c r="G133" s="7"/>
      <c r="H133" s="9"/>
      <c r="I133" s="3"/>
      <c r="J133" s="3"/>
      <c r="K133" s="36"/>
      <c r="L133" s="38"/>
      <c r="M133" s="37"/>
      <c r="N133" s="37"/>
      <c r="O133" s="37"/>
    </row>
    <row r="134" spans="1:15" x14ac:dyDescent="0.2">
      <c r="A134">
        <f>+MassCurves!A102</f>
        <v>98</v>
      </c>
      <c r="B134" s="10">
        <f t="shared" si="5"/>
        <v>9.8000000000000004E-2</v>
      </c>
      <c r="C134" s="3">
        <f t="shared" ca="1" si="9"/>
        <v>5.9999999999999991E-2</v>
      </c>
      <c r="D134" s="9">
        <f t="shared" ca="1" si="6"/>
        <v>0</v>
      </c>
      <c r="E134" s="10">
        <f t="shared" ca="1" si="7"/>
        <v>0.21849999999999997</v>
      </c>
      <c r="F134" s="9">
        <f t="shared" ca="1" si="8"/>
        <v>6.609406499999998E-2</v>
      </c>
      <c r="G134" s="7"/>
      <c r="H134" s="9"/>
      <c r="I134" s="3"/>
      <c r="J134" s="3"/>
      <c r="K134" s="36"/>
      <c r="L134" s="38"/>
      <c r="M134" s="37"/>
      <c r="N134" s="37"/>
      <c r="O134" s="37"/>
    </row>
    <row r="135" spans="1:15" x14ac:dyDescent="0.2">
      <c r="A135">
        <f>+MassCurves!A103</f>
        <v>99</v>
      </c>
      <c r="B135" s="10">
        <f t="shared" si="5"/>
        <v>9.9000000000000005E-2</v>
      </c>
      <c r="C135" s="3">
        <f t="shared" ca="1" si="9"/>
        <v>5.9999999999999991E-2</v>
      </c>
      <c r="D135" s="9">
        <f t="shared" ca="1" si="6"/>
        <v>0</v>
      </c>
      <c r="E135" s="10">
        <f t="shared" ca="1" si="7"/>
        <v>0.21849999999999997</v>
      </c>
      <c r="F135" s="9">
        <f t="shared" ca="1" si="8"/>
        <v>6.609406499999998E-2</v>
      </c>
      <c r="G135" s="7"/>
      <c r="H135" s="9"/>
      <c r="I135" s="3"/>
      <c r="J135" s="3"/>
      <c r="K135" s="36"/>
      <c r="L135" s="38"/>
      <c r="M135" s="37"/>
      <c r="N135" s="37"/>
      <c r="O135" s="37"/>
    </row>
    <row r="136" spans="1:15" x14ac:dyDescent="0.2">
      <c r="A136">
        <f>+MassCurves!A104</f>
        <v>100</v>
      </c>
      <c r="B136" s="10">
        <f t="shared" si="5"/>
        <v>0.1</v>
      </c>
      <c r="C136" s="3">
        <f t="shared" ca="1" si="9"/>
        <v>5.9999999999999991E-2</v>
      </c>
      <c r="D136" s="9">
        <f t="shared" ca="1" si="6"/>
        <v>0</v>
      </c>
      <c r="E136" s="10">
        <f t="shared" ca="1" si="7"/>
        <v>0.21849999999999997</v>
      </c>
      <c r="F136" s="9">
        <f t="shared" ca="1" si="8"/>
        <v>6.609406499999998E-2</v>
      </c>
      <c r="G136" s="7"/>
      <c r="H136" s="9"/>
      <c r="I136" s="3"/>
      <c r="J136" s="3"/>
      <c r="K136" s="36"/>
      <c r="L136" s="38"/>
      <c r="M136" s="37"/>
      <c r="N136" s="37"/>
      <c r="O136" s="37"/>
    </row>
    <row r="137" spans="1:15" x14ac:dyDescent="0.2">
      <c r="A137">
        <f>+MassCurves!A105</f>
        <v>101</v>
      </c>
      <c r="B137" s="10">
        <f t="shared" si="5"/>
        <v>0.10110000000000001</v>
      </c>
      <c r="C137" s="3">
        <f t="shared" ca="1" si="9"/>
        <v>6.024000000000003E-2</v>
      </c>
      <c r="D137" s="9">
        <f t="shared" ca="1" si="6"/>
        <v>0</v>
      </c>
      <c r="E137" s="10">
        <f t="shared" ca="1" si="7"/>
        <v>0.21849999999999997</v>
      </c>
      <c r="F137" s="9">
        <f t="shared" ca="1" si="8"/>
        <v>6.6358441260000012E-2</v>
      </c>
      <c r="G137" s="7"/>
      <c r="H137" s="9"/>
      <c r="I137" s="3"/>
      <c r="J137" s="3"/>
      <c r="K137" s="36"/>
      <c r="L137" s="38"/>
      <c r="M137" s="37"/>
      <c r="N137" s="37"/>
      <c r="O137" s="37"/>
    </row>
    <row r="138" spans="1:15" x14ac:dyDescent="0.2">
      <c r="A138">
        <f>+MassCurves!A106</f>
        <v>102</v>
      </c>
      <c r="B138" s="10">
        <f t="shared" si="5"/>
        <v>0.1022</v>
      </c>
      <c r="C138" s="3">
        <f t="shared" ca="1" si="9"/>
        <v>6.0479999999999999E-2</v>
      </c>
      <c r="D138" s="9">
        <f t="shared" ca="1" si="6"/>
        <v>0</v>
      </c>
      <c r="E138" s="10">
        <f t="shared" ca="1" si="7"/>
        <v>0.21849999999999997</v>
      </c>
      <c r="F138" s="9">
        <f t="shared" ca="1" si="8"/>
        <v>6.6622817519999988E-2</v>
      </c>
      <c r="G138" s="7"/>
      <c r="H138" s="9"/>
      <c r="I138" s="3"/>
      <c r="J138" s="3"/>
      <c r="K138" s="36"/>
      <c r="L138" s="38"/>
      <c r="M138" s="37"/>
      <c r="N138" s="37"/>
      <c r="O138" s="37"/>
    </row>
    <row r="139" spans="1:15" x14ac:dyDescent="0.2">
      <c r="A139">
        <f>+MassCurves!A107</f>
        <v>103</v>
      </c>
      <c r="B139" s="10">
        <f t="shared" si="5"/>
        <v>0.1033</v>
      </c>
      <c r="C139" s="3">
        <f t="shared" ca="1" si="9"/>
        <v>6.0720000000000003E-2</v>
      </c>
      <c r="D139" s="9">
        <f t="shared" ca="1" si="6"/>
        <v>0</v>
      </c>
      <c r="E139" s="10">
        <f t="shared" ca="1" si="7"/>
        <v>0.21849999999999997</v>
      </c>
      <c r="F139" s="9">
        <f t="shared" ca="1" si="8"/>
        <v>6.6887193779999993E-2</v>
      </c>
      <c r="G139" s="7"/>
      <c r="H139" s="9"/>
      <c r="I139" s="3"/>
      <c r="J139" s="3"/>
      <c r="K139" s="36"/>
      <c r="L139" s="38"/>
      <c r="M139" s="37"/>
      <c r="N139" s="37"/>
      <c r="O139" s="37"/>
    </row>
    <row r="140" spans="1:15" x14ac:dyDescent="0.2">
      <c r="A140">
        <f>+MassCurves!A108</f>
        <v>104</v>
      </c>
      <c r="B140" s="10">
        <f t="shared" si="5"/>
        <v>0.10440000000000001</v>
      </c>
      <c r="C140" s="3">
        <f t="shared" ca="1" si="9"/>
        <v>6.0960000000000014E-2</v>
      </c>
      <c r="D140" s="9">
        <f t="shared" ca="1" si="6"/>
        <v>0</v>
      </c>
      <c r="E140" s="10">
        <f t="shared" ca="1" si="7"/>
        <v>0.21849999999999997</v>
      </c>
      <c r="F140" s="9">
        <f t="shared" ca="1" si="8"/>
        <v>6.7151570040000011E-2</v>
      </c>
      <c r="G140" s="7"/>
      <c r="H140" s="9"/>
      <c r="I140" s="3"/>
      <c r="J140" s="3"/>
      <c r="K140" s="36"/>
      <c r="L140" s="38"/>
      <c r="M140" s="37"/>
      <c r="N140" s="37"/>
      <c r="O140" s="37"/>
    </row>
    <row r="141" spans="1:15" x14ac:dyDescent="0.2">
      <c r="A141">
        <f>+MassCurves!A109</f>
        <v>105</v>
      </c>
      <c r="B141" s="10">
        <f t="shared" si="5"/>
        <v>0.10550000000000001</v>
      </c>
      <c r="C141" s="3">
        <f t="shared" ca="1" si="9"/>
        <v>6.1200000000000018E-2</v>
      </c>
      <c r="D141" s="9">
        <f t="shared" ca="1" si="6"/>
        <v>0</v>
      </c>
      <c r="E141" s="10">
        <f t="shared" ca="1" si="7"/>
        <v>0.21849999999999997</v>
      </c>
      <c r="F141" s="9">
        <f t="shared" ca="1" si="8"/>
        <v>6.7415946300000015E-2</v>
      </c>
      <c r="G141" s="7"/>
      <c r="H141" s="9"/>
      <c r="I141" s="3"/>
      <c r="J141" s="3"/>
      <c r="K141" s="36"/>
      <c r="L141" s="38"/>
      <c r="M141" s="37"/>
      <c r="N141" s="37"/>
      <c r="O141" s="37"/>
    </row>
    <row r="142" spans="1:15" x14ac:dyDescent="0.2">
      <c r="A142">
        <f>+MassCurves!A110</f>
        <v>106</v>
      </c>
      <c r="B142" s="10">
        <f t="shared" si="5"/>
        <v>0.1066</v>
      </c>
      <c r="C142" s="3">
        <f t="shared" ca="1" si="9"/>
        <v>6.1439999999999995E-2</v>
      </c>
      <c r="D142" s="9">
        <f t="shared" ca="1" si="6"/>
        <v>0</v>
      </c>
      <c r="E142" s="10">
        <f t="shared" ca="1" si="7"/>
        <v>0.21849999999999997</v>
      </c>
      <c r="F142" s="9">
        <f t="shared" ca="1" si="8"/>
        <v>6.7680322559999978E-2</v>
      </c>
      <c r="G142" s="7"/>
      <c r="H142" s="9"/>
      <c r="I142" s="3"/>
      <c r="J142" s="3"/>
      <c r="K142" s="36"/>
      <c r="L142" s="38"/>
      <c r="M142" s="37"/>
      <c r="N142" s="37"/>
      <c r="O142" s="37"/>
    </row>
    <row r="143" spans="1:15" x14ac:dyDescent="0.2">
      <c r="A143">
        <f>+MassCurves!A111</f>
        <v>107</v>
      </c>
      <c r="B143" s="10">
        <f t="shared" si="5"/>
        <v>0.1077</v>
      </c>
      <c r="C143" s="3">
        <f t="shared" ca="1" si="9"/>
        <v>6.1680000000000006E-2</v>
      </c>
      <c r="D143" s="9">
        <f t="shared" ca="1" si="6"/>
        <v>0</v>
      </c>
      <c r="E143" s="10">
        <f t="shared" ca="1" si="7"/>
        <v>0.21849999999999997</v>
      </c>
      <c r="F143" s="9">
        <f t="shared" ca="1" si="8"/>
        <v>6.7944698819999996E-2</v>
      </c>
      <c r="G143" s="7"/>
      <c r="H143" s="9"/>
      <c r="I143" s="3"/>
      <c r="J143" s="3"/>
      <c r="K143" s="36"/>
      <c r="L143" s="38"/>
      <c r="M143" s="37"/>
      <c r="N143" s="37"/>
      <c r="O143" s="37"/>
    </row>
    <row r="144" spans="1:15" x14ac:dyDescent="0.2">
      <c r="A144">
        <f>+MassCurves!A112</f>
        <v>108</v>
      </c>
      <c r="B144" s="10">
        <f t="shared" si="5"/>
        <v>0.10880000000000001</v>
      </c>
      <c r="C144" s="3">
        <f t="shared" ca="1" si="9"/>
        <v>6.192000000000001E-2</v>
      </c>
      <c r="D144" s="9">
        <f t="shared" ca="1" si="6"/>
        <v>0</v>
      </c>
      <c r="E144" s="10">
        <f t="shared" ca="1" si="7"/>
        <v>0.21849999999999997</v>
      </c>
      <c r="F144" s="9">
        <f t="shared" ca="1" si="8"/>
        <v>6.8209075080000001E-2</v>
      </c>
      <c r="G144" s="7"/>
      <c r="H144" s="9"/>
      <c r="I144" s="3"/>
      <c r="J144" s="3"/>
      <c r="K144" s="36"/>
      <c r="L144" s="38"/>
      <c r="M144" s="37"/>
      <c r="N144" s="37"/>
      <c r="O144" s="37"/>
    </row>
    <row r="145" spans="1:15" x14ac:dyDescent="0.2">
      <c r="A145">
        <f>+MassCurves!A113</f>
        <v>109</v>
      </c>
      <c r="B145" s="10">
        <f t="shared" si="5"/>
        <v>0.1099</v>
      </c>
      <c r="C145" s="3">
        <f t="shared" ca="1" si="9"/>
        <v>6.2159999999999979E-2</v>
      </c>
      <c r="D145" s="9">
        <f t="shared" ca="1" si="6"/>
        <v>0</v>
      </c>
      <c r="E145" s="10">
        <f t="shared" ca="1" si="7"/>
        <v>0.21849999999999997</v>
      </c>
      <c r="F145" s="9">
        <f t="shared" ca="1" si="8"/>
        <v>6.8473451339999963E-2</v>
      </c>
      <c r="G145" s="7"/>
      <c r="H145" s="9"/>
      <c r="I145" s="3"/>
      <c r="J145" s="3"/>
      <c r="K145" s="36"/>
      <c r="L145" s="38"/>
      <c r="M145" s="37"/>
      <c r="N145" s="37"/>
      <c r="O145" s="37"/>
    </row>
    <row r="146" spans="1:15" x14ac:dyDescent="0.2">
      <c r="A146">
        <f>+MassCurves!A114</f>
        <v>110</v>
      </c>
      <c r="B146" s="10">
        <f t="shared" si="5"/>
        <v>0.111</v>
      </c>
      <c r="C146" s="3">
        <f t="shared" ca="1" si="9"/>
        <v>6.2399999999999997E-2</v>
      </c>
      <c r="D146" s="9">
        <f t="shared" ca="1" si="6"/>
        <v>0</v>
      </c>
      <c r="E146" s="10">
        <f t="shared" ca="1" si="7"/>
        <v>0.21849999999999997</v>
      </c>
      <c r="F146" s="9">
        <f t="shared" ca="1" si="8"/>
        <v>6.8737827599999982E-2</v>
      </c>
      <c r="G146" s="7"/>
      <c r="H146" s="9"/>
      <c r="I146" s="3"/>
      <c r="J146" s="3"/>
      <c r="K146" s="36"/>
      <c r="L146" s="38"/>
      <c r="M146" s="37"/>
      <c r="N146" s="37"/>
      <c r="O146" s="37"/>
    </row>
    <row r="147" spans="1:15" x14ac:dyDescent="0.2">
      <c r="A147">
        <f>+MassCurves!A115</f>
        <v>111</v>
      </c>
      <c r="B147" s="10">
        <f t="shared" si="5"/>
        <v>0.11210000000000001</v>
      </c>
      <c r="C147" s="3">
        <f t="shared" ca="1" si="9"/>
        <v>6.2640000000000001E-2</v>
      </c>
      <c r="D147" s="9">
        <f t="shared" ca="1" si="6"/>
        <v>0</v>
      </c>
      <c r="E147" s="10">
        <f t="shared" ca="1" si="7"/>
        <v>0.21849999999999997</v>
      </c>
      <c r="F147" s="9">
        <f t="shared" ca="1" si="8"/>
        <v>6.900220386E-2</v>
      </c>
      <c r="G147" s="7"/>
      <c r="H147" s="9"/>
      <c r="I147" s="3"/>
      <c r="J147" s="3"/>
      <c r="K147" s="36"/>
      <c r="L147" s="38"/>
      <c r="M147" s="37"/>
      <c r="N147" s="37"/>
      <c r="O147" s="37"/>
    </row>
    <row r="148" spans="1:15" x14ac:dyDescent="0.2">
      <c r="A148">
        <f>+MassCurves!A116</f>
        <v>112</v>
      </c>
      <c r="B148" s="10">
        <f t="shared" si="5"/>
        <v>0.11320000000000001</v>
      </c>
      <c r="C148" s="3">
        <f t="shared" ca="1" si="9"/>
        <v>6.2880000000000005E-2</v>
      </c>
      <c r="D148" s="9">
        <f t="shared" ca="1" si="6"/>
        <v>0</v>
      </c>
      <c r="E148" s="10">
        <f t="shared" ca="1" si="7"/>
        <v>0.21849999999999997</v>
      </c>
      <c r="F148" s="9">
        <f t="shared" ca="1" si="8"/>
        <v>6.926658011999999E-2</v>
      </c>
      <c r="G148" s="7"/>
      <c r="H148" s="9"/>
      <c r="I148" s="3"/>
      <c r="J148" s="3"/>
      <c r="K148" s="36"/>
      <c r="L148" s="38"/>
      <c r="M148" s="37"/>
      <c r="N148" s="37"/>
      <c r="O148" s="37"/>
    </row>
    <row r="149" spans="1:15" x14ac:dyDescent="0.2">
      <c r="A149">
        <f>+MassCurves!A117</f>
        <v>113</v>
      </c>
      <c r="B149" s="10">
        <f t="shared" si="5"/>
        <v>0.1143</v>
      </c>
      <c r="C149" s="3">
        <f t="shared" ca="1" si="9"/>
        <v>6.3119999999999968E-2</v>
      </c>
      <c r="D149" s="9">
        <f t="shared" ca="1" si="6"/>
        <v>0</v>
      </c>
      <c r="E149" s="10">
        <f t="shared" ca="1" si="7"/>
        <v>0.21849999999999997</v>
      </c>
      <c r="F149" s="9">
        <f t="shared" ca="1" si="8"/>
        <v>6.9530956379999953E-2</v>
      </c>
      <c r="G149" s="7"/>
      <c r="H149" s="9"/>
      <c r="I149" s="3"/>
      <c r="J149" s="3"/>
      <c r="K149" s="36"/>
      <c r="L149" s="38"/>
      <c r="M149" s="37"/>
      <c r="N149" s="37"/>
      <c r="O149" s="37"/>
    </row>
    <row r="150" spans="1:15" x14ac:dyDescent="0.2">
      <c r="A150">
        <f>+MassCurves!A118</f>
        <v>114</v>
      </c>
      <c r="B150" s="10">
        <f t="shared" si="5"/>
        <v>0.1154</v>
      </c>
      <c r="C150" s="3">
        <f t="shared" ca="1" si="9"/>
        <v>6.3359999999999972E-2</v>
      </c>
      <c r="D150" s="9">
        <f t="shared" ca="1" si="6"/>
        <v>0</v>
      </c>
      <c r="E150" s="10">
        <f t="shared" ca="1" si="7"/>
        <v>0.21849999999999997</v>
      </c>
      <c r="F150" s="9">
        <f t="shared" ca="1" si="8"/>
        <v>6.9795332639999957E-2</v>
      </c>
      <c r="G150" s="7"/>
      <c r="H150" s="9"/>
      <c r="I150" s="3"/>
      <c r="J150" s="3"/>
      <c r="K150" s="36"/>
      <c r="L150" s="38"/>
      <c r="M150" s="37"/>
      <c r="N150" s="37"/>
      <c r="O150" s="37"/>
    </row>
    <row r="151" spans="1:15" x14ac:dyDescent="0.2">
      <c r="A151">
        <f>+MassCurves!A119</f>
        <v>115</v>
      </c>
      <c r="B151" s="10">
        <f t="shared" si="5"/>
        <v>0.11650000000000001</v>
      </c>
      <c r="C151" s="3">
        <f t="shared" ca="1" si="9"/>
        <v>6.359999999999999E-2</v>
      </c>
      <c r="D151" s="9">
        <f t="shared" ca="1" si="6"/>
        <v>0</v>
      </c>
      <c r="E151" s="10">
        <f t="shared" ca="1" si="7"/>
        <v>0.21849999999999997</v>
      </c>
      <c r="F151" s="9">
        <f t="shared" ca="1" si="8"/>
        <v>7.005970889999999E-2</v>
      </c>
      <c r="G151" s="7"/>
      <c r="H151" s="9"/>
      <c r="I151" s="3"/>
      <c r="J151" s="3"/>
      <c r="K151" s="36"/>
      <c r="L151" s="38"/>
      <c r="M151" s="37"/>
      <c r="N151" s="37"/>
      <c r="O151" s="37"/>
    </row>
    <row r="152" spans="1:15" x14ac:dyDescent="0.2">
      <c r="A152">
        <f>+MassCurves!A120</f>
        <v>116</v>
      </c>
      <c r="B152" s="10">
        <f t="shared" si="5"/>
        <v>0.11760000000000001</v>
      </c>
      <c r="C152" s="3">
        <f t="shared" ca="1" si="9"/>
        <v>6.3839999999999994E-2</v>
      </c>
      <c r="D152" s="9">
        <f t="shared" ca="1" si="6"/>
        <v>0</v>
      </c>
      <c r="E152" s="10">
        <f t="shared" ca="1" si="7"/>
        <v>0.21849999999999997</v>
      </c>
      <c r="F152" s="9">
        <f t="shared" ca="1" si="8"/>
        <v>7.0324085159999994E-2</v>
      </c>
      <c r="G152" s="7"/>
      <c r="H152" s="9"/>
      <c r="I152" s="3"/>
      <c r="J152" s="3"/>
      <c r="K152" s="36"/>
      <c r="L152" s="38"/>
      <c r="M152" s="37"/>
      <c r="N152" s="37"/>
      <c r="O152" s="37"/>
    </row>
    <row r="153" spans="1:15" x14ac:dyDescent="0.2">
      <c r="A153">
        <f>+MassCurves!A121</f>
        <v>117</v>
      </c>
      <c r="B153" s="10">
        <f t="shared" si="5"/>
        <v>0.1187</v>
      </c>
      <c r="C153" s="3">
        <f t="shared" ca="1" si="9"/>
        <v>6.4080000000000012E-2</v>
      </c>
      <c r="D153" s="9">
        <f t="shared" ca="1" si="6"/>
        <v>0</v>
      </c>
      <c r="E153" s="10">
        <f t="shared" ca="1" si="7"/>
        <v>0.21849999999999997</v>
      </c>
      <c r="F153" s="9">
        <f t="shared" ca="1" si="8"/>
        <v>7.0588461419999998E-2</v>
      </c>
      <c r="G153" s="7"/>
      <c r="H153" s="9"/>
      <c r="I153" s="3"/>
      <c r="J153" s="3"/>
      <c r="K153" s="36"/>
      <c r="L153" s="38"/>
      <c r="M153" s="37"/>
      <c r="N153" s="37"/>
      <c r="O153" s="37"/>
    </row>
    <row r="154" spans="1:15" x14ac:dyDescent="0.2">
      <c r="A154">
        <f>+MassCurves!A122</f>
        <v>118</v>
      </c>
      <c r="B154" s="10">
        <f t="shared" si="5"/>
        <v>0.1198</v>
      </c>
      <c r="C154" s="3">
        <f t="shared" ca="1" si="9"/>
        <v>6.4320000000000016E-2</v>
      </c>
      <c r="D154" s="9">
        <f t="shared" ca="1" si="6"/>
        <v>0</v>
      </c>
      <c r="E154" s="10">
        <f t="shared" ca="1" si="7"/>
        <v>0.21849999999999997</v>
      </c>
      <c r="F154" s="9">
        <f t="shared" ca="1" si="8"/>
        <v>7.0852837680000003E-2</v>
      </c>
      <c r="G154" s="7"/>
      <c r="H154" s="9"/>
      <c r="I154" s="3"/>
      <c r="J154" s="3"/>
      <c r="K154" s="36"/>
      <c r="L154" s="38"/>
      <c r="M154" s="37"/>
      <c r="N154" s="37"/>
      <c r="O154" s="37"/>
    </row>
    <row r="155" spans="1:15" x14ac:dyDescent="0.2">
      <c r="A155">
        <f>+MassCurves!A123</f>
        <v>119</v>
      </c>
      <c r="B155" s="10">
        <f t="shared" si="5"/>
        <v>0.12090000000000001</v>
      </c>
      <c r="C155" s="3">
        <f t="shared" ca="1" si="9"/>
        <v>6.456000000000002E-2</v>
      </c>
      <c r="D155" s="9">
        <f t="shared" ca="1" si="6"/>
        <v>0</v>
      </c>
      <c r="E155" s="10">
        <f t="shared" ca="1" si="7"/>
        <v>0.21849999999999997</v>
      </c>
      <c r="F155" s="9">
        <f t="shared" ca="1" si="8"/>
        <v>7.1117213940000007E-2</v>
      </c>
      <c r="G155" s="7"/>
      <c r="H155" s="9"/>
      <c r="I155" s="3"/>
      <c r="J155" s="3"/>
      <c r="K155" s="36"/>
      <c r="L155" s="38"/>
      <c r="M155" s="37"/>
      <c r="N155" s="37"/>
      <c r="O155" s="37"/>
    </row>
    <row r="156" spans="1:15" x14ac:dyDescent="0.2">
      <c r="A156">
        <f>+MassCurves!A124</f>
        <v>120</v>
      </c>
      <c r="B156" s="10">
        <f t="shared" si="5"/>
        <v>0.122</v>
      </c>
      <c r="C156" s="3">
        <f t="shared" ca="1" si="9"/>
        <v>6.4799999999999983E-2</v>
      </c>
      <c r="D156" s="9">
        <f t="shared" ca="1" si="6"/>
        <v>0</v>
      </c>
      <c r="E156" s="10">
        <f t="shared" ca="1" si="7"/>
        <v>0.21849999999999997</v>
      </c>
      <c r="F156" s="9">
        <f t="shared" ca="1" si="8"/>
        <v>7.138159019999997E-2</v>
      </c>
      <c r="G156" s="7"/>
      <c r="H156" s="9"/>
      <c r="I156" s="3"/>
      <c r="J156" s="3"/>
      <c r="K156" s="36"/>
      <c r="L156" s="38"/>
      <c r="M156" s="37"/>
      <c r="N156" s="37"/>
      <c r="O156" s="37"/>
    </row>
    <row r="157" spans="1:15" x14ac:dyDescent="0.2">
      <c r="A157">
        <f>+MassCurves!A125</f>
        <v>121</v>
      </c>
      <c r="B157" s="10">
        <f t="shared" si="5"/>
        <v>0.1231</v>
      </c>
      <c r="C157" s="3">
        <f t="shared" ca="1" si="9"/>
        <v>6.5039999999999987E-2</v>
      </c>
      <c r="D157" s="9">
        <f t="shared" ca="1" si="6"/>
        <v>0</v>
      </c>
      <c r="E157" s="10">
        <f t="shared" ca="1" si="7"/>
        <v>0.21849999999999997</v>
      </c>
      <c r="F157" s="9">
        <f t="shared" ca="1" si="8"/>
        <v>7.1645966459999974E-2</v>
      </c>
      <c r="G157" s="7"/>
      <c r="H157" s="9"/>
      <c r="I157" s="3"/>
      <c r="J157" s="3"/>
      <c r="K157" s="36"/>
      <c r="L157" s="38"/>
      <c r="M157" s="37"/>
      <c r="N157" s="37"/>
      <c r="O157" s="37"/>
    </row>
    <row r="158" spans="1:15" x14ac:dyDescent="0.2">
      <c r="A158">
        <f>+MassCurves!A126</f>
        <v>122</v>
      </c>
      <c r="B158" s="10">
        <f t="shared" si="5"/>
        <v>0.1242</v>
      </c>
      <c r="C158" s="3">
        <f t="shared" ca="1" si="9"/>
        <v>6.5280000000000005E-2</v>
      </c>
      <c r="D158" s="9">
        <f t="shared" ca="1" si="6"/>
        <v>0</v>
      </c>
      <c r="E158" s="10">
        <f t="shared" ca="1" si="7"/>
        <v>0.21849999999999997</v>
      </c>
      <c r="F158" s="9">
        <f t="shared" ca="1" si="8"/>
        <v>7.1910342719999992E-2</v>
      </c>
      <c r="G158" s="7"/>
      <c r="H158" s="9"/>
      <c r="I158" s="3"/>
      <c r="J158" s="3"/>
      <c r="K158" s="36"/>
      <c r="L158" s="38"/>
      <c r="M158" s="37"/>
      <c r="N158" s="37"/>
      <c r="O158" s="37"/>
    </row>
    <row r="159" spans="1:15" x14ac:dyDescent="0.2">
      <c r="A159">
        <f>+MassCurves!A127</f>
        <v>123</v>
      </c>
      <c r="B159" s="10">
        <f t="shared" si="5"/>
        <v>0.12529999999999999</v>
      </c>
      <c r="C159" s="3">
        <f t="shared" ca="1" si="9"/>
        <v>6.5519999999999981E-2</v>
      </c>
      <c r="D159" s="9">
        <f t="shared" ca="1" si="6"/>
        <v>0</v>
      </c>
      <c r="E159" s="10">
        <f t="shared" ca="1" si="7"/>
        <v>0.21849999999999997</v>
      </c>
      <c r="F159" s="9">
        <f t="shared" ca="1" si="8"/>
        <v>7.2174718979999969E-2</v>
      </c>
      <c r="G159" s="7"/>
      <c r="H159" s="9"/>
      <c r="I159" s="3"/>
      <c r="J159" s="3"/>
      <c r="K159" s="36"/>
      <c r="L159" s="38"/>
      <c r="M159" s="37"/>
      <c r="N159" s="37"/>
      <c r="O159" s="37"/>
    </row>
    <row r="160" spans="1:15" x14ac:dyDescent="0.2">
      <c r="A160">
        <f>+MassCurves!A128</f>
        <v>124</v>
      </c>
      <c r="B160" s="10">
        <f t="shared" si="5"/>
        <v>0.12640000000000001</v>
      </c>
      <c r="C160" s="3">
        <f t="shared" ca="1" si="9"/>
        <v>6.5760000000000027E-2</v>
      </c>
      <c r="D160" s="9">
        <f t="shared" ca="1" si="6"/>
        <v>0</v>
      </c>
      <c r="E160" s="10">
        <f t="shared" ca="1" si="7"/>
        <v>0.21849999999999997</v>
      </c>
      <c r="F160" s="9">
        <f t="shared" ca="1" si="8"/>
        <v>7.2439095240000029E-2</v>
      </c>
      <c r="G160" s="7"/>
      <c r="H160" s="9"/>
      <c r="I160" s="3"/>
      <c r="J160" s="3"/>
      <c r="K160" s="36"/>
      <c r="L160" s="38"/>
      <c r="M160" s="37"/>
      <c r="N160" s="37"/>
      <c r="O160" s="37"/>
    </row>
    <row r="161" spans="1:15" x14ac:dyDescent="0.2">
      <c r="A161">
        <f>+MassCurves!A129</f>
        <v>125</v>
      </c>
      <c r="B161" s="10">
        <f t="shared" si="5"/>
        <v>0.1275</v>
      </c>
      <c r="C161" s="3">
        <f t="shared" ca="1" si="9"/>
        <v>6.5999999999999989E-2</v>
      </c>
      <c r="D161" s="9">
        <f t="shared" ca="1" si="6"/>
        <v>0</v>
      </c>
      <c r="E161" s="10">
        <f t="shared" ca="1" si="7"/>
        <v>0.21849999999999997</v>
      </c>
      <c r="F161" s="9">
        <f t="shared" ca="1" si="8"/>
        <v>7.2703471499999978E-2</v>
      </c>
      <c r="G161" s="7"/>
      <c r="H161" s="9"/>
      <c r="I161" s="3"/>
      <c r="J161" s="3"/>
      <c r="K161" s="36"/>
      <c r="L161" s="38"/>
      <c r="M161" s="37"/>
      <c r="N161" s="37"/>
      <c r="O161" s="37"/>
    </row>
    <row r="162" spans="1:15" x14ac:dyDescent="0.2">
      <c r="A162">
        <f>+MassCurves!A130</f>
        <v>126</v>
      </c>
      <c r="B162" s="10">
        <f t="shared" si="5"/>
        <v>0.12859999999999999</v>
      </c>
      <c r="C162" s="3">
        <f t="shared" ca="1" si="9"/>
        <v>6.5999999999999961E-2</v>
      </c>
      <c r="D162" s="9">
        <f t="shared" ca="1" si="6"/>
        <v>0</v>
      </c>
      <c r="E162" s="10">
        <f t="shared" ca="1" si="7"/>
        <v>0.21849999999999997</v>
      </c>
      <c r="F162" s="9">
        <f t="shared" ca="1" si="8"/>
        <v>7.270347149999995E-2</v>
      </c>
      <c r="G162" s="7"/>
      <c r="H162" s="9"/>
      <c r="I162" s="3"/>
      <c r="J162" s="3"/>
      <c r="K162" s="36"/>
      <c r="L162" s="38"/>
      <c r="M162" s="37"/>
      <c r="N162" s="37"/>
      <c r="O162" s="37"/>
    </row>
    <row r="163" spans="1:15" x14ac:dyDescent="0.2">
      <c r="A163">
        <f>+MassCurves!A131</f>
        <v>127</v>
      </c>
      <c r="B163" s="10">
        <f t="shared" si="5"/>
        <v>0.12970000000000001</v>
      </c>
      <c r="C163" s="3">
        <f t="shared" ca="1" si="9"/>
        <v>6.6000000000000031E-2</v>
      </c>
      <c r="D163" s="9">
        <f t="shared" ca="1" si="6"/>
        <v>0</v>
      </c>
      <c r="E163" s="10">
        <f t="shared" ca="1" si="7"/>
        <v>0.21849999999999997</v>
      </c>
      <c r="F163" s="9">
        <f t="shared" ca="1" si="8"/>
        <v>7.2703471500000033E-2</v>
      </c>
      <c r="G163" s="7"/>
      <c r="H163" s="9"/>
      <c r="I163" s="3"/>
      <c r="J163" s="3"/>
      <c r="K163" s="36"/>
      <c r="L163" s="38"/>
      <c r="M163" s="37"/>
      <c r="N163" s="37"/>
      <c r="O163" s="37"/>
    </row>
    <row r="164" spans="1:15" x14ac:dyDescent="0.2">
      <c r="A164">
        <f>+MassCurves!A132</f>
        <v>128</v>
      </c>
      <c r="B164" s="10">
        <f t="shared" ref="B164:B227" si="10">+HLOOKUP($B$9,MassCurve,(A164+2))</f>
        <v>0.1308</v>
      </c>
      <c r="C164" s="3">
        <f t="shared" ca="1" si="9"/>
        <v>6.5999999999999989E-2</v>
      </c>
      <c r="D164" s="9">
        <f t="shared" ca="1" si="6"/>
        <v>0</v>
      </c>
      <c r="E164" s="10">
        <f t="shared" ca="1" si="7"/>
        <v>0.21849999999999997</v>
      </c>
      <c r="F164" s="9">
        <f t="shared" ca="1" si="8"/>
        <v>7.2703471499999978E-2</v>
      </c>
      <c r="G164" s="7"/>
      <c r="H164" s="9"/>
      <c r="I164" s="3"/>
      <c r="J164" s="3"/>
      <c r="K164" s="36"/>
      <c r="L164" s="38"/>
      <c r="M164" s="37"/>
      <c r="N164" s="37"/>
      <c r="O164" s="37"/>
    </row>
    <row r="165" spans="1:15" x14ac:dyDescent="0.2">
      <c r="A165">
        <f>+MassCurves!A133</f>
        <v>129</v>
      </c>
      <c r="B165" s="10">
        <f t="shared" si="10"/>
        <v>0.13189999999999999</v>
      </c>
      <c r="C165" s="3">
        <f t="shared" ca="1" si="9"/>
        <v>6.5999999999999961E-2</v>
      </c>
      <c r="D165" s="9">
        <f t="shared" ref="D165:D228" ca="1" si="11">VLOOKUP(C165,Cinterp,$B$10+1)</f>
        <v>0</v>
      </c>
      <c r="E165" s="10">
        <f t="shared" ref="E165:E228" ca="1" si="12">0.95*MAX(0,$B$7)/100+D165*(1-MAX(0,$B$7)/100)</f>
        <v>0.21849999999999997</v>
      </c>
      <c r="F165" s="9">
        <f t="shared" ref="F165:F228" ca="1" si="13">+E165*C165*MAX(0.05,$B$5)*1.0083</f>
        <v>7.270347149999995E-2</v>
      </c>
      <c r="G165" s="7"/>
      <c r="H165" s="9"/>
      <c r="I165" s="3"/>
      <c r="J165" s="3"/>
      <c r="K165" s="36"/>
      <c r="L165" s="38"/>
      <c r="M165" s="37"/>
      <c r="N165" s="37"/>
      <c r="O165" s="37"/>
    </row>
    <row r="166" spans="1:15" x14ac:dyDescent="0.2">
      <c r="A166">
        <f>+MassCurves!A134</f>
        <v>130</v>
      </c>
      <c r="B166" s="10">
        <f t="shared" si="10"/>
        <v>0.13300000000000001</v>
      </c>
      <c r="C166" s="3">
        <f t="shared" ref="C166:C229" ca="1" si="14">+IF(A166&lt;MAX(5,$B$6),(B166-B165)*60,(B166-OFFSET(B166,-MAX(5,$B$6),0,1,1))/(A166-OFFSET(A166,-MAX(5,$B$6),0,1,1))*60)</f>
        <v>6.5999999999999989E-2</v>
      </c>
      <c r="D166" s="9">
        <f t="shared" ca="1" si="11"/>
        <v>0</v>
      </c>
      <c r="E166" s="10">
        <f t="shared" ca="1" si="12"/>
        <v>0.21849999999999997</v>
      </c>
      <c r="F166" s="9">
        <f t="shared" ca="1" si="13"/>
        <v>7.2703471499999978E-2</v>
      </c>
      <c r="G166" s="7"/>
      <c r="H166" s="9"/>
      <c r="I166" s="3"/>
      <c r="J166" s="3"/>
      <c r="K166" s="36"/>
      <c r="L166" s="38"/>
      <c r="M166" s="37"/>
      <c r="N166" s="37"/>
      <c r="O166" s="37"/>
    </row>
    <row r="167" spans="1:15" x14ac:dyDescent="0.2">
      <c r="A167">
        <f>+MassCurves!A135</f>
        <v>131</v>
      </c>
      <c r="B167" s="10">
        <f t="shared" si="10"/>
        <v>0.1341</v>
      </c>
      <c r="C167" s="3">
        <f t="shared" ca="1" si="14"/>
        <v>6.5999999999999989E-2</v>
      </c>
      <c r="D167" s="9">
        <f t="shared" ca="1" si="11"/>
        <v>0</v>
      </c>
      <c r="E167" s="10">
        <f t="shared" ca="1" si="12"/>
        <v>0.21849999999999997</v>
      </c>
      <c r="F167" s="9">
        <f t="shared" ca="1" si="13"/>
        <v>7.2703471499999978E-2</v>
      </c>
      <c r="G167" s="7"/>
      <c r="H167" s="9"/>
      <c r="I167" s="3"/>
      <c r="J167" s="3"/>
      <c r="K167" s="36"/>
      <c r="L167" s="38"/>
      <c r="M167" s="37"/>
      <c r="N167" s="37"/>
      <c r="O167" s="37"/>
    </row>
    <row r="168" spans="1:15" x14ac:dyDescent="0.2">
      <c r="A168">
        <f>+MassCurves!A136</f>
        <v>132</v>
      </c>
      <c r="B168" s="10">
        <f t="shared" si="10"/>
        <v>0.13520000000000001</v>
      </c>
      <c r="C168" s="3">
        <f t="shared" ca="1" si="14"/>
        <v>6.6000000000000031E-2</v>
      </c>
      <c r="D168" s="9">
        <f t="shared" ca="1" si="11"/>
        <v>0</v>
      </c>
      <c r="E168" s="10">
        <f t="shared" ca="1" si="12"/>
        <v>0.21849999999999997</v>
      </c>
      <c r="F168" s="9">
        <f t="shared" ca="1" si="13"/>
        <v>7.2703471500000033E-2</v>
      </c>
      <c r="G168" s="7"/>
      <c r="H168" s="9"/>
      <c r="I168" s="3"/>
      <c r="J168" s="3"/>
      <c r="K168" s="36"/>
      <c r="L168" s="38"/>
      <c r="M168" s="37"/>
      <c r="N168" s="37"/>
      <c r="O168" s="37"/>
    </row>
    <row r="169" spans="1:15" x14ac:dyDescent="0.2">
      <c r="A169">
        <f>+MassCurves!A137</f>
        <v>133</v>
      </c>
      <c r="B169" s="10">
        <f t="shared" si="10"/>
        <v>0.1363</v>
      </c>
      <c r="C169" s="3">
        <f t="shared" ca="1" si="14"/>
        <v>6.5999999999999989E-2</v>
      </c>
      <c r="D169" s="9">
        <f t="shared" ca="1" si="11"/>
        <v>0</v>
      </c>
      <c r="E169" s="10">
        <f t="shared" ca="1" si="12"/>
        <v>0.21849999999999997</v>
      </c>
      <c r="F169" s="9">
        <f t="shared" ca="1" si="13"/>
        <v>7.2703471499999978E-2</v>
      </c>
      <c r="G169" s="7"/>
      <c r="H169" s="9"/>
      <c r="I169" s="3"/>
      <c r="J169" s="3"/>
      <c r="K169" s="36"/>
      <c r="L169" s="38"/>
      <c r="M169" s="37"/>
      <c r="N169" s="37"/>
      <c r="O169" s="37"/>
    </row>
    <row r="170" spans="1:15" x14ac:dyDescent="0.2">
      <c r="A170">
        <f>+MassCurves!A138</f>
        <v>134</v>
      </c>
      <c r="B170" s="10">
        <f t="shared" si="10"/>
        <v>0.13739999999999999</v>
      </c>
      <c r="C170" s="3">
        <f t="shared" ca="1" si="14"/>
        <v>6.5999999999999989E-2</v>
      </c>
      <c r="D170" s="9">
        <f t="shared" ca="1" si="11"/>
        <v>0</v>
      </c>
      <c r="E170" s="10">
        <f t="shared" ca="1" si="12"/>
        <v>0.21849999999999997</v>
      </c>
      <c r="F170" s="9">
        <f t="shared" ca="1" si="13"/>
        <v>7.2703471499999978E-2</v>
      </c>
      <c r="G170" s="7"/>
      <c r="H170" s="9"/>
      <c r="I170" s="3"/>
      <c r="J170" s="3"/>
      <c r="K170" s="36"/>
      <c r="L170" s="38"/>
      <c r="M170" s="37"/>
      <c r="N170" s="37"/>
      <c r="O170" s="37"/>
    </row>
    <row r="171" spans="1:15" x14ac:dyDescent="0.2">
      <c r="A171">
        <f>+MassCurves!A139</f>
        <v>135</v>
      </c>
      <c r="B171" s="10">
        <f t="shared" si="10"/>
        <v>0.13850000000000001</v>
      </c>
      <c r="C171" s="3">
        <f t="shared" ca="1" si="14"/>
        <v>6.6000000000000031E-2</v>
      </c>
      <c r="D171" s="9">
        <f t="shared" ca="1" si="11"/>
        <v>0</v>
      </c>
      <c r="E171" s="10">
        <f t="shared" ca="1" si="12"/>
        <v>0.21849999999999997</v>
      </c>
      <c r="F171" s="9">
        <f t="shared" ca="1" si="13"/>
        <v>7.2703471500000033E-2</v>
      </c>
      <c r="G171" s="7"/>
      <c r="H171" s="9"/>
      <c r="I171" s="3"/>
      <c r="J171" s="3"/>
      <c r="K171" s="36"/>
      <c r="L171" s="38"/>
      <c r="M171" s="37"/>
      <c r="N171" s="37"/>
      <c r="O171" s="37"/>
    </row>
    <row r="172" spans="1:15" x14ac:dyDescent="0.2">
      <c r="A172">
        <f>+MassCurves!A140</f>
        <v>136</v>
      </c>
      <c r="B172" s="10">
        <f t="shared" si="10"/>
        <v>0.1396</v>
      </c>
      <c r="C172" s="3">
        <f t="shared" ca="1" si="14"/>
        <v>6.5999999999999989E-2</v>
      </c>
      <c r="D172" s="9">
        <f t="shared" ca="1" si="11"/>
        <v>0</v>
      </c>
      <c r="E172" s="10">
        <f t="shared" ca="1" si="12"/>
        <v>0.21849999999999997</v>
      </c>
      <c r="F172" s="9">
        <f t="shared" ca="1" si="13"/>
        <v>7.2703471499999978E-2</v>
      </c>
      <c r="G172" s="7"/>
      <c r="H172" s="9"/>
      <c r="I172" s="3"/>
      <c r="J172" s="3"/>
      <c r="K172" s="36"/>
      <c r="L172" s="38"/>
      <c r="M172" s="37"/>
      <c r="N172" s="37"/>
      <c r="O172" s="37"/>
    </row>
    <row r="173" spans="1:15" x14ac:dyDescent="0.2">
      <c r="A173">
        <f>+MassCurves!A141</f>
        <v>137</v>
      </c>
      <c r="B173" s="10">
        <f t="shared" si="10"/>
        <v>0.14069999999999999</v>
      </c>
      <c r="C173" s="3">
        <f t="shared" ca="1" si="14"/>
        <v>6.5999999999999961E-2</v>
      </c>
      <c r="D173" s="9">
        <f t="shared" ca="1" si="11"/>
        <v>0</v>
      </c>
      <c r="E173" s="10">
        <f t="shared" ca="1" si="12"/>
        <v>0.21849999999999997</v>
      </c>
      <c r="F173" s="9">
        <f t="shared" ca="1" si="13"/>
        <v>7.270347149999995E-2</v>
      </c>
      <c r="G173" s="7"/>
      <c r="H173" s="9"/>
      <c r="I173" s="3"/>
      <c r="J173" s="3"/>
      <c r="K173" s="36"/>
      <c r="L173" s="38"/>
      <c r="M173" s="37"/>
      <c r="N173" s="37"/>
      <c r="O173" s="37"/>
    </row>
    <row r="174" spans="1:15" x14ac:dyDescent="0.2">
      <c r="A174">
        <f>+MassCurves!A142</f>
        <v>138</v>
      </c>
      <c r="B174" s="10">
        <f t="shared" si="10"/>
        <v>0.14180000000000001</v>
      </c>
      <c r="C174" s="3">
        <f t="shared" ca="1" si="14"/>
        <v>6.6000000000000031E-2</v>
      </c>
      <c r="D174" s="9">
        <f t="shared" ca="1" si="11"/>
        <v>0</v>
      </c>
      <c r="E174" s="10">
        <f t="shared" ca="1" si="12"/>
        <v>0.21849999999999997</v>
      </c>
      <c r="F174" s="9">
        <f t="shared" ca="1" si="13"/>
        <v>7.2703471500000033E-2</v>
      </c>
      <c r="G174" s="7"/>
      <c r="H174" s="9"/>
      <c r="I174" s="3"/>
      <c r="J174" s="3"/>
      <c r="K174" s="36"/>
      <c r="L174" s="38"/>
      <c r="M174" s="37"/>
      <c r="N174" s="37"/>
      <c r="O174" s="37"/>
    </row>
    <row r="175" spans="1:15" x14ac:dyDescent="0.2">
      <c r="A175">
        <f>+MassCurves!A143</f>
        <v>139</v>
      </c>
      <c r="B175" s="10">
        <f t="shared" si="10"/>
        <v>0.1429</v>
      </c>
      <c r="C175" s="3">
        <f t="shared" ca="1" si="14"/>
        <v>6.5999999999999989E-2</v>
      </c>
      <c r="D175" s="9">
        <f t="shared" ca="1" si="11"/>
        <v>0</v>
      </c>
      <c r="E175" s="10">
        <f t="shared" ca="1" si="12"/>
        <v>0.21849999999999997</v>
      </c>
      <c r="F175" s="9">
        <f t="shared" ca="1" si="13"/>
        <v>7.2703471499999978E-2</v>
      </c>
      <c r="G175" s="7"/>
      <c r="H175" s="9"/>
      <c r="I175" s="3"/>
      <c r="J175" s="3"/>
      <c r="K175" s="36"/>
      <c r="L175" s="38"/>
      <c r="M175" s="37"/>
      <c r="N175" s="37"/>
      <c r="O175" s="37"/>
    </row>
    <row r="176" spans="1:15" x14ac:dyDescent="0.2">
      <c r="A176">
        <f>+MassCurves!A144</f>
        <v>140</v>
      </c>
      <c r="B176" s="10">
        <f t="shared" si="10"/>
        <v>0.14399999999999999</v>
      </c>
      <c r="C176" s="3">
        <f t="shared" ca="1" si="14"/>
        <v>6.5999999999999961E-2</v>
      </c>
      <c r="D176" s="9">
        <f t="shared" ca="1" si="11"/>
        <v>0</v>
      </c>
      <c r="E176" s="10">
        <f t="shared" ca="1" si="12"/>
        <v>0.21849999999999997</v>
      </c>
      <c r="F176" s="9">
        <f t="shared" ca="1" si="13"/>
        <v>7.270347149999995E-2</v>
      </c>
      <c r="G176" s="7"/>
      <c r="H176" s="9"/>
      <c r="I176" s="3"/>
      <c r="J176" s="3"/>
      <c r="K176" s="36"/>
      <c r="L176" s="38"/>
      <c r="M176" s="37"/>
      <c r="N176" s="37"/>
      <c r="O176" s="37"/>
    </row>
    <row r="177" spans="1:15" x14ac:dyDescent="0.2">
      <c r="A177">
        <f>+MassCurves!A145</f>
        <v>141</v>
      </c>
      <c r="B177" s="10">
        <f t="shared" si="10"/>
        <v>0.14510000000000001</v>
      </c>
      <c r="C177" s="3">
        <f t="shared" ca="1" si="14"/>
        <v>6.5999999999999989E-2</v>
      </c>
      <c r="D177" s="9">
        <f t="shared" ca="1" si="11"/>
        <v>0</v>
      </c>
      <c r="E177" s="10">
        <f t="shared" ca="1" si="12"/>
        <v>0.21849999999999997</v>
      </c>
      <c r="F177" s="9">
        <f t="shared" ca="1" si="13"/>
        <v>7.2703471499999978E-2</v>
      </c>
      <c r="G177" s="7"/>
      <c r="H177" s="9"/>
      <c r="I177" s="3"/>
      <c r="J177" s="3"/>
      <c r="K177" s="36"/>
      <c r="L177" s="38"/>
      <c r="M177" s="37"/>
      <c r="N177" s="37"/>
      <c r="O177" s="37"/>
    </row>
    <row r="178" spans="1:15" x14ac:dyDescent="0.2">
      <c r="A178">
        <f>+MassCurves!A146</f>
        <v>142</v>
      </c>
      <c r="B178" s="10">
        <f t="shared" si="10"/>
        <v>0.1462</v>
      </c>
      <c r="C178" s="3">
        <f t="shared" ca="1" si="14"/>
        <v>6.5999999999999989E-2</v>
      </c>
      <c r="D178" s="9">
        <f t="shared" ca="1" si="11"/>
        <v>0</v>
      </c>
      <c r="E178" s="10">
        <f t="shared" ca="1" si="12"/>
        <v>0.21849999999999997</v>
      </c>
      <c r="F178" s="9">
        <f t="shared" ca="1" si="13"/>
        <v>7.2703471499999978E-2</v>
      </c>
      <c r="G178" s="7"/>
      <c r="H178" s="9"/>
      <c r="I178" s="3"/>
      <c r="J178" s="3"/>
      <c r="K178" s="36"/>
      <c r="L178" s="38"/>
      <c r="M178" s="37"/>
      <c r="N178" s="37"/>
      <c r="O178" s="37"/>
    </row>
    <row r="179" spans="1:15" x14ac:dyDescent="0.2">
      <c r="A179">
        <f>+MassCurves!A147</f>
        <v>143</v>
      </c>
      <c r="B179" s="10">
        <f t="shared" si="10"/>
        <v>0.14729999999999999</v>
      </c>
      <c r="C179" s="3">
        <f t="shared" ca="1" si="14"/>
        <v>6.5999999999999961E-2</v>
      </c>
      <c r="D179" s="9">
        <f t="shared" ca="1" si="11"/>
        <v>0</v>
      </c>
      <c r="E179" s="10">
        <f t="shared" ca="1" si="12"/>
        <v>0.21849999999999997</v>
      </c>
      <c r="F179" s="9">
        <f t="shared" ca="1" si="13"/>
        <v>7.270347149999995E-2</v>
      </c>
      <c r="G179" s="7"/>
      <c r="H179" s="9"/>
      <c r="I179" s="3"/>
      <c r="J179" s="3"/>
      <c r="K179" s="36"/>
      <c r="L179" s="38"/>
      <c r="M179" s="37"/>
      <c r="N179" s="37"/>
      <c r="O179" s="37"/>
    </row>
    <row r="180" spans="1:15" x14ac:dyDescent="0.2">
      <c r="A180">
        <f>+MassCurves!A148</f>
        <v>144</v>
      </c>
      <c r="B180" s="10">
        <f t="shared" si="10"/>
        <v>0.1484</v>
      </c>
      <c r="C180" s="3">
        <f t="shared" ca="1" si="14"/>
        <v>6.5999999999999989E-2</v>
      </c>
      <c r="D180" s="9">
        <f t="shared" ca="1" si="11"/>
        <v>0</v>
      </c>
      <c r="E180" s="10">
        <f t="shared" ca="1" si="12"/>
        <v>0.21849999999999997</v>
      </c>
      <c r="F180" s="9">
        <f t="shared" ca="1" si="13"/>
        <v>7.2703471499999978E-2</v>
      </c>
      <c r="G180" s="7"/>
      <c r="H180" s="9"/>
      <c r="I180" s="3"/>
      <c r="J180" s="3"/>
      <c r="K180" s="36"/>
      <c r="L180" s="38"/>
      <c r="M180" s="37"/>
      <c r="N180" s="37"/>
      <c r="O180" s="37"/>
    </row>
    <row r="181" spans="1:15" x14ac:dyDescent="0.2">
      <c r="A181">
        <f>+MassCurves!A149</f>
        <v>145</v>
      </c>
      <c r="B181" s="10">
        <f t="shared" si="10"/>
        <v>0.14949999999999999</v>
      </c>
      <c r="C181" s="3">
        <f t="shared" ca="1" si="14"/>
        <v>6.5999999999999989E-2</v>
      </c>
      <c r="D181" s="9">
        <f t="shared" ca="1" si="11"/>
        <v>0</v>
      </c>
      <c r="E181" s="10">
        <f t="shared" ca="1" si="12"/>
        <v>0.21849999999999997</v>
      </c>
      <c r="F181" s="9">
        <f t="shared" ca="1" si="13"/>
        <v>7.2703471499999978E-2</v>
      </c>
      <c r="G181" s="7"/>
      <c r="H181" s="9"/>
      <c r="I181" s="3"/>
      <c r="J181" s="3"/>
      <c r="K181" s="36"/>
      <c r="L181" s="38"/>
      <c r="M181" s="37"/>
      <c r="N181" s="37"/>
      <c r="O181" s="37"/>
    </row>
    <row r="182" spans="1:15" x14ac:dyDescent="0.2">
      <c r="A182">
        <f>+MassCurves!A150</f>
        <v>146</v>
      </c>
      <c r="B182" s="10">
        <f t="shared" si="10"/>
        <v>0.15060000000000001</v>
      </c>
      <c r="C182" s="3">
        <f t="shared" ca="1" si="14"/>
        <v>6.6000000000000031E-2</v>
      </c>
      <c r="D182" s="9">
        <f t="shared" ca="1" si="11"/>
        <v>0</v>
      </c>
      <c r="E182" s="10">
        <f t="shared" ca="1" si="12"/>
        <v>0.21849999999999997</v>
      </c>
      <c r="F182" s="9">
        <f t="shared" ca="1" si="13"/>
        <v>7.2703471500000033E-2</v>
      </c>
      <c r="G182" s="7"/>
      <c r="H182" s="9"/>
      <c r="I182" s="3"/>
      <c r="J182" s="3"/>
      <c r="K182" s="36"/>
      <c r="L182" s="38"/>
      <c r="M182" s="37"/>
      <c r="N182" s="37"/>
      <c r="O182" s="37"/>
    </row>
    <row r="183" spans="1:15" x14ac:dyDescent="0.2">
      <c r="A183">
        <f>+MassCurves!A151</f>
        <v>147</v>
      </c>
      <c r="B183" s="10">
        <f t="shared" si="10"/>
        <v>0.1517</v>
      </c>
      <c r="C183" s="3">
        <f t="shared" ca="1" si="14"/>
        <v>6.5999999999999989E-2</v>
      </c>
      <c r="D183" s="9">
        <f t="shared" ca="1" si="11"/>
        <v>0</v>
      </c>
      <c r="E183" s="10">
        <f t="shared" ca="1" si="12"/>
        <v>0.21849999999999997</v>
      </c>
      <c r="F183" s="9">
        <f t="shared" ca="1" si="13"/>
        <v>7.2703471499999978E-2</v>
      </c>
      <c r="G183" s="7"/>
      <c r="H183" s="9"/>
      <c r="I183" s="3"/>
      <c r="J183" s="3"/>
      <c r="K183" s="36"/>
      <c r="L183" s="38"/>
      <c r="M183" s="37"/>
      <c r="N183" s="37"/>
      <c r="O183" s="37"/>
    </row>
    <row r="184" spans="1:15" x14ac:dyDescent="0.2">
      <c r="A184">
        <f>+MassCurves!A152</f>
        <v>148</v>
      </c>
      <c r="B184" s="10">
        <f t="shared" si="10"/>
        <v>0.15279999999999999</v>
      </c>
      <c r="C184" s="3">
        <f t="shared" ca="1" si="14"/>
        <v>6.5999999999999989E-2</v>
      </c>
      <c r="D184" s="9">
        <f t="shared" ca="1" si="11"/>
        <v>0</v>
      </c>
      <c r="E184" s="10">
        <f t="shared" ca="1" si="12"/>
        <v>0.21849999999999997</v>
      </c>
      <c r="F184" s="9">
        <f t="shared" ca="1" si="13"/>
        <v>7.2703471499999978E-2</v>
      </c>
      <c r="G184" s="7"/>
      <c r="H184" s="9"/>
      <c r="I184" s="3"/>
      <c r="J184" s="3"/>
      <c r="K184" s="36"/>
      <c r="L184" s="38"/>
      <c r="M184" s="37"/>
      <c r="N184" s="37"/>
      <c r="O184" s="37"/>
    </row>
    <row r="185" spans="1:15" x14ac:dyDescent="0.2">
      <c r="A185">
        <f>+MassCurves!A153</f>
        <v>149</v>
      </c>
      <c r="B185" s="10">
        <f t="shared" si="10"/>
        <v>0.15390000000000001</v>
      </c>
      <c r="C185" s="3">
        <f t="shared" ca="1" si="14"/>
        <v>6.5999999999999989E-2</v>
      </c>
      <c r="D185" s="9">
        <f t="shared" ca="1" si="11"/>
        <v>0</v>
      </c>
      <c r="E185" s="10">
        <f t="shared" ca="1" si="12"/>
        <v>0.21849999999999997</v>
      </c>
      <c r="F185" s="9">
        <f t="shared" ca="1" si="13"/>
        <v>7.2703471499999978E-2</v>
      </c>
      <c r="G185" s="7"/>
      <c r="H185" s="9"/>
      <c r="I185" s="3"/>
      <c r="J185" s="3"/>
      <c r="K185" s="36"/>
      <c r="L185" s="38"/>
      <c r="M185" s="37"/>
      <c r="N185" s="37"/>
      <c r="O185" s="37"/>
    </row>
    <row r="186" spans="1:15" x14ac:dyDescent="0.2">
      <c r="A186">
        <f>+MassCurves!A154</f>
        <v>150</v>
      </c>
      <c r="B186" s="10">
        <f t="shared" si="10"/>
        <v>0.155</v>
      </c>
      <c r="C186" s="3">
        <f t="shared" ca="1" si="14"/>
        <v>6.5999999999999989E-2</v>
      </c>
      <c r="D186" s="9">
        <f t="shared" ca="1" si="11"/>
        <v>0</v>
      </c>
      <c r="E186" s="10">
        <f t="shared" ca="1" si="12"/>
        <v>0.21849999999999997</v>
      </c>
      <c r="F186" s="9">
        <f t="shared" ca="1" si="13"/>
        <v>7.2703471499999978E-2</v>
      </c>
      <c r="G186" s="7"/>
      <c r="H186" s="9"/>
      <c r="I186" s="3"/>
      <c r="J186" s="3"/>
      <c r="K186" s="36"/>
      <c r="L186" s="38"/>
      <c r="M186" s="37"/>
      <c r="N186" s="37"/>
      <c r="O186" s="37"/>
    </row>
    <row r="187" spans="1:15" x14ac:dyDescent="0.2">
      <c r="A187">
        <f>+MassCurves!A155</f>
        <v>151</v>
      </c>
      <c r="B187" s="10">
        <f t="shared" si="10"/>
        <v>0.15609999999999999</v>
      </c>
      <c r="C187" s="3">
        <f t="shared" ca="1" si="14"/>
        <v>6.5999999999999989E-2</v>
      </c>
      <c r="D187" s="9">
        <f t="shared" ca="1" si="11"/>
        <v>0</v>
      </c>
      <c r="E187" s="10">
        <f t="shared" ca="1" si="12"/>
        <v>0.21849999999999997</v>
      </c>
      <c r="F187" s="9">
        <f t="shared" ca="1" si="13"/>
        <v>7.2703471499999978E-2</v>
      </c>
      <c r="G187" s="7"/>
      <c r="H187" s="9"/>
      <c r="I187" s="3"/>
      <c r="J187" s="3"/>
      <c r="K187" s="36"/>
      <c r="L187" s="38"/>
      <c r="M187" s="37"/>
      <c r="N187" s="37"/>
      <c r="O187" s="37"/>
    </row>
    <row r="188" spans="1:15" x14ac:dyDescent="0.2">
      <c r="A188">
        <f>+MassCurves!A156</f>
        <v>152</v>
      </c>
      <c r="B188" s="10">
        <f t="shared" si="10"/>
        <v>0.15720000000000001</v>
      </c>
      <c r="C188" s="3">
        <f t="shared" ca="1" si="14"/>
        <v>6.5999999999999989E-2</v>
      </c>
      <c r="D188" s="9">
        <f t="shared" ca="1" si="11"/>
        <v>0</v>
      </c>
      <c r="E188" s="10">
        <f t="shared" ca="1" si="12"/>
        <v>0.21849999999999997</v>
      </c>
      <c r="F188" s="9">
        <f t="shared" ca="1" si="13"/>
        <v>7.2703471499999978E-2</v>
      </c>
      <c r="G188" s="7"/>
      <c r="H188" s="9"/>
      <c r="I188" s="3"/>
      <c r="J188" s="3"/>
      <c r="K188" s="36"/>
      <c r="L188" s="38"/>
      <c r="M188" s="37"/>
      <c r="N188" s="37"/>
      <c r="O188" s="37"/>
    </row>
    <row r="189" spans="1:15" x14ac:dyDescent="0.2">
      <c r="A189">
        <f>+MassCurves!A157</f>
        <v>153</v>
      </c>
      <c r="B189" s="10">
        <f t="shared" si="10"/>
        <v>0.1583</v>
      </c>
      <c r="C189" s="3">
        <f t="shared" ca="1" si="14"/>
        <v>6.5999999999999989E-2</v>
      </c>
      <c r="D189" s="9">
        <f t="shared" ca="1" si="11"/>
        <v>0</v>
      </c>
      <c r="E189" s="10">
        <f t="shared" ca="1" si="12"/>
        <v>0.21849999999999997</v>
      </c>
      <c r="F189" s="9">
        <f t="shared" ca="1" si="13"/>
        <v>7.2703471499999978E-2</v>
      </c>
      <c r="G189" s="7"/>
      <c r="H189" s="9"/>
      <c r="I189" s="3"/>
      <c r="J189" s="3"/>
      <c r="K189" s="36"/>
      <c r="L189" s="38"/>
      <c r="M189" s="37"/>
      <c r="N189" s="37"/>
      <c r="O189" s="37"/>
    </row>
    <row r="190" spans="1:15" x14ac:dyDescent="0.2">
      <c r="A190">
        <f>+MassCurves!A158</f>
        <v>154</v>
      </c>
      <c r="B190" s="10">
        <f t="shared" si="10"/>
        <v>0.15939999999999999</v>
      </c>
      <c r="C190" s="3">
        <f t="shared" ca="1" si="14"/>
        <v>6.5999999999999989E-2</v>
      </c>
      <c r="D190" s="9">
        <f t="shared" ca="1" si="11"/>
        <v>0</v>
      </c>
      <c r="E190" s="10">
        <f t="shared" ca="1" si="12"/>
        <v>0.21849999999999997</v>
      </c>
      <c r="F190" s="9">
        <f t="shared" ca="1" si="13"/>
        <v>7.2703471499999978E-2</v>
      </c>
      <c r="G190" s="7"/>
      <c r="H190" s="9"/>
      <c r="I190" s="3"/>
      <c r="J190" s="3"/>
      <c r="K190" s="36"/>
      <c r="L190" s="38"/>
      <c r="M190" s="37"/>
      <c r="N190" s="37"/>
      <c r="O190" s="37"/>
    </row>
    <row r="191" spans="1:15" x14ac:dyDescent="0.2">
      <c r="A191">
        <f>+MassCurves!A159</f>
        <v>155</v>
      </c>
      <c r="B191" s="10">
        <f t="shared" si="10"/>
        <v>0.1605</v>
      </c>
      <c r="C191" s="3">
        <f t="shared" ca="1" si="14"/>
        <v>6.5999999999999989E-2</v>
      </c>
      <c r="D191" s="9">
        <f t="shared" ca="1" si="11"/>
        <v>0</v>
      </c>
      <c r="E191" s="10">
        <f t="shared" ca="1" si="12"/>
        <v>0.21849999999999997</v>
      </c>
      <c r="F191" s="9">
        <f t="shared" ca="1" si="13"/>
        <v>7.2703471499999978E-2</v>
      </c>
      <c r="G191" s="7"/>
      <c r="H191" s="9"/>
      <c r="I191" s="3"/>
      <c r="J191" s="3"/>
      <c r="K191" s="36"/>
      <c r="L191" s="38"/>
      <c r="M191" s="37"/>
      <c r="N191" s="37"/>
      <c r="O191" s="37"/>
    </row>
    <row r="192" spans="1:15" x14ac:dyDescent="0.2">
      <c r="A192">
        <f>+MassCurves!A160</f>
        <v>156</v>
      </c>
      <c r="B192" s="10">
        <f t="shared" si="10"/>
        <v>0.16159999999999999</v>
      </c>
      <c r="C192" s="3">
        <f t="shared" ca="1" si="14"/>
        <v>6.5999999999999989E-2</v>
      </c>
      <c r="D192" s="9">
        <f t="shared" ca="1" si="11"/>
        <v>0</v>
      </c>
      <c r="E192" s="10">
        <f t="shared" ca="1" si="12"/>
        <v>0.21849999999999997</v>
      </c>
      <c r="F192" s="9">
        <f t="shared" ca="1" si="13"/>
        <v>7.2703471499999978E-2</v>
      </c>
      <c r="G192" s="7"/>
      <c r="H192" s="9"/>
      <c r="I192" s="3"/>
      <c r="J192" s="3"/>
      <c r="K192" s="36"/>
      <c r="L192" s="38"/>
      <c r="M192" s="37"/>
      <c r="N192" s="37"/>
      <c r="O192" s="37"/>
    </row>
    <row r="193" spans="1:15" x14ac:dyDescent="0.2">
      <c r="A193">
        <f>+MassCurves!A161</f>
        <v>157</v>
      </c>
      <c r="B193" s="10">
        <f t="shared" si="10"/>
        <v>0.16270000000000001</v>
      </c>
      <c r="C193" s="3">
        <f t="shared" ca="1" si="14"/>
        <v>6.5999999999999989E-2</v>
      </c>
      <c r="D193" s="9">
        <f t="shared" ca="1" si="11"/>
        <v>0</v>
      </c>
      <c r="E193" s="10">
        <f t="shared" ca="1" si="12"/>
        <v>0.21849999999999997</v>
      </c>
      <c r="F193" s="9">
        <f t="shared" ca="1" si="13"/>
        <v>7.2703471499999978E-2</v>
      </c>
      <c r="G193" s="7"/>
      <c r="H193" s="9"/>
      <c r="I193" s="3"/>
      <c r="J193" s="3"/>
      <c r="K193" s="36"/>
      <c r="L193" s="38"/>
      <c r="M193" s="37"/>
      <c r="N193" s="37"/>
      <c r="O193" s="37"/>
    </row>
    <row r="194" spans="1:15" x14ac:dyDescent="0.2">
      <c r="A194">
        <f>+MassCurves!A162</f>
        <v>158</v>
      </c>
      <c r="B194" s="10">
        <f t="shared" si="10"/>
        <v>0.1638</v>
      </c>
      <c r="C194" s="3">
        <f t="shared" ca="1" si="14"/>
        <v>6.5999999999999989E-2</v>
      </c>
      <c r="D194" s="9">
        <f t="shared" ca="1" si="11"/>
        <v>0</v>
      </c>
      <c r="E194" s="10">
        <f t="shared" ca="1" si="12"/>
        <v>0.21849999999999997</v>
      </c>
      <c r="F194" s="9">
        <f t="shared" ca="1" si="13"/>
        <v>7.2703471499999978E-2</v>
      </c>
      <c r="G194" s="7"/>
      <c r="H194" s="9"/>
      <c r="I194" s="3"/>
      <c r="J194" s="3"/>
      <c r="K194" s="36"/>
      <c r="L194" s="38"/>
      <c r="M194" s="37"/>
      <c r="N194" s="37"/>
      <c r="O194" s="37"/>
    </row>
    <row r="195" spans="1:15" x14ac:dyDescent="0.2">
      <c r="A195">
        <f>+MassCurves!A163</f>
        <v>159</v>
      </c>
      <c r="B195" s="10">
        <f t="shared" si="10"/>
        <v>0.16489999999999999</v>
      </c>
      <c r="C195" s="3">
        <f t="shared" ca="1" si="14"/>
        <v>6.5999999999999989E-2</v>
      </c>
      <c r="D195" s="9">
        <f t="shared" ca="1" si="11"/>
        <v>0</v>
      </c>
      <c r="E195" s="10">
        <f t="shared" ca="1" si="12"/>
        <v>0.21849999999999997</v>
      </c>
      <c r="F195" s="9">
        <f t="shared" ca="1" si="13"/>
        <v>7.2703471499999978E-2</v>
      </c>
      <c r="G195" s="7"/>
      <c r="H195" s="9"/>
      <c r="I195" s="3"/>
      <c r="J195" s="3"/>
      <c r="K195" s="36"/>
      <c r="L195" s="38"/>
      <c r="M195" s="37"/>
      <c r="N195" s="37"/>
      <c r="O195" s="37"/>
    </row>
    <row r="196" spans="1:15" x14ac:dyDescent="0.2">
      <c r="A196">
        <f>+MassCurves!A164</f>
        <v>160</v>
      </c>
      <c r="B196" s="10">
        <f t="shared" si="10"/>
        <v>0.16600000000000001</v>
      </c>
      <c r="C196" s="3">
        <f t="shared" ca="1" si="14"/>
        <v>6.5999999999999989E-2</v>
      </c>
      <c r="D196" s="9">
        <f t="shared" ca="1" si="11"/>
        <v>0</v>
      </c>
      <c r="E196" s="10">
        <f t="shared" ca="1" si="12"/>
        <v>0.21849999999999997</v>
      </c>
      <c r="F196" s="9">
        <f t="shared" ca="1" si="13"/>
        <v>7.2703471499999978E-2</v>
      </c>
      <c r="G196" s="7"/>
      <c r="H196" s="9"/>
      <c r="I196" s="3"/>
      <c r="J196" s="3"/>
      <c r="K196" s="36"/>
      <c r="L196" s="38"/>
      <c r="M196" s="37"/>
      <c r="N196" s="37"/>
      <c r="O196" s="37"/>
    </row>
    <row r="197" spans="1:15" x14ac:dyDescent="0.2">
      <c r="A197">
        <f>+MassCurves!A165</f>
        <v>161</v>
      </c>
      <c r="B197" s="10">
        <f t="shared" si="10"/>
        <v>0.1671</v>
      </c>
      <c r="C197" s="3">
        <f t="shared" ca="1" si="14"/>
        <v>6.5999999999999989E-2</v>
      </c>
      <c r="D197" s="9">
        <f t="shared" ca="1" si="11"/>
        <v>0</v>
      </c>
      <c r="E197" s="10">
        <f t="shared" ca="1" si="12"/>
        <v>0.21849999999999997</v>
      </c>
      <c r="F197" s="9">
        <f t="shared" ca="1" si="13"/>
        <v>7.2703471499999978E-2</v>
      </c>
      <c r="G197" s="7"/>
      <c r="H197" s="9"/>
      <c r="I197" s="3"/>
      <c r="J197" s="3"/>
      <c r="K197" s="36"/>
      <c r="L197" s="38"/>
      <c r="M197" s="37"/>
      <c r="N197" s="37"/>
      <c r="O197" s="37"/>
    </row>
    <row r="198" spans="1:15" x14ac:dyDescent="0.2">
      <c r="A198">
        <f>+MassCurves!A166</f>
        <v>162</v>
      </c>
      <c r="B198" s="10">
        <f t="shared" si="10"/>
        <v>0.16819999999999999</v>
      </c>
      <c r="C198" s="3">
        <f t="shared" ca="1" si="14"/>
        <v>6.5999999999999989E-2</v>
      </c>
      <c r="D198" s="9">
        <f t="shared" ca="1" si="11"/>
        <v>0</v>
      </c>
      <c r="E198" s="10">
        <f t="shared" ca="1" si="12"/>
        <v>0.21849999999999997</v>
      </c>
      <c r="F198" s="9">
        <f t="shared" ca="1" si="13"/>
        <v>7.2703471499999978E-2</v>
      </c>
      <c r="G198" s="7"/>
      <c r="H198" s="9"/>
      <c r="I198" s="3"/>
      <c r="J198" s="3"/>
      <c r="K198" s="36"/>
      <c r="L198" s="38"/>
      <c r="M198" s="37"/>
      <c r="N198" s="37"/>
      <c r="O198" s="37"/>
    </row>
    <row r="199" spans="1:15" x14ac:dyDescent="0.2">
      <c r="A199">
        <f>+MassCurves!A167</f>
        <v>163</v>
      </c>
      <c r="B199" s="10">
        <f t="shared" si="10"/>
        <v>0.16930000000000001</v>
      </c>
      <c r="C199" s="3">
        <f t="shared" ca="1" si="14"/>
        <v>6.5999999999999989E-2</v>
      </c>
      <c r="D199" s="9">
        <f t="shared" ca="1" si="11"/>
        <v>0</v>
      </c>
      <c r="E199" s="10">
        <f t="shared" ca="1" si="12"/>
        <v>0.21849999999999997</v>
      </c>
      <c r="F199" s="9">
        <f t="shared" ca="1" si="13"/>
        <v>7.2703471499999978E-2</v>
      </c>
      <c r="G199" s="7"/>
      <c r="H199" s="9"/>
      <c r="I199" s="3"/>
      <c r="J199" s="3"/>
      <c r="K199" s="36"/>
      <c r="L199" s="38"/>
      <c r="M199" s="37"/>
      <c r="N199" s="37"/>
      <c r="O199" s="37"/>
    </row>
    <row r="200" spans="1:15" x14ac:dyDescent="0.2">
      <c r="A200">
        <f>+MassCurves!A168</f>
        <v>164</v>
      </c>
      <c r="B200" s="10">
        <f t="shared" si="10"/>
        <v>0.1704</v>
      </c>
      <c r="C200" s="3">
        <f t="shared" ca="1" si="14"/>
        <v>6.5999999999999989E-2</v>
      </c>
      <c r="D200" s="9">
        <f t="shared" ca="1" si="11"/>
        <v>0</v>
      </c>
      <c r="E200" s="10">
        <f t="shared" ca="1" si="12"/>
        <v>0.21849999999999997</v>
      </c>
      <c r="F200" s="9">
        <f t="shared" ca="1" si="13"/>
        <v>7.2703471499999978E-2</v>
      </c>
      <c r="G200" s="7"/>
      <c r="H200" s="9"/>
      <c r="I200" s="3"/>
      <c r="J200" s="3"/>
      <c r="K200" s="36"/>
      <c r="L200" s="38"/>
      <c r="M200" s="37"/>
      <c r="N200" s="37"/>
      <c r="O200" s="37"/>
    </row>
    <row r="201" spans="1:15" x14ac:dyDescent="0.2">
      <c r="A201">
        <f>+MassCurves!A169</f>
        <v>165</v>
      </c>
      <c r="B201" s="10">
        <f t="shared" si="10"/>
        <v>0.17149999999999999</v>
      </c>
      <c r="C201" s="3">
        <f t="shared" ca="1" si="14"/>
        <v>6.5999999999999989E-2</v>
      </c>
      <c r="D201" s="9">
        <f t="shared" ca="1" si="11"/>
        <v>0</v>
      </c>
      <c r="E201" s="10">
        <f t="shared" ca="1" si="12"/>
        <v>0.21849999999999997</v>
      </c>
      <c r="F201" s="9">
        <f t="shared" ca="1" si="13"/>
        <v>7.2703471499999978E-2</v>
      </c>
      <c r="G201" s="7"/>
      <c r="H201" s="9"/>
      <c r="I201" s="3"/>
      <c r="J201" s="3"/>
      <c r="K201" s="36"/>
      <c r="L201" s="38"/>
      <c r="M201" s="37"/>
      <c r="N201" s="37"/>
      <c r="O201" s="37"/>
    </row>
    <row r="202" spans="1:15" x14ac:dyDescent="0.2">
      <c r="A202">
        <f>+MassCurves!A170</f>
        <v>166</v>
      </c>
      <c r="B202" s="10">
        <f t="shared" si="10"/>
        <v>0.1726</v>
      </c>
      <c r="C202" s="3">
        <f t="shared" ca="1" si="14"/>
        <v>6.5999999999999989E-2</v>
      </c>
      <c r="D202" s="9">
        <f t="shared" ca="1" si="11"/>
        <v>0</v>
      </c>
      <c r="E202" s="10">
        <f t="shared" ca="1" si="12"/>
        <v>0.21849999999999997</v>
      </c>
      <c r="F202" s="9">
        <f t="shared" ca="1" si="13"/>
        <v>7.2703471499999978E-2</v>
      </c>
      <c r="G202" s="7"/>
      <c r="H202" s="9"/>
      <c r="I202" s="3"/>
      <c r="J202" s="3"/>
      <c r="K202" s="36"/>
      <c r="L202" s="38"/>
      <c r="M202" s="37"/>
      <c r="N202" s="37"/>
      <c r="O202" s="37"/>
    </row>
    <row r="203" spans="1:15" x14ac:dyDescent="0.2">
      <c r="A203">
        <f>+MassCurves!A171</f>
        <v>167</v>
      </c>
      <c r="B203" s="10">
        <f t="shared" si="10"/>
        <v>0.17369999999999999</v>
      </c>
      <c r="C203" s="3">
        <f t="shared" ca="1" si="14"/>
        <v>6.5999999999999989E-2</v>
      </c>
      <c r="D203" s="9">
        <f t="shared" ca="1" si="11"/>
        <v>0</v>
      </c>
      <c r="E203" s="10">
        <f t="shared" ca="1" si="12"/>
        <v>0.21849999999999997</v>
      </c>
      <c r="F203" s="9">
        <f t="shared" ca="1" si="13"/>
        <v>7.2703471499999978E-2</v>
      </c>
      <c r="G203" s="7"/>
      <c r="H203" s="9"/>
      <c r="I203" s="3"/>
      <c r="J203" s="3"/>
      <c r="K203" s="36"/>
      <c r="L203" s="38"/>
      <c r="M203" s="37"/>
      <c r="N203" s="37"/>
      <c r="O203" s="37"/>
    </row>
    <row r="204" spans="1:15" x14ac:dyDescent="0.2">
      <c r="A204">
        <f>+MassCurves!A172</f>
        <v>168</v>
      </c>
      <c r="B204" s="10">
        <f t="shared" si="10"/>
        <v>0.17479999999999998</v>
      </c>
      <c r="C204" s="3">
        <f t="shared" ca="1" si="14"/>
        <v>6.5999999999999989E-2</v>
      </c>
      <c r="D204" s="9">
        <f t="shared" ca="1" si="11"/>
        <v>0</v>
      </c>
      <c r="E204" s="10">
        <f t="shared" ca="1" si="12"/>
        <v>0.21849999999999997</v>
      </c>
      <c r="F204" s="9">
        <f t="shared" ca="1" si="13"/>
        <v>7.2703471499999978E-2</v>
      </c>
      <c r="G204" s="7"/>
      <c r="H204" s="9"/>
      <c r="I204" s="3"/>
      <c r="J204" s="3"/>
      <c r="K204" s="36"/>
      <c r="L204" s="38"/>
      <c r="M204" s="37"/>
      <c r="N204" s="37"/>
      <c r="O204" s="37"/>
    </row>
    <row r="205" spans="1:15" x14ac:dyDescent="0.2">
      <c r="A205">
        <f>+MassCurves!A173</f>
        <v>169</v>
      </c>
      <c r="B205" s="10">
        <f t="shared" si="10"/>
        <v>0.1759</v>
      </c>
      <c r="C205" s="3">
        <f t="shared" ca="1" si="14"/>
        <v>6.5999999999999989E-2</v>
      </c>
      <c r="D205" s="9">
        <f t="shared" ca="1" si="11"/>
        <v>0</v>
      </c>
      <c r="E205" s="10">
        <f t="shared" ca="1" si="12"/>
        <v>0.21849999999999997</v>
      </c>
      <c r="F205" s="9">
        <f t="shared" ca="1" si="13"/>
        <v>7.2703471499999978E-2</v>
      </c>
      <c r="G205" s="7"/>
      <c r="H205" s="9"/>
      <c r="I205" s="3"/>
      <c r="J205" s="3"/>
      <c r="K205" s="36"/>
      <c r="L205" s="38"/>
      <c r="M205" s="37"/>
      <c r="N205" s="37"/>
      <c r="O205" s="37"/>
    </row>
    <row r="206" spans="1:15" x14ac:dyDescent="0.2">
      <c r="A206">
        <f>+MassCurves!A174</f>
        <v>170</v>
      </c>
      <c r="B206" s="10">
        <f t="shared" si="10"/>
        <v>0.17699999999999999</v>
      </c>
      <c r="C206" s="3">
        <f t="shared" ca="1" si="14"/>
        <v>6.5999999999999989E-2</v>
      </c>
      <c r="D206" s="9">
        <f t="shared" ca="1" si="11"/>
        <v>0</v>
      </c>
      <c r="E206" s="10">
        <f t="shared" ca="1" si="12"/>
        <v>0.21849999999999997</v>
      </c>
      <c r="F206" s="9">
        <f t="shared" ca="1" si="13"/>
        <v>7.2703471499999978E-2</v>
      </c>
      <c r="G206" s="7"/>
      <c r="H206" s="9"/>
      <c r="I206" s="3"/>
      <c r="J206" s="3"/>
      <c r="K206" s="36"/>
      <c r="L206" s="38"/>
      <c r="M206" s="37"/>
      <c r="N206" s="37"/>
      <c r="O206" s="37"/>
    </row>
    <row r="207" spans="1:15" x14ac:dyDescent="0.2">
      <c r="A207">
        <f>+MassCurves!A175</f>
        <v>171</v>
      </c>
      <c r="B207" s="10">
        <f t="shared" si="10"/>
        <v>0.17810000000000001</v>
      </c>
      <c r="C207" s="3">
        <f t="shared" ca="1" si="14"/>
        <v>6.5999999999999989E-2</v>
      </c>
      <c r="D207" s="9">
        <f t="shared" ca="1" si="11"/>
        <v>0</v>
      </c>
      <c r="E207" s="10">
        <f t="shared" ca="1" si="12"/>
        <v>0.21849999999999997</v>
      </c>
      <c r="F207" s="9">
        <f t="shared" ca="1" si="13"/>
        <v>7.2703471499999978E-2</v>
      </c>
      <c r="G207" s="7"/>
      <c r="H207" s="9"/>
      <c r="I207" s="3"/>
      <c r="J207" s="3"/>
      <c r="K207" s="36"/>
      <c r="L207" s="38"/>
      <c r="M207" s="37"/>
      <c r="N207" s="37"/>
      <c r="O207" s="37"/>
    </row>
    <row r="208" spans="1:15" x14ac:dyDescent="0.2">
      <c r="A208">
        <f>+MassCurves!A176</f>
        <v>172</v>
      </c>
      <c r="B208" s="10">
        <f t="shared" si="10"/>
        <v>0.1792</v>
      </c>
      <c r="C208" s="3">
        <f t="shared" ca="1" si="14"/>
        <v>6.5999999999999989E-2</v>
      </c>
      <c r="D208" s="9">
        <f t="shared" ca="1" si="11"/>
        <v>0</v>
      </c>
      <c r="E208" s="10">
        <f t="shared" ca="1" si="12"/>
        <v>0.21849999999999997</v>
      </c>
      <c r="F208" s="9">
        <f t="shared" ca="1" si="13"/>
        <v>7.2703471499999978E-2</v>
      </c>
      <c r="G208" s="7"/>
      <c r="H208" s="9"/>
      <c r="I208" s="3"/>
      <c r="J208" s="3"/>
      <c r="K208" s="36"/>
      <c r="L208" s="38"/>
      <c r="M208" s="37"/>
      <c r="N208" s="37"/>
      <c r="O208" s="37"/>
    </row>
    <row r="209" spans="1:15" x14ac:dyDescent="0.2">
      <c r="A209">
        <f>+MassCurves!A177</f>
        <v>173</v>
      </c>
      <c r="B209" s="10">
        <f t="shared" si="10"/>
        <v>0.18029999999999999</v>
      </c>
      <c r="C209" s="3">
        <f t="shared" ca="1" si="14"/>
        <v>6.5999999999999989E-2</v>
      </c>
      <c r="D209" s="9">
        <f t="shared" ca="1" si="11"/>
        <v>0</v>
      </c>
      <c r="E209" s="10">
        <f t="shared" ca="1" si="12"/>
        <v>0.21849999999999997</v>
      </c>
      <c r="F209" s="9">
        <f t="shared" ca="1" si="13"/>
        <v>7.2703471499999978E-2</v>
      </c>
      <c r="G209" s="7"/>
      <c r="H209" s="9"/>
      <c r="I209" s="3"/>
      <c r="J209" s="3"/>
      <c r="K209" s="36"/>
      <c r="L209" s="38"/>
      <c r="M209" s="37"/>
      <c r="N209" s="37"/>
      <c r="O209" s="37"/>
    </row>
    <row r="210" spans="1:15" x14ac:dyDescent="0.2">
      <c r="A210">
        <f>+MassCurves!A178</f>
        <v>174</v>
      </c>
      <c r="B210" s="10">
        <f t="shared" si="10"/>
        <v>0.18140000000000001</v>
      </c>
      <c r="C210" s="3">
        <f t="shared" ca="1" si="14"/>
        <v>6.5999999999999989E-2</v>
      </c>
      <c r="D210" s="9">
        <f t="shared" ca="1" si="11"/>
        <v>0</v>
      </c>
      <c r="E210" s="10">
        <f t="shared" ca="1" si="12"/>
        <v>0.21849999999999997</v>
      </c>
      <c r="F210" s="9">
        <f t="shared" ca="1" si="13"/>
        <v>7.2703471499999978E-2</v>
      </c>
      <c r="G210" s="7"/>
      <c r="H210" s="9"/>
      <c r="I210" s="3"/>
      <c r="J210" s="3"/>
      <c r="K210" s="36"/>
      <c r="L210" s="38"/>
      <c r="M210" s="37"/>
      <c r="N210" s="37"/>
      <c r="O210" s="37"/>
    </row>
    <row r="211" spans="1:15" x14ac:dyDescent="0.2">
      <c r="A211">
        <f>+MassCurves!A179</f>
        <v>175</v>
      </c>
      <c r="B211" s="10">
        <f t="shared" si="10"/>
        <v>0.1825</v>
      </c>
      <c r="C211" s="3">
        <f t="shared" ca="1" si="14"/>
        <v>6.5999999999999989E-2</v>
      </c>
      <c r="D211" s="9">
        <f t="shared" ca="1" si="11"/>
        <v>0</v>
      </c>
      <c r="E211" s="10">
        <f t="shared" ca="1" si="12"/>
        <v>0.21849999999999997</v>
      </c>
      <c r="F211" s="9">
        <f t="shared" ca="1" si="13"/>
        <v>7.2703471499999978E-2</v>
      </c>
      <c r="G211" s="7"/>
      <c r="H211" s="9"/>
      <c r="I211" s="3"/>
      <c r="J211" s="3"/>
      <c r="K211" s="36"/>
      <c r="L211" s="38"/>
      <c r="M211" s="37"/>
      <c r="N211" s="37"/>
      <c r="O211" s="37"/>
    </row>
    <row r="212" spans="1:15" x14ac:dyDescent="0.2">
      <c r="A212">
        <f>+MassCurves!A180</f>
        <v>176</v>
      </c>
      <c r="B212" s="10">
        <f t="shared" si="10"/>
        <v>0.18359999999999999</v>
      </c>
      <c r="C212" s="3">
        <f t="shared" ca="1" si="14"/>
        <v>6.5999999999999989E-2</v>
      </c>
      <c r="D212" s="9">
        <f t="shared" ca="1" si="11"/>
        <v>0</v>
      </c>
      <c r="E212" s="10">
        <f t="shared" ca="1" si="12"/>
        <v>0.21849999999999997</v>
      </c>
      <c r="F212" s="9">
        <f t="shared" ca="1" si="13"/>
        <v>7.2703471499999978E-2</v>
      </c>
      <c r="G212" s="7"/>
      <c r="H212" s="9"/>
      <c r="I212" s="3"/>
      <c r="J212" s="3"/>
      <c r="K212" s="36"/>
      <c r="L212" s="38"/>
      <c r="M212" s="37"/>
      <c r="N212" s="37"/>
      <c r="O212" s="37"/>
    </row>
    <row r="213" spans="1:15" x14ac:dyDescent="0.2">
      <c r="A213">
        <f>+MassCurves!A181</f>
        <v>177</v>
      </c>
      <c r="B213" s="10">
        <f t="shared" si="10"/>
        <v>0.1847</v>
      </c>
      <c r="C213" s="3">
        <f t="shared" ca="1" si="14"/>
        <v>6.5999999999999989E-2</v>
      </c>
      <c r="D213" s="9">
        <f t="shared" ca="1" si="11"/>
        <v>0</v>
      </c>
      <c r="E213" s="10">
        <f t="shared" ca="1" si="12"/>
        <v>0.21849999999999997</v>
      </c>
      <c r="F213" s="9">
        <f t="shared" ca="1" si="13"/>
        <v>7.2703471499999978E-2</v>
      </c>
      <c r="G213" s="7"/>
      <c r="H213" s="9"/>
      <c r="I213" s="3"/>
      <c r="J213" s="3"/>
      <c r="K213" s="36"/>
      <c r="L213" s="38"/>
      <c r="M213" s="37"/>
      <c r="N213" s="37"/>
      <c r="O213" s="37"/>
    </row>
    <row r="214" spans="1:15" x14ac:dyDescent="0.2">
      <c r="A214">
        <f>+MassCurves!A182</f>
        <v>178</v>
      </c>
      <c r="B214" s="10">
        <f t="shared" si="10"/>
        <v>0.18579999999999999</v>
      </c>
      <c r="C214" s="3">
        <f t="shared" ca="1" si="14"/>
        <v>6.5999999999999989E-2</v>
      </c>
      <c r="D214" s="9">
        <f t="shared" ca="1" si="11"/>
        <v>0</v>
      </c>
      <c r="E214" s="10">
        <f t="shared" ca="1" si="12"/>
        <v>0.21849999999999997</v>
      </c>
      <c r="F214" s="9">
        <f t="shared" ca="1" si="13"/>
        <v>7.2703471499999978E-2</v>
      </c>
      <c r="G214" s="7"/>
      <c r="H214" s="9"/>
      <c r="I214" s="3"/>
      <c r="J214" s="3"/>
      <c r="K214" s="36"/>
      <c r="L214" s="38"/>
      <c r="M214" s="37"/>
      <c r="N214" s="37"/>
      <c r="O214" s="37"/>
    </row>
    <row r="215" spans="1:15" x14ac:dyDescent="0.2">
      <c r="A215">
        <f>+MassCurves!A183</f>
        <v>179</v>
      </c>
      <c r="B215" s="10">
        <f t="shared" si="10"/>
        <v>0.18689999999999998</v>
      </c>
      <c r="C215" s="3">
        <f t="shared" ca="1" si="14"/>
        <v>6.5999999999999989E-2</v>
      </c>
      <c r="D215" s="9">
        <f t="shared" ca="1" si="11"/>
        <v>0</v>
      </c>
      <c r="E215" s="10">
        <f t="shared" ca="1" si="12"/>
        <v>0.21849999999999997</v>
      </c>
      <c r="F215" s="9">
        <f t="shared" ca="1" si="13"/>
        <v>7.2703471499999978E-2</v>
      </c>
      <c r="G215" s="7"/>
      <c r="H215" s="9"/>
      <c r="I215" s="3"/>
      <c r="J215" s="3"/>
      <c r="K215" s="36"/>
      <c r="L215" s="38"/>
      <c r="M215" s="37"/>
      <c r="N215" s="37"/>
      <c r="O215" s="37"/>
    </row>
    <row r="216" spans="1:15" x14ac:dyDescent="0.2">
      <c r="A216">
        <f>+MassCurves!A184</f>
        <v>180</v>
      </c>
      <c r="B216" s="10">
        <f t="shared" si="10"/>
        <v>0.188</v>
      </c>
      <c r="C216" s="3">
        <f t="shared" ca="1" si="14"/>
        <v>6.5999999999999989E-2</v>
      </c>
      <c r="D216" s="9">
        <f t="shared" ca="1" si="11"/>
        <v>0</v>
      </c>
      <c r="E216" s="10">
        <f t="shared" ca="1" si="12"/>
        <v>0.21849999999999997</v>
      </c>
      <c r="F216" s="9">
        <f t="shared" ca="1" si="13"/>
        <v>7.2703471499999978E-2</v>
      </c>
      <c r="G216" s="7"/>
      <c r="H216" s="9"/>
      <c r="I216" s="3"/>
      <c r="J216" s="3"/>
      <c r="K216" s="36"/>
      <c r="L216" s="38"/>
      <c r="M216" s="37"/>
      <c r="N216" s="37"/>
      <c r="O216" s="37"/>
    </row>
    <row r="217" spans="1:15" x14ac:dyDescent="0.2">
      <c r="A217">
        <f>+MassCurves!A185</f>
        <v>181</v>
      </c>
      <c r="B217" s="10">
        <f t="shared" si="10"/>
        <v>0.18909999999999999</v>
      </c>
      <c r="C217" s="3">
        <f t="shared" ca="1" si="14"/>
        <v>6.5999999999999989E-2</v>
      </c>
      <c r="D217" s="9">
        <f t="shared" ca="1" si="11"/>
        <v>0</v>
      </c>
      <c r="E217" s="10">
        <f t="shared" ca="1" si="12"/>
        <v>0.21849999999999997</v>
      </c>
      <c r="F217" s="9">
        <f t="shared" ca="1" si="13"/>
        <v>7.2703471499999978E-2</v>
      </c>
      <c r="G217" s="7"/>
      <c r="H217" s="9"/>
      <c r="I217" s="3"/>
      <c r="J217" s="3"/>
      <c r="K217" s="36"/>
      <c r="L217" s="38"/>
      <c r="M217" s="37"/>
      <c r="N217" s="37"/>
      <c r="O217" s="37"/>
    </row>
    <row r="218" spans="1:15" x14ac:dyDescent="0.2">
      <c r="A218">
        <f>+MassCurves!A186</f>
        <v>182</v>
      </c>
      <c r="B218" s="10">
        <f t="shared" si="10"/>
        <v>0.19020000000000001</v>
      </c>
      <c r="C218" s="3">
        <f t="shared" ca="1" si="14"/>
        <v>6.5999999999999989E-2</v>
      </c>
      <c r="D218" s="9">
        <f t="shared" ca="1" si="11"/>
        <v>0</v>
      </c>
      <c r="E218" s="10">
        <f t="shared" ca="1" si="12"/>
        <v>0.21849999999999997</v>
      </c>
      <c r="F218" s="9">
        <f t="shared" ca="1" si="13"/>
        <v>7.2703471499999978E-2</v>
      </c>
      <c r="G218" s="7"/>
      <c r="H218" s="9"/>
      <c r="I218" s="3"/>
      <c r="J218" s="3"/>
      <c r="K218" s="36"/>
      <c r="L218" s="38"/>
      <c r="M218" s="37"/>
      <c r="N218" s="37"/>
      <c r="O218" s="37"/>
    </row>
    <row r="219" spans="1:15" x14ac:dyDescent="0.2">
      <c r="A219">
        <f>+MassCurves!A187</f>
        <v>183</v>
      </c>
      <c r="B219" s="10">
        <f t="shared" si="10"/>
        <v>0.1913</v>
      </c>
      <c r="C219" s="3">
        <f t="shared" ca="1" si="14"/>
        <v>6.5999999999999989E-2</v>
      </c>
      <c r="D219" s="9">
        <f t="shared" ca="1" si="11"/>
        <v>0</v>
      </c>
      <c r="E219" s="10">
        <f t="shared" ca="1" si="12"/>
        <v>0.21849999999999997</v>
      </c>
      <c r="F219" s="9">
        <f t="shared" ca="1" si="13"/>
        <v>7.2703471499999978E-2</v>
      </c>
      <c r="G219" s="7"/>
      <c r="H219" s="9"/>
      <c r="I219" s="3"/>
      <c r="J219" s="3"/>
      <c r="K219" s="36"/>
      <c r="L219" s="38"/>
      <c r="M219" s="37"/>
      <c r="N219" s="37"/>
      <c r="O219" s="37"/>
    </row>
    <row r="220" spans="1:15" x14ac:dyDescent="0.2">
      <c r="A220">
        <f>+MassCurves!A188</f>
        <v>184</v>
      </c>
      <c r="B220" s="10">
        <f t="shared" si="10"/>
        <v>0.19239999999999999</v>
      </c>
      <c r="C220" s="3">
        <f t="shared" ca="1" si="14"/>
        <v>6.5999999999999989E-2</v>
      </c>
      <c r="D220" s="9">
        <f t="shared" ca="1" si="11"/>
        <v>0</v>
      </c>
      <c r="E220" s="10">
        <f t="shared" ca="1" si="12"/>
        <v>0.21849999999999997</v>
      </c>
      <c r="F220" s="9">
        <f t="shared" ca="1" si="13"/>
        <v>7.2703471499999978E-2</v>
      </c>
      <c r="G220" s="7"/>
      <c r="H220" s="9"/>
      <c r="I220" s="3"/>
      <c r="J220" s="3"/>
      <c r="K220" s="36"/>
      <c r="L220" s="38"/>
      <c r="M220" s="37"/>
      <c r="N220" s="37"/>
      <c r="O220" s="37"/>
    </row>
    <row r="221" spans="1:15" x14ac:dyDescent="0.2">
      <c r="A221">
        <f>+MassCurves!A189</f>
        <v>185</v>
      </c>
      <c r="B221" s="10">
        <f t="shared" si="10"/>
        <v>0.19350000000000001</v>
      </c>
      <c r="C221" s="3">
        <f t="shared" ca="1" si="14"/>
        <v>6.5999999999999989E-2</v>
      </c>
      <c r="D221" s="9">
        <f t="shared" ca="1" si="11"/>
        <v>0</v>
      </c>
      <c r="E221" s="10">
        <f t="shared" ca="1" si="12"/>
        <v>0.21849999999999997</v>
      </c>
      <c r="F221" s="9">
        <f t="shared" ca="1" si="13"/>
        <v>7.2703471499999978E-2</v>
      </c>
      <c r="G221" s="7"/>
      <c r="H221" s="9"/>
      <c r="I221" s="3"/>
      <c r="J221" s="3"/>
      <c r="K221" s="36"/>
      <c r="L221" s="38"/>
      <c r="M221" s="37"/>
      <c r="N221" s="37"/>
      <c r="O221" s="37"/>
    </row>
    <row r="222" spans="1:15" x14ac:dyDescent="0.2">
      <c r="A222">
        <f>+MassCurves!A190</f>
        <v>186</v>
      </c>
      <c r="B222" s="10">
        <f t="shared" si="10"/>
        <v>0.1946</v>
      </c>
      <c r="C222" s="3">
        <f t="shared" ca="1" si="14"/>
        <v>6.5999999999999989E-2</v>
      </c>
      <c r="D222" s="9">
        <f t="shared" ca="1" si="11"/>
        <v>0</v>
      </c>
      <c r="E222" s="10">
        <f t="shared" ca="1" si="12"/>
        <v>0.21849999999999997</v>
      </c>
      <c r="F222" s="9">
        <f t="shared" ca="1" si="13"/>
        <v>7.2703471499999978E-2</v>
      </c>
      <c r="G222" s="7"/>
      <c r="H222" s="9"/>
      <c r="I222" s="3"/>
      <c r="J222" s="3"/>
      <c r="K222" s="36"/>
      <c r="L222" s="38"/>
      <c r="M222" s="37"/>
      <c r="N222" s="37"/>
      <c r="O222" s="37"/>
    </row>
    <row r="223" spans="1:15" x14ac:dyDescent="0.2">
      <c r="A223">
        <f>+MassCurves!A191</f>
        <v>187</v>
      </c>
      <c r="B223" s="10">
        <f t="shared" si="10"/>
        <v>0.19569999999999999</v>
      </c>
      <c r="C223" s="3">
        <f t="shared" ca="1" si="14"/>
        <v>6.5999999999999989E-2</v>
      </c>
      <c r="D223" s="9">
        <f t="shared" ca="1" si="11"/>
        <v>0</v>
      </c>
      <c r="E223" s="10">
        <f t="shared" ca="1" si="12"/>
        <v>0.21849999999999997</v>
      </c>
      <c r="F223" s="9">
        <f t="shared" ca="1" si="13"/>
        <v>7.2703471499999978E-2</v>
      </c>
      <c r="G223" s="7"/>
      <c r="H223" s="9"/>
      <c r="I223" s="3"/>
      <c r="J223" s="3"/>
      <c r="K223" s="36"/>
      <c r="L223" s="38"/>
      <c r="M223" s="37"/>
      <c r="N223" s="37"/>
      <c r="O223" s="37"/>
    </row>
    <row r="224" spans="1:15" x14ac:dyDescent="0.2">
      <c r="A224">
        <f>+MassCurves!A192</f>
        <v>188</v>
      </c>
      <c r="B224" s="10">
        <f t="shared" si="10"/>
        <v>0.1968</v>
      </c>
      <c r="C224" s="3">
        <f t="shared" ca="1" si="14"/>
        <v>6.5999999999999989E-2</v>
      </c>
      <c r="D224" s="9">
        <f t="shared" ca="1" si="11"/>
        <v>0</v>
      </c>
      <c r="E224" s="10">
        <f t="shared" ca="1" si="12"/>
        <v>0.21849999999999997</v>
      </c>
      <c r="F224" s="9">
        <f t="shared" ca="1" si="13"/>
        <v>7.2703471499999978E-2</v>
      </c>
      <c r="G224" s="7"/>
      <c r="H224" s="9"/>
      <c r="I224" s="3"/>
      <c r="J224" s="3"/>
      <c r="K224" s="36"/>
      <c r="L224" s="38"/>
      <c r="M224" s="37"/>
      <c r="N224" s="37"/>
      <c r="O224" s="37"/>
    </row>
    <row r="225" spans="1:15" x14ac:dyDescent="0.2">
      <c r="A225">
        <f>+MassCurves!A193</f>
        <v>189</v>
      </c>
      <c r="B225" s="10">
        <f t="shared" si="10"/>
        <v>0.19789999999999999</v>
      </c>
      <c r="C225" s="3">
        <f t="shared" ca="1" si="14"/>
        <v>6.5999999999999989E-2</v>
      </c>
      <c r="D225" s="9">
        <f t="shared" ca="1" si="11"/>
        <v>0</v>
      </c>
      <c r="E225" s="10">
        <f t="shared" ca="1" si="12"/>
        <v>0.21849999999999997</v>
      </c>
      <c r="F225" s="9">
        <f t="shared" ca="1" si="13"/>
        <v>7.2703471499999978E-2</v>
      </c>
      <c r="G225" s="7"/>
      <c r="H225" s="9"/>
      <c r="I225" s="3"/>
      <c r="J225" s="3"/>
      <c r="K225" s="36"/>
      <c r="L225" s="38"/>
      <c r="M225" s="37"/>
      <c r="N225" s="37"/>
      <c r="O225" s="37"/>
    </row>
    <row r="226" spans="1:15" x14ac:dyDescent="0.2">
      <c r="A226">
        <f>+MassCurves!A194</f>
        <v>190</v>
      </c>
      <c r="B226" s="10">
        <f t="shared" si="10"/>
        <v>0.19899999999999998</v>
      </c>
      <c r="C226" s="3">
        <f t="shared" ca="1" si="14"/>
        <v>6.5999999999999989E-2</v>
      </c>
      <c r="D226" s="9">
        <f t="shared" ca="1" si="11"/>
        <v>0</v>
      </c>
      <c r="E226" s="10">
        <f t="shared" ca="1" si="12"/>
        <v>0.21849999999999997</v>
      </c>
      <c r="F226" s="9">
        <f t="shared" ca="1" si="13"/>
        <v>7.2703471499999978E-2</v>
      </c>
      <c r="G226" s="7"/>
      <c r="H226" s="9"/>
      <c r="I226" s="3"/>
      <c r="J226" s="3"/>
      <c r="K226" s="36"/>
      <c r="L226" s="38"/>
      <c r="M226" s="37"/>
      <c r="N226" s="37"/>
      <c r="O226" s="37"/>
    </row>
    <row r="227" spans="1:15" x14ac:dyDescent="0.2">
      <c r="A227">
        <f>+MassCurves!A195</f>
        <v>191</v>
      </c>
      <c r="B227" s="10">
        <f t="shared" si="10"/>
        <v>0.2001</v>
      </c>
      <c r="C227" s="3">
        <f t="shared" ca="1" si="14"/>
        <v>6.5999999999999989E-2</v>
      </c>
      <c r="D227" s="9">
        <f t="shared" ca="1" si="11"/>
        <v>0</v>
      </c>
      <c r="E227" s="10">
        <f t="shared" ca="1" si="12"/>
        <v>0.21849999999999997</v>
      </c>
      <c r="F227" s="9">
        <f t="shared" ca="1" si="13"/>
        <v>7.2703471499999978E-2</v>
      </c>
      <c r="G227" s="7"/>
      <c r="H227" s="9"/>
      <c r="I227" s="3"/>
      <c r="J227" s="3"/>
      <c r="K227" s="36"/>
      <c r="L227" s="38"/>
      <c r="M227" s="37"/>
      <c r="N227" s="37"/>
      <c r="O227" s="37"/>
    </row>
    <row r="228" spans="1:15" x14ac:dyDescent="0.2">
      <c r="A228">
        <f>+MassCurves!A196</f>
        <v>192</v>
      </c>
      <c r="B228" s="10">
        <f t="shared" ref="B228:B291" si="15">+HLOOKUP($B$9,MassCurve,(A228+2))</f>
        <v>0.20119999999999999</v>
      </c>
      <c r="C228" s="3">
        <f t="shared" ca="1" si="14"/>
        <v>6.5999999999999989E-2</v>
      </c>
      <c r="D228" s="9">
        <f t="shared" ca="1" si="11"/>
        <v>0</v>
      </c>
      <c r="E228" s="10">
        <f t="shared" ca="1" si="12"/>
        <v>0.21849999999999997</v>
      </c>
      <c r="F228" s="9">
        <f t="shared" ca="1" si="13"/>
        <v>7.2703471499999978E-2</v>
      </c>
      <c r="G228" s="7"/>
      <c r="H228" s="9"/>
      <c r="I228" s="3"/>
      <c r="J228" s="3"/>
      <c r="K228" s="36"/>
      <c r="L228" s="38"/>
      <c r="M228" s="37"/>
      <c r="N228" s="37"/>
      <c r="O228" s="37"/>
    </row>
    <row r="229" spans="1:15" x14ac:dyDescent="0.2">
      <c r="A229">
        <f>+MassCurves!A197</f>
        <v>193</v>
      </c>
      <c r="B229" s="10">
        <f t="shared" si="15"/>
        <v>0.20229999999999998</v>
      </c>
      <c r="C229" s="3">
        <f t="shared" ca="1" si="14"/>
        <v>6.5999999999999989E-2</v>
      </c>
      <c r="D229" s="9">
        <f t="shared" ref="D229:D292" ca="1" si="16">VLOOKUP(C229,Cinterp,$B$10+1)</f>
        <v>0</v>
      </c>
      <c r="E229" s="10">
        <f t="shared" ref="E229:E292" ca="1" si="17">0.95*MAX(0,$B$7)/100+D229*(1-MAX(0,$B$7)/100)</f>
        <v>0.21849999999999997</v>
      </c>
      <c r="F229" s="9">
        <f t="shared" ref="F229:F292" ca="1" si="18">+E229*C229*MAX(0.05,$B$5)*1.0083</f>
        <v>7.2703471499999978E-2</v>
      </c>
      <c r="G229" s="7"/>
      <c r="H229" s="9"/>
      <c r="I229" s="3"/>
      <c r="J229" s="3"/>
      <c r="K229" s="36"/>
      <c r="L229" s="38"/>
      <c r="M229" s="37"/>
      <c r="N229" s="37"/>
      <c r="O229" s="37"/>
    </row>
    <row r="230" spans="1:15" x14ac:dyDescent="0.2">
      <c r="A230">
        <f>+MassCurves!A198</f>
        <v>194</v>
      </c>
      <c r="B230" s="10">
        <f t="shared" si="15"/>
        <v>0.2034</v>
      </c>
      <c r="C230" s="3">
        <f t="shared" ref="C230:C293" ca="1" si="19">+IF(A230&lt;MAX(5,$B$6),(B230-B229)*60,(B230-OFFSET(B230,-MAX(5,$B$6),0,1,1))/(A230-OFFSET(A230,-MAX(5,$B$6),0,1,1))*60)</f>
        <v>6.5999999999999989E-2</v>
      </c>
      <c r="D230" s="9">
        <f t="shared" ca="1" si="16"/>
        <v>0</v>
      </c>
      <c r="E230" s="10">
        <f t="shared" ca="1" si="17"/>
        <v>0.21849999999999997</v>
      </c>
      <c r="F230" s="9">
        <f t="shared" ca="1" si="18"/>
        <v>7.2703471499999978E-2</v>
      </c>
      <c r="G230" s="7"/>
      <c r="H230" s="9"/>
      <c r="I230" s="3"/>
      <c r="J230" s="3"/>
      <c r="K230" s="36"/>
      <c r="L230" s="38"/>
      <c r="M230" s="37"/>
      <c r="N230" s="37"/>
      <c r="O230" s="37"/>
    </row>
    <row r="231" spans="1:15" x14ac:dyDescent="0.2">
      <c r="A231">
        <f>+MassCurves!A199</f>
        <v>195</v>
      </c>
      <c r="B231" s="10">
        <f t="shared" si="15"/>
        <v>0.20449999999999999</v>
      </c>
      <c r="C231" s="3">
        <f t="shared" ca="1" si="19"/>
        <v>6.5999999999999989E-2</v>
      </c>
      <c r="D231" s="9">
        <f t="shared" ca="1" si="16"/>
        <v>0</v>
      </c>
      <c r="E231" s="10">
        <f t="shared" ca="1" si="17"/>
        <v>0.21849999999999997</v>
      </c>
      <c r="F231" s="9">
        <f t="shared" ca="1" si="18"/>
        <v>7.2703471499999978E-2</v>
      </c>
      <c r="G231" s="7"/>
      <c r="H231" s="9"/>
      <c r="I231" s="3"/>
      <c r="J231" s="3"/>
      <c r="K231" s="36"/>
      <c r="L231" s="38"/>
      <c r="M231" s="37"/>
      <c r="N231" s="37"/>
      <c r="O231" s="37"/>
    </row>
    <row r="232" spans="1:15" x14ac:dyDescent="0.2">
      <c r="A232">
        <f>+MassCurves!A200</f>
        <v>196</v>
      </c>
      <c r="B232" s="10">
        <f t="shared" si="15"/>
        <v>0.2056</v>
      </c>
      <c r="C232" s="3">
        <f t="shared" ca="1" si="19"/>
        <v>6.5999999999999989E-2</v>
      </c>
      <c r="D232" s="9">
        <f t="shared" ca="1" si="16"/>
        <v>0</v>
      </c>
      <c r="E232" s="10">
        <f t="shared" ca="1" si="17"/>
        <v>0.21849999999999997</v>
      </c>
      <c r="F232" s="9">
        <f t="shared" ca="1" si="18"/>
        <v>7.2703471499999978E-2</v>
      </c>
      <c r="G232" s="7"/>
      <c r="H232" s="9"/>
      <c r="I232" s="3"/>
      <c r="J232" s="3"/>
      <c r="K232" s="36"/>
      <c r="L232" s="38"/>
      <c r="M232" s="37"/>
      <c r="N232" s="37"/>
      <c r="O232" s="37"/>
    </row>
    <row r="233" spans="1:15" x14ac:dyDescent="0.2">
      <c r="A233">
        <f>+MassCurves!A201</f>
        <v>197</v>
      </c>
      <c r="B233" s="10">
        <f t="shared" si="15"/>
        <v>0.20669999999999999</v>
      </c>
      <c r="C233" s="3">
        <f t="shared" ca="1" si="19"/>
        <v>6.5999999999999989E-2</v>
      </c>
      <c r="D233" s="9">
        <f t="shared" ca="1" si="16"/>
        <v>0</v>
      </c>
      <c r="E233" s="10">
        <f t="shared" ca="1" si="17"/>
        <v>0.21849999999999997</v>
      </c>
      <c r="F233" s="9">
        <f t="shared" ca="1" si="18"/>
        <v>7.2703471499999978E-2</v>
      </c>
      <c r="G233" s="7"/>
      <c r="H233" s="9"/>
      <c r="I233" s="3"/>
      <c r="J233" s="3"/>
      <c r="K233" s="36"/>
      <c r="L233" s="38"/>
      <c r="M233" s="37"/>
      <c r="N233" s="37"/>
      <c r="O233" s="37"/>
    </row>
    <row r="234" spans="1:15" x14ac:dyDescent="0.2">
      <c r="A234">
        <f>+MassCurves!A202</f>
        <v>198</v>
      </c>
      <c r="B234" s="10">
        <f t="shared" si="15"/>
        <v>0.20779999999999998</v>
      </c>
      <c r="C234" s="3">
        <f t="shared" ca="1" si="19"/>
        <v>6.5999999999999989E-2</v>
      </c>
      <c r="D234" s="9">
        <f t="shared" ca="1" si="16"/>
        <v>0</v>
      </c>
      <c r="E234" s="10">
        <f t="shared" ca="1" si="17"/>
        <v>0.21849999999999997</v>
      </c>
      <c r="F234" s="9">
        <f t="shared" ca="1" si="18"/>
        <v>7.2703471499999978E-2</v>
      </c>
      <c r="G234" s="7"/>
      <c r="H234" s="9"/>
      <c r="I234" s="3"/>
      <c r="J234" s="3"/>
      <c r="K234" s="36"/>
      <c r="L234" s="38"/>
      <c r="M234" s="37"/>
      <c r="N234" s="37"/>
      <c r="O234" s="37"/>
    </row>
    <row r="235" spans="1:15" x14ac:dyDescent="0.2">
      <c r="A235">
        <f>+MassCurves!A203</f>
        <v>199</v>
      </c>
      <c r="B235" s="10">
        <f t="shared" si="15"/>
        <v>0.2089</v>
      </c>
      <c r="C235" s="3">
        <f t="shared" ca="1" si="19"/>
        <v>6.5999999999999989E-2</v>
      </c>
      <c r="D235" s="9">
        <f t="shared" ca="1" si="16"/>
        <v>0</v>
      </c>
      <c r="E235" s="10">
        <f t="shared" ca="1" si="17"/>
        <v>0.21849999999999997</v>
      </c>
      <c r="F235" s="9">
        <f t="shared" ca="1" si="18"/>
        <v>7.2703471499999978E-2</v>
      </c>
      <c r="G235" s="7"/>
      <c r="H235" s="9"/>
      <c r="I235" s="3"/>
      <c r="J235" s="3"/>
      <c r="K235" s="36"/>
      <c r="L235" s="38"/>
      <c r="M235" s="37"/>
      <c r="N235" s="37"/>
      <c r="O235" s="37"/>
    </row>
    <row r="236" spans="1:15" x14ac:dyDescent="0.2">
      <c r="A236">
        <f>+MassCurves!A204</f>
        <v>200</v>
      </c>
      <c r="B236" s="10">
        <f t="shared" si="15"/>
        <v>0.21</v>
      </c>
      <c r="C236" s="3">
        <f t="shared" ca="1" si="19"/>
        <v>6.5999999999999989E-2</v>
      </c>
      <c r="D236" s="9">
        <f t="shared" ca="1" si="16"/>
        <v>0</v>
      </c>
      <c r="E236" s="10">
        <f t="shared" ca="1" si="17"/>
        <v>0.21849999999999997</v>
      </c>
      <c r="F236" s="9">
        <f t="shared" ca="1" si="18"/>
        <v>7.2703471499999978E-2</v>
      </c>
      <c r="G236" s="7"/>
      <c r="H236" s="9"/>
      <c r="I236" s="3"/>
      <c r="J236" s="3"/>
      <c r="K236" s="36"/>
      <c r="L236" s="38"/>
      <c r="M236" s="37"/>
      <c r="N236" s="37"/>
      <c r="O236" s="37"/>
    </row>
    <row r="237" spans="1:15" x14ac:dyDescent="0.2">
      <c r="A237">
        <f>+MassCurves!A205</f>
        <v>201</v>
      </c>
      <c r="B237" s="10">
        <f t="shared" si="15"/>
        <v>0.2114</v>
      </c>
      <c r="C237" s="3">
        <f t="shared" ca="1" si="19"/>
        <v>6.6720000000000043E-2</v>
      </c>
      <c r="D237" s="9">
        <f t="shared" ca="1" si="16"/>
        <v>0</v>
      </c>
      <c r="E237" s="10">
        <f t="shared" ca="1" si="17"/>
        <v>0.21849999999999997</v>
      </c>
      <c r="F237" s="9">
        <f t="shared" ca="1" si="18"/>
        <v>7.3496600280000046E-2</v>
      </c>
      <c r="G237" s="7"/>
      <c r="H237" s="9"/>
      <c r="I237" s="3"/>
      <c r="J237" s="3"/>
      <c r="K237" s="36"/>
      <c r="L237" s="38"/>
      <c r="M237" s="37"/>
      <c r="N237" s="37"/>
      <c r="O237" s="37"/>
    </row>
    <row r="238" spans="1:15" x14ac:dyDescent="0.2">
      <c r="A238">
        <f>+MassCurves!A206</f>
        <v>202</v>
      </c>
      <c r="B238" s="10">
        <f t="shared" si="15"/>
        <v>0.21279999999999999</v>
      </c>
      <c r="C238" s="3">
        <f t="shared" ca="1" si="19"/>
        <v>6.7439999999999958E-2</v>
      </c>
      <c r="D238" s="9">
        <f t="shared" ca="1" si="16"/>
        <v>0</v>
      </c>
      <c r="E238" s="10">
        <f t="shared" ca="1" si="17"/>
        <v>0.21849999999999997</v>
      </c>
      <c r="F238" s="9">
        <f t="shared" ca="1" si="18"/>
        <v>7.4289729059999948E-2</v>
      </c>
      <c r="G238" s="7"/>
      <c r="H238" s="9"/>
      <c r="I238" s="3"/>
      <c r="J238" s="3"/>
      <c r="K238" s="36"/>
      <c r="L238" s="38"/>
      <c r="M238" s="37"/>
      <c r="N238" s="37"/>
      <c r="O238" s="37"/>
    </row>
    <row r="239" spans="1:15" x14ac:dyDescent="0.2">
      <c r="A239">
        <f>+MassCurves!A207</f>
        <v>203</v>
      </c>
      <c r="B239" s="10">
        <f t="shared" si="15"/>
        <v>0.2142</v>
      </c>
      <c r="C239" s="3">
        <f t="shared" ca="1" si="19"/>
        <v>6.8160000000000012E-2</v>
      </c>
      <c r="D239" s="9">
        <f t="shared" ca="1" si="16"/>
        <v>0</v>
      </c>
      <c r="E239" s="10">
        <f t="shared" ca="1" si="17"/>
        <v>0.21849999999999997</v>
      </c>
      <c r="F239" s="9">
        <f t="shared" ca="1" si="18"/>
        <v>7.5082857839999989E-2</v>
      </c>
      <c r="G239" s="7"/>
      <c r="H239" s="9"/>
      <c r="I239" s="3"/>
      <c r="J239" s="3"/>
      <c r="K239" s="36"/>
      <c r="L239" s="38"/>
      <c r="M239" s="37"/>
      <c r="N239" s="37"/>
      <c r="O239" s="37"/>
    </row>
    <row r="240" spans="1:15" x14ac:dyDescent="0.2">
      <c r="A240">
        <f>+MassCurves!A208</f>
        <v>204</v>
      </c>
      <c r="B240" s="10">
        <f t="shared" si="15"/>
        <v>0.21559999999999999</v>
      </c>
      <c r="C240" s="3">
        <f t="shared" ca="1" si="19"/>
        <v>6.8880000000000011E-2</v>
      </c>
      <c r="D240" s="9">
        <f t="shared" ca="1" si="16"/>
        <v>0</v>
      </c>
      <c r="E240" s="10">
        <f t="shared" ca="1" si="17"/>
        <v>0.21849999999999997</v>
      </c>
      <c r="F240" s="9">
        <f t="shared" ca="1" si="18"/>
        <v>7.5875986620000002E-2</v>
      </c>
      <c r="G240" s="7"/>
      <c r="H240" s="9"/>
      <c r="I240" s="3"/>
      <c r="J240" s="3"/>
      <c r="K240" s="36"/>
      <c r="L240" s="38"/>
      <c r="M240" s="37"/>
      <c r="N240" s="37"/>
      <c r="O240" s="37"/>
    </row>
    <row r="241" spans="1:15" x14ac:dyDescent="0.2">
      <c r="A241">
        <f>+MassCurves!A209</f>
        <v>205</v>
      </c>
      <c r="B241" s="10">
        <f t="shared" si="15"/>
        <v>0.217</v>
      </c>
      <c r="C241" s="3">
        <f t="shared" ca="1" si="19"/>
        <v>6.9599999999999995E-2</v>
      </c>
      <c r="D241" s="9">
        <f t="shared" ca="1" si="16"/>
        <v>0</v>
      </c>
      <c r="E241" s="10">
        <f t="shared" ca="1" si="17"/>
        <v>0.21849999999999997</v>
      </c>
      <c r="F241" s="9">
        <f t="shared" ca="1" si="18"/>
        <v>7.6669115399999974E-2</v>
      </c>
      <c r="G241" s="7"/>
      <c r="H241" s="9"/>
      <c r="I241" s="3"/>
      <c r="J241" s="3"/>
      <c r="K241" s="36"/>
      <c r="L241" s="38"/>
      <c r="M241" s="37"/>
      <c r="N241" s="37"/>
      <c r="O241" s="37"/>
    </row>
    <row r="242" spans="1:15" x14ac:dyDescent="0.2">
      <c r="A242">
        <f>+MassCurves!A210</f>
        <v>206</v>
      </c>
      <c r="B242" s="10">
        <f t="shared" si="15"/>
        <v>0.21839999999999998</v>
      </c>
      <c r="C242" s="3">
        <f t="shared" ca="1" si="19"/>
        <v>7.031999999999998E-2</v>
      </c>
      <c r="D242" s="9">
        <f t="shared" ca="1" si="16"/>
        <v>0</v>
      </c>
      <c r="E242" s="10">
        <f t="shared" ca="1" si="17"/>
        <v>0.21849999999999997</v>
      </c>
      <c r="F242" s="9">
        <f t="shared" ca="1" si="18"/>
        <v>7.7462244179999959E-2</v>
      </c>
      <c r="G242" s="7"/>
      <c r="H242" s="9"/>
      <c r="I242" s="3"/>
      <c r="J242" s="3"/>
      <c r="K242" s="36"/>
      <c r="L242" s="38"/>
      <c r="M242" s="37"/>
      <c r="N242" s="37"/>
      <c r="O242" s="37"/>
    </row>
    <row r="243" spans="1:15" x14ac:dyDescent="0.2">
      <c r="A243">
        <f>+MassCurves!A211</f>
        <v>207</v>
      </c>
      <c r="B243" s="10">
        <f t="shared" si="15"/>
        <v>0.2198</v>
      </c>
      <c r="C243" s="3">
        <f t="shared" ca="1" si="19"/>
        <v>7.1039999999999964E-2</v>
      </c>
      <c r="D243" s="9">
        <f t="shared" ca="1" si="16"/>
        <v>0</v>
      </c>
      <c r="E243" s="10">
        <f t="shared" ca="1" si="17"/>
        <v>0.21849999999999997</v>
      </c>
      <c r="F243" s="9">
        <f t="shared" ca="1" si="18"/>
        <v>7.8255372959999944E-2</v>
      </c>
      <c r="G243" s="7"/>
      <c r="H243" s="9"/>
      <c r="I243" s="3"/>
      <c r="J243" s="3"/>
      <c r="K243" s="36"/>
      <c r="L243" s="38"/>
      <c r="M243" s="37"/>
      <c r="N243" s="37"/>
      <c r="O243" s="37"/>
    </row>
    <row r="244" spans="1:15" x14ac:dyDescent="0.2">
      <c r="A244">
        <f>+MassCurves!A212</f>
        <v>208</v>
      </c>
      <c r="B244" s="10">
        <f t="shared" si="15"/>
        <v>0.22119999999999998</v>
      </c>
      <c r="C244" s="3">
        <f t="shared" ca="1" si="19"/>
        <v>7.1759999999999963E-2</v>
      </c>
      <c r="D244" s="9">
        <f t="shared" ca="1" si="16"/>
        <v>0</v>
      </c>
      <c r="E244" s="10">
        <f t="shared" ca="1" si="17"/>
        <v>0.21849999999999997</v>
      </c>
      <c r="F244" s="9">
        <f t="shared" ca="1" si="18"/>
        <v>7.904850173999993E-2</v>
      </c>
      <c r="G244" s="7"/>
      <c r="H244" s="9"/>
      <c r="I244" s="3"/>
      <c r="J244" s="3"/>
      <c r="K244" s="36"/>
      <c r="L244" s="38"/>
      <c r="M244" s="37"/>
      <c r="N244" s="37"/>
      <c r="O244" s="37"/>
    </row>
    <row r="245" spans="1:15" x14ac:dyDescent="0.2">
      <c r="A245">
        <f>+MassCurves!A213</f>
        <v>209</v>
      </c>
      <c r="B245" s="10">
        <f t="shared" si="15"/>
        <v>0.22259999999999999</v>
      </c>
      <c r="C245" s="3">
        <f t="shared" ca="1" si="19"/>
        <v>7.2480000000000003E-2</v>
      </c>
      <c r="D245" s="9">
        <f t="shared" ca="1" si="16"/>
        <v>0</v>
      </c>
      <c r="E245" s="10">
        <f t="shared" ca="1" si="17"/>
        <v>0.21849999999999997</v>
      </c>
      <c r="F245" s="9">
        <f t="shared" ca="1" si="18"/>
        <v>7.9841630519999984E-2</v>
      </c>
      <c r="G245" s="7"/>
      <c r="H245" s="9"/>
      <c r="I245" s="3"/>
      <c r="J245" s="3"/>
      <c r="K245" s="36"/>
      <c r="L245" s="38"/>
      <c r="M245" s="37"/>
      <c r="N245" s="37"/>
      <c r="O245" s="37"/>
    </row>
    <row r="246" spans="1:15" x14ac:dyDescent="0.2">
      <c r="A246">
        <f>+MassCurves!A214</f>
        <v>210</v>
      </c>
      <c r="B246" s="10">
        <f t="shared" si="15"/>
        <v>0.22399999999999998</v>
      </c>
      <c r="C246" s="3">
        <f t="shared" ca="1" si="19"/>
        <v>7.3199999999999932E-2</v>
      </c>
      <c r="D246" s="9">
        <f t="shared" ca="1" si="16"/>
        <v>0</v>
      </c>
      <c r="E246" s="10">
        <f t="shared" ca="1" si="17"/>
        <v>0.21849999999999997</v>
      </c>
      <c r="F246" s="9">
        <f t="shared" ca="1" si="18"/>
        <v>8.0634759299999914E-2</v>
      </c>
      <c r="G246" s="7"/>
      <c r="H246" s="9"/>
      <c r="I246" s="3"/>
      <c r="J246" s="3"/>
      <c r="K246" s="36"/>
      <c r="L246" s="38"/>
      <c r="M246" s="37"/>
      <c r="N246" s="37"/>
      <c r="O246" s="37"/>
    </row>
    <row r="247" spans="1:15" x14ac:dyDescent="0.2">
      <c r="A247">
        <f>+MassCurves!A215</f>
        <v>211</v>
      </c>
      <c r="B247" s="10">
        <f t="shared" si="15"/>
        <v>0.22539999999999999</v>
      </c>
      <c r="C247" s="3">
        <f t="shared" ca="1" si="19"/>
        <v>7.3919999999999986E-2</v>
      </c>
      <c r="D247" s="9">
        <f t="shared" ca="1" si="16"/>
        <v>0</v>
      </c>
      <c r="E247" s="10">
        <f t="shared" ca="1" si="17"/>
        <v>0.21849999999999997</v>
      </c>
      <c r="F247" s="9">
        <f t="shared" ca="1" si="18"/>
        <v>8.1427888079999983E-2</v>
      </c>
      <c r="G247" s="7"/>
      <c r="H247" s="9"/>
      <c r="I247" s="3"/>
      <c r="J247" s="3"/>
      <c r="K247" s="36"/>
      <c r="L247" s="38"/>
      <c r="M247" s="37"/>
      <c r="N247" s="37"/>
      <c r="O247" s="37"/>
    </row>
    <row r="248" spans="1:15" x14ac:dyDescent="0.2">
      <c r="A248">
        <f>+MassCurves!A216</f>
        <v>212</v>
      </c>
      <c r="B248" s="10">
        <f t="shared" si="15"/>
        <v>0.2268</v>
      </c>
      <c r="C248" s="3">
        <f t="shared" ca="1" si="19"/>
        <v>7.464000000000004E-2</v>
      </c>
      <c r="D248" s="9">
        <f t="shared" ca="1" si="16"/>
        <v>0</v>
      </c>
      <c r="E248" s="10">
        <f t="shared" ca="1" si="17"/>
        <v>0.21849999999999997</v>
      </c>
      <c r="F248" s="9">
        <f t="shared" ca="1" si="18"/>
        <v>8.2221016860000024E-2</v>
      </c>
      <c r="G248" s="7"/>
      <c r="H248" s="9"/>
      <c r="I248" s="3"/>
      <c r="J248" s="3"/>
      <c r="K248" s="36"/>
      <c r="L248" s="38"/>
      <c r="M248" s="37"/>
      <c r="N248" s="37"/>
      <c r="O248" s="37"/>
    </row>
    <row r="249" spans="1:15" x14ac:dyDescent="0.2">
      <c r="A249">
        <f>+MassCurves!A217</f>
        <v>213</v>
      </c>
      <c r="B249" s="10">
        <f t="shared" si="15"/>
        <v>0.22819999999999999</v>
      </c>
      <c r="C249" s="3">
        <f t="shared" ca="1" si="19"/>
        <v>7.5359999999999955E-2</v>
      </c>
      <c r="D249" s="9">
        <f t="shared" ca="1" si="16"/>
        <v>0</v>
      </c>
      <c r="E249" s="10">
        <f t="shared" ca="1" si="17"/>
        <v>0.21849999999999997</v>
      </c>
      <c r="F249" s="9">
        <f t="shared" ca="1" si="18"/>
        <v>8.3014145639999926E-2</v>
      </c>
      <c r="G249" s="7"/>
      <c r="H249" s="9"/>
      <c r="I249" s="3"/>
      <c r="J249" s="3"/>
      <c r="K249" s="36"/>
      <c r="L249" s="38"/>
      <c r="M249" s="37"/>
      <c r="N249" s="37"/>
      <c r="O249" s="37"/>
    </row>
    <row r="250" spans="1:15" x14ac:dyDescent="0.2">
      <c r="A250">
        <f>+MassCurves!A218</f>
        <v>214</v>
      </c>
      <c r="B250" s="10">
        <f t="shared" si="15"/>
        <v>0.2296</v>
      </c>
      <c r="C250" s="3">
        <f t="shared" ca="1" si="19"/>
        <v>7.6080000000000009E-2</v>
      </c>
      <c r="D250" s="9">
        <f t="shared" ca="1" si="16"/>
        <v>0</v>
      </c>
      <c r="E250" s="10">
        <f t="shared" ca="1" si="17"/>
        <v>0.21849999999999997</v>
      </c>
      <c r="F250" s="9">
        <f t="shared" ca="1" si="18"/>
        <v>8.3807274419999994E-2</v>
      </c>
      <c r="G250" s="7"/>
      <c r="H250" s="9"/>
      <c r="I250" s="3"/>
      <c r="J250" s="3"/>
      <c r="K250" s="36"/>
      <c r="L250" s="38"/>
      <c r="M250" s="37"/>
      <c r="N250" s="37"/>
      <c r="O250" s="37"/>
    </row>
    <row r="251" spans="1:15" x14ac:dyDescent="0.2">
      <c r="A251">
        <f>+MassCurves!A219</f>
        <v>215</v>
      </c>
      <c r="B251" s="10">
        <f t="shared" si="15"/>
        <v>0.23099999999999998</v>
      </c>
      <c r="C251" s="3">
        <f t="shared" ca="1" si="19"/>
        <v>7.6800000000000007E-2</v>
      </c>
      <c r="D251" s="9">
        <f t="shared" ca="1" si="16"/>
        <v>0</v>
      </c>
      <c r="E251" s="10">
        <f t="shared" ca="1" si="17"/>
        <v>0.21849999999999997</v>
      </c>
      <c r="F251" s="9">
        <f t="shared" ca="1" si="18"/>
        <v>8.4600403199999993E-2</v>
      </c>
      <c r="G251" s="7"/>
      <c r="H251" s="9"/>
      <c r="I251" s="3"/>
      <c r="J251" s="3"/>
      <c r="K251" s="36"/>
      <c r="L251" s="38"/>
      <c r="M251" s="37"/>
      <c r="N251" s="37"/>
      <c r="O251" s="37"/>
    </row>
    <row r="252" spans="1:15" x14ac:dyDescent="0.2">
      <c r="A252">
        <f>+MassCurves!A220</f>
        <v>216</v>
      </c>
      <c r="B252" s="10">
        <f t="shared" si="15"/>
        <v>0.2324</v>
      </c>
      <c r="C252" s="3">
        <f t="shared" ca="1" si="19"/>
        <v>7.7519999999999978E-2</v>
      </c>
      <c r="D252" s="9">
        <f t="shared" ca="1" si="16"/>
        <v>0</v>
      </c>
      <c r="E252" s="10">
        <f t="shared" ca="1" si="17"/>
        <v>0.21849999999999997</v>
      </c>
      <c r="F252" s="9">
        <f t="shared" ca="1" si="18"/>
        <v>8.5393531979999979E-2</v>
      </c>
      <c r="G252" s="7"/>
      <c r="H252" s="9"/>
      <c r="I252" s="3"/>
      <c r="J252" s="3"/>
      <c r="K252" s="36"/>
      <c r="L252" s="38"/>
      <c r="M252" s="37"/>
      <c r="N252" s="37"/>
      <c r="O252" s="37"/>
    </row>
    <row r="253" spans="1:15" x14ac:dyDescent="0.2">
      <c r="A253">
        <f>+MassCurves!A221</f>
        <v>217</v>
      </c>
      <c r="B253" s="10">
        <f t="shared" si="15"/>
        <v>0.23379999999999998</v>
      </c>
      <c r="C253" s="3">
        <f t="shared" ca="1" si="19"/>
        <v>7.8239999999999976E-2</v>
      </c>
      <c r="D253" s="9">
        <f t="shared" ca="1" si="16"/>
        <v>0</v>
      </c>
      <c r="E253" s="10">
        <f t="shared" ca="1" si="17"/>
        <v>0.21849999999999997</v>
      </c>
      <c r="F253" s="9">
        <f t="shared" ca="1" si="18"/>
        <v>8.6186660759999964E-2</v>
      </c>
      <c r="G253" s="7"/>
      <c r="H253" s="9"/>
      <c r="I253" s="3"/>
      <c r="J253" s="3"/>
      <c r="K253" s="36"/>
      <c r="L253" s="38"/>
      <c r="M253" s="37"/>
      <c r="N253" s="37"/>
      <c r="O253" s="37"/>
    </row>
    <row r="254" spans="1:15" x14ac:dyDescent="0.2">
      <c r="A254">
        <f>+MassCurves!A222</f>
        <v>218</v>
      </c>
      <c r="B254" s="10">
        <f t="shared" si="15"/>
        <v>0.23519999999999999</v>
      </c>
      <c r="C254" s="3">
        <f t="shared" ca="1" si="19"/>
        <v>7.896000000000003E-2</v>
      </c>
      <c r="D254" s="9">
        <f t="shared" ca="1" si="16"/>
        <v>0</v>
      </c>
      <c r="E254" s="10">
        <f t="shared" ca="1" si="17"/>
        <v>0.21849999999999997</v>
      </c>
      <c r="F254" s="9">
        <f t="shared" ca="1" si="18"/>
        <v>8.6979789540000033E-2</v>
      </c>
      <c r="G254" s="7"/>
      <c r="H254" s="9"/>
      <c r="I254" s="3"/>
      <c r="J254" s="3"/>
      <c r="K254" s="36"/>
      <c r="L254" s="38"/>
      <c r="M254" s="37"/>
      <c r="N254" s="37"/>
      <c r="O254" s="37"/>
    </row>
    <row r="255" spans="1:15" x14ac:dyDescent="0.2">
      <c r="A255">
        <f>+MassCurves!A223</f>
        <v>219</v>
      </c>
      <c r="B255" s="10">
        <f t="shared" si="15"/>
        <v>0.23659999999999998</v>
      </c>
      <c r="C255" s="3">
        <f t="shared" ca="1" si="19"/>
        <v>7.9679999999999945E-2</v>
      </c>
      <c r="D255" s="9">
        <f t="shared" ca="1" si="16"/>
        <v>0</v>
      </c>
      <c r="E255" s="10">
        <f t="shared" ca="1" si="17"/>
        <v>0.21849999999999997</v>
      </c>
      <c r="F255" s="9">
        <f t="shared" ca="1" si="18"/>
        <v>8.7772918319999949E-2</v>
      </c>
      <c r="G255" s="7"/>
      <c r="H255" s="9"/>
      <c r="I255" s="3"/>
      <c r="J255" s="3"/>
      <c r="K255" s="36"/>
      <c r="L255" s="38"/>
      <c r="M255" s="37"/>
      <c r="N255" s="37"/>
      <c r="O255" s="37"/>
    </row>
    <row r="256" spans="1:15" x14ac:dyDescent="0.2">
      <c r="A256">
        <f>+MassCurves!A224</f>
        <v>220</v>
      </c>
      <c r="B256" s="10">
        <f t="shared" si="15"/>
        <v>0.23799999999999999</v>
      </c>
      <c r="C256" s="3">
        <f t="shared" ca="1" si="19"/>
        <v>8.0399999999999999E-2</v>
      </c>
      <c r="D256" s="9">
        <f t="shared" ca="1" si="16"/>
        <v>0</v>
      </c>
      <c r="E256" s="10">
        <f t="shared" ca="1" si="17"/>
        <v>0.21849999999999997</v>
      </c>
      <c r="F256" s="9">
        <f t="shared" ca="1" si="18"/>
        <v>8.8566047099999975E-2</v>
      </c>
      <c r="G256" s="7"/>
      <c r="H256" s="9"/>
      <c r="I256" s="3"/>
      <c r="J256" s="3"/>
      <c r="K256" s="36"/>
      <c r="L256" s="38"/>
      <c r="M256" s="37"/>
      <c r="N256" s="37"/>
      <c r="O256" s="37"/>
    </row>
    <row r="257" spans="1:15" x14ac:dyDescent="0.2">
      <c r="A257">
        <f>+MassCurves!A225</f>
        <v>221</v>
      </c>
      <c r="B257" s="10">
        <f t="shared" si="15"/>
        <v>0.2394</v>
      </c>
      <c r="C257" s="3">
        <f t="shared" ca="1" si="19"/>
        <v>8.1119999999999998E-2</v>
      </c>
      <c r="D257" s="9">
        <f t="shared" ca="1" si="16"/>
        <v>0</v>
      </c>
      <c r="E257" s="10">
        <f t="shared" ca="1" si="17"/>
        <v>0.21849999999999997</v>
      </c>
      <c r="F257" s="9">
        <f t="shared" ca="1" si="18"/>
        <v>8.9359175879999975E-2</v>
      </c>
      <c r="G257" s="7"/>
      <c r="H257" s="9"/>
      <c r="I257" s="3"/>
      <c r="J257" s="3"/>
      <c r="K257" s="36"/>
      <c r="L257" s="38"/>
      <c r="M257" s="37"/>
      <c r="N257" s="37"/>
      <c r="O257" s="37"/>
    </row>
    <row r="258" spans="1:15" x14ac:dyDescent="0.2">
      <c r="A258">
        <f>+MassCurves!A226</f>
        <v>222</v>
      </c>
      <c r="B258" s="10">
        <f t="shared" si="15"/>
        <v>0.24079999999999999</v>
      </c>
      <c r="C258" s="3">
        <f t="shared" ca="1" si="19"/>
        <v>8.1839999999999982E-2</v>
      </c>
      <c r="D258" s="9">
        <f t="shared" ca="1" si="16"/>
        <v>0</v>
      </c>
      <c r="E258" s="10">
        <f t="shared" ca="1" si="17"/>
        <v>0.21849999999999997</v>
      </c>
      <c r="F258" s="9">
        <f t="shared" ca="1" si="18"/>
        <v>9.015230465999996E-2</v>
      </c>
      <c r="G258" s="7"/>
      <c r="H258" s="9"/>
      <c r="I258" s="3"/>
      <c r="J258" s="3"/>
      <c r="K258" s="36"/>
      <c r="L258" s="38"/>
      <c r="M258" s="37"/>
      <c r="N258" s="37"/>
      <c r="O258" s="37"/>
    </row>
    <row r="259" spans="1:15" x14ac:dyDescent="0.2">
      <c r="A259">
        <f>+MassCurves!A227</f>
        <v>223</v>
      </c>
      <c r="B259" s="10">
        <f t="shared" si="15"/>
        <v>0.2422</v>
      </c>
      <c r="C259" s="3">
        <f t="shared" ca="1" si="19"/>
        <v>8.2560000000000022E-2</v>
      </c>
      <c r="D259" s="9">
        <f t="shared" ca="1" si="16"/>
        <v>0</v>
      </c>
      <c r="E259" s="10">
        <f t="shared" ca="1" si="17"/>
        <v>0.21849999999999997</v>
      </c>
      <c r="F259" s="9">
        <f t="shared" ca="1" si="18"/>
        <v>9.0945433440000015E-2</v>
      </c>
      <c r="G259" s="7"/>
      <c r="H259" s="9"/>
      <c r="I259" s="3"/>
      <c r="J259" s="3"/>
      <c r="K259" s="36"/>
      <c r="L259" s="38"/>
      <c r="M259" s="37"/>
      <c r="N259" s="37"/>
      <c r="O259" s="37"/>
    </row>
    <row r="260" spans="1:15" x14ac:dyDescent="0.2">
      <c r="A260">
        <f>+MassCurves!A228</f>
        <v>224</v>
      </c>
      <c r="B260" s="10">
        <f t="shared" si="15"/>
        <v>0.24359999999999998</v>
      </c>
      <c r="C260" s="3">
        <f t="shared" ca="1" si="19"/>
        <v>8.3279999999999951E-2</v>
      </c>
      <c r="D260" s="9">
        <f t="shared" ca="1" si="16"/>
        <v>0</v>
      </c>
      <c r="E260" s="10">
        <f t="shared" ca="1" si="17"/>
        <v>0.21849999999999997</v>
      </c>
      <c r="F260" s="9">
        <f t="shared" ca="1" si="18"/>
        <v>9.1738562219999931E-2</v>
      </c>
      <c r="G260" s="7"/>
      <c r="H260" s="9"/>
      <c r="I260" s="3"/>
      <c r="J260" s="3"/>
      <c r="K260" s="36"/>
      <c r="L260" s="38"/>
      <c r="M260" s="37"/>
      <c r="N260" s="37"/>
      <c r="O260" s="37"/>
    </row>
    <row r="261" spans="1:15" x14ac:dyDescent="0.2">
      <c r="A261">
        <f>+MassCurves!A229</f>
        <v>225</v>
      </c>
      <c r="B261" s="10">
        <f t="shared" si="15"/>
        <v>0.245</v>
      </c>
      <c r="C261" s="3">
        <f t="shared" ca="1" si="19"/>
        <v>8.4000000000000019E-2</v>
      </c>
      <c r="D261" s="9">
        <f t="shared" ca="1" si="16"/>
        <v>0</v>
      </c>
      <c r="E261" s="10">
        <f t="shared" ca="1" si="17"/>
        <v>0.21849999999999997</v>
      </c>
      <c r="F261" s="9">
        <f t="shared" ca="1" si="18"/>
        <v>9.2531691000000013E-2</v>
      </c>
      <c r="G261" s="7"/>
      <c r="H261" s="9"/>
      <c r="I261" s="3"/>
      <c r="J261" s="3"/>
      <c r="K261" s="36"/>
      <c r="L261" s="38"/>
      <c r="M261" s="37"/>
      <c r="N261" s="37"/>
      <c r="O261" s="37"/>
    </row>
    <row r="262" spans="1:15" x14ac:dyDescent="0.2">
      <c r="A262">
        <f>+MassCurves!A230</f>
        <v>226</v>
      </c>
      <c r="B262" s="10">
        <f t="shared" si="15"/>
        <v>0.24639999999999998</v>
      </c>
      <c r="C262" s="3">
        <f t="shared" ca="1" si="19"/>
        <v>8.399999999999995E-2</v>
      </c>
      <c r="D262" s="9">
        <f t="shared" ca="1" si="16"/>
        <v>0</v>
      </c>
      <c r="E262" s="10">
        <f t="shared" ca="1" si="17"/>
        <v>0.21849999999999997</v>
      </c>
      <c r="F262" s="9">
        <f t="shared" ca="1" si="18"/>
        <v>9.253169099999993E-2</v>
      </c>
      <c r="G262" s="7"/>
      <c r="H262" s="9"/>
      <c r="I262" s="3"/>
      <c r="J262" s="3"/>
      <c r="K262" s="36"/>
      <c r="L262" s="38"/>
      <c r="M262" s="37"/>
      <c r="N262" s="37"/>
      <c r="O262" s="37"/>
    </row>
    <row r="263" spans="1:15" x14ac:dyDescent="0.2">
      <c r="A263">
        <f>+MassCurves!A231</f>
        <v>227</v>
      </c>
      <c r="B263" s="10">
        <f t="shared" si="15"/>
        <v>0.24779999999999999</v>
      </c>
      <c r="C263" s="3">
        <f t="shared" ca="1" si="19"/>
        <v>8.4000000000000019E-2</v>
      </c>
      <c r="D263" s="9">
        <f t="shared" ca="1" si="16"/>
        <v>0</v>
      </c>
      <c r="E263" s="10">
        <f t="shared" ca="1" si="17"/>
        <v>0.21849999999999997</v>
      </c>
      <c r="F263" s="9">
        <f t="shared" ca="1" si="18"/>
        <v>9.2531691000000013E-2</v>
      </c>
      <c r="G263" s="7"/>
      <c r="H263" s="9"/>
      <c r="I263" s="3"/>
      <c r="J263" s="3"/>
      <c r="K263" s="36"/>
      <c r="L263" s="38"/>
      <c r="M263" s="37"/>
      <c r="N263" s="37"/>
      <c r="O263" s="37"/>
    </row>
    <row r="264" spans="1:15" x14ac:dyDescent="0.2">
      <c r="A264">
        <f>+MassCurves!A232</f>
        <v>228</v>
      </c>
      <c r="B264" s="10">
        <f t="shared" si="15"/>
        <v>0.24919999999999998</v>
      </c>
      <c r="C264" s="3">
        <f t="shared" ca="1" si="19"/>
        <v>8.399999999999995E-2</v>
      </c>
      <c r="D264" s="9">
        <f t="shared" ca="1" si="16"/>
        <v>0</v>
      </c>
      <c r="E264" s="10">
        <f t="shared" ca="1" si="17"/>
        <v>0.21849999999999997</v>
      </c>
      <c r="F264" s="9">
        <f t="shared" ca="1" si="18"/>
        <v>9.253169099999993E-2</v>
      </c>
      <c r="G264" s="7"/>
      <c r="H264" s="9"/>
      <c r="I264" s="3"/>
      <c r="J264" s="3"/>
      <c r="K264" s="36"/>
      <c r="L264" s="38"/>
      <c r="M264" s="37"/>
      <c r="N264" s="37"/>
      <c r="O264" s="37"/>
    </row>
    <row r="265" spans="1:15" x14ac:dyDescent="0.2">
      <c r="A265">
        <f>+MassCurves!A233</f>
        <v>229</v>
      </c>
      <c r="B265" s="10">
        <f t="shared" si="15"/>
        <v>0.25059999999999999</v>
      </c>
      <c r="C265" s="3">
        <f t="shared" ca="1" si="19"/>
        <v>8.4000000000000019E-2</v>
      </c>
      <c r="D265" s="9">
        <f t="shared" ca="1" si="16"/>
        <v>0</v>
      </c>
      <c r="E265" s="10">
        <f t="shared" ca="1" si="17"/>
        <v>0.21849999999999997</v>
      </c>
      <c r="F265" s="9">
        <f t="shared" ca="1" si="18"/>
        <v>9.2531691000000013E-2</v>
      </c>
      <c r="G265" s="7"/>
      <c r="H265" s="9"/>
      <c r="I265" s="3"/>
      <c r="J265" s="3"/>
      <c r="K265" s="36"/>
      <c r="L265" s="38"/>
      <c r="M265" s="37"/>
      <c r="N265" s="37"/>
      <c r="O265" s="37"/>
    </row>
    <row r="266" spans="1:15" x14ac:dyDescent="0.2">
      <c r="A266">
        <f>+MassCurves!A234</f>
        <v>230</v>
      </c>
      <c r="B266" s="10">
        <f t="shared" si="15"/>
        <v>0.252</v>
      </c>
      <c r="C266" s="3">
        <f t="shared" ca="1" si="19"/>
        <v>8.4000000000000019E-2</v>
      </c>
      <c r="D266" s="9">
        <f t="shared" ca="1" si="16"/>
        <v>0</v>
      </c>
      <c r="E266" s="10">
        <f t="shared" ca="1" si="17"/>
        <v>0.21849999999999997</v>
      </c>
      <c r="F266" s="9">
        <f t="shared" ca="1" si="18"/>
        <v>9.2531691000000013E-2</v>
      </c>
      <c r="G266" s="7"/>
      <c r="H266" s="9"/>
      <c r="I266" s="3"/>
      <c r="J266" s="3"/>
      <c r="K266" s="36"/>
      <c r="L266" s="38"/>
      <c r="M266" s="37"/>
      <c r="N266" s="37"/>
      <c r="O266" s="37"/>
    </row>
    <row r="267" spans="1:15" x14ac:dyDescent="0.2">
      <c r="A267">
        <f>+MassCurves!A235</f>
        <v>231</v>
      </c>
      <c r="B267" s="10">
        <f t="shared" si="15"/>
        <v>0.25340000000000001</v>
      </c>
      <c r="C267" s="3">
        <f t="shared" ca="1" si="19"/>
        <v>8.4000000000000075E-2</v>
      </c>
      <c r="D267" s="9">
        <f t="shared" ca="1" si="16"/>
        <v>0</v>
      </c>
      <c r="E267" s="10">
        <f t="shared" ca="1" si="17"/>
        <v>0.21849999999999997</v>
      </c>
      <c r="F267" s="9">
        <f t="shared" ca="1" si="18"/>
        <v>9.2531691000000055E-2</v>
      </c>
      <c r="G267" s="7"/>
      <c r="H267" s="9"/>
      <c r="I267" s="3"/>
      <c r="J267" s="3"/>
      <c r="K267" s="36"/>
      <c r="L267" s="38"/>
      <c r="M267" s="37"/>
      <c r="N267" s="37"/>
      <c r="O267" s="37"/>
    </row>
    <row r="268" spans="1:15" x14ac:dyDescent="0.2">
      <c r="A268">
        <f>+MassCurves!A236</f>
        <v>232</v>
      </c>
      <c r="B268" s="10">
        <f t="shared" si="15"/>
        <v>0.25479999999999997</v>
      </c>
      <c r="C268" s="3">
        <f t="shared" ca="1" si="19"/>
        <v>8.399999999999995E-2</v>
      </c>
      <c r="D268" s="9">
        <f t="shared" ca="1" si="16"/>
        <v>0</v>
      </c>
      <c r="E268" s="10">
        <f t="shared" ca="1" si="17"/>
        <v>0.21849999999999997</v>
      </c>
      <c r="F268" s="9">
        <f t="shared" ca="1" si="18"/>
        <v>9.253169099999993E-2</v>
      </c>
      <c r="G268" s="7"/>
      <c r="H268" s="9"/>
      <c r="I268" s="3"/>
      <c r="J268" s="3"/>
      <c r="K268" s="36"/>
      <c r="L268" s="38"/>
      <c r="M268" s="37"/>
      <c r="N268" s="37"/>
      <c r="O268" s="37"/>
    </row>
    <row r="269" spans="1:15" x14ac:dyDescent="0.2">
      <c r="A269">
        <f>+MassCurves!A237</f>
        <v>233</v>
      </c>
      <c r="B269" s="10">
        <f t="shared" si="15"/>
        <v>0.25619999999999998</v>
      </c>
      <c r="C269" s="3">
        <f t="shared" ca="1" si="19"/>
        <v>8.4000000000000019E-2</v>
      </c>
      <c r="D269" s="9">
        <f t="shared" ca="1" si="16"/>
        <v>0</v>
      </c>
      <c r="E269" s="10">
        <f t="shared" ca="1" si="17"/>
        <v>0.21849999999999997</v>
      </c>
      <c r="F269" s="9">
        <f t="shared" ca="1" si="18"/>
        <v>9.2531691000000013E-2</v>
      </c>
      <c r="G269" s="7"/>
      <c r="H269" s="9"/>
      <c r="I269" s="3"/>
      <c r="J269" s="3"/>
      <c r="K269" s="36"/>
      <c r="L269" s="38"/>
      <c r="M269" s="37"/>
      <c r="N269" s="37"/>
      <c r="O269" s="37"/>
    </row>
    <row r="270" spans="1:15" x14ac:dyDescent="0.2">
      <c r="A270">
        <f>+MassCurves!A238</f>
        <v>234</v>
      </c>
      <c r="B270" s="10">
        <f t="shared" si="15"/>
        <v>0.2576</v>
      </c>
      <c r="C270" s="3">
        <f t="shared" ca="1" si="19"/>
        <v>8.4000000000000019E-2</v>
      </c>
      <c r="D270" s="9">
        <f t="shared" ca="1" si="16"/>
        <v>0</v>
      </c>
      <c r="E270" s="10">
        <f t="shared" ca="1" si="17"/>
        <v>0.21849999999999997</v>
      </c>
      <c r="F270" s="9">
        <f t="shared" ca="1" si="18"/>
        <v>9.2531691000000013E-2</v>
      </c>
      <c r="G270" s="7"/>
      <c r="H270" s="9"/>
      <c r="I270" s="3"/>
      <c r="J270" s="3"/>
      <c r="K270" s="36"/>
      <c r="L270" s="38"/>
      <c r="M270" s="37"/>
      <c r="N270" s="37"/>
      <c r="O270" s="37"/>
    </row>
    <row r="271" spans="1:15" x14ac:dyDescent="0.2">
      <c r="A271">
        <f>+MassCurves!A239</f>
        <v>235</v>
      </c>
      <c r="B271" s="10">
        <f t="shared" si="15"/>
        <v>0.25900000000000001</v>
      </c>
      <c r="C271" s="3">
        <f t="shared" ca="1" si="19"/>
        <v>8.4000000000000075E-2</v>
      </c>
      <c r="D271" s="9">
        <f t="shared" ca="1" si="16"/>
        <v>0</v>
      </c>
      <c r="E271" s="10">
        <f t="shared" ca="1" si="17"/>
        <v>0.21849999999999997</v>
      </c>
      <c r="F271" s="9">
        <f t="shared" ca="1" si="18"/>
        <v>9.2531691000000055E-2</v>
      </c>
      <c r="G271" s="7"/>
      <c r="H271" s="9"/>
      <c r="I271" s="3"/>
      <c r="J271" s="3"/>
      <c r="K271" s="36"/>
      <c r="L271" s="38"/>
      <c r="M271" s="37"/>
      <c r="N271" s="37"/>
      <c r="O271" s="37"/>
    </row>
    <row r="272" spans="1:15" x14ac:dyDescent="0.2">
      <c r="A272">
        <f>+MassCurves!A240</f>
        <v>236</v>
      </c>
      <c r="B272" s="10">
        <f t="shared" si="15"/>
        <v>0.26039999999999996</v>
      </c>
      <c r="C272" s="3">
        <f t="shared" ca="1" si="19"/>
        <v>8.399999999999995E-2</v>
      </c>
      <c r="D272" s="9">
        <f t="shared" ca="1" si="16"/>
        <v>0</v>
      </c>
      <c r="E272" s="10">
        <f t="shared" ca="1" si="17"/>
        <v>0.21849999999999997</v>
      </c>
      <c r="F272" s="9">
        <f t="shared" ca="1" si="18"/>
        <v>9.253169099999993E-2</v>
      </c>
      <c r="G272" s="7"/>
      <c r="H272" s="9"/>
      <c r="I272" s="3"/>
      <c r="J272" s="3"/>
      <c r="K272" s="36"/>
      <c r="L272" s="38"/>
      <c r="M272" s="37"/>
      <c r="N272" s="37"/>
      <c r="O272" s="37"/>
    </row>
    <row r="273" spans="1:15" x14ac:dyDescent="0.2">
      <c r="A273">
        <f>+MassCurves!A241</f>
        <v>237</v>
      </c>
      <c r="B273" s="10">
        <f t="shared" si="15"/>
        <v>0.26179999999999998</v>
      </c>
      <c r="C273" s="3">
        <f t="shared" ca="1" si="19"/>
        <v>8.399999999999995E-2</v>
      </c>
      <c r="D273" s="9">
        <f t="shared" ca="1" si="16"/>
        <v>0</v>
      </c>
      <c r="E273" s="10">
        <f t="shared" ca="1" si="17"/>
        <v>0.21849999999999997</v>
      </c>
      <c r="F273" s="9">
        <f t="shared" ca="1" si="18"/>
        <v>9.253169099999993E-2</v>
      </c>
      <c r="G273" s="7"/>
      <c r="H273" s="9"/>
      <c r="I273" s="3"/>
      <c r="J273" s="3"/>
      <c r="K273" s="36"/>
      <c r="L273" s="38"/>
      <c r="M273" s="37"/>
      <c r="N273" s="37"/>
      <c r="O273" s="37"/>
    </row>
    <row r="274" spans="1:15" x14ac:dyDescent="0.2">
      <c r="A274">
        <f>+MassCurves!A242</f>
        <v>238</v>
      </c>
      <c r="B274" s="10">
        <f t="shared" si="15"/>
        <v>0.26319999999999999</v>
      </c>
      <c r="C274" s="3">
        <f t="shared" ca="1" si="19"/>
        <v>8.4000000000000019E-2</v>
      </c>
      <c r="D274" s="9">
        <f t="shared" ca="1" si="16"/>
        <v>0</v>
      </c>
      <c r="E274" s="10">
        <f t="shared" ca="1" si="17"/>
        <v>0.21849999999999997</v>
      </c>
      <c r="F274" s="9">
        <f t="shared" ca="1" si="18"/>
        <v>9.2531691000000013E-2</v>
      </c>
      <c r="G274" s="7"/>
      <c r="H274" s="9"/>
      <c r="I274" s="3"/>
      <c r="J274" s="3"/>
      <c r="K274" s="36"/>
      <c r="L274" s="38"/>
      <c r="M274" s="37"/>
      <c r="N274" s="37"/>
      <c r="O274" s="37"/>
    </row>
    <row r="275" spans="1:15" x14ac:dyDescent="0.2">
      <c r="A275">
        <f>+MassCurves!A243</f>
        <v>239</v>
      </c>
      <c r="B275" s="10">
        <f t="shared" si="15"/>
        <v>0.2646</v>
      </c>
      <c r="C275" s="3">
        <f t="shared" ca="1" si="19"/>
        <v>8.4000000000000019E-2</v>
      </c>
      <c r="D275" s="9">
        <f t="shared" ca="1" si="16"/>
        <v>0</v>
      </c>
      <c r="E275" s="10">
        <f t="shared" ca="1" si="17"/>
        <v>0.21849999999999997</v>
      </c>
      <c r="F275" s="9">
        <f t="shared" ca="1" si="18"/>
        <v>9.2531691000000013E-2</v>
      </c>
      <c r="G275" s="7"/>
      <c r="H275" s="9"/>
      <c r="I275" s="3"/>
      <c r="J275" s="3"/>
      <c r="K275" s="36"/>
      <c r="L275" s="38"/>
      <c r="M275" s="37"/>
      <c r="N275" s="37"/>
      <c r="O275" s="37"/>
    </row>
    <row r="276" spans="1:15" x14ac:dyDescent="0.2">
      <c r="A276">
        <f>+MassCurves!A244</f>
        <v>240</v>
      </c>
      <c r="B276" s="10">
        <f t="shared" si="15"/>
        <v>0.26600000000000001</v>
      </c>
      <c r="C276" s="3">
        <f t="shared" ca="1" si="19"/>
        <v>8.4000000000000075E-2</v>
      </c>
      <c r="D276" s="9">
        <f t="shared" ca="1" si="16"/>
        <v>0</v>
      </c>
      <c r="E276" s="10">
        <f t="shared" ca="1" si="17"/>
        <v>0.21849999999999997</v>
      </c>
      <c r="F276" s="9">
        <f t="shared" ca="1" si="18"/>
        <v>9.2531691000000055E-2</v>
      </c>
      <c r="G276" s="7"/>
      <c r="H276" s="9"/>
      <c r="I276" s="3"/>
      <c r="J276" s="3"/>
      <c r="K276" s="36"/>
      <c r="L276" s="38"/>
      <c r="M276" s="37"/>
      <c r="N276" s="37"/>
      <c r="O276" s="37"/>
    </row>
    <row r="277" spans="1:15" x14ac:dyDescent="0.2">
      <c r="A277">
        <f>+MassCurves!A245</f>
        <v>241</v>
      </c>
      <c r="B277" s="10">
        <f t="shared" si="15"/>
        <v>0.26739999999999997</v>
      </c>
      <c r="C277" s="3">
        <f t="shared" ca="1" si="19"/>
        <v>8.399999999999995E-2</v>
      </c>
      <c r="D277" s="9">
        <f t="shared" ca="1" si="16"/>
        <v>0</v>
      </c>
      <c r="E277" s="10">
        <f t="shared" ca="1" si="17"/>
        <v>0.21849999999999997</v>
      </c>
      <c r="F277" s="9">
        <f t="shared" ca="1" si="18"/>
        <v>9.253169099999993E-2</v>
      </c>
      <c r="G277" s="7"/>
      <c r="H277" s="9"/>
      <c r="I277" s="3"/>
      <c r="J277" s="3"/>
      <c r="K277" s="36"/>
      <c r="L277" s="38"/>
      <c r="M277" s="37"/>
      <c r="N277" s="37"/>
      <c r="O277" s="37"/>
    </row>
    <row r="278" spans="1:15" x14ac:dyDescent="0.2">
      <c r="A278">
        <f>+MassCurves!A246</f>
        <v>242</v>
      </c>
      <c r="B278" s="10">
        <f t="shared" si="15"/>
        <v>0.26879999999999998</v>
      </c>
      <c r="C278" s="3">
        <f t="shared" ca="1" si="19"/>
        <v>8.4000000000000019E-2</v>
      </c>
      <c r="D278" s="9">
        <f t="shared" ca="1" si="16"/>
        <v>0</v>
      </c>
      <c r="E278" s="10">
        <f t="shared" ca="1" si="17"/>
        <v>0.21849999999999997</v>
      </c>
      <c r="F278" s="9">
        <f t="shared" ca="1" si="18"/>
        <v>9.2531691000000013E-2</v>
      </c>
      <c r="G278" s="7"/>
      <c r="H278" s="9"/>
      <c r="I278" s="3"/>
      <c r="J278" s="3"/>
      <c r="K278" s="36"/>
      <c r="L278" s="38"/>
      <c r="M278" s="37"/>
      <c r="N278" s="37"/>
      <c r="O278" s="37"/>
    </row>
    <row r="279" spans="1:15" x14ac:dyDescent="0.2">
      <c r="A279">
        <f>+MassCurves!A247</f>
        <v>243</v>
      </c>
      <c r="B279" s="10">
        <f t="shared" si="15"/>
        <v>0.2702</v>
      </c>
      <c r="C279" s="3">
        <f t="shared" ca="1" si="19"/>
        <v>8.4000000000000019E-2</v>
      </c>
      <c r="D279" s="9">
        <f t="shared" ca="1" si="16"/>
        <v>0</v>
      </c>
      <c r="E279" s="10">
        <f t="shared" ca="1" si="17"/>
        <v>0.21849999999999997</v>
      </c>
      <c r="F279" s="9">
        <f t="shared" ca="1" si="18"/>
        <v>9.2531691000000013E-2</v>
      </c>
      <c r="G279" s="7"/>
      <c r="H279" s="9"/>
      <c r="I279" s="3"/>
      <c r="J279" s="3"/>
      <c r="K279" s="36"/>
      <c r="L279" s="38"/>
      <c r="M279" s="37"/>
      <c r="N279" s="37"/>
      <c r="O279" s="37"/>
    </row>
    <row r="280" spans="1:15" x14ac:dyDescent="0.2">
      <c r="A280">
        <f>+MassCurves!A248</f>
        <v>244</v>
      </c>
      <c r="B280" s="10">
        <f t="shared" si="15"/>
        <v>0.27160000000000001</v>
      </c>
      <c r="C280" s="3">
        <f t="shared" ca="1" si="19"/>
        <v>8.4000000000000075E-2</v>
      </c>
      <c r="D280" s="9">
        <f t="shared" ca="1" si="16"/>
        <v>0</v>
      </c>
      <c r="E280" s="10">
        <f t="shared" ca="1" si="17"/>
        <v>0.21849999999999997</v>
      </c>
      <c r="F280" s="9">
        <f t="shared" ca="1" si="18"/>
        <v>9.2531691000000055E-2</v>
      </c>
      <c r="G280" s="7"/>
      <c r="H280" s="9"/>
      <c r="I280" s="3"/>
      <c r="J280" s="3"/>
      <c r="K280" s="36"/>
      <c r="L280" s="38"/>
      <c r="M280" s="37"/>
      <c r="N280" s="37"/>
      <c r="O280" s="37"/>
    </row>
    <row r="281" spans="1:15" x14ac:dyDescent="0.2">
      <c r="A281">
        <f>+MassCurves!A249</f>
        <v>245</v>
      </c>
      <c r="B281" s="10">
        <f t="shared" si="15"/>
        <v>0.27299999999999996</v>
      </c>
      <c r="C281" s="3">
        <f t="shared" ca="1" si="19"/>
        <v>8.399999999999995E-2</v>
      </c>
      <c r="D281" s="9">
        <f t="shared" ca="1" si="16"/>
        <v>0</v>
      </c>
      <c r="E281" s="10">
        <f t="shared" ca="1" si="17"/>
        <v>0.21849999999999997</v>
      </c>
      <c r="F281" s="9">
        <f t="shared" ca="1" si="18"/>
        <v>9.253169099999993E-2</v>
      </c>
      <c r="G281" s="7"/>
      <c r="H281" s="9"/>
      <c r="I281" s="3"/>
      <c r="J281" s="3"/>
      <c r="K281" s="36"/>
      <c r="L281" s="38"/>
      <c r="M281" s="37"/>
      <c r="N281" s="37"/>
      <c r="O281" s="37"/>
    </row>
    <row r="282" spans="1:15" x14ac:dyDescent="0.2">
      <c r="A282">
        <f>+MassCurves!A250</f>
        <v>246</v>
      </c>
      <c r="B282" s="10">
        <f t="shared" si="15"/>
        <v>0.27439999999999998</v>
      </c>
      <c r="C282" s="3">
        <f t="shared" ca="1" si="19"/>
        <v>8.399999999999995E-2</v>
      </c>
      <c r="D282" s="9">
        <f t="shared" ca="1" si="16"/>
        <v>0</v>
      </c>
      <c r="E282" s="10">
        <f t="shared" ca="1" si="17"/>
        <v>0.21849999999999997</v>
      </c>
      <c r="F282" s="9">
        <f t="shared" ca="1" si="18"/>
        <v>9.253169099999993E-2</v>
      </c>
      <c r="G282" s="7"/>
      <c r="H282" s="9"/>
      <c r="I282" s="3"/>
      <c r="J282" s="3"/>
      <c r="K282" s="36"/>
      <c r="L282" s="38"/>
      <c r="M282" s="37"/>
      <c r="N282" s="37"/>
      <c r="O282" s="37"/>
    </row>
    <row r="283" spans="1:15" x14ac:dyDescent="0.2">
      <c r="A283">
        <f>+MassCurves!A251</f>
        <v>247</v>
      </c>
      <c r="B283" s="10">
        <f t="shared" si="15"/>
        <v>0.27579999999999999</v>
      </c>
      <c r="C283" s="3">
        <f t="shared" ca="1" si="19"/>
        <v>8.4000000000000019E-2</v>
      </c>
      <c r="D283" s="9">
        <f t="shared" ca="1" si="16"/>
        <v>0</v>
      </c>
      <c r="E283" s="10">
        <f t="shared" ca="1" si="17"/>
        <v>0.21849999999999997</v>
      </c>
      <c r="F283" s="9">
        <f t="shared" ca="1" si="18"/>
        <v>9.2531691000000013E-2</v>
      </c>
      <c r="G283" s="7"/>
      <c r="H283" s="9"/>
      <c r="I283" s="3"/>
      <c r="J283" s="3"/>
      <c r="K283" s="36"/>
      <c r="L283" s="38"/>
      <c r="M283" s="37"/>
      <c r="N283" s="37"/>
      <c r="O283" s="37"/>
    </row>
    <row r="284" spans="1:15" x14ac:dyDescent="0.2">
      <c r="A284">
        <f>+MassCurves!A252</f>
        <v>248</v>
      </c>
      <c r="B284" s="10">
        <f t="shared" si="15"/>
        <v>0.2772</v>
      </c>
      <c r="C284" s="3">
        <f t="shared" ca="1" si="19"/>
        <v>8.4000000000000019E-2</v>
      </c>
      <c r="D284" s="9">
        <f t="shared" ca="1" si="16"/>
        <v>0</v>
      </c>
      <c r="E284" s="10">
        <f t="shared" ca="1" si="17"/>
        <v>0.21849999999999997</v>
      </c>
      <c r="F284" s="9">
        <f t="shared" ca="1" si="18"/>
        <v>9.2531691000000013E-2</v>
      </c>
      <c r="G284" s="7"/>
      <c r="H284" s="9"/>
      <c r="I284" s="3"/>
      <c r="J284" s="3"/>
      <c r="K284" s="36"/>
      <c r="L284" s="38"/>
      <c r="M284" s="37"/>
      <c r="N284" s="37"/>
      <c r="O284" s="37"/>
    </row>
    <row r="285" spans="1:15" x14ac:dyDescent="0.2">
      <c r="A285">
        <f>+MassCurves!A253</f>
        <v>249</v>
      </c>
      <c r="B285" s="10">
        <f t="shared" si="15"/>
        <v>0.27859999999999996</v>
      </c>
      <c r="C285" s="3">
        <f t="shared" ca="1" si="19"/>
        <v>8.399999999999995E-2</v>
      </c>
      <c r="D285" s="9">
        <f t="shared" ca="1" si="16"/>
        <v>0</v>
      </c>
      <c r="E285" s="10">
        <f t="shared" ca="1" si="17"/>
        <v>0.21849999999999997</v>
      </c>
      <c r="F285" s="9">
        <f t="shared" ca="1" si="18"/>
        <v>9.253169099999993E-2</v>
      </c>
      <c r="G285" s="7"/>
      <c r="H285" s="9"/>
      <c r="I285" s="3"/>
      <c r="J285" s="3"/>
      <c r="K285" s="36"/>
      <c r="L285" s="38"/>
      <c r="M285" s="37"/>
      <c r="N285" s="37"/>
      <c r="O285" s="37"/>
    </row>
    <row r="286" spans="1:15" x14ac:dyDescent="0.2">
      <c r="A286">
        <f>+MassCurves!A254</f>
        <v>250</v>
      </c>
      <c r="B286" s="10">
        <f t="shared" si="15"/>
        <v>0.27999999999999997</v>
      </c>
      <c r="C286" s="3">
        <f t="shared" ca="1" si="19"/>
        <v>8.399999999999995E-2</v>
      </c>
      <c r="D286" s="9">
        <f t="shared" ca="1" si="16"/>
        <v>0</v>
      </c>
      <c r="E286" s="10">
        <f t="shared" ca="1" si="17"/>
        <v>0.21849999999999997</v>
      </c>
      <c r="F286" s="9">
        <f t="shared" ca="1" si="18"/>
        <v>9.253169099999993E-2</v>
      </c>
      <c r="G286" s="7"/>
      <c r="H286" s="9"/>
      <c r="I286" s="3"/>
      <c r="J286" s="3"/>
      <c r="K286" s="36"/>
      <c r="L286" s="38"/>
      <c r="M286" s="37"/>
      <c r="N286" s="37"/>
      <c r="O286" s="37"/>
    </row>
    <row r="287" spans="1:15" x14ac:dyDescent="0.2">
      <c r="A287">
        <f>+MassCurves!A255</f>
        <v>251</v>
      </c>
      <c r="B287" s="10">
        <f t="shared" si="15"/>
        <v>0.28139999999999998</v>
      </c>
      <c r="C287" s="3">
        <f t="shared" ca="1" si="19"/>
        <v>8.4000000000000019E-2</v>
      </c>
      <c r="D287" s="9">
        <f t="shared" ca="1" si="16"/>
        <v>0</v>
      </c>
      <c r="E287" s="10">
        <f t="shared" ca="1" si="17"/>
        <v>0.21849999999999997</v>
      </c>
      <c r="F287" s="9">
        <f t="shared" ca="1" si="18"/>
        <v>9.2531691000000013E-2</v>
      </c>
      <c r="G287" s="7"/>
      <c r="H287" s="9"/>
      <c r="I287" s="3"/>
      <c r="J287" s="3"/>
      <c r="K287" s="36"/>
      <c r="L287" s="38"/>
      <c r="M287" s="37"/>
      <c r="N287" s="37"/>
      <c r="O287" s="37"/>
    </row>
    <row r="288" spans="1:15" x14ac:dyDescent="0.2">
      <c r="A288">
        <f>+MassCurves!A256</f>
        <v>252</v>
      </c>
      <c r="B288" s="10">
        <f t="shared" si="15"/>
        <v>0.2828</v>
      </c>
      <c r="C288" s="3">
        <f t="shared" ca="1" si="19"/>
        <v>8.4000000000000019E-2</v>
      </c>
      <c r="D288" s="9">
        <f t="shared" ca="1" si="16"/>
        <v>0</v>
      </c>
      <c r="E288" s="10">
        <f t="shared" ca="1" si="17"/>
        <v>0.21849999999999997</v>
      </c>
      <c r="F288" s="9">
        <f t="shared" ca="1" si="18"/>
        <v>9.2531691000000013E-2</v>
      </c>
      <c r="G288" s="7"/>
      <c r="H288" s="9"/>
      <c r="I288" s="3"/>
      <c r="J288" s="3"/>
      <c r="K288" s="36"/>
      <c r="L288" s="38"/>
      <c r="M288" s="37"/>
      <c r="N288" s="37"/>
      <c r="O288" s="37"/>
    </row>
    <row r="289" spans="1:15" x14ac:dyDescent="0.2">
      <c r="A289">
        <f>+MassCurves!A257</f>
        <v>253</v>
      </c>
      <c r="B289" s="10">
        <f t="shared" si="15"/>
        <v>0.28420000000000001</v>
      </c>
      <c r="C289" s="3">
        <f t="shared" ca="1" si="19"/>
        <v>8.4000000000000075E-2</v>
      </c>
      <c r="D289" s="9">
        <f t="shared" ca="1" si="16"/>
        <v>0</v>
      </c>
      <c r="E289" s="10">
        <f t="shared" ca="1" si="17"/>
        <v>0.21849999999999997</v>
      </c>
      <c r="F289" s="9">
        <f t="shared" ca="1" si="18"/>
        <v>9.2531691000000055E-2</v>
      </c>
      <c r="G289" s="7"/>
      <c r="H289" s="9"/>
      <c r="I289" s="3"/>
      <c r="J289" s="3"/>
      <c r="K289" s="36"/>
      <c r="L289" s="38"/>
      <c r="M289" s="37"/>
      <c r="N289" s="37"/>
      <c r="O289" s="37"/>
    </row>
    <row r="290" spans="1:15" x14ac:dyDescent="0.2">
      <c r="A290">
        <f>+MassCurves!A258</f>
        <v>254</v>
      </c>
      <c r="B290" s="10">
        <f t="shared" si="15"/>
        <v>0.28559999999999997</v>
      </c>
      <c r="C290" s="3">
        <f t="shared" ca="1" si="19"/>
        <v>8.399999999999995E-2</v>
      </c>
      <c r="D290" s="9">
        <f t="shared" ca="1" si="16"/>
        <v>0</v>
      </c>
      <c r="E290" s="10">
        <f t="shared" ca="1" si="17"/>
        <v>0.21849999999999997</v>
      </c>
      <c r="F290" s="9">
        <f t="shared" ca="1" si="18"/>
        <v>9.253169099999993E-2</v>
      </c>
      <c r="G290" s="7"/>
      <c r="H290" s="9"/>
      <c r="I290" s="3"/>
      <c r="J290" s="3"/>
      <c r="K290" s="36"/>
      <c r="L290" s="38"/>
      <c r="M290" s="37"/>
      <c r="N290" s="37"/>
      <c r="O290" s="37"/>
    </row>
    <row r="291" spans="1:15" x14ac:dyDescent="0.2">
      <c r="A291">
        <f>+MassCurves!A259</f>
        <v>255</v>
      </c>
      <c r="B291" s="10">
        <f t="shared" si="15"/>
        <v>0.28699999999999998</v>
      </c>
      <c r="C291" s="3">
        <f t="shared" ca="1" si="19"/>
        <v>8.399999999999995E-2</v>
      </c>
      <c r="D291" s="9">
        <f t="shared" ca="1" si="16"/>
        <v>0</v>
      </c>
      <c r="E291" s="10">
        <f t="shared" ca="1" si="17"/>
        <v>0.21849999999999997</v>
      </c>
      <c r="F291" s="9">
        <f t="shared" ca="1" si="18"/>
        <v>9.253169099999993E-2</v>
      </c>
      <c r="G291" s="7"/>
      <c r="H291" s="9"/>
      <c r="I291" s="3"/>
      <c r="J291" s="3"/>
      <c r="K291" s="36"/>
      <c r="L291" s="38"/>
      <c r="M291" s="37"/>
      <c r="N291" s="37"/>
      <c r="O291" s="37"/>
    </row>
    <row r="292" spans="1:15" x14ac:dyDescent="0.2">
      <c r="A292">
        <f>+MassCurves!A260</f>
        <v>256</v>
      </c>
      <c r="B292" s="10">
        <f t="shared" ref="B292:B355" si="20">+HLOOKUP($B$9,MassCurve,(A292+2))</f>
        <v>0.28839999999999999</v>
      </c>
      <c r="C292" s="3">
        <f t="shared" ca="1" si="19"/>
        <v>8.399999999999995E-2</v>
      </c>
      <c r="D292" s="9">
        <f t="shared" ca="1" si="16"/>
        <v>0</v>
      </c>
      <c r="E292" s="10">
        <f t="shared" ca="1" si="17"/>
        <v>0.21849999999999997</v>
      </c>
      <c r="F292" s="9">
        <f t="shared" ca="1" si="18"/>
        <v>9.253169099999993E-2</v>
      </c>
      <c r="G292" s="7"/>
      <c r="H292" s="9"/>
      <c r="I292" s="3"/>
      <c r="J292" s="3"/>
      <c r="K292" s="36"/>
      <c r="L292" s="38"/>
      <c r="M292" s="37"/>
      <c r="N292" s="37"/>
      <c r="O292" s="37"/>
    </row>
    <row r="293" spans="1:15" x14ac:dyDescent="0.2">
      <c r="A293">
        <f>+MassCurves!A261</f>
        <v>257</v>
      </c>
      <c r="B293" s="10">
        <f t="shared" si="20"/>
        <v>0.2898</v>
      </c>
      <c r="C293" s="3">
        <f t="shared" ca="1" si="19"/>
        <v>8.4000000000000075E-2</v>
      </c>
      <c r="D293" s="9">
        <f t="shared" ref="D293:D356" ca="1" si="21">VLOOKUP(C293,Cinterp,$B$10+1)</f>
        <v>0</v>
      </c>
      <c r="E293" s="10">
        <f t="shared" ref="E293:E356" ca="1" si="22">0.95*MAX(0,$B$7)/100+D293*(1-MAX(0,$B$7)/100)</f>
        <v>0.21849999999999997</v>
      </c>
      <c r="F293" s="9">
        <f t="shared" ref="F293:F356" ca="1" si="23">+E293*C293*MAX(0.05,$B$5)*1.0083</f>
        <v>9.2531691000000055E-2</v>
      </c>
      <c r="G293" s="7"/>
      <c r="H293" s="9"/>
      <c r="I293" s="3"/>
      <c r="J293" s="3"/>
      <c r="K293" s="36"/>
      <c r="L293" s="38"/>
      <c r="M293" s="37"/>
      <c r="N293" s="37"/>
      <c r="O293" s="37"/>
    </row>
    <row r="294" spans="1:15" x14ac:dyDescent="0.2">
      <c r="A294">
        <f>+MassCurves!A262</f>
        <v>258</v>
      </c>
      <c r="B294" s="10">
        <f t="shared" si="20"/>
        <v>0.29119999999999996</v>
      </c>
      <c r="C294" s="3">
        <f t="shared" ref="C294:C357" ca="1" si="24">+IF(A294&lt;MAX(5,$B$6),(B294-B293)*60,(B294-OFFSET(B294,-MAX(5,$B$6),0,1,1))/(A294-OFFSET(A294,-MAX(5,$B$6),0,1,1))*60)</f>
        <v>8.399999999999995E-2</v>
      </c>
      <c r="D294" s="9">
        <f t="shared" ca="1" si="21"/>
        <v>0</v>
      </c>
      <c r="E294" s="10">
        <f t="shared" ca="1" si="22"/>
        <v>0.21849999999999997</v>
      </c>
      <c r="F294" s="9">
        <f t="shared" ca="1" si="23"/>
        <v>9.253169099999993E-2</v>
      </c>
      <c r="G294" s="7"/>
      <c r="H294" s="9"/>
      <c r="I294" s="3"/>
      <c r="J294" s="3"/>
      <c r="K294" s="36"/>
      <c r="L294" s="38"/>
      <c r="M294" s="37"/>
      <c r="N294" s="37"/>
      <c r="O294" s="37"/>
    </row>
    <row r="295" spans="1:15" x14ac:dyDescent="0.2">
      <c r="A295">
        <f>+MassCurves!A263</f>
        <v>259</v>
      </c>
      <c r="B295" s="10">
        <f t="shared" si="20"/>
        <v>0.29259999999999997</v>
      </c>
      <c r="C295" s="3">
        <f t="shared" ca="1" si="24"/>
        <v>8.399999999999995E-2</v>
      </c>
      <c r="D295" s="9">
        <f t="shared" ca="1" si="21"/>
        <v>0</v>
      </c>
      <c r="E295" s="10">
        <f t="shared" ca="1" si="22"/>
        <v>0.21849999999999997</v>
      </c>
      <c r="F295" s="9">
        <f t="shared" ca="1" si="23"/>
        <v>9.253169099999993E-2</v>
      </c>
      <c r="G295" s="7"/>
      <c r="H295" s="9"/>
      <c r="I295" s="3"/>
      <c r="J295" s="3"/>
      <c r="K295" s="36"/>
      <c r="L295" s="38"/>
      <c r="M295" s="37"/>
      <c r="N295" s="37"/>
      <c r="O295" s="37"/>
    </row>
    <row r="296" spans="1:15" x14ac:dyDescent="0.2">
      <c r="A296">
        <f>+MassCurves!A264</f>
        <v>260</v>
      </c>
      <c r="B296" s="10">
        <f t="shared" si="20"/>
        <v>0.29399999999999998</v>
      </c>
      <c r="C296" s="3">
        <f t="shared" ca="1" si="24"/>
        <v>8.399999999999995E-2</v>
      </c>
      <c r="D296" s="9">
        <f t="shared" ca="1" si="21"/>
        <v>0</v>
      </c>
      <c r="E296" s="10">
        <f t="shared" ca="1" si="22"/>
        <v>0.21849999999999997</v>
      </c>
      <c r="F296" s="9">
        <f t="shared" ca="1" si="23"/>
        <v>9.253169099999993E-2</v>
      </c>
      <c r="G296" s="7"/>
      <c r="H296" s="9"/>
      <c r="I296" s="3"/>
      <c r="J296" s="3"/>
      <c r="K296" s="36"/>
      <c r="L296" s="38"/>
      <c r="M296" s="37"/>
      <c r="N296" s="37"/>
      <c r="O296" s="37"/>
    </row>
    <row r="297" spans="1:15" x14ac:dyDescent="0.2">
      <c r="A297">
        <f>+MassCurves!A265</f>
        <v>261</v>
      </c>
      <c r="B297" s="10">
        <f t="shared" si="20"/>
        <v>0.2954</v>
      </c>
      <c r="C297" s="3">
        <f t="shared" ca="1" si="24"/>
        <v>8.4000000000000075E-2</v>
      </c>
      <c r="D297" s="9">
        <f t="shared" ca="1" si="21"/>
        <v>0</v>
      </c>
      <c r="E297" s="10">
        <f t="shared" ca="1" si="22"/>
        <v>0.21849999999999997</v>
      </c>
      <c r="F297" s="9">
        <f t="shared" ca="1" si="23"/>
        <v>9.2531691000000055E-2</v>
      </c>
      <c r="G297" s="7"/>
      <c r="H297" s="9"/>
      <c r="I297" s="3"/>
      <c r="J297" s="3"/>
      <c r="K297" s="36"/>
      <c r="L297" s="38"/>
      <c r="M297" s="37"/>
      <c r="N297" s="37"/>
      <c r="O297" s="37"/>
    </row>
    <row r="298" spans="1:15" x14ac:dyDescent="0.2">
      <c r="A298">
        <f>+MassCurves!A266</f>
        <v>262</v>
      </c>
      <c r="B298" s="10">
        <f t="shared" si="20"/>
        <v>0.29680000000000001</v>
      </c>
      <c r="C298" s="3">
        <f t="shared" ca="1" si="24"/>
        <v>8.4000000000000075E-2</v>
      </c>
      <c r="D298" s="9">
        <f t="shared" ca="1" si="21"/>
        <v>0</v>
      </c>
      <c r="E298" s="10">
        <f t="shared" ca="1" si="22"/>
        <v>0.21849999999999997</v>
      </c>
      <c r="F298" s="9">
        <f t="shared" ca="1" si="23"/>
        <v>9.2531691000000055E-2</v>
      </c>
      <c r="G298" s="7"/>
      <c r="H298" s="9"/>
      <c r="I298" s="3"/>
      <c r="J298" s="3"/>
      <c r="K298" s="36"/>
      <c r="L298" s="38"/>
      <c r="M298" s="37"/>
      <c r="N298" s="37"/>
      <c r="O298" s="37"/>
    </row>
    <row r="299" spans="1:15" x14ac:dyDescent="0.2">
      <c r="A299">
        <f>+MassCurves!A267</f>
        <v>263</v>
      </c>
      <c r="B299" s="10">
        <f t="shared" si="20"/>
        <v>0.29819999999999997</v>
      </c>
      <c r="C299" s="3">
        <f t="shared" ca="1" si="24"/>
        <v>8.399999999999995E-2</v>
      </c>
      <c r="D299" s="9">
        <f t="shared" ca="1" si="21"/>
        <v>0</v>
      </c>
      <c r="E299" s="10">
        <f t="shared" ca="1" si="22"/>
        <v>0.21849999999999997</v>
      </c>
      <c r="F299" s="9">
        <f t="shared" ca="1" si="23"/>
        <v>9.253169099999993E-2</v>
      </c>
      <c r="G299" s="7"/>
      <c r="H299" s="9"/>
      <c r="I299" s="3"/>
      <c r="J299" s="3"/>
      <c r="K299" s="36"/>
      <c r="L299" s="38"/>
      <c r="M299" s="37"/>
      <c r="N299" s="37"/>
      <c r="O299" s="37"/>
    </row>
    <row r="300" spans="1:15" x14ac:dyDescent="0.2">
      <c r="A300">
        <f>+MassCurves!A268</f>
        <v>264</v>
      </c>
      <c r="B300" s="10">
        <f t="shared" si="20"/>
        <v>0.29959999999999998</v>
      </c>
      <c r="C300" s="3">
        <f t="shared" ca="1" si="24"/>
        <v>8.399999999999995E-2</v>
      </c>
      <c r="D300" s="9">
        <f t="shared" ca="1" si="21"/>
        <v>0</v>
      </c>
      <c r="E300" s="10">
        <f t="shared" ca="1" si="22"/>
        <v>0.21849999999999997</v>
      </c>
      <c r="F300" s="9">
        <f t="shared" ca="1" si="23"/>
        <v>9.253169099999993E-2</v>
      </c>
      <c r="G300" s="7"/>
      <c r="H300" s="9"/>
      <c r="I300" s="3"/>
      <c r="J300" s="3"/>
      <c r="K300" s="36"/>
      <c r="L300" s="38"/>
      <c r="M300" s="37"/>
      <c r="N300" s="37"/>
      <c r="O300" s="37"/>
    </row>
    <row r="301" spans="1:15" x14ac:dyDescent="0.2">
      <c r="A301">
        <f>+MassCurves!A269</f>
        <v>265</v>
      </c>
      <c r="B301" s="10">
        <f t="shared" si="20"/>
        <v>0.30099999999999999</v>
      </c>
      <c r="C301" s="3">
        <f t="shared" ca="1" si="24"/>
        <v>8.399999999999995E-2</v>
      </c>
      <c r="D301" s="9">
        <f t="shared" ca="1" si="21"/>
        <v>0</v>
      </c>
      <c r="E301" s="10">
        <f t="shared" ca="1" si="22"/>
        <v>0.21849999999999997</v>
      </c>
      <c r="F301" s="9">
        <f t="shared" ca="1" si="23"/>
        <v>9.253169099999993E-2</v>
      </c>
      <c r="G301" s="7"/>
      <c r="H301" s="9"/>
      <c r="I301" s="3"/>
      <c r="J301" s="3"/>
      <c r="K301" s="36"/>
      <c r="L301" s="38"/>
      <c r="M301" s="37"/>
      <c r="N301" s="37"/>
      <c r="O301" s="37"/>
    </row>
    <row r="302" spans="1:15" x14ac:dyDescent="0.2">
      <c r="A302">
        <f>+MassCurves!A270</f>
        <v>266</v>
      </c>
      <c r="B302" s="10">
        <f t="shared" si="20"/>
        <v>0.3024</v>
      </c>
      <c r="C302" s="3">
        <f t="shared" ca="1" si="24"/>
        <v>8.4000000000000075E-2</v>
      </c>
      <c r="D302" s="9">
        <f t="shared" ca="1" si="21"/>
        <v>0</v>
      </c>
      <c r="E302" s="10">
        <f t="shared" ca="1" si="22"/>
        <v>0.21849999999999997</v>
      </c>
      <c r="F302" s="9">
        <f t="shared" ca="1" si="23"/>
        <v>9.2531691000000055E-2</v>
      </c>
      <c r="G302" s="7"/>
      <c r="H302" s="9"/>
      <c r="I302" s="3"/>
      <c r="J302" s="3"/>
      <c r="K302" s="36"/>
      <c r="L302" s="38"/>
      <c r="M302" s="37"/>
      <c r="N302" s="37"/>
      <c r="O302" s="37"/>
    </row>
    <row r="303" spans="1:15" x14ac:dyDescent="0.2">
      <c r="A303">
        <f>+MassCurves!A271</f>
        <v>267</v>
      </c>
      <c r="B303" s="10">
        <f t="shared" si="20"/>
        <v>0.30379999999999996</v>
      </c>
      <c r="C303" s="3">
        <f t="shared" ca="1" si="24"/>
        <v>8.399999999999995E-2</v>
      </c>
      <c r="D303" s="9">
        <f t="shared" ca="1" si="21"/>
        <v>0</v>
      </c>
      <c r="E303" s="10">
        <f t="shared" ca="1" si="22"/>
        <v>0.21849999999999997</v>
      </c>
      <c r="F303" s="9">
        <f t="shared" ca="1" si="23"/>
        <v>9.253169099999993E-2</v>
      </c>
      <c r="G303" s="7"/>
      <c r="H303" s="9"/>
      <c r="I303" s="3"/>
      <c r="J303" s="3"/>
      <c r="K303" s="36"/>
      <c r="L303" s="38"/>
      <c r="M303" s="37"/>
      <c r="N303" s="37"/>
      <c r="O303" s="37"/>
    </row>
    <row r="304" spans="1:15" x14ac:dyDescent="0.2">
      <c r="A304">
        <f>+MassCurves!A272</f>
        <v>268</v>
      </c>
      <c r="B304" s="10">
        <f t="shared" si="20"/>
        <v>0.30519999999999997</v>
      </c>
      <c r="C304" s="3">
        <f t="shared" ca="1" si="24"/>
        <v>8.399999999999995E-2</v>
      </c>
      <c r="D304" s="9">
        <f t="shared" ca="1" si="21"/>
        <v>0</v>
      </c>
      <c r="E304" s="10">
        <f t="shared" ca="1" si="22"/>
        <v>0.21849999999999997</v>
      </c>
      <c r="F304" s="9">
        <f t="shared" ca="1" si="23"/>
        <v>9.253169099999993E-2</v>
      </c>
      <c r="G304" s="7"/>
      <c r="H304" s="9"/>
      <c r="I304" s="3"/>
      <c r="J304" s="3"/>
      <c r="K304" s="36"/>
      <c r="L304" s="38"/>
      <c r="M304" s="37"/>
      <c r="N304" s="37"/>
      <c r="O304" s="37"/>
    </row>
    <row r="305" spans="1:15" x14ac:dyDescent="0.2">
      <c r="A305">
        <f>+MassCurves!A273</f>
        <v>269</v>
      </c>
      <c r="B305" s="10">
        <f t="shared" si="20"/>
        <v>0.30659999999999998</v>
      </c>
      <c r="C305" s="3">
        <f t="shared" ca="1" si="24"/>
        <v>8.399999999999995E-2</v>
      </c>
      <c r="D305" s="9">
        <f t="shared" ca="1" si="21"/>
        <v>0</v>
      </c>
      <c r="E305" s="10">
        <f t="shared" ca="1" si="22"/>
        <v>0.21849999999999997</v>
      </c>
      <c r="F305" s="9">
        <f t="shared" ca="1" si="23"/>
        <v>9.253169099999993E-2</v>
      </c>
      <c r="G305" s="7"/>
      <c r="H305" s="9"/>
      <c r="I305" s="3"/>
      <c r="J305" s="3"/>
      <c r="K305" s="36"/>
      <c r="L305" s="38"/>
      <c r="M305" s="37"/>
      <c r="N305" s="37"/>
      <c r="O305" s="37"/>
    </row>
    <row r="306" spans="1:15" x14ac:dyDescent="0.2">
      <c r="A306">
        <f>+MassCurves!A274</f>
        <v>270</v>
      </c>
      <c r="B306" s="10">
        <f t="shared" si="20"/>
        <v>0.308</v>
      </c>
      <c r="C306" s="3">
        <f t="shared" ca="1" si="24"/>
        <v>8.4000000000000075E-2</v>
      </c>
      <c r="D306" s="9">
        <f t="shared" ca="1" si="21"/>
        <v>0</v>
      </c>
      <c r="E306" s="10">
        <f t="shared" ca="1" si="22"/>
        <v>0.21849999999999997</v>
      </c>
      <c r="F306" s="9">
        <f t="shared" ca="1" si="23"/>
        <v>9.2531691000000055E-2</v>
      </c>
      <c r="G306" s="7"/>
      <c r="H306" s="9"/>
      <c r="I306" s="3"/>
      <c r="J306" s="3"/>
      <c r="K306" s="36"/>
      <c r="L306" s="38"/>
      <c r="M306" s="37"/>
      <c r="N306" s="37"/>
      <c r="O306" s="37"/>
    </row>
    <row r="307" spans="1:15" x14ac:dyDescent="0.2">
      <c r="A307">
        <f>+MassCurves!A275</f>
        <v>271</v>
      </c>
      <c r="B307" s="10">
        <f t="shared" si="20"/>
        <v>0.30940000000000001</v>
      </c>
      <c r="C307" s="3">
        <f t="shared" ca="1" si="24"/>
        <v>8.4000000000000075E-2</v>
      </c>
      <c r="D307" s="9">
        <f t="shared" ca="1" si="21"/>
        <v>0</v>
      </c>
      <c r="E307" s="10">
        <f t="shared" ca="1" si="22"/>
        <v>0.21849999999999997</v>
      </c>
      <c r="F307" s="9">
        <f t="shared" ca="1" si="23"/>
        <v>9.2531691000000055E-2</v>
      </c>
      <c r="G307" s="7"/>
      <c r="H307" s="9"/>
      <c r="I307" s="3"/>
      <c r="J307" s="3"/>
      <c r="K307" s="36"/>
      <c r="L307" s="38"/>
      <c r="M307" s="37"/>
      <c r="N307" s="37"/>
      <c r="O307" s="37"/>
    </row>
    <row r="308" spans="1:15" x14ac:dyDescent="0.2">
      <c r="A308">
        <f>+MassCurves!A276</f>
        <v>272</v>
      </c>
      <c r="B308" s="10">
        <f t="shared" si="20"/>
        <v>0.31079999999999997</v>
      </c>
      <c r="C308" s="3">
        <f t="shared" ca="1" si="24"/>
        <v>8.399999999999995E-2</v>
      </c>
      <c r="D308" s="9">
        <f t="shared" ca="1" si="21"/>
        <v>0</v>
      </c>
      <c r="E308" s="10">
        <f t="shared" ca="1" si="22"/>
        <v>0.21849999999999997</v>
      </c>
      <c r="F308" s="9">
        <f t="shared" ca="1" si="23"/>
        <v>9.253169099999993E-2</v>
      </c>
      <c r="G308" s="7"/>
      <c r="H308" s="9"/>
      <c r="I308" s="3"/>
      <c r="J308" s="3"/>
      <c r="K308" s="36"/>
      <c r="L308" s="38"/>
      <c r="M308" s="37"/>
      <c r="N308" s="37"/>
      <c r="O308" s="37"/>
    </row>
    <row r="309" spans="1:15" x14ac:dyDescent="0.2">
      <c r="A309">
        <f>+MassCurves!A277</f>
        <v>273</v>
      </c>
      <c r="B309" s="10">
        <f t="shared" si="20"/>
        <v>0.31219999999999998</v>
      </c>
      <c r="C309" s="3">
        <f t="shared" ca="1" si="24"/>
        <v>8.399999999999995E-2</v>
      </c>
      <c r="D309" s="9">
        <f t="shared" ca="1" si="21"/>
        <v>0</v>
      </c>
      <c r="E309" s="10">
        <f t="shared" ca="1" si="22"/>
        <v>0.21849999999999997</v>
      </c>
      <c r="F309" s="9">
        <f t="shared" ca="1" si="23"/>
        <v>9.253169099999993E-2</v>
      </c>
      <c r="G309" s="7"/>
      <c r="H309" s="9"/>
      <c r="I309" s="3"/>
      <c r="J309" s="3"/>
      <c r="K309" s="36"/>
      <c r="L309" s="38"/>
      <c r="M309" s="37"/>
      <c r="N309" s="37"/>
      <c r="O309" s="37"/>
    </row>
    <row r="310" spans="1:15" x14ac:dyDescent="0.2">
      <c r="A310">
        <f>+MassCurves!A278</f>
        <v>274</v>
      </c>
      <c r="B310" s="10">
        <f t="shared" si="20"/>
        <v>0.31359999999999999</v>
      </c>
      <c r="C310" s="3">
        <f t="shared" ca="1" si="24"/>
        <v>8.4000000000000075E-2</v>
      </c>
      <c r="D310" s="9">
        <f t="shared" ca="1" si="21"/>
        <v>0</v>
      </c>
      <c r="E310" s="10">
        <f t="shared" ca="1" si="22"/>
        <v>0.21849999999999997</v>
      </c>
      <c r="F310" s="9">
        <f t="shared" ca="1" si="23"/>
        <v>9.2531691000000055E-2</v>
      </c>
      <c r="G310" s="7"/>
      <c r="H310" s="9"/>
      <c r="I310" s="3"/>
      <c r="J310" s="3"/>
      <c r="K310" s="36"/>
      <c r="L310" s="38"/>
      <c r="M310" s="37"/>
      <c r="N310" s="37"/>
      <c r="O310" s="37"/>
    </row>
    <row r="311" spans="1:15" x14ac:dyDescent="0.2">
      <c r="A311">
        <f>+MassCurves!A279</f>
        <v>275</v>
      </c>
      <c r="B311" s="10">
        <f t="shared" si="20"/>
        <v>0.315</v>
      </c>
      <c r="C311" s="3">
        <f t="shared" ca="1" si="24"/>
        <v>8.4000000000000075E-2</v>
      </c>
      <c r="D311" s="9">
        <f t="shared" ca="1" si="21"/>
        <v>0</v>
      </c>
      <c r="E311" s="10">
        <f t="shared" ca="1" si="22"/>
        <v>0.21849999999999997</v>
      </c>
      <c r="F311" s="9">
        <f t="shared" ca="1" si="23"/>
        <v>9.2531691000000055E-2</v>
      </c>
      <c r="G311" s="7"/>
      <c r="H311" s="9"/>
      <c r="I311" s="3"/>
      <c r="J311" s="3"/>
      <c r="K311" s="36"/>
      <c r="L311" s="38"/>
      <c r="M311" s="37"/>
      <c r="N311" s="37"/>
      <c r="O311" s="37"/>
    </row>
    <row r="312" spans="1:15" x14ac:dyDescent="0.2">
      <c r="A312">
        <f>+MassCurves!A280</f>
        <v>276</v>
      </c>
      <c r="B312" s="10">
        <f t="shared" si="20"/>
        <v>0.31639999999999996</v>
      </c>
      <c r="C312" s="3">
        <f t="shared" ca="1" si="24"/>
        <v>8.399999999999995E-2</v>
      </c>
      <c r="D312" s="9">
        <f t="shared" ca="1" si="21"/>
        <v>0</v>
      </c>
      <c r="E312" s="10">
        <f t="shared" ca="1" si="22"/>
        <v>0.21849999999999997</v>
      </c>
      <c r="F312" s="9">
        <f t="shared" ca="1" si="23"/>
        <v>9.253169099999993E-2</v>
      </c>
      <c r="G312" s="7"/>
      <c r="H312" s="9"/>
      <c r="I312" s="3"/>
      <c r="J312" s="3"/>
      <c r="K312" s="36"/>
      <c r="L312" s="38"/>
      <c r="M312" s="37"/>
      <c r="N312" s="37"/>
      <c r="O312" s="37"/>
    </row>
    <row r="313" spans="1:15" x14ac:dyDescent="0.2">
      <c r="A313">
        <f>+MassCurves!A281</f>
        <v>277</v>
      </c>
      <c r="B313" s="10">
        <f t="shared" si="20"/>
        <v>0.31779999999999997</v>
      </c>
      <c r="C313" s="3">
        <f t="shared" ca="1" si="24"/>
        <v>8.399999999999995E-2</v>
      </c>
      <c r="D313" s="9">
        <f t="shared" ca="1" si="21"/>
        <v>0</v>
      </c>
      <c r="E313" s="10">
        <f t="shared" ca="1" si="22"/>
        <v>0.21849999999999997</v>
      </c>
      <c r="F313" s="9">
        <f t="shared" ca="1" si="23"/>
        <v>9.253169099999993E-2</v>
      </c>
      <c r="G313" s="7"/>
      <c r="H313" s="9"/>
      <c r="I313" s="3"/>
      <c r="J313" s="3"/>
      <c r="K313" s="36"/>
      <c r="L313" s="38"/>
      <c r="M313" s="37"/>
      <c r="N313" s="37"/>
      <c r="O313" s="37"/>
    </row>
    <row r="314" spans="1:15" x14ac:dyDescent="0.2">
      <c r="A314">
        <f>+MassCurves!A282</f>
        <v>278</v>
      </c>
      <c r="B314" s="10">
        <f t="shared" si="20"/>
        <v>0.31919999999999998</v>
      </c>
      <c r="C314" s="3">
        <f t="shared" ca="1" si="24"/>
        <v>8.399999999999995E-2</v>
      </c>
      <c r="D314" s="9">
        <f t="shared" ca="1" si="21"/>
        <v>0</v>
      </c>
      <c r="E314" s="10">
        <f t="shared" ca="1" si="22"/>
        <v>0.21849999999999997</v>
      </c>
      <c r="F314" s="9">
        <f t="shared" ca="1" si="23"/>
        <v>9.253169099999993E-2</v>
      </c>
      <c r="G314" s="7"/>
      <c r="H314" s="9"/>
      <c r="I314" s="3"/>
      <c r="J314" s="3"/>
      <c r="K314" s="36"/>
      <c r="L314" s="38"/>
      <c r="M314" s="37"/>
      <c r="N314" s="37"/>
      <c r="O314" s="37"/>
    </row>
    <row r="315" spans="1:15" x14ac:dyDescent="0.2">
      <c r="A315">
        <f>+MassCurves!A283</f>
        <v>279</v>
      </c>
      <c r="B315" s="10">
        <f t="shared" si="20"/>
        <v>0.3206</v>
      </c>
      <c r="C315" s="3">
        <f t="shared" ca="1" si="24"/>
        <v>8.4000000000000075E-2</v>
      </c>
      <c r="D315" s="9">
        <f t="shared" ca="1" si="21"/>
        <v>0</v>
      </c>
      <c r="E315" s="10">
        <f t="shared" ca="1" si="22"/>
        <v>0.21849999999999997</v>
      </c>
      <c r="F315" s="9">
        <f t="shared" ca="1" si="23"/>
        <v>9.2531691000000055E-2</v>
      </c>
      <c r="G315" s="7"/>
      <c r="H315" s="9"/>
      <c r="I315" s="3"/>
      <c r="J315" s="3"/>
      <c r="K315" s="36"/>
      <c r="L315" s="38"/>
      <c r="M315" s="37"/>
      <c r="N315" s="37"/>
      <c r="O315" s="37"/>
    </row>
    <row r="316" spans="1:15" x14ac:dyDescent="0.2">
      <c r="A316">
        <f>+MassCurves!A284</f>
        <v>280</v>
      </c>
      <c r="B316" s="10">
        <f t="shared" si="20"/>
        <v>0.32199999999999995</v>
      </c>
      <c r="C316" s="3">
        <f t="shared" ca="1" si="24"/>
        <v>8.399999999999995E-2</v>
      </c>
      <c r="D316" s="9">
        <f t="shared" ca="1" si="21"/>
        <v>0</v>
      </c>
      <c r="E316" s="10">
        <f t="shared" ca="1" si="22"/>
        <v>0.21849999999999997</v>
      </c>
      <c r="F316" s="9">
        <f t="shared" ca="1" si="23"/>
        <v>9.253169099999993E-2</v>
      </c>
      <c r="G316" s="7"/>
      <c r="H316" s="9"/>
      <c r="I316" s="3"/>
      <c r="J316" s="3"/>
      <c r="K316" s="36"/>
      <c r="L316" s="38"/>
      <c r="M316" s="37"/>
      <c r="N316" s="37"/>
      <c r="O316" s="37"/>
    </row>
    <row r="317" spans="1:15" x14ac:dyDescent="0.2">
      <c r="A317">
        <f>+MassCurves!A285</f>
        <v>281</v>
      </c>
      <c r="B317" s="10">
        <f t="shared" si="20"/>
        <v>0.32339999999999997</v>
      </c>
      <c r="C317" s="3">
        <f t="shared" ca="1" si="24"/>
        <v>8.399999999999995E-2</v>
      </c>
      <c r="D317" s="9">
        <f t="shared" ca="1" si="21"/>
        <v>0</v>
      </c>
      <c r="E317" s="10">
        <f t="shared" ca="1" si="22"/>
        <v>0.21849999999999997</v>
      </c>
      <c r="F317" s="9">
        <f t="shared" ca="1" si="23"/>
        <v>9.253169099999993E-2</v>
      </c>
      <c r="G317" s="7"/>
      <c r="H317" s="9"/>
      <c r="I317" s="3"/>
      <c r="J317" s="3"/>
      <c r="K317" s="36"/>
      <c r="L317" s="38"/>
      <c r="M317" s="37"/>
      <c r="N317" s="37"/>
      <c r="O317" s="37"/>
    </row>
    <row r="318" spans="1:15" x14ac:dyDescent="0.2">
      <c r="A318">
        <f>+MassCurves!A286</f>
        <v>282</v>
      </c>
      <c r="B318" s="10">
        <f t="shared" si="20"/>
        <v>0.32479999999999998</v>
      </c>
      <c r="C318" s="3">
        <f t="shared" ca="1" si="24"/>
        <v>8.399999999999995E-2</v>
      </c>
      <c r="D318" s="9">
        <f t="shared" ca="1" si="21"/>
        <v>0</v>
      </c>
      <c r="E318" s="10">
        <f t="shared" ca="1" si="22"/>
        <v>0.21849999999999997</v>
      </c>
      <c r="F318" s="9">
        <f t="shared" ca="1" si="23"/>
        <v>9.253169099999993E-2</v>
      </c>
      <c r="G318" s="7"/>
      <c r="H318" s="9"/>
      <c r="I318" s="3"/>
      <c r="J318" s="3"/>
      <c r="K318" s="36"/>
      <c r="L318" s="38"/>
      <c r="M318" s="37"/>
      <c r="N318" s="37"/>
      <c r="O318" s="37"/>
    </row>
    <row r="319" spans="1:15" x14ac:dyDescent="0.2">
      <c r="A319">
        <f>+MassCurves!A287</f>
        <v>283</v>
      </c>
      <c r="B319" s="10">
        <f t="shared" si="20"/>
        <v>0.32619999999999999</v>
      </c>
      <c r="C319" s="3">
        <f t="shared" ca="1" si="24"/>
        <v>8.4000000000000075E-2</v>
      </c>
      <c r="D319" s="9">
        <f t="shared" ca="1" si="21"/>
        <v>0</v>
      </c>
      <c r="E319" s="10">
        <f t="shared" ca="1" si="22"/>
        <v>0.21849999999999997</v>
      </c>
      <c r="F319" s="9">
        <f t="shared" ca="1" si="23"/>
        <v>9.2531691000000055E-2</v>
      </c>
      <c r="G319" s="7"/>
      <c r="H319" s="9"/>
      <c r="I319" s="3"/>
      <c r="J319" s="3"/>
      <c r="K319" s="36"/>
      <c r="L319" s="38"/>
      <c r="M319" s="37"/>
      <c r="N319" s="37"/>
      <c r="O319" s="37"/>
    </row>
    <row r="320" spans="1:15" x14ac:dyDescent="0.2">
      <c r="A320">
        <f>+MassCurves!A288</f>
        <v>284</v>
      </c>
      <c r="B320" s="10">
        <f t="shared" si="20"/>
        <v>0.3276</v>
      </c>
      <c r="C320" s="3">
        <f t="shared" ca="1" si="24"/>
        <v>8.4000000000000075E-2</v>
      </c>
      <c r="D320" s="9">
        <f t="shared" ca="1" si="21"/>
        <v>0</v>
      </c>
      <c r="E320" s="10">
        <f t="shared" ca="1" si="22"/>
        <v>0.21849999999999997</v>
      </c>
      <c r="F320" s="9">
        <f t="shared" ca="1" si="23"/>
        <v>9.2531691000000055E-2</v>
      </c>
      <c r="G320" s="7"/>
      <c r="H320" s="9"/>
      <c r="I320" s="3"/>
      <c r="J320" s="3"/>
      <c r="K320" s="36"/>
      <c r="L320" s="38"/>
      <c r="M320" s="37"/>
      <c r="N320" s="37"/>
      <c r="O320" s="37"/>
    </row>
    <row r="321" spans="1:15" x14ac:dyDescent="0.2">
      <c r="A321">
        <f>+MassCurves!A289</f>
        <v>285</v>
      </c>
      <c r="B321" s="10">
        <f t="shared" si="20"/>
        <v>0.32899999999999996</v>
      </c>
      <c r="C321" s="3">
        <f t="shared" ca="1" si="24"/>
        <v>8.399999999999995E-2</v>
      </c>
      <c r="D321" s="9">
        <f t="shared" ca="1" si="21"/>
        <v>0</v>
      </c>
      <c r="E321" s="10">
        <f t="shared" ca="1" si="22"/>
        <v>0.21849999999999997</v>
      </c>
      <c r="F321" s="9">
        <f t="shared" ca="1" si="23"/>
        <v>9.253169099999993E-2</v>
      </c>
      <c r="G321" s="7"/>
      <c r="H321" s="9"/>
      <c r="I321" s="3"/>
      <c r="J321" s="3"/>
      <c r="K321" s="36"/>
      <c r="L321" s="38"/>
      <c r="M321" s="37"/>
      <c r="N321" s="37"/>
      <c r="O321" s="37"/>
    </row>
    <row r="322" spans="1:15" x14ac:dyDescent="0.2">
      <c r="A322">
        <f>+MassCurves!A290</f>
        <v>286</v>
      </c>
      <c r="B322" s="10">
        <f t="shared" si="20"/>
        <v>0.33039999999999997</v>
      </c>
      <c r="C322" s="3">
        <f t="shared" ca="1" si="24"/>
        <v>8.399999999999995E-2</v>
      </c>
      <c r="D322" s="9">
        <f t="shared" ca="1" si="21"/>
        <v>0</v>
      </c>
      <c r="E322" s="10">
        <f t="shared" ca="1" si="22"/>
        <v>0.21849999999999997</v>
      </c>
      <c r="F322" s="9">
        <f t="shared" ca="1" si="23"/>
        <v>9.253169099999993E-2</v>
      </c>
      <c r="G322" s="7"/>
      <c r="H322" s="9"/>
      <c r="I322" s="3"/>
      <c r="J322" s="3"/>
      <c r="K322" s="36"/>
      <c r="L322" s="38"/>
      <c r="M322" s="37"/>
      <c r="N322" s="37"/>
      <c r="O322" s="37"/>
    </row>
    <row r="323" spans="1:15" x14ac:dyDescent="0.2">
      <c r="A323">
        <f>+MassCurves!A291</f>
        <v>287</v>
      </c>
      <c r="B323" s="10">
        <f t="shared" si="20"/>
        <v>0.33179999999999998</v>
      </c>
      <c r="C323" s="3">
        <f t="shared" ca="1" si="24"/>
        <v>8.399999999999995E-2</v>
      </c>
      <c r="D323" s="9">
        <f t="shared" ca="1" si="21"/>
        <v>0</v>
      </c>
      <c r="E323" s="10">
        <f t="shared" ca="1" si="22"/>
        <v>0.21849999999999997</v>
      </c>
      <c r="F323" s="9">
        <f t="shared" ca="1" si="23"/>
        <v>9.253169099999993E-2</v>
      </c>
      <c r="G323" s="7"/>
      <c r="H323" s="9"/>
      <c r="I323" s="3"/>
      <c r="J323" s="3"/>
      <c r="K323" s="36"/>
      <c r="L323" s="38"/>
      <c r="M323" s="37"/>
      <c r="N323" s="37"/>
      <c r="O323" s="37"/>
    </row>
    <row r="324" spans="1:15" x14ac:dyDescent="0.2">
      <c r="A324">
        <f>+MassCurves!A292</f>
        <v>288</v>
      </c>
      <c r="B324" s="10">
        <f t="shared" si="20"/>
        <v>0.3332</v>
      </c>
      <c r="C324" s="3">
        <f t="shared" ca="1" si="24"/>
        <v>8.4000000000000075E-2</v>
      </c>
      <c r="D324" s="9">
        <f t="shared" ca="1" si="21"/>
        <v>0</v>
      </c>
      <c r="E324" s="10">
        <f t="shared" ca="1" si="22"/>
        <v>0.21849999999999997</v>
      </c>
      <c r="F324" s="9">
        <f t="shared" ca="1" si="23"/>
        <v>9.2531691000000055E-2</v>
      </c>
      <c r="G324" s="7"/>
      <c r="H324" s="9"/>
      <c r="I324" s="3"/>
      <c r="J324" s="3"/>
      <c r="K324" s="36"/>
      <c r="L324" s="38"/>
      <c r="M324" s="37"/>
      <c r="N324" s="37"/>
      <c r="O324" s="37"/>
    </row>
    <row r="325" spans="1:15" x14ac:dyDescent="0.2">
      <c r="A325">
        <f>+MassCurves!A293</f>
        <v>289</v>
      </c>
      <c r="B325" s="10">
        <f t="shared" si="20"/>
        <v>0.33459999999999995</v>
      </c>
      <c r="C325" s="3">
        <f t="shared" ca="1" si="24"/>
        <v>8.399999999999995E-2</v>
      </c>
      <c r="D325" s="9">
        <f t="shared" ca="1" si="21"/>
        <v>0</v>
      </c>
      <c r="E325" s="10">
        <f t="shared" ca="1" si="22"/>
        <v>0.21849999999999997</v>
      </c>
      <c r="F325" s="9">
        <f t="shared" ca="1" si="23"/>
        <v>9.253169099999993E-2</v>
      </c>
      <c r="G325" s="7"/>
      <c r="H325" s="9"/>
      <c r="I325" s="3"/>
      <c r="J325" s="3"/>
      <c r="K325" s="36"/>
      <c r="L325" s="38"/>
      <c r="M325" s="37"/>
      <c r="N325" s="37"/>
      <c r="O325" s="37"/>
    </row>
    <row r="326" spans="1:15" x14ac:dyDescent="0.2">
      <c r="A326">
        <f>+MassCurves!A294</f>
        <v>290</v>
      </c>
      <c r="B326" s="10">
        <f t="shared" si="20"/>
        <v>0.33599999999999997</v>
      </c>
      <c r="C326" s="3">
        <f t="shared" ca="1" si="24"/>
        <v>8.399999999999995E-2</v>
      </c>
      <c r="D326" s="9">
        <f t="shared" ca="1" si="21"/>
        <v>0</v>
      </c>
      <c r="E326" s="10">
        <f t="shared" ca="1" si="22"/>
        <v>0.21849999999999997</v>
      </c>
      <c r="F326" s="9">
        <f t="shared" ca="1" si="23"/>
        <v>9.253169099999993E-2</v>
      </c>
      <c r="G326" s="7"/>
      <c r="H326" s="9"/>
      <c r="I326" s="3"/>
      <c r="J326" s="3"/>
      <c r="K326" s="36"/>
      <c r="L326" s="38"/>
      <c r="M326" s="37"/>
      <c r="N326" s="37"/>
      <c r="O326" s="37"/>
    </row>
    <row r="327" spans="1:15" x14ac:dyDescent="0.2">
      <c r="A327">
        <f>+MassCurves!A295</f>
        <v>291</v>
      </c>
      <c r="B327" s="10">
        <f t="shared" si="20"/>
        <v>0.33739999999999998</v>
      </c>
      <c r="C327" s="3">
        <f t="shared" ca="1" si="24"/>
        <v>8.399999999999995E-2</v>
      </c>
      <c r="D327" s="9">
        <f t="shared" ca="1" si="21"/>
        <v>0</v>
      </c>
      <c r="E327" s="10">
        <f t="shared" ca="1" si="22"/>
        <v>0.21849999999999997</v>
      </c>
      <c r="F327" s="9">
        <f t="shared" ca="1" si="23"/>
        <v>9.253169099999993E-2</v>
      </c>
      <c r="G327" s="7"/>
      <c r="H327" s="9"/>
      <c r="I327" s="3"/>
      <c r="J327" s="3"/>
      <c r="K327" s="36"/>
      <c r="L327" s="38"/>
      <c r="M327" s="37"/>
      <c r="N327" s="37"/>
      <c r="O327" s="37"/>
    </row>
    <row r="328" spans="1:15" x14ac:dyDescent="0.2">
      <c r="A328">
        <f>+MassCurves!A296</f>
        <v>292</v>
      </c>
      <c r="B328" s="10">
        <f t="shared" si="20"/>
        <v>0.33879999999999999</v>
      </c>
      <c r="C328" s="3">
        <f t="shared" ca="1" si="24"/>
        <v>8.4000000000000075E-2</v>
      </c>
      <c r="D328" s="9">
        <f t="shared" ca="1" si="21"/>
        <v>0</v>
      </c>
      <c r="E328" s="10">
        <f t="shared" ca="1" si="22"/>
        <v>0.21849999999999997</v>
      </c>
      <c r="F328" s="9">
        <f t="shared" ca="1" si="23"/>
        <v>9.2531691000000055E-2</v>
      </c>
      <c r="G328" s="7"/>
      <c r="H328" s="9"/>
      <c r="I328" s="3"/>
      <c r="J328" s="3"/>
      <c r="K328" s="36"/>
      <c r="L328" s="38"/>
      <c r="M328" s="37"/>
      <c r="N328" s="37"/>
      <c r="O328" s="37"/>
    </row>
    <row r="329" spans="1:15" x14ac:dyDescent="0.2">
      <c r="A329">
        <f>+MassCurves!A297</f>
        <v>293</v>
      </c>
      <c r="B329" s="10">
        <f t="shared" si="20"/>
        <v>0.3402</v>
      </c>
      <c r="C329" s="3">
        <f t="shared" ca="1" si="24"/>
        <v>8.4000000000000075E-2</v>
      </c>
      <c r="D329" s="9">
        <f t="shared" ca="1" si="21"/>
        <v>0</v>
      </c>
      <c r="E329" s="10">
        <f t="shared" ca="1" si="22"/>
        <v>0.21849999999999997</v>
      </c>
      <c r="F329" s="9">
        <f t="shared" ca="1" si="23"/>
        <v>9.2531691000000055E-2</v>
      </c>
      <c r="G329" s="7"/>
      <c r="H329" s="9"/>
      <c r="I329" s="3"/>
      <c r="J329" s="3"/>
      <c r="K329" s="36"/>
      <c r="L329" s="38"/>
      <c r="M329" s="37"/>
      <c r="N329" s="37"/>
      <c r="O329" s="37"/>
    </row>
    <row r="330" spans="1:15" x14ac:dyDescent="0.2">
      <c r="A330">
        <f>+MassCurves!A298</f>
        <v>294</v>
      </c>
      <c r="B330" s="10">
        <f t="shared" si="20"/>
        <v>0.34159999999999996</v>
      </c>
      <c r="C330" s="3">
        <f t="shared" ca="1" si="24"/>
        <v>8.399999999999995E-2</v>
      </c>
      <c r="D330" s="9">
        <f t="shared" ca="1" si="21"/>
        <v>0</v>
      </c>
      <c r="E330" s="10">
        <f t="shared" ca="1" si="22"/>
        <v>0.21849999999999997</v>
      </c>
      <c r="F330" s="9">
        <f t="shared" ca="1" si="23"/>
        <v>9.253169099999993E-2</v>
      </c>
      <c r="G330" s="7"/>
      <c r="H330" s="9"/>
      <c r="I330" s="3"/>
      <c r="J330" s="3"/>
      <c r="K330" s="36"/>
      <c r="L330" s="38"/>
      <c r="M330" s="37"/>
      <c r="N330" s="37"/>
      <c r="O330" s="37"/>
    </row>
    <row r="331" spans="1:15" x14ac:dyDescent="0.2">
      <c r="A331">
        <f>+MassCurves!A299</f>
        <v>295</v>
      </c>
      <c r="B331" s="10">
        <f t="shared" si="20"/>
        <v>0.34299999999999997</v>
      </c>
      <c r="C331" s="3">
        <f t="shared" ca="1" si="24"/>
        <v>8.399999999999995E-2</v>
      </c>
      <c r="D331" s="9">
        <f t="shared" ca="1" si="21"/>
        <v>0</v>
      </c>
      <c r="E331" s="10">
        <f t="shared" ca="1" si="22"/>
        <v>0.21849999999999997</v>
      </c>
      <c r="F331" s="9">
        <f t="shared" ca="1" si="23"/>
        <v>9.253169099999993E-2</v>
      </c>
      <c r="G331" s="7"/>
      <c r="H331" s="9"/>
      <c r="I331" s="3"/>
      <c r="J331" s="3"/>
      <c r="K331" s="36"/>
      <c r="L331" s="38"/>
      <c r="M331" s="37"/>
      <c r="N331" s="37"/>
      <c r="O331" s="37"/>
    </row>
    <row r="332" spans="1:15" x14ac:dyDescent="0.2">
      <c r="A332">
        <f>+MassCurves!A300</f>
        <v>296</v>
      </c>
      <c r="B332" s="10">
        <f t="shared" si="20"/>
        <v>0.34439999999999998</v>
      </c>
      <c r="C332" s="3">
        <f t="shared" ca="1" si="24"/>
        <v>8.399999999999995E-2</v>
      </c>
      <c r="D332" s="9">
        <f t="shared" ca="1" si="21"/>
        <v>0</v>
      </c>
      <c r="E332" s="10">
        <f t="shared" ca="1" si="22"/>
        <v>0.21849999999999997</v>
      </c>
      <c r="F332" s="9">
        <f t="shared" ca="1" si="23"/>
        <v>9.253169099999993E-2</v>
      </c>
      <c r="G332" s="7"/>
      <c r="H332" s="9"/>
      <c r="I332" s="3"/>
      <c r="J332" s="3"/>
      <c r="K332" s="36"/>
      <c r="L332" s="38"/>
      <c r="M332" s="37"/>
      <c r="N332" s="37"/>
      <c r="O332" s="37"/>
    </row>
    <row r="333" spans="1:15" x14ac:dyDescent="0.2">
      <c r="A333">
        <f>+MassCurves!A301</f>
        <v>297</v>
      </c>
      <c r="B333" s="10">
        <f t="shared" si="20"/>
        <v>0.3458</v>
      </c>
      <c r="C333" s="3">
        <f t="shared" ca="1" si="24"/>
        <v>8.4000000000000075E-2</v>
      </c>
      <c r="D333" s="9">
        <f t="shared" ca="1" si="21"/>
        <v>0</v>
      </c>
      <c r="E333" s="10">
        <f t="shared" ca="1" si="22"/>
        <v>0.21849999999999997</v>
      </c>
      <c r="F333" s="9">
        <f t="shared" ca="1" si="23"/>
        <v>9.2531691000000055E-2</v>
      </c>
      <c r="G333" s="7"/>
      <c r="H333" s="9"/>
      <c r="I333" s="3"/>
      <c r="J333" s="3"/>
      <c r="K333" s="36"/>
      <c r="L333" s="38"/>
      <c r="M333" s="37"/>
      <c r="N333" s="37"/>
      <c r="O333" s="37"/>
    </row>
    <row r="334" spans="1:15" x14ac:dyDescent="0.2">
      <c r="A334">
        <f>+MassCurves!A302</f>
        <v>298</v>
      </c>
      <c r="B334" s="10">
        <f t="shared" si="20"/>
        <v>0.34719999999999995</v>
      </c>
      <c r="C334" s="3">
        <f t="shared" ca="1" si="24"/>
        <v>8.399999999999995E-2</v>
      </c>
      <c r="D334" s="9">
        <f t="shared" ca="1" si="21"/>
        <v>0</v>
      </c>
      <c r="E334" s="10">
        <f t="shared" ca="1" si="22"/>
        <v>0.21849999999999997</v>
      </c>
      <c r="F334" s="9">
        <f t="shared" ca="1" si="23"/>
        <v>9.253169099999993E-2</v>
      </c>
      <c r="G334" s="7"/>
      <c r="H334" s="9"/>
      <c r="I334" s="3"/>
      <c r="J334" s="3"/>
      <c r="K334" s="36"/>
      <c r="L334" s="38"/>
      <c r="M334" s="37"/>
      <c r="N334" s="37"/>
      <c r="O334" s="37"/>
    </row>
    <row r="335" spans="1:15" x14ac:dyDescent="0.2">
      <c r="A335">
        <f>+MassCurves!A303</f>
        <v>299</v>
      </c>
      <c r="B335" s="10">
        <f t="shared" si="20"/>
        <v>0.34859999999999997</v>
      </c>
      <c r="C335" s="3">
        <f t="shared" ca="1" si="24"/>
        <v>8.399999999999995E-2</v>
      </c>
      <c r="D335" s="9">
        <f t="shared" ca="1" si="21"/>
        <v>0</v>
      </c>
      <c r="E335" s="10">
        <f t="shared" ca="1" si="22"/>
        <v>0.21849999999999997</v>
      </c>
      <c r="F335" s="9">
        <f t="shared" ca="1" si="23"/>
        <v>9.253169099999993E-2</v>
      </c>
      <c r="G335" s="7"/>
      <c r="H335" s="9"/>
      <c r="I335" s="3"/>
      <c r="J335" s="3"/>
      <c r="K335" s="36"/>
      <c r="L335" s="38"/>
      <c r="M335" s="37"/>
      <c r="N335" s="37"/>
      <c r="O335" s="37"/>
    </row>
    <row r="336" spans="1:15" x14ac:dyDescent="0.2">
      <c r="A336">
        <f>+MassCurves!A304</f>
        <v>300</v>
      </c>
      <c r="B336" s="10">
        <f t="shared" si="20"/>
        <v>0.35</v>
      </c>
      <c r="C336" s="3">
        <f t="shared" ca="1" si="24"/>
        <v>8.399999999999995E-2</v>
      </c>
      <c r="D336" s="9">
        <f t="shared" ca="1" si="21"/>
        <v>0</v>
      </c>
      <c r="E336" s="10">
        <f t="shared" ca="1" si="22"/>
        <v>0.21849999999999997</v>
      </c>
      <c r="F336" s="9">
        <f t="shared" ca="1" si="23"/>
        <v>9.253169099999993E-2</v>
      </c>
      <c r="G336" s="7"/>
      <c r="H336" s="9"/>
      <c r="I336" s="3"/>
      <c r="J336" s="3"/>
      <c r="K336" s="36"/>
      <c r="L336" s="38"/>
      <c r="M336" s="37"/>
      <c r="N336" s="37"/>
      <c r="O336" s="37"/>
    </row>
    <row r="337" spans="1:15" x14ac:dyDescent="0.2">
      <c r="A337">
        <f>+MassCurves!A305</f>
        <v>301</v>
      </c>
      <c r="B337" s="10">
        <f t="shared" si="20"/>
        <v>0.35169999999999996</v>
      </c>
      <c r="C337" s="3">
        <f t="shared" ca="1" si="24"/>
        <v>8.471999999999999E-2</v>
      </c>
      <c r="D337" s="9">
        <f t="shared" ca="1" si="21"/>
        <v>0</v>
      </c>
      <c r="E337" s="10">
        <f t="shared" ca="1" si="22"/>
        <v>0.21849999999999997</v>
      </c>
      <c r="F337" s="9">
        <f t="shared" ca="1" si="23"/>
        <v>9.3324819779999971E-2</v>
      </c>
      <c r="G337" s="7"/>
      <c r="H337" s="9"/>
      <c r="I337" s="3"/>
      <c r="J337" s="3"/>
      <c r="K337" s="36"/>
      <c r="L337" s="38"/>
      <c r="M337" s="37"/>
      <c r="N337" s="37"/>
      <c r="O337" s="37"/>
    </row>
    <row r="338" spans="1:15" x14ac:dyDescent="0.2">
      <c r="A338">
        <f>+MassCurves!A306</f>
        <v>302</v>
      </c>
      <c r="B338" s="10">
        <f t="shared" si="20"/>
        <v>0.35339999999999999</v>
      </c>
      <c r="C338" s="3">
        <f t="shared" ca="1" si="24"/>
        <v>8.5440000000000044E-2</v>
      </c>
      <c r="D338" s="9">
        <f t="shared" ca="1" si="21"/>
        <v>0</v>
      </c>
      <c r="E338" s="10">
        <f t="shared" ca="1" si="22"/>
        <v>0.21849999999999997</v>
      </c>
      <c r="F338" s="9">
        <f t="shared" ca="1" si="23"/>
        <v>9.4117948560000039E-2</v>
      </c>
      <c r="G338" s="7"/>
      <c r="H338" s="9"/>
      <c r="I338" s="3"/>
      <c r="J338" s="3"/>
      <c r="K338" s="36"/>
      <c r="L338" s="38"/>
      <c r="M338" s="37"/>
      <c r="N338" s="37"/>
      <c r="O338" s="37"/>
    </row>
    <row r="339" spans="1:15" x14ac:dyDescent="0.2">
      <c r="A339">
        <f>+MassCurves!A307</f>
        <v>303</v>
      </c>
      <c r="B339" s="10">
        <f t="shared" si="20"/>
        <v>0.35509999999999997</v>
      </c>
      <c r="C339" s="3">
        <f t="shared" ca="1" si="24"/>
        <v>8.6159999999999973E-2</v>
      </c>
      <c r="D339" s="9">
        <f t="shared" ca="1" si="21"/>
        <v>0</v>
      </c>
      <c r="E339" s="10">
        <f t="shared" ca="1" si="22"/>
        <v>0.21849999999999997</v>
      </c>
      <c r="F339" s="9">
        <f t="shared" ca="1" si="23"/>
        <v>9.4911077339999955E-2</v>
      </c>
      <c r="G339" s="7"/>
      <c r="H339" s="9"/>
      <c r="I339" s="3"/>
      <c r="J339" s="3"/>
      <c r="K339" s="36"/>
      <c r="L339" s="38"/>
      <c r="M339" s="37"/>
      <c r="N339" s="37"/>
      <c r="O339" s="37"/>
    </row>
    <row r="340" spans="1:15" x14ac:dyDescent="0.2">
      <c r="A340">
        <f>+MassCurves!A308</f>
        <v>304</v>
      </c>
      <c r="B340" s="10">
        <f t="shared" si="20"/>
        <v>0.35680000000000001</v>
      </c>
      <c r="C340" s="3">
        <f t="shared" ca="1" si="24"/>
        <v>8.6880000000000027E-2</v>
      </c>
      <c r="D340" s="9">
        <f t="shared" ca="1" si="21"/>
        <v>0</v>
      </c>
      <c r="E340" s="10">
        <f t="shared" ca="1" si="22"/>
        <v>0.21849999999999997</v>
      </c>
      <c r="F340" s="9">
        <f t="shared" ca="1" si="23"/>
        <v>9.570420612000001E-2</v>
      </c>
      <c r="G340" s="7"/>
      <c r="H340" s="9"/>
      <c r="I340" s="3"/>
      <c r="J340" s="3"/>
      <c r="K340" s="36"/>
      <c r="L340" s="38"/>
      <c r="M340" s="37"/>
      <c r="N340" s="37"/>
      <c r="O340" s="37"/>
    </row>
    <row r="341" spans="1:15" x14ac:dyDescent="0.2">
      <c r="A341">
        <f>+MassCurves!A309</f>
        <v>305</v>
      </c>
      <c r="B341" s="10">
        <f t="shared" si="20"/>
        <v>0.35849999999999999</v>
      </c>
      <c r="C341" s="3">
        <f t="shared" ca="1" si="24"/>
        <v>8.7600000000000067E-2</v>
      </c>
      <c r="D341" s="9">
        <f t="shared" ca="1" si="21"/>
        <v>0</v>
      </c>
      <c r="E341" s="10">
        <f t="shared" ca="1" si="22"/>
        <v>0.21849999999999997</v>
      </c>
      <c r="F341" s="9">
        <f t="shared" ca="1" si="23"/>
        <v>9.6497334900000051E-2</v>
      </c>
      <c r="G341" s="7"/>
      <c r="H341" s="9"/>
      <c r="I341" s="3"/>
      <c r="J341" s="3"/>
      <c r="K341" s="36"/>
      <c r="L341" s="38"/>
      <c r="M341" s="37"/>
      <c r="N341" s="37"/>
      <c r="O341" s="37"/>
    </row>
    <row r="342" spans="1:15" x14ac:dyDescent="0.2">
      <c r="A342">
        <f>+MassCurves!A310</f>
        <v>306</v>
      </c>
      <c r="B342" s="10">
        <f t="shared" si="20"/>
        <v>0.36019999999999996</v>
      </c>
      <c r="C342" s="3">
        <f t="shared" ca="1" si="24"/>
        <v>8.8319999999999996E-2</v>
      </c>
      <c r="D342" s="9">
        <f t="shared" ca="1" si="21"/>
        <v>0</v>
      </c>
      <c r="E342" s="10">
        <f t="shared" ca="1" si="22"/>
        <v>0.21849999999999997</v>
      </c>
      <c r="F342" s="9">
        <f t="shared" ca="1" si="23"/>
        <v>9.7290463679999981E-2</v>
      </c>
      <c r="G342" s="7"/>
      <c r="H342" s="9"/>
      <c r="I342" s="3"/>
      <c r="J342" s="3"/>
      <c r="K342" s="36"/>
      <c r="L342" s="38"/>
      <c r="M342" s="37"/>
      <c r="N342" s="37"/>
      <c r="O342" s="37"/>
    </row>
    <row r="343" spans="1:15" x14ac:dyDescent="0.2">
      <c r="A343">
        <f>+MassCurves!A311</f>
        <v>307</v>
      </c>
      <c r="B343" s="10">
        <f t="shared" si="20"/>
        <v>0.3619</v>
      </c>
      <c r="C343" s="3">
        <f t="shared" ca="1" si="24"/>
        <v>8.9040000000000064E-2</v>
      </c>
      <c r="D343" s="9">
        <f t="shared" ca="1" si="21"/>
        <v>0</v>
      </c>
      <c r="E343" s="10">
        <f t="shared" ca="1" si="22"/>
        <v>0.21849999999999997</v>
      </c>
      <c r="F343" s="9">
        <f t="shared" ca="1" si="23"/>
        <v>9.8083592460000063E-2</v>
      </c>
      <c r="G343" s="7"/>
      <c r="H343" s="9"/>
      <c r="I343" s="3"/>
      <c r="J343" s="3"/>
      <c r="K343" s="36"/>
      <c r="L343" s="38"/>
      <c r="M343" s="37"/>
      <c r="N343" s="37"/>
      <c r="O343" s="37"/>
    </row>
    <row r="344" spans="1:15" x14ac:dyDescent="0.2">
      <c r="A344">
        <f>+MassCurves!A312</f>
        <v>308</v>
      </c>
      <c r="B344" s="10">
        <f t="shared" si="20"/>
        <v>0.36359999999999998</v>
      </c>
      <c r="C344" s="3">
        <f t="shared" ca="1" si="24"/>
        <v>8.9759999999999965E-2</v>
      </c>
      <c r="D344" s="9">
        <f t="shared" ca="1" si="21"/>
        <v>0</v>
      </c>
      <c r="E344" s="10">
        <f t="shared" ca="1" si="22"/>
        <v>0.21849999999999997</v>
      </c>
      <c r="F344" s="9">
        <f t="shared" ca="1" si="23"/>
        <v>9.8876721239999951E-2</v>
      </c>
      <c r="G344" s="7"/>
      <c r="H344" s="9"/>
      <c r="I344" s="3"/>
      <c r="J344" s="3"/>
      <c r="K344" s="36"/>
      <c r="L344" s="38"/>
      <c r="M344" s="37"/>
      <c r="N344" s="37"/>
      <c r="O344" s="37"/>
    </row>
    <row r="345" spans="1:15" x14ac:dyDescent="0.2">
      <c r="A345">
        <f>+MassCurves!A313</f>
        <v>309</v>
      </c>
      <c r="B345" s="10">
        <f t="shared" si="20"/>
        <v>0.36529999999999996</v>
      </c>
      <c r="C345" s="3">
        <f t="shared" ca="1" si="24"/>
        <v>9.0479999999999894E-2</v>
      </c>
      <c r="D345" s="9">
        <f t="shared" ca="1" si="21"/>
        <v>0</v>
      </c>
      <c r="E345" s="10">
        <f t="shared" ca="1" si="22"/>
        <v>0.21849999999999997</v>
      </c>
      <c r="F345" s="9">
        <f t="shared" ca="1" si="23"/>
        <v>9.9669850019999881E-2</v>
      </c>
      <c r="G345" s="7"/>
      <c r="H345" s="9"/>
      <c r="I345" s="3"/>
      <c r="J345" s="3"/>
      <c r="K345" s="36"/>
      <c r="L345" s="38"/>
      <c r="M345" s="37"/>
      <c r="N345" s="37"/>
      <c r="O345" s="37"/>
    </row>
    <row r="346" spans="1:15" x14ac:dyDescent="0.2">
      <c r="A346">
        <f>+MassCurves!A314</f>
        <v>310</v>
      </c>
      <c r="B346" s="10">
        <f t="shared" si="20"/>
        <v>0.36699999999999999</v>
      </c>
      <c r="C346" s="3">
        <f t="shared" ca="1" si="24"/>
        <v>9.1200000000000087E-2</v>
      </c>
      <c r="D346" s="9">
        <f t="shared" ca="1" si="21"/>
        <v>0</v>
      </c>
      <c r="E346" s="10">
        <f t="shared" ca="1" si="22"/>
        <v>0.21849999999999997</v>
      </c>
      <c r="F346" s="9">
        <f t="shared" ca="1" si="23"/>
        <v>0.10046297880000009</v>
      </c>
      <c r="G346" s="7"/>
      <c r="H346" s="9"/>
      <c r="I346" s="3"/>
      <c r="J346" s="3"/>
      <c r="K346" s="36"/>
      <c r="L346" s="38"/>
      <c r="M346" s="37"/>
      <c r="N346" s="37"/>
      <c r="O346" s="37"/>
    </row>
    <row r="347" spans="1:15" x14ac:dyDescent="0.2">
      <c r="A347">
        <f>+MassCurves!A315</f>
        <v>311</v>
      </c>
      <c r="B347" s="10">
        <f t="shared" si="20"/>
        <v>0.36869999999999997</v>
      </c>
      <c r="C347" s="3">
        <f t="shared" ca="1" si="24"/>
        <v>9.1920000000000002E-2</v>
      </c>
      <c r="D347" s="9">
        <f t="shared" ca="1" si="21"/>
        <v>0</v>
      </c>
      <c r="E347" s="10">
        <f t="shared" ca="1" si="22"/>
        <v>0.21849999999999997</v>
      </c>
      <c r="F347" s="9">
        <f t="shared" ca="1" si="23"/>
        <v>0.10125610757999999</v>
      </c>
      <c r="G347" s="7"/>
      <c r="H347" s="9"/>
      <c r="I347" s="3"/>
      <c r="J347" s="3"/>
      <c r="K347" s="36"/>
      <c r="L347" s="38"/>
      <c r="M347" s="37"/>
      <c r="N347" s="37"/>
      <c r="O347" s="37"/>
    </row>
    <row r="348" spans="1:15" x14ac:dyDescent="0.2">
      <c r="A348">
        <f>+MassCurves!A316</f>
        <v>312</v>
      </c>
      <c r="B348" s="10">
        <f t="shared" si="20"/>
        <v>0.37040000000000001</v>
      </c>
      <c r="C348" s="3">
        <f t="shared" ca="1" si="24"/>
        <v>9.2640000000000056E-2</v>
      </c>
      <c r="D348" s="9">
        <f t="shared" ca="1" si="21"/>
        <v>0</v>
      </c>
      <c r="E348" s="10">
        <f t="shared" ca="1" si="22"/>
        <v>0.21849999999999997</v>
      </c>
      <c r="F348" s="9">
        <f t="shared" ca="1" si="23"/>
        <v>0.10204923636000006</v>
      </c>
      <c r="G348" s="7"/>
      <c r="H348" s="9"/>
      <c r="I348" s="3"/>
      <c r="J348" s="3"/>
      <c r="K348" s="36"/>
      <c r="L348" s="38"/>
      <c r="M348" s="37"/>
      <c r="N348" s="37"/>
      <c r="O348" s="37"/>
    </row>
    <row r="349" spans="1:15" x14ac:dyDescent="0.2">
      <c r="A349">
        <f>+MassCurves!A317</f>
        <v>313</v>
      </c>
      <c r="B349" s="10">
        <f t="shared" si="20"/>
        <v>0.37209999999999999</v>
      </c>
      <c r="C349" s="3">
        <f t="shared" ca="1" si="24"/>
        <v>9.3359999999999985E-2</v>
      </c>
      <c r="D349" s="9">
        <f t="shared" ca="1" si="21"/>
        <v>0</v>
      </c>
      <c r="E349" s="10">
        <f t="shared" ca="1" si="22"/>
        <v>0.21849999999999997</v>
      </c>
      <c r="F349" s="9">
        <f t="shared" ca="1" si="23"/>
        <v>0.10284236513999996</v>
      </c>
      <c r="G349" s="7"/>
      <c r="H349" s="9"/>
      <c r="I349" s="3"/>
      <c r="J349" s="3"/>
      <c r="K349" s="36"/>
      <c r="L349" s="38"/>
      <c r="M349" s="37"/>
      <c r="N349" s="37"/>
      <c r="O349" s="37"/>
    </row>
    <row r="350" spans="1:15" x14ac:dyDescent="0.2">
      <c r="A350">
        <f>+MassCurves!A318</f>
        <v>314</v>
      </c>
      <c r="B350" s="10">
        <f t="shared" si="20"/>
        <v>0.37379999999999997</v>
      </c>
      <c r="C350" s="3">
        <f t="shared" ca="1" si="24"/>
        <v>9.4080000000000039E-2</v>
      </c>
      <c r="D350" s="9">
        <f t="shared" ca="1" si="21"/>
        <v>0</v>
      </c>
      <c r="E350" s="10">
        <f t="shared" ca="1" si="22"/>
        <v>0.21849999999999997</v>
      </c>
      <c r="F350" s="9">
        <f t="shared" ca="1" si="23"/>
        <v>0.10363549392000002</v>
      </c>
      <c r="G350" s="7"/>
      <c r="H350" s="9"/>
      <c r="I350" s="3"/>
      <c r="J350" s="3"/>
      <c r="K350" s="36"/>
      <c r="L350" s="38"/>
      <c r="M350" s="37"/>
      <c r="N350" s="37"/>
      <c r="O350" s="37"/>
    </row>
    <row r="351" spans="1:15" x14ac:dyDescent="0.2">
      <c r="A351">
        <f>+MassCurves!A319</f>
        <v>315</v>
      </c>
      <c r="B351" s="10">
        <f t="shared" si="20"/>
        <v>0.3755</v>
      </c>
      <c r="C351" s="3">
        <f t="shared" ca="1" si="24"/>
        <v>9.4800000000000079E-2</v>
      </c>
      <c r="D351" s="9">
        <f t="shared" ca="1" si="21"/>
        <v>0</v>
      </c>
      <c r="E351" s="10">
        <f t="shared" ca="1" si="22"/>
        <v>0.21849999999999997</v>
      </c>
      <c r="F351" s="9">
        <f t="shared" ca="1" si="23"/>
        <v>0.10442862270000007</v>
      </c>
      <c r="G351" s="7"/>
      <c r="H351" s="9"/>
      <c r="I351" s="3"/>
      <c r="J351" s="3"/>
      <c r="K351" s="36"/>
      <c r="L351" s="38"/>
      <c r="M351" s="37"/>
      <c r="N351" s="37"/>
      <c r="O351" s="37"/>
    </row>
    <row r="352" spans="1:15" x14ac:dyDescent="0.2">
      <c r="A352">
        <f>+MassCurves!A320</f>
        <v>316</v>
      </c>
      <c r="B352" s="10">
        <f t="shared" si="20"/>
        <v>0.37719999999999998</v>
      </c>
      <c r="C352" s="3">
        <f t="shared" ca="1" si="24"/>
        <v>9.5520000000000008E-2</v>
      </c>
      <c r="D352" s="9">
        <f t="shared" ca="1" si="21"/>
        <v>0</v>
      </c>
      <c r="E352" s="10">
        <f t="shared" ca="1" si="22"/>
        <v>0.21849999999999997</v>
      </c>
      <c r="F352" s="9">
        <f t="shared" ca="1" si="23"/>
        <v>0.10522175147999999</v>
      </c>
      <c r="G352" s="7"/>
      <c r="H352" s="9"/>
      <c r="I352" s="3"/>
      <c r="J352" s="3"/>
      <c r="K352" s="36"/>
      <c r="L352" s="38"/>
      <c r="M352" s="37"/>
      <c r="N352" s="37"/>
      <c r="O352" s="37"/>
    </row>
    <row r="353" spans="1:15" x14ac:dyDescent="0.2">
      <c r="A353">
        <f>+MassCurves!A321</f>
        <v>317</v>
      </c>
      <c r="B353" s="10">
        <f t="shared" si="20"/>
        <v>0.37889999999999996</v>
      </c>
      <c r="C353" s="3">
        <f t="shared" ca="1" si="24"/>
        <v>9.6239999999999923E-2</v>
      </c>
      <c r="D353" s="9">
        <f t="shared" ca="1" si="21"/>
        <v>0</v>
      </c>
      <c r="E353" s="10">
        <f t="shared" ca="1" si="22"/>
        <v>0.21849999999999997</v>
      </c>
      <c r="F353" s="9">
        <f t="shared" ca="1" si="23"/>
        <v>0.1060148802599999</v>
      </c>
      <c r="G353" s="7"/>
      <c r="H353" s="9"/>
      <c r="I353" s="3"/>
      <c r="J353" s="3"/>
      <c r="K353" s="36"/>
      <c r="L353" s="38"/>
      <c r="M353" s="37"/>
      <c r="N353" s="37"/>
      <c r="O353" s="37"/>
    </row>
    <row r="354" spans="1:15" x14ac:dyDescent="0.2">
      <c r="A354">
        <f>+MassCurves!A322</f>
        <v>318</v>
      </c>
      <c r="B354" s="10">
        <f t="shared" si="20"/>
        <v>0.38059999999999999</v>
      </c>
      <c r="C354" s="3">
        <f t="shared" ca="1" si="24"/>
        <v>9.6959999999999977E-2</v>
      </c>
      <c r="D354" s="9">
        <f t="shared" ca="1" si="21"/>
        <v>0</v>
      </c>
      <c r="E354" s="10">
        <f t="shared" ca="1" si="22"/>
        <v>0.21849999999999997</v>
      </c>
      <c r="F354" s="9">
        <f t="shared" ca="1" si="23"/>
        <v>0.10680800903999996</v>
      </c>
      <c r="G354" s="7"/>
      <c r="H354" s="9"/>
      <c r="I354" s="3"/>
      <c r="J354" s="3"/>
      <c r="K354" s="36"/>
      <c r="L354" s="38"/>
      <c r="M354" s="37"/>
      <c r="N354" s="37"/>
      <c r="O354" s="37"/>
    </row>
    <row r="355" spans="1:15" x14ac:dyDescent="0.2">
      <c r="A355">
        <f>+MassCurves!A323</f>
        <v>319</v>
      </c>
      <c r="B355" s="10">
        <f t="shared" si="20"/>
        <v>0.38229999999999997</v>
      </c>
      <c r="C355" s="3">
        <f t="shared" ca="1" si="24"/>
        <v>9.7680000000000031E-2</v>
      </c>
      <c r="D355" s="9">
        <f t="shared" ca="1" si="21"/>
        <v>0</v>
      </c>
      <c r="E355" s="10">
        <f t="shared" ca="1" si="22"/>
        <v>0.21849999999999997</v>
      </c>
      <c r="F355" s="9">
        <f t="shared" ca="1" si="23"/>
        <v>0.10760113782000001</v>
      </c>
      <c r="G355" s="7"/>
      <c r="H355" s="9"/>
      <c r="I355" s="3"/>
      <c r="J355" s="3"/>
      <c r="K355" s="36"/>
      <c r="L355" s="38"/>
      <c r="M355" s="37"/>
      <c r="N355" s="37"/>
      <c r="O355" s="37"/>
    </row>
    <row r="356" spans="1:15" x14ac:dyDescent="0.2">
      <c r="A356">
        <f>+MassCurves!A324</f>
        <v>320</v>
      </c>
      <c r="B356" s="10">
        <f t="shared" ref="B356:B419" si="25">+HLOOKUP($B$9,MassCurve,(A356+2))</f>
        <v>0.38400000000000001</v>
      </c>
      <c r="C356" s="3">
        <f t="shared" ca="1" si="24"/>
        <v>9.8400000000000085E-2</v>
      </c>
      <c r="D356" s="9">
        <f t="shared" ca="1" si="21"/>
        <v>0</v>
      </c>
      <c r="E356" s="10">
        <f t="shared" ca="1" si="22"/>
        <v>0.21849999999999997</v>
      </c>
      <c r="F356" s="9">
        <f t="shared" ca="1" si="23"/>
        <v>0.10839426660000008</v>
      </c>
      <c r="G356" s="7"/>
      <c r="H356" s="9"/>
      <c r="I356" s="3"/>
      <c r="J356" s="3"/>
      <c r="K356" s="36"/>
      <c r="L356" s="38"/>
      <c r="M356" s="37"/>
      <c r="N356" s="37"/>
      <c r="O356" s="37"/>
    </row>
    <row r="357" spans="1:15" x14ac:dyDescent="0.2">
      <c r="A357">
        <f>+MassCurves!A325</f>
        <v>321</v>
      </c>
      <c r="B357" s="10">
        <f t="shared" si="25"/>
        <v>0.38569999999999999</v>
      </c>
      <c r="C357" s="3">
        <f t="shared" ca="1" si="24"/>
        <v>9.912E-2</v>
      </c>
      <c r="D357" s="9">
        <f t="shared" ref="D357:D420" ca="1" si="26">VLOOKUP(C357,Cinterp,$B$10+1)</f>
        <v>0</v>
      </c>
      <c r="E357" s="10">
        <f t="shared" ref="E357:E420" ca="1" si="27">0.95*MAX(0,$B$7)/100+D357*(1-MAX(0,$B$7)/100)</f>
        <v>0.21849999999999997</v>
      </c>
      <c r="F357" s="9">
        <f t="shared" ref="F357:F420" ca="1" si="28">+E357*C357*MAX(0.05,$B$5)*1.0083</f>
        <v>0.10918739537999998</v>
      </c>
      <c r="G357" s="7"/>
      <c r="H357" s="9"/>
      <c r="I357" s="3"/>
      <c r="J357" s="3"/>
      <c r="K357" s="36"/>
      <c r="L357" s="38"/>
      <c r="M357" s="37"/>
      <c r="N357" s="37"/>
      <c r="O357" s="37"/>
    </row>
    <row r="358" spans="1:15" x14ac:dyDescent="0.2">
      <c r="A358">
        <f>+MassCurves!A326</f>
        <v>322</v>
      </c>
      <c r="B358" s="10">
        <f t="shared" si="25"/>
        <v>0.38739999999999997</v>
      </c>
      <c r="C358" s="3">
        <f t="shared" ref="C358:C421" ca="1" si="29">+IF(A358&lt;MAX(5,$B$6),(B358-B357)*60,(B358-OFFSET(B358,-MAX(5,$B$6),0,1,1))/(A358-OFFSET(A358,-MAX(5,$B$6),0,1,1))*60)</f>
        <v>9.9839999999999929E-2</v>
      </c>
      <c r="D358" s="9">
        <f t="shared" ca="1" si="26"/>
        <v>0</v>
      </c>
      <c r="E358" s="10">
        <f t="shared" ca="1" si="27"/>
        <v>0.21849999999999997</v>
      </c>
      <c r="F358" s="9">
        <f t="shared" ca="1" si="28"/>
        <v>0.1099805241599999</v>
      </c>
      <c r="G358" s="7"/>
      <c r="H358" s="9"/>
      <c r="I358" s="3"/>
      <c r="J358" s="3"/>
      <c r="K358" s="36"/>
      <c r="L358" s="38"/>
      <c r="M358" s="37"/>
      <c r="N358" s="37"/>
      <c r="O358" s="37"/>
    </row>
    <row r="359" spans="1:15" x14ac:dyDescent="0.2">
      <c r="A359">
        <f>+MassCurves!A327</f>
        <v>323</v>
      </c>
      <c r="B359" s="10">
        <f t="shared" si="25"/>
        <v>0.3891</v>
      </c>
      <c r="C359" s="3">
        <f t="shared" ca="1" si="29"/>
        <v>0.10056000000000012</v>
      </c>
      <c r="D359" s="9">
        <f t="shared" ca="1" si="26"/>
        <v>0</v>
      </c>
      <c r="E359" s="10">
        <f t="shared" ca="1" si="27"/>
        <v>0.21849999999999997</v>
      </c>
      <c r="F359" s="9">
        <f t="shared" ca="1" si="28"/>
        <v>0.11077365294000012</v>
      </c>
      <c r="G359" s="7"/>
      <c r="H359" s="9"/>
      <c r="I359" s="3"/>
      <c r="J359" s="3"/>
      <c r="K359" s="36"/>
      <c r="L359" s="38"/>
      <c r="M359" s="37"/>
      <c r="N359" s="37"/>
      <c r="O359" s="37"/>
    </row>
    <row r="360" spans="1:15" x14ac:dyDescent="0.2">
      <c r="A360">
        <f>+MassCurves!A328</f>
        <v>324</v>
      </c>
      <c r="B360" s="10">
        <f t="shared" si="25"/>
        <v>0.39079999999999998</v>
      </c>
      <c r="C360" s="3">
        <f t="shared" ca="1" si="29"/>
        <v>0.10128000000000004</v>
      </c>
      <c r="D360" s="9">
        <f t="shared" ca="1" si="26"/>
        <v>0</v>
      </c>
      <c r="E360" s="10">
        <f t="shared" ca="1" si="27"/>
        <v>0.21849999999999997</v>
      </c>
      <c r="F360" s="9">
        <f t="shared" ca="1" si="28"/>
        <v>0.11156678172000004</v>
      </c>
      <c r="G360" s="7"/>
      <c r="H360" s="9"/>
      <c r="I360" s="3"/>
      <c r="J360" s="3"/>
      <c r="K360" s="36"/>
      <c r="L360" s="38"/>
      <c r="M360" s="37"/>
      <c r="N360" s="37"/>
      <c r="O360" s="37"/>
    </row>
    <row r="361" spans="1:15" x14ac:dyDescent="0.2">
      <c r="A361">
        <f>+MassCurves!A329</f>
        <v>325</v>
      </c>
      <c r="B361" s="10">
        <f t="shared" si="25"/>
        <v>0.39249999999999996</v>
      </c>
      <c r="C361" s="3">
        <f t="shared" ca="1" si="29"/>
        <v>0.10199999999999995</v>
      </c>
      <c r="D361" s="9">
        <f t="shared" ca="1" si="26"/>
        <v>0</v>
      </c>
      <c r="E361" s="10">
        <f t="shared" ca="1" si="27"/>
        <v>0.21849999999999997</v>
      </c>
      <c r="F361" s="9">
        <f t="shared" ca="1" si="28"/>
        <v>0.11235991049999994</v>
      </c>
      <c r="G361" s="7"/>
      <c r="H361" s="9"/>
      <c r="I361" s="3"/>
      <c r="J361" s="3"/>
      <c r="K361" s="36"/>
      <c r="L361" s="38"/>
      <c r="M361" s="37"/>
      <c r="N361" s="37"/>
      <c r="O361" s="37"/>
    </row>
    <row r="362" spans="1:15" x14ac:dyDescent="0.2">
      <c r="A362">
        <f>+MassCurves!A330</f>
        <v>326</v>
      </c>
      <c r="B362" s="10">
        <f t="shared" si="25"/>
        <v>0.39419999999999999</v>
      </c>
      <c r="C362" s="3">
        <f t="shared" ca="1" si="29"/>
        <v>0.10200000000000009</v>
      </c>
      <c r="D362" s="9">
        <f t="shared" ca="1" si="26"/>
        <v>0</v>
      </c>
      <c r="E362" s="10">
        <f t="shared" ca="1" si="27"/>
        <v>0.21849999999999997</v>
      </c>
      <c r="F362" s="9">
        <f t="shared" ca="1" si="28"/>
        <v>0.11235991050000009</v>
      </c>
      <c r="G362" s="7"/>
      <c r="H362" s="9"/>
      <c r="I362" s="3"/>
      <c r="J362" s="3"/>
      <c r="K362" s="36"/>
      <c r="L362" s="38"/>
      <c r="M362" s="37"/>
      <c r="N362" s="37"/>
      <c r="O362" s="37"/>
    </row>
    <row r="363" spans="1:15" x14ac:dyDescent="0.2">
      <c r="A363">
        <f>+MassCurves!A331</f>
        <v>327</v>
      </c>
      <c r="B363" s="10">
        <f t="shared" si="25"/>
        <v>0.39589999999999997</v>
      </c>
      <c r="C363" s="3">
        <f t="shared" ca="1" si="29"/>
        <v>0.10199999999999995</v>
      </c>
      <c r="D363" s="9">
        <f t="shared" ca="1" si="26"/>
        <v>0</v>
      </c>
      <c r="E363" s="10">
        <f t="shared" ca="1" si="27"/>
        <v>0.21849999999999997</v>
      </c>
      <c r="F363" s="9">
        <f t="shared" ca="1" si="28"/>
        <v>0.11235991049999994</v>
      </c>
      <c r="G363" s="7"/>
      <c r="H363" s="9"/>
      <c r="I363" s="3"/>
      <c r="J363" s="3"/>
      <c r="K363" s="36"/>
      <c r="L363" s="38"/>
      <c r="M363" s="37"/>
      <c r="N363" s="37"/>
      <c r="O363" s="37"/>
    </row>
    <row r="364" spans="1:15" x14ac:dyDescent="0.2">
      <c r="A364">
        <f>+MassCurves!A332</f>
        <v>328</v>
      </c>
      <c r="B364" s="10">
        <f t="shared" si="25"/>
        <v>0.39760000000000001</v>
      </c>
      <c r="C364" s="3">
        <f t="shared" ca="1" si="29"/>
        <v>0.10200000000000009</v>
      </c>
      <c r="D364" s="9">
        <f t="shared" ca="1" si="26"/>
        <v>0</v>
      </c>
      <c r="E364" s="10">
        <f t="shared" ca="1" si="27"/>
        <v>0.21849999999999997</v>
      </c>
      <c r="F364" s="9">
        <f t="shared" ca="1" si="28"/>
        <v>0.11235991050000009</v>
      </c>
      <c r="G364" s="7"/>
      <c r="H364" s="9"/>
      <c r="I364" s="3"/>
      <c r="J364" s="3"/>
      <c r="K364" s="36"/>
      <c r="L364" s="38"/>
      <c r="M364" s="37"/>
      <c r="N364" s="37"/>
      <c r="O364" s="37"/>
    </row>
    <row r="365" spans="1:15" x14ac:dyDescent="0.2">
      <c r="A365">
        <f>+MassCurves!A333</f>
        <v>329</v>
      </c>
      <c r="B365" s="10">
        <f t="shared" si="25"/>
        <v>0.39929999999999999</v>
      </c>
      <c r="C365" s="3">
        <f t="shared" ca="1" si="29"/>
        <v>0.10199999999999995</v>
      </c>
      <c r="D365" s="9">
        <f t="shared" ca="1" si="26"/>
        <v>0</v>
      </c>
      <c r="E365" s="10">
        <f t="shared" ca="1" si="27"/>
        <v>0.21849999999999997</v>
      </c>
      <c r="F365" s="9">
        <f t="shared" ca="1" si="28"/>
        <v>0.11235991049999994</v>
      </c>
      <c r="G365" s="7"/>
      <c r="H365" s="9"/>
      <c r="I365" s="3"/>
      <c r="J365" s="3"/>
      <c r="K365" s="36"/>
      <c r="L365" s="38"/>
      <c r="M365" s="37"/>
      <c r="N365" s="37"/>
      <c r="O365" s="37"/>
    </row>
    <row r="366" spans="1:15" x14ac:dyDescent="0.2">
      <c r="A366">
        <f>+MassCurves!A334</f>
        <v>330</v>
      </c>
      <c r="B366" s="10">
        <f t="shared" si="25"/>
        <v>0.40099999999999997</v>
      </c>
      <c r="C366" s="3">
        <f t="shared" ca="1" si="29"/>
        <v>0.10199999999999995</v>
      </c>
      <c r="D366" s="9">
        <f t="shared" ca="1" si="26"/>
        <v>0</v>
      </c>
      <c r="E366" s="10">
        <f t="shared" ca="1" si="27"/>
        <v>0.21849999999999997</v>
      </c>
      <c r="F366" s="9">
        <f t="shared" ca="1" si="28"/>
        <v>0.11235991049999994</v>
      </c>
      <c r="G366" s="7"/>
      <c r="H366" s="9"/>
      <c r="I366" s="3"/>
      <c r="J366" s="3"/>
      <c r="K366" s="36"/>
      <c r="L366" s="38"/>
      <c r="M366" s="37"/>
      <c r="N366" s="37"/>
      <c r="O366" s="37"/>
    </row>
    <row r="367" spans="1:15" x14ac:dyDescent="0.2">
      <c r="A367">
        <f>+MassCurves!A335</f>
        <v>331</v>
      </c>
      <c r="B367" s="10">
        <f t="shared" si="25"/>
        <v>0.4027</v>
      </c>
      <c r="C367" s="3">
        <f t="shared" ca="1" si="29"/>
        <v>0.10200000000000009</v>
      </c>
      <c r="D367" s="9">
        <f t="shared" ca="1" si="26"/>
        <v>0</v>
      </c>
      <c r="E367" s="10">
        <f t="shared" ca="1" si="27"/>
        <v>0.21849999999999997</v>
      </c>
      <c r="F367" s="9">
        <f t="shared" ca="1" si="28"/>
        <v>0.11235991050000009</v>
      </c>
      <c r="G367" s="7"/>
      <c r="H367" s="9"/>
      <c r="I367" s="3"/>
      <c r="J367" s="3"/>
      <c r="K367" s="36"/>
      <c r="L367" s="38"/>
      <c r="M367" s="37"/>
      <c r="N367" s="37"/>
      <c r="O367" s="37"/>
    </row>
    <row r="368" spans="1:15" x14ac:dyDescent="0.2">
      <c r="A368">
        <f>+MassCurves!A336</f>
        <v>332</v>
      </c>
      <c r="B368" s="10">
        <f t="shared" si="25"/>
        <v>0.40439999999999998</v>
      </c>
      <c r="C368" s="3">
        <f t="shared" ca="1" si="29"/>
        <v>0.10199999999999995</v>
      </c>
      <c r="D368" s="9">
        <f t="shared" ca="1" si="26"/>
        <v>0</v>
      </c>
      <c r="E368" s="10">
        <f t="shared" ca="1" si="27"/>
        <v>0.21849999999999997</v>
      </c>
      <c r="F368" s="9">
        <f t="shared" ca="1" si="28"/>
        <v>0.11235991049999994</v>
      </c>
      <c r="G368" s="7"/>
      <c r="H368" s="9"/>
      <c r="I368" s="3"/>
      <c r="J368" s="3"/>
      <c r="K368" s="36"/>
      <c r="L368" s="38"/>
      <c r="M368" s="37"/>
      <c r="N368" s="37"/>
      <c r="O368" s="37"/>
    </row>
    <row r="369" spans="1:15" x14ac:dyDescent="0.2">
      <c r="A369">
        <f>+MassCurves!A337</f>
        <v>333</v>
      </c>
      <c r="B369" s="10">
        <f t="shared" si="25"/>
        <v>0.40610000000000002</v>
      </c>
      <c r="C369" s="3">
        <f t="shared" ca="1" si="29"/>
        <v>0.10200000000000009</v>
      </c>
      <c r="D369" s="9">
        <f t="shared" ca="1" si="26"/>
        <v>0</v>
      </c>
      <c r="E369" s="10">
        <f t="shared" ca="1" si="27"/>
        <v>0.21849999999999997</v>
      </c>
      <c r="F369" s="9">
        <f t="shared" ca="1" si="28"/>
        <v>0.11235991050000009</v>
      </c>
      <c r="G369" s="7"/>
      <c r="H369" s="9"/>
      <c r="I369" s="3"/>
      <c r="J369" s="3"/>
      <c r="K369" s="36"/>
      <c r="L369" s="38"/>
      <c r="M369" s="37"/>
      <c r="N369" s="37"/>
      <c r="O369" s="37"/>
    </row>
    <row r="370" spans="1:15" x14ac:dyDescent="0.2">
      <c r="A370">
        <f>+MassCurves!A338</f>
        <v>334</v>
      </c>
      <c r="B370" s="10">
        <f t="shared" si="25"/>
        <v>0.4078</v>
      </c>
      <c r="C370" s="3">
        <f t="shared" ca="1" si="29"/>
        <v>0.10200000000000009</v>
      </c>
      <c r="D370" s="9">
        <f t="shared" ca="1" si="26"/>
        <v>0</v>
      </c>
      <c r="E370" s="10">
        <f t="shared" ca="1" si="27"/>
        <v>0.21849999999999997</v>
      </c>
      <c r="F370" s="9">
        <f t="shared" ca="1" si="28"/>
        <v>0.11235991050000009</v>
      </c>
      <c r="G370" s="7"/>
      <c r="H370" s="9"/>
      <c r="I370" s="3"/>
      <c r="J370" s="3"/>
      <c r="K370" s="36"/>
      <c r="L370" s="38"/>
      <c r="M370" s="37"/>
      <c r="N370" s="37"/>
      <c r="O370" s="37"/>
    </row>
    <row r="371" spans="1:15" x14ac:dyDescent="0.2">
      <c r="A371">
        <f>+MassCurves!A339</f>
        <v>335</v>
      </c>
      <c r="B371" s="10">
        <f t="shared" si="25"/>
        <v>0.40949999999999998</v>
      </c>
      <c r="C371" s="3">
        <f t="shared" ca="1" si="29"/>
        <v>0.10199999999999995</v>
      </c>
      <c r="D371" s="9">
        <f t="shared" ca="1" si="26"/>
        <v>0</v>
      </c>
      <c r="E371" s="10">
        <f t="shared" ca="1" si="27"/>
        <v>0.21849999999999997</v>
      </c>
      <c r="F371" s="9">
        <f t="shared" ca="1" si="28"/>
        <v>0.11235991049999994</v>
      </c>
      <c r="G371" s="7"/>
      <c r="H371" s="9"/>
      <c r="I371" s="3"/>
      <c r="J371" s="3"/>
      <c r="K371" s="36"/>
      <c r="L371" s="38"/>
      <c r="M371" s="37"/>
      <c r="N371" s="37"/>
      <c r="O371" s="37"/>
    </row>
    <row r="372" spans="1:15" x14ac:dyDescent="0.2">
      <c r="A372">
        <f>+MassCurves!A340</f>
        <v>336</v>
      </c>
      <c r="B372" s="10">
        <f t="shared" si="25"/>
        <v>0.41120000000000001</v>
      </c>
      <c r="C372" s="3">
        <f t="shared" ca="1" si="29"/>
        <v>0.10200000000000009</v>
      </c>
      <c r="D372" s="9">
        <f t="shared" ca="1" si="26"/>
        <v>0</v>
      </c>
      <c r="E372" s="10">
        <f t="shared" ca="1" si="27"/>
        <v>0.21849999999999997</v>
      </c>
      <c r="F372" s="9">
        <f t="shared" ca="1" si="28"/>
        <v>0.11235991050000009</v>
      </c>
      <c r="G372" s="7"/>
      <c r="H372" s="9"/>
      <c r="I372" s="3"/>
      <c r="J372" s="3"/>
      <c r="K372" s="36"/>
      <c r="L372" s="38"/>
      <c r="M372" s="37"/>
      <c r="N372" s="37"/>
      <c r="O372" s="37"/>
    </row>
    <row r="373" spans="1:15" x14ac:dyDescent="0.2">
      <c r="A373">
        <f>+MassCurves!A341</f>
        <v>337</v>
      </c>
      <c r="B373" s="10">
        <f t="shared" si="25"/>
        <v>0.41289999999999999</v>
      </c>
      <c r="C373" s="3">
        <f t="shared" ca="1" si="29"/>
        <v>0.10199999999999995</v>
      </c>
      <c r="D373" s="9">
        <f t="shared" ca="1" si="26"/>
        <v>0</v>
      </c>
      <c r="E373" s="10">
        <f t="shared" ca="1" si="27"/>
        <v>0.21849999999999997</v>
      </c>
      <c r="F373" s="9">
        <f t="shared" ca="1" si="28"/>
        <v>0.11235991049999994</v>
      </c>
      <c r="G373" s="7"/>
      <c r="H373" s="9"/>
      <c r="I373" s="3"/>
      <c r="J373" s="3"/>
      <c r="K373" s="36"/>
      <c r="L373" s="38"/>
      <c r="M373" s="37"/>
      <c r="N373" s="37"/>
      <c r="O373" s="37"/>
    </row>
    <row r="374" spans="1:15" x14ac:dyDescent="0.2">
      <c r="A374">
        <f>+MassCurves!A342</f>
        <v>338</v>
      </c>
      <c r="B374" s="10">
        <f t="shared" si="25"/>
        <v>0.41459999999999997</v>
      </c>
      <c r="C374" s="3">
        <f t="shared" ca="1" si="29"/>
        <v>0.10199999999999995</v>
      </c>
      <c r="D374" s="9">
        <f t="shared" ca="1" si="26"/>
        <v>0</v>
      </c>
      <c r="E374" s="10">
        <f t="shared" ca="1" si="27"/>
        <v>0.21849999999999997</v>
      </c>
      <c r="F374" s="9">
        <f t="shared" ca="1" si="28"/>
        <v>0.11235991049999994</v>
      </c>
      <c r="G374" s="7"/>
      <c r="H374" s="9"/>
      <c r="I374" s="3"/>
      <c r="J374" s="3"/>
      <c r="K374" s="36"/>
      <c r="L374" s="38"/>
      <c r="M374" s="37"/>
      <c r="N374" s="37"/>
      <c r="O374" s="37"/>
    </row>
    <row r="375" spans="1:15" x14ac:dyDescent="0.2">
      <c r="A375">
        <f>+MassCurves!A343</f>
        <v>339</v>
      </c>
      <c r="B375" s="10">
        <f t="shared" si="25"/>
        <v>0.4163</v>
      </c>
      <c r="C375" s="3">
        <f t="shared" ca="1" si="29"/>
        <v>0.10200000000000009</v>
      </c>
      <c r="D375" s="9">
        <f t="shared" ca="1" si="26"/>
        <v>0</v>
      </c>
      <c r="E375" s="10">
        <f t="shared" ca="1" si="27"/>
        <v>0.21849999999999997</v>
      </c>
      <c r="F375" s="9">
        <f t="shared" ca="1" si="28"/>
        <v>0.11235991050000009</v>
      </c>
      <c r="G375" s="7"/>
      <c r="H375" s="9"/>
      <c r="I375" s="3"/>
      <c r="J375" s="3"/>
      <c r="K375" s="36"/>
      <c r="L375" s="38"/>
      <c r="M375" s="37"/>
      <c r="N375" s="37"/>
      <c r="O375" s="37"/>
    </row>
    <row r="376" spans="1:15" x14ac:dyDescent="0.2">
      <c r="A376">
        <f>+MassCurves!A344</f>
        <v>340</v>
      </c>
      <c r="B376" s="10">
        <f t="shared" si="25"/>
        <v>0.41799999999999998</v>
      </c>
      <c r="C376" s="3">
        <f t="shared" ca="1" si="29"/>
        <v>0.10199999999999995</v>
      </c>
      <c r="D376" s="9">
        <f t="shared" ca="1" si="26"/>
        <v>0</v>
      </c>
      <c r="E376" s="10">
        <f t="shared" ca="1" si="27"/>
        <v>0.21849999999999997</v>
      </c>
      <c r="F376" s="9">
        <f t="shared" ca="1" si="28"/>
        <v>0.11235991049999994</v>
      </c>
      <c r="G376" s="7"/>
      <c r="H376" s="9"/>
      <c r="I376" s="3"/>
      <c r="J376" s="3"/>
      <c r="K376" s="36"/>
      <c r="L376" s="38"/>
      <c r="M376" s="37"/>
      <c r="N376" s="37"/>
      <c r="O376" s="37"/>
    </row>
    <row r="377" spans="1:15" x14ac:dyDescent="0.2">
      <c r="A377">
        <f>+MassCurves!A345</f>
        <v>341</v>
      </c>
      <c r="B377" s="10">
        <f t="shared" si="25"/>
        <v>0.41970000000000002</v>
      </c>
      <c r="C377" s="3">
        <f t="shared" ca="1" si="29"/>
        <v>0.10200000000000009</v>
      </c>
      <c r="D377" s="9">
        <f t="shared" ca="1" si="26"/>
        <v>0</v>
      </c>
      <c r="E377" s="10">
        <f t="shared" ca="1" si="27"/>
        <v>0.21849999999999997</v>
      </c>
      <c r="F377" s="9">
        <f t="shared" ca="1" si="28"/>
        <v>0.11235991050000009</v>
      </c>
      <c r="G377" s="7"/>
      <c r="H377" s="9"/>
      <c r="I377" s="3"/>
      <c r="J377" s="3"/>
      <c r="K377" s="36"/>
      <c r="L377" s="38"/>
      <c r="M377" s="37"/>
      <c r="N377" s="37"/>
      <c r="O377" s="37"/>
    </row>
    <row r="378" spans="1:15" x14ac:dyDescent="0.2">
      <c r="A378">
        <f>+MassCurves!A346</f>
        <v>342</v>
      </c>
      <c r="B378" s="10">
        <f t="shared" si="25"/>
        <v>0.4214</v>
      </c>
      <c r="C378" s="3">
        <f t="shared" ca="1" si="29"/>
        <v>0.10200000000000009</v>
      </c>
      <c r="D378" s="9">
        <f t="shared" ca="1" si="26"/>
        <v>0</v>
      </c>
      <c r="E378" s="10">
        <f t="shared" ca="1" si="27"/>
        <v>0.21849999999999997</v>
      </c>
      <c r="F378" s="9">
        <f t="shared" ca="1" si="28"/>
        <v>0.11235991050000009</v>
      </c>
      <c r="G378" s="7"/>
      <c r="H378" s="9"/>
      <c r="I378" s="3"/>
      <c r="J378" s="3"/>
      <c r="K378" s="36"/>
      <c r="L378" s="38"/>
      <c r="M378" s="37"/>
      <c r="N378" s="37"/>
      <c r="O378" s="37"/>
    </row>
    <row r="379" spans="1:15" x14ac:dyDescent="0.2">
      <c r="A379">
        <f>+MassCurves!A347</f>
        <v>343</v>
      </c>
      <c r="B379" s="10">
        <f t="shared" si="25"/>
        <v>0.42309999999999998</v>
      </c>
      <c r="C379" s="3">
        <f t="shared" ca="1" si="29"/>
        <v>0.10199999999999995</v>
      </c>
      <c r="D379" s="9">
        <f t="shared" ca="1" si="26"/>
        <v>0</v>
      </c>
      <c r="E379" s="10">
        <f t="shared" ca="1" si="27"/>
        <v>0.21849999999999997</v>
      </c>
      <c r="F379" s="9">
        <f t="shared" ca="1" si="28"/>
        <v>0.11235991049999994</v>
      </c>
      <c r="G379" s="7"/>
      <c r="H379" s="9"/>
      <c r="I379" s="3"/>
      <c r="J379" s="3"/>
      <c r="K379" s="36"/>
      <c r="L379" s="38"/>
      <c r="M379" s="37"/>
      <c r="N379" s="37"/>
      <c r="O379" s="37"/>
    </row>
    <row r="380" spans="1:15" x14ac:dyDescent="0.2">
      <c r="A380">
        <f>+MassCurves!A348</f>
        <v>344</v>
      </c>
      <c r="B380" s="10">
        <f t="shared" si="25"/>
        <v>0.42480000000000001</v>
      </c>
      <c r="C380" s="3">
        <f t="shared" ca="1" si="29"/>
        <v>0.10200000000000009</v>
      </c>
      <c r="D380" s="9">
        <f t="shared" ca="1" si="26"/>
        <v>0</v>
      </c>
      <c r="E380" s="10">
        <f t="shared" ca="1" si="27"/>
        <v>0.21849999999999997</v>
      </c>
      <c r="F380" s="9">
        <f t="shared" ca="1" si="28"/>
        <v>0.11235991050000009</v>
      </c>
      <c r="G380" s="7"/>
      <c r="H380" s="9"/>
      <c r="I380" s="3"/>
      <c r="J380" s="3"/>
      <c r="K380" s="36"/>
      <c r="L380" s="38"/>
      <c r="M380" s="37"/>
      <c r="N380" s="37"/>
      <c r="O380" s="37"/>
    </row>
    <row r="381" spans="1:15" x14ac:dyDescent="0.2">
      <c r="A381">
        <f>+MassCurves!A349</f>
        <v>345</v>
      </c>
      <c r="B381" s="10">
        <f t="shared" si="25"/>
        <v>0.42649999999999999</v>
      </c>
      <c r="C381" s="3">
        <f t="shared" ca="1" si="29"/>
        <v>0.10199999999999995</v>
      </c>
      <c r="D381" s="9">
        <f t="shared" ca="1" si="26"/>
        <v>0</v>
      </c>
      <c r="E381" s="10">
        <f t="shared" ca="1" si="27"/>
        <v>0.21849999999999997</v>
      </c>
      <c r="F381" s="9">
        <f t="shared" ca="1" si="28"/>
        <v>0.11235991049999994</v>
      </c>
      <c r="G381" s="7"/>
      <c r="H381" s="9"/>
      <c r="I381" s="3"/>
      <c r="J381" s="3"/>
      <c r="K381" s="36"/>
      <c r="L381" s="38"/>
      <c r="M381" s="37"/>
      <c r="N381" s="37"/>
      <c r="O381" s="37"/>
    </row>
    <row r="382" spans="1:15" x14ac:dyDescent="0.2">
      <c r="A382">
        <f>+MassCurves!A350</f>
        <v>346</v>
      </c>
      <c r="B382" s="10">
        <f t="shared" si="25"/>
        <v>0.42819999999999997</v>
      </c>
      <c r="C382" s="3">
        <f t="shared" ca="1" si="29"/>
        <v>0.10199999999999995</v>
      </c>
      <c r="D382" s="9">
        <f t="shared" ca="1" si="26"/>
        <v>0</v>
      </c>
      <c r="E382" s="10">
        <f t="shared" ca="1" si="27"/>
        <v>0.21849999999999997</v>
      </c>
      <c r="F382" s="9">
        <f t="shared" ca="1" si="28"/>
        <v>0.11235991049999994</v>
      </c>
      <c r="G382" s="7"/>
      <c r="H382" s="9"/>
      <c r="I382" s="3"/>
      <c r="J382" s="3"/>
      <c r="K382" s="36"/>
      <c r="L382" s="38"/>
      <c r="M382" s="37"/>
      <c r="N382" s="37"/>
      <c r="O382" s="37"/>
    </row>
    <row r="383" spans="1:15" x14ac:dyDescent="0.2">
      <c r="A383">
        <f>+MassCurves!A351</f>
        <v>347</v>
      </c>
      <c r="B383" s="10">
        <f t="shared" si="25"/>
        <v>0.4299</v>
      </c>
      <c r="C383" s="3">
        <f t="shared" ca="1" si="29"/>
        <v>0.10200000000000009</v>
      </c>
      <c r="D383" s="9">
        <f t="shared" ca="1" si="26"/>
        <v>0</v>
      </c>
      <c r="E383" s="10">
        <f t="shared" ca="1" si="27"/>
        <v>0.21849999999999997</v>
      </c>
      <c r="F383" s="9">
        <f t="shared" ca="1" si="28"/>
        <v>0.11235991050000009</v>
      </c>
      <c r="G383" s="7"/>
      <c r="H383" s="9"/>
      <c r="I383" s="3"/>
      <c r="J383" s="3"/>
      <c r="K383" s="36"/>
      <c r="L383" s="38"/>
      <c r="M383" s="37"/>
      <c r="N383" s="37"/>
      <c r="O383" s="37"/>
    </row>
    <row r="384" spans="1:15" x14ac:dyDescent="0.2">
      <c r="A384">
        <f>+MassCurves!A352</f>
        <v>348</v>
      </c>
      <c r="B384" s="10">
        <f t="shared" si="25"/>
        <v>0.43159999999999998</v>
      </c>
      <c r="C384" s="3">
        <f t="shared" ca="1" si="29"/>
        <v>0.10199999999999995</v>
      </c>
      <c r="D384" s="9">
        <f t="shared" ca="1" si="26"/>
        <v>0</v>
      </c>
      <c r="E384" s="10">
        <f t="shared" ca="1" si="27"/>
        <v>0.21849999999999997</v>
      </c>
      <c r="F384" s="9">
        <f t="shared" ca="1" si="28"/>
        <v>0.11235991049999994</v>
      </c>
      <c r="G384" s="7"/>
      <c r="H384" s="9"/>
      <c r="I384" s="3"/>
      <c r="J384" s="3"/>
      <c r="K384" s="36"/>
      <c r="L384" s="38"/>
      <c r="M384" s="37"/>
      <c r="N384" s="37"/>
      <c r="O384" s="37"/>
    </row>
    <row r="385" spans="1:15" x14ac:dyDescent="0.2">
      <c r="A385">
        <f>+MassCurves!A353</f>
        <v>349</v>
      </c>
      <c r="B385" s="10">
        <f t="shared" si="25"/>
        <v>0.43330000000000002</v>
      </c>
      <c r="C385" s="3">
        <f t="shared" ca="1" si="29"/>
        <v>0.10200000000000009</v>
      </c>
      <c r="D385" s="9">
        <f t="shared" ca="1" si="26"/>
        <v>0</v>
      </c>
      <c r="E385" s="10">
        <f t="shared" ca="1" si="27"/>
        <v>0.21849999999999997</v>
      </c>
      <c r="F385" s="9">
        <f t="shared" ca="1" si="28"/>
        <v>0.11235991050000009</v>
      </c>
      <c r="G385" s="7"/>
      <c r="H385" s="9"/>
      <c r="I385" s="3"/>
      <c r="J385" s="3"/>
      <c r="K385" s="36"/>
      <c r="L385" s="38"/>
      <c r="M385" s="37"/>
      <c r="N385" s="37"/>
      <c r="O385" s="37"/>
    </row>
    <row r="386" spans="1:15" x14ac:dyDescent="0.2">
      <c r="A386">
        <f>+MassCurves!A354</f>
        <v>350</v>
      </c>
      <c r="B386" s="10">
        <f t="shared" si="25"/>
        <v>0.435</v>
      </c>
      <c r="C386" s="3">
        <f t="shared" ca="1" si="29"/>
        <v>0.10200000000000009</v>
      </c>
      <c r="D386" s="9">
        <f t="shared" ca="1" si="26"/>
        <v>0</v>
      </c>
      <c r="E386" s="10">
        <f t="shared" ca="1" si="27"/>
        <v>0.21849999999999997</v>
      </c>
      <c r="F386" s="9">
        <f t="shared" ca="1" si="28"/>
        <v>0.11235991050000009</v>
      </c>
      <c r="G386" s="7"/>
      <c r="H386" s="9"/>
      <c r="I386" s="3"/>
      <c r="J386" s="3"/>
      <c r="K386" s="36"/>
      <c r="L386" s="38"/>
      <c r="M386" s="37"/>
      <c r="N386" s="37"/>
      <c r="O386" s="37"/>
    </row>
    <row r="387" spans="1:15" x14ac:dyDescent="0.2">
      <c r="A387">
        <f>+MassCurves!A355</f>
        <v>351</v>
      </c>
      <c r="B387" s="10">
        <f t="shared" si="25"/>
        <v>0.43669999999999998</v>
      </c>
      <c r="C387" s="3">
        <f t="shared" ca="1" si="29"/>
        <v>0.10199999999999995</v>
      </c>
      <c r="D387" s="9">
        <f t="shared" ca="1" si="26"/>
        <v>0</v>
      </c>
      <c r="E387" s="10">
        <f t="shared" ca="1" si="27"/>
        <v>0.21849999999999997</v>
      </c>
      <c r="F387" s="9">
        <f t="shared" ca="1" si="28"/>
        <v>0.11235991049999994</v>
      </c>
      <c r="G387" s="7"/>
      <c r="H387" s="9"/>
      <c r="I387" s="3"/>
      <c r="J387" s="3"/>
      <c r="K387" s="36"/>
      <c r="L387" s="38"/>
      <c r="M387" s="37"/>
      <c r="N387" s="37"/>
      <c r="O387" s="37"/>
    </row>
    <row r="388" spans="1:15" x14ac:dyDescent="0.2">
      <c r="A388">
        <f>+MassCurves!A356</f>
        <v>352</v>
      </c>
      <c r="B388" s="10">
        <f t="shared" si="25"/>
        <v>0.43840000000000001</v>
      </c>
      <c r="C388" s="3">
        <f t="shared" ca="1" si="29"/>
        <v>0.10200000000000009</v>
      </c>
      <c r="D388" s="9">
        <f t="shared" ca="1" si="26"/>
        <v>0</v>
      </c>
      <c r="E388" s="10">
        <f t="shared" ca="1" si="27"/>
        <v>0.21849999999999997</v>
      </c>
      <c r="F388" s="9">
        <f t="shared" ca="1" si="28"/>
        <v>0.11235991050000009</v>
      </c>
      <c r="G388" s="7"/>
      <c r="H388" s="9"/>
      <c r="I388" s="3"/>
      <c r="J388" s="3"/>
      <c r="K388" s="36"/>
      <c r="L388" s="38"/>
      <c r="M388" s="37"/>
      <c r="N388" s="37"/>
      <c r="O388" s="37"/>
    </row>
    <row r="389" spans="1:15" x14ac:dyDescent="0.2">
      <c r="A389">
        <f>+MassCurves!A357</f>
        <v>353</v>
      </c>
      <c r="B389" s="10">
        <f t="shared" si="25"/>
        <v>0.44009999999999999</v>
      </c>
      <c r="C389" s="3">
        <f t="shared" ca="1" si="29"/>
        <v>0.10199999999999995</v>
      </c>
      <c r="D389" s="9">
        <f t="shared" ca="1" si="26"/>
        <v>0</v>
      </c>
      <c r="E389" s="10">
        <f t="shared" ca="1" si="27"/>
        <v>0.21849999999999997</v>
      </c>
      <c r="F389" s="9">
        <f t="shared" ca="1" si="28"/>
        <v>0.11235991049999994</v>
      </c>
      <c r="G389" s="7"/>
      <c r="H389" s="9"/>
      <c r="I389" s="3"/>
      <c r="J389" s="3"/>
      <c r="K389" s="36"/>
      <c r="L389" s="38"/>
      <c r="M389" s="37"/>
      <c r="N389" s="37"/>
      <c r="O389" s="37"/>
    </row>
    <row r="390" spans="1:15" x14ac:dyDescent="0.2">
      <c r="A390">
        <f>+MassCurves!A358</f>
        <v>354</v>
      </c>
      <c r="B390" s="10">
        <f t="shared" si="25"/>
        <v>0.44180000000000003</v>
      </c>
      <c r="C390" s="3">
        <f t="shared" ca="1" si="29"/>
        <v>0.10200000000000009</v>
      </c>
      <c r="D390" s="9">
        <f t="shared" ca="1" si="26"/>
        <v>0</v>
      </c>
      <c r="E390" s="10">
        <f t="shared" ca="1" si="27"/>
        <v>0.21849999999999997</v>
      </c>
      <c r="F390" s="9">
        <f t="shared" ca="1" si="28"/>
        <v>0.11235991050000009</v>
      </c>
      <c r="G390" s="7"/>
      <c r="H390" s="9"/>
      <c r="I390" s="3"/>
      <c r="J390" s="3"/>
      <c r="K390" s="36"/>
      <c r="L390" s="38"/>
      <c r="M390" s="37"/>
      <c r="N390" s="37"/>
      <c r="O390" s="37"/>
    </row>
    <row r="391" spans="1:15" x14ac:dyDescent="0.2">
      <c r="A391">
        <f>+MassCurves!A359</f>
        <v>355</v>
      </c>
      <c r="B391" s="10">
        <f t="shared" si="25"/>
        <v>0.44350000000000001</v>
      </c>
      <c r="C391" s="3">
        <f t="shared" ca="1" si="29"/>
        <v>0.10200000000000009</v>
      </c>
      <c r="D391" s="9">
        <f t="shared" ca="1" si="26"/>
        <v>0</v>
      </c>
      <c r="E391" s="10">
        <f t="shared" ca="1" si="27"/>
        <v>0.21849999999999997</v>
      </c>
      <c r="F391" s="9">
        <f t="shared" ca="1" si="28"/>
        <v>0.11235991050000009</v>
      </c>
      <c r="G391" s="7"/>
      <c r="H391" s="9"/>
      <c r="I391" s="3"/>
      <c r="J391" s="3"/>
      <c r="K391" s="36"/>
      <c r="L391" s="38"/>
      <c r="M391" s="37"/>
      <c r="N391" s="37"/>
      <c r="O391" s="37"/>
    </row>
    <row r="392" spans="1:15" x14ac:dyDescent="0.2">
      <c r="A392">
        <f>+MassCurves!A360</f>
        <v>356</v>
      </c>
      <c r="B392" s="10">
        <f t="shared" si="25"/>
        <v>0.44519999999999998</v>
      </c>
      <c r="C392" s="3">
        <f t="shared" ca="1" si="29"/>
        <v>0.10199999999999995</v>
      </c>
      <c r="D392" s="9">
        <f t="shared" ca="1" si="26"/>
        <v>0</v>
      </c>
      <c r="E392" s="10">
        <f t="shared" ca="1" si="27"/>
        <v>0.21849999999999997</v>
      </c>
      <c r="F392" s="9">
        <f t="shared" ca="1" si="28"/>
        <v>0.11235991049999994</v>
      </c>
      <c r="G392" s="7"/>
      <c r="H392" s="9"/>
      <c r="I392" s="3"/>
      <c r="J392" s="3"/>
      <c r="K392" s="36"/>
      <c r="L392" s="38"/>
      <c r="M392" s="37"/>
      <c r="N392" s="37"/>
      <c r="O392" s="37"/>
    </row>
    <row r="393" spans="1:15" x14ac:dyDescent="0.2">
      <c r="A393">
        <f>+MassCurves!A361</f>
        <v>357</v>
      </c>
      <c r="B393" s="10">
        <f t="shared" si="25"/>
        <v>0.44690000000000002</v>
      </c>
      <c r="C393" s="3">
        <f t="shared" ca="1" si="29"/>
        <v>0.10200000000000009</v>
      </c>
      <c r="D393" s="9">
        <f t="shared" ca="1" si="26"/>
        <v>0</v>
      </c>
      <c r="E393" s="10">
        <f t="shared" ca="1" si="27"/>
        <v>0.21849999999999997</v>
      </c>
      <c r="F393" s="9">
        <f t="shared" ca="1" si="28"/>
        <v>0.11235991050000009</v>
      </c>
      <c r="G393" s="7"/>
      <c r="H393" s="9"/>
      <c r="I393" s="3"/>
      <c r="J393" s="3"/>
      <c r="K393" s="36"/>
      <c r="L393" s="38"/>
      <c r="M393" s="37"/>
      <c r="N393" s="37"/>
      <c r="O393" s="37"/>
    </row>
    <row r="394" spans="1:15" x14ac:dyDescent="0.2">
      <c r="A394">
        <f>+MassCurves!A362</f>
        <v>358</v>
      </c>
      <c r="B394" s="10">
        <f t="shared" si="25"/>
        <v>0.4486</v>
      </c>
      <c r="C394" s="3">
        <f t="shared" ca="1" si="29"/>
        <v>0.10199999999999995</v>
      </c>
      <c r="D394" s="9">
        <f t="shared" ca="1" si="26"/>
        <v>0</v>
      </c>
      <c r="E394" s="10">
        <f t="shared" ca="1" si="27"/>
        <v>0.21849999999999997</v>
      </c>
      <c r="F394" s="9">
        <f t="shared" ca="1" si="28"/>
        <v>0.11235991049999994</v>
      </c>
      <c r="G394" s="7"/>
      <c r="H394" s="9"/>
      <c r="I394" s="3"/>
      <c r="J394" s="3"/>
      <c r="K394" s="36"/>
      <c r="L394" s="38"/>
      <c r="M394" s="37"/>
      <c r="N394" s="37"/>
      <c r="O394" s="37"/>
    </row>
    <row r="395" spans="1:15" x14ac:dyDescent="0.2">
      <c r="A395">
        <f>+MassCurves!A363</f>
        <v>359</v>
      </c>
      <c r="B395" s="10">
        <f t="shared" si="25"/>
        <v>0.45029999999999998</v>
      </c>
      <c r="C395" s="3">
        <f t="shared" ca="1" si="29"/>
        <v>0.10199999999999995</v>
      </c>
      <c r="D395" s="9">
        <f t="shared" ca="1" si="26"/>
        <v>0</v>
      </c>
      <c r="E395" s="10">
        <f t="shared" ca="1" si="27"/>
        <v>0.21849999999999997</v>
      </c>
      <c r="F395" s="9">
        <f t="shared" ca="1" si="28"/>
        <v>0.11235991049999994</v>
      </c>
      <c r="G395" s="7"/>
      <c r="H395" s="9"/>
      <c r="I395" s="3"/>
      <c r="J395" s="3"/>
      <c r="K395" s="36"/>
      <c r="L395" s="38"/>
      <c r="M395" s="37"/>
      <c r="N395" s="37"/>
      <c r="O395" s="37"/>
    </row>
    <row r="396" spans="1:15" x14ac:dyDescent="0.2">
      <c r="A396">
        <f>+MassCurves!A364</f>
        <v>360</v>
      </c>
      <c r="B396" s="10">
        <f t="shared" si="25"/>
        <v>0.45200000000000001</v>
      </c>
      <c r="C396" s="3">
        <f t="shared" ca="1" si="29"/>
        <v>0.10200000000000009</v>
      </c>
      <c r="D396" s="9">
        <f t="shared" ca="1" si="26"/>
        <v>0</v>
      </c>
      <c r="E396" s="10">
        <f t="shared" ca="1" si="27"/>
        <v>0.21849999999999997</v>
      </c>
      <c r="F396" s="9">
        <f t="shared" ca="1" si="28"/>
        <v>0.11235991050000009</v>
      </c>
      <c r="G396" s="7"/>
      <c r="H396" s="9"/>
      <c r="I396" s="3"/>
      <c r="J396" s="3"/>
      <c r="K396" s="36"/>
      <c r="L396" s="38"/>
      <c r="M396" s="37"/>
      <c r="N396" s="37"/>
      <c r="O396" s="37"/>
    </row>
    <row r="397" spans="1:15" x14ac:dyDescent="0.2">
      <c r="A397">
        <f>+MassCurves!A365</f>
        <v>361</v>
      </c>
      <c r="B397" s="10">
        <f t="shared" si="25"/>
        <v>0.45369999999999999</v>
      </c>
      <c r="C397" s="3">
        <f t="shared" ca="1" si="29"/>
        <v>0.10199999999999995</v>
      </c>
      <c r="D397" s="9">
        <f t="shared" ca="1" si="26"/>
        <v>0</v>
      </c>
      <c r="E397" s="10">
        <f t="shared" ca="1" si="27"/>
        <v>0.21849999999999997</v>
      </c>
      <c r="F397" s="9">
        <f t="shared" ca="1" si="28"/>
        <v>0.11235991049999994</v>
      </c>
      <c r="G397" s="7"/>
      <c r="H397" s="9"/>
      <c r="I397" s="3"/>
      <c r="J397" s="3"/>
      <c r="K397" s="36"/>
      <c r="L397" s="38"/>
      <c r="M397" s="37"/>
      <c r="N397" s="37"/>
      <c r="O397" s="37"/>
    </row>
    <row r="398" spans="1:15" x14ac:dyDescent="0.2">
      <c r="A398">
        <f>+MassCurves!A366</f>
        <v>362</v>
      </c>
      <c r="B398" s="10">
        <f t="shared" si="25"/>
        <v>0.45540000000000003</v>
      </c>
      <c r="C398" s="3">
        <f t="shared" ca="1" si="29"/>
        <v>0.10200000000000009</v>
      </c>
      <c r="D398" s="9">
        <f t="shared" ca="1" si="26"/>
        <v>0</v>
      </c>
      <c r="E398" s="10">
        <f t="shared" ca="1" si="27"/>
        <v>0.21849999999999997</v>
      </c>
      <c r="F398" s="9">
        <f t="shared" ca="1" si="28"/>
        <v>0.11235991050000009</v>
      </c>
      <c r="G398" s="7"/>
      <c r="H398" s="9"/>
      <c r="I398" s="3"/>
      <c r="J398" s="3"/>
      <c r="K398" s="36"/>
      <c r="L398" s="38"/>
      <c r="M398" s="37"/>
      <c r="N398" s="37"/>
      <c r="O398" s="37"/>
    </row>
    <row r="399" spans="1:15" x14ac:dyDescent="0.2">
      <c r="A399">
        <f>+MassCurves!A367</f>
        <v>363</v>
      </c>
      <c r="B399" s="10">
        <f t="shared" si="25"/>
        <v>0.45710000000000001</v>
      </c>
      <c r="C399" s="3">
        <f t="shared" ca="1" si="29"/>
        <v>0.10200000000000009</v>
      </c>
      <c r="D399" s="9">
        <f t="shared" ca="1" si="26"/>
        <v>0</v>
      </c>
      <c r="E399" s="10">
        <f t="shared" ca="1" si="27"/>
        <v>0.21849999999999997</v>
      </c>
      <c r="F399" s="9">
        <f t="shared" ca="1" si="28"/>
        <v>0.11235991050000009</v>
      </c>
      <c r="G399" s="7"/>
      <c r="H399" s="9"/>
      <c r="I399" s="3"/>
      <c r="J399" s="3"/>
      <c r="K399" s="36"/>
      <c r="L399" s="38"/>
      <c r="M399" s="37"/>
      <c r="N399" s="37"/>
      <c r="O399" s="37"/>
    </row>
    <row r="400" spans="1:15" x14ac:dyDescent="0.2">
      <c r="A400">
        <f>+MassCurves!A368</f>
        <v>364</v>
      </c>
      <c r="B400" s="10">
        <f t="shared" si="25"/>
        <v>0.45879999999999999</v>
      </c>
      <c r="C400" s="3">
        <f t="shared" ca="1" si="29"/>
        <v>0.10199999999999995</v>
      </c>
      <c r="D400" s="9">
        <f t="shared" ca="1" si="26"/>
        <v>0</v>
      </c>
      <c r="E400" s="10">
        <f t="shared" ca="1" si="27"/>
        <v>0.21849999999999997</v>
      </c>
      <c r="F400" s="9">
        <f t="shared" ca="1" si="28"/>
        <v>0.11235991049999994</v>
      </c>
      <c r="G400" s="7"/>
      <c r="H400" s="9"/>
      <c r="I400" s="3"/>
      <c r="J400" s="3"/>
      <c r="K400" s="36"/>
      <c r="L400" s="38"/>
      <c r="M400" s="37"/>
      <c r="N400" s="37"/>
      <c r="O400" s="37"/>
    </row>
    <row r="401" spans="1:15" x14ac:dyDescent="0.2">
      <c r="A401">
        <f>+MassCurves!A369</f>
        <v>365</v>
      </c>
      <c r="B401" s="10">
        <f t="shared" si="25"/>
        <v>0.46050000000000002</v>
      </c>
      <c r="C401" s="3">
        <f t="shared" ca="1" si="29"/>
        <v>0.10200000000000009</v>
      </c>
      <c r="D401" s="9">
        <f t="shared" ca="1" si="26"/>
        <v>0</v>
      </c>
      <c r="E401" s="10">
        <f t="shared" ca="1" si="27"/>
        <v>0.21849999999999997</v>
      </c>
      <c r="F401" s="9">
        <f t="shared" ca="1" si="28"/>
        <v>0.11235991050000009</v>
      </c>
      <c r="G401" s="7"/>
      <c r="H401" s="9"/>
      <c r="I401" s="3"/>
      <c r="J401" s="3"/>
      <c r="K401" s="36"/>
      <c r="L401" s="38"/>
      <c r="M401" s="37"/>
      <c r="N401" s="37"/>
      <c r="O401" s="37"/>
    </row>
    <row r="402" spans="1:15" x14ac:dyDescent="0.2">
      <c r="A402">
        <f>+MassCurves!A370</f>
        <v>366</v>
      </c>
      <c r="B402" s="10">
        <f t="shared" si="25"/>
        <v>0.4622</v>
      </c>
      <c r="C402" s="3">
        <f t="shared" ca="1" si="29"/>
        <v>0.10199999999999995</v>
      </c>
      <c r="D402" s="9">
        <f t="shared" ca="1" si="26"/>
        <v>0</v>
      </c>
      <c r="E402" s="10">
        <f t="shared" ca="1" si="27"/>
        <v>0.21849999999999997</v>
      </c>
      <c r="F402" s="9">
        <f t="shared" ca="1" si="28"/>
        <v>0.11235991049999994</v>
      </c>
      <c r="G402" s="7"/>
      <c r="H402" s="9"/>
      <c r="I402" s="3"/>
      <c r="J402" s="3"/>
      <c r="K402" s="36"/>
      <c r="L402" s="38"/>
      <c r="M402" s="37"/>
      <c r="N402" s="37"/>
      <c r="O402" s="37"/>
    </row>
    <row r="403" spans="1:15" x14ac:dyDescent="0.2">
      <c r="A403">
        <f>+MassCurves!A371</f>
        <v>367</v>
      </c>
      <c r="B403" s="10">
        <f t="shared" si="25"/>
        <v>0.46389999999999998</v>
      </c>
      <c r="C403" s="3">
        <f t="shared" ca="1" si="29"/>
        <v>0.10199999999999995</v>
      </c>
      <c r="D403" s="9">
        <f t="shared" ca="1" si="26"/>
        <v>0</v>
      </c>
      <c r="E403" s="10">
        <f t="shared" ca="1" si="27"/>
        <v>0.21849999999999997</v>
      </c>
      <c r="F403" s="9">
        <f t="shared" ca="1" si="28"/>
        <v>0.11235991049999994</v>
      </c>
      <c r="G403" s="7"/>
      <c r="H403" s="9"/>
      <c r="I403" s="3"/>
      <c r="J403" s="3"/>
      <c r="K403" s="36"/>
      <c r="L403" s="38"/>
      <c r="M403" s="37"/>
      <c r="N403" s="37"/>
      <c r="O403" s="37"/>
    </row>
    <row r="404" spans="1:15" x14ac:dyDescent="0.2">
      <c r="A404">
        <f>+MassCurves!A372</f>
        <v>368</v>
      </c>
      <c r="B404" s="10">
        <f t="shared" si="25"/>
        <v>0.46560000000000001</v>
      </c>
      <c r="C404" s="3">
        <f t="shared" ca="1" si="29"/>
        <v>0.10200000000000009</v>
      </c>
      <c r="D404" s="9">
        <f t="shared" ca="1" si="26"/>
        <v>0</v>
      </c>
      <c r="E404" s="10">
        <f t="shared" ca="1" si="27"/>
        <v>0.21849999999999997</v>
      </c>
      <c r="F404" s="9">
        <f t="shared" ca="1" si="28"/>
        <v>0.11235991050000009</v>
      </c>
      <c r="G404" s="7"/>
      <c r="H404" s="9"/>
      <c r="I404" s="3"/>
      <c r="J404" s="3"/>
      <c r="K404" s="36"/>
      <c r="L404" s="38"/>
      <c r="M404" s="37"/>
      <c r="N404" s="37"/>
      <c r="O404" s="37"/>
    </row>
    <row r="405" spans="1:15" x14ac:dyDescent="0.2">
      <c r="A405">
        <f>+MassCurves!A373</f>
        <v>369</v>
      </c>
      <c r="B405" s="10">
        <f t="shared" si="25"/>
        <v>0.46729999999999999</v>
      </c>
      <c r="C405" s="3">
        <f t="shared" ca="1" si="29"/>
        <v>0.10199999999999995</v>
      </c>
      <c r="D405" s="9">
        <f t="shared" ca="1" si="26"/>
        <v>0</v>
      </c>
      <c r="E405" s="10">
        <f t="shared" ca="1" si="27"/>
        <v>0.21849999999999997</v>
      </c>
      <c r="F405" s="9">
        <f t="shared" ca="1" si="28"/>
        <v>0.11235991049999994</v>
      </c>
      <c r="G405" s="7"/>
      <c r="H405" s="9"/>
      <c r="I405" s="3"/>
      <c r="J405" s="3"/>
      <c r="K405" s="36"/>
      <c r="L405" s="38"/>
      <c r="M405" s="37"/>
      <c r="N405" s="37"/>
      <c r="O405" s="37"/>
    </row>
    <row r="406" spans="1:15" x14ac:dyDescent="0.2">
      <c r="A406">
        <f>+MassCurves!A374</f>
        <v>370</v>
      </c>
      <c r="B406" s="10">
        <f t="shared" si="25"/>
        <v>0.46900000000000003</v>
      </c>
      <c r="C406" s="3">
        <f t="shared" ca="1" si="29"/>
        <v>0.10200000000000009</v>
      </c>
      <c r="D406" s="9">
        <f t="shared" ca="1" si="26"/>
        <v>0</v>
      </c>
      <c r="E406" s="10">
        <f t="shared" ca="1" si="27"/>
        <v>0.21849999999999997</v>
      </c>
      <c r="F406" s="9">
        <f t="shared" ca="1" si="28"/>
        <v>0.11235991050000009</v>
      </c>
      <c r="G406" s="7"/>
      <c r="H406" s="9"/>
      <c r="I406" s="3"/>
      <c r="J406" s="3"/>
      <c r="K406" s="36"/>
      <c r="L406" s="38"/>
      <c r="M406" s="37"/>
      <c r="N406" s="37"/>
      <c r="O406" s="37"/>
    </row>
    <row r="407" spans="1:15" x14ac:dyDescent="0.2">
      <c r="A407">
        <f>+MassCurves!A375</f>
        <v>371</v>
      </c>
      <c r="B407" s="10">
        <f t="shared" si="25"/>
        <v>0.47070000000000001</v>
      </c>
      <c r="C407" s="3">
        <f t="shared" ca="1" si="29"/>
        <v>0.10200000000000009</v>
      </c>
      <c r="D407" s="9">
        <f t="shared" ca="1" si="26"/>
        <v>0</v>
      </c>
      <c r="E407" s="10">
        <f t="shared" ca="1" si="27"/>
        <v>0.21849999999999997</v>
      </c>
      <c r="F407" s="9">
        <f t="shared" ca="1" si="28"/>
        <v>0.11235991050000009</v>
      </c>
      <c r="G407" s="7"/>
      <c r="H407" s="9"/>
      <c r="I407" s="3"/>
      <c r="J407" s="3"/>
      <c r="K407" s="36"/>
      <c r="L407" s="38"/>
      <c r="M407" s="37"/>
      <c r="N407" s="37"/>
      <c r="O407" s="37"/>
    </row>
    <row r="408" spans="1:15" x14ac:dyDescent="0.2">
      <c r="A408">
        <f>+MassCurves!A376</f>
        <v>372</v>
      </c>
      <c r="B408" s="10">
        <f t="shared" si="25"/>
        <v>0.47239999999999999</v>
      </c>
      <c r="C408" s="3">
        <f t="shared" ca="1" si="29"/>
        <v>0.10199999999999995</v>
      </c>
      <c r="D408" s="9">
        <f t="shared" ca="1" si="26"/>
        <v>0</v>
      </c>
      <c r="E408" s="10">
        <f t="shared" ca="1" si="27"/>
        <v>0.21849999999999997</v>
      </c>
      <c r="F408" s="9">
        <f t="shared" ca="1" si="28"/>
        <v>0.11235991049999994</v>
      </c>
      <c r="G408" s="7"/>
      <c r="H408" s="9"/>
      <c r="I408" s="3"/>
      <c r="J408" s="3"/>
      <c r="K408" s="36"/>
      <c r="L408" s="38"/>
      <c r="M408" s="37"/>
      <c r="N408" s="37"/>
      <c r="O408" s="37"/>
    </row>
    <row r="409" spans="1:15" x14ac:dyDescent="0.2">
      <c r="A409">
        <f>+MassCurves!A377</f>
        <v>373</v>
      </c>
      <c r="B409" s="10">
        <f t="shared" si="25"/>
        <v>0.47410000000000002</v>
      </c>
      <c r="C409" s="3">
        <f t="shared" ca="1" si="29"/>
        <v>0.10200000000000009</v>
      </c>
      <c r="D409" s="9">
        <f t="shared" ca="1" si="26"/>
        <v>0</v>
      </c>
      <c r="E409" s="10">
        <f t="shared" ca="1" si="27"/>
        <v>0.21849999999999997</v>
      </c>
      <c r="F409" s="9">
        <f t="shared" ca="1" si="28"/>
        <v>0.11235991050000009</v>
      </c>
      <c r="G409" s="7"/>
      <c r="H409" s="9"/>
      <c r="I409" s="3"/>
      <c r="J409" s="3"/>
      <c r="K409" s="36"/>
      <c r="L409" s="38"/>
      <c r="M409" s="37"/>
      <c r="N409" s="37"/>
      <c r="O409" s="37"/>
    </row>
    <row r="410" spans="1:15" x14ac:dyDescent="0.2">
      <c r="A410">
        <f>+MassCurves!A378</f>
        <v>374</v>
      </c>
      <c r="B410" s="10">
        <f t="shared" si="25"/>
        <v>0.4758</v>
      </c>
      <c r="C410" s="3">
        <f t="shared" ca="1" si="29"/>
        <v>0.10199999999999995</v>
      </c>
      <c r="D410" s="9">
        <f t="shared" ca="1" si="26"/>
        <v>0</v>
      </c>
      <c r="E410" s="10">
        <f t="shared" ca="1" si="27"/>
        <v>0.21849999999999997</v>
      </c>
      <c r="F410" s="9">
        <f t="shared" ca="1" si="28"/>
        <v>0.11235991049999994</v>
      </c>
      <c r="G410" s="7"/>
      <c r="H410" s="9"/>
      <c r="I410" s="3"/>
      <c r="J410" s="3"/>
      <c r="K410" s="36"/>
      <c r="L410" s="38"/>
      <c r="M410" s="37"/>
      <c r="N410" s="37"/>
      <c r="O410" s="37"/>
    </row>
    <row r="411" spans="1:15" x14ac:dyDescent="0.2">
      <c r="A411">
        <f>+MassCurves!A379</f>
        <v>375</v>
      </c>
      <c r="B411" s="10">
        <f t="shared" si="25"/>
        <v>0.47750000000000004</v>
      </c>
      <c r="C411" s="3">
        <f t="shared" ca="1" si="29"/>
        <v>0.10200000000000009</v>
      </c>
      <c r="D411" s="9">
        <f t="shared" ca="1" si="26"/>
        <v>0</v>
      </c>
      <c r="E411" s="10">
        <f t="shared" ca="1" si="27"/>
        <v>0.21849999999999997</v>
      </c>
      <c r="F411" s="9">
        <f t="shared" ca="1" si="28"/>
        <v>0.11235991050000009</v>
      </c>
      <c r="G411" s="7"/>
      <c r="H411" s="9"/>
      <c r="I411" s="3"/>
      <c r="J411" s="3"/>
      <c r="K411" s="36"/>
      <c r="L411" s="38"/>
      <c r="M411" s="37"/>
      <c r="N411" s="37"/>
      <c r="O411" s="37"/>
    </row>
    <row r="412" spans="1:15" x14ac:dyDescent="0.2">
      <c r="A412">
        <f>+MassCurves!A380</f>
        <v>376</v>
      </c>
      <c r="B412" s="10">
        <f t="shared" si="25"/>
        <v>0.47920000000000001</v>
      </c>
      <c r="C412" s="3">
        <f t="shared" ca="1" si="29"/>
        <v>0.10200000000000009</v>
      </c>
      <c r="D412" s="9">
        <f t="shared" ca="1" si="26"/>
        <v>0</v>
      </c>
      <c r="E412" s="10">
        <f t="shared" ca="1" si="27"/>
        <v>0.21849999999999997</v>
      </c>
      <c r="F412" s="9">
        <f t="shared" ca="1" si="28"/>
        <v>0.11235991050000009</v>
      </c>
      <c r="G412" s="7"/>
      <c r="H412" s="9"/>
      <c r="I412" s="3"/>
      <c r="J412" s="3"/>
      <c r="K412" s="36"/>
      <c r="L412" s="38"/>
      <c r="M412" s="37"/>
      <c r="N412" s="37"/>
      <c r="O412" s="37"/>
    </row>
    <row r="413" spans="1:15" x14ac:dyDescent="0.2">
      <c r="A413">
        <f>+MassCurves!A381</f>
        <v>377</v>
      </c>
      <c r="B413" s="10">
        <f t="shared" si="25"/>
        <v>0.48089999999999999</v>
      </c>
      <c r="C413" s="3">
        <f t="shared" ca="1" si="29"/>
        <v>0.10199999999999995</v>
      </c>
      <c r="D413" s="9">
        <f t="shared" ca="1" si="26"/>
        <v>0</v>
      </c>
      <c r="E413" s="10">
        <f t="shared" ca="1" si="27"/>
        <v>0.21849999999999997</v>
      </c>
      <c r="F413" s="9">
        <f t="shared" ca="1" si="28"/>
        <v>0.11235991049999994</v>
      </c>
      <c r="G413" s="7"/>
      <c r="H413" s="9"/>
      <c r="I413" s="3"/>
      <c r="J413" s="3"/>
      <c r="K413" s="36"/>
      <c r="L413" s="38"/>
      <c r="M413" s="37"/>
      <c r="N413" s="37"/>
      <c r="O413" s="37"/>
    </row>
    <row r="414" spans="1:15" x14ac:dyDescent="0.2">
      <c r="A414">
        <f>+MassCurves!A382</f>
        <v>378</v>
      </c>
      <c r="B414" s="10">
        <f t="shared" si="25"/>
        <v>0.48260000000000003</v>
      </c>
      <c r="C414" s="3">
        <f t="shared" ca="1" si="29"/>
        <v>0.10200000000000009</v>
      </c>
      <c r="D414" s="9">
        <f t="shared" ca="1" si="26"/>
        <v>0</v>
      </c>
      <c r="E414" s="10">
        <f t="shared" ca="1" si="27"/>
        <v>0.21849999999999997</v>
      </c>
      <c r="F414" s="9">
        <f t="shared" ca="1" si="28"/>
        <v>0.11235991050000009</v>
      </c>
      <c r="G414" s="7"/>
      <c r="H414" s="9"/>
      <c r="I414" s="3"/>
      <c r="J414" s="3"/>
      <c r="K414" s="36"/>
      <c r="L414" s="38"/>
      <c r="M414" s="37"/>
      <c r="N414" s="37"/>
      <c r="O414" s="37"/>
    </row>
    <row r="415" spans="1:15" x14ac:dyDescent="0.2">
      <c r="A415">
        <f>+MassCurves!A383</f>
        <v>379</v>
      </c>
      <c r="B415" s="10">
        <f t="shared" si="25"/>
        <v>0.48430000000000001</v>
      </c>
      <c r="C415" s="3">
        <f t="shared" ca="1" si="29"/>
        <v>0.10199999999999995</v>
      </c>
      <c r="D415" s="9">
        <f t="shared" ca="1" si="26"/>
        <v>0</v>
      </c>
      <c r="E415" s="10">
        <f t="shared" ca="1" si="27"/>
        <v>0.21849999999999997</v>
      </c>
      <c r="F415" s="9">
        <f t="shared" ca="1" si="28"/>
        <v>0.11235991049999994</v>
      </c>
      <c r="G415" s="7"/>
      <c r="H415" s="9"/>
      <c r="I415" s="3"/>
      <c r="J415" s="3"/>
      <c r="K415" s="36"/>
      <c r="L415" s="38"/>
      <c r="M415" s="37"/>
      <c r="N415" s="37"/>
      <c r="O415" s="37"/>
    </row>
    <row r="416" spans="1:15" x14ac:dyDescent="0.2">
      <c r="A416">
        <f>+MassCurves!A384</f>
        <v>380</v>
      </c>
      <c r="B416" s="10">
        <f t="shared" si="25"/>
        <v>0.48599999999999999</v>
      </c>
      <c r="C416" s="3">
        <f t="shared" ca="1" si="29"/>
        <v>0.10199999999999995</v>
      </c>
      <c r="D416" s="9">
        <f t="shared" ca="1" si="26"/>
        <v>0</v>
      </c>
      <c r="E416" s="10">
        <f t="shared" ca="1" si="27"/>
        <v>0.21849999999999997</v>
      </c>
      <c r="F416" s="9">
        <f t="shared" ca="1" si="28"/>
        <v>0.11235991049999994</v>
      </c>
      <c r="G416" s="7"/>
      <c r="H416" s="9"/>
      <c r="I416" s="3"/>
      <c r="J416" s="3"/>
      <c r="K416" s="36"/>
      <c r="L416" s="38"/>
      <c r="M416" s="37"/>
      <c r="N416" s="37"/>
      <c r="O416" s="37"/>
    </row>
    <row r="417" spans="1:15" x14ac:dyDescent="0.2">
      <c r="A417">
        <f>+MassCurves!A385</f>
        <v>381</v>
      </c>
      <c r="B417" s="10">
        <f t="shared" si="25"/>
        <v>0.48770000000000002</v>
      </c>
      <c r="C417" s="3">
        <f t="shared" ca="1" si="29"/>
        <v>0.10200000000000009</v>
      </c>
      <c r="D417" s="9">
        <f t="shared" ca="1" si="26"/>
        <v>0</v>
      </c>
      <c r="E417" s="10">
        <f t="shared" ca="1" si="27"/>
        <v>0.21849999999999997</v>
      </c>
      <c r="F417" s="9">
        <f t="shared" ca="1" si="28"/>
        <v>0.11235991050000009</v>
      </c>
      <c r="G417" s="7"/>
      <c r="H417" s="9"/>
      <c r="I417" s="3"/>
      <c r="J417" s="3"/>
      <c r="K417" s="36"/>
      <c r="L417" s="38"/>
      <c r="M417" s="37"/>
      <c r="N417" s="37"/>
      <c r="O417" s="37"/>
    </row>
    <row r="418" spans="1:15" x14ac:dyDescent="0.2">
      <c r="A418">
        <f>+MassCurves!A386</f>
        <v>382</v>
      </c>
      <c r="B418" s="10">
        <f t="shared" si="25"/>
        <v>0.4894</v>
      </c>
      <c r="C418" s="3">
        <f t="shared" ca="1" si="29"/>
        <v>0.10199999999999995</v>
      </c>
      <c r="D418" s="9">
        <f t="shared" ca="1" si="26"/>
        <v>0</v>
      </c>
      <c r="E418" s="10">
        <f t="shared" ca="1" si="27"/>
        <v>0.21849999999999997</v>
      </c>
      <c r="F418" s="9">
        <f t="shared" ca="1" si="28"/>
        <v>0.11235991049999994</v>
      </c>
      <c r="G418" s="7"/>
      <c r="H418" s="9"/>
      <c r="I418" s="3"/>
      <c r="J418" s="3"/>
      <c r="K418" s="36"/>
      <c r="L418" s="38"/>
      <c r="M418" s="37"/>
      <c r="N418" s="37"/>
      <c r="O418" s="37"/>
    </row>
    <row r="419" spans="1:15" x14ac:dyDescent="0.2">
      <c r="A419">
        <f>+MassCurves!A387</f>
        <v>383</v>
      </c>
      <c r="B419" s="10">
        <f t="shared" si="25"/>
        <v>0.49110000000000004</v>
      </c>
      <c r="C419" s="3">
        <f t="shared" ca="1" si="29"/>
        <v>0.10200000000000009</v>
      </c>
      <c r="D419" s="9">
        <f t="shared" ca="1" si="26"/>
        <v>0</v>
      </c>
      <c r="E419" s="10">
        <f t="shared" ca="1" si="27"/>
        <v>0.21849999999999997</v>
      </c>
      <c r="F419" s="9">
        <f t="shared" ca="1" si="28"/>
        <v>0.11235991050000009</v>
      </c>
      <c r="G419" s="7"/>
      <c r="H419" s="9"/>
      <c r="I419" s="3"/>
      <c r="J419" s="3"/>
      <c r="K419" s="36"/>
      <c r="L419" s="38"/>
      <c r="M419" s="37"/>
      <c r="N419" s="37"/>
      <c r="O419" s="37"/>
    </row>
    <row r="420" spans="1:15" x14ac:dyDescent="0.2">
      <c r="A420">
        <f>+MassCurves!A388</f>
        <v>384</v>
      </c>
      <c r="B420" s="10">
        <f t="shared" ref="B420:B483" si="30">+HLOOKUP($B$9,MassCurve,(A420+2))</f>
        <v>0.49280000000000002</v>
      </c>
      <c r="C420" s="3">
        <f t="shared" ca="1" si="29"/>
        <v>0.10200000000000009</v>
      </c>
      <c r="D420" s="9">
        <f t="shared" ca="1" si="26"/>
        <v>0</v>
      </c>
      <c r="E420" s="10">
        <f t="shared" ca="1" si="27"/>
        <v>0.21849999999999997</v>
      </c>
      <c r="F420" s="9">
        <f t="shared" ca="1" si="28"/>
        <v>0.11235991050000009</v>
      </c>
      <c r="G420" s="7"/>
      <c r="H420" s="9"/>
      <c r="I420" s="3"/>
      <c r="J420" s="3"/>
      <c r="K420" s="36"/>
      <c r="L420" s="38"/>
      <c r="M420" s="37"/>
      <c r="N420" s="37"/>
      <c r="O420" s="37"/>
    </row>
    <row r="421" spans="1:15" x14ac:dyDescent="0.2">
      <c r="A421">
        <f>+MassCurves!A389</f>
        <v>385</v>
      </c>
      <c r="B421" s="10">
        <f t="shared" si="30"/>
        <v>0.4945</v>
      </c>
      <c r="C421" s="3">
        <f t="shared" ca="1" si="29"/>
        <v>0.10199999999999995</v>
      </c>
      <c r="D421" s="9">
        <f t="shared" ref="D421:D484" ca="1" si="31">VLOOKUP(C421,Cinterp,$B$10+1)</f>
        <v>0</v>
      </c>
      <c r="E421" s="10">
        <f t="shared" ref="E421:E484" ca="1" si="32">0.95*MAX(0,$B$7)/100+D421*(1-MAX(0,$B$7)/100)</f>
        <v>0.21849999999999997</v>
      </c>
      <c r="F421" s="9">
        <f t="shared" ref="F421:F484" ca="1" si="33">+E421*C421*MAX(0.05,$B$5)*1.0083</f>
        <v>0.11235991049999994</v>
      </c>
      <c r="G421" s="7"/>
      <c r="H421" s="9"/>
      <c r="I421" s="3"/>
      <c r="J421" s="3"/>
      <c r="K421" s="36"/>
      <c r="L421" s="38"/>
      <c r="M421" s="37"/>
      <c r="N421" s="37"/>
      <c r="O421" s="37"/>
    </row>
    <row r="422" spans="1:15" x14ac:dyDescent="0.2">
      <c r="A422">
        <f>+MassCurves!A390</f>
        <v>386</v>
      </c>
      <c r="B422" s="10">
        <f t="shared" si="30"/>
        <v>0.49620000000000003</v>
      </c>
      <c r="C422" s="3">
        <f t="shared" ref="C422:C485" ca="1" si="34">+IF(A422&lt;MAX(5,$B$6),(B422-B421)*60,(B422-OFFSET(B422,-MAX(5,$B$6),0,1,1))/(A422-OFFSET(A422,-MAX(5,$B$6),0,1,1))*60)</f>
        <v>0.10200000000000009</v>
      </c>
      <c r="D422" s="9">
        <f t="shared" ca="1" si="31"/>
        <v>0</v>
      </c>
      <c r="E422" s="10">
        <f t="shared" ca="1" si="32"/>
        <v>0.21849999999999997</v>
      </c>
      <c r="F422" s="9">
        <f t="shared" ca="1" si="33"/>
        <v>0.11235991050000009</v>
      </c>
      <c r="G422" s="7"/>
      <c r="H422" s="9"/>
      <c r="I422" s="3"/>
      <c r="J422" s="3"/>
      <c r="K422" s="36"/>
      <c r="L422" s="38"/>
      <c r="M422" s="37"/>
      <c r="N422" s="37"/>
      <c r="O422" s="37"/>
    </row>
    <row r="423" spans="1:15" x14ac:dyDescent="0.2">
      <c r="A423">
        <f>+MassCurves!A391</f>
        <v>387</v>
      </c>
      <c r="B423" s="10">
        <f t="shared" si="30"/>
        <v>0.49790000000000001</v>
      </c>
      <c r="C423" s="3">
        <f t="shared" ca="1" si="34"/>
        <v>0.10199999999999995</v>
      </c>
      <c r="D423" s="9">
        <f t="shared" ca="1" si="31"/>
        <v>0</v>
      </c>
      <c r="E423" s="10">
        <f t="shared" ca="1" si="32"/>
        <v>0.21849999999999997</v>
      </c>
      <c r="F423" s="9">
        <f t="shared" ca="1" si="33"/>
        <v>0.11235991049999994</v>
      </c>
      <c r="G423" s="7"/>
      <c r="H423" s="9"/>
      <c r="I423" s="3"/>
      <c r="J423" s="3"/>
      <c r="K423" s="36"/>
      <c r="L423" s="38"/>
      <c r="M423" s="37"/>
      <c r="N423" s="37"/>
      <c r="O423" s="37"/>
    </row>
    <row r="424" spans="1:15" x14ac:dyDescent="0.2">
      <c r="A424">
        <f>+MassCurves!A392</f>
        <v>388</v>
      </c>
      <c r="B424" s="10">
        <f t="shared" si="30"/>
        <v>0.49959999999999999</v>
      </c>
      <c r="C424" s="3">
        <f t="shared" ca="1" si="34"/>
        <v>0.10199999999999995</v>
      </c>
      <c r="D424" s="9">
        <f t="shared" ca="1" si="31"/>
        <v>0</v>
      </c>
      <c r="E424" s="10">
        <f t="shared" ca="1" si="32"/>
        <v>0.21849999999999997</v>
      </c>
      <c r="F424" s="9">
        <f t="shared" ca="1" si="33"/>
        <v>0.11235991049999994</v>
      </c>
      <c r="G424" s="7"/>
      <c r="H424" s="9"/>
      <c r="I424" s="3"/>
      <c r="J424" s="3"/>
      <c r="K424" s="36"/>
      <c r="L424" s="38"/>
      <c r="M424" s="37"/>
      <c r="N424" s="37"/>
      <c r="O424" s="37"/>
    </row>
    <row r="425" spans="1:15" x14ac:dyDescent="0.2">
      <c r="A425">
        <f>+MassCurves!A393</f>
        <v>389</v>
      </c>
      <c r="B425" s="10">
        <f t="shared" si="30"/>
        <v>0.50129999999999997</v>
      </c>
      <c r="C425" s="3">
        <f t="shared" ca="1" si="34"/>
        <v>0.10199999999999995</v>
      </c>
      <c r="D425" s="9">
        <f t="shared" ca="1" si="31"/>
        <v>0</v>
      </c>
      <c r="E425" s="10">
        <f t="shared" ca="1" si="32"/>
        <v>0.21849999999999997</v>
      </c>
      <c r="F425" s="9">
        <f t="shared" ca="1" si="33"/>
        <v>0.11235991049999994</v>
      </c>
      <c r="G425" s="7"/>
      <c r="H425" s="9"/>
      <c r="I425" s="3"/>
      <c r="J425" s="3"/>
      <c r="K425" s="36"/>
      <c r="L425" s="38"/>
      <c r="M425" s="37"/>
      <c r="N425" s="37"/>
      <c r="O425" s="37"/>
    </row>
    <row r="426" spans="1:15" x14ac:dyDescent="0.2">
      <c r="A426">
        <f>+MassCurves!A394</f>
        <v>390</v>
      </c>
      <c r="B426" s="10">
        <f t="shared" si="30"/>
        <v>0.503</v>
      </c>
      <c r="C426" s="3">
        <f t="shared" ca="1" si="34"/>
        <v>0.10199999999999995</v>
      </c>
      <c r="D426" s="9">
        <f t="shared" ca="1" si="31"/>
        <v>0</v>
      </c>
      <c r="E426" s="10">
        <f t="shared" ca="1" si="32"/>
        <v>0.21849999999999997</v>
      </c>
      <c r="F426" s="9">
        <f t="shared" ca="1" si="33"/>
        <v>0.11235991049999994</v>
      </c>
      <c r="G426" s="7"/>
      <c r="H426" s="9"/>
      <c r="I426" s="3"/>
      <c r="J426" s="3"/>
      <c r="K426" s="36"/>
      <c r="L426" s="38"/>
      <c r="M426" s="37"/>
      <c r="N426" s="37"/>
      <c r="O426" s="37"/>
    </row>
    <row r="427" spans="1:15" x14ac:dyDescent="0.2">
      <c r="A427">
        <f>+MassCurves!A395</f>
        <v>391</v>
      </c>
      <c r="B427" s="10">
        <f t="shared" si="30"/>
        <v>0.50470000000000004</v>
      </c>
      <c r="C427" s="3">
        <f t="shared" ca="1" si="34"/>
        <v>0.10200000000000009</v>
      </c>
      <c r="D427" s="9">
        <f t="shared" ca="1" si="31"/>
        <v>0</v>
      </c>
      <c r="E427" s="10">
        <f t="shared" ca="1" si="32"/>
        <v>0.21849999999999997</v>
      </c>
      <c r="F427" s="9">
        <f t="shared" ca="1" si="33"/>
        <v>0.11235991050000009</v>
      </c>
      <c r="G427" s="7"/>
      <c r="H427" s="9"/>
      <c r="I427" s="3"/>
      <c r="J427" s="3"/>
      <c r="K427" s="36"/>
      <c r="L427" s="38"/>
      <c r="M427" s="37"/>
      <c r="N427" s="37"/>
      <c r="O427" s="37"/>
    </row>
    <row r="428" spans="1:15" x14ac:dyDescent="0.2">
      <c r="A428">
        <f>+MassCurves!A396</f>
        <v>392</v>
      </c>
      <c r="B428" s="10">
        <f t="shared" si="30"/>
        <v>0.50639999999999996</v>
      </c>
      <c r="C428" s="3">
        <f t="shared" ca="1" si="34"/>
        <v>0.10199999999999995</v>
      </c>
      <c r="D428" s="9">
        <f t="shared" ca="1" si="31"/>
        <v>0</v>
      </c>
      <c r="E428" s="10">
        <f t="shared" ca="1" si="32"/>
        <v>0.21849999999999997</v>
      </c>
      <c r="F428" s="9">
        <f t="shared" ca="1" si="33"/>
        <v>0.11235991049999994</v>
      </c>
      <c r="G428" s="7"/>
      <c r="H428" s="9"/>
      <c r="I428" s="3"/>
      <c r="J428" s="3"/>
      <c r="K428" s="36"/>
      <c r="L428" s="38"/>
      <c r="M428" s="37"/>
      <c r="N428" s="37"/>
      <c r="O428" s="37"/>
    </row>
    <row r="429" spans="1:15" x14ac:dyDescent="0.2">
      <c r="A429">
        <f>+MassCurves!A397</f>
        <v>393</v>
      </c>
      <c r="B429" s="10">
        <f t="shared" si="30"/>
        <v>0.5081</v>
      </c>
      <c r="C429" s="3">
        <f t="shared" ca="1" si="34"/>
        <v>0.10199999999999995</v>
      </c>
      <c r="D429" s="9">
        <f t="shared" ca="1" si="31"/>
        <v>0</v>
      </c>
      <c r="E429" s="10">
        <f t="shared" ca="1" si="32"/>
        <v>0.21849999999999997</v>
      </c>
      <c r="F429" s="9">
        <f t="shared" ca="1" si="33"/>
        <v>0.11235991049999994</v>
      </c>
      <c r="G429" s="7"/>
      <c r="H429" s="9"/>
      <c r="I429" s="3"/>
      <c r="J429" s="3"/>
      <c r="K429" s="36"/>
      <c r="L429" s="38"/>
      <c r="M429" s="37"/>
      <c r="N429" s="37"/>
      <c r="O429" s="37"/>
    </row>
    <row r="430" spans="1:15" x14ac:dyDescent="0.2">
      <c r="A430">
        <f>+MassCurves!A398</f>
        <v>394</v>
      </c>
      <c r="B430" s="10">
        <f t="shared" si="30"/>
        <v>0.50980000000000003</v>
      </c>
      <c r="C430" s="3">
        <f t="shared" ca="1" si="34"/>
        <v>0.10200000000000009</v>
      </c>
      <c r="D430" s="9">
        <f t="shared" ca="1" si="31"/>
        <v>0</v>
      </c>
      <c r="E430" s="10">
        <f t="shared" ca="1" si="32"/>
        <v>0.21849999999999997</v>
      </c>
      <c r="F430" s="9">
        <f t="shared" ca="1" si="33"/>
        <v>0.11235991050000009</v>
      </c>
      <c r="G430" s="7"/>
      <c r="H430" s="9"/>
      <c r="I430" s="3"/>
      <c r="J430" s="3"/>
      <c r="K430" s="36"/>
      <c r="L430" s="38"/>
      <c r="M430" s="37"/>
      <c r="N430" s="37"/>
      <c r="O430" s="37"/>
    </row>
    <row r="431" spans="1:15" x14ac:dyDescent="0.2">
      <c r="A431">
        <f>+MassCurves!A399</f>
        <v>395</v>
      </c>
      <c r="B431" s="10">
        <f t="shared" si="30"/>
        <v>0.51150000000000007</v>
      </c>
      <c r="C431" s="3">
        <f t="shared" ca="1" si="34"/>
        <v>0.10200000000000009</v>
      </c>
      <c r="D431" s="9">
        <f t="shared" ca="1" si="31"/>
        <v>0</v>
      </c>
      <c r="E431" s="10">
        <f t="shared" ca="1" si="32"/>
        <v>0.21849999999999997</v>
      </c>
      <c r="F431" s="9">
        <f t="shared" ca="1" si="33"/>
        <v>0.11235991050000009</v>
      </c>
      <c r="G431" s="7"/>
      <c r="H431" s="9"/>
      <c r="I431" s="3"/>
      <c r="J431" s="3"/>
      <c r="K431" s="36"/>
      <c r="L431" s="38"/>
      <c r="M431" s="37"/>
      <c r="N431" s="37"/>
      <c r="O431" s="37"/>
    </row>
    <row r="432" spans="1:15" x14ac:dyDescent="0.2">
      <c r="A432">
        <f>+MassCurves!A400</f>
        <v>396</v>
      </c>
      <c r="B432" s="10">
        <f t="shared" si="30"/>
        <v>0.51319999999999999</v>
      </c>
      <c r="C432" s="3">
        <f t="shared" ca="1" si="34"/>
        <v>0.10199999999999995</v>
      </c>
      <c r="D432" s="9">
        <f t="shared" ca="1" si="31"/>
        <v>0</v>
      </c>
      <c r="E432" s="10">
        <f t="shared" ca="1" si="32"/>
        <v>0.21849999999999997</v>
      </c>
      <c r="F432" s="9">
        <f t="shared" ca="1" si="33"/>
        <v>0.11235991049999994</v>
      </c>
      <c r="G432" s="7"/>
      <c r="H432" s="9"/>
      <c r="I432" s="3"/>
      <c r="J432" s="3"/>
      <c r="K432" s="36"/>
      <c r="L432" s="38"/>
      <c r="M432" s="37"/>
      <c r="N432" s="37"/>
      <c r="O432" s="37"/>
    </row>
    <row r="433" spans="1:15" x14ac:dyDescent="0.2">
      <c r="A433">
        <f>+MassCurves!A401</f>
        <v>397</v>
      </c>
      <c r="B433" s="10">
        <f t="shared" si="30"/>
        <v>0.51490000000000002</v>
      </c>
      <c r="C433" s="3">
        <f t="shared" ca="1" si="34"/>
        <v>0.10200000000000009</v>
      </c>
      <c r="D433" s="9">
        <f t="shared" ca="1" si="31"/>
        <v>0</v>
      </c>
      <c r="E433" s="10">
        <f t="shared" ca="1" si="32"/>
        <v>0.21849999999999997</v>
      </c>
      <c r="F433" s="9">
        <f t="shared" ca="1" si="33"/>
        <v>0.11235991050000009</v>
      </c>
      <c r="G433" s="7"/>
      <c r="H433" s="9"/>
      <c r="I433" s="3"/>
      <c r="J433" s="3"/>
      <c r="K433" s="36"/>
      <c r="L433" s="38"/>
      <c r="M433" s="37"/>
      <c r="N433" s="37"/>
      <c r="O433" s="37"/>
    </row>
    <row r="434" spans="1:15" x14ac:dyDescent="0.2">
      <c r="A434">
        <f>+MassCurves!A402</f>
        <v>398</v>
      </c>
      <c r="B434" s="10">
        <f t="shared" si="30"/>
        <v>0.51660000000000006</v>
      </c>
      <c r="C434" s="3">
        <f t="shared" ca="1" si="34"/>
        <v>0.10200000000000009</v>
      </c>
      <c r="D434" s="9">
        <f t="shared" ca="1" si="31"/>
        <v>0</v>
      </c>
      <c r="E434" s="10">
        <f t="shared" ca="1" si="32"/>
        <v>0.21849999999999997</v>
      </c>
      <c r="F434" s="9">
        <f t="shared" ca="1" si="33"/>
        <v>0.11235991050000009</v>
      </c>
      <c r="G434" s="7"/>
      <c r="H434" s="9"/>
      <c r="I434" s="3"/>
      <c r="J434" s="3"/>
      <c r="K434" s="36"/>
      <c r="L434" s="38"/>
      <c r="M434" s="37"/>
      <c r="N434" s="37"/>
      <c r="O434" s="37"/>
    </row>
    <row r="435" spans="1:15" x14ac:dyDescent="0.2">
      <c r="A435">
        <f>+MassCurves!A403</f>
        <v>399</v>
      </c>
      <c r="B435" s="10">
        <f t="shared" si="30"/>
        <v>0.51829999999999998</v>
      </c>
      <c r="C435" s="3">
        <f t="shared" ca="1" si="34"/>
        <v>0.10199999999999995</v>
      </c>
      <c r="D435" s="9">
        <f t="shared" ca="1" si="31"/>
        <v>0</v>
      </c>
      <c r="E435" s="10">
        <f t="shared" ca="1" si="32"/>
        <v>0.21849999999999997</v>
      </c>
      <c r="F435" s="9">
        <f t="shared" ca="1" si="33"/>
        <v>0.11235991049999994</v>
      </c>
      <c r="G435" s="7"/>
      <c r="H435" s="9"/>
      <c r="I435" s="3"/>
      <c r="J435" s="3"/>
      <c r="K435" s="36"/>
      <c r="L435" s="38"/>
      <c r="M435" s="37"/>
      <c r="N435" s="37"/>
      <c r="O435" s="37"/>
    </row>
    <row r="436" spans="1:15" x14ac:dyDescent="0.2">
      <c r="A436">
        <f>+MassCurves!A404</f>
        <v>400</v>
      </c>
      <c r="B436" s="10">
        <f t="shared" si="30"/>
        <v>0.52</v>
      </c>
      <c r="C436" s="3">
        <f t="shared" ca="1" si="34"/>
        <v>0.10199999999999995</v>
      </c>
      <c r="D436" s="9">
        <f t="shared" ca="1" si="31"/>
        <v>0</v>
      </c>
      <c r="E436" s="10">
        <f t="shared" ca="1" si="32"/>
        <v>0.21849999999999997</v>
      </c>
      <c r="F436" s="9">
        <f t="shared" ca="1" si="33"/>
        <v>0.11235991049999994</v>
      </c>
      <c r="G436" s="7"/>
      <c r="H436" s="9"/>
      <c r="I436" s="3"/>
      <c r="J436" s="3"/>
      <c r="K436" s="36"/>
      <c r="L436" s="38"/>
      <c r="M436" s="37"/>
      <c r="N436" s="37"/>
      <c r="O436" s="37"/>
    </row>
    <row r="437" spans="1:15" x14ac:dyDescent="0.2">
      <c r="A437">
        <f>+MassCurves!A405</f>
        <v>401</v>
      </c>
      <c r="B437" s="10">
        <f t="shared" si="30"/>
        <v>0.52215</v>
      </c>
      <c r="C437" s="3">
        <f t="shared" ca="1" si="34"/>
        <v>0.10307999999999996</v>
      </c>
      <c r="D437" s="9">
        <f t="shared" ca="1" si="31"/>
        <v>0</v>
      </c>
      <c r="E437" s="10">
        <f t="shared" ca="1" si="32"/>
        <v>0.21849999999999997</v>
      </c>
      <c r="F437" s="9">
        <f t="shared" ca="1" si="33"/>
        <v>0.11354960366999993</v>
      </c>
      <c r="G437" s="7"/>
      <c r="H437" s="9"/>
      <c r="I437" s="3"/>
      <c r="J437" s="3"/>
      <c r="K437" s="36"/>
      <c r="L437" s="38"/>
      <c r="M437" s="37"/>
      <c r="N437" s="37"/>
      <c r="O437" s="37"/>
    </row>
    <row r="438" spans="1:15" x14ac:dyDescent="0.2">
      <c r="A438">
        <f>+MassCurves!A406</f>
        <v>402</v>
      </c>
      <c r="B438" s="10">
        <f t="shared" si="30"/>
        <v>0.52429999999999999</v>
      </c>
      <c r="C438" s="3">
        <f t="shared" ca="1" si="34"/>
        <v>0.10415999999999997</v>
      </c>
      <c r="D438" s="9">
        <f t="shared" ca="1" si="31"/>
        <v>0</v>
      </c>
      <c r="E438" s="10">
        <f t="shared" ca="1" si="32"/>
        <v>0.21849999999999997</v>
      </c>
      <c r="F438" s="9">
        <f t="shared" ca="1" si="33"/>
        <v>0.11473929683999996</v>
      </c>
      <c r="G438" s="7"/>
      <c r="H438" s="9"/>
      <c r="I438" s="3"/>
      <c r="J438" s="3"/>
      <c r="K438" s="36"/>
      <c r="L438" s="38"/>
      <c r="M438" s="37"/>
      <c r="N438" s="37"/>
      <c r="O438" s="37"/>
    </row>
    <row r="439" spans="1:15" x14ac:dyDescent="0.2">
      <c r="A439">
        <f>+MassCurves!A407</f>
        <v>403</v>
      </c>
      <c r="B439" s="10">
        <f t="shared" si="30"/>
        <v>0.52644999999999997</v>
      </c>
      <c r="C439" s="3">
        <f t="shared" ca="1" si="34"/>
        <v>0.10523999999999986</v>
      </c>
      <c r="D439" s="9">
        <f t="shared" ca="1" si="31"/>
        <v>0</v>
      </c>
      <c r="E439" s="10">
        <f t="shared" ca="1" si="32"/>
        <v>0.21849999999999997</v>
      </c>
      <c r="F439" s="9">
        <f t="shared" ca="1" si="33"/>
        <v>0.11592899000999983</v>
      </c>
      <c r="G439" s="7"/>
      <c r="H439" s="9"/>
      <c r="I439" s="3"/>
      <c r="J439" s="3"/>
      <c r="K439" s="36"/>
      <c r="L439" s="38"/>
      <c r="M439" s="37"/>
      <c r="N439" s="37"/>
      <c r="O439" s="37"/>
    </row>
    <row r="440" spans="1:15" x14ac:dyDescent="0.2">
      <c r="A440">
        <f>+MassCurves!A408</f>
        <v>404</v>
      </c>
      <c r="B440" s="10">
        <f t="shared" si="30"/>
        <v>0.52860000000000007</v>
      </c>
      <c r="C440" s="3">
        <f t="shared" ca="1" si="34"/>
        <v>0.10632000000000015</v>
      </c>
      <c r="D440" s="9">
        <f t="shared" ca="1" si="31"/>
        <v>0</v>
      </c>
      <c r="E440" s="10">
        <f t="shared" ca="1" si="32"/>
        <v>0.21849999999999997</v>
      </c>
      <c r="F440" s="9">
        <f t="shared" ca="1" si="33"/>
        <v>0.11711868318000014</v>
      </c>
      <c r="G440" s="7"/>
      <c r="H440" s="9"/>
      <c r="I440" s="3"/>
      <c r="J440" s="3"/>
      <c r="K440" s="36"/>
      <c r="L440" s="38"/>
      <c r="M440" s="37"/>
      <c r="N440" s="37"/>
      <c r="O440" s="37"/>
    </row>
    <row r="441" spans="1:15" x14ac:dyDescent="0.2">
      <c r="A441">
        <f>+MassCurves!A409</f>
        <v>405</v>
      </c>
      <c r="B441" s="10">
        <f t="shared" si="30"/>
        <v>0.53075000000000006</v>
      </c>
      <c r="C441" s="3">
        <f t="shared" ca="1" si="34"/>
        <v>0.10740000000000016</v>
      </c>
      <c r="D441" s="9">
        <f t="shared" ca="1" si="31"/>
        <v>0</v>
      </c>
      <c r="E441" s="10">
        <f t="shared" ca="1" si="32"/>
        <v>0.21849999999999997</v>
      </c>
      <c r="F441" s="9">
        <f t="shared" ca="1" si="33"/>
        <v>0.11830837635000017</v>
      </c>
      <c r="G441" s="7"/>
      <c r="H441" s="9"/>
      <c r="I441" s="3"/>
      <c r="J441" s="3"/>
      <c r="K441" s="36"/>
      <c r="L441" s="38"/>
      <c r="M441" s="37"/>
      <c r="N441" s="37"/>
      <c r="O441" s="37"/>
    </row>
    <row r="442" spans="1:15" x14ac:dyDescent="0.2">
      <c r="A442">
        <f>+MassCurves!A410</f>
        <v>406</v>
      </c>
      <c r="B442" s="10">
        <f t="shared" si="30"/>
        <v>0.53290000000000004</v>
      </c>
      <c r="C442" s="3">
        <f t="shared" ca="1" si="34"/>
        <v>0.10848000000000005</v>
      </c>
      <c r="D442" s="9">
        <f t="shared" ca="1" si="31"/>
        <v>0</v>
      </c>
      <c r="E442" s="10">
        <f t="shared" ca="1" si="32"/>
        <v>0.21849999999999997</v>
      </c>
      <c r="F442" s="9">
        <f t="shared" ca="1" si="33"/>
        <v>0.11949806952000003</v>
      </c>
      <c r="G442" s="7"/>
      <c r="H442" s="9"/>
      <c r="I442" s="3"/>
      <c r="J442" s="3"/>
      <c r="K442" s="36"/>
      <c r="L442" s="38"/>
      <c r="M442" s="37"/>
      <c r="N442" s="37"/>
      <c r="O442" s="37"/>
    </row>
    <row r="443" spans="1:15" x14ac:dyDescent="0.2">
      <c r="A443">
        <f>+MassCurves!A411</f>
        <v>407</v>
      </c>
      <c r="B443" s="10">
        <f t="shared" si="30"/>
        <v>0.53505000000000003</v>
      </c>
      <c r="C443" s="3">
        <f t="shared" ca="1" si="34"/>
        <v>0.10956000000000006</v>
      </c>
      <c r="D443" s="9">
        <f t="shared" ca="1" si="31"/>
        <v>0</v>
      </c>
      <c r="E443" s="10">
        <f t="shared" ca="1" si="32"/>
        <v>0.21849999999999997</v>
      </c>
      <c r="F443" s="9">
        <f t="shared" ca="1" si="33"/>
        <v>0.12068776269000005</v>
      </c>
      <c r="G443" s="7"/>
      <c r="H443" s="9"/>
      <c r="I443" s="3"/>
      <c r="J443" s="3"/>
      <c r="K443" s="36"/>
      <c r="L443" s="38"/>
      <c r="M443" s="37"/>
      <c r="N443" s="37"/>
      <c r="O443" s="37"/>
    </row>
    <row r="444" spans="1:15" x14ac:dyDescent="0.2">
      <c r="A444">
        <f>+MassCurves!A412</f>
        <v>408</v>
      </c>
      <c r="B444" s="10">
        <f t="shared" si="30"/>
        <v>0.53720000000000001</v>
      </c>
      <c r="C444" s="3">
        <f t="shared" ca="1" si="34"/>
        <v>0.11063999999999995</v>
      </c>
      <c r="D444" s="9">
        <f t="shared" ca="1" si="31"/>
        <v>0</v>
      </c>
      <c r="E444" s="10">
        <f t="shared" ca="1" si="32"/>
        <v>0.21849999999999997</v>
      </c>
      <c r="F444" s="9">
        <f t="shared" ca="1" si="33"/>
        <v>0.12187745585999993</v>
      </c>
      <c r="G444" s="7"/>
      <c r="H444" s="9"/>
      <c r="I444" s="3"/>
      <c r="J444" s="3"/>
      <c r="K444" s="36"/>
      <c r="L444" s="38"/>
      <c r="M444" s="37"/>
      <c r="N444" s="37"/>
      <c r="O444" s="37"/>
    </row>
    <row r="445" spans="1:15" x14ac:dyDescent="0.2">
      <c r="A445">
        <f>+MassCurves!A413</f>
        <v>409</v>
      </c>
      <c r="B445" s="10">
        <f t="shared" si="30"/>
        <v>0.53935</v>
      </c>
      <c r="C445" s="3">
        <f t="shared" ca="1" si="34"/>
        <v>0.11171999999999996</v>
      </c>
      <c r="D445" s="9">
        <f t="shared" ca="1" si="31"/>
        <v>0</v>
      </c>
      <c r="E445" s="10">
        <f t="shared" ca="1" si="32"/>
        <v>0.21849999999999997</v>
      </c>
      <c r="F445" s="9">
        <f t="shared" ca="1" si="33"/>
        <v>0.12306714902999993</v>
      </c>
      <c r="G445" s="7"/>
      <c r="H445" s="9"/>
      <c r="I445" s="3"/>
      <c r="J445" s="3"/>
      <c r="K445" s="36"/>
      <c r="L445" s="38"/>
      <c r="M445" s="37"/>
      <c r="N445" s="37"/>
      <c r="O445" s="37"/>
    </row>
    <row r="446" spans="1:15" x14ac:dyDescent="0.2">
      <c r="A446">
        <f>+MassCurves!A414</f>
        <v>410</v>
      </c>
      <c r="B446" s="10">
        <f t="shared" si="30"/>
        <v>0.54149999999999998</v>
      </c>
      <c r="C446" s="3">
        <f t="shared" ca="1" si="34"/>
        <v>0.11279999999999997</v>
      </c>
      <c r="D446" s="9">
        <f t="shared" ca="1" si="31"/>
        <v>0</v>
      </c>
      <c r="E446" s="10">
        <f t="shared" ca="1" si="32"/>
        <v>0.21849999999999997</v>
      </c>
      <c r="F446" s="9">
        <f t="shared" ca="1" si="33"/>
        <v>0.12425684219999995</v>
      </c>
      <c r="G446" s="7"/>
      <c r="H446" s="9"/>
      <c r="I446" s="3"/>
      <c r="J446" s="3"/>
      <c r="K446" s="36"/>
      <c r="L446" s="38"/>
      <c r="M446" s="37"/>
      <c r="N446" s="37"/>
      <c r="O446" s="37"/>
    </row>
    <row r="447" spans="1:15" x14ac:dyDescent="0.2">
      <c r="A447">
        <f>+MassCurves!A415</f>
        <v>411</v>
      </c>
      <c r="B447" s="10">
        <f t="shared" si="30"/>
        <v>0.54364999999999997</v>
      </c>
      <c r="C447" s="3">
        <f t="shared" ca="1" si="34"/>
        <v>0.11387999999999986</v>
      </c>
      <c r="D447" s="9">
        <f t="shared" ca="1" si="31"/>
        <v>0</v>
      </c>
      <c r="E447" s="10">
        <f t="shared" ca="1" si="32"/>
        <v>0.21849999999999997</v>
      </c>
      <c r="F447" s="9">
        <f t="shared" ca="1" si="33"/>
        <v>0.12544653536999983</v>
      </c>
      <c r="G447" s="7"/>
      <c r="H447" s="9"/>
      <c r="I447" s="3"/>
      <c r="J447" s="3"/>
      <c r="K447" s="36"/>
      <c r="L447" s="38"/>
      <c r="M447" s="37"/>
      <c r="N447" s="37"/>
      <c r="O447" s="37"/>
    </row>
    <row r="448" spans="1:15" x14ac:dyDescent="0.2">
      <c r="A448">
        <f>+MassCurves!A416</f>
        <v>412</v>
      </c>
      <c r="B448" s="10">
        <f t="shared" si="30"/>
        <v>0.54580000000000006</v>
      </c>
      <c r="C448" s="3">
        <f t="shared" ca="1" si="34"/>
        <v>0.11496000000000013</v>
      </c>
      <c r="D448" s="9">
        <f t="shared" ca="1" si="31"/>
        <v>0</v>
      </c>
      <c r="E448" s="10">
        <f t="shared" ca="1" si="32"/>
        <v>0.21849999999999997</v>
      </c>
      <c r="F448" s="9">
        <f t="shared" ca="1" si="33"/>
        <v>0.12663622854000012</v>
      </c>
      <c r="G448" s="7"/>
      <c r="H448" s="9"/>
      <c r="I448" s="3"/>
      <c r="J448" s="3"/>
      <c r="K448" s="36"/>
      <c r="L448" s="38"/>
      <c r="M448" s="37"/>
      <c r="N448" s="37"/>
      <c r="O448" s="37"/>
    </row>
    <row r="449" spans="1:15" x14ac:dyDescent="0.2">
      <c r="A449">
        <f>+MassCurves!A417</f>
        <v>413</v>
      </c>
      <c r="B449" s="10">
        <f t="shared" si="30"/>
        <v>0.54795000000000005</v>
      </c>
      <c r="C449" s="3">
        <f t="shared" ca="1" si="34"/>
        <v>0.11604000000000014</v>
      </c>
      <c r="D449" s="9">
        <f t="shared" ca="1" si="31"/>
        <v>0</v>
      </c>
      <c r="E449" s="10">
        <f t="shared" ca="1" si="32"/>
        <v>0.21849999999999997</v>
      </c>
      <c r="F449" s="9">
        <f t="shared" ca="1" si="33"/>
        <v>0.12782592171000015</v>
      </c>
      <c r="G449" s="7"/>
      <c r="H449" s="9"/>
      <c r="I449" s="3"/>
      <c r="J449" s="3"/>
      <c r="K449" s="36"/>
      <c r="L449" s="38"/>
      <c r="M449" s="37"/>
      <c r="N449" s="37"/>
      <c r="O449" s="37"/>
    </row>
    <row r="450" spans="1:15" x14ac:dyDescent="0.2">
      <c r="A450">
        <f>+MassCurves!A418</f>
        <v>414</v>
      </c>
      <c r="B450" s="10">
        <f t="shared" si="30"/>
        <v>0.55010000000000003</v>
      </c>
      <c r="C450" s="3">
        <f t="shared" ca="1" si="34"/>
        <v>0.11712000000000015</v>
      </c>
      <c r="D450" s="9">
        <f t="shared" ca="1" si="31"/>
        <v>0</v>
      </c>
      <c r="E450" s="10">
        <f t="shared" ca="1" si="32"/>
        <v>0.21849999999999997</v>
      </c>
      <c r="F450" s="9">
        <f t="shared" ca="1" si="33"/>
        <v>0.12901561488000016</v>
      </c>
      <c r="G450" s="7"/>
      <c r="H450" s="9"/>
      <c r="I450" s="3"/>
      <c r="J450" s="3"/>
      <c r="K450" s="36"/>
      <c r="L450" s="38"/>
      <c r="M450" s="37"/>
      <c r="N450" s="37"/>
      <c r="O450" s="37"/>
    </row>
    <row r="451" spans="1:15" x14ac:dyDescent="0.2">
      <c r="A451">
        <f>+MassCurves!A419</f>
        <v>415</v>
      </c>
      <c r="B451" s="10">
        <f t="shared" si="30"/>
        <v>0.55225000000000002</v>
      </c>
      <c r="C451" s="3">
        <f t="shared" ca="1" si="34"/>
        <v>0.11820000000000006</v>
      </c>
      <c r="D451" s="9">
        <f t="shared" ca="1" si="31"/>
        <v>0</v>
      </c>
      <c r="E451" s="10">
        <f t="shared" ca="1" si="32"/>
        <v>0.21849999999999997</v>
      </c>
      <c r="F451" s="9">
        <f t="shared" ca="1" si="33"/>
        <v>0.13020530805000002</v>
      </c>
      <c r="G451" s="7"/>
      <c r="H451" s="9"/>
      <c r="I451" s="3"/>
      <c r="J451" s="3"/>
      <c r="K451" s="36"/>
      <c r="L451" s="38"/>
      <c r="M451" s="37"/>
      <c r="N451" s="37"/>
      <c r="O451" s="37"/>
    </row>
    <row r="452" spans="1:15" x14ac:dyDescent="0.2">
      <c r="A452">
        <f>+MassCurves!A420</f>
        <v>416</v>
      </c>
      <c r="B452" s="10">
        <f t="shared" si="30"/>
        <v>0.5544</v>
      </c>
      <c r="C452" s="3">
        <f t="shared" ca="1" si="34"/>
        <v>0.11927999999999991</v>
      </c>
      <c r="D452" s="9">
        <f t="shared" ca="1" si="31"/>
        <v>0</v>
      </c>
      <c r="E452" s="10">
        <f t="shared" ca="1" si="32"/>
        <v>0.21849999999999997</v>
      </c>
      <c r="F452" s="9">
        <f t="shared" ca="1" si="33"/>
        <v>0.13139500121999989</v>
      </c>
      <c r="G452" s="7"/>
      <c r="H452" s="9"/>
      <c r="I452" s="3"/>
      <c r="J452" s="3"/>
      <c r="K452" s="36"/>
      <c r="L452" s="38"/>
      <c r="M452" s="37"/>
      <c r="N452" s="37"/>
      <c r="O452" s="37"/>
    </row>
    <row r="453" spans="1:15" x14ac:dyDescent="0.2">
      <c r="A453">
        <f>+MassCurves!A421</f>
        <v>417</v>
      </c>
      <c r="B453" s="10">
        <f t="shared" si="30"/>
        <v>0.55654999999999999</v>
      </c>
      <c r="C453" s="3">
        <f t="shared" ca="1" si="34"/>
        <v>0.12036000000000008</v>
      </c>
      <c r="D453" s="9">
        <f t="shared" ca="1" si="31"/>
        <v>0</v>
      </c>
      <c r="E453" s="10">
        <f t="shared" ca="1" si="32"/>
        <v>0.21849999999999997</v>
      </c>
      <c r="F453" s="9">
        <f t="shared" ca="1" si="33"/>
        <v>0.13258469439000009</v>
      </c>
      <c r="G453" s="7"/>
      <c r="H453" s="9"/>
      <c r="I453" s="3"/>
      <c r="J453" s="3"/>
      <c r="K453" s="36"/>
      <c r="L453" s="38"/>
      <c r="M453" s="37"/>
      <c r="N453" s="37"/>
      <c r="O453" s="37"/>
    </row>
    <row r="454" spans="1:15" x14ac:dyDescent="0.2">
      <c r="A454">
        <f>+MassCurves!A422</f>
        <v>418</v>
      </c>
      <c r="B454" s="10">
        <f t="shared" si="30"/>
        <v>0.55869999999999997</v>
      </c>
      <c r="C454" s="3">
        <f t="shared" ca="1" si="34"/>
        <v>0.12143999999999996</v>
      </c>
      <c r="D454" s="9">
        <f t="shared" ca="1" si="31"/>
        <v>0</v>
      </c>
      <c r="E454" s="10">
        <f t="shared" ca="1" si="32"/>
        <v>0.21849999999999997</v>
      </c>
      <c r="F454" s="9">
        <f t="shared" ca="1" si="33"/>
        <v>0.13377438755999993</v>
      </c>
      <c r="G454" s="7"/>
      <c r="H454" s="9"/>
      <c r="I454" s="3"/>
      <c r="J454" s="3"/>
      <c r="K454" s="36"/>
      <c r="L454" s="38"/>
      <c r="M454" s="37"/>
      <c r="N454" s="37"/>
      <c r="O454" s="37"/>
    </row>
    <row r="455" spans="1:15" x14ac:dyDescent="0.2">
      <c r="A455">
        <f>+MassCurves!A423</f>
        <v>419</v>
      </c>
      <c r="B455" s="10">
        <f t="shared" si="30"/>
        <v>0.56084999999999996</v>
      </c>
      <c r="C455" s="3">
        <f t="shared" ca="1" si="34"/>
        <v>0.12251999999999982</v>
      </c>
      <c r="D455" s="9">
        <f t="shared" ca="1" si="31"/>
        <v>0</v>
      </c>
      <c r="E455" s="10">
        <f t="shared" ca="1" si="32"/>
        <v>0.21849999999999997</v>
      </c>
      <c r="F455" s="9">
        <f t="shared" ca="1" si="33"/>
        <v>0.13496408072999977</v>
      </c>
      <c r="G455" s="7"/>
      <c r="H455" s="9"/>
      <c r="I455" s="3"/>
      <c r="J455" s="3"/>
      <c r="K455" s="36"/>
      <c r="L455" s="38"/>
      <c r="M455" s="37"/>
      <c r="N455" s="37"/>
      <c r="O455" s="37"/>
    </row>
    <row r="456" spans="1:15" x14ac:dyDescent="0.2">
      <c r="A456">
        <f>+MassCurves!A424</f>
        <v>420</v>
      </c>
      <c r="B456" s="10">
        <f t="shared" si="30"/>
        <v>0.56300000000000006</v>
      </c>
      <c r="C456" s="3">
        <f t="shared" ca="1" si="34"/>
        <v>0.12359999999999999</v>
      </c>
      <c r="D456" s="9">
        <f t="shared" ca="1" si="31"/>
        <v>0</v>
      </c>
      <c r="E456" s="10">
        <f t="shared" ca="1" si="32"/>
        <v>0.21849999999999997</v>
      </c>
      <c r="F456" s="9">
        <f t="shared" ca="1" si="33"/>
        <v>0.13615377389999997</v>
      </c>
      <c r="G456" s="7"/>
      <c r="H456" s="9"/>
      <c r="I456" s="3"/>
      <c r="J456" s="3"/>
      <c r="K456" s="36"/>
      <c r="L456" s="38"/>
      <c r="M456" s="37"/>
      <c r="N456" s="37"/>
      <c r="O456" s="37"/>
    </row>
    <row r="457" spans="1:15" x14ac:dyDescent="0.2">
      <c r="A457">
        <f>+MassCurves!A425</f>
        <v>421</v>
      </c>
      <c r="B457" s="10">
        <f t="shared" si="30"/>
        <v>0.56515000000000004</v>
      </c>
      <c r="C457" s="3">
        <f t="shared" ca="1" si="34"/>
        <v>0.12468000000000012</v>
      </c>
      <c r="D457" s="9">
        <f t="shared" ca="1" si="31"/>
        <v>0</v>
      </c>
      <c r="E457" s="10">
        <f t="shared" ca="1" si="32"/>
        <v>0.21849999999999997</v>
      </c>
      <c r="F457" s="9">
        <f t="shared" ca="1" si="33"/>
        <v>0.13734346707000011</v>
      </c>
      <c r="G457" s="7"/>
      <c r="H457" s="9"/>
      <c r="I457" s="3"/>
      <c r="J457" s="3"/>
      <c r="K457" s="36"/>
      <c r="L457" s="38"/>
      <c r="M457" s="37"/>
      <c r="N457" s="37"/>
      <c r="O457" s="37"/>
    </row>
    <row r="458" spans="1:15" x14ac:dyDescent="0.2">
      <c r="A458">
        <f>+MassCurves!A426</f>
        <v>422</v>
      </c>
      <c r="B458" s="10">
        <f t="shared" si="30"/>
        <v>0.56730000000000003</v>
      </c>
      <c r="C458" s="3">
        <f t="shared" ca="1" si="34"/>
        <v>0.12576000000000001</v>
      </c>
      <c r="D458" s="9">
        <f t="shared" ca="1" si="31"/>
        <v>0</v>
      </c>
      <c r="E458" s="10">
        <f t="shared" ca="1" si="32"/>
        <v>0.21849999999999997</v>
      </c>
      <c r="F458" s="9">
        <f t="shared" ca="1" si="33"/>
        <v>0.13853316023999998</v>
      </c>
      <c r="G458" s="7"/>
      <c r="H458" s="9"/>
      <c r="I458" s="3"/>
      <c r="J458" s="3"/>
      <c r="K458" s="36"/>
      <c r="L458" s="38"/>
      <c r="M458" s="37"/>
      <c r="N458" s="37"/>
      <c r="O458" s="37"/>
    </row>
    <row r="459" spans="1:15" x14ac:dyDescent="0.2">
      <c r="A459">
        <f>+MassCurves!A427</f>
        <v>423</v>
      </c>
      <c r="B459" s="10">
        <f t="shared" si="30"/>
        <v>0.56945000000000001</v>
      </c>
      <c r="C459" s="3">
        <f t="shared" ca="1" si="34"/>
        <v>0.1268399999999999</v>
      </c>
      <c r="D459" s="9">
        <f t="shared" ca="1" si="31"/>
        <v>0</v>
      </c>
      <c r="E459" s="10">
        <f t="shared" ca="1" si="32"/>
        <v>0.21849999999999997</v>
      </c>
      <c r="F459" s="9">
        <f t="shared" ca="1" si="33"/>
        <v>0.13972285340999988</v>
      </c>
      <c r="G459" s="7"/>
      <c r="H459" s="9"/>
      <c r="I459" s="3"/>
      <c r="J459" s="3"/>
      <c r="K459" s="36"/>
      <c r="L459" s="38"/>
      <c r="M459" s="37"/>
      <c r="N459" s="37"/>
      <c r="O459" s="37"/>
    </row>
    <row r="460" spans="1:15" x14ac:dyDescent="0.2">
      <c r="A460">
        <f>+MassCurves!A428</f>
        <v>424</v>
      </c>
      <c r="B460" s="10">
        <f t="shared" si="30"/>
        <v>0.5716</v>
      </c>
      <c r="C460" s="3">
        <f t="shared" ca="1" si="34"/>
        <v>0.12792000000000003</v>
      </c>
      <c r="D460" s="9">
        <f t="shared" ca="1" si="31"/>
        <v>0</v>
      </c>
      <c r="E460" s="10">
        <f t="shared" ca="1" si="32"/>
        <v>0.21849999999999997</v>
      </c>
      <c r="F460" s="9">
        <f t="shared" ca="1" si="33"/>
        <v>0.14091254657999999</v>
      </c>
      <c r="G460" s="7"/>
      <c r="H460" s="9"/>
      <c r="I460" s="3"/>
      <c r="J460" s="3"/>
      <c r="K460" s="36"/>
      <c r="L460" s="38"/>
      <c r="M460" s="37"/>
      <c r="N460" s="37"/>
      <c r="O460" s="37"/>
    </row>
    <row r="461" spans="1:15" x14ac:dyDescent="0.2">
      <c r="A461">
        <f>+MassCurves!A429</f>
        <v>425</v>
      </c>
      <c r="B461" s="10">
        <f t="shared" si="30"/>
        <v>0.57374999999999998</v>
      </c>
      <c r="C461" s="3">
        <f t="shared" ca="1" si="34"/>
        <v>0.12899999999999992</v>
      </c>
      <c r="D461" s="9">
        <f t="shared" ca="1" si="31"/>
        <v>0</v>
      </c>
      <c r="E461" s="10">
        <f t="shared" ca="1" si="32"/>
        <v>0.21849999999999997</v>
      </c>
      <c r="F461" s="9">
        <f t="shared" ca="1" si="33"/>
        <v>0.14210223974999989</v>
      </c>
      <c r="G461" s="7"/>
      <c r="H461" s="9"/>
      <c r="I461" s="3"/>
      <c r="J461" s="3"/>
      <c r="K461" s="36"/>
      <c r="L461" s="38"/>
      <c r="M461" s="37"/>
      <c r="N461" s="37"/>
      <c r="O461" s="37"/>
    </row>
    <row r="462" spans="1:15" x14ac:dyDescent="0.2">
      <c r="A462">
        <f>+MassCurves!A430</f>
        <v>426</v>
      </c>
      <c r="B462" s="10">
        <f t="shared" si="30"/>
        <v>0.57589999999999997</v>
      </c>
      <c r="C462" s="3">
        <f t="shared" ca="1" si="34"/>
        <v>0.12899999999999992</v>
      </c>
      <c r="D462" s="9">
        <f t="shared" ca="1" si="31"/>
        <v>0</v>
      </c>
      <c r="E462" s="10">
        <f t="shared" ca="1" si="32"/>
        <v>0.21849999999999997</v>
      </c>
      <c r="F462" s="9">
        <f t="shared" ca="1" si="33"/>
        <v>0.14210223974999989</v>
      </c>
      <c r="G462" s="7"/>
      <c r="H462" s="9"/>
      <c r="I462" s="3"/>
      <c r="J462" s="3"/>
      <c r="K462" s="36"/>
      <c r="L462" s="38"/>
      <c r="M462" s="37"/>
      <c r="N462" s="37"/>
      <c r="O462" s="37"/>
    </row>
    <row r="463" spans="1:15" x14ac:dyDescent="0.2">
      <c r="A463">
        <f>+MassCurves!A431</f>
        <v>427</v>
      </c>
      <c r="B463" s="10">
        <f t="shared" si="30"/>
        <v>0.57805000000000006</v>
      </c>
      <c r="C463" s="3">
        <f t="shared" ca="1" si="34"/>
        <v>0.12900000000000017</v>
      </c>
      <c r="D463" s="9">
        <f t="shared" ca="1" si="31"/>
        <v>0</v>
      </c>
      <c r="E463" s="10">
        <f t="shared" ca="1" si="32"/>
        <v>0.21849999999999997</v>
      </c>
      <c r="F463" s="9">
        <f t="shared" ca="1" si="33"/>
        <v>0.14210223975000019</v>
      </c>
      <c r="G463" s="7"/>
      <c r="H463" s="9"/>
      <c r="I463" s="3"/>
      <c r="J463" s="3"/>
      <c r="K463" s="36"/>
      <c r="L463" s="38"/>
      <c r="M463" s="37"/>
      <c r="N463" s="37"/>
      <c r="O463" s="37"/>
    </row>
    <row r="464" spans="1:15" x14ac:dyDescent="0.2">
      <c r="A464">
        <f>+MassCurves!A432</f>
        <v>428</v>
      </c>
      <c r="B464" s="10">
        <f t="shared" si="30"/>
        <v>0.58020000000000005</v>
      </c>
      <c r="C464" s="3">
        <f t="shared" ca="1" si="34"/>
        <v>0.12900000000000017</v>
      </c>
      <c r="D464" s="9">
        <f t="shared" ca="1" si="31"/>
        <v>0</v>
      </c>
      <c r="E464" s="10">
        <f t="shared" ca="1" si="32"/>
        <v>0.21849999999999997</v>
      </c>
      <c r="F464" s="9">
        <f t="shared" ca="1" si="33"/>
        <v>0.14210223975000019</v>
      </c>
      <c r="G464" s="7"/>
      <c r="H464" s="9"/>
      <c r="I464" s="3"/>
      <c r="J464" s="3"/>
      <c r="K464" s="36"/>
      <c r="L464" s="38"/>
      <c r="M464" s="37"/>
      <c r="N464" s="37"/>
      <c r="O464" s="37"/>
    </row>
    <row r="465" spans="1:15" x14ac:dyDescent="0.2">
      <c r="A465">
        <f>+MassCurves!A433</f>
        <v>429</v>
      </c>
      <c r="B465" s="10">
        <f t="shared" si="30"/>
        <v>0.58235000000000003</v>
      </c>
      <c r="C465" s="3">
        <f t="shared" ca="1" si="34"/>
        <v>0.12899999999999992</v>
      </c>
      <c r="D465" s="9">
        <f t="shared" ca="1" si="31"/>
        <v>0</v>
      </c>
      <c r="E465" s="10">
        <f t="shared" ca="1" si="32"/>
        <v>0.21849999999999997</v>
      </c>
      <c r="F465" s="9">
        <f t="shared" ca="1" si="33"/>
        <v>0.14210223974999989</v>
      </c>
      <c r="G465" s="7"/>
      <c r="H465" s="9"/>
      <c r="I465" s="3"/>
      <c r="J465" s="3"/>
      <c r="K465" s="36"/>
      <c r="L465" s="38"/>
      <c r="M465" s="37"/>
      <c r="N465" s="37"/>
      <c r="O465" s="37"/>
    </row>
    <row r="466" spans="1:15" x14ac:dyDescent="0.2">
      <c r="A466">
        <f>+MassCurves!A434</f>
        <v>430</v>
      </c>
      <c r="B466" s="10">
        <f t="shared" si="30"/>
        <v>0.58450000000000002</v>
      </c>
      <c r="C466" s="3">
        <f t="shared" ca="1" si="34"/>
        <v>0.12899999999999992</v>
      </c>
      <c r="D466" s="9">
        <f t="shared" ca="1" si="31"/>
        <v>0</v>
      </c>
      <c r="E466" s="10">
        <f t="shared" ca="1" si="32"/>
        <v>0.21849999999999997</v>
      </c>
      <c r="F466" s="9">
        <f t="shared" ca="1" si="33"/>
        <v>0.14210223974999989</v>
      </c>
      <c r="G466" s="7"/>
      <c r="H466" s="9"/>
      <c r="I466" s="3"/>
      <c r="J466" s="3"/>
      <c r="K466" s="36"/>
      <c r="L466" s="38"/>
      <c r="M466" s="37"/>
      <c r="N466" s="37"/>
      <c r="O466" s="37"/>
    </row>
    <row r="467" spans="1:15" x14ac:dyDescent="0.2">
      <c r="A467">
        <f>+MassCurves!A435</f>
        <v>431</v>
      </c>
      <c r="B467" s="10">
        <f t="shared" si="30"/>
        <v>0.58665</v>
      </c>
      <c r="C467" s="3">
        <f t="shared" ca="1" si="34"/>
        <v>0.12899999999999992</v>
      </c>
      <c r="D467" s="9">
        <f t="shared" ca="1" si="31"/>
        <v>0</v>
      </c>
      <c r="E467" s="10">
        <f t="shared" ca="1" si="32"/>
        <v>0.21849999999999997</v>
      </c>
      <c r="F467" s="9">
        <f t="shared" ca="1" si="33"/>
        <v>0.14210223974999989</v>
      </c>
      <c r="G467" s="7"/>
      <c r="H467" s="9"/>
      <c r="I467" s="3"/>
      <c r="J467" s="3"/>
      <c r="K467" s="36"/>
      <c r="L467" s="38"/>
      <c r="M467" s="37"/>
      <c r="N467" s="37"/>
      <c r="O467" s="37"/>
    </row>
    <row r="468" spans="1:15" x14ac:dyDescent="0.2">
      <c r="A468">
        <f>+MassCurves!A436</f>
        <v>432</v>
      </c>
      <c r="B468" s="10">
        <f t="shared" si="30"/>
        <v>0.58879999999999999</v>
      </c>
      <c r="C468" s="3">
        <f t="shared" ca="1" si="34"/>
        <v>0.12899999999999992</v>
      </c>
      <c r="D468" s="9">
        <f t="shared" ca="1" si="31"/>
        <v>0</v>
      </c>
      <c r="E468" s="10">
        <f t="shared" ca="1" si="32"/>
        <v>0.21849999999999997</v>
      </c>
      <c r="F468" s="9">
        <f t="shared" ca="1" si="33"/>
        <v>0.14210223974999989</v>
      </c>
      <c r="G468" s="7"/>
      <c r="H468" s="9"/>
      <c r="I468" s="3"/>
      <c r="J468" s="3"/>
      <c r="K468" s="36"/>
      <c r="L468" s="38"/>
      <c r="M468" s="37"/>
      <c r="N468" s="37"/>
      <c r="O468" s="37"/>
    </row>
    <row r="469" spans="1:15" x14ac:dyDescent="0.2">
      <c r="A469">
        <f>+MassCurves!A437</f>
        <v>433</v>
      </c>
      <c r="B469" s="10">
        <f t="shared" si="30"/>
        <v>0.59094999999999998</v>
      </c>
      <c r="C469" s="3">
        <f t="shared" ca="1" si="34"/>
        <v>0.12899999999999992</v>
      </c>
      <c r="D469" s="9">
        <f t="shared" ca="1" si="31"/>
        <v>0</v>
      </c>
      <c r="E469" s="10">
        <f t="shared" ca="1" si="32"/>
        <v>0.21849999999999997</v>
      </c>
      <c r="F469" s="9">
        <f t="shared" ca="1" si="33"/>
        <v>0.14210223974999989</v>
      </c>
      <c r="G469" s="7"/>
      <c r="H469" s="9"/>
      <c r="I469" s="3"/>
      <c r="J469" s="3"/>
      <c r="K469" s="36"/>
      <c r="L469" s="38"/>
      <c r="M469" s="37"/>
      <c r="N469" s="37"/>
      <c r="O469" s="37"/>
    </row>
    <row r="470" spans="1:15" x14ac:dyDescent="0.2">
      <c r="A470">
        <f>+MassCurves!A438</f>
        <v>434</v>
      </c>
      <c r="B470" s="10">
        <f t="shared" si="30"/>
        <v>0.59309999999999996</v>
      </c>
      <c r="C470" s="3">
        <f t="shared" ca="1" si="34"/>
        <v>0.12899999999999992</v>
      </c>
      <c r="D470" s="9">
        <f t="shared" ca="1" si="31"/>
        <v>0</v>
      </c>
      <c r="E470" s="10">
        <f t="shared" ca="1" si="32"/>
        <v>0.21849999999999997</v>
      </c>
      <c r="F470" s="9">
        <f t="shared" ca="1" si="33"/>
        <v>0.14210223974999989</v>
      </c>
      <c r="G470" s="7"/>
      <c r="H470" s="9"/>
      <c r="I470" s="3"/>
      <c r="J470" s="3"/>
      <c r="K470" s="36"/>
      <c r="L470" s="38"/>
      <c r="M470" s="37"/>
      <c r="N470" s="37"/>
      <c r="O470" s="37"/>
    </row>
    <row r="471" spans="1:15" x14ac:dyDescent="0.2">
      <c r="A471">
        <f>+MassCurves!A439</f>
        <v>435</v>
      </c>
      <c r="B471" s="10">
        <f t="shared" si="30"/>
        <v>0.59525000000000006</v>
      </c>
      <c r="C471" s="3">
        <f t="shared" ca="1" si="34"/>
        <v>0.12900000000000017</v>
      </c>
      <c r="D471" s="9">
        <f t="shared" ca="1" si="31"/>
        <v>0</v>
      </c>
      <c r="E471" s="10">
        <f t="shared" ca="1" si="32"/>
        <v>0.21849999999999997</v>
      </c>
      <c r="F471" s="9">
        <f t="shared" ca="1" si="33"/>
        <v>0.14210223975000019</v>
      </c>
      <c r="G471" s="7"/>
      <c r="H471" s="9"/>
      <c r="I471" s="3"/>
      <c r="J471" s="3"/>
      <c r="K471" s="36"/>
      <c r="L471" s="38"/>
      <c r="M471" s="37"/>
      <c r="N471" s="37"/>
      <c r="O471" s="37"/>
    </row>
    <row r="472" spans="1:15" x14ac:dyDescent="0.2">
      <c r="A472">
        <f>+MassCurves!A440</f>
        <v>436</v>
      </c>
      <c r="B472" s="10">
        <f t="shared" si="30"/>
        <v>0.59740000000000004</v>
      </c>
      <c r="C472" s="3">
        <f t="shared" ca="1" si="34"/>
        <v>0.12900000000000017</v>
      </c>
      <c r="D472" s="9">
        <f t="shared" ca="1" si="31"/>
        <v>0</v>
      </c>
      <c r="E472" s="10">
        <f t="shared" ca="1" si="32"/>
        <v>0.21849999999999997</v>
      </c>
      <c r="F472" s="9">
        <f t="shared" ca="1" si="33"/>
        <v>0.14210223975000019</v>
      </c>
      <c r="G472" s="7"/>
      <c r="H472" s="9"/>
      <c r="I472" s="3"/>
      <c r="J472" s="3"/>
      <c r="K472" s="36"/>
      <c r="L472" s="38"/>
      <c r="M472" s="37"/>
      <c r="N472" s="37"/>
      <c r="O472" s="37"/>
    </row>
    <row r="473" spans="1:15" x14ac:dyDescent="0.2">
      <c r="A473">
        <f>+MassCurves!A441</f>
        <v>437</v>
      </c>
      <c r="B473" s="10">
        <f t="shared" si="30"/>
        <v>0.59955000000000003</v>
      </c>
      <c r="C473" s="3">
        <f t="shared" ca="1" si="34"/>
        <v>0.12899999999999992</v>
      </c>
      <c r="D473" s="9">
        <f t="shared" ca="1" si="31"/>
        <v>0</v>
      </c>
      <c r="E473" s="10">
        <f t="shared" ca="1" si="32"/>
        <v>0.21849999999999997</v>
      </c>
      <c r="F473" s="9">
        <f t="shared" ca="1" si="33"/>
        <v>0.14210223974999989</v>
      </c>
      <c r="G473" s="7"/>
      <c r="H473" s="9"/>
      <c r="I473" s="3"/>
      <c r="J473" s="3"/>
      <c r="K473" s="36"/>
      <c r="L473" s="38"/>
      <c r="M473" s="37"/>
      <c r="N473" s="37"/>
      <c r="O473" s="37"/>
    </row>
    <row r="474" spans="1:15" x14ac:dyDescent="0.2">
      <c r="A474">
        <f>+MassCurves!A442</f>
        <v>438</v>
      </c>
      <c r="B474" s="10">
        <f t="shared" si="30"/>
        <v>0.60170000000000001</v>
      </c>
      <c r="C474" s="3">
        <f t="shared" ca="1" si="34"/>
        <v>0.12899999999999992</v>
      </c>
      <c r="D474" s="9">
        <f t="shared" ca="1" si="31"/>
        <v>0</v>
      </c>
      <c r="E474" s="10">
        <f t="shared" ca="1" si="32"/>
        <v>0.21849999999999997</v>
      </c>
      <c r="F474" s="9">
        <f t="shared" ca="1" si="33"/>
        <v>0.14210223974999989</v>
      </c>
      <c r="G474" s="7"/>
      <c r="H474" s="9"/>
      <c r="I474" s="3"/>
      <c r="J474" s="3"/>
      <c r="K474" s="36"/>
      <c r="L474" s="38"/>
      <c r="M474" s="37"/>
      <c r="N474" s="37"/>
      <c r="O474" s="37"/>
    </row>
    <row r="475" spans="1:15" x14ac:dyDescent="0.2">
      <c r="A475">
        <f>+MassCurves!A443</f>
        <v>439</v>
      </c>
      <c r="B475" s="10">
        <f t="shared" si="30"/>
        <v>0.60385</v>
      </c>
      <c r="C475" s="3">
        <f t="shared" ca="1" si="34"/>
        <v>0.12899999999999992</v>
      </c>
      <c r="D475" s="9">
        <f t="shared" ca="1" si="31"/>
        <v>0</v>
      </c>
      <c r="E475" s="10">
        <f t="shared" ca="1" si="32"/>
        <v>0.21849999999999997</v>
      </c>
      <c r="F475" s="9">
        <f t="shared" ca="1" si="33"/>
        <v>0.14210223974999989</v>
      </c>
      <c r="G475" s="7"/>
      <c r="H475" s="9"/>
      <c r="I475" s="3"/>
      <c r="J475" s="3"/>
      <c r="K475" s="36"/>
      <c r="L475" s="38"/>
      <c r="M475" s="37"/>
      <c r="N475" s="37"/>
      <c r="O475" s="37"/>
    </row>
    <row r="476" spans="1:15" x14ac:dyDescent="0.2">
      <c r="A476">
        <f>+MassCurves!A444</f>
        <v>440</v>
      </c>
      <c r="B476" s="10">
        <f t="shared" si="30"/>
        <v>0.60599999999999998</v>
      </c>
      <c r="C476" s="3">
        <f t="shared" ca="1" si="34"/>
        <v>0.12899999999999992</v>
      </c>
      <c r="D476" s="9">
        <f t="shared" ca="1" si="31"/>
        <v>0</v>
      </c>
      <c r="E476" s="10">
        <f t="shared" ca="1" si="32"/>
        <v>0.21849999999999997</v>
      </c>
      <c r="F476" s="9">
        <f t="shared" ca="1" si="33"/>
        <v>0.14210223974999989</v>
      </c>
      <c r="G476" s="7"/>
      <c r="H476" s="9"/>
      <c r="I476" s="3"/>
      <c r="J476" s="3"/>
      <c r="K476" s="36"/>
      <c r="L476" s="38"/>
      <c r="M476" s="37"/>
      <c r="N476" s="37"/>
      <c r="O476" s="37"/>
    </row>
    <row r="477" spans="1:15" x14ac:dyDescent="0.2">
      <c r="A477">
        <f>+MassCurves!A445</f>
        <v>441</v>
      </c>
      <c r="B477" s="10">
        <f t="shared" si="30"/>
        <v>0.60814999999999997</v>
      </c>
      <c r="C477" s="3">
        <f t="shared" ca="1" si="34"/>
        <v>0.12899999999999992</v>
      </c>
      <c r="D477" s="9">
        <f t="shared" ca="1" si="31"/>
        <v>0</v>
      </c>
      <c r="E477" s="10">
        <f t="shared" ca="1" si="32"/>
        <v>0.21849999999999997</v>
      </c>
      <c r="F477" s="9">
        <f t="shared" ca="1" si="33"/>
        <v>0.14210223974999989</v>
      </c>
      <c r="G477" s="7"/>
      <c r="H477" s="9"/>
      <c r="I477" s="3"/>
      <c r="J477" s="3"/>
      <c r="K477" s="36"/>
      <c r="L477" s="38"/>
      <c r="M477" s="37"/>
      <c r="N477" s="37"/>
      <c r="O477" s="37"/>
    </row>
    <row r="478" spans="1:15" x14ac:dyDescent="0.2">
      <c r="A478">
        <f>+MassCurves!A446</f>
        <v>442</v>
      </c>
      <c r="B478" s="10">
        <f t="shared" si="30"/>
        <v>0.61029999999999995</v>
      </c>
      <c r="C478" s="3">
        <f t="shared" ca="1" si="34"/>
        <v>0.12899999999999992</v>
      </c>
      <c r="D478" s="9">
        <f t="shared" ca="1" si="31"/>
        <v>0</v>
      </c>
      <c r="E478" s="10">
        <f t="shared" ca="1" si="32"/>
        <v>0.21849999999999997</v>
      </c>
      <c r="F478" s="9">
        <f t="shared" ca="1" si="33"/>
        <v>0.14210223974999989</v>
      </c>
      <c r="G478" s="7"/>
      <c r="H478" s="9"/>
      <c r="I478" s="3"/>
      <c r="J478" s="3"/>
      <c r="K478" s="36"/>
      <c r="L478" s="38"/>
      <c r="M478" s="37"/>
      <c r="N478" s="37"/>
      <c r="O478" s="37"/>
    </row>
    <row r="479" spans="1:15" x14ac:dyDescent="0.2">
      <c r="A479">
        <f>+MassCurves!A447</f>
        <v>443</v>
      </c>
      <c r="B479" s="10">
        <f t="shared" si="30"/>
        <v>0.61245000000000005</v>
      </c>
      <c r="C479" s="3">
        <f t="shared" ca="1" si="34"/>
        <v>0.12900000000000017</v>
      </c>
      <c r="D479" s="9">
        <f t="shared" ca="1" si="31"/>
        <v>0</v>
      </c>
      <c r="E479" s="10">
        <f t="shared" ca="1" si="32"/>
        <v>0.21849999999999997</v>
      </c>
      <c r="F479" s="9">
        <f t="shared" ca="1" si="33"/>
        <v>0.14210223975000019</v>
      </c>
      <c r="G479" s="7"/>
      <c r="H479" s="9"/>
      <c r="I479" s="3"/>
      <c r="J479" s="3"/>
      <c r="K479" s="36"/>
      <c r="L479" s="38"/>
      <c r="M479" s="37"/>
      <c r="N479" s="37"/>
      <c r="O479" s="37"/>
    </row>
    <row r="480" spans="1:15" x14ac:dyDescent="0.2">
      <c r="A480">
        <f>+MassCurves!A448</f>
        <v>444</v>
      </c>
      <c r="B480" s="10">
        <f t="shared" si="30"/>
        <v>0.61460000000000004</v>
      </c>
      <c r="C480" s="3">
        <f t="shared" ca="1" si="34"/>
        <v>0.12900000000000017</v>
      </c>
      <c r="D480" s="9">
        <f t="shared" ca="1" si="31"/>
        <v>0</v>
      </c>
      <c r="E480" s="10">
        <f t="shared" ca="1" si="32"/>
        <v>0.21849999999999997</v>
      </c>
      <c r="F480" s="9">
        <f t="shared" ca="1" si="33"/>
        <v>0.14210223975000019</v>
      </c>
      <c r="G480" s="7"/>
      <c r="H480" s="9"/>
      <c r="I480" s="3"/>
      <c r="J480" s="3"/>
      <c r="K480" s="36"/>
      <c r="L480" s="38"/>
      <c r="M480" s="37"/>
      <c r="N480" s="37"/>
      <c r="O480" s="37"/>
    </row>
    <row r="481" spans="1:15" x14ac:dyDescent="0.2">
      <c r="A481">
        <f>+MassCurves!A449</f>
        <v>445</v>
      </c>
      <c r="B481" s="10">
        <f t="shared" si="30"/>
        <v>0.61675000000000002</v>
      </c>
      <c r="C481" s="3">
        <f t="shared" ca="1" si="34"/>
        <v>0.12899999999999992</v>
      </c>
      <c r="D481" s="9">
        <f t="shared" ca="1" si="31"/>
        <v>0</v>
      </c>
      <c r="E481" s="10">
        <f t="shared" ca="1" si="32"/>
        <v>0.21849999999999997</v>
      </c>
      <c r="F481" s="9">
        <f t="shared" ca="1" si="33"/>
        <v>0.14210223974999989</v>
      </c>
      <c r="G481" s="7"/>
      <c r="H481" s="9"/>
      <c r="I481" s="3"/>
      <c r="J481" s="3"/>
      <c r="K481" s="36"/>
      <c r="L481" s="38"/>
      <c r="M481" s="37"/>
      <c r="N481" s="37"/>
      <c r="O481" s="37"/>
    </row>
    <row r="482" spans="1:15" x14ac:dyDescent="0.2">
      <c r="A482">
        <f>+MassCurves!A450</f>
        <v>446</v>
      </c>
      <c r="B482" s="10">
        <f t="shared" si="30"/>
        <v>0.61890000000000001</v>
      </c>
      <c r="C482" s="3">
        <f t="shared" ca="1" si="34"/>
        <v>0.12899999999999992</v>
      </c>
      <c r="D482" s="9">
        <f t="shared" ca="1" si="31"/>
        <v>0</v>
      </c>
      <c r="E482" s="10">
        <f t="shared" ca="1" si="32"/>
        <v>0.21849999999999997</v>
      </c>
      <c r="F482" s="9">
        <f t="shared" ca="1" si="33"/>
        <v>0.14210223974999989</v>
      </c>
      <c r="G482" s="7"/>
      <c r="H482" s="9"/>
      <c r="I482" s="3"/>
      <c r="J482" s="3"/>
      <c r="K482" s="36"/>
      <c r="L482" s="38"/>
      <c r="M482" s="37"/>
      <c r="N482" s="37"/>
      <c r="O482" s="37"/>
    </row>
    <row r="483" spans="1:15" x14ac:dyDescent="0.2">
      <c r="A483">
        <f>+MassCurves!A451</f>
        <v>447</v>
      </c>
      <c r="B483" s="10">
        <f t="shared" si="30"/>
        <v>0.62104999999999999</v>
      </c>
      <c r="C483" s="3">
        <f t="shared" ca="1" si="34"/>
        <v>0.12899999999999992</v>
      </c>
      <c r="D483" s="9">
        <f t="shared" ca="1" si="31"/>
        <v>0</v>
      </c>
      <c r="E483" s="10">
        <f t="shared" ca="1" si="32"/>
        <v>0.21849999999999997</v>
      </c>
      <c r="F483" s="9">
        <f t="shared" ca="1" si="33"/>
        <v>0.14210223974999989</v>
      </c>
      <c r="G483" s="7"/>
      <c r="H483" s="9"/>
      <c r="I483" s="3"/>
      <c r="J483" s="3"/>
      <c r="K483" s="36"/>
      <c r="L483" s="38"/>
      <c r="M483" s="37"/>
      <c r="N483" s="37"/>
      <c r="O483" s="37"/>
    </row>
    <row r="484" spans="1:15" x14ac:dyDescent="0.2">
      <c r="A484">
        <f>+MassCurves!A452</f>
        <v>448</v>
      </c>
      <c r="B484" s="10">
        <f t="shared" ref="B484:B547" si="35">+HLOOKUP($B$9,MassCurve,(A484+2))</f>
        <v>0.62319999999999998</v>
      </c>
      <c r="C484" s="3">
        <f t="shared" ca="1" si="34"/>
        <v>0.12899999999999992</v>
      </c>
      <c r="D484" s="9">
        <f t="shared" ca="1" si="31"/>
        <v>0</v>
      </c>
      <c r="E484" s="10">
        <f t="shared" ca="1" si="32"/>
        <v>0.21849999999999997</v>
      </c>
      <c r="F484" s="9">
        <f t="shared" ca="1" si="33"/>
        <v>0.14210223974999989</v>
      </c>
      <c r="G484" s="7"/>
      <c r="H484" s="9"/>
      <c r="I484" s="3"/>
      <c r="J484" s="3"/>
      <c r="K484" s="36"/>
      <c r="L484" s="38"/>
      <c r="M484" s="37"/>
      <c r="N484" s="37"/>
      <c r="O484" s="37"/>
    </row>
    <row r="485" spans="1:15" x14ac:dyDescent="0.2">
      <c r="A485">
        <f>+MassCurves!A453</f>
        <v>449</v>
      </c>
      <c r="B485" s="10">
        <f t="shared" si="35"/>
        <v>0.62534999999999996</v>
      </c>
      <c r="C485" s="3">
        <f t="shared" ca="1" si="34"/>
        <v>0.12899999999999992</v>
      </c>
      <c r="D485" s="9">
        <f t="shared" ref="D485:D548" ca="1" si="36">VLOOKUP(C485,Cinterp,$B$10+1)</f>
        <v>0</v>
      </c>
      <c r="E485" s="10">
        <f t="shared" ref="E485:E548" ca="1" si="37">0.95*MAX(0,$B$7)/100+D485*(1-MAX(0,$B$7)/100)</f>
        <v>0.21849999999999997</v>
      </c>
      <c r="F485" s="9">
        <f t="shared" ref="F485:F548" ca="1" si="38">+E485*C485*MAX(0.05,$B$5)*1.0083</f>
        <v>0.14210223974999989</v>
      </c>
      <c r="G485" s="7"/>
      <c r="H485" s="9"/>
      <c r="I485" s="3"/>
      <c r="J485" s="3"/>
      <c r="K485" s="36"/>
      <c r="L485" s="38"/>
      <c r="M485" s="37"/>
      <c r="N485" s="37"/>
      <c r="O485" s="37"/>
    </row>
    <row r="486" spans="1:15" x14ac:dyDescent="0.2">
      <c r="A486">
        <f>+MassCurves!A454</f>
        <v>450</v>
      </c>
      <c r="B486" s="10">
        <f t="shared" si="35"/>
        <v>0.62749999999999995</v>
      </c>
      <c r="C486" s="3">
        <f t="shared" ref="C486:C549" ca="1" si="39">+IF(A486&lt;MAX(5,$B$6),(B486-B485)*60,(B486-OFFSET(B486,-MAX(5,$B$6),0,1,1))/(A486-OFFSET(A486,-MAX(5,$B$6),0,1,1))*60)</f>
        <v>0.12899999999999992</v>
      </c>
      <c r="D486" s="9">
        <f t="shared" ca="1" si="36"/>
        <v>0</v>
      </c>
      <c r="E486" s="10">
        <f t="shared" ca="1" si="37"/>
        <v>0.21849999999999997</v>
      </c>
      <c r="F486" s="9">
        <f t="shared" ca="1" si="38"/>
        <v>0.14210223974999989</v>
      </c>
      <c r="G486" s="7"/>
      <c r="H486" s="9"/>
      <c r="I486" s="3"/>
      <c r="J486" s="3"/>
      <c r="K486" s="36"/>
      <c r="L486" s="38"/>
      <c r="M486" s="37"/>
      <c r="N486" s="37"/>
      <c r="O486" s="37"/>
    </row>
    <row r="487" spans="1:15" x14ac:dyDescent="0.2">
      <c r="A487">
        <f>+MassCurves!A455</f>
        <v>451</v>
      </c>
      <c r="B487" s="10">
        <f t="shared" si="35"/>
        <v>0.62965000000000004</v>
      </c>
      <c r="C487" s="3">
        <f t="shared" ca="1" si="39"/>
        <v>0.12900000000000017</v>
      </c>
      <c r="D487" s="9">
        <f t="shared" ca="1" si="36"/>
        <v>0</v>
      </c>
      <c r="E487" s="10">
        <f t="shared" ca="1" si="37"/>
        <v>0.21849999999999997</v>
      </c>
      <c r="F487" s="9">
        <f t="shared" ca="1" si="38"/>
        <v>0.14210223975000019</v>
      </c>
      <c r="G487" s="7"/>
      <c r="H487" s="9"/>
      <c r="I487" s="3"/>
      <c r="J487" s="3"/>
      <c r="K487" s="36"/>
      <c r="L487" s="38"/>
      <c r="M487" s="37"/>
      <c r="N487" s="37"/>
      <c r="O487" s="37"/>
    </row>
    <row r="488" spans="1:15" x14ac:dyDescent="0.2">
      <c r="A488">
        <f>+MassCurves!A456</f>
        <v>452</v>
      </c>
      <c r="B488" s="10">
        <f t="shared" si="35"/>
        <v>0.63180000000000003</v>
      </c>
      <c r="C488" s="3">
        <f t="shared" ca="1" si="39"/>
        <v>0.12899999999999992</v>
      </c>
      <c r="D488" s="9">
        <f t="shared" ca="1" si="36"/>
        <v>0</v>
      </c>
      <c r="E488" s="10">
        <f t="shared" ca="1" si="37"/>
        <v>0.21849999999999997</v>
      </c>
      <c r="F488" s="9">
        <f t="shared" ca="1" si="38"/>
        <v>0.14210223974999989</v>
      </c>
      <c r="G488" s="7"/>
      <c r="H488" s="9"/>
      <c r="I488" s="3"/>
      <c r="J488" s="3"/>
      <c r="K488" s="36"/>
      <c r="L488" s="38"/>
      <c r="M488" s="37"/>
      <c r="N488" s="37"/>
      <c r="O488" s="37"/>
    </row>
    <row r="489" spans="1:15" x14ac:dyDescent="0.2">
      <c r="A489">
        <f>+MassCurves!A457</f>
        <v>453</v>
      </c>
      <c r="B489" s="10">
        <f t="shared" si="35"/>
        <v>0.63395000000000001</v>
      </c>
      <c r="C489" s="3">
        <f t="shared" ca="1" si="39"/>
        <v>0.12899999999999992</v>
      </c>
      <c r="D489" s="9">
        <f t="shared" ca="1" si="36"/>
        <v>0</v>
      </c>
      <c r="E489" s="10">
        <f t="shared" ca="1" si="37"/>
        <v>0.21849999999999997</v>
      </c>
      <c r="F489" s="9">
        <f t="shared" ca="1" si="38"/>
        <v>0.14210223974999989</v>
      </c>
      <c r="G489" s="7"/>
      <c r="H489" s="9"/>
      <c r="I489" s="3"/>
      <c r="J489" s="3"/>
      <c r="K489" s="36"/>
      <c r="L489" s="38"/>
      <c r="M489" s="37"/>
      <c r="N489" s="37"/>
      <c r="O489" s="37"/>
    </row>
    <row r="490" spans="1:15" x14ac:dyDescent="0.2">
      <c r="A490">
        <f>+MassCurves!A458</f>
        <v>454</v>
      </c>
      <c r="B490" s="10">
        <f t="shared" si="35"/>
        <v>0.6361</v>
      </c>
      <c r="C490" s="3">
        <f t="shared" ca="1" si="39"/>
        <v>0.12899999999999992</v>
      </c>
      <c r="D490" s="9">
        <f t="shared" ca="1" si="36"/>
        <v>0</v>
      </c>
      <c r="E490" s="10">
        <f t="shared" ca="1" si="37"/>
        <v>0.21849999999999997</v>
      </c>
      <c r="F490" s="9">
        <f t="shared" ca="1" si="38"/>
        <v>0.14210223974999989</v>
      </c>
      <c r="G490" s="7"/>
      <c r="H490" s="9"/>
      <c r="I490" s="3"/>
      <c r="J490" s="3"/>
      <c r="K490" s="36"/>
      <c r="L490" s="38"/>
      <c r="M490" s="37"/>
      <c r="N490" s="37"/>
      <c r="O490" s="37"/>
    </row>
    <row r="491" spans="1:15" x14ac:dyDescent="0.2">
      <c r="A491">
        <f>+MassCurves!A459</f>
        <v>455</v>
      </c>
      <c r="B491" s="10">
        <f t="shared" si="35"/>
        <v>0.63824999999999998</v>
      </c>
      <c r="C491" s="3">
        <f t="shared" ca="1" si="39"/>
        <v>0.12899999999999992</v>
      </c>
      <c r="D491" s="9">
        <f t="shared" ca="1" si="36"/>
        <v>0</v>
      </c>
      <c r="E491" s="10">
        <f t="shared" ca="1" si="37"/>
        <v>0.21849999999999997</v>
      </c>
      <c r="F491" s="9">
        <f t="shared" ca="1" si="38"/>
        <v>0.14210223974999989</v>
      </c>
      <c r="G491" s="7"/>
      <c r="H491" s="9"/>
      <c r="I491" s="3"/>
      <c r="J491" s="3"/>
      <c r="K491" s="36"/>
      <c r="L491" s="38"/>
      <c r="M491" s="37"/>
      <c r="N491" s="37"/>
      <c r="O491" s="37"/>
    </row>
    <row r="492" spans="1:15" x14ac:dyDescent="0.2">
      <c r="A492">
        <f>+MassCurves!A460</f>
        <v>456</v>
      </c>
      <c r="B492" s="10">
        <f t="shared" si="35"/>
        <v>0.64039999999999997</v>
      </c>
      <c r="C492" s="3">
        <f t="shared" ca="1" si="39"/>
        <v>0.12899999999999992</v>
      </c>
      <c r="D492" s="9">
        <f t="shared" ca="1" si="36"/>
        <v>0</v>
      </c>
      <c r="E492" s="10">
        <f t="shared" ca="1" si="37"/>
        <v>0.21849999999999997</v>
      </c>
      <c r="F492" s="9">
        <f t="shared" ca="1" si="38"/>
        <v>0.14210223974999989</v>
      </c>
      <c r="G492" s="7"/>
      <c r="H492" s="9"/>
      <c r="I492" s="3"/>
      <c r="J492" s="3"/>
      <c r="K492" s="36"/>
      <c r="L492" s="38"/>
      <c r="M492" s="37"/>
      <c r="N492" s="37"/>
      <c r="O492" s="37"/>
    </row>
    <row r="493" spans="1:15" x14ac:dyDescent="0.2">
      <c r="A493">
        <f>+MassCurves!A461</f>
        <v>457</v>
      </c>
      <c r="B493" s="10">
        <f t="shared" si="35"/>
        <v>0.64254999999999995</v>
      </c>
      <c r="C493" s="3">
        <f t="shared" ca="1" si="39"/>
        <v>0.12899999999999992</v>
      </c>
      <c r="D493" s="9">
        <f t="shared" ca="1" si="36"/>
        <v>0</v>
      </c>
      <c r="E493" s="10">
        <f t="shared" ca="1" si="37"/>
        <v>0.21849999999999997</v>
      </c>
      <c r="F493" s="9">
        <f t="shared" ca="1" si="38"/>
        <v>0.14210223974999989</v>
      </c>
      <c r="G493" s="7"/>
      <c r="H493" s="9"/>
      <c r="I493" s="3"/>
      <c r="J493" s="3"/>
      <c r="K493" s="36"/>
      <c r="L493" s="38"/>
      <c r="M493" s="37"/>
      <c r="N493" s="37"/>
      <c r="O493" s="37"/>
    </row>
    <row r="494" spans="1:15" x14ac:dyDescent="0.2">
      <c r="A494">
        <f>+MassCurves!A462</f>
        <v>458</v>
      </c>
      <c r="B494" s="10">
        <f t="shared" si="35"/>
        <v>0.64470000000000005</v>
      </c>
      <c r="C494" s="3">
        <f t="shared" ca="1" si="39"/>
        <v>0.12900000000000017</v>
      </c>
      <c r="D494" s="9">
        <f t="shared" ca="1" si="36"/>
        <v>0</v>
      </c>
      <c r="E494" s="10">
        <f t="shared" ca="1" si="37"/>
        <v>0.21849999999999997</v>
      </c>
      <c r="F494" s="9">
        <f t="shared" ca="1" si="38"/>
        <v>0.14210223975000019</v>
      </c>
      <c r="G494" s="7"/>
      <c r="H494" s="9"/>
      <c r="I494" s="3"/>
      <c r="J494" s="3"/>
      <c r="K494" s="36"/>
      <c r="L494" s="38"/>
      <c r="M494" s="37"/>
      <c r="N494" s="37"/>
      <c r="O494" s="37"/>
    </row>
    <row r="495" spans="1:15" x14ac:dyDescent="0.2">
      <c r="A495">
        <f>+MassCurves!A463</f>
        <v>459</v>
      </c>
      <c r="B495" s="10">
        <f t="shared" si="35"/>
        <v>0.64685000000000004</v>
      </c>
      <c r="C495" s="3">
        <f t="shared" ca="1" si="39"/>
        <v>0.12900000000000017</v>
      </c>
      <c r="D495" s="9">
        <f t="shared" ca="1" si="36"/>
        <v>0</v>
      </c>
      <c r="E495" s="10">
        <f t="shared" ca="1" si="37"/>
        <v>0.21849999999999997</v>
      </c>
      <c r="F495" s="9">
        <f t="shared" ca="1" si="38"/>
        <v>0.14210223975000019</v>
      </c>
      <c r="G495" s="7"/>
      <c r="H495" s="9"/>
      <c r="I495" s="3"/>
      <c r="J495" s="3"/>
      <c r="K495" s="36"/>
      <c r="L495" s="38"/>
      <c r="M495" s="37"/>
      <c r="N495" s="37"/>
      <c r="O495" s="37"/>
    </row>
    <row r="496" spans="1:15" x14ac:dyDescent="0.2">
      <c r="A496">
        <f>+MassCurves!A464</f>
        <v>460</v>
      </c>
      <c r="B496" s="10">
        <f t="shared" si="35"/>
        <v>0.64900000000000002</v>
      </c>
      <c r="C496" s="3">
        <f t="shared" ca="1" si="39"/>
        <v>0.12899999999999992</v>
      </c>
      <c r="D496" s="9">
        <f t="shared" ca="1" si="36"/>
        <v>0</v>
      </c>
      <c r="E496" s="10">
        <f t="shared" ca="1" si="37"/>
        <v>0.21849999999999997</v>
      </c>
      <c r="F496" s="9">
        <f t="shared" ca="1" si="38"/>
        <v>0.14210223974999989</v>
      </c>
      <c r="G496" s="7"/>
      <c r="H496" s="9"/>
      <c r="I496" s="3"/>
      <c r="J496" s="3"/>
      <c r="K496" s="36"/>
      <c r="L496" s="38"/>
      <c r="M496" s="37"/>
      <c r="N496" s="37"/>
      <c r="O496" s="37"/>
    </row>
    <row r="497" spans="1:15" x14ac:dyDescent="0.2">
      <c r="A497">
        <f>+MassCurves!A465</f>
        <v>461</v>
      </c>
      <c r="B497" s="10">
        <f t="shared" si="35"/>
        <v>0.65115000000000001</v>
      </c>
      <c r="C497" s="3">
        <f t="shared" ca="1" si="39"/>
        <v>0.12899999999999992</v>
      </c>
      <c r="D497" s="9">
        <f t="shared" ca="1" si="36"/>
        <v>0</v>
      </c>
      <c r="E497" s="10">
        <f t="shared" ca="1" si="37"/>
        <v>0.21849999999999997</v>
      </c>
      <c r="F497" s="9">
        <f t="shared" ca="1" si="38"/>
        <v>0.14210223974999989</v>
      </c>
      <c r="G497" s="7"/>
      <c r="H497" s="9"/>
      <c r="I497" s="3"/>
      <c r="J497" s="3"/>
      <c r="K497" s="36"/>
      <c r="L497" s="38"/>
      <c r="M497" s="37"/>
      <c r="N497" s="37"/>
      <c r="O497" s="37"/>
    </row>
    <row r="498" spans="1:15" x14ac:dyDescent="0.2">
      <c r="A498">
        <f>+MassCurves!A466</f>
        <v>462</v>
      </c>
      <c r="B498" s="10">
        <f t="shared" si="35"/>
        <v>0.65329999999999999</v>
      </c>
      <c r="C498" s="3">
        <f t="shared" ca="1" si="39"/>
        <v>0.12899999999999992</v>
      </c>
      <c r="D498" s="9">
        <f t="shared" ca="1" si="36"/>
        <v>0</v>
      </c>
      <c r="E498" s="10">
        <f t="shared" ca="1" si="37"/>
        <v>0.21849999999999997</v>
      </c>
      <c r="F498" s="9">
        <f t="shared" ca="1" si="38"/>
        <v>0.14210223974999989</v>
      </c>
      <c r="G498" s="7"/>
      <c r="H498" s="9"/>
      <c r="I498" s="3"/>
      <c r="J498" s="3"/>
      <c r="K498" s="36"/>
      <c r="L498" s="38"/>
      <c r="M498" s="37"/>
      <c r="N498" s="37"/>
      <c r="O498" s="37"/>
    </row>
    <row r="499" spans="1:15" x14ac:dyDescent="0.2">
      <c r="A499">
        <f>+MassCurves!A467</f>
        <v>463</v>
      </c>
      <c r="B499" s="10">
        <f t="shared" si="35"/>
        <v>0.65544999999999998</v>
      </c>
      <c r="C499" s="3">
        <f t="shared" ca="1" si="39"/>
        <v>0.12899999999999992</v>
      </c>
      <c r="D499" s="9">
        <f t="shared" ca="1" si="36"/>
        <v>0</v>
      </c>
      <c r="E499" s="10">
        <f t="shared" ca="1" si="37"/>
        <v>0.21849999999999997</v>
      </c>
      <c r="F499" s="9">
        <f t="shared" ca="1" si="38"/>
        <v>0.14210223974999989</v>
      </c>
      <c r="G499" s="7"/>
      <c r="H499" s="9"/>
      <c r="I499" s="3"/>
      <c r="J499" s="3"/>
      <c r="K499" s="36"/>
      <c r="L499" s="38"/>
      <c r="M499" s="37"/>
      <c r="N499" s="37"/>
      <c r="O499" s="37"/>
    </row>
    <row r="500" spans="1:15" x14ac:dyDescent="0.2">
      <c r="A500">
        <f>+MassCurves!A468</f>
        <v>464</v>
      </c>
      <c r="B500" s="10">
        <f t="shared" si="35"/>
        <v>0.65759999999999996</v>
      </c>
      <c r="C500" s="3">
        <f t="shared" ca="1" si="39"/>
        <v>0.12899999999999992</v>
      </c>
      <c r="D500" s="9">
        <f t="shared" ca="1" si="36"/>
        <v>0</v>
      </c>
      <c r="E500" s="10">
        <f t="shared" ca="1" si="37"/>
        <v>0.21849999999999997</v>
      </c>
      <c r="F500" s="9">
        <f t="shared" ca="1" si="38"/>
        <v>0.14210223974999989</v>
      </c>
      <c r="G500" s="7"/>
      <c r="H500" s="9"/>
      <c r="I500" s="3"/>
      <c r="J500" s="3"/>
      <c r="K500" s="36"/>
      <c r="L500" s="38"/>
      <c r="M500" s="37"/>
      <c r="N500" s="37"/>
      <c r="O500" s="37"/>
    </row>
    <row r="501" spans="1:15" x14ac:dyDescent="0.2">
      <c r="A501">
        <f>+MassCurves!A469</f>
        <v>465</v>
      </c>
      <c r="B501" s="10">
        <f t="shared" si="35"/>
        <v>0.65974999999999995</v>
      </c>
      <c r="C501" s="3">
        <f t="shared" ca="1" si="39"/>
        <v>0.12899999999999992</v>
      </c>
      <c r="D501" s="9">
        <f t="shared" ca="1" si="36"/>
        <v>0</v>
      </c>
      <c r="E501" s="10">
        <f t="shared" ca="1" si="37"/>
        <v>0.21849999999999997</v>
      </c>
      <c r="F501" s="9">
        <f t="shared" ca="1" si="38"/>
        <v>0.14210223974999989</v>
      </c>
      <c r="G501" s="7"/>
      <c r="H501" s="9"/>
      <c r="I501" s="3"/>
      <c r="J501" s="3"/>
      <c r="K501" s="36"/>
      <c r="L501" s="38"/>
      <c r="M501" s="37"/>
      <c r="N501" s="37"/>
      <c r="O501" s="37"/>
    </row>
    <row r="502" spans="1:15" x14ac:dyDescent="0.2">
      <c r="A502">
        <f>+MassCurves!A470</f>
        <v>466</v>
      </c>
      <c r="B502" s="10">
        <f t="shared" si="35"/>
        <v>0.66190000000000004</v>
      </c>
      <c r="C502" s="3">
        <f t="shared" ca="1" si="39"/>
        <v>0.12900000000000017</v>
      </c>
      <c r="D502" s="9">
        <f t="shared" ca="1" si="36"/>
        <v>0</v>
      </c>
      <c r="E502" s="10">
        <f t="shared" ca="1" si="37"/>
        <v>0.21849999999999997</v>
      </c>
      <c r="F502" s="9">
        <f t="shared" ca="1" si="38"/>
        <v>0.14210223975000019</v>
      </c>
      <c r="G502" s="7"/>
      <c r="H502" s="9"/>
      <c r="I502" s="3"/>
      <c r="J502" s="3"/>
      <c r="K502" s="36"/>
      <c r="L502" s="38"/>
      <c r="M502" s="37"/>
      <c r="N502" s="37"/>
      <c r="O502" s="37"/>
    </row>
    <row r="503" spans="1:15" x14ac:dyDescent="0.2">
      <c r="A503">
        <f>+MassCurves!A471</f>
        <v>467</v>
      </c>
      <c r="B503" s="10">
        <f t="shared" si="35"/>
        <v>0.66405000000000003</v>
      </c>
      <c r="C503" s="3">
        <f t="shared" ca="1" si="39"/>
        <v>0.12900000000000017</v>
      </c>
      <c r="D503" s="9">
        <f t="shared" ca="1" si="36"/>
        <v>0</v>
      </c>
      <c r="E503" s="10">
        <f t="shared" ca="1" si="37"/>
        <v>0.21849999999999997</v>
      </c>
      <c r="F503" s="9">
        <f t="shared" ca="1" si="38"/>
        <v>0.14210223975000019</v>
      </c>
      <c r="G503" s="7"/>
      <c r="H503" s="9"/>
      <c r="I503" s="3"/>
      <c r="J503" s="3"/>
      <c r="K503" s="36"/>
      <c r="L503" s="38"/>
      <c r="M503" s="37"/>
      <c r="N503" s="37"/>
      <c r="O503" s="37"/>
    </row>
    <row r="504" spans="1:15" x14ac:dyDescent="0.2">
      <c r="A504">
        <f>+MassCurves!A472</f>
        <v>468</v>
      </c>
      <c r="B504" s="10">
        <f t="shared" si="35"/>
        <v>0.66620000000000001</v>
      </c>
      <c r="C504" s="3">
        <f t="shared" ca="1" si="39"/>
        <v>0.12899999999999992</v>
      </c>
      <c r="D504" s="9">
        <f t="shared" ca="1" si="36"/>
        <v>0</v>
      </c>
      <c r="E504" s="10">
        <f t="shared" ca="1" si="37"/>
        <v>0.21849999999999997</v>
      </c>
      <c r="F504" s="9">
        <f t="shared" ca="1" si="38"/>
        <v>0.14210223974999989</v>
      </c>
      <c r="G504" s="7"/>
      <c r="H504" s="9"/>
      <c r="I504" s="3"/>
      <c r="J504" s="3"/>
      <c r="K504" s="36"/>
      <c r="L504" s="38"/>
      <c r="M504" s="37"/>
      <c r="N504" s="37"/>
      <c r="O504" s="37"/>
    </row>
    <row r="505" spans="1:15" x14ac:dyDescent="0.2">
      <c r="A505">
        <f>+MassCurves!A473</f>
        <v>469</v>
      </c>
      <c r="B505" s="10">
        <f t="shared" si="35"/>
        <v>0.66835</v>
      </c>
      <c r="C505" s="3">
        <f t="shared" ca="1" si="39"/>
        <v>0.12899999999999992</v>
      </c>
      <c r="D505" s="9">
        <f t="shared" ca="1" si="36"/>
        <v>0</v>
      </c>
      <c r="E505" s="10">
        <f t="shared" ca="1" si="37"/>
        <v>0.21849999999999997</v>
      </c>
      <c r="F505" s="9">
        <f t="shared" ca="1" si="38"/>
        <v>0.14210223974999989</v>
      </c>
      <c r="G505" s="7"/>
      <c r="H505" s="9"/>
      <c r="I505" s="3"/>
      <c r="J505" s="3"/>
      <c r="K505" s="36"/>
      <c r="L505" s="38"/>
      <c r="M505" s="37"/>
      <c r="N505" s="37"/>
      <c r="O505" s="37"/>
    </row>
    <row r="506" spans="1:15" x14ac:dyDescent="0.2">
      <c r="A506">
        <f>+MassCurves!A474</f>
        <v>470</v>
      </c>
      <c r="B506" s="10">
        <f t="shared" si="35"/>
        <v>0.67049999999999998</v>
      </c>
      <c r="C506" s="3">
        <f t="shared" ca="1" si="39"/>
        <v>0.12899999999999992</v>
      </c>
      <c r="D506" s="9">
        <f t="shared" ca="1" si="36"/>
        <v>0</v>
      </c>
      <c r="E506" s="10">
        <f t="shared" ca="1" si="37"/>
        <v>0.21849999999999997</v>
      </c>
      <c r="F506" s="9">
        <f t="shared" ca="1" si="38"/>
        <v>0.14210223974999989</v>
      </c>
      <c r="G506" s="7"/>
      <c r="H506" s="9"/>
      <c r="I506" s="3"/>
      <c r="J506" s="3"/>
      <c r="K506" s="36"/>
      <c r="L506" s="38"/>
      <c r="M506" s="37"/>
      <c r="N506" s="37"/>
      <c r="O506" s="37"/>
    </row>
    <row r="507" spans="1:15" x14ac:dyDescent="0.2">
      <c r="A507">
        <f>+MassCurves!A475</f>
        <v>471</v>
      </c>
      <c r="B507" s="10">
        <f t="shared" si="35"/>
        <v>0.67264999999999997</v>
      </c>
      <c r="C507" s="3">
        <f t="shared" ca="1" si="39"/>
        <v>0.12899999999999992</v>
      </c>
      <c r="D507" s="9">
        <f t="shared" ca="1" si="36"/>
        <v>0</v>
      </c>
      <c r="E507" s="10">
        <f t="shared" ca="1" si="37"/>
        <v>0.21849999999999997</v>
      </c>
      <c r="F507" s="9">
        <f t="shared" ca="1" si="38"/>
        <v>0.14210223974999989</v>
      </c>
      <c r="G507" s="7"/>
      <c r="H507" s="9"/>
      <c r="I507" s="3"/>
      <c r="J507" s="3"/>
      <c r="K507" s="36"/>
      <c r="L507" s="38"/>
      <c r="M507" s="37"/>
      <c r="N507" s="37"/>
      <c r="O507" s="37"/>
    </row>
    <row r="508" spans="1:15" x14ac:dyDescent="0.2">
      <c r="A508">
        <f>+MassCurves!A476</f>
        <v>472</v>
      </c>
      <c r="B508" s="10">
        <f t="shared" si="35"/>
        <v>0.67479999999999996</v>
      </c>
      <c r="C508" s="3">
        <f t="shared" ca="1" si="39"/>
        <v>0.12899999999999992</v>
      </c>
      <c r="D508" s="9">
        <f t="shared" ca="1" si="36"/>
        <v>0</v>
      </c>
      <c r="E508" s="10">
        <f t="shared" ca="1" si="37"/>
        <v>0.21849999999999997</v>
      </c>
      <c r="F508" s="9">
        <f t="shared" ca="1" si="38"/>
        <v>0.14210223974999989</v>
      </c>
      <c r="G508" s="7"/>
      <c r="H508" s="9"/>
      <c r="I508" s="3"/>
      <c r="J508" s="3"/>
      <c r="K508" s="36"/>
      <c r="L508" s="38"/>
      <c r="M508" s="37"/>
      <c r="N508" s="37"/>
      <c r="O508" s="37"/>
    </row>
    <row r="509" spans="1:15" x14ac:dyDescent="0.2">
      <c r="A509">
        <f>+MassCurves!A477</f>
        <v>473</v>
      </c>
      <c r="B509" s="10">
        <f t="shared" si="35"/>
        <v>0.67694999999999994</v>
      </c>
      <c r="C509" s="3">
        <f t="shared" ca="1" si="39"/>
        <v>0.12899999999999992</v>
      </c>
      <c r="D509" s="9">
        <f t="shared" ca="1" si="36"/>
        <v>0</v>
      </c>
      <c r="E509" s="10">
        <f t="shared" ca="1" si="37"/>
        <v>0.21849999999999997</v>
      </c>
      <c r="F509" s="9">
        <f t="shared" ca="1" si="38"/>
        <v>0.14210223974999989</v>
      </c>
      <c r="G509" s="7"/>
      <c r="H509" s="9"/>
      <c r="I509" s="3"/>
      <c r="J509" s="3"/>
      <c r="K509" s="36"/>
      <c r="L509" s="38"/>
      <c r="M509" s="37"/>
      <c r="N509" s="37"/>
      <c r="O509" s="37"/>
    </row>
    <row r="510" spans="1:15" x14ac:dyDescent="0.2">
      <c r="A510">
        <f>+MassCurves!A478</f>
        <v>474</v>
      </c>
      <c r="B510" s="10">
        <f t="shared" si="35"/>
        <v>0.67910000000000004</v>
      </c>
      <c r="C510" s="3">
        <f t="shared" ca="1" si="39"/>
        <v>0.12900000000000017</v>
      </c>
      <c r="D510" s="9">
        <f t="shared" ca="1" si="36"/>
        <v>0</v>
      </c>
      <c r="E510" s="10">
        <f t="shared" ca="1" si="37"/>
        <v>0.21849999999999997</v>
      </c>
      <c r="F510" s="9">
        <f t="shared" ca="1" si="38"/>
        <v>0.14210223975000019</v>
      </c>
      <c r="G510" s="7"/>
      <c r="H510" s="9"/>
      <c r="I510" s="3"/>
      <c r="J510" s="3"/>
      <c r="K510" s="36"/>
      <c r="L510" s="38"/>
      <c r="M510" s="37"/>
      <c r="N510" s="37"/>
      <c r="O510" s="37"/>
    </row>
    <row r="511" spans="1:15" x14ac:dyDescent="0.2">
      <c r="A511">
        <f>+MassCurves!A479</f>
        <v>475</v>
      </c>
      <c r="B511" s="10">
        <f t="shared" si="35"/>
        <v>0.68125000000000002</v>
      </c>
      <c r="C511" s="3">
        <f t="shared" ca="1" si="39"/>
        <v>0.12900000000000017</v>
      </c>
      <c r="D511" s="9">
        <f t="shared" ca="1" si="36"/>
        <v>0</v>
      </c>
      <c r="E511" s="10">
        <f t="shared" ca="1" si="37"/>
        <v>0.21849999999999997</v>
      </c>
      <c r="F511" s="9">
        <f t="shared" ca="1" si="38"/>
        <v>0.14210223975000019</v>
      </c>
      <c r="G511" s="7"/>
      <c r="H511" s="9"/>
      <c r="I511" s="3"/>
      <c r="J511" s="3"/>
      <c r="K511" s="36"/>
      <c r="L511" s="38"/>
      <c r="M511" s="37"/>
      <c r="N511" s="37"/>
      <c r="O511" s="37"/>
    </row>
    <row r="512" spans="1:15" x14ac:dyDescent="0.2">
      <c r="A512">
        <f>+MassCurves!A480</f>
        <v>476</v>
      </c>
      <c r="B512" s="10">
        <f t="shared" si="35"/>
        <v>0.68340000000000001</v>
      </c>
      <c r="C512" s="3">
        <f t="shared" ca="1" si="39"/>
        <v>0.12899999999999992</v>
      </c>
      <c r="D512" s="9">
        <f t="shared" ca="1" si="36"/>
        <v>0</v>
      </c>
      <c r="E512" s="10">
        <f t="shared" ca="1" si="37"/>
        <v>0.21849999999999997</v>
      </c>
      <c r="F512" s="9">
        <f t="shared" ca="1" si="38"/>
        <v>0.14210223974999989</v>
      </c>
      <c r="G512" s="7"/>
      <c r="H512" s="9"/>
      <c r="I512" s="3"/>
      <c r="J512" s="3"/>
      <c r="K512" s="36"/>
      <c r="L512" s="38"/>
      <c r="M512" s="37"/>
      <c r="N512" s="37"/>
      <c r="O512" s="37"/>
    </row>
    <row r="513" spans="1:15" x14ac:dyDescent="0.2">
      <c r="A513">
        <f>+MassCurves!A481</f>
        <v>477</v>
      </c>
      <c r="B513" s="10">
        <f t="shared" si="35"/>
        <v>0.68554999999999999</v>
      </c>
      <c r="C513" s="3">
        <f t="shared" ca="1" si="39"/>
        <v>0.12899999999999992</v>
      </c>
      <c r="D513" s="9">
        <f t="shared" ca="1" si="36"/>
        <v>0</v>
      </c>
      <c r="E513" s="10">
        <f t="shared" ca="1" si="37"/>
        <v>0.21849999999999997</v>
      </c>
      <c r="F513" s="9">
        <f t="shared" ca="1" si="38"/>
        <v>0.14210223974999989</v>
      </c>
      <c r="G513" s="7"/>
      <c r="H513" s="9"/>
      <c r="I513" s="3"/>
      <c r="J513" s="3"/>
      <c r="K513" s="36"/>
      <c r="L513" s="38"/>
      <c r="M513" s="37"/>
      <c r="N513" s="37"/>
      <c r="O513" s="37"/>
    </row>
    <row r="514" spans="1:15" x14ac:dyDescent="0.2">
      <c r="A514">
        <f>+MassCurves!A482</f>
        <v>478</v>
      </c>
      <c r="B514" s="10">
        <f t="shared" si="35"/>
        <v>0.68769999999999998</v>
      </c>
      <c r="C514" s="3">
        <f t="shared" ca="1" si="39"/>
        <v>0.12899999999999992</v>
      </c>
      <c r="D514" s="9">
        <f t="shared" ca="1" si="36"/>
        <v>0</v>
      </c>
      <c r="E514" s="10">
        <f t="shared" ca="1" si="37"/>
        <v>0.21849999999999997</v>
      </c>
      <c r="F514" s="9">
        <f t="shared" ca="1" si="38"/>
        <v>0.14210223974999989</v>
      </c>
      <c r="G514" s="7"/>
      <c r="H514" s="9"/>
      <c r="I514" s="3"/>
      <c r="J514" s="3"/>
      <c r="K514" s="36"/>
      <c r="L514" s="38"/>
      <c r="M514" s="37"/>
      <c r="N514" s="37"/>
      <c r="O514" s="37"/>
    </row>
    <row r="515" spans="1:15" x14ac:dyDescent="0.2">
      <c r="A515">
        <f>+MassCurves!A483</f>
        <v>479</v>
      </c>
      <c r="B515" s="10">
        <f t="shared" si="35"/>
        <v>0.68984999999999996</v>
      </c>
      <c r="C515" s="3">
        <f t="shared" ca="1" si="39"/>
        <v>0.12899999999999992</v>
      </c>
      <c r="D515" s="9">
        <f t="shared" ca="1" si="36"/>
        <v>0</v>
      </c>
      <c r="E515" s="10">
        <f t="shared" ca="1" si="37"/>
        <v>0.21849999999999997</v>
      </c>
      <c r="F515" s="9">
        <f t="shared" ca="1" si="38"/>
        <v>0.14210223974999989</v>
      </c>
      <c r="G515" s="7"/>
      <c r="H515" s="9"/>
      <c r="I515" s="3"/>
      <c r="J515" s="3"/>
      <c r="K515" s="36"/>
      <c r="L515" s="38"/>
      <c r="M515" s="37"/>
      <c r="N515" s="37"/>
      <c r="O515" s="37"/>
    </row>
    <row r="516" spans="1:15" x14ac:dyDescent="0.2">
      <c r="A516">
        <f>+MassCurves!A484</f>
        <v>480</v>
      </c>
      <c r="B516" s="10">
        <f t="shared" si="35"/>
        <v>0.69199999999999995</v>
      </c>
      <c r="C516" s="3">
        <f t="shared" ca="1" si="39"/>
        <v>0.12899999999999992</v>
      </c>
      <c r="D516" s="9">
        <f t="shared" ca="1" si="36"/>
        <v>0</v>
      </c>
      <c r="E516" s="10">
        <f t="shared" ca="1" si="37"/>
        <v>0.21849999999999997</v>
      </c>
      <c r="F516" s="9">
        <f t="shared" ca="1" si="38"/>
        <v>0.14210223974999989</v>
      </c>
      <c r="G516" s="7"/>
      <c r="H516" s="9"/>
      <c r="I516" s="3"/>
      <c r="J516" s="3"/>
      <c r="K516" s="36"/>
      <c r="L516" s="38"/>
      <c r="M516" s="37"/>
      <c r="N516" s="37"/>
      <c r="O516" s="37"/>
    </row>
    <row r="517" spans="1:15" x14ac:dyDescent="0.2">
      <c r="A517">
        <f>+MassCurves!A485</f>
        <v>481</v>
      </c>
      <c r="B517" s="10">
        <f t="shared" si="35"/>
        <v>0.69415000000000004</v>
      </c>
      <c r="C517" s="3">
        <f t="shared" ca="1" si="39"/>
        <v>0.12900000000000017</v>
      </c>
      <c r="D517" s="9">
        <f t="shared" ca="1" si="36"/>
        <v>0</v>
      </c>
      <c r="E517" s="10">
        <f t="shared" ca="1" si="37"/>
        <v>0.21849999999999997</v>
      </c>
      <c r="F517" s="9">
        <f t="shared" ca="1" si="38"/>
        <v>0.14210223975000019</v>
      </c>
      <c r="G517" s="7"/>
      <c r="H517" s="9"/>
      <c r="I517" s="3"/>
      <c r="J517" s="3"/>
      <c r="K517" s="36"/>
      <c r="L517" s="38"/>
      <c r="M517" s="37"/>
      <c r="N517" s="37"/>
      <c r="O517" s="37"/>
    </row>
    <row r="518" spans="1:15" x14ac:dyDescent="0.2">
      <c r="A518">
        <f>+MassCurves!A486</f>
        <v>482</v>
      </c>
      <c r="B518" s="10">
        <f t="shared" si="35"/>
        <v>0.69630000000000003</v>
      </c>
      <c r="C518" s="3">
        <f t="shared" ca="1" si="39"/>
        <v>0.12900000000000017</v>
      </c>
      <c r="D518" s="9">
        <f t="shared" ca="1" si="36"/>
        <v>0</v>
      </c>
      <c r="E518" s="10">
        <f t="shared" ca="1" si="37"/>
        <v>0.21849999999999997</v>
      </c>
      <c r="F518" s="9">
        <f t="shared" ca="1" si="38"/>
        <v>0.14210223975000019</v>
      </c>
      <c r="G518" s="7"/>
      <c r="H518" s="9"/>
      <c r="I518" s="3"/>
      <c r="J518" s="3"/>
      <c r="K518" s="36"/>
      <c r="L518" s="38"/>
      <c r="M518" s="37"/>
      <c r="N518" s="37"/>
      <c r="O518" s="37"/>
    </row>
    <row r="519" spans="1:15" x14ac:dyDescent="0.2">
      <c r="A519">
        <f>+MassCurves!A487</f>
        <v>483</v>
      </c>
      <c r="B519" s="10">
        <f t="shared" si="35"/>
        <v>0.69845000000000002</v>
      </c>
      <c r="C519" s="3">
        <f t="shared" ca="1" si="39"/>
        <v>0.12899999999999992</v>
      </c>
      <c r="D519" s="9">
        <f t="shared" ca="1" si="36"/>
        <v>0</v>
      </c>
      <c r="E519" s="10">
        <f t="shared" ca="1" si="37"/>
        <v>0.21849999999999997</v>
      </c>
      <c r="F519" s="9">
        <f t="shared" ca="1" si="38"/>
        <v>0.14210223974999989</v>
      </c>
      <c r="G519" s="7"/>
      <c r="H519" s="9"/>
      <c r="I519" s="3"/>
      <c r="J519" s="3"/>
      <c r="K519" s="36"/>
      <c r="L519" s="38"/>
      <c r="M519" s="37"/>
      <c r="N519" s="37"/>
      <c r="O519" s="37"/>
    </row>
    <row r="520" spans="1:15" x14ac:dyDescent="0.2">
      <c r="A520">
        <f>+MassCurves!A488</f>
        <v>484</v>
      </c>
      <c r="B520" s="10">
        <f t="shared" si="35"/>
        <v>0.7006</v>
      </c>
      <c r="C520" s="3">
        <f t="shared" ca="1" si="39"/>
        <v>0.12899999999999992</v>
      </c>
      <c r="D520" s="9">
        <f t="shared" ca="1" si="36"/>
        <v>0</v>
      </c>
      <c r="E520" s="10">
        <f t="shared" ca="1" si="37"/>
        <v>0.21849999999999997</v>
      </c>
      <c r="F520" s="9">
        <f t="shared" ca="1" si="38"/>
        <v>0.14210223974999989</v>
      </c>
      <c r="G520" s="7"/>
      <c r="H520" s="9"/>
      <c r="I520" s="3"/>
      <c r="J520" s="3"/>
      <c r="K520" s="36"/>
      <c r="L520" s="38"/>
      <c r="M520" s="37"/>
      <c r="N520" s="37"/>
      <c r="O520" s="37"/>
    </row>
    <row r="521" spans="1:15" x14ac:dyDescent="0.2">
      <c r="A521">
        <f>+MassCurves!A489</f>
        <v>485</v>
      </c>
      <c r="B521" s="10">
        <f t="shared" si="35"/>
        <v>0.70274999999999999</v>
      </c>
      <c r="C521" s="3">
        <f t="shared" ca="1" si="39"/>
        <v>0.12899999999999992</v>
      </c>
      <c r="D521" s="9">
        <f t="shared" ca="1" si="36"/>
        <v>0</v>
      </c>
      <c r="E521" s="10">
        <f t="shared" ca="1" si="37"/>
        <v>0.21849999999999997</v>
      </c>
      <c r="F521" s="9">
        <f t="shared" ca="1" si="38"/>
        <v>0.14210223974999989</v>
      </c>
      <c r="G521" s="7"/>
      <c r="H521" s="9"/>
      <c r="I521" s="3"/>
      <c r="J521" s="3"/>
      <c r="K521" s="36"/>
      <c r="L521" s="38"/>
      <c r="M521" s="37"/>
      <c r="N521" s="37"/>
      <c r="O521" s="37"/>
    </row>
    <row r="522" spans="1:15" x14ac:dyDescent="0.2">
      <c r="A522">
        <f>+MassCurves!A490</f>
        <v>486</v>
      </c>
      <c r="B522" s="10">
        <f t="shared" si="35"/>
        <v>0.70489999999999997</v>
      </c>
      <c r="C522" s="3">
        <f t="shared" ca="1" si="39"/>
        <v>0.12899999999999992</v>
      </c>
      <c r="D522" s="9">
        <f t="shared" ca="1" si="36"/>
        <v>0</v>
      </c>
      <c r="E522" s="10">
        <f t="shared" ca="1" si="37"/>
        <v>0.21849999999999997</v>
      </c>
      <c r="F522" s="9">
        <f t="shared" ca="1" si="38"/>
        <v>0.14210223974999989</v>
      </c>
      <c r="G522" s="7"/>
      <c r="H522" s="9"/>
      <c r="I522" s="3"/>
      <c r="J522" s="3"/>
      <c r="K522" s="36"/>
      <c r="L522" s="38"/>
      <c r="M522" s="37"/>
      <c r="N522" s="37"/>
      <c r="O522" s="37"/>
    </row>
    <row r="523" spans="1:15" x14ac:dyDescent="0.2">
      <c r="A523">
        <f>+MassCurves!A491</f>
        <v>487</v>
      </c>
      <c r="B523" s="10">
        <f t="shared" si="35"/>
        <v>0.70704999999999996</v>
      </c>
      <c r="C523" s="3">
        <f t="shared" ca="1" si="39"/>
        <v>0.12899999999999992</v>
      </c>
      <c r="D523" s="9">
        <f t="shared" ca="1" si="36"/>
        <v>0</v>
      </c>
      <c r="E523" s="10">
        <f t="shared" ca="1" si="37"/>
        <v>0.21849999999999997</v>
      </c>
      <c r="F523" s="9">
        <f t="shared" ca="1" si="38"/>
        <v>0.14210223974999989</v>
      </c>
      <c r="G523" s="7"/>
      <c r="H523" s="9"/>
      <c r="I523" s="3"/>
      <c r="J523" s="3"/>
      <c r="K523" s="36"/>
      <c r="L523" s="38"/>
      <c r="M523" s="37"/>
      <c r="N523" s="37"/>
      <c r="O523" s="37"/>
    </row>
    <row r="524" spans="1:15" x14ac:dyDescent="0.2">
      <c r="A524">
        <f>+MassCurves!A492</f>
        <v>488</v>
      </c>
      <c r="B524" s="10">
        <f t="shared" si="35"/>
        <v>0.70919999999999994</v>
      </c>
      <c r="C524" s="3">
        <f t="shared" ca="1" si="39"/>
        <v>0.12899999999999992</v>
      </c>
      <c r="D524" s="9">
        <f t="shared" ca="1" si="36"/>
        <v>0</v>
      </c>
      <c r="E524" s="10">
        <f t="shared" ca="1" si="37"/>
        <v>0.21849999999999997</v>
      </c>
      <c r="F524" s="9">
        <f t="shared" ca="1" si="38"/>
        <v>0.14210223974999989</v>
      </c>
      <c r="G524" s="7"/>
      <c r="H524" s="9"/>
      <c r="I524" s="3"/>
      <c r="J524" s="3"/>
      <c r="K524" s="36"/>
      <c r="L524" s="38"/>
      <c r="M524" s="37"/>
      <c r="N524" s="37"/>
      <c r="O524" s="37"/>
    </row>
    <row r="525" spans="1:15" x14ac:dyDescent="0.2">
      <c r="A525">
        <f>+MassCurves!A493</f>
        <v>489</v>
      </c>
      <c r="B525" s="10">
        <f t="shared" si="35"/>
        <v>0.71135000000000004</v>
      </c>
      <c r="C525" s="3">
        <f t="shared" ca="1" si="39"/>
        <v>0.12900000000000017</v>
      </c>
      <c r="D525" s="9">
        <f t="shared" ca="1" si="36"/>
        <v>0</v>
      </c>
      <c r="E525" s="10">
        <f t="shared" ca="1" si="37"/>
        <v>0.21849999999999997</v>
      </c>
      <c r="F525" s="9">
        <f t="shared" ca="1" si="38"/>
        <v>0.14210223975000019</v>
      </c>
      <c r="G525" s="7"/>
      <c r="H525" s="9"/>
      <c r="I525" s="3"/>
      <c r="J525" s="3"/>
      <c r="K525" s="36"/>
      <c r="L525" s="38"/>
      <c r="M525" s="37"/>
      <c r="N525" s="37"/>
      <c r="O525" s="37"/>
    </row>
    <row r="526" spans="1:15" x14ac:dyDescent="0.2">
      <c r="A526">
        <f>+MassCurves!A494</f>
        <v>490</v>
      </c>
      <c r="B526" s="10">
        <f t="shared" si="35"/>
        <v>0.71350000000000002</v>
      </c>
      <c r="C526" s="3">
        <f t="shared" ca="1" si="39"/>
        <v>0.12900000000000017</v>
      </c>
      <c r="D526" s="9">
        <f t="shared" ca="1" si="36"/>
        <v>0</v>
      </c>
      <c r="E526" s="10">
        <f t="shared" ca="1" si="37"/>
        <v>0.21849999999999997</v>
      </c>
      <c r="F526" s="9">
        <f t="shared" ca="1" si="38"/>
        <v>0.14210223975000019</v>
      </c>
      <c r="G526" s="7"/>
      <c r="H526" s="9"/>
      <c r="I526" s="3"/>
      <c r="J526" s="3"/>
      <c r="K526" s="36"/>
      <c r="L526" s="38"/>
      <c r="M526" s="37"/>
      <c r="N526" s="37"/>
      <c r="O526" s="37"/>
    </row>
    <row r="527" spans="1:15" x14ac:dyDescent="0.2">
      <c r="A527">
        <f>+MassCurves!A495</f>
        <v>491</v>
      </c>
      <c r="B527" s="10">
        <f t="shared" si="35"/>
        <v>0.71565000000000001</v>
      </c>
      <c r="C527" s="3">
        <f t="shared" ca="1" si="39"/>
        <v>0.12899999999999992</v>
      </c>
      <c r="D527" s="9">
        <f t="shared" ca="1" si="36"/>
        <v>0</v>
      </c>
      <c r="E527" s="10">
        <f t="shared" ca="1" si="37"/>
        <v>0.21849999999999997</v>
      </c>
      <c r="F527" s="9">
        <f t="shared" ca="1" si="38"/>
        <v>0.14210223974999989</v>
      </c>
      <c r="G527" s="7"/>
      <c r="H527" s="9"/>
      <c r="I527" s="3"/>
      <c r="J527" s="3"/>
      <c r="K527" s="36"/>
      <c r="L527" s="38"/>
      <c r="M527" s="37"/>
      <c r="N527" s="37"/>
      <c r="O527" s="37"/>
    </row>
    <row r="528" spans="1:15" x14ac:dyDescent="0.2">
      <c r="A528">
        <f>+MassCurves!A496</f>
        <v>492</v>
      </c>
      <c r="B528" s="10">
        <f t="shared" si="35"/>
        <v>0.71779999999999999</v>
      </c>
      <c r="C528" s="3">
        <f t="shared" ca="1" si="39"/>
        <v>0.12899999999999992</v>
      </c>
      <c r="D528" s="9">
        <f t="shared" ca="1" si="36"/>
        <v>0</v>
      </c>
      <c r="E528" s="10">
        <f t="shared" ca="1" si="37"/>
        <v>0.21849999999999997</v>
      </c>
      <c r="F528" s="9">
        <f t="shared" ca="1" si="38"/>
        <v>0.14210223974999989</v>
      </c>
      <c r="G528" s="7"/>
      <c r="H528" s="9"/>
      <c r="I528" s="3"/>
      <c r="J528" s="3"/>
      <c r="K528" s="36"/>
      <c r="L528" s="38"/>
      <c r="M528" s="37"/>
      <c r="N528" s="37"/>
      <c r="O528" s="37"/>
    </row>
    <row r="529" spans="1:15" x14ac:dyDescent="0.2">
      <c r="A529">
        <f>+MassCurves!A497</f>
        <v>493</v>
      </c>
      <c r="B529" s="10">
        <f t="shared" si="35"/>
        <v>0.71994999999999998</v>
      </c>
      <c r="C529" s="3">
        <f t="shared" ca="1" si="39"/>
        <v>0.12899999999999992</v>
      </c>
      <c r="D529" s="9">
        <f t="shared" ca="1" si="36"/>
        <v>0</v>
      </c>
      <c r="E529" s="10">
        <f t="shared" ca="1" si="37"/>
        <v>0.21849999999999997</v>
      </c>
      <c r="F529" s="9">
        <f t="shared" ca="1" si="38"/>
        <v>0.14210223974999989</v>
      </c>
      <c r="G529" s="7"/>
      <c r="H529" s="9"/>
      <c r="I529" s="3"/>
      <c r="J529" s="3"/>
      <c r="K529" s="36"/>
      <c r="L529" s="38"/>
      <c r="M529" s="37"/>
      <c r="N529" s="37"/>
      <c r="O529" s="37"/>
    </row>
    <row r="530" spans="1:15" x14ac:dyDescent="0.2">
      <c r="A530">
        <f>+MassCurves!A498</f>
        <v>494</v>
      </c>
      <c r="B530" s="10">
        <f t="shared" si="35"/>
        <v>0.72209999999999996</v>
      </c>
      <c r="C530" s="3">
        <f t="shared" ca="1" si="39"/>
        <v>0.12899999999999992</v>
      </c>
      <c r="D530" s="9">
        <f t="shared" ca="1" si="36"/>
        <v>0</v>
      </c>
      <c r="E530" s="10">
        <f t="shared" ca="1" si="37"/>
        <v>0.21849999999999997</v>
      </c>
      <c r="F530" s="9">
        <f t="shared" ca="1" si="38"/>
        <v>0.14210223974999989</v>
      </c>
      <c r="G530" s="7"/>
      <c r="H530" s="9"/>
      <c r="I530" s="3"/>
      <c r="J530" s="3"/>
      <c r="K530" s="36"/>
      <c r="L530" s="38"/>
      <c r="M530" s="37"/>
      <c r="N530" s="37"/>
      <c r="O530" s="37"/>
    </row>
    <row r="531" spans="1:15" x14ac:dyDescent="0.2">
      <c r="A531">
        <f>+MassCurves!A499</f>
        <v>495</v>
      </c>
      <c r="B531" s="10">
        <f t="shared" si="35"/>
        <v>0.72424999999999995</v>
      </c>
      <c r="C531" s="3">
        <f t="shared" ca="1" si="39"/>
        <v>0.12899999999999992</v>
      </c>
      <c r="D531" s="9">
        <f t="shared" ca="1" si="36"/>
        <v>0</v>
      </c>
      <c r="E531" s="10">
        <f t="shared" ca="1" si="37"/>
        <v>0.21849999999999997</v>
      </c>
      <c r="F531" s="9">
        <f t="shared" ca="1" si="38"/>
        <v>0.14210223974999989</v>
      </c>
      <c r="G531" s="7"/>
      <c r="H531" s="9"/>
      <c r="I531" s="3"/>
      <c r="J531" s="3"/>
      <c r="K531" s="36"/>
      <c r="L531" s="38"/>
      <c r="M531" s="37"/>
      <c r="N531" s="37"/>
      <c r="O531" s="37"/>
    </row>
    <row r="532" spans="1:15" x14ac:dyDescent="0.2">
      <c r="A532">
        <f>+MassCurves!A500</f>
        <v>496</v>
      </c>
      <c r="B532" s="10">
        <f t="shared" si="35"/>
        <v>0.72639999999999993</v>
      </c>
      <c r="C532" s="3">
        <f t="shared" ca="1" si="39"/>
        <v>0.12899999999999992</v>
      </c>
      <c r="D532" s="9">
        <f t="shared" ca="1" si="36"/>
        <v>0</v>
      </c>
      <c r="E532" s="10">
        <f t="shared" ca="1" si="37"/>
        <v>0.21849999999999997</v>
      </c>
      <c r="F532" s="9">
        <f t="shared" ca="1" si="38"/>
        <v>0.14210223974999989</v>
      </c>
      <c r="G532" s="7"/>
      <c r="H532" s="9"/>
      <c r="I532" s="3"/>
      <c r="J532" s="3"/>
      <c r="K532" s="36"/>
      <c r="L532" s="38"/>
      <c r="M532" s="37"/>
      <c r="N532" s="37"/>
      <c r="O532" s="37"/>
    </row>
    <row r="533" spans="1:15" x14ac:dyDescent="0.2">
      <c r="A533">
        <f>+MassCurves!A501</f>
        <v>497</v>
      </c>
      <c r="B533" s="10">
        <f t="shared" si="35"/>
        <v>0.72855000000000003</v>
      </c>
      <c r="C533" s="3">
        <f t="shared" ca="1" si="39"/>
        <v>0.12900000000000017</v>
      </c>
      <c r="D533" s="9">
        <f t="shared" ca="1" si="36"/>
        <v>0</v>
      </c>
      <c r="E533" s="10">
        <f t="shared" ca="1" si="37"/>
        <v>0.21849999999999997</v>
      </c>
      <c r="F533" s="9">
        <f t="shared" ca="1" si="38"/>
        <v>0.14210223975000019</v>
      </c>
      <c r="G533" s="7"/>
      <c r="H533" s="9"/>
      <c r="I533" s="3"/>
      <c r="J533" s="3"/>
      <c r="K533" s="36"/>
      <c r="L533" s="38"/>
      <c r="M533" s="37"/>
      <c r="N533" s="37"/>
      <c r="O533" s="37"/>
    </row>
    <row r="534" spans="1:15" x14ac:dyDescent="0.2">
      <c r="A534">
        <f>+MassCurves!A502</f>
        <v>498</v>
      </c>
      <c r="B534" s="10">
        <f t="shared" si="35"/>
        <v>0.73070000000000002</v>
      </c>
      <c r="C534" s="3">
        <f t="shared" ca="1" si="39"/>
        <v>0.12900000000000017</v>
      </c>
      <c r="D534" s="9">
        <f t="shared" ca="1" si="36"/>
        <v>0</v>
      </c>
      <c r="E534" s="10">
        <f t="shared" ca="1" si="37"/>
        <v>0.21849999999999997</v>
      </c>
      <c r="F534" s="9">
        <f t="shared" ca="1" si="38"/>
        <v>0.14210223975000019</v>
      </c>
      <c r="G534" s="7"/>
      <c r="H534" s="9"/>
      <c r="I534" s="3"/>
      <c r="J534" s="3"/>
      <c r="K534" s="36"/>
      <c r="L534" s="38"/>
      <c r="M534" s="37"/>
      <c r="N534" s="37"/>
      <c r="O534" s="37"/>
    </row>
    <row r="535" spans="1:15" x14ac:dyDescent="0.2">
      <c r="A535">
        <f>+MassCurves!A503</f>
        <v>499</v>
      </c>
      <c r="B535" s="10">
        <f t="shared" si="35"/>
        <v>0.73285</v>
      </c>
      <c r="C535" s="3">
        <f t="shared" ca="1" si="39"/>
        <v>0.12899999999999992</v>
      </c>
      <c r="D535" s="9">
        <f t="shared" ca="1" si="36"/>
        <v>0</v>
      </c>
      <c r="E535" s="10">
        <f t="shared" ca="1" si="37"/>
        <v>0.21849999999999997</v>
      </c>
      <c r="F535" s="9">
        <f t="shared" ca="1" si="38"/>
        <v>0.14210223974999989</v>
      </c>
      <c r="G535" s="7"/>
      <c r="H535" s="9"/>
      <c r="I535" s="3"/>
      <c r="J535" s="3"/>
      <c r="K535" s="36"/>
      <c r="L535" s="38"/>
      <c r="M535" s="37"/>
      <c r="N535" s="37"/>
      <c r="O535" s="37"/>
    </row>
    <row r="536" spans="1:15" x14ac:dyDescent="0.2">
      <c r="A536">
        <f>+MassCurves!A504</f>
        <v>500</v>
      </c>
      <c r="B536" s="10">
        <f t="shared" si="35"/>
        <v>0.73499999999999999</v>
      </c>
      <c r="C536" s="3">
        <f t="shared" ca="1" si="39"/>
        <v>0.12899999999999992</v>
      </c>
      <c r="D536" s="9">
        <f t="shared" ca="1" si="36"/>
        <v>0</v>
      </c>
      <c r="E536" s="10">
        <f t="shared" ca="1" si="37"/>
        <v>0.21849999999999997</v>
      </c>
      <c r="F536" s="9">
        <f t="shared" ca="1" si="38"/>
        <v>0.14210223974999989</v>
      </c>
      <c r="G536" s="7"/>
      <c r="H536" s="9"/>
      <c r="I536" s="3"/>
      <c r="J536" s="3"/>
      <c r="K536" s="36"/>
      <c r="L536" s="38"/>
      <c r="M536" s="37"/>
      <c r="N536" s="37"/>
      <c r="O536" s="37"/>
    </row>
    <row r="537" spans="1:15" x14ac:dyDescent="0.2">
      <c r="A537">
        <f>+MassCurves!A505</f>
        <v>501</v>
      </c>
      <c r="B537" s="10">
        <f t="shared" si="35"/>
        <v>0.73744999999999994</v>
      </c>
      <c r="C537" s="3">
        <f t="shared" ca="1" si="39"/>
        <v>0.12971999999999984</v>
      </c>
      <c r="D537" s="9">
        <f t="shared" ca="1" si="36"/>
        <v>0</v>
      </c>
      <c r="E537" s="10">
        <f t="shared" ca="1" si="37"/>
        <v>0.21849999999999997</v>
      </c>
      <c r="F537" s="9">
        <f t="shared" ca="1" si="38"/>
        <v>0.14289536852999979</v>
      </c>
      <c r="G537" s="7"/>
      <c r="H537" s="9"/>
      <c r="I537" s="3"/>
      <c r="J537" s="3"/>
      <c r="K537" s="36"/>
      <c r="L537" s="38"/>
      <c r="M537" s="37"/>
      <c r="N537" s="37"/>
      <c r="O537" s="37"/>
    </row>
    <row r="538" spans="1:15" x14ac:dyDescent="0.2">
      <c r="A538">
        <f>+MassCurves!A506</f>
        <v>502</v>
      </c>
      <c r="B538" s="10">
        <f t="shared" si="35"/>
        <v>0.7399</v>
      </c>
      <c r="C538" s="3">
        <f t="shared" ca="1" si="39"/>
        <v>0.13044000000000003</v>
      </c>
      <c r="D538" s="9">
        <f t="shared" ca="1" si="36"/>
        <v>0</v>
      </c>
      <c r="E538" s="10">
        <f t="shared" ca="1" si="37"/>
        <v>0.21849999999999997</v>
      </c>
      <c r="F538" s="9">
        <f t="shared" ca="1" si="38"/>
        <v>0.14368849731</v>
      </c>
      <c r="G538" s="7"/>
      <c r="H538" s="9"/>
      <c r="I538" s="3"/>
      <c r="J538" s="3"/>
      <c r="K538" s="36"/>
      <c r="L538" s="38"/>
      <c r="M538" s="37"/>
      <c r="N538" s="37"/>
      <c r="O538" s="37"/>
    </row>
    <row r="539" spans="1:15" x14ac:dyDescent="0.2">
      <c r="A539">
        <f>+MassCurves!A507</f>
        <v>503</v>
      </c>
      <c r="B539" s="10">
        <f t="shared" si="35"/>
        <v>0.74234999999999995</v>
      </c>
      <c r="C539" s="3">
        <f t="shared" ca="1" si="39"/>
        <v>0.13115999999999994</v>
      </c>
      <c r="D539" s="9">
        <f t="shared" ca="1" si="36"/>
        <v>0</v>
      </c>
      <c r="E539" s="10">
        <f t="shared" ca="1" si="37"/>
        <v>0.21849999999999997</v>
      </c>
      <c r="F539" s="9">
        <f t="shared" ca="1" si="38"/>
        <v>0.14448162608999993</v>
      </c>
      <c r="G539" s="7"/>
      <c r="H539" s="9"/>
      <c r="I539" s="3"/>
      <c r="J539" s="3"/>
      <c r="K539" s="36"/>
      <c r="L539" s="38"/>
      <c r="M539" s="37"/>
      <c r="N539" s="37"/>
      <c r="O539" s="37"/>
    </row>
    <row r="540" spans="1:15" x14ac:dyDescent="0.2">
      <c r="A540">
        <f>+MassCurves!A508</f>
        <v>504</v>
      </c>
      <c r="B540" s="10">
        <f t="shared" si="35"/>
        <v>0.74480000000000002</v>
      </c>
      <c r="C540" s="3">
        <f t="shared" ca="1" si="39"/>
        <v>0.13188000000000011</v>
      </c>
      <c r="D540" s="9">
        <f t="shared" ca="1" si="36"/>
        <v>0</v>
      </c>
      <c r="E540" s="10">
        <f t="shared" ca="1" si="37"/>
        <v>0.21849999999999997</v>
      </c>
      <c r="F540" s="9">
        <f t="shared" ca="1" si="38"/>
        <v>0.14527475487000008</v>
      </c>
      <c r="G540" s="7"/>
      <c r="H540" s="9"/>
      <c r="I540" s="3"/>
      <c r="J540" s="3"/>
      <c r="K540" s="36"/>
      <c r="L540" s="38"/>
      <c r="M540" s="37"/>
      <c r="N540" s="37"/>
      <c r="O540" s="37"/>
    </row>
    <row r="541" spans="1:15" x14ac:dyDescent="0.2">
      <c r="A541">
        <f>+MassCurves!A509</f>
        <v>505</v>
      </c>
      <c r="B541" s="10">
        <f t="shared" si="35"/>
        <v>0.74724999999999997</v>
      </c>
      <c r="C541" s="3">
        <f t="shared" ca="1" si="39"/>
        <v>0.13260000000000005</v>
      </c>
      <c r="D541" s="9">
        <f t="shared" ca="1" si="36"/>
        <v>0</v>
      </c>
      <c r="E541" s="10">
        <f t="shared" ca="1" si="37"/>
        <v>0.21849999999999997</v>
      </c>
      <c r="F541" s="9">
        <f t="shared" ca="1" si="38"/>
        <v>0.14606788365000004</v>
      </c>
      <c r="G541" s="7"/>
      <c r="H541" s="9"/>
      <c r="I541" s="3"/>
      <c r="J541" s="3"/>
      <c r="K541" s="36"/>
      <c r="L541" s="38"/>
      <c r="M541" s="37"/>
      <c r="N541" s="37"/>
      <c r="O541" s="37"/>
    </row>
    <row r="542" spans="1:15" x14ac:dyDescent="0.2">
      <c r="A542">
        <f>+MassCurves!A510</f>
        <v>506</v>
      </c>
      <c r="B542" s="10">
        <f t="shared" si="35"/>
        <v>0.74970000000000003</v>
      </c>
      <c r="C542" s="3">
        <f t="shared" ca="1" si="39"/>
        <v>0.13331999999999997</v>
      </c>
      <c r="D542" s="9">
        <f t="shared" ca="1" si="36"/>
        <v>0</v>
      </c>
      <c r="E542" s="10">
        <f t="shared" ca="1" si="37"/>
        <v>0.21849999999999997</v>
      </c>
      <c r="F542" s="9">
        <f t="shared" ca="1" si="38"/>
        <v>0.14686101242999994</v>
      </c>
      <c r="G542" s="7"/>
      <c r="H542" s="9"/>
      <c r="I542" s="3"/>
      <c r="J542" s="3"/>
      <c r="K542" s="36"/>
      <c r="L542" s="38"/>
      <c r="M542" s="37"/>
      <c r="N542" s="37"/>
      <c r="O542" s="37"/>
    </row>
    <row r="543" spans="1:15" x14ac:dyDescent="0.2">
      <c r="A543">
        <f>+MassCurves!A511</f>
        <v>507</v>
      </c>
      <c r="B543" s="10">
        <f t="shared" si="35"/>
        <v>0.75214999999999999</v>
      </c>
      <c r="C543" s="3">
        <f t="shared" ca="1" si="39"/>
        <v>0.13403999999999988</v>
      </c>
      <c r="D543" s="9">
        <f t="shared" ca="1" si="36"/>
        <v>0</v>
      </c>
      <c r="E543" s="10">
        <f t="shared" ca="1" si="37"/>
        <v>0.21849999999999997</v>
      </c>
      <c r="F543" s="9">
        <f t="shared" ca="1" si="38"/>
        <v>0.14765414120999987</v>
      </c>
      <c r="G543" s="7"/>
      <c r="H543" s="9"/>
      <c r="I543" s="3"/>
      <c r="J543" s="3"/>
      <c r="K543" s="36"/>
      <c r="L543" s="38"/>
      <c r="M543" s="37"/>
      <c r="N543" s="37"/>
      <c r="O543" s="37"/>
    </row>
    <row r="544" spans="1:15" x14ac:dyDescent="0.2">
      <c r="A544">
        <f>+MassCurves!A512</f>
        <v>508</v>
      </c>
      <c r="B544" s="10">
        <f t="shared" si="35"/>
        <v>0.75459999999999994</v>
      </c>
      <c r="C544" s="3">
        <f t="shared" ca="1" si="39"/>
        <v>0.1347599999999998</v>
      </c>
      <c r="D544" s="9">
        <f t="shared" ca="1" si="36"/>
        <v>0</v>
      </c>
      <c r="E544" s="10">
        <f t="shared" ca="1" si="37"/>
        <v>0.21849999999999997</v>
      </c>
      <c r="F544" s="9">
        <f t="shared" ca="1" si="38"/>
        <v>0.14844726998999977</v>
      </c>
      <c r="G544" s="7"/>
      <c r="H544" s="9"/>
      <c r="I544" s="3"/>
      <c r="J544" s="3"/>
      <c r="K544" s="36"/>
      <c r="L544" s="38"/>
      <c r="M544" s="37"/>
      <c r="N544" s="37"/>
      <c r="O544" s="37"/>
    </row>
    <row r="545" spans="1:15" x14ac:dyDescent="0.2">
      <c r="A545">
        <f>+MassCurves!A513</f>
        <v>509</v>
      </c>
      <c r="B545" s="10">
        <f t="shared" si="35"/>
        <v>0.75705</v>
      </c>
      <c r="C545" s="3">
        <f t="shared" ca="1" si="39"/>
        <v>0.13547999999999999</v>
      </c>
      <c r="D545" s="9">
        <f t="shared" ca="1" si="36"/>
        <v>0</v>
      </c>
      <c r="E545" s="10">
        <f t="shared" ca="1" si="37"/>
        <v>0.21849999999999997</v>
      </c>
      <c r="F545" s="9">
        <f t="shared" ca="1" si="38"/>
        <v>0.14924039876999998</v>
      </c>
      <c r="G545" s="7"/>
      <c r="H545" s="9"/>
      <c r="I545" s="3"/>
      <c r="J545" s="3"/>
      <c r="K545" s="36"/>
      <c r="L545" s="38"/>
      <c r="M545" s="37"/>
      <c r="N545" s="37"/>
      <c r="O545" s="37"/>
    </row>
    <row r="546" spans="1:15" x14ac:dyDescent="0.2">
      <c r="A546">
        <f>+MassCurves!A514</f>
        <v>510</v>
      </c>
      <c r="B546" s="10">
        <f t="shared" si="35"/>
        <v>0.75949999999999995</v>
      </c>
      <c r="C546" s="3">
        <f t="shared" ca="1" si="39"/>
        <v>0.1361999999999999</v>
      </c>
      <c r="D546" s="9">
        <f t="shared" ca="1" si="36"/>
        <v>0</v>
      </c>
      <c r="E546" s="10">
        <f t="shared" ca="1" si="37"/>
        <v>0.21849999999999997</v>
      </c>
      <c r="F546" s="9">
        <f t="shared" ca="1" si="38"/>
        <v>0.15003352754999988</v>
      </c>
      <c r="G546" s="7"/>
      <c r="H546" s="9"/>
      <c r="I546" s="3"/>
      <c r="J546" s="3"/>
      <c r="K546" s="36"/>
      <c r="L546" s="38"/>
      <c r="M546" s="37"/>
      <c r="N546" s="37"/>
      <c r="O546" s="37"/>
    </row>
    <row r="547" spans="1:15" x14ac:dyDescent="0.2">
      <c r="A547">
        <f>+MassCurves!A515</f>
        <v>511</v>
      </c>
      <c r="B547" s="10">
        <f t="shared" si="35"/>
        <v>0.76195000000000002</v>
      </c>
      <c r="C547" s="3">
        <f t="shared" ca="1" si="39"/>
        <v>0.13692000000000012</v>
      </c>
      <c r="D547" s="9">
        <f t="shared" ca="1" si="36"/>
        <v>0</v>
      </c>
      <c r="E547" s="10">
        <f t="shared" ca="1" si="37"/>
        <v>0.21849999999999997</v>
      </c>
      <c r="F547" s="9">
        <f t="shared" ca="1" si="38"/>
        <v>0.15082665633000011</v>
      </c>
      <c r="G547" s="7"/>
      <c r="H547" s="9"/>
      <c r="I547" s="3"/>
      <c r="J547" s="3"/>
      <c r="K547" s="36"/>
      <c r="L547" s="38"/>
      <c r="M547" s="37"/>
      <c r="N547" s="37"/>
      <c r="O547" s="37"/>
    </row>
    <row r="548" spans="1:15" x14ac:dyDescent="0.2">
      <c r="A548">
        <f>+MassCurves!A516</f>
        <v>512</v>
      </c>
      <c r="B548" s="10">
        <f t="shared" ref="B548:B611" si="40">+HLOOKUP($B$9,MassCurve,(A548+2))</f>
        <v>0.76439999999999997</v>
      </c>
      <c r="C548" s="3">
        <f t="shared" ca="1" si="39"/>
        <v>0.13764000000000004</v>
      </c>
      <c r="D548" s="9">
        <f t="shared" ca="1" si="36"/>
        <v>0</v>
      </c>
      <c r="E548" s="10">
        <f t="shared" ca="1" si="37"/>
        <v>0.21849999999999997</v>
      </c>
      <c r="F548" s="9">
        <f t="shared" ca="1" si="38"/>
        <v>0.15161978511000002</v>
      </c>
      <c r="G548" s="7"/>
      <c r="H548" s="9"/>
      <c r="I548" s="3"/>
      <c r="J548" s="3"/>
      <c r="K548" s="36"/>
      <c r="L548" s="38"/>
      <c r="M548" s="37"/>
      <c r="N548" s="37"/>
      <c r="O548" s="37"/>
    </row>
    <row r="549" spans="1:15" x14ac:dyDescent="0.2">
      <c r="A549">
        <f>+MassCurves!A517</f>
        <v>513</v>
      </c>
      <c r="B549" s="10">
        <f t="shared" si="40"/>
        <v>0.76685000000000003</v>
      </c>
      <c r="C549" s="3">
        <f t="shared" ca="1" si="39"/>
        <v>0.13836000000000023</v>
      </c>
      <c r="D549" s="9">
        <f t="shared" ref="D549:D612" ca="1" si="41">VLOOKUP(C549,Cinterp,$B$10+1)</f>
        <v>0</v>
      </c>
      <c r="E549" s="10">
        <f t="shared" ref="E549:E612" ca="1" si="42">0.95*MAX(0,$B$7)/100+D549*(1-MAX(0,$B$7)/100)</f>
        <v>0.21849999999999997</v>
      </c>
      <c r="F549" s="9">
        <f t="shared" ref="F549:F612" ca="1" si="43">+E549*C549*MAX(0.05,$B$5)*1.0083</f>
        <v>0.15241291389000022</v>
      </c>
      <c r="G549" s="7"/>
      <c r="H549" s="9"/>
      <c r="I549" s="3"/>
      <c r="J549" s="3"/>
      <c r="K549" s="36"/>
      <c r="L549" s="38"/>
      <c r="M549" s="37"/>
      <c r="N549" s="37"/>
      <c r="O549" s="37"/>
    </row>
    <row r="550" spans="1:15" x14ac:dyDescent="0.2">
      <c r="A550">
        <f>+MassCurves!A518</f>
        <v>514</v>
      </c>
      <c r="B550" s="10">
        <f t="shared" si="40"/>
        <v>0.76929999999999998</v>
      </c>
      <c r="C550" s="3">
        <f t="shared" ref="C550:C613" ca="1" si="44">+IF(A550&lt;MAX(5,$B$6),(B550-B549)*60,(B550-OFFSET(B550,-MAX(5,$B$6),0,1,1))/(A550-OFFSET(A550,-MAX(5,$B$6),0,1,1))*60)</f>
        <v>0.13907999999999987</v>
      </c>
      <c r="D550" s="9">
        <f t="shared" ca="1" si="41"/>
        <v>0</v>
      </c>
      <c r="E550" s="10">
        <f t="shared" ca="1" si="42"/>
        <v>0.21849999999999997</v>
      </c>
      <c r="F550" s="9">
        <f t="shared" ca="1" si="43"/>
        <v>0.15320604266999982</v>
      </c>
      <c r="G550" s="7"/>
      <c r="H550" s="9"/>
      <c r="I550" s="3"/>
      <c r="J550" s="3"/>
      <c r="K550" s="36"/>
      <c r="L550" s="38"/>
      <c r="M550" s="37"/>
      <c r="N550" s="37"/>
      <c r="O550" s="37"/>
    </row>
    <row r="551" spans="1:15" x14ac:dyDescent="0.2">
      <c r="A551">
        <f>+MassCurves!A519</f>
        <v>515</v>
      </c>
      <c r="B551" s="10">
        <f t="shared" si="40"/>
        <v>0.77174999999999994</v>
      </c>
      <c r="C551" s="3">
        <f t="shared" ca="1" si="44"/>
        <v>0.13979999999999979</v>
      </c>
      <c r="D551" s="9">
        <f t="shared" ca="1" si="41"/>
        <v>0</v>
      </c>
      <c r="E551" s="10">
        <f t="shared" ca="1" si="42"/>
        <v>0.21849999999999997</v>
      </c>
      <c r="F551" s="9">
        <f t="shared" ca="1" si="43"/>
        <v>0.15399917144999975</v>
      </c>
      <c r="G551" s="7"/>
      <c r="H551" s="9"/>
      <c r="I551" s="3"/>
      <c r="J551" s="3"/>
      <c r="K551" s="36"/>
      <c r="L551" s="38"/>
      <c r="M551" s="37"/>
      <c r="N551" s="37"/>
      <c r="O551" s="37"/>
    </row>
    <row r="552" spans="1:15" x14ac:dyDescent="0.2">
      <c r="A552">
        <f>+MassCurves!A520</f>
        <v>516</v>
      </c>
      <c r="B552" s="10">
        <f t="shared" si="40"/>
        <v>0.7742</v>
      </c>
      <c r="C552" s="3">
        <f t="shared" ca="1" si="44"/>
        <v>0.14051999999999998</v>
      </c>
      <c r="D552" s="9">
        <f t="shared" ca="1" si="41"/>
        <v>0</v>
      </c>
      <c r="E552" s="10">
        <f t="shared" ca="1" si="42"/>
        <v>0.21849999999999997</v>
      </c>
      <c r="F552" s="9">
        <f t="shared" ca="1" si="43"/>
        <v>0.15479230022999996</v>
      </c>
      <c r="G552" s="7"/>
      <c r="H552" s="9"/>
      <c r="I552" s="3"/>
      <c r="J552" s="3"/>
      <c r="K552" s="36"/>
      <c r="L552" s="38"/>
      <c r="M552" s="37"/>
      <c r="N552" s="37"/>
      <c r="O552" s="37"/>
    </row>
    <row r="553" spans="1:15" x14ac:dyDescent="0.2">
      <c r="A553">
        <f>+MassCurves!A521</f>
        <v>517</v>
      </c>
      <c r="B553" s="10">
        <f t="shared" si="40"/>
        <v>0.77664999999999995</v>
      </c>
      <c r="C553" s="3">
        <f t="shared" ca="1" si="44"/>
        <v>0.14123999999999992</v>
      </c>
      <c r="D553" s="9">
        <f t="shared" ca="1" si="41"/>
        <v>0</v>
      </c>
      <c r="E553" s="10">
        <f t="shared" ca="1" si="42"/>
        <v>0.21849999999999997</v>
      </c>
      <c r="F553" s="9">
        <f t="shared" ca="1" si="43"/>
        <v>0.15558542900999991</v>
      </c>
      <c r="G553" s="7"/>
      <c r="H553" s="9"/>
      <c r="I553" s="3"/>
      <c r="J553" s="3"/>
      <c r="K553" s="36"/>
      <c r="L553" s="38"/>
      <c r="M553" s="37"/>
      <c r="N553" s="37"/>
      <c r="O553" s="37"/>
    </row>
    <row r="554" spans="1:15" x14ac:dyDescent="0.2">
      <c r="A554">
        <f>+MassCurves!A522</f>
        <v>518</v>
      </c>
      <c r="B554" s="10">
        <f t="shared" si="40"/>
        <v>0.77910000000000001</v>
      </c>
      <c r="C554" s="3">
        <f t="shared" ca="1" si="44"/>
        <v>0.14196000000000009</v>
      </c>
      <c r="D554" s="9">
        <f t="shared" ca="1" si="41"/>
        <v>0</v>
      </c>
      <c r="E554" s="10">
        <f t="shared" ca="1" si="42"/>
        <v>0.21849999999999997</v>
      </c>
      <c r="F554" s="9">
        <f t="shared" ca="1" si="43"/>
        <v>0.15637855779000007</v>
      </c>
      <c r="G554" s="7"/>
      <c r="H554" s="9"/>
      <c r="I554" s="3"/>
      <c r="J554" s="3"/>
      <c r="K554" s="36"/>
      <c r="L554" s="38"/>
      <c r="M554" s="37"/>
      <c r="N554" s="37"/>
      <c r="O554" s="37"/>
    </row>
    <row r="555" spans="1:15" x14ac:dyDescent="0.2">
      <c r="A555">
        <f>+MassCurves!A523</f>
        <v>519</v>
      </c>
      <c r="B555" s="10">
        <f t="shared" si="40"/>
        <v>0.78154999999999997</v>
      </c>
      <c r="C555" s="3">
        <f t="shared" ca="1" si="44"/>
        <v>0.14268</v>
      </c>
      <c r="D555" s="9">
        <f t="shared" ca="1" si="41"/>
        <v>0</v>
      </c>
      <c r="E555" s="10">
        <f t="shared" ca="1" si="42"/>
        <v>0.21849999999999997</v>
      </c>
      <c r="F555" s="9">
        <f t="shared" ca="1" si="43"/>
        <v>0.15717168656999997</v>
      </c>
      <c r="G555" s="7"/>
      <c r="H555" s="9"/>
      <c r="I555" s="3"/>
      <c r="J555" s="3"/>
      <c r="K555" s="36"/>
      <c r="L555" s="38"/>
      <c r="M555" s="37"/>
      <c r="N555" s="37"/>
      <c r="O555" s="37"/>
    </row>
    <row r="556" spans="1:15" x14ac:dyDescent="0.2">
      <c r="A556">
        <f>+MassCurves!A524</f>
        <v>520</v>
      </c>
      <c r="B556" s="10">
        <f t="shared" si="40"/>
        <v>0.78400000000000003</v>
      </c>
      <c r="C556" s="3">
        <f t="shared" ca="1" si="44"/>
        <v>0.14340000000000019</v>
      </c>
      <c r="D556" s="9">
        <f t="shared" ca="1" si="41"/>
        <v>0</v>
      </c>
      <c r="E556" s="10">
        <f t="shared" ca="1" si="42"/>
        <v>0.21849999999999997</v>
      </c>
      <c r="F556" s="9">
        <f t="shared" ca="1" si="43"/>
        <v>0.1579648153500002</v>
      </c>
      <c r="G556" s="7"/>
      <c r="H556" s="9"/>
      <c r="I556" s="3"/>
      <c r="J556" s="3"/>
      <c r="K556" s="36"/>
      <c r="L556" s="38"/>
      <c r="M556" s="37"/>
      <c r="N556" s="37"/>
      <c r="O556" s="37"/>
    </row>
    <row r="557" spans="1:15" x14ac:dyDescent="0.2">
      <c r="A557">
        <f>+MassCurves!A525</f>
        <v>521</v>
      </c>
      <c r="B557" s="10">
        <f t="shared" si="40"/>
        <v>0.78644999999999998</v>
      </c>
      <c r="C557" s="3">
        <f t="shared" ca="1" si="44"/>
        <v>0.14412000000000011</v>
      </c>
      <c r="D557" s="9">
        <f t="shared" ca="1" si="41"/>
        <v>0</v>
      </c>
      <c r="E557" s="10">
        <f t="shared" ca="1" si="42"/>
        <v>0.21849999999999997</v>
      </c>
      <c r="F557" s="9">
        <f t="shared" ca="1" si="43"/>
        <v>0.15875794413000008</v>
      </c>
      <c r="G557" s="7"/>
      <c r="H557" s="9"/>
      <c r="I557" s="3"/>
      <c r="J557" s="3"/>
      <c r="K557" s="36"/>
      <c r="L557" s="38"/>
      <c r="M557" s="37"/>
      <c r="N557" s="37"/>
      <c r="O557" s="37"/>
    </row>
    <row r="558" spans="1:15" x14ac:dyDescent="0.2">
      <c r="A558">
        <f>+MassCurves!A526</f>
        <v>522</v>
      </c>
      <c r="B558" s="10">
        <f t="shared" si="40"/>
        <v>0.78889999999999993</v>
      </c>
      <c r="C558" s="3">
        <f t="shared" ca="1" si="44"/>
        <v>0.14483999999999975</v>
      </c>
      <c r="D558" s="9">
        <f t="shared" ca="1" si="41"/>
        <v>0</v>
      </c>
      <c r="E558" s="10">
        <f t="shared" ca="1" si="42"/>
        <v>0.21849999999999997</v>
      </c>
      <c r="F558" s="9">
        <f t="shared" ca="1" si="43"/>
        <v>0.1595510729099997</v>
      </c>
      <c r="G558" s="7"/>
      <c r="H558" s="9"/>
      <c r="I558" s="3"/>
      <c r="J558" s="3"/>
      <c r="K558" s="36"/>
      <c r="L558" s="38"/>
      <c r="M558" s="37"/>
      <c r="N558" s="37"/>
      <c r="O558" s="37"/>
    </row>
    <row r="559" spans="1:15" x14ac:dyDescent="0.2">
      <c r="A559">
        <f>+MassCurves!A527</f>
        <v>523</v>
      </c>
      <c r="B559" s="10">
        <f t="shared" si="40"/>
        <v>0.79135</v>
      </c>
      <c r="C559" s="3">
        <f t="shared" ca="1" si="44"/>
        <v>0.14555999999999997</v>
      </c>
      <c r="D559" s="9">
        <f t="shared" ca="1" si="41"/>
        <v>0</v>
      </c>
      <c r="E559" s="10">
        <f t="shared" ca="1" si="42"/>
        <v>0.21849999999999997</v>
      </c>
      <c r="F559" s="9">
        <f t="shared" ca="1" si="43"/>
        <v>0.16034420168999994</v>
      </c>
      <c r="G559" s="7"/>
      <c r="H559" s="9"/>
      <c r="I559" s="3"/>
      <c r="J559" s="3"/>
      <c r="K559" s="36"/>
      <c r="L559" s="38"/>
      <c r="M559" s="37"/>
      <c r="N559" s="37"/>
      <c r="O559" s="37"/>
    </row>
    <row r="560" spans="1:15" x14ac:dyDescent="0.2">
      <c r="A560">
        <f>+MassCurves!A528</f>
        <v>524</v>
      </c>
      <c r="B560" s="10">
        <f t="shared" si="40"/>
        <v>0.79379999999999995</v>
      </c>
      <c r="C560" s="3">
        <f t="shared" ca="1" si="44"/>
        <v>0.14627999999999988</v>
      </c>
      <c r="D560" s="9">
        <f t="shared" ca="1" si="41"/>
        <v>0</v>
      </c>
      <c r="E560" s="10">
        <f t="shared" ca="1" si="42"/>
        <v>0.21849999999999997</v>
      </c>
      <c r="F560" s="9">
        <f t="shared" ca="1" si="43"/>
        <v>0.16113733046999987</v>
      </c>
      <c r="G560" s="7"/>
      <c r="H560" s="9"/>
      <c r="I560" s="3"/>
      <c r="J560" s="3"/>
      <c r="K560" s="36"/>
      <c r="L560" s="38"/>
      <c r="M560" s="37"/>
      <c r="N560" s="37"/>
      <c r="O560" s="37"/>
    </row>
    <row r="561" spans="1:15" x14ac:dyDescent="0.2">
      <c r="A561">
        <f>+MassCurves!A529</f>
        <v>525</v>
      </c>
      <c r="B561" s="10">
        <f t="shared" si="40"/>
        <v>0.79625000000000001</v>
      </c>
      <c r="C561" s="3">
        <f t="shared" ca="1" si="44"/>
        <v>0.14700000000000008</v>
      </c>
      <c r="D561" s="9">
        <f t="shared" ca="1" si="41"/>
        <v>0</v>
      </c>
      <c r="E561" s="10">
        <f t="shared" ca="1" si="42"/>
        <v>0.21849999999999997</v>
      </c>
      <c r="F561" s="9">
        <f t="shared" ca="1" si="43"/>
        <v>0.16193045925000005</v>
      </c>
      <c r="G561" s="7"/>
      <c r="H561" s="9"/>
      <c r="I561" s="3"/>
      <c r="J561" s="3"/>
      <c r="K561" s="36"/>
      <c r="L561" s="38"/>
      <c r="M561" s="37"/>
      <c r="N561" s="37"/>
      <c r="O561" s="37"/>
    </row>
    <row r="562" spans="1:15" x14ac:dyDescent="0.2">
      <c r="A562">
        <f>+MassCurves!A530</f>
        <v>526</v>
      </c>
      <c r="B562" s="10">
        <f t="shared" si="40"/>
        <v>0.79869999999999997</v>
      </c>
      <c r="C562" s="3">
        <f t="shared" ca="1" si="44"/>
        <v>0.14700000000000008</v>
      </c>
      <c r="D562" s="9">
        <f t="shared" ca="1" si="41"/>
        <v>0</v>
      </c>
      <c r="E562" s="10">
        <f t="shared" ca="1" si="42"/>
        <v>0.21849999999999997</v>
      </c>
      <c r="F562" s="9">
        <f t="shared" ca="1" si="43"/>
        <v>0.16193045925000005</v>
      </c>
      <c r="G562" s="7"/>
      <c r="H562" s="9"/>
      <c r="I562" s="3"/>
      <c r="J562" s="3"/>
      <c r="K562" s="36"/>
      <c r="L562" s="38"/>
      <c r="M562" s="37"/>
      <c r="N562" s="37"/>
      <c r="O562" s="37"/>
    </row>
    <row r="563" spans="1:15" x14ac:dyDescent="0.2">
      <c r="A563">
        <f>+MassCurves!A531</f>
        <v>527</v>
      </c>
      <c r="B563" s="10">
        <f t="shared" si="40"/>
        <v>0.80115000000000003</v>
      </c>
      <c r="C563" s="3">
        <f t="shared" ca="1" si="44"/>
        <v>0.14700000000000008</v>
      </c>
      <c r="D563" s="9">
        <f t="shared" ca="1" si="41"/>
        <v>0</v>
      </c>
      <c r="E563" s="10">
        <f t="shared" ca="1" si="42"/>
        <v>0.21849999999999997</v>
      </c>
      <c r="F563" s="9">
        <f t="shared" ca="1" si="43"/>
        <v>0.16193045925000005</v>
      </c>
      <c r="G563" s="7"/>
      <c r="H563" s="9"/>
      <c r="I563" s="3"/>
      <c r="J563" s="3"/>
      <c r="K563" s="36"/>
      <c r="L563" s="38"/>
      <c r="M563" s="37"/>
      <c r="N563" s="37"/>
      <c r="O563" s="37"/>
    </row>
    <row r="564" spans="1:15" x14ac:dyDescent="0.2">
      <c r="A564">
        <f>+MassCurves!A532</f>
        <v>528</v>
      </c>
      <c r="B564" s="10">
        <f t="shared" si="40"/>
        <v>0.80359999999999998</v>
      </c>
      <c r="C564" s="3">
        <f t="shared" ca="1" si="44"/>
        <v>0.14700000000000008</v>
      </c>
      <c r="D564" s="9">
        <f t="shared" ca="1" si="41"/>
        <v>0</v>
      </c>
      <c r="E564" s="10">
        <f t="shared" ca="1" si="42"/>
        <v>0.21849999999999997</v>
      </c>
      <c r="F564" s="9">
        <f t="shared" ca="1" si="43"/>
        <v>0.16193045925000005</v>
      </c>
      <c r="G564" s="7"/>
      <c r="H564" s="9"/>
      <c r="I564" s="3"/>
      <c r="J564" s="3"/>
      <c r="K564" s="36"/>
      <c r="L564" s="38"/>
      <c r="M564" s="37"/>
      <c r="N564" s="37"/>
      <c r="O564" s="37"/>
    </row>
    <row r="565" spans="1:15" x14ac:dyDescent="0.2">
      <c r="A565">
        <f>+MassCurves!A533</f>
        <v>529</v>
      </c>
      <c r="B565" s="10">
        <f t="shared" si="40"/>
        <v>0.80604999999999993</v>
      </c>
      <c r="C565" s="3">
        <f t="shared" ca="1" si="44"/>
        <v>0.1469999999999998</v>
      </c>
      <c r="D565" s="9">
        <f t="shared" ca="1" si="41"/>
        <v>0</v>
      </c>
      <c r="E565" s="10">
        <f t="shared" ca="1" si="42"/>
        <v>0.21849999999999997</v>
      </c>
      <c r="F565" s="9">
        <f t="shared" ca="1" si="43"/>
        <v>0.16193045924999977</v>
      </c>
      <c r="G565" s="7"/>
      <c r="H565" s="9"/>
      <c r="I565" s="3"/>
      <c r="J565" s="3"/>
      <c r="K565" s="36"/>
      <c r="L565" s="38"/>
      <c r="M565" s="37"/>
      <c r="N565" s="37"/>
      <c r="O565" s="37"/>
    </row>
    <row r="566" spans="1:15" x14ac:dyDescent="0.2">
      <c r="A566">
        <f>+MassCurves!A534</f>
        <v>530</v>
      </c>
      <c r="B566" s="10">
        <f t="shared" si="40"/>
        <v>0.8085</v>
      </c>
      <c r="C566" s="3">
        <f t="shared" ca="1" si="44"/>
        <v>0.14700000000000008</v>
      </c>
      <c r="D566" s="9">
        <f t="shared" ca="1" si="41"/>
        <v>0</v>
      </c>
      <c r="E566" s="10">
        <f t="shared" ca="1" si="42"/>
        <v>0.21849999999999997</v>
      </c>
      <c r="F566" s="9">
        <f t="shared" ca="1" si="43"/>
        <v>0.16193045925000005</v>
      </c>
      <c r="G566" s="7"/>
      <c r="H566" s="9"/>
      <c r="I566" s="3"/>
      <c r="J566" s="3"/>
      <c r="K566" s="36"/>
      <c r="L566" s="38"/>
      <c r="M566" s="37"/>
      <c r="N566" s="37"/>
      <c r="O566" s="37"/>
    </row>
    <row r="567" spans="1:15" x14ac:dyDescent="0.2">
      <c r="A567">
        <f>+MassCurves!A535</f>
        <v>531</v>
      </c>
      <c r="B567" s="10">
        <f t="shared" si="40"/>
        <v>0.81094999999999995</v>
      </c>
      <c r="C567" s="3">
        <f t="shared" ca="1" si="44"/>
        <v>0.1469999999999998</v>
      </c>
      <c r="D567" s="9">
        <f t="shared" ca="1" si="41"/>
        <v>0</v>
      </c>
      <c r="E567" s="10">
        <f t="shared" ca="1" si="42"/>
        <v>0.21849999999999997</v>
      </c>
      <c r="F567" s="9">
        <f t="shared" ca="1" si="43"/>
        <v>0.16193045924999977</v>
      </c>
      <c r="G567" s="7"/>
      <c r="H567" s="9"/>
      <c r="I567" s="3"/>
      <c r="J567" s="3"/>
      <c r="K567" s="36"/>
      <c r="L567" s="38"/>
      <c r="M567" s="37"/>
      <c r="N567" s="37"/>
      <c r="O567" s="37"/>
    </row>
    <row r="568" spans="1:15" x14ac:dyDescent="0.2">
      <c r="A568">
        <f>+MassCurves!A536</f>
        <v>532</v>
      </c>
      <c r="B568" s="10">
        <f t="shared" si="40"/>
        <v>0.81340000000000001</v>
      </c>
      <c r="C568" s="3">
        <f t="shared" ca="1" si="44"/>
        <v>0.14700000000000008</v>
      </c>
      <c r="D568" s="9">
        <f t="shared" ca="1" si="41"/>
        <v>0</v>
      </c>
      <c r="E568" s="10">
        <f t="shared" ca="1" si="42"/>
        <v>0.21849999999999997</v>
      </c>
      <c r="F568" s="9">
        <f t="shared" ca="1" si="43"/>
        <v>0.16193045925000005</v>
      </c>
      <c r="G568" s="7"/>
      <c r="H568" s="9"/>
      <c r="I568" s="3"/>
      <c r="J568" s="3"/>
      <c r="K568" s="36"/>
      <c r="L568" s="38"/>
      <c r="M568" s="37"/>
      <c r="N568" s="37"/>
      <c r="O568" s="37"/>
    </row>
    <row r="569" spans="1:15" x14ac:dyDescent="0.2">
      <c r="A569">
        <f>+MassCurves!A537</f>
        <v>533</v>
      </c>
      <c r="B569" s="10">
        <f t="shared" si="40"/>
        <v>0.81584999999999996</v>
      </c>
      <c r="C569" s="3">
        <f t="shared" ca="1" si="44"/>
        <v>0.14700000000000008</v>
      </c>
      <c r="D569" s="9">
        <f t="shared" ca="1" si="41"/>
        <v>0</v>
      </c>
      <c r="E569" s="10">
        <f t="shared" ca="1" si="42"/>
        <v>0.21849999999999997</v>
      </c>
      <c r="F569" s="9">
        <f t="shared" ca="1" si="43"/>
        <v>0.16193045925000005</v>
      </c>
      <c r="G569" s="7"/>
      <c r="H569" s="9"/>
      <c r="I569" s="3"/>
      <c r="J569" s="3"/>
      <c r="K569" s="36"/>
      <c r="L569" s="38"/>
      <c r="M569" s="37"/>
      <c r="N569" s="37"/>
      <c r="O569" s="37"/>
    </row>
    <row r="570" spans="1:15" x14ac:dyDescent="0.2">
      <c r="A570">
        <f>+MassCurves!A538</f>
        <v>534</v>
      </c>
      <c r="B570" s="10">
        <f t="shared" si="40"/>
        <v>0.81830000000000003</v>
      </c>
      <c r="C570" s="3">
        <f t="shared" ca="1" si="44"/>
        <v>0.14700000000000008</v>
      </c>
      <c r="D570" s="9">
        <f t="shared" ca="1" si="41"/>
        <v>0</v>
      </c>
      <c r="E570" s="10">
        <f t="shared" ca="1" si="42"/>
        <v>0.21849999999999997</v>
      </c>
      <c r="F570" s="9">
        <f t="shared" ca="1" si="43"/>
        <v>0.16193045925000005</v>
      </c>
      <c r="G570" s="7"/>
      <c r="H570" s="9"/>
      <c r="I570" s="3"/>
      <c r="J570" s="3"/>
      <c r="K570" s="36"/>
      <c r="L570" s="38"/>
      <c r="M570" s="37"/>
      <c r="N570" s="37"/>
      <c r="O570" s="37"/>
    </row>
    <row r="571" spans="1:15" x14ac:dyDescent="0.2">
      <c r="A571">
        <f>+MassCurves!A539</f>
        <v>535</v>
      </c>
      <c r="B571" s="10">
        <f t="shared" si="40"/>
        <v>0.82074999999999998</v>
      </c>
      <c r="C571" s="3">
        <f t="shared" ca="1" si="44"/>
        <v>0.14700000000000008</v>
      </c>
      <c r="D571" s="9">
        <f t="shared" ca="1" si="41"/>
        <v>0</v>
      </c>
      <c r="E571" s="10">
        <f t="shared" ca="1" si="42"/>
        <v>0.21849999999999997</v>
      </c>
      <c r="F571" s="9">
        <f t="shared" ca="1" si="43"/>
        <v>0.16193045925000005</v>
      </c>
      <c r="G571" s="7"/>
      <c r="H571" s="9"/>
      <c r="I571" s="3"/>
      <c r="J571" s="3"/>
      <c r="K571" s="36"/>
      <c r="L571" s="38"/>
      <c r="M571" s="37"/>
      <c r="N571" s="37"/>
      <c r="O571" s="37"/>
    </row>
    <row r="572" spans="1:15" x14ac:dyDescent="0.2">
      <c r="A572">
        <f>+MassCurves!A540</f>
        <v>536</v>
      </c>
      <c r="B572" s="10">
        <f t="shared" si="40"/>
        <v>0.82319999999999993</v>
      </c>
      <c r="C572" s="3">
        <f t="shared" ca="1" si="44"/>
        <v>0.1469999999999998</v>
      </c>
      <c r="D572" s="9">
        <f t="shared" ca="1" si="41"/>
        <v>0</v>
      </c>
      <c r="E572" s="10">
        <f t="shared" ca="1" si="42"/>
        <v>0.21849999999999997</v>
      </c>
      <c r="F572" s="9">
        <f t="shared" ca="1" si="43"/>
        <v>0.16193045924999977</v>
      </c>
      <c r="G572" s="7"/>
      <c r="H572" s="9"/>
      <c r="I572" s="3"/>
      <c r="J572" s="3"/>
      <c r="K572" s="36"/>
      <c r="L572" s="38"/>
      <c r="M572" s="37"/>
      <c r="N572" s="37"/>
      <c r="O572" s="37"/>
    </row>
    <row r="573" spans="1:15" x14ac:dyDescent="0.2">
      <c r="A573">
        <f>+MassCurves!A541</f>
        <v>537</v>
      </c>
      <c r="B573" s="10">
        <f t="shared" si="40"/>
        <v>0.82565</v>
      </c>
      <c r="C573" s="3">
        <f t="shared" ca="1" si="44"/>
        <v>0.14700000000000008</v>
      </c>
      <c r="D573" s="9">
        <f t="shared" ca="1" si="41"/>
        <v>0</v>
      </c>
      <c r="E573" s="10">
        <f t="shared" ca="1" si="42"/>
        <v>0.21849999999999997</v>
      </c>
      <c r="F573" s="9">
        <f t="shared" ca="1" si="43"/>
        <v>0.16193045925000005</v>
      </c>
      <c r="G573" s="7"/>
      <c r="H573" s="9"/>
      <c r="I573" s="3"/>
      <c r="J573" s="3"/>
      <c r="K573" s="36"/>
      <c r="L573" s="38"/>
      <c r="M573" s="37"/>
      <c r="N573" s="37"/>
      <c r="O573" s="37"/>
    </row>
    <row r="574" spans="1:15" x14ac:dyDescent="0.2">
      <c r="A574">
        <f>+MassCurves!A542</f>
        <v>538</v>
      </c>
      <c r="B574" s="10">
        <f t="shared" si="40"/>
        <v>0.82809999999999995</v>
      </c>
      <c r="C574" s="3">
        <f t="shared" ca="1" si="44"/>
        <v>0.1469999999999998</v>
      </c>
      <c r="D574" s="9">
        <f t="shared" ca="1" si="41"/>
        <v>0</v>
      </c>
      <c r="E574" s="10">
        <f t="shared" ca="1" si="42"/>
        <v>0.21849999999999997</v>
      </c>
      <c r="F574" s="9">
        <f t="shared" ca="1" si="43"/>
        <v>0.16193045924999977</v>
      </c>
      <c r="G574" s="7"/>
      <c r="H574" s="9"/>
      <c r="I574" s="3"/>
      <c r="J574" s="3"/>
      <c r="K574" s="36"/>
      <c r="L574" s="38"/>
      <c r="M574" s="37"/>
      <c r="N574" s="37"/>
      <c r="O574" s="37"/>
    </row>
    <row r="575" spans="1:15" x14ac:dyDescent="0.2">
      <c r="A575">
        <f>+MassCurves!A543</f>
        <v>539</v>
      </c>
      <c r="B575" s="10">
        <f t="shared" si="40"/>
        <v>0.83055000000000001</v>
      </c>
      <c r="C575" s="3">
        <f t="shared" ca="1" si="44"/>
        <v>0.14700000000000008</v>
      </c>
      <c r="D575" s="9">
        <f t="shared" ca="1" si="41"/>
        <v>0</v>
      </c>
      <c r="E575" s="10">
        <f t="shared" ca="1" si="42"/>
        <v>0.21849999999999997</v>
      </c>
      <c r="F575" s="9">
        <f t="shared" ca="1" si="43"/>
        <v>0.16193045925000005</v>
      </c>
      <c r="G575" s="7"/>
      <c r="H575" s="9"/>
      <c r="I575" s="3"/>
      <c r="J575" s="3"/>
      <c r="K575" s="36"/>
      <c r="L575" s="38"/>
      <c r="M575" s="37"/>
      <c r="N575" s="37"/>
      <c r="O575" s="37"/>
    </row>
    <row r="576" spans="1:15" x14ac:dyDescent="0.2">
      <c r="A576">
        <f>+MassCurves!A544</f>
        <v>540</v>
      </c>
      <c r="B576" s="10">
        <f t="shared" si="40"/>
        <v>0.83299999999999996</v>
      </c>
      <c r="C576" s="3">
        <f t="shared" ca="1" si="44"/>
        <v>0.14700000000000008</v>
      </c>
      <c r="D576" s="9">
        <f t="shared" ca="1" si="41"/>
        <v>0</v>
      </c>
      <c r="E576" s="10">
        <f t="shared" ca="1" si="42"/>
        <v>0.21849999999999997</v>
      </c>
      <c r="F576" s="9">
        <f t="shared" ca="1" si="43"/>
        <v>0.16193045925000005</v>
      </c>
      <c r="G576" s="7"/>
      <c r="H576" s="9"/>
      <c r="I576" s="3"/>
      <c r="J576" s="3"/>
      <c r="K576" s="36"/>
      <c r="L576" s="38"/>
      <c r="M576" s="37"/>
      <c r="N576" s="37"/>
      <c r="O576" s="37"/>
    </row>
    <row r="577" spans="1:15" x14ac:dyDescent="0.2">
      <c r="A577">
        <f>+MassCurves!A545</f>
        <v>541</v>
      </c>
      <c r="B577" s="10">
        <f t="shared" si="40"/>
        <v>0.83545000000000003</v>
      </c>
      <c r="C577" s="3">
        <f t="shared" ca="1" si="44"/>
        <v>0.14700000000000008</v>
      </c>
      <c r="D577" s="9">
        <f t="shared" ca="1" si="41"/>
        <v>0</v>
      </c>
      <c r="E577" s="10">
        <f t="shared" ca="1" si="42"/>
        <v>0.21849999999999997</v>
      </c>
      <c r="F577" s="9">
        <f t="shared" ca="1" si="43"/>
        <v>0.16193045925000005</v>
      </c>
      <c r="G577" s="7"/>
      <c r="H577" s="9"/>
      <c r="I577" s="3"/>
      <c r="J577" s="3"/>
      <c r="K577" s="36"/>
      <c r="L577" s="38"/>
      <c r="M577" s="37"/>
      <c r="N577" s="37"/>
      <c r="O577" s="37"/>
    </row>
    <row r="578" spans="1:15" x14ac:dyDescent="0.2">
      <c r="A578">
        <f>+MassCurves!A546</f>
        <v>542</v>
      </c>
      <c r="B578" s="10">
        <f t="shared" si="40"/>
        <v>0.83789999999999998</v>
      </c>
      <c r="C578" s="3">
        <f t="shared" ca="1" si="44"/>
        <v>0.14700000000000008</v>
      </c>
      <c r="D578" s="9">
        <f t="shared" ca="1" si="41"/>
        <v>0</v>
      </c>
      <c r="E578" s="10">
        <f t="shared" ca="1" si="42"/>
        <v>0.21849999999999997</v>
      </c>
      <c r="F578" s="9">
        <f t="shared" ca="1" si="43"/>
        <v>0.16193045925000005</v>
      </c>
      <c r="G578" s="7"/>
      <c r="H578" s="9"/>
      <c r="I578" s="3"/>
      <c r="J578" s="3"/>
      <c r="K578" s="36"/>
      <c r="L578" s="38"/>
      <c r="M578" s="37"/>
      <c r="N578" s="37"/>
      <c r="O578" s="37"/>
    </row>
    <row r="579" spans="1:15" x14ac:dyDescent="0.2">
      <c r="A579">
        <f>+MassCurves!A547</f>
        <v>543</v>
      </c>
      <c r="B579" s="10">
        <f t="shared" si="40"/>
        <v>0.84034999999999993</v>
      </c>
      <c r="C579" s="3">
        <f t="shared" ca="1" si="44"/>
        <v>0.1469999999999998</v>
      </c>
      <c r="D579" s="9">
        <f t="shared" ca="1" si="41"/>
        <v>0</v>
      </c>
      <c r="E579" s="10">
        <f t="shared" ca="1" si="42"/>
        <v>0.21849999999999997</v>
      </c>
      <c r="F579" s="9">
        <f t="shared" ca="1" si="43"/>
        <v>0.16193045924999977</v>
      </c>
      <c r="G579" s="7"/>
      <c r="H579" s="9"/>
      <c r="I579" s="3"/>
      <c r="J579" s="3"/>
      <c r="K579" s="36"/>
      <c r="L579" s="38"/>
      <c r="M579" s="37"/>
      <c r="N579" s="37"/>
      <c r="O579" s="37"/>
    </row>
    <row r="580" spans="1:15" x14ac:dyDescent="0.2">
      <c r="A580">
        <f>+MassCurves!A548</f>
        <v>544</v>
      </c>
      <c r="B580" s="10">
        <f t="shared" si="40"/>
        <v>0.84279999999999999</v>
      </c>
      <c r="C580" s="3">
        <f t="shared" ca="1" si="44"/>
        <v>0.14700000000000008</v>
      </c>
      <c r="D580" s="9">
        <f t="shared" ca="1" si="41"/>
        <v>0</v>
      </c>
      <c r="E580" s="10">
        <f t="shared" ca="1" si="42"/>
        <v>0.21849999999999997</v>
      </c>
      <c r="F580" s="9">
        <f t="shared" ca="1" si="43"/>
        <v>0.16193045925000005</v>
      </c>
      <c r="G580" s="7"/>
      <c r="H580" s="9"/>
      <c r="I580" s="3"/>
      <c r="J580" s="3"/>
      <c r="K580" s="36"/>
      <c r="L580" s="38"/>
      <c r="M580" s="37"/>
      <c r="N580" s="37"/>
      <c r="O580" s="37"/>
    </row>
    <row r="581" spans="1:15" x14ac:dyDescent="0.2">
      <c r="A581">
        <f>+MassCurves!A549</f>
        <v>545</v>
      </c>
      <c r="B581" s="10">
        <f t="shared" si="40"/>
        <v>0.84524999999999995</v>
      </c>
      <c r="C581" s="3">
        <f t="shared" ca="1" si="44"/>
        <v>0.1469999999999998</v>
      </c>
      <c r="D581" s="9">
        <f t="shared" ca="1" si="41"/>
        <v>0</v>
      </c>
      <c r="E581" s="10">
        <f t="shared" ca="1" si="42"/>
        <v>0.21849999999999997</v>
      </c>
      <c r="F581" s="9">
        <f t="shared" ca="1" si="43"/>
        <v>0.16193045924999977</v>
      </c>
      <c r="G581" s="7"/>
      <c r="H581" s="9"/>
      <c r="I581" s="3"/>
      <c r="J581" s="3"/>
      <c r="K581" s="36"/>
      <c r="L581" s="38"/>
      <c r="M581" s="37"/>
      <c r="N581" s="37"/>
      <c r="O581" s="37"/>
    </row>
    <row r="582" spans="1:15" x14ac:dyDescent="0.2">
      <c r="A582">
        <f>+MassCurves!A550</f>
        <v>546</v>
      </c>
      <c r="B582" s="10">
        <f t="shared" si="40"/>
        <v>0.84770000000000001</v>
      </c>
      <c r="C582" s="3">
        <f t="shared" ca="1" si="44"/>
        <v>0.14700000000000008</v>
      </c>
      <c r="D582" s="9">
        <f t="shared" ca="1" si="41"/>
        <v>0</v>
      </c>
      <c r="E582" s="10">
        <f t="shared" ca="1" si="42"/>
        <v>0.21849999999999997</v>
      </c>
      <c r="F582" s="9">
        <f t="shared" ca="1" si="43"/>
        <v>0.16193045925000005</v>
      </c>
      <c r="G582" s="7"/>
      <c r="H582" s="9"/>
      <c r="I582" s="3"/>
      <c r="J582" s="3"/>
      <c r="K582" s="36"/>
      <c r="L582" s="38"/>
      <c r="M582" s="37"/>
      <c r="N582" s="37"/>
      <c r="O582" s="37"/>
    </row>
    <row r="583" spans="1:15" x14ac:dyDescent="0.2">
      <c r="A583">
        <f>+MassCurves!A551</f>
        <v>547</v>
      </c>
      <c r="B583" s="10">
        <f t="shared" si="40"/>
        <v>0.85014999999999996</v>
      </c>
      <c r="C583" s="3">
        <f t="shared" ca="1" si="44"/>
        <v>0.14700000000000008</v>
      </c>
      <c r="D583" s="9">
        <f t="shared" ca="1" si="41"/>
        <v>0</v>
      </c>
      <c r="E583" s="10">
        <f t="shared" ca="1" si="42"/>
        <v>0.21849999999999997</v>
      </c>
      <c r="F583" s="9">
        <f t="shared" ca="1" si="43"/>
        <v>0.16193045925000005</v>
      </c>
      <c r="G583" s="7"/>
      <c r="H583" s="9"/>
      <c r="I583" s="3"/>
      <c r="J583" s="3"/>
      <c r="K583" s="36"/>
      <c r="L583" s="38"/>
      <c r="M583" s="37"/>
      <c r="N583" s="37"/>
      <c r="O583" s="37"/>
    </row>
    <row r="584" spans="1:15" x14ac:dyDescent="0.2">
      <c r="A584">
        <f>+MassCurves!A552</f>
        <v>548</v>
      </c>
      <c r="B584" s="10">
        <f t="shared" si="40"/>
        <v>0.85260000000000002</v>
      </c>
      <c r="C584" s="3">
        <f t="shared" ca="1" si="44"/>
        <v>0.14700000000000008</v>
      </c>
      <c r="D584" s="9">
        <f t="shared" ca="1" si="41"/>
        <v>0</v>
      </c>
      <c r="E584" s="10">
        <f t="shared" ca="1" si="42"/>
        <v>0.21849999999999997</v>
      </c>
      <c r="F584" s="9">
        <f t="shared" ca="1" si="43"/>
        <v>0.16193045925000005</v>
      </c>
      <c r="G584" s="7"/>
      <c r="H584" s="9"/>
      <c r="I584" s="3"/>
      <c r="J584" s="3"/>
      <c r="K584" s="36"/>
      <c r="L584" s="38"/>
      <c r="M584" s="37"/>
      <c r="N584" s="37"/>
      <c r="O584" s="37"/>
    </row>
    <row r="585" spans="1:15" x14ac:dyDescent="0.2">
      <c r="A585">
        <f>+MassCurves!A553</f>
        <v>549</v>
      </c>
      <c r="B585" s="10">
        <f t="shared" si="40"/>
        <v>0.85504999999999998</v>
      </c>
      <c r="C585" s="3">
        <f t="shared" ca="1" si="44"/>
        <v>0.14700000000000008</v>
      </c>
      <c r="D585" s="9">
        <f t="shared" ca="1" si="41"/>
        <v>0</v>
      </c>
      <c r="E585" s="10">
        <f t="shared" ca="1" si="42"/>
        <v>0.21849999999999997</v>
      </c>
      <c r="F585" s="9">
        <f t="shared" ca="1" si="43"/>
        <v>0.16193045925000005</v>
      </c>
      <c r="G585" s="7"/>
      <c r="H585" s="9"/>
      <c r="I585" s="3"/>
      <c r="J585" s="3"/>
      <c r="K585" s="36"/>
      <c r="L585" s="38"/>
      <c r="M585" s="37"/>
      <c r="N585" s="37"/>
      <c r="O585" s="37"/>
    </row>
    <row r="586" spans="1:15" x14ac:dyDescent="0.2">
      <c r="A586">
        <f>+MassCurves!A554</f>
        <v>550</v>
      </c>
      <c r="B586" s="10">
        <f t="shared" si="40"/>
        <v>0.85749999999999993</v>
      </c>
      <c r="C586" s="3">
        <f t="shared" ca="1" si="44"/>
        <v>0.1469999999999998</v>
      </c>
      <c r="D586" s="9">
        <f t="shared" ca="1" si="41"/>
        <v>0</v>
      </c>
      <c r="E586" s="10">
        <f t="shared" ca="1" si="42"/>
        <v>0.21849999999999997</v>
      </c>
      <c r="F586" s="9">
        <f t="shared" ca="1" si="43"/>
        <v>0.16193045924999977</v>
      </c>
      <c r="G586" s="7"/>
      <c r="H586" s="9"/>
      <c r="I586" s="3"/>
      <c r="J586" s="3"/>
      <c r="K586" s="36"/>
      <c r="L586" s="38"/>
      <c r="M586" s="37"/>
      <c r="N586" s="37"/>
      <c r="O586" s="37"/>
    </row>
    <row r="587" spans="1:15" x14ac:dyDescent="0.2">
      <c r="A587">
        <f>+MassCurves!A555</f>
        <v>551</v>
      </c>
      <c r="B587" s="10">
        <f t="shared" si="40"/>
        <v>0.85994999999999999</v>
      </c>
      <c r="C587" s="3">
        <f t="shared" ca="1" si="44"/>
        <v>0.14700000000000008</v>
      </c>
      <c r="D587" s="9">
        <f t="shared" ca="1" si="41"/>
        <v>0</v>
      </c>
      <c r="E587" s="10">
        <f t="shared" ca="1" si="42"/>
        <v>0.21849999999999997</v>
      </c>
      <c r="F587" s="9">
        <f t="shared" ca="1" si="43"/>
        <v>0.16193045925000005</v>
      </c>
      <c r="G587" s="7"/>
      <c r="H587" s="9"/>
      <c r="I587" s="3"/>
      <c r="J587" s="3"/>
      <c r="K587" s="36"/>
      <c r="L587" s="38"/>
      <c r="M587" s="37"/>
      <c r="N587" s="37"/>
      <c r="O587" s="37"/>
    </row>
    <row r="588" spans="1:15" x14ac:dyDescent="0.2">
      <c r="A588">
        <f>+MassCurves!A556</f>
        <v>552</v>
      </c>
      <c r="B588" s="10">
        <f t="shared" si="40"/>
        <v>0.86239999999999994</v>
      </c>
      <c r="C588" s="3">
        <f t="shared" ca="1" si="44"/>
        <v>0.1469999999999998</v>
      </c>
      <c r="D588" s="9">
        <f t="shared" ca="1" si="41"/>
        <v>0</v>
      </c>
      <c r="E588" s="10">
        <f t="shared" ca="1" si="42"/>
        <v>0.21849999999999997</v>
      </c>
      <c r="F588" s="9">
        <f t="shared" ca="1" si="43"/>
        <v>0.16193045924999977</v>
      </c>
      <c r="G588" s="7"/>
      <c r="H588" s="9"/>
      <c r="I588" s="3"/>
      <c r="J588" s="3"/>
      <c r="K588" s="36"/>
      <c r="L588" s="38"/>
      <c r="M588" s="37"/>
      <c r="N588" s="37"/>
      <c r="O588" s="37"/>
    </row>
    <row r="589" spans="1:15" x14ac:dyDescent="0.2">
      <c r="A589">
        <f>+MassCurves!A557</f>
        <v>553</v>
      </c>
      <c r="B589" s="10">
        <f t="shared" si="40"/>
        <v>0.86485000000000001</v>
      </c>
      <c r="C589" s="3">
        <f t="shared" ca="1" si="44"/>
        <v>0.14700000000000008</v>
      </c>
      <c r="D589" s="9">
        <f t="shared" ca="1" si="41"/>
        <v>0</v>
      </c>
      <c r="E589" s="10">
        <f t="shared" ca="1" si="42"/>
        <v>0.21849999999999997</v>
      </c>
      <c r="F589" s="9">
        <f t="shared" ca="1" si="43"/>
        <v>0.16193045925000005</v>
      </c>
      <c r="G589" s="7"/>
      <c r="H589" s="9"/>
      <c r="I589" s="3"/>
      <c r="J589" s="3"/>
      <c r="K589" s="36"/>
      <c r="L589" s="38"/>
      <c r="M589" s="37"/>
      <c r="N589" s="37"/>
      <c r="O589" s="37"/>
    </row>
    <row r="590" spans="1:15" x14ac:dyDescent="0.2">
      <c r="A590">
        <f>+MassCurves!A558</f>
        <v>554</v>
      </c>
      <c r="B590" s="10">
        <f t="shared" si="40"/>
        <v>0.86729999999999996</v>
      </c>
      <c r="C590" s="3">
        <f t="shared" ca="1" si="44"/>
        <v>0.14700000000000008</v>
      </c>
      <c r="D590" s="9">
        <f t="shared" ca="1" si="41"/>
        <v>0</v>
      </c>
      <c r="E590" s="10">
        <f t="shared" ca="1" si="42"/>
        <v>0.21849999999999997</v>
      </c>
      <c r="F590" s="9">
        <f t="shared" ca="1" si="43"/>
        <v>0.16193045925000005</v>
      </c>
      <c r="G590" s="7"/>
      <c r="H590" s="9"/>
      <c r="I590" s="3"/>
      <c r="J590" s="3"/>
      <c r="K590" s="36"/>
      <c r="L590" s="38"/>
      <c r="M590" s="37"/>
      <c r="N590" s="37"/>
      <c r="O590" s="37"/>
    </row>
    <row r="591" spans="1:15" x14ac:dyDescent="0.2">
      <c r="A591">
        <f>+MassCurves!A559</f>
        <v>555</v>
      </c>
      <c r="B591" s="10">
        <f t="shared" si="40"/>
        <v>0.86975000000000002</v>
      </c>
      <c r="C591" s="3">
        <f t="shared" ca="1" si="44"/>
        <v>0.14700000000000008</v>
      </c>
      <c r="D591" s="9">
        <f t="shared" ca="1" si="41"/>
        <v>0</v>
      </c>
      <c r="E591" s="10">
        <f t="shared" ca="1" si="42"/>
        <v>0.21849999999999997</v>
      </c>
      <c r="F591" s="9">
        <f t="shared" ca="1" si="43"/>
        <v>0.16193045925000005</v>
      </c>
      <c r="G591" s="7"/>
      <c r="H591" s="9"/>
      <c r="I591" s="3"/>
      <c r="J591" s="3"/>
      <c r="K591" s="36"/>
      <c r="L591" s="38"/>
      <c r="M591" s="37"/>
      <c r="N591" s="37"/>
      <c r="O591" s="37"/>
    </row>
    <row r="592" spans="1:15" x14ac:dyDescent="0.2">
      <c r="A592">
        <f>+MassCurves!A560</f>
        <v>556</v>
      </c>
      <c r="B592" s="10">
        <f t="shared" si="40"/>
        <v>0.87219999999999998</v>
      </c>
      <c r="C592" s="3">
        <f t="shared" ca="1" si="44"/>
        <v>0.14700000000000008</v>
      </c>
      <c r="D592" s="9">
        <f t="shared" ca="1" si="41"/>
        <v>0</v>
      </c>
      <c r="E592" s="10">
        <f t="shared" ca="1" si="42"/>
        <v>0.21849999999999997</v>
      </c>
      <c r="F592" s="9">
        <f t="shared" ca="1" si="43"/>
        <v>0.16193045925000005</v>
      </c>
      <c r="G592" s="7"/>
      <c r="H592" s="9"/>
      <c r="I592" s="3"/>
      <c r="J592" s="3"/>
      <c r="K592" s="36"/>
      <c r="L592" s="38"/>
      <c r="M592" s="37"/>
      <c r="N592" s="37"/>
      <c r="O592" s="37"/>
    </row>
    <row r="593" spans="1:15" x14ac:dyDescent="0.2">
      <c r="A593">
        <f>+MassCurves!A561</f>
        <v>557</v>
      </c>
      <c r="B593" s="10">
        <f t="shared" si="40"/>
        <v>0.87465000000000004</v>
      </c>
      <c r="C593" s="3">
        <f t="shared" ca="1" si="44"/>
        <v>0.14700000000000008</v>
      </c>
      <c r="D593" s="9">
        <f t="shared" ca="1" si="41"/>
        <v>0</v>
      </c>
      <c r="E593" s="10">
        <f t="shared" ca="1" si="42"/>
        <v>0.21849999999999997</v>
      </c>
      <c r="F593" s="9">
        <f t="shared" ca="1" si="43"/>
        <v>0.16193045925000005</v>
      </c>
      <c r="G593" s="7"/>
      <c r="H593" s="9"/>
      <c r="I593" s="3"/>
      <c r="J593" s="3"/>
      <c r="K593" s="36"/>
      <c r="L593" s="38"/>
      <c r="M593" s="37"/>
      <c r="N593" s="37"/>
      <c r="O593" s="37"/>
    </row>
    <row r="594" spans="1:15" x14ac:dyDescent="0.2">
      <c r="A594">
        <f>+MassCurves!A562</f>
        <v>558</v>
      </c>
      <c r="B594" s="10">
        <f t="shared" si="40"/>
        <v>0.87709999999999999</v>
      </c>
      <c r="C594" s="3">
        <f t="shared" ca="1" si="44"/>
        <v>0.14700000000000008</v>
      </c>
      <c r="D594" s="9">
        <f t="shared" ca="1" si="41"/>
        <v>0</v>
      </c>
      <c r="E594" s="10">
        <f t="shared" ca="1" si="42"/>
        <v>0.21849999999999997</v>
      </c>
      <c r="F594" s="9">
        <f t="shared" ca="1" si="43"/>
        <v>0.16193045925000005</v>
      </c>
      <c r="G594" s="7"/>
      <c r="H594" s="9"/>
      <c r="I594" s="3"/>
      <c r="J594" s="3"/>
      <c r="K594" s="36"/>
      <c r="L594" s="38"/>
      <c r="M594" s="37"/>
      <c r="N594" s="37"/>
      <c r="O594" s="37"/>
    </row>
    <row r="595" spans="1:15" x14ac:dyDescent="0.2">
      <c r="A595">
        <f>+MassCurves!A563</f>
        <v>559</v>
      </c>
      <c r="B595" s="10">
        <f t="shared" si="40"/>
        <v>0.87954999999999994</v>
      </c>
      <c r="C595" s="3">
        <f t="shared" ca="1" si="44"/>
        <v>0.1469999999999998</v>
      </c>
      <c r="D595" s="9">
        <f t="shared" ca="1" si="41"/>
        <v>0</v>
      </c>
      <c r="E595" s="10">
        <f t="shared" ca="1" si="42"/>
        <v>0.21849999999999997</v>
      </c>
      <c r="F595" s="9">
        <f t="shared" ca="1" si="43"/>
        <v>0.16193045924999977</v>
      </c>
      <c r="G595" s="7"/>
      <c r="H595" s="9"/>
      <c r="I595" s="3"/>
      <c r="J595" s="3"/>
      <c r="K595" s="36"/>
      <c r="L595" s="38"/>
      <c r="M595" s="37"/>
      <c r="N595" s="37"/>
      <c r="O595" s="37"/>
    </row>
    <row r="596" spans="1:15" x14ac:dyDescent="0.2">
      <c r="A596">
        <f>+MassCurves!A564</f>
        <v>560</v>
      </c>
      <c r="B596" s="10">
        <f t="shared" si="40"/>
        <v>0.88200000000000001</v>
      </c>
      <c r="C596" s="3">
        <f t="shared" ca="1" si="44"/>
        <v>0.14700000000000008</v>
      </c>
      <c r="D596" s="9">
        <f t="shared" ca="1" si="41"/>
        <v>0</v>
      </c>
      <c r="E596" s="10">
        <f t="shared" ca="1" si="42"/>
        <v>0.21849999999999997</v>
      </c>
      <c r="F596" s="9">
        <f t="shared" ca="1" si="43"/>
        <v>0.16193045925000005</v>
      </c>
      <c r="G596" s="7"/>
      <c r="H596" s="9"/>
      <c r="I596" s="3"/>
      <c r="J596" s="3"/>
      <c r="K596" s="36"/>
      <c r="L596" s="38"/>
      <c r="M596" s="37"/>
      <c r="N596" s="37"/>
      <c r="O596" s="37"/>
    </row>
    <row r="597" spans="1:15" x14ac:dyDescent="0.2">
      <c r="A597">
        <f>+MassCurves!A565</f>
        <v>561</v>
      </c>
      <c r="B597" s="10">
        <f t="shared" si="40"/>
        <v>0.88444999999999996</v>
      </c>
      <c r="C597" s="3">
        <f t="shared" ca="1" si="44"/>
        <v>0.14700000000000008</v>
      </c>
      <c r="D597" s="9">
        <f t="shared" ca="1" si="41"/>
        <v>0</v>
      </c>
      <c r="E597" s="10">
        <f t="shared" ca="1" si="42"/>
        <v>0.21849999999999997</v>
      </c>
      <c r="F597" s="9">
        <f t="shared" ca="1" si="43"/>
        <v>0.16193045925000005</v>
      </c>
      <c r="G597" s="7"/>
      <c r="H597" s="9"/>
      <c r="I597" s="3"/>
      <c r="J597" s="3"/>
      <c r="K597" s="36"/>
      <c r="L597" s="38"/>
      <c r="M597" s="37"/>
      <c r="N597" s="37"/>
      <c r="O597" s="37"/>
    </row>
    <row r="598" spans="1:15" x14ac:dyDescent="0.2">
      <c r="A598">
        <f>+MassCurves!A566</f>
        <v>562</v>
      </c>
      <c r="B598" s="10">
        <f t="shared" si="40"/>
        <v>0.88690000000000002</v>
      </c>
      <c r="C598" s="3">
        <f t="shared" ca="1" si="44"/>
        <v>0.14700000000000008</v>
      </c>
      <c r="D598" s="9">
        <f t="shared" ca="1" si="41"/>
        <v>0</v>
      </c>
      <c r="E598" s="10">
        <f t="shared" ca="1" si="42"/>
        <v>0.21849999999999997</v>
      </c>
      <c r="F598" s="9">
        <f t="shared" ca="1" si="43"/>
        <v>0.16193045925000005</v>
      </c>
      <c r="G598" s="7"/>
      <c r="H598" s="9"/>
      <c r="I598" s="3"/>
      <c r="J598" s="3"/>
      <c r="K598" s="36"/>
      <c r="L598" s="38"/>
      <c r="M598" s="37"/>
      <c r="N598" s="37"/>
      <c r="O598" s="37"/>
    </row>
    <row r="599" spans="1:15" x14ac:dyDescent="0.2">
      <c r="A599">
        <f>+MassCurves!A567</f>
        <v>563</v>
      </c>
      <c r="B599" s="10">
        <f t="shared" si="40"/>
        <v>0.88934999999999997</v>
      </c>
      <c r="C599" s="3">
        <f t="shared" ca="1" si="44"/>
        <v>0.14700000000000008</v>
      </c>
      <c r="D599" s="9">
        <f t="shared" ca="1" si="41"/>
        <v>0</v>
      </c>
      <c r="E599" s="10">
        <f t="shared" ca="1" si="42"/>
        <v>0.21849999999999997</v>
      </c>
      <c r="F599" s="9">
        <f t="shared" ca="1" si="43"/>
        <v>0.16193045925000005</v>
      </c>
      <c r="G599" s="7"/>
      <c r="H599" s="9"/>
      <c r="I599" s="3"/>
      <c r="J599" s="3"/>
      <c r="K599" s="36"/>
      <c r="L599" s="38"/>
      <c r="M599" s="37"/>
      <c r="N599" s="37"/>
      <c r="O599" s="37"/>
    </row>
    <row r="600" spans="1:15" x14ac:dyDescent="0.2">
      <c r="A600">
        <f>+MassCurves!A568</f>
        <v>564</v>
      </c>
      <c r="B600" s="10">
        <f t="shared" si="40"/>
        <v>0.89180000000000004</v>
      </c>
      <c r="C600" s="3">
        <f t="shared" ca="1" si="44"/>
        <v>0.14700000000000008</v>
      </c>
      <c r="D600" s="9">
        <f t="shared" ca="1" si="41"/>
        <v>0</v>
      </c>
      <c r="E600" s="10">
        <f t="shared" ca="1" si="42"/>
        <v>0.21849999999999997</v>
      </c>
      <c r="F600" s="9">
        <f t="shared" ca="1" si="43"/>
        <v>0.16193045925000005</v>
      </c>
      <c r="G600" s="7"/>
      <c r="H600" s="9"/>
      <c r="I600" s="3"/>
      <c r="J600" s="3"/>
      <c r="K600" s="36"/>
      <c r="L600" s="38"/>
      <c r="M600" s="37"/>
      <c r="N600" s="37"/>
      <c r="O600" s="37"/>
    </row>
    <row r="601" spans="1:15" x14ac:dyDescent="0.2">
      <c r="A601">
        <f>+MassCurves!A569</f>
        <v>565</v>
      </c>
      <c r="B601" s="10">
        <f t="shared" si="40"/>
        <v>0.89424999999999999</v>
      </c>
      <c r="C601" s="3">
        <f t="shared" ca="1" si="44"/>
        <v>0.14700000000000008</v>
      </c>
      <c r="D601" s="9">
        <f t="shared" ca="1" si="41"/>
        <v>0</v>
      </c>
      <c r="E601" s="10">
        <f t="shared" ca="1" si="42"/>
        <v>0.21849999999999997</v>
      </c>
      <c r="F601" s="9">
        <f t="shared" ca="1" si="43"/>
        <v>0.16193045925000005</v>
      </c>
      <c r="G601" s="7"/>
      <c r="H601" s="9"/>
      <c r="I601" s="3"/>
      <c r="J601" s="3"/>
      <c r="K601" s="36"/>
      <c r="L601" s="38"/>
      <c r="M601" s="37"/>
      <c r="N601" s="37"/>
      <c r="O601" s="37"/>
    </row>
    <row r="602" spans="1:15" x14ac:dyDescent="0.2">
      <c r="A602">
        <f>+MassCurves!A570</f>
        <v>566</v>
      </c>
      <c r="B602" s="10">
        <f t="shared" si="40"/>
        <v>0.89669999999999994</v>
      </c>
      <c r="C602" s="3">
        <f t="shared" ca="1" si="44"/>
        <v>0.1469999999999998</v>
      </c>
      <c r="D602" s="9">
        <f t="shared" ca="1" si="41"/>
        <v>0</v>
      </c>
      <c r="E602" s="10">
        <f t="shared" ca="1" si="42"/>
        <v>0.21849999999999997</v>
      </c>
      <c r="F602" s="9">
        <f t="shared" ca="1" si="43"/>
        <v>0.16193045924999977</v>
      </c>
      <c r="G602" s="7"/>
      <c r="H602" s="9"/>
      <c r="I602" s="3"/>
      <c r="J602" s="3"/>
      <c r="K602" s="36"/>
      <c r="L602" s="38"/>
      <c r="M602" s="37"/>
      <c r="N602" s="37"/>
      <c r="O602" s="37"/>
    </row>
    <row r="603" spans="1:15" x14ac:dyDescent="0.2">
      <c r="A603">
        <f>+MassCurves!A571</f>
        <v>567</v>
      </c>
      <c r="B603" s="10">
        <f t="shared" si="40"/>
        <v>0.89915</v>
      </c>
      <c r="C603" s="3">
        <f t="shared" ca="1" si="44"/>
        <v>0.14700000000000008</v>
      </c>
      <c r="D603" s="9">
        <f t="shared" ca="1" si="41"/>
        <v>0</v>
      </c>
      <c r="E603" s="10">
        <f t="shared" ca="1" si="42"/>
        <v>0.21849999999999997</v>
      </c>
      <c r="F603" s="9">
        <f t="shared" ca="1" si="43"/>
        <v>0.16193045925000005</v>
      </c>
      <c r="G603" s="7"/>
      <c r="H603" s="9"/>
      <c r="I603" s="3"/>
      <c r="J603" s="3"/>
      <c r="K603" s="36"/>
      <c r="L603" s="38"/>
      <c r="M603" s="37"/>
      <c r="N603" s="37"/>
      <c r="O603" s="37"/>
    </row>
    <row r="604" spans="1:15" x14ac:dyDescent="0.2">
      <c r="A604">
        <f>+MassCurves!A572</f>
        <v>568</v>
      </c>
      <c r="B604" s="10">
        <f t="shared" si="40"/>
        <v>0.90159999999999996</v>
      </c>
      <c r="C604" s="3">
        <f t="shared" ca="1" si="44"/>
        <v>0.14700000000000008</v>
      </c>
      <c r="D604" s="9">
        <f t="shared" ca="1" si="41"/>
        <v>0</v>
      </c>
      <c r="E604" s="10">
        <f t="shared" ca="1" si="42"/>
        <v>0.21849999999999997</v>
      </c>
      <c r="F604" s="9">
        <f t="shared" ca="1" si="43"/>
        <v>0.16193045925000005</v>
      </c>
      <c r="G604" s="7"/>
      <c r="H604" s="9"/>
      <c r="I604" s="3"/>
      <c r="J604" s="3"/>
      <c r="K604" s="36"/>
      <c r="L604" s="38"/>
      <c r="M604" s="37"/>
      <c r="N604" s="37"/>
      <c r="O604" s="37"/>
    </row>
    <row r="605" spans="1:15" x14ac:dyDescent="0.2">
      <c r="A605">
        <f>+MassCurves!A573</f>
        <v>569</v>
      </c>
      <c r="B605" s="10">
        <f t="shared" si="40"/>
        <v>0.90405000000000002</v>
      </c>
      <c r="C605" s="3">
        <f t="shared" ca="1" si="44"/>
        <v>0.14700000000000008</v>
      </c>
      <c r="D605" s="9">
        <f t="shared" ca="1" si="41"/>
        <v>0</v>
      </c>
      <c r="E605" s="10">
        <f t="shared" ca="1" si="42"/>
        <v>0.21849999999999997</v>
      </c>
      <c r="F605" s="9">
        <f t="shared" ca="1" si="43"/>
        <v>0.16193045925000005</v>
      </c>
      <c r="G605" s="7"/>
      <c r="H605" s="9"/>
      <c r="I605" s="3"/>
      <c r="J605" s="3"/>
      <c r="K605" s="36"/>
      <c r="L605" s="38"/>
      <c r="M605" s="37"/>
      <c r="N605" s="37"/>
      <c r="O605" s="37"/>
    </row>
    <row r="606" spans="1:15" x14ac:dyDescent="0.2">
      <c r="A606">
        <f>+MassCurves!A574</f>
        <v>570</v>
      </c>
      <c r="B606" s="10">
        <f t="shared" si="40"/>
        <v>0.90649999999999997</v>
      </c>
      <c r="C606" s="3">
        <f t="shared" ca="1" si="44"/>
        <v>0.14700000000000008</v>
      </c>
      <c r="D606" s="9">
        <f t="shared" ca="1" si="41"/>
        <v>0</v>
      </c>
      <c r="E606" s="10">
        <f t="shared" ca="1" si="42"/>
        <v>0.21849999999999997</v>
      </c>
      <c r="F606" s="9">
        <f t="shared" ca="1" si="43"/>
        <v>0.16193045925000005</v>
      </c>
      <c r="G606" s="7"/>
      <c r="H606" s="9"/>
      <c r="I606" s="3"/>
      <c r="J606" s="3"/>
      <c r="K606" s="36"/>
      <c r="L606" s="38"/>
      <c r="M606" s="37"/>
      <c r="N606" s="37"/>
      <c r="O606" s="37"/>
    </row>
    <row r="607" spans="1:15" x14ac:dyDescent="0.2">
      <c r="A607">
        <f>+MassCurves!A575</f>
        <v>571</v>
      </c>
      <c r="B607" s="10">
        <f t="shared" si="40"/>
        <v>0.90895000000000004</v>
      </c>
      <c r="C607" s="3">
        <f t="shared" ca="1" si="44"/>
        <v>0.14700000000000008</v>
      </c>
      <c r="D607" s="9">
        <f t="shared" ca="1" si="41"/>
        <v>0</v>
      </c>
      <c r="E607" s="10">
        <f t="shared" ca="1" si="42"/>
        <v>0.21849999999999997</v>
      </c>
      <c r="F607" s="9">
        <f t="shared" ca="1" si="43"/>
        <v>0.16193045925000005</v>
      </c>
      <c r="G607" s="7"/>
      <c r="H607" s="9"/>
      <c r="I607" s="3"/>
      <c r="J607" s="3"/>
      <c r="K607" s="36"/>
      <c r="L607" s="38"/>
      <c r="M607" s="37"/>
      <c r="N607" s="37"/>
      <c r="O607" s="37"/>
    </row>
    <row r="608" spans="1:15" x14ac:dyDescent="0.2">
      <c r="A608">
        <f>+MassCurves!A576</f>
        <v>572</v>
      </c>
      <c r="B608" s="10">
        <f t="shared" si="40"/>
        <v>0.91139999999999999</v>
      </c>
      <c r="C608" s="3">
        <f t="shared" ca="1" si="44"/>
        <v>0.14700000000000008</v>
      </c>
      <c r="D608" s="9">
        <f t="shared" ca="1" si="41"/>
        <v>0</v>
      </c>
      <c r="E608" s="10">
        <f t="shared" ca="1" si="42"/>
        <v>0.21849999999999997</v>
      </c>
      <c r="F608" s="9">
        <f t="shared" ca="1" si="43"/>
        <v>0.16193045925000005</v>
      </c>
      <c r="G608" s="7"/>
      <c r="H608" s="9"/>
      <c r="I608" s="3"/>
      <c r="J608" s="3"/>
      <c r="K608" s="36"/>
      <c r="L608" s="38"/>
      <c r="M608" s="37"/>
      <c r="N608" s="37"/>
      <c r="O608" s="37"/>
    </row>
    <row r="609" spans="1:15" x14ac:dyDescent="0.2">
      <c r="A609">
        <f>+MassCurves!A577</f>
        <v>573</v>
      </c>
      <c r="B609" s="10">
        <f t="shared" si="40"/>
        <v>0.91384999999999994</v>
      </c>
      <c r="C609" s="3">
        <f t="shared" ca="1" si="44"/>
        <v>0.1469999999999998</v>
      </c>
      <c r="D609" s="9">
        <f t="shared" ca="1" si="41"/>
        <v>0</v>
      </c>
      <c r="E609" s="10">
        <f t="shared" ca="1" si="42"/>
        <v>0.21849999999999997</v>
      </c>
      <c r="F609" s="9">
        <f t="shared" ca="1" si="43"/>
        <v>0.16193045924999977</v>
      </c>
      <c r="G609" s="7"/>
      <c r="H609" s="9"/>
      <c r="I609" s="3"/>
      <c r="J609" s="3"/>
      <c r="K609" s="36"/>
      <c r="L609" s="38"/>
      <c r="M609" s="37"/>
      <c r="N609" s="37"/>
      <c r="O609" s="37"/>
    </row>
    <row r="610" spans="1:15" x14ac:dyDescent="0.2">
      <c r="A610">
        <f>+MassCurves!A578</f>
        <v>574</v>
      </c>
      <c r="B610" s="10">
        <f t="shared" si="40"/>
        <v>0.9163</v>
      </c>
      <c r="C610" s="3">
        <f t="shared" ca="1" si="44"/>
        <v>0.14700000000000008</v>
      </c>
      <c r="D610" s="9">
        <f t="shared" ca="1" si="41"/>
        <v>0</v>
      </c>
      <c r="E610" s="10">
        <f t="shared" ca="1" si="42"/>
        <v>0.21849999999999997</v>
      </c>
      <c r="F610" s="9">
        <f t="shared" ca="1" si="43"/>
        <v>0.16193045925000005</v>
      </c>
      <c r="G610" s="7"/>
      <c r="H610" s="9"/>
      <c r="I610" s="3"/>
      <c r="J610" s="3"/>
      <c r="K610" s="36"/>
      <c r="L610" s="38"/>
      <c r="M610" s="37"/>
      <c r="N610" s="37"/>
      <c r="O610" s="37"/>
    </row>
    <row r="611" spans="1:15" x14ac:dyDescent="0.2">
      <c r="A611">
        <f>+MassCurves!A579</f>
        <v>575</v>
      </c>
      <c r="B611" s="10">
        <f t="shared" si="40"/>
        <v>0.91874999999999996</v>
      </c>
      <c r="C611" s="3">
        <f t="shared" ca="1" si="44"/>
        <v>0.14700000000000008</v>
      </c>
      <c r="D611" s="9">
        <f t="shared" ca="1" si="41"/>
        <v>0</v>
      </c>
      <c r="E611" s="10">
        <f t="shared" ca="1" si="42"/>
        <v>0.21849999999999997</v>
      </c>
      <c r="F611" s="9">
        <f t="shared" ca="1" si="43"/>
        <v>0.16193045925000005</v>
      </c>
      <c r="G611" s="7"/>
      <c r="H611" s="9"/>
      <c r="I611" s="3"/>
      <c r="J611" s="3"/>
      <c r="K611" s="36"/>
      <c r="L611" s="38"/>
      <c r="M611" s="37"/>
      <c r="N611" s="37"/>
      <c r="O611" s="37"/>
    </row>
    <row r="612" spans="1:15" x14ac:dyDescent="0.2">
      <c r="A612">
        <f>+MassCurves!A580</f>
        <v>576</v>
      </c>
      <c r="B612" s="10">
        <f t="shared" ref="B612:B675" si="45">+HLOOKUP($B$9,MassCurve,(A612+2))</f>
        <v>0.92120000000000002</v>
      </c>
      <c r="C612" s="3">
        <f t="shared" ca="1" si="44"/>
        <v>0.14700000000000008</v>
      </c>
      <c r="D612" s="9">
        <f t="shared" ca="1" si="41"/>
        <v>0</v>
      </c>
      <c r="E612" s="10">
        <f t="shared" ca="1" si="42"/>
        <v>0.21849999999999997</v>
      </c>
      <c r="F612" s="9">
        <f t="shared" ca="1" si="43"/>
        <v>0.16193045925000005</v>
      </c>
      <c r="G612" s="7"/>
      <c r="H612" s="9"/>
      <c r="I612" s="3"/>
      <c r="J612" s="3"/>
      <c r="K612" s="36"/>
      <c r="L612" s="38"/>
      <c r="M612" s="37"/>
      <c r="N612" s="37"/>
      <c r="O612" s="37"/>
    </row>
    <row r="613" spans="1:15" x14ac:dyDescent="0.2">
      <c r="A613">
        <f>+MassCurves!A581</f>
        <v>577</v>
      </c>
      <c r="B613" s="10">
        <f t="shared" si="45"/>
        <v>0.92364999999999997</v>
      </c>
      <c r="C613" s="3">
        <f t="shared" ca="1" si="44"/>
        <v>0.14700000000000008</v>
      </c>
      <c r="D613" s="9">
        <f t="shared" ref="D613:D676" ca="1" si="46">VLOOKUP(C613,Cinterp,$B$10+1)</f>
        <v>0</v>
      </c>
      <c r="E613" s="10">
        <f t="shared" ref="E613:E676" ca="1" si="47">0.95*MAX(0,$B$7)/100+D613*(1-MAX(0,$B$7)/100)</f>
        <v>0.21849999999999997</v>
      </c>
      <c r="F613" s="9">
        <f t="shared" ref="F613:F676" ca="1" si="48">+E613*C613*MAX(0.05,$B$5)*1.0083</f>
        <v>0.16193045925000005</v>
      </c>
      <c r="G613" s="7"/>
      <c r="H613" s="9"/>
      <c r="I613" s="3"/>
      <c r="J613" s="3"/>
      <c r="K613" s="36"/>
      <c r="L613" s="38"/>
      <c r="M613" s="37"/>
      <c r="N613" s="37"/>
      <c r="O613" s="37"/>
    </row>
    <row r="614" spans="1:15" x14ac:dyDescent="0.2">
      <c r="A614">
        <f>+MassCurves!A582</f>
        <v>578</v>
      </c>
      <c r="B614" s="10">
        <f t="shared" si="45"/>
        <v>0.92610000000000003</v>
      </c>
      <c r="C614" s="3">
        <f t="shared" ref="C614:C677" ca="1" si="49">+IF(A614&lt;MAX(5,$B$6),(B614-B613)*60,(B614-OFFSET(B614,-MAX(5,$B$6),0,1,1))/(A614-OFFSET(A614,-MAX(5,$B$6),0,1,1))*60)</f>
        <v>0.14700000000000008</v>
      </c>
      <c r="D614" s="9">
        <f t="shared" ca="1" si="46"/>
        <v>0</v>
      </c>
      <c r="E614" s="10">
        <f t="shared" ca="1" si="47"/>
        <v>0.21849999999999997</v>
      </c>
      <c r="F614" s="9">
        <f t="shared" ca="1" si="48"/>
        <v>0.16193045925000005</v>
      </c>
      <c r="G614" s="7"/>
      <c r="H614" s="9"/>
      <c r="I614" s="3"/>
      <c r="J614" s="3"/>
      <c r="K614" s="36"/>
      <c r="L614" s="38"/>
      <c r="M614" s="37"/>
      <c r="N614" s="37"/>
      <c r="O614" s="37"/>
    </row>
    <row r="615" spans="1:15" x14ac:dyDescent="0.2">
      <c r="A615">
        <f>+MassCurves!A583</f>
        <v>579</v>
      </c>
      <c r="B615" s="10">
        <f t="shared" si="45"/>
        <v>0.92854999999999999</v>
      </c>
      <c r="C615" s="3">
        <f t="shared" ca="1" si="49"/>
        <v>0.14700000000000008</v>
      </c>
      <c r="D615" s="9">
        <f t="shared" ca="1" si="46"/>
        <v>0</v>
      </c>
      <c r="E615" s="10">
        <f t="shared" ca="1" si="47"/>
        <v>0.21849999999999997</v>
      </c>
      <c r="F615" s="9">
        <f t="shared" ca="1" si="48"/>
        <v>0.16193045925000005</v>
      </c>
      <c r="G615" s="7"/>
      <c r="H615" s="9"/>
      <c r="I615" s="3"/>
      <c r="J615" s="3"/>
      <c r="K615" s="36"/>
      <c r="L615" s="38"/>
      <c r="M615" s="37"/>
      <c r="N615" s="37"/>
      <c r="O615" s="37"/>
    </row>
    <row r="616" spans="1:15" x14ac:dyDescent="0.2">
      <c r="A616">
        <f>+MassCurves!A584</f>
        <v>580</v>
      </c>
      <c r="B616" s="10">
        <f t="shared" si="45"/>
        <v>0.93099999999999994</v>
      </c>
      <c r="C616" s="3">
        <f t="shared" ca="1" si="49"/>
        <v>0.1469999999999998</v>
      </c>
      <c r="D616" s="9">
        <f t="shared" ca="1" si="46"/>
        <v>0</v>
      </c>
      <c r="E616" s="10">
        <f t="shared" ca="1" si="47"/>
        <v>0.21849999999999997</v>
      </c>
      <c r="F616" s="9">
        <f t="shared" ca="1" si="48"/>
        <v>0.16193045924999977</v>
      </c>
      <c r="G616" s="7"/>
      <c r="H616" s="9"/>
      <c r="I616" s="3"/>
      <c r="J616" s="3"/>
      <c r="K616" s="36"/>
      <c r="L616" s="38"/>
      <c r="M616" s="37"/>
      <c r="N616" s="37"/>
      <c r="O616" s="37"/>
    </row>
    <row r="617" spans="1:15" x14ac:dyDescent="0.2">
      <c r="A617">
        <f>+MassCurves!A585</f>
        <v>581</v>
      </c>
      <c r="B617" s="10">
        <f t="shared" si="45"/>
        <v>0.93345</v>
      </c>
      <c r="C617" s="3">
        <f t="shared" ca="1" si="49"/>
        <v>0.14700000000000008</v>
      </c>
      <c r="D617" s="9">
        <f t="shared" ca="1" si="46"/>
        <v>0</v>
      </c>
      <c r="E617" s="10">
        <f t="shared" ca="1" si="47"/>
        <v>0.21849999999999997</v>
      </c>
      <c r="F617" s="9">
        <f t="shared" ca="1" si="48"/>
        <v>0.16193045925000005</v>
      </c>
      <c r="G617" s="7"/>
      <c r="H617" s="9"/>
      <c r="I617" s="3"/>
      <c r="J617" s="3"/>
      <c r="K617" s="36"/>
      <c r="L617" s="38"/>
      <c r="M617" s="37"/>
      <c r="N617" s="37"/>
      <c r="O617" s="37"/>
    </row>
    <row r="618" spans="1:15" x14ac:dyDescent="0.2">
      <c r="A618">
        <f>+MassCurves!A586</f>
        <v>582</v>
      </c>
      <c r="B618" s="10">
        <f t="shared" si="45"/>
        <v>0.93589999999999995</v>
      </c>
      <c r="C618" s="3">
        <f t="shared" ca="1" si="49"/>
        <v>0.1469999999999998</v>
      </c>
      <c r="D618" s="9">
        <f t="shared" ca="1" si="46"/>
        <v>0</v>
      </c>
      <c r="E618" s="10">
        <f t="shared" ca="1" si="47"/>
        <v>0.21849999999999997</v>
      </c>
      <c r="F618" s="9">
        <f t="shared" ca="1" si="48"/>
        <v>0.16193045924999977</v>
      </c>
      <c r="G618" s="7"/>
      <c r="H618" s="9"/>
      <c r="I618" s="3"/>
      <c r="J618" s="3"/>
      <c r="K618" s="36"/>
      <c r="L618" s="38"/>
      <c r="M618" s="37"/>
      <c r="N618" s="37"/>
      <c r="O618" s="37"/>
    </row>
    <row r="619" spans="1:15" x14ac:dyDescent="0.2">
      <c r="A619">
        <f>+MassCurves!A587</f>
        <v>583</v>
      </c>
      <c r="B619" s="10">
        <f t="shared" si="45"/>
        <v>0.93835000000000002</v>
      </c>
      <c r="C619" s="3">
        <f t="shared" ca="1" si="49"/>
        <v>0.14700000000000008</v>
      </c>
      <c r="D619" s="9">
        <f t="shared" ca="1" si="46"/>
        <v>0</v>
      </c>
      <c r="E619" s="10">
        <f t="shared" ca="1" si="47"/>
        <v>0.21849999999999997</v>
      </c>
      <c r="F619" s="9">
        <f t="shared" ca="1" si="48"/>
        <v>0.16193045925000005</v>
      </c>
      <c r="G619" s="7"/>
      <c r="H619" s="9"/>
      <c r="I619" s="3"/>
      <c r="J619" s="3"/>
      <c r="K619" s="36"/>
      <c r="L619" s="38"/>
      <c r="M619" s="37"/>
      <c r="N619" s="37"/>
      <c r="O619" s="37"/>
    </row>
    <row r="620" spans="1:15" x14ac:dyDescent="0.2">
      <c r="A620">
        <f>+MassCurves!A588</f>
        <v>584</v>
      </c>
      <c r="B620" s="10">
        <f t="shared" si="45"/>
        <v>0.94079999999999997</v>
      </c>
      <c r="C620" s="3">
        <f t="shared" ca="1" si="49"/>
        <v>0.14700000000000008</v>
      </c>
      <c r="D620" s="9">
        <f t="shared" ca="1" si="46"/>
        <v>0</v>
      </c>
      <c r="E620" s="10">
        <f t="shared" ca="1" si="47"/>
        <v>0.21849999999999997</v>
      </c>
      <c r="F620" s="9">
        <f t="shared" ca="1" si="48"/>
        <v>0.16193045925000005</v>
      </c>
      <c r="G620" s="7"/>
      <c r="H620" s="9"/>
      <c r="I620" s="3"/>
      <c r="J620" s="3"/>
      <c r="K620" s="36"/>
      <c r="L620" s="38"/>
      <c r="M620" s="37"/>
      <c r="N620" s="37"/>
      <c r="O620" s="37"/>
    </row>
    <row r="621" spans="1:15" x14ac:dyDescent="0.2">
      <c r="A621">
        <f>+MassCurves!A589</f>
        <v>585</v>
      </c>
      <c r="B621" s="10">
        <f t="shared" si="45"/>
        <v>0.94325000000000003</v>
      </c>
      <c r="C621" s="3">
        <f t="shared" ca="1" si="49"/>
        <v>0.14700000000000008</v>
      </c>
      <c r="D621" s="9">
        <f t="shared" ca="1" si="46"/>
        <v>0</v>
      </c>
      <c r="E621" s="10">
        <f t="shared" ca="1" si="47"/>
        <v>0.21849999999999997</v>
      </c>
      <c r="F621" s="9">
        <f t="shared" ca="1" si="48"/>
        <v>0.16193045925000005</v>
      </c>
      <c r="G621" s="7"/>
      <c r="H621" s="9"/>
      <c r="I621" s="3"/>
      <c r="J621" s="3"/>
      <c r="K621" s="36"/>
      <c r="L621" s="38"/>
      <c r="M621" s="37"/>
      <c r="N621" s="37"/>
      <c r="O621" s="37"/>
    </row>
    <row r="622" spans="1:15" x14ac:dyDescent="0.2">
      <c r="A622">
        <f>+MassCurves!A590</f>
        <v>586</v>
      </c>
      <c r="B622" s="10">
        <f t="shared" si="45"/>
        <v>0.94569999999999999</v>
      </c>
      <c r="C622" s="3">
        <f t="shared" ca="1" si="49"/>
        <v>0.14700000000000008</v>
      </c>
      <c r="D622" s="9">
        <f t="shared" ca="1" si="46"/>
        <v>0</v>
      </c>
      <c r="E622" s="10">
        <f t="shared" ca="1" si="47"/>
        <v>0.21849999999999997</v>
      </c>
      <c r="F622" s="9">
        <f t="shared" ca="1" si="48"/>
        <v>0.16193045925000005</v>
      </c>
      <c r="G622" s="7"/>
      <c r="H622" s="9"/>
      <c r="I622" s="3"/>
      <c r="J622" s="3"/>
      <c r="K622" s="36"/>
      <c r="L622" s="38"/>
      <c r="M622" s="37"/>
      <c r="N622" s="37"/>
      <c r="O622" s="37"/>
    </row>
    <row r="623" spans="1:15" x14ac:dyDescent="0.2">
      <c r="A623">
        <f>+MassCurves!A591</f>
        <v>587</v>
      </c>
      <c r="B623" s="10">
        <f t="shared" si="45"/>
        <v>0.94814999999999994</v>
      </c>
      <c r="C623" s="3">
        <f t="shared" ca="1" si="49"/>
        <v>0.1469999999999998</v>
      </c>
      <c r="D623" s="9">
        <f t="shared" ca="1" si="46"/>
        <v>0</v>
      </c>
      <c r="E623" s="10">
        <f t="shared" ca="1" si="47"/>
        <v>0.21849999999999997</v>
      </c>
      <c r="F623" s="9">
        <f t="shared" ca="1" si="48"/>
        <v>0.16193045924999977</v>
      </c>
      <c r="G623" s="7"/>
      <c r="H623" s="9"/>
      <c r="I623" s="3"/>
      <c r="J623" s="3"/>
      <c r="K623" s="36"/>
      <c r="L623" s="38"/>
      <c r="M623" s="37"/>
      <c r="N623" s="37"/>
      <c r="O623" s="37"/>
    </row>
    <row r="624" spans="1:15" x14ac:dyDescent="0.2">
      <c r="A624">
        <f>+MassCurves!A592</f>
        <v>588</v>
      </c>
      <c r="B624" s="10">
        <f t="shared" si="45"/>
        <v>0.9506</v>
      </c>
      <c r="C624" s="3">
        <f t="shared" ca="1" si="49"/>
        <v>0.14700000000000008</v>
      </c>
      <c r="D624" s="9">
        <f t="shared" ca="1" si="46"/>
        <v>0</v>
      </c>
      <c r="E624" s="10">
        <f t="shared" ca="1" si="47"/>
        <v>0.21849999999999997</v>
      </c>
      <c r="F624" s="9">
        <f t="shared" ca="1" si="48"/>
        <v>0.16193045925000005</v>
      </c>
      <c r="G624" s="7"/>
      <c r="H624" s="9"/>
      <c r="I624" s="3"/>
      <c r="J624" s="3"/>
      <c r="K624" s="36"/>
      <c r="L624" s="38"/>
      <c r="M624" s="37"/>
      <c r="N624" s="37"/>
      <c r="O624" s="37"/>
    </row>
    <row r="625" spans="1:15" x14ac:dyDescent="0.2">
      <c r="A625">
        <f>+MassCurves!A593</f>
        <v>589</v>
      </c>
      <c r="B625" s="10">
        <f t="shared" si="45"/>
        <v>0.95304999999999995</v>
      </c>
      <c r="C625" s="3">
        <f t="shared" ca="1" si="49"/>
        <v>0.1469999999999998</v>
      </c>
      <c r="D625" s="9">
        <f t="shared" ca="1" si="46"/>
        <v>0</v>
      </c>
      <c r="E625" s="10">
        <f t="shared" ca="1" si="47"/>
        <v>0.21849999999999997</v>
      </c>
      <c r="F625" s="9">
        <f t="shared" ca="1" si="48"/>
        <v>0.16193045924999977</v>
      </c>
      <c r="G625" s="7"/>
      <c r="H625" s="9"/>
      <c r="I625" s="3"/>
      <c r="J625" s="3"/>
      <c r="K625" s="36"/>
      <c r="L625" s="38"/>
      <c r="M625" s="37"/>
      <c r="N625" s="37"/>
      <c r="O625" s="37"/>
    </row>
    <row r="626" spans="1:15" x14ac:dyDescent="0.2">
      <c r="A626">
        <f>+MassCurves!A594</f>
        <v>590</v>
      </c>
      <c r="B626" s="10">
        <f t="shared" si="45"/>
        <v>0.95550000000000002</v>
      </c>
      <c r="C626" s="3">
        <f t="shared" ca="1" si="49"/>
        <v>0.14700000000000008</v>
      </c>
      <c r="D626" s="9">
        <f t="shared" ca="1" si="46"/>
        <v>0</v>
      </c>
      <c r="E626" s="10">
        <f t="shared" ca="1" si="47"/>
        <v>0.21849999999999997</v>
      </c>
      <c r="F626" s="9">
        <f t="shared" ca="1" si="48"/>
        <v>0.16193045925000005</v>
      </c>
      <c r="G626" s="7"/>
      <c r="H626" s="9"/>
      <c r="I626" s="3"/>
      <c r="J626" s="3"/>
      <c r="K626" s="36"/>
      <c r="L626" s="38"/>
      <c r="M626" s="37"/>
      <c r="N626" s="37"/>
      <c r="O626" s="37"/>
    </row>
    <row r="627" spans="1:15" x14ac:dyDescent="0.2">
      <c r="A627">
        <f>+MassCurves!A595</f>
        <v>591</v>
      </c>
      <c r="B627" s="10">
        <f t="shared" si="45"/>
        <v>0.95794999999999997</v>
      </c>
      <c r="C627" s="3">
        <f t="shared" ca="1" si="49"/>
        <v>0.14700000000000008</v>
      </c>
      <c r="D627" s="9">
        <f t="shared" ca="1" si="46"/>
        <v>0</v>
      </c>
      <c r="E627" s="10">
        <f t="shared" ca="1" si="47"/>
        <v>0.21849999999999997</v>
      </c>
      <c r="F627" s="9">
        <f t="shared" ca="1" si="48"/>
        <v>0.16193045925000005</v>
      </c>
      <c r="G627" s="7"/>
      <c r="H627" s="9"/>
      <c r="I627" s="3"/>
      <c r="J627" s="3"/>
      <c r="K627" s="36"/>
      <c r="L627" s="38"/>
      <c r="M627" s="37"/>
      <c r="N627" s="37"/>
      <c r="O627" s="37"/>
    </row>
    <row r="628" spans="1:15" x14ac:dyDescent="0.2">
      <c r="A628">
        <f>+MassCurves!A596</f>
        <v>592</v>
      </c>
      <c r="B628" s="10">
        <f t="shared" si="45"/>
        <v>0.96040000000000003</v>
      </c>
      <c r="C628" s="3">
        <f t="shared" ca="1" si="49"/>
        <v>0.14700000000000008</v>
      </c>
      <c r="D628" s="9">
        <f t="shared" ca="1" si="46"/>
        <v>0</v>
      </c>
      <c r="E628" s="10">
        <f t="shared" ca="1" si="47"/>
        <v>0.21849999999999997</v>
      </c>
      <c r="F628" s="9">
        <f t="shared" ca="1" si="48"/>
        <v>0.16193045925000005</v>
      </c>
      <c r="G628" s="7"/>
      <c r="H628" s="9"/>
      <c r="I628" s="3"/>
      <c r="J628" s="3"/>
      <c r="K628" s="36"/>
      <c r="L628" s="38"/>
      <c r="M628" s="37"/>
      <c r="N628" s="37"/>
      <c r="O628" s="37"/>
    </row>
    <row r="629" spans="1:15" x14ac:dyDescent="0.2">
      <c r="A629">
        <f>+MassCurves!A597</f>
        <v>593</v>
      </c>
      <c r="B629" s="10">
        <f t="shared" si="45"/>
        <v>0.96284999999999998</v>
      </c>
      <c r="C629" s="3">
        <f t="shared" ca="1" si="49"/>
        <v>0.14700000000000008</v>
      </c>
      <c r="D629" s="9">
        <f t="shared" ca="1" si="46"/>
        <v>0</v>
      </c>
      <c r="E629" s="10">
        <f t="shared" ca="1" si="47"/>
        <v>0.21849999999999997</v>
      </c>
      <c r="F629" s="9">
        <f t="shared" ca="1" si="48"/>
        <v>0.16193045925000005</v>
      </c>
      <c r="G629" s="7"/>
      <c r="H629" s="9"/>
      <c r="I629" s="3"/>
      <c r="J629" s="3"/>
      <c r="K629" s="36"/>
      <c r="L629" s="38"/>
      <c r="M629" s="37"/>
      <c r="N629" s="37"/>
      <c r="O629" s="37"/>
    </row>
    <row r="630" spans="1:15" x14ac:dyDescent="0.2">
      <c r="A630">
        <f>+MassCurves!A598</f>
        <v>594</v>
      </c>
      <c r="B630" s="10">
        <f t="shared" si="45"/>
        <v>0.96529999999999994</v>
      </c>
      <c r="C630" s="3">
        <f t="shared" ca="1" si="49"/>
        <v>0.1469999999999998</v>
      </c>
      <c r="D630" s="9">
        <f t="shared" ca="1" si="46"/>
        <v>0</v>
      </c>
      <c r="E630" s="10">
        <f t="shared" ca="1" si="47"/>
        <v>0.21849999999999997</v>
      </c>
      <c r="F630" s="9">
        <f t="shared" ca="1" si="48"/>
        <v>0.16193045924999977</v>
      </c>
      <c r="G630" s="7"/>
      <c r="H630" s="9"/>
      <c r="I630" s="3"/>
      <c r="J630" s="3"/>
      <c r="K630" s="36"/>
      <c r="L630" s="38"/>
      <c r="M630" s="37"/>
      <c r="N630" s="37"/>
      <c r="O630" s="37"/>
    </row>
    <row r="631" spans="1:15" x14ac:dyDescent="0.2">
      <c r="A631">
        <f>+MassCurves!A599</f>
        <v>595</v>
      </c>
      <c r="B631" s="10">
        <f t="shared" si="45"/>
        <v>0.96775</v>
      </c>
      <c r="C631" s="3">
        <f t="shared" ca="1" si="49"/>
        <v>0.14700000000000008</v>
      </c>
      <c r="D631" s="9">
        <f t="shared" ca="1" si="46"/>
        <v>0</v>
      </c>
      <c r="E631" s="10">
        <f t="shared" ca="1" si="47"/>
        <v>0.21849999999999997</v>
      </c>
      <c r="F631" s="9">
        <f t="shared" ca="1" si="48"/>
        <v>0.16193045925000005</v>
      </c>
      <c r="G631" s="7"/>
      <c r="H631" s="9"/>
      <c r="I631" s="3"/>
      <c r="J631" s="3"/>
      <c r="K631" s="36"/>
      <c r="L631" s="38"/>
      <c r="M631" s="37"/>
      <c r="N631" s="37"/>
      <c r="O631" s="37"/>
    </row>
    <row r="632" spans="1:15" x14ac:dyDescent="0.2">
      <c r="A632">
        <f>+MassCurves!A600</f>
        <v>596</v>
      </c>
      <c r="B632" s="10">
        <f t="shared" si="45"/>
        <v>0.97019999999999995</v>
      </c>
      <c r="C632" s="3">
        <f t="shared" ca="1" si="49"/>
        <v>0.1469999999999998</v>
      </c>
      <c r="D632" s="9">
        <f t="shared" ca="1" si="46"/>
        <v>0</v>
      </c>
      <c r="E632" s="10">
        <f t="shared" ca="1" si="47"/>
        <v>0.21849999999999997</v>
      </c>
      <c r="F632" s="9">
        <f t="shared" ca="1" si="48"/>
        <v>0.16193045924999977</v>
      </c>
      <c r="G632" s="7"/>
      <c r="H632" s="9"/>
      <c r="I632" s="3"/>
      <c r="J632" s="3"/>
      <c r="K632" s="36"/>
      <c r="L632" s="38"/>
      <c r="M632" s="37"/>
      <c r="N632" s="37"/>
      <c r="O632" s="37"/>
    </row>
    <row r="633" spans="1:15" x14ac:dyDescent="0.2">
      <c r="A633">
        <f>+MassCurves!A601</f>
        <v>597</v>
      </c>
      <c r="B633" s="10">
        <f t="shared" si="45"/>
        <v>0.97265000000000001</v>
      </c>
      <c r="C633" s="3">
        <f t="shared" ca="1" si="49"/>
        <v>0.14700000000000008</v>
      </c>
      <c r="D633" s="9">
        <f t="shared" ca="1" si="46"/>
        <v>0</v>
      </c>
      <c r="E633" s="10">
        <f t="shared" ca="1" si="47"/>
        <v>0.21849999999999997</v>
      </c>
      <c r="F633" s="9">
        <f t="shared" ca="1" si="48"/>
        <v>0.16193045925000005</v>
      </c>
      <c r="G633" s="7"/>
      <c r="H633" s="9"/>
      <c r="I633" s="3"/>
      <c r="J633" s="3"/>
      <c r="K633" s="36"/>
      <c r="L633" s="38"/>
      <c r="M633" s="37"/>
      <c r="N633" s="37"/>
      <c r="O633" s="37"/>
    </row>
    <row r="634" spans="1:15" x14ac:dyDescent="0.2">
      <c r="A634">
        <f>+MassCurves!A602</f>
        <v>598</v>
      </c>
      <c r="B634" s="10">
        <f t="shared" si="45"/>
        <v>0.97509999999999997</v>
      </c>
      <c r="C634" s="3">
        <f t="shared" ca="1" si="49"/>
        <v>0.14700000000000008</v>
      </c>
      <c r="D634" s="9">
        <f t="shared" ca="1" si="46"/>
        <v>0</v>
      </c>
      <c r="E634" s="10">
        <f t="shared" ca="1" si="47"/>
        <v>0.21849999999999997</v>
      </c>
      <c r="F634" s="9">
        <f t="shared" ca="1" si="48"/>
        <v>0.16193045925000005</v>
      </c>
      <c r="G634" s="7"/>
      <c r="H634" s="9"/>
      <c r="I634" s="3"/>
      <c r="J634" s="3"/>
      <c r="K634" s="36"/>
      <c r="L634" s="38"/>
      <c r="M634" s="37"/>
      <c r="N634" s="37"/>
      <c r="O634" s="37"/>
    </row>
    <row r="635" spans="1:15" x14ac:dyDescent="0.2">
      <c r="A635">
        <f>+MassCurves!A603</f>
        <v>599</v>
      </c>
      <c r="B635" s="10">
        <f t="shared" si="45"/>
        <v>0.97755000000000003</v>
      </c>
      <c r="C635" s="3">
        <f t="shared" ca="1" si="49"/>
        <v>0.14700000000000008</v>
      </c>
      <c r="D635" s="9">
        <f t="shared" ca="1" si="46"/>
        <v>0</v>
      </c>
      <c r="E635" s="10">
        <f t="shared" ca="1" si="47"/>
        <v>0.21849999999999997</v>
      </c>
      <c r="F635" s="9">
        <f t="shared" ca="1" si="48"/>
        <v>0.16193045925000005</v>
      </c>
      <c r="G635" s="7"/>
      <c r="H635" s="9"/>
      <c r="I635" s="3"/>
      <c r="J635" s="3"/>
      <c r="K635" s="36"/>
      <c r="L635" s="38"/>
      <c r="M635" s="37"/>
      <c r="N635" s="37"/>
      <c r="O635" s="37"/>
    </row>
    <row r="636" spans="1:15" x14ac:dyDescent="0.2">
      <c r="A636">
        <f>+MassCurves!A604</f>
        <v>600</v>
      </c>
      <c r="B636" s="10">
        <f t="shared" si="45"/>
        <v>0.98</v>
      </c>
      <c r="C636" s="3">
        <f t="shared" ca="1" si="49"/>
        <v>0.14700000000000008</v>
      </c>
      <c r="D636" s="9">
        <f t="shared" ca="1" si="46"/>
        <v>0</v>
      </c>
      <c r="E636" s="10">
        <f t="shared" ca="1" si="47"/>
        <v>0.21849999999999997</v>
      </c>
      <c r="F636" s="9">
        <f t="shared" ca="1" si="48"/>
        <v>0.16193045925000005</v>
      </c>
      <c r="G636" s="7"/>
      <c r="H636" s="9"/>
      <c r="I636" s="3"/>
      <c r="J636" s="3"/>
      <c r="K636" s="36"/>
      <c r="L636" s="38"/>
      <c r="M636" s="37"/>
      <c r="N636" s="37"/>
      <c r="O636" s="37"/>
    </row>
    <row r="637" spans="1:15" x14ac:dyDescent="0.2">
      <c r="A637">
        <f>+MassCurves!A605</f>
        <v>601</v>
      </c>
      <c r="B637" s="10">
        <f t="shared" si="45"/>
        <v>0.98309999999999997</v>
      </c>
      <c r="C637" s="3">
        <f t="shared" ca="1" si="49"/>
        <v>0.14855999999999989</v>
      </c>
      <c r="D637" s="9">
        <f t="shared" ca="1" si="46"/>
        <v>0</v>
      </c>
      <c r="E637" s="10">
        <f t="shared" ca="1" si="47"/>
        <v>0.21849999999999997</v>
      </c>
      <c r="F637" s="9">
        <f t="shared" ca="1" si="48"/>
        <v>0.16364890493999984</v>
      </c>
      <c r="G637" s="7"/>
      <c r="H637" s="9"/>
      <c r="I637" s="3"/>
      <c r="J637" s="3"/>
      <c r="K637" s="36"/>
      <c r="L637" s="38"/>
      <c r="M637" s="37"/>
      <c r="N637" s="37"/>
      <c r="O637" s="37"/>
    </row>
    <row r="638" spans="1:15" x14ac:dyDescent="0.2">
      <c r="A638">
        <f>+MassCurves!A606</f>
        <v>602</v>
      </c>
      <c r="B638" s="10">
        <f t="shared" si="45"/>
        <v>0.98619999999999997</v>
      </c>
      <c r="C638" s="3">
        <f t="shared" ca="1" si="49"/>
        <v>0.15012</v>
      </c>
      <c r="D638" s="9">
        <f t="shared" ca="1" si="46"/>
        <v>0</v>
      </c>
      <c r="E638" s="10">
        <f t="shared" ca="1" si="47"/>
        <v>0.21849999999999997</v>
      </c>
      <c r="F638" s="9">
        <f t="shared" ca="1" si="48"/>
        <v>0.16536735062999999</v>
      </c>
      <c r="G638" s="7"/>
      <c r="H638" s="9"/>
      <c r="I638" s="3"/>
      <c r="J638" s="3"/>
      <c r="K638" s="36"/>
      <c r="L638" s="38"/>
      <c r="M638" s="37"/>
      <c r="N638" s="37"/>
      <c r="O638" s="37"/>
    </row>
    <row r="639" spans="1:15" x14ac:dyDescent="0.2">
      <c r="A639">
        <f>+MassCurves!A607</f>
        <v>603</v>
      </c>
      <c r="B639" s="10">
        <f t="shared" si="45"/>
        <v>0.98929999999999996</v>
      </c>
      <c r="C639" s="3">
        <f t="shared" ca="1" si="49"/>
        <v>0.15167999999999981</v>
      </c>
      <c r="D639" s="9">
        <f t="shared" ca="1" si="46"/>
        <v>0</v>
      </c>
      <c r="E639" s="10">
        <f t="shared" ca="1" si="47"/>
        <v>0.21849999999999997</v>
      </c>
      <c r="F639" s="9">
        <f t="shared" ca="1" si="48"/>
        <v>0.16708579631999979</v>
      </c>
      <c r="G639" s="7"/>
      <c r="H639" s="9"/>
      <c r="I639" s="3"/>
      <c r="J639" s="3"/>
      <c r="K639" s="36"/>
      <c r="L639" s="38"/>
      <c r="M639" s="37"/>
      <c r="N639" s="37"/>
      <c r="O639" s="37"/>
    </row>
    <row r="640" spans="1:15" x14ac:dyDescent="0.2">
      <c r="A640">
        <f>+MassCurves!A608</f>
        <v>604</v>
      </c>
      <c r="B640" s="10">
        <f t="shared" si="45"/>
        <v>0.99239999999999995</v>
      </c>
      <c r="C640" s="3">
        <f t="shared" ca="1" si="49"/>
        <v>0.1532399999999999</v>
      </c>
      <c r="D640" s="9">
        <f t="shared" ca="1" si="46"/>
        <v>0</v>
      </c>
      <c r="E640" s="10">
        <f t="shared" ca="1" si="47"/>
        <v>0.21849999999999997</v>
      </c>
      <c r="F640" s="9">
        <f t="shared" ca="1" si="48"/>
        <v>0.16880424200999986</v>
      </c>
      <c r="G640" s="7"/>
      <c r="H640" s="9"/>
      <c r="I640" s="3"/>
      <c r="J640" s="3"/>
      <c r="K640" s="36"/>
      <c r="L640" s="38"/>
      <c r="M640" s="37"/>
      <c r="N640" s="37"/>
      <c r="O640" s="37"/>
    </row>
    <row r="641" spans="1:15" x14ac:dyDescent="0.2">
      <c r="A641">
        <f>+MassCurves!A609</f>
        <v>605</v>
      </c>
      <c r="B641" s="10">
        <f t="shared" si="45"/>
        <v>0.99549999999999994</v>
      </c>
      <c r="C641" s="3">
        <f t="shared" ca="1" si="49"/>
        <v>0.15480000000000002</v>
      </c>
      <c r="D641" s="9">
        <f t="shared" ca="1" si="46"/>
        <v>0</v>
      </c>
      <c r="E641" s="10">
        <f t="shared" ca="1" si="47"/>
        <v>0.21849999999999997</v>
      </c>
      <c r="F641" s="9">
        <f t="shared" ca="1" si="48"/>
        <v>0.17052268770000001</v>
      </c>
      <c r="G641" s="7"/>
      <c r="H641" s="9"/>
      <c r="I641" s="3"/>
      <c r="J641" s="3"/>
      <c r="K641" s="36"/>
      <c r="L641" s="38"/>
      <c r="M641" s="37"/>
      <c r="N641" s="37"/>
      <c r="O641" s="37"/>
    </row>
    <row r="642" spans="1:15" x14ac:dyDescent="0.2">
      <c r="A642">
        <f>+MassCurves!A610</f>
        <v>606</v>
      </c>
      <c r="B642" s="10">
        <f t="shared" si="45"/>
        <v>0.99859999999999993</v>
      </c>
      <c r="C642" s="3">
        <f t="shared" ca="1" si="49"/>
        <v>0.15635999999999983</v>
      </c>
      <c r="D642" s="9">
        <f t="shared" ca="1" si="46"/>
        <v>0</v>
      </c>
      <c r="E642" s="10">
        <f t="shared" ca="1" si="47"/>
        <v>0.21849999999999997</v>
      </c>
      <c r="F642" s="9">
        <f t="shared" ca="1" si="48"/>
        <v>0.17224113338999977</v>
      </c>
      <c r="G642" s="7"/>
      <c r="H642" s="9"/>
      <c r="I642" s="3"/>
      <c r="J642" s="3"/>
      <c r="K642" s="36"/>
      <c r="L642" s="38"/>
      <c r="M642" s="37"/>
      <c r="N642" s="37"/>
      <c r="O642" s="37"/>
    </row>
    <row r="643" spans="1:15" x14ac:dyDescent="0.2">
      <c r="A643">
        <f>+MassCurves!A611</f>
        <v>607</v>
      </c>
      <c r="B643" s="10">
        <f t="shared" si="45"/>
        <v>1.0017</v>
      </c>
      <c r="C643" s="3">
        <f t="shared" ca="1" si="49"/>
        <v>0.1579200000000002</v>
      </c>
      <c r="D643" s="9">
        <f t="shared" ca="1" si="46"/>
        <v>0</v>
      </c>
      <c r="E643" s="10">
        <f t="shared" ca="1" si="47"/>
        <v>0.21849999999999997</v>
      </c>
      <c r="F643" s="9">
        <f t="shared" ca="1" si="48"/>
        <v>0.1739595790800002</v>
      </c>
      <c r="G643" s="7"/>
      <c r="H643" s="9"/>
      <c r="I643" s="3"/>
      <c r="J643" s="3"/>
      <c r="K643" s="36"/>
      <c r="L643" s="38"/>
      <c r="M643" s="37"/>
      <c r="N643" s="37"/>
      <c r="O643" s="37"/>
    </row>
    <row r="644" spans="1:15" x14ac:dyDescent="0.2">
      <c r="A644">
        <f>+MassCurves!A612</f>
        <v>608</v>
      </c>
      <c r="B644" s="10">
        <f t="shared" si="45"/>
        <v>1.0047999999999999</v>
      </c>
      <c r="C644" s="3">
        <f t="shared" ca="1" si="49"/>
        <v>0.15947999999999976</v>
      </c>
      <c r="D644" s="9">
        <f t="shared" ca="1" si="46"/>
        <v>0</v>
      </c>
      <c r="E644" s="10">
        <f t="shared" ca="1" si="47"/>
        <v>0.21849999999999997</v>
      </c>
      <c r="F644" s="9">
        <f t="shared" ca="1" si="48"/>
        <v>0.17567802476999972</v>
      </c>
      <c r="G644" s="7"/>
      <c r="H644" s="9"/>
      <c r="I644" s="3"/>
      <c r="J644" s="3"/>
      <c r="K644" s="36"/>
      <c r="L644" s="38"/>
      <c r="M644" s="37"/>
      <c r="N644" s="37"/>
      <c r="O644" s="37"/>
    </row>
    <row r="645" spans="1:15" x14ac:dyDescent="0.2">
      <c r="A645">
        <f>+MassCurves!A613</f>
        <v>609</v>
      </c>
      <c r="B645" s="10">
        <f t="shared" si="45"/>
        <v>1.0079</v>
      </c>
      <c r="C645" s="3">
        <f t="shared" ca="1" si="49"/>
        <v>0.16104000000000013</v>
      </c>
      <c r="D645" s="9">
        <f t="shared" ca="1" si="46"/>
        <v>0</v>
      </c>
      <c r="E645" s="10">
        <f t="shared" ca="1" si="47"/>
        <v>0.21849999999999997</v>
      </c>
      <c r="F645" s="9">
        <f t="shared" ca="1" si="48"/>
        <v>0.17739647046000009</v>
      </c>
      <c r="G645" s="7"/>
      <c r="H645" s="9"/>
      <c r="I645" s="3"/>
      <c r="J645" s="3"/>
      <c r="K645" s="36"/>
      <c r="L645" s="38"/>
      <c r="M645" s="37"/>
      <c r="N645" s="37"/>
      <c r="O645" s="37"/>
    </row>
    <row r="646" spans="1:15" x14ac:dyDescent="0.2">
      <c r="A646">
        <f>+MassCurves!A614</f>
        <v>610</v>
      </c>
      <c r="B646" s="10">
        <f t="shared" si="45"/>
        <v>1.0109999999999999</v>
      </c>
      <c r="C646" s="3">
        <f t="shared" ca="1" si="49"/>
        <v>0.16259999999999966</v>
      </c>
      <c r="D646" s="9">
        <f t="shared" ca="1" si="46"/>
        <v>0</v>
      </c>
      <c r="E646" s="10">
        <f t="shared" ca="1" si="47"/>
        <v>0.21849999999999997</v>
      </c>
      <c r="F646" s="9">
        <f t="shared" ca="1" si="48"/>
        <v>0.17911491614999961</v>
      </c>
      <c r="G646" s="7"/>
      <c r="H646" s="9"/>
      <c r="I646" s="3"/>
      <c r="J646" s="3"/>
      <c r="K646" s="36"/>
      <c r="L646" s="38"/>
      <c r="M646" s="37"/>
      <c r="N646" s="37"/>
      <c r="O646" s="37"/>
    </row>
    <row r="647" spans="1:15" x14ac:dyDescent="0.2">
      <c r="A647">
        <f>+MassCurves!A615</f>
        <v>611</v>
      </c>
      <c r="B647" s="10">
        <f t="shared" si="45"/>
        <v>1.0141</v>
      </c>
      <c r="C647" s="3">
        <f t="shared" ca="1" si="49"/>
        <v>0.16416000000000003</v>
      </c>
      <c r="D647" s="9">
        <f t="shared" ca="1" si="46"/>
        <v>0</v>
      </c>
      <c r="E647" s="10">
        <f t="shared" ca="1" si="47"/>
        <v>0.21849999999999997</v>
      </c>
      <c r="F647" s="9">
        <f t="shared" ca="1" si="48"/>
        <v>0.18083336183999998</v>
      </c>
      <c r="G647" s="7"/>
      <c r="H647" s="9"/>
      <c r="I647" s="3"/>
      <c r="J647" s="3"/>
      <c r="K647" s="36"/>
      <c r="L647" s="38"/>
      <c r="M647" s="37"/>
      <c r="N647" s="37"/>
      <c r="O647" s="37"/>
    </row>
    <row r="648" spans="1:15" x14ac:dyDescent="0.2">
      <c r="A648">
        <f>+MassCurves!A616</f>
        <v>612</v>
      </c>
      <c r="B648" s="10">
        <f t="shared" si="45"/>
        <v>1.0171999999999999</v>
      </c>
      <c r="C648" s="3">
        <f t="shared" ca="1" si="49"/>
        <v>0.16571999999999987</v>
      </c>
      <c r="D648" s="9">
        <f t="shared" ca="1" si="46"/>
        <v>0</v>
      </c>
      <c r="E648" s="10">
        <f t="shared" ca="1" si="47"/>
        <v>0.21849999999999997</v>
      </c>
      <c r="F648" s="9">
        <f t="shared" ca="1" si="48"/>
        <v>0.18255180752999983</v>
      </c>
      <c r="G648" s="7"/>
      <c r="H648" s="9"/>
      <c r="I648" s="3"/>
      <c r="J648" s="3"/>
      <c r="K648" s="36"/>
      <c r="L648" s="38"/>
      <c r="M648" s="37"/>
      <c r="N648" s="37"/>
      <c r="O648" s="37"/>
    </row>
    <row r="649" spans="1:15" x14ac:dyDescent="0.2">
      <c r="A649">
        <f>+MassCurves!A617</f>
        <v>613</v>
      </c>
      <c r="B649" s="10">
        <f t="shared" si="45"/>
        <v>1.0203</v>
      </c>
      <c r="C649" s="3">
        <f t="shared" ca="1" si="49"/>
        <v>0.16727999999999996</v>
      </c>
      <c r="D649" s="9">
        <f t="shared" ca="1" si="46"/>
        <v>0</v>
      </c>
      <c r="E649" s="10">
        <f t="shared" ca="1" si="47"/>
        <v>0.21849999999999997</v>
      </c>
      <c r="F649" s="9">
        <f t="shared" ca="1" si="48"/>
        <v>0.18427025321999996</v>
      </c>
      <c r="G649" s="7"/>
      <c r="H649" s="9"/>
      <c r="I649" s="3"/>
      <c r="J649" s="3"/>
      <c r="K649" s="36"/>
      <c r="L649" s="38"/>
      <c r="M649" s="37"/>
      <c r="N649" s="37"/>
      <c r="O649" s="37"/>
    </row>
    <row r="650" spans="1:15" x14ac:dyDescent="0.2">
      <c r="A650">
        <f>+MassCurves!A618</f>
        <v>614</v>
      </c>
      <c r="B650" s="10">
        <f t="shared" si="45"/>
        <v>1.0234000000000001</v>
      </c>
      <c r="C650" s="3">
        <f t="shared" ca="1" si="49"/>
        <v>0.16884000000000032</v>
      </c>
      <c r="D650" s="9">
        <f t="shared" ca="1" si="46"/>
        <v>0</v>
      </c>
      <c r="E650" s="10">
        <f t="shared" ca="1" si="47"/>
        <v>0.21849999999999997</v>
      </c>
      <c r="F650" s="9">
        <f t="shared" ca="1" si="48"/>
        <v>0.18598869891000031</v>
      </c>
      <c r="G650" s="7"/>
      <c r="H650" s="9"/>
      <c r="I650" s="3"/>
      <c r="J650" s="3"/>
      <c r="K650" s="36"/>
      <c r="L650" s="38"/>
      <c r="M650" s="37"/>
      <c r="N650" s="37"/>
      <c r="O650" s="37"/>
    </row>
    <row r="651" spans="1:15" x14ac:dyDescent="0.2">
      <c r="A651">
        <f>+MassCurves!A619</f>
        <v>615</v>
      </c>
      <c r="B651" s="10">
        <f t="shared" si="45"/>
        <v>1.0265</v>
      </c>
      <c r="C651" s="3">
        <f t="shared" ca="1" si="49"/>
        <v>0.17039999999999988</v>
      </c>
      <c r="D651" s="9">
        <f t="shared" ca="1" si="46"/>
        <v>0</v>
      </c>
      <c r="E651" s="10">
        <f t="shared" ca="1" si="47"/>
        <v>0.21849999999999997</v>
      </c>
      <c r="F651" s="9">
        <f t="shared" ca="1" si="48"/>
        <v>0.18770714459999985</v>
      </c>
      <c r="G651" s="7"/>
      <c r="H651" s="9"/>
      <c r="I651" s="3"/>
      <c r="J651" s="3"/>
      <c r="K651" s="36"/>
      <c r="L651" s="38"/>
      <c r="M651" s="37"/>
      <c r="N651" s="37"/>
      <c r="O651" s="37"/>
    </row>
    <row r="652" spans="1:15" x14ac:dyDescent="0.2">
      <c r="A652">
        <f>+MassCurves!A620</f>
        <v>616</v>
      </c>
      <c r="B652" s="10">
        <f t="shared" si="45"/>
        <v>1.0296000000000001</v>
      </c>
      <c r="C652" s="3">
        <f t="shared" ca="1" si="49"/>
        <v>0.17196000000000022</v>
      </c>
      <c r="D652" s="9">
        <f t="shared" ca="1" si="46"/>
        <v>0</v>
      </c>
      <c r="E652" s="10">
        <f t="shared" ca="1" si="47"/>
        <v>0.21849999999999997</v>
      </c>
      <c r="F652" s="9">
        <f t="shared" ca="1" si="48"/>
        <v>0.18942559029000022</v>
      </c>
      <c r="G652" s="7"/>
      <c r="H652" s="9"/>
      <c r="I652" s="3"/>
      <c r="J652" s="3"/>
      <c r="K652" s="36"/>
      <c r="L652" s="38"/>
      <c r="M652" s="37"/>
      <c r="N652" s="37"/>
      <c r="O652" s="37"/>
    </row>
    <row r="653" spans="1:15" x14ac:dyDescent="0.2">
      <c r="A653">
        <f>+MassCurves!A621</f>
        <v>617</v>
      </c>
      <c r="B653" s="10">
        <f t="shared" si="45"/>
        <v>1.0327</v>
      </c>
      <c r="C653" s="3">
        <f t="shared" ca="1" si="49"/>
        <v>0.17351999999999981</v>
      </c>
      <c r="D653" s="9">
        <f t="shared" ca="1" si="46"/>
        <v>0</v>
      </c>
      <c r="E653" s="10">
        <f t="shared" ca="1" si="47"/>
        <v>0.21849999999999997</v>
      </c>
      <c r="F653" s="9">
        <f t="shared" ca="1" si="48"/>
        <v>0.19114403597999974</v>
      </c>
      <c r="G653" s="7"/>
      <c r="H653" s="9"/>
      <c r="I653" s="3"/>
      <c r="J653" s="3"/>
      <c r="K653" s="36"/>
      <c r="L653" s="38"/>
      <c r="M653" s="37"/>
      <c r="N653" s="37"/>
      <c r="O653" s="37"/>
    </row>
    <row r="654" spans="1:15" x14ac:dyDescent="0.2">
      <c r="A654">
        <f>+MassCurves!A622</f>
        <v>618</v>
      </c>
      <c r="B654" s="10">
        <f t="shared" si="45"/>
        <v>1.0358000000000001</v>
      </c>
      <c r="C654" s="3">
        <f t="shared" ca="1" si="49"/>
        <v>0.17508000000000015</v>
      </c>
      <c r="D654" s="9">
        <f t="shared" ca="1" si="46"/>
        <v>0</v>
      </c>
      <c r="E654" s="10">
        <f t="shared" ca="1" si="47"/>
        <v>0.21849999999999997</v>
      </c>
      <c r="F654" s="9">
        <f t="shared" ca="1" si="48"/>
        <v>0.19286248167000014</v>
      </c>
      <c r="G654" s="7"/>
      <c r="H654" s="9"/>
      <c r="I654" s="3"/>
      <c r="J654" s="3"/>
      <c r="K654" s="36"/>
      <c r="L654" s="38"/>
      <c r="M654" s="37"/>
      <c r="N654" s="37"/>
      <c r="O654" s="37"/>
    </row>
    <row r="655" spans="1:15" x14ac:dyDescent="0.2">
      <c r="A655">
        <f>+MassCurves!A623</f>
        <v>619</v>
      </c>
      <c r="B655" s="10">
        <f t="shared" si="45"/>
        <v>1.0388999999999999</v>
      </c>
      <c r="C655" s="3">
        <f t="shared" ca="1" si="49"/>
        <v>0.17663999999999999</v>
      </c>
      <c r="D655" s="9">
        <f t="shared" ca="1" si="46"/>
        <v>0</v>
      </c>
      <c r="E655" s="10">
        <f t="shared" ca="1" si="47"/>
        <v>0.21849999999999997</v>
      </c>
      <c r="F655" s="9">
        <f t="shared" ca="1" si="48"/>
        <v>0.19458092735999996</v>
      </c>
      <c r="G655" s="7"/>
      <c r="H655" s="9"/>
      <c r="I655" s="3"/>
      <c r="J655" s="3"/>
      <c r="K655" s="36"/>
      <c r="L655" s="38"/>
      <c r="M655" s="37"/>
      <c r="N655" s="37"/>
      <c r="O655" s="37"/>
    </row>
    <row r="656" spans="1:15" x14ac:dyDescent="0.2">
      <c r="A656">
        <f>+MassCurves!A624</f>
        <v>620</v>
      </c>
      <c r="B656" s="10">
        <f t="shared" si="45"/>
        <v>1.042</v>
      </c>
      <c r="C656" s="3">
        <f t="shared" ca="1" si="49"/>
        <v>0.17820000000000011</v>
      </c>
      <c r="D656" s="9">
        <f t="shared" ca="1" si="46"/>
        <v>0</v>
      </c>
      <c r="E656" s="10">
        <f t="shared" ca="1" si="47"/>
        <v>0.21849999999999997</v>
      </c>
      <c r="F656" s="9">
        <f t="shared" ca="1" si="48"/>
        <v>0.19629937305000009</v>
      </c>
      <c r="G656" s="7"/>
      <c r="H656" s="9"/>
      <c r="I656" s="3"/>
      <c r="J656" s="3"/>
      <c r="K656" s="36"/>
      <c r="L656" s="38"/>
      <c r="M656" s="37"/>
      <c r="N656" s="37"/>
      <c r="O656" s="37"/>
    </row>
    <row r="657" spans="1:15" x14ac:dyDescent="0.2">
      <c r="A657">
        <f>+MassCurves!A625</f>
        <v>621</v>
      </c>
      <c r="B657" s="10">
        <f t="shared" si="45"/>
        <v>1.0450999999999999</v>
      </c>
      <c r="C657" s="3">
        <f t="shared" ca="1" si="49"/>
        <v>0.17975999999999992</v>
      </c>
      <c r="D657" s="9">
        <f t="shared" ca="1" si="46"/>
        <v>0</v>
      </c>
      <c r="E657" s="10">
        <f t="shared" ca="1" si="47"/>
        <v>0.21849999999999997</v>
      </c>
      <c r="F657" s="9">
        <f t="shared" ca="1" si="48"/>
        <v>0.19801781873999988</v>
      </c>
      <c r="G657" s="7"/>
      <c r="H657" s="9"/>
      <c r="I657" s="3"/>
      <c r="J657" s="3"/>
      <c r="K657" s="36"/>
      <c r="L657" s="38"/>
      <c r="M657" s="37"/>
      <c r="N657" s="37"/>
      <c r="O657" s="37"/>
    </row>
    <row r="658" spans="1:15" x14ac:dyDescent="0.2">
      <c r="A658">
        <f>+MassCurves!A626</f>
        <v>622</v>
      </c>
      <c r="B658" s="10">
        <f t="shared" si="45"/>
        <v>1.0482</v>
      </c>
      <c r="C658" s="3">
        <f t="shared" ca="1" si="49"/>
        <v>0.18132000000000004</v>
      </c>
      <c r="D658" s="9">
        <f t="shared" ca="1" si="46"/>
        <v>0</v>
      </c>
      <c r="E658" s="10">
        <f t="shared" ca="1" si="47"/>
        <v>0.21849999999999997</v>
      </c>
      <c r="F658" s="9">
        <f t="shared" ca="1" si="48"/>
        <v>0.19973626442999998</v>
      </c>
      <c r="G658" s="7"/>
      <c r="H658" s="9"/>
      <c r="I658" s="3"/>
      <c r="J658" s="3"/>
      <c r="K658" s="36"/>
      <c r="L658" s="38"/>
      <c r="M658" s="37"/>
      <c r="N658" s="37"/>
      <c r="O658" s="37"/>
    </row>
    <row r="659" spans="1:15" x14ac:dyDescent="0.2">
      <c r="A659">
        <f>+MassCurves!A627</f>
        <v>623</v>
      </c>
      <c r="B659" s="10">
        <f t="shared" si="45"/>
        <v>1.0512999999999999</v>
      </c>
      <c r="C659" s="3">
        <f t="shared" ca="1" si="49"/>
        <v>0.18287999999999985</v>
      </c>
      <c r="D659" s="9">
        <f t="shared" ca="1" si="46"/>
        <v>0</v>
      </c>
      <c r="E659" s="10">
        <f t="shared" ca="1" si="47"/>
        <v>0.21849999999999997</v>
      </c>
      <c r="F659" s="9">
        <f t="shared" ca="1" si="48"/>
        <v>0.20145471011999982</v>
      </c>
      <c r="G659" s="7"/>
      <c r="H659" s="9"/>
      <c r="I659" s="3"/>
      <c r="J659" s="3"/>
      <c r="K659" s="36"/>
      <c r="L659" s="38"/>
      <c r="M659" s="37"/>
      <c r="N659" s="37"/>
      <c r="O659" s="37"/>
    </row>
    <row r="660" spans="1:15" x14ac:dyDescent="0.2">
      <c r="A660">
        <f>+MassCurves!A628</f>
        <v>624</v>
      </c>
      <c r="B660" s="10">
        <f t="shared" si="45"/>
        <v>1.0544</v>
      </c>
      <c r="C660" s="3">
        <f t="shared" ca="1" si="49"/>
        <v>0.18443999999999994</v>
      </c>
      <c r="D660" s="9">
        <f t="shared" ca="1" si="46"/>
        <v>0</v>
      </c>
      <c r="E660" s="10">
        <f t="shared" ca="1" si="47"/>
        <v>0.21849999999999997</v>
      </c>
      <c r="F660" s="9">
        <f t="shared" ca="1" si="48"/>
        <v>0.20317315580999992</v>
      </c>
      <c r="G660" s="7"/>
      <c r="H660" s="9"/>
      <c r="I660" s="3"/>
      <c r="J660" s="3"/>
      <c r="K660" s="36"/>
      <c r="L660" s="38"/>
      <c r="M660" s="37"/>
      <c r="N660" s="37"/>
      <c r="O660" s="37"/>
    </row>
    <row r="661" spans="1:15" x14ac:dyDescent="0.2">
      <c r="A661">
        <f>+MassCurves!A629</f>
        <v>625</v>
      </c>
      <c r="B661" s="10">
        <f t="shared" si="45"/>
        <v>1.0575000000000001</v>
      </c>
      <c r="C661" s="3">
        <f t="shared" ca="1" si="49"/>
        <v>0.1860000000000003</v>
      </c>
      <c r="D661" s="9">
        <f t="shared" ca="1" si="46"/>
        <v>0</v>
      </c>
      <c r="E661" s="10">
        <f t="shared" ca="1" si="47"/>
        <v>0.21849999999999997</v>
      </c>
      <c r="F661" s="9">
        <f t="shared" ca="1" si="48"/>
        <v>0.2048916015000003</v>
      </c>
      <c r="G661" s="7"/>
      <c r="H661" s="9"/>
      <c r="I661" s="3"/>
      <c r="J661" s="3"/>
      <c r="K661" s="36"/>
      <c r="L661" s="38"/>
      <c r="M661" s="37"/>
      <c r="N661" s="37"/>
      <c r="O661" s="37"/>
    </row>
    <row r="662" spans="1:15" x14ac:dyDescent="0.2">
      <c r="A662">
        <f>+MassCurves!A630</f>
        <v>626</v>
      </c>
      <c r="B662" s="10">
        <f t="shared" si="45"/>
        <v>1.0606</v>
      </c>
      <c r="C662" s="3">
        <f t="shared" ca="1" si="49"/>
        <v>0.18600000000000003</v>
      </c>
      <c r="D662" s="9">
        <f t="shared" ca="1" si="46"/>
        <v>0</v>
      </c>
      <c r="E662" s="10">
        <f t="shared" ca="1" si="47"/>
        <v>0.21849999999999997</v>
      </c>
      <c r="F662" s="9">
        <f t="shared" ca="1" si="48"/>
        <v>0.20489160150000002</v>
      </c>
      <c r="G662" s="7"/>
      <c r="H662" s="9"/>
      <c r="I662" s="3"/>
      <c r="J662" s="3"/>
      <c r="K662" s="36"/>
      <c r="L662" s="38"/>
      <c r="M662" s="37"/>
      <c r="N662" s="37"/>
      <c r="O662" s="37"/>
    </row>
    <row r="663" spans="1:15" x14ac:dyDescent="0.2">
      <c r="A663">
        <f>+MassCurves!A631</f>
        <v>627</v>
      </c>
      <c r="B663" s="10">
        <f t="shared" si="45"/>
        <v>1.0637000000000001</v>
      </c>
      <c r="C663" s="3">
        <f t="shared" ca="1" si="49"/>
        <v>0.1860000000000003</v>
      </c>
      <c r="D663" s="9">
        <f t="shared" ca="1" si="46"/>
        <v>0</v>
      </c>
      <c r="E663" s="10">
        <f t="shared" ca="1" si="47"/>
        <v>0.21849999999999997</v>
      </c>
      <c r="F663" s="9">
        <f t="shared" ca="1" si="48"/>
        <v>0.2048916015000003</v>
      </c>
      <c r="G663" s="7"/>
      <c r="H663" s="9"/>
      <c r="I663" s="3"/>
      <c r="J663" s="3"/>
      <c r="K663" s="36"/>
      <c r="L663" s="38"/>
      <c r="M663" s="37"/>
      <c r="N663" s="37"/>
      <c r="O663" s="37"/>
    </row>
    <row r="664" spans="1:15" x14ac:dyDescent="0.2">
      <c r="A664">
        <f>+MassCurves!A632</f>
        <v>628</v>
      </c>
      <c r="B664" s="10">
        <f t="shared" si="45"/>
        <v>1.0668</v>
      </c>
      <c r="C664" s="3">
        <f t="shared" ca="1" si="49"/>
        <v>0.18600000000000003</v>
      </c>
      <c r="D664" s="9">
        <f t="shared" ca="1" si="46"/>
        <v>0</v>
      </c>
      <c r="E664" s="10">
        <f t="shared" ca="1" si="47"/>
        <v>0.21849999999999997</v>
      </c>
      <c r="F664" s="9">
        <f t="shared" ca="1" si="48"/>
        <v>0.20489160150000002</v>
      </c>
      <c r="G664" s="7"/>
      <c r="H664" s="9"/>
      <c r="I664" s="3"/>
      <c r="J664" s="3"/>
      <c r="K664" s="36"/>
      <c r="L664" s="38"/>
      <c r="M664" s="37"/>
      <c r="N664" s="37"/>
      <c r="O664" s="37"/>
    </row>
    <row r="665" spans="1:15" x14ac:dyDescent="0.2">
      <c r="A665">
        <f>+MassCurves!A633</f>
        <v>629</v>
      </c>
      <c r="B665" s="10">
        <f t="shared" si="45"/>
        <v>1.0699000000000001</v>
      </c>
      <c r="C665" s="3">
        <f t="shared" ca="1" si="49"/>
        <v>0.1860000000000003</v>
      </c>
      <c r="D665" s="9">
        <f t="shared" ca="1" si="46"/>
        <v>0</v>
      </c>
      <c r="E665" s="10">
        <f t="shared" ca="1" si="47"/>
        <v>0.21849999999999997</v>
      </c>
      <c r="F665" s="9">
        <f t="shared" ca="1" si="48"/>
        <v>0.2048916015000003</v>
      </c>
      <c r="G665" s="7"/>
      <c r="H665" s="9"/>
      <c r="I665" s="3"/>
      <c r="J665" s="3"/>
      <c r="K665" s="36"/>
      <c r="L665" s="38"/>
      <c r="M665" s="37"/>
      <c r="N665" s="37"/>
      <c r="O665" s="37"/>
    </row>
    <row r="666" spans="1:15" x14ac:dyDescent="0.2">
      <c r="A666">
        <f>+MassCurves!A634</f>
        <v>630</v>
      </c>
      <c r="B666" s="10">
        <f t="shared" si="45"/>
        <v>1.073</v>
      </c>
      <c r="C666" s="3">
        <f t="shared" ca="1" si="49"/>
        <v>0.18600000000000003</v>
      </c>
      <c r="D666" s="9">
        <f t="shared" ca="1" si="46"/>
        <v>0</v>
      </c>
      <c r="E666" s="10">
        <f t="shared" ca="1" si="47"/>
        <v>0.21849999999999997</v>
      </c>
      <c r="F666" s="9">
        <f t="shared" ca="1" si="48"/>
        <v>0.20489160150000002</v>
      </c>
      <c r="G666" s="7"/>
      <c r="H666" s="9"/>
      <c r="I666" s="3"/>
      <c r="J666" s="3"/>
      <c r="K666" s="36"/>
      <c r="L666" s="38"/>
      <c r="M666" s="37"/>
      <c r="N666" s="37"/>
      <c r="O666" s="37"/>
    </row>
    <row r="667" spans="1:15" x14ac:dyDescent="0.2">
      <c r="A667">
        <f>+MassCurves!A635</f>
        <v>631</v>
      </c>
      <c r="B667" s="10">
        <f t="shared" si="45"/>
        <v>1.0761000000000001</v>
      </c>
      <c r="C667" s="3">
        <f t="shared" ca="1" si="49"/>
        <v>0.1860000000000003</v>
      </c>
      <c r="D667" s="9">
        <f t="shared" ca="1" si="46"/>
        <v>0</v>
      </c>
      <c r="E667" s="10">
        <f t="shared" ca="1" si="47"/>
        <v>0.21849999999999997</v>
      </c>
      <c r="F667" s="9">
        <f t="shared" ca="1" si="48"/>
        <v>0.2048916015000003</v>
      </c>
      <c r="G667" s="7"/>
      <c r="H667" s="9"/>
      <c r="I667" s="3"/>
      <c r="J667" s="3"/>
      <c r="K667" s="36"/>
      <c r="L667" s="38"/>
      <c r="M667" s="37"/>
      <c r="N667" s="37"/>
      <c r="O667" s="37"/>
    </row>
    <row r="668" spans="1:15" x14ac:dyDescent="0.2">
      <c r="A668">
        <f>+MassCurves!A636</f>
        <v>632</v>
      </c>
      <c r="B668" s="10">
        <f t="shared" si="45"/>
        <v>1.0791999999999999</v>
      </c>
      <c r="C668" s="3">
        <f t="shared" ca="1" si="49"/>
        <v>0.18599999999999975</v>
      </c>
      <c r="D668" s="9">
        <f t="shared" ca="1" si="46"/>
        <v>0</v>
      </c>
      <c r="E668" s="10">
        <f t="shared" ca="1" si="47"/>
        <v>0.21849999999999997</v>
      </c>
      <c r="F668" s="9">
        <f t="shared" ca="1" si="48"/>
        <v>0.20489160149999969</v>
      </c>
      <c r="G668" s="7"/>
      <c r="H668" s="9"/>
      <c r="I668" s="3"/>
      <c r="J668" s="3"/>
      <c r="K668" s="36"/>
      <c r="L668" s="38"/>
      <c r="M668" s="37"/>
      <c r="N668" s="37"/>
      <c r="O668" s="37"/>
    </row>
    <row r="669" spans="1:15" x14ac:dyDescent="0.2">
      <c r="A669">
        <f>+MassCurves!A637</f>
        <v>633</v>
      </c>
      <c r="B669" s="10">
        <f t="shared" si="45"/>
        <v>1.0823</v>
      </c>
      <c r="C669" s="3">
        <f t="shared" ca="1" si="49"/>
        <v>0.1860000000000003</v>
      </c>
      <c r="D669" s="9">
        <f t="shared" ca="1" si="46"/>
        <v>0</v>
      </c>
      <c r="E669" s="10">
        <f t="shared" ca="1" si="47"/>
        <v>0.21849999999999997</v>
      </c>
      <c r="F669" s="9">
        <f t="shared" ca="1" si="48"/>
        <v>0.2048916015000003</v>
      </c>
      <c r="G669" s="7"/>
      <c r="H669" s="9"/>
      <c r="I669" s="3"/>
      <c r="J669" s="3"/>
      <c r="K669" s="36"/>
      <c r="L669" s="38"/>
      <c r="M669" s="37"/>
      <c r="N669" s="37"/>
      <c r="O669" s="37"/>
    </row>
    <row r="670" spans="1:15" x14ac:dyDescent="0.2">
      <c r="A670">
        <f>+MassCurves!A638</f>
        <v>634</v>
      </c>
      <c r="B670" s="10">
        <f t="shared" si="45"/>
        <v>1.0853999999999999</v>
      </c>
      <c r="C670" s="3">
        <f t="shared" ca="1" si="49"/>
        <v>0.18599999999999975</v>
      </c>
      <c r="D670" s="9">
        <f t="shared" ca="1" si="46"/>
        <v>0</v>
      </c>
      <c r="E670" s="10">
        <f t="shared" ca="1" si="47"/>
        <v>0.21849999999999997</v>
      </c>
      <c r="F670" s="9">
        <f t="shared" ca="1" si="48"/>
        <v>0.20489160149999969</v>
      </c>
      <c r="G670" s="7"/>
      <c r="H670" s="9"/>
      <c r="I670" s="3"/>
      <c r="J670" s="3"/>
      <c r="K670" s="36"/>
      <c r="L670" s="38"/>
      <c r="M670" s="37"/>
      <c r="N670" s="37"/>
      <c r="O670" s="37"/>
    </row>
    <row r="671" spans="1:15" x14ac:dyDescent="0.2">
      <c r="A671">
        <f>+MassCurves!A639</f>
        <v>635</v>
      </c>
      <c r="B671" s="10">
        <f t="shared" si="45"/>
        <v>1.0885</v>
      </c>
      <c r="C671" s="3">
        <f t="shared" ca="1" si="49"/>
        <v>0.1860000000000003</v>
      </c>
      <c r="D671" s="9">
        <f t="shared" ca="1" si="46"/>
        <v>0</v>
      </c>
      <c r="E671" s="10">
        <f t="shared" ca="1" si="47"/>
        <v>0.21849999999999997</v>
      </c>
      <c r="F671" s="9">
        <f t="shared" ca="1" si="48"/>
        <v>0.2048916015000003</v>
      </c>
      <c r="G671" s="7"/>
      <c r="H671" s="9"/>
      <c r="I671" s="3"/>
      <c r="J671" s="3"/>
      <c r="K671" s="36"/>
      <c r="L671" s="38"/>
      <c r="M671" s="37"/>
      <c r="N671" s="37"/>
      <c r="O671" s="37"/>
    </row>
    <row r="672" spans="1:15" x14ac:dyDescent="0.2">
      <c r="A672">
        <f>+MassCurves!A640</f>
        <v>636</v>
      </c>
      <c r="B672" s="10">
        <f t="shared" si="45"/>
        <v>1.0915999999999999</v>
      </c>
      <c r="C672" s="3">
        <f t="shared" ca="1" si="49"/>
        <v>0.18599999999999975</v>
      </c>
      <c r="D672" s="9">
        <f t="shared" ca="1" si="46"/>
        <v>0</v>
      </c>
      <c r="E672" s="10">
        <f t="shared" ca="1" si="47"/>
        <v>0.21849999999999997</v>
      </c>
      <c r="F672" s="9">
        <f t="shared" ca="1" si="48"/>
        <v>0.20489160149999969</v>
      </c>
      <c r="G672" s="7"/>
      <c r="H672" s="9"/>
      <c r="I672" s="3"/>
      <c r="J672" s="3"/>
      <c r="K672" s="36"/>
      <c r="L672" s="38"/>
      <c r="M672" s="37"/>
      <c r="N672" s="37"/>
      <c r="O672" s="37"/>
    </row>
    <row r="673" spans="1:15" x14ac:dyDescent="0.2">
      <c r="A673">
        <f>+MassCurves!A641</f>
        <v>637</v>
      </c>
      <c r="B673" s="10">
        <f t="shared" si="45"/>
        <v>1.0947</v>
      </c>
      <c r="C673" s="3">
        <f t="shared" ca="1" si="49"/>
        <v>0.1860000000000003</v>
      </c>
      <c r="D673" s="9">
        <f t="shared" ca="1" si="46"/>
        <v>0</v>
      </c>
      <c r="E673" s="10">
        <f t="shared" ca="1" si="47"/>
        <v>0.21849999999999997</v>
      </c>
      <c r="F673" s="9">
        <f t="shared" ca="1" si="48"/>
        <v>0.2048916015000003</v>
      </c>
      <c r="G673" s="7"/>
      <c r="H673" s="9"/>
      <c r="I673" s="3"/>
      <c r="J673" s="3"/>
      <c r="K673" s="36"/>
      <c r="L673" s="38"/>
      <c r="M673" s="37"/>
      <c r="N673" s="37"/>
      <c r="O673" s="37"/>
    </row>
    <row r="674" spans="1:15" x14ac:dyDescent="0.2">
      <c r="A674">
        <f>+MassCurves!A642</f>
        <v>638</v>
      </c>
      <c r="B674" s="10">
        <f t="shared" si="45"/>
        <v>1.0978000000000001</v>
      </c>
      <c r="C674" s="3">
        <f t="shared" ca="1" si="49"/>
        <v>0.1860000000000003</v>
      </c>
      <c r="D674" s="9">
        <f t="shared" ca="1" si="46"/>
        <v>0</v>
      </c>
      <c r="E674" s="10">
        <f t="shared" ca="1" si="47"/>
        <v>0.21849999999999997</v>
      </c>
      <c r="F674" s="9">
        <f t="shared" ca="1" si="48"/>
        <v>0.2048916015000003</v>
      </c>
      <c r="G674" s="7"/>
      <c r="H674" s="9"/>
      <c r="I674" s="3"/>
      <c r="J674" s="3"/>
      <c r="K674" s="36"/>
      <c r="L674" s="38"/>
      <c r="M674" s="37"/>
      <c r="N674" s="37"/>
      <c r="O674" s="37"/>
    </row>
    <row r="675" spans="1:15" x14ac:dyDescent="0.2">
      <c r="A675">
        <f>+MassCurves!A643</f>
        <v>639</v>
      </c>
      <c r="B675" s="10">
        <f t="shared" si="45"/>
        <v>1.1009</v>
      </c>
      <c r="C675" s="3">
        <f t="shared" ca="1" si="49"/>
        <v>0.18599999999999975</v>
      </c>
      <c r="D675" s="9">
        <f t="shared" ca="1" si="46"/>
        <v>0</v>
      </c>
      <c r="E675" s="10">
        <f t="shared" ca="1" si="47"/>
        <v>0.21849999999999997</v>
      </c>
      <c r="F675" s="9">
        <f t="shared" ca="1" si="48"/>
        <v>0.20489160149999969</v>
      </c>
      <c r="G675" s="7"/>
      <c r="H675" s="9"/>
      <c r="I675" s="3"/>
      <c r="J675" s="3"/>
      <c r="K675" s="36"/>
      <c r="L675" s="38"/>
      <c r="M675" s="37"/>
      <c r="N675" s="37"/>
      <c r="O675" s="37"/>
    </row>
    <row r="676" spans="1:15" x14ac:dyDescent="0.2">
      <c r="A676">
        <f>+MassCurves!A644</f>
        <v>640</v>
      </c>
      <c r="B676" s="10">
        <f t="shared" ref="B676:B739" si="50">+HLOOKUP($B$9,MassCurve,(A676+2))</f>
        <v>1.1040000000000001</v>
      </c>
      <c r="C676" s="3">
        <f t="shared" ca="1" si="49"/>
        <v>0.1860000000000003</v>
      </c>
      <c r="D676" s="9">
        <f t="shared" ca="1" si="46"/>
        <v>0</v>
      </c>
      <c r="E676" s="10">
        <f t="shared" ca="1" si="47"/>
        <v>0.21849999999999997</v>
      </c>
      <c r="F676" s="9">
        <f t="shared" ca="1" si="48"/>
        <v>0.2048916015000003</v>
      </c>
      <c r="G676" s="7"/>
      <c r="H676" s="9"/>
      <c r="I676" s="3"/>
      <c r="J676" s="3"/>
      <c r="K676" s="36"/>
      <c r="L676" s="38"/>
      <c r="M676" s="37"/>
      <c r="N676" s="37"/>
      <c r="O676" s="37"/>
    </row>
    <row r="677" spans="1:15" x14ac:dyDescent="0.2">
      <c r="A677">
        <f>+MassCurves!A645</f>
        <v>641</v>
      </c>
      <c r="B677" s="10">
        <f t="shared" si="50"/>
        <v>1.1071</v>
      </c>
      <c r="C677" s="3">
        <f t="shared" ca="1" si="49"/>
        <v>0.18599999999999975</v>
      </c>
      <c r="D677" s="9">
        <f t="shared" ref="D677:D740" ca="1" si="51">VLOOKUP(C677,Cinterp,$B$10+1)</f>
        <v>0</v>
      </c>
      <c r="E677" s="10">
        <f t="shared" ref="E677:E740" ca="1" si="52">0.95*MAX(0,$B$7)/100+D677*(1-MAX(0,$B$7)/100)</f>
        <v>0.21849999999999997</v>
      </c>
      <c r="F677" s="9">
        <f t="shared" ref="F677:F740" ca="1" si="53">+E677*C677*MAX(0.05,$B$5)*1.0083</f>
        <v>0.20489160149999969</v>
      </c>
      <c r="G677" s="7"/>
      <c r="H677" s="9"/>
      <c r="I677" s="3"/>
      <c r="J677" s="3"/>
      <c r="K677" s="36"/>
      <c r="L677" s="38"/>
      <c r="M677" s="37"/>
      <c r="N677" s="37"/>
      <c r="O677" s="37"/>
    </row>
    <row r="678" spans="1:15" x14ac:dyDescent="0.2">
      <c r="A678">
        <f>+MassCurves!A646</f>
        <v>642</v>
      </c>
      <c r="B678" s="10">
        <f t="shared" si="50"/>
        <v>1.1102000000000001</v>
      </c>
      <c r="C678" s="3">
        <f t="shared" ref="C678:C741" ca="1" si="54">+IF(A678&lt;MAX(5,$B$6),(B678-B677)*60,(B678-OFFSET(B678,-MAX(5,$B$6),0,1,1))/(A678-OFFSET(A678,-MAX(5,$B$6),0,1,1))*60)</f>
        <v>0.1860000000000003</v>
      </c>
      <c r="D678" s="9">
        <f t="shared" ca="1" si="51"/>
        <v>0</v>
      </c>
      <c r="E678" s="10">
        <f t="shared" ca="1" si="52"/>
        <v>0.21849999999999997</v>
      </c>
      <c r="F678" s="9">
        <f t="shared" ca="1" si="53"/>
        <v>0.2048916015000003</v>
      </c>
      <c r="G678" s="7"/>
      <c r="H678" s="9"/>
      <c r="I678" s="3"/>
      <c r="J678" s="3"/>
      <c r="K678" s="36"/>
      <c r="L678" s="38"/>
      <c r="M678" s="37"/>
      <c r="N678" s="37"/>
      <c r="O678" s="37"/>
    </row>
    <row r="679" spans="1:15" x14ac:dyDescent="0.2">
      <c r="A679">
        <f>+MassCurves!A647</f>
        <v>643</v>
      </c>
      <c r="B679" s="10">
        <f t="shared" si="50"/>
        <v>1.1133</v>
      </c>
      <c r="C679" s="3">
        <f t="shared" ca="1" si="54"/>
        <v>0.18599999999999975</v>
      </c>
      <c r="D679" s="9">
        <f t="shared" ca="1" si="51"/>
        <v>0</v>
      </c>
      <c r="E679" s="10">
        <f t="shared" ca="1" si="52"/>
        <v>0.21849999999999997</v>
      </c>
      <c r="F679" s="9">
        <f t="shared" ca="1" si="53"/>
        <v>0.20489160149999969</v>
      </c>
      <c r="G679" s="7"/>
      <c r="H679" s="9"/>
      <c r="I679" s="3"/>
      <c r="J679" s="3"/>
      <c r="K679" s="36"/>
      <c r="L679" s="38"/>
      <c r="M679" s="37"/>
      <c r="N679" s="37"/>
      <c r="O679" s="37"/>
    </row>
    <row r="680" spans="1:15" x14ac:dyDescent="0.2">
      <c r="A680">
        <f>+MassCurves!A648</f>
        <v>644</v>
      </c>
      <c r="B680" s="10">
        <f t="shared" si="50"/>
        <v>1.1164000000000001</v>
      </c>
      <c r="C680" s="3">
        <f t="shared" ca="1" si="54"/>
        <v>0.1860000000000003</v>
      </c>
      <c r="D680" s="9">
        <f t="shared" ca="1" si="51"/>
        <v>0</v>
      </c>
      <c r="E680" s="10">
        <f t="shared" ca="1" si="52"/>
        <v>0.21849999999999997</v>
      </c>
      <c r="F680" s="9">
        <f t="shared" ca="1" si="53"/>
        <v>0.2048916015000003</v>
      </c>
      <c r="G680" s="7"/>
      <c r="H680" s="9"/>
      <c r="I680" s="3"/>
      <c r="J680" s="3"/>
      <c r="K680" s="36"/>
      <c r="L680" s="38"/>
      <c r="M680" s="37"/>
      <c r="N680" s="37"/>
      <c r="O680" s="37"/>
    </row>
    <row r="681" spans="1:15" x14ac:dyDescent="0.2">
      <c r="A681">
        <f>+MassCurves!A649</f>
        <v>645</v>
      </c>
      <c r="B681" s="10">
        <f t="shared" si="50"/>
        <v>1.1194999999999999</v>
      </c>
      <c r="C681" s="3">
        <f t="shared" ca="1" si="54"/>
        <v>0.18599999999999975</v>
      </c>
      <c r="D681" s="9">
        <f t="shared" ca="1" si="51"/>
        <v>0</v>
      </c>
      <c r="E681" s="10">
        <f t="shared" ca="1" si="52"/>
        <v>0.21849999999999997</v>
      </c>
      <c r="F681" s="9">
        <f t="shared" ca="1" si="53"/>
        <v>0.20489160149999969</v>
      </c>
      <c r="G681" s="7"/>
      <c r="H681" s="9"/>
      <c r="I681" s="3"/>
      <c r="J681" s="3"/>
      <c r="K681" s="36"/>
      <c r="L681" s="38"/>
      <c r="M681" s="37"/>
      <c r="N681" s="37"/>
      <c r="O681" s="37"/>
    </row>
    <row r="682" spans="1:15" x14ac:dyDescent="0.2">
      <c r="A682">
        <f>+MassCurves!A650</f>
        <v>646</v>
      </c>
      <c r="B682" s="10">
        <f t="shared" si="50"/>
        <v>1.1226</v>
      </c>
      <c r="C682" s="3">
        <f t="shared" ca="1" si="54"/>
        <v>0.1860000000000003</v>
      </c>
      <c r="D682" s="9">
        <f t="shared" ca="1" si="51"/>
        <v>0</v>
      </c>
      <c r="E682" s="10">
        <f t="shared" ca="1" si="52"/>
        <v>0.21849999999999997</v>
      </c>
      <c r="F682" s="9">
        <f t="shared" ca="1" si="53"/>
        <v>0.2048916015000003</v>
      </c>
      <c r="G682" s="7"/>
      <c r="H682" s="9"/>
      <c r="I682" s="3"/>
      <c r="J682" s="3"/>
      <c r="K682" s="36"/>
      <c r="L682" s="38"/>
      <c r="M682" s="37"/>
      <c r="N682" s="37"/>
      <c r="O682" s="37"/>
    </row>
    <row r="683" spans="1:15" x14ac:dyDescent="0.2">
      <c r="A683">
        <f>+MassCurves!A651</f>
        <v>647</v>
      </c>
      <c r="B683" s="10">
        <f t="shared" si="50"/>
        <v>1.1256999999999999</v>
      </c>
      <c r="C683" s="3">
        <f t="shared" ca="1" si="54"/>
        <v>0.18599999999999975</v>
      </c>
      <c r="D683" s="9">
        <f t="shared" ca="1" si="51"/>
        <v>0</v>
      </c>
      <c r="E683" s="10">
        <f t="shared" ca="1" si="52"/>
        <v>0.21849999999999997</v>
      </c>
      <c r="F683" s="9">
        <f t="shared" ca="1" si="53"/>
        <v>0.20489160149999969</v>
      </c>
      <c r="G683" s="7"/>
      <c r="H683" s="9"/>
      <c r="I683" s="3"/>
      <c r="J683" s="3"/>
      <c r="K683" s="36"/>
      <c r="L683" s="38"/>
      <c r="M683" s="37"/>
      <c r="N683" s="37"/>
      <c r="O683" s="37"/>
    </row>
    <row r="684" spans="1:15" x14ac:dyDescent="0.2">
      <c r="A684">
        <f>+MassCurves!A652</f>
        <v>648</v>
      </c>
      <c r="B684" s="10">
        <f t="shared" si="50"/>
        <v>1.1288</v>
      </c>
      <c r="C684" s="3">
        <f t="shared" ca="1" si="54"/>
        <v>0.1860000000000003</v>
      </c>
      <c r="D684" s="9">
        <f t="shared" ca="1" si="51"/>
        <v>0</v>
      </c>
      <c r="E684" s="10">
        <f t="shared" ca="1" si="52"/>
        <v>0.21849999999999997</v>
      </c>
      <c r="F684" s="9">
        <f t="shared" ca="1" si="53"/>
        <v>0.2048916015000003</v>
      </c>
      <c r="G684" s="7"/>
      <c r="H684" s="9"/>
      <c r="I684" s="3"/>
      <c r="J684" s="3"/>
      <c r="K684" s="36"/>
      <c r="L684" s="38"/>
      <c r="M684" s="37"/>
      <c r="N684" s="37"/>
      <c r="O684" s="37"/>
    </row>
    <row r="685" spans="1:15" x14ac:dyDescent="0.2">
      <c r="A685">
        <f>+MassCurves!A653</f>
        <v>649</v>
      </c>
      <c r="B685" s="10">
        <f t="shared" si="50"/>
        <v>1.1318999999999999</v>
      </c>
      <c r="C685" s="3">
        <f t="shared" ca="1" si="54"/>
        <v>0.18599999999999975</v>
      </c>
      <c r="D685" s="9">
        <f t="shared" ca="1" si="51"/>
        <v>0</v>
      </c>
      <c r="E685" s="10">
        <f t="shared" ca="1" si="52"/>
        <v>0.21849999999999997</v>
      </c>
      <c r="F685" s="9">
        <f t="shared" ca="1" si="53"/>
        <v>0.20489160149999969</v>
      </c>
      <c r="G685" s="7"/>
      <c r="H685" s="9"/>
      <c r="I685" s="3"/>
      <c r="J685" s="3"/>
      <c r="K685" s="36"/>
      <c r="L685" s="38"/>
      <c r="M685" s="37"/>
      <c r="N685" s="37"/>
      <c r="O685" s="37"/>
    </row>
    <row r="686" spans="1:15" x14ac:dyDescent="0.2">
      <c r="A686">
        <f>+MassCurves!A654</f>
        <v>650</v>
      </c>
      <c r="B686" s="10">
        <f t="shared" si="50"/>
        <v>1.135</v>
      </c>
      <c r="C686" s="3">
        <f t="shared" ca="1" si="54"/>
        <v>0.18599999999999975</v>
      </c>
      <c r="D686" s="9">
        <f t="shared" ca="1" si="51"/>
        <v>0</v>
      </c>
      <c r="E686" s="10">
        <f t="shared" ca="1" si="52"/>
        <v>0.21849999999999997</v>
      </c>
      <c r="F686" s="9">
        <f t="shared" ca="1" si="53"/>
        <v>0.20489160149999969</v>
      </c>
      <c r="G686" s="7"/>
      <c r="H686" s="9"/>
      <c r="I686" s="3"/>
      <c r="J686" s="3"/>
      <c r="K686" s="36"/>
      <c r="L686" s="38"/>
      <c r="M686" s="37"/>
      <c r="N686" s="37"/>
      <c r="O686" s="37"/>
    </row>
    <row r="687" spans="1:15" x14ac:dyDescent="0.2">
      <c r="A687">
        <f>+MassCurves!A655</f>
        <v>651</v>
      </c>
      <c r="B687" s="10">
        <f t="shared" si="50"/>
        <v>1.1381000000000001</v>
      </c>
      <c r="C687" s="3">
        <f t="shared" ca="1" si="54"/>
        <v>0.1860000000000003</v>
      </c>
      <c r="D687" s="9">
        <f t="shared" ca="1" si="51"/>
        <v>0</v>
      </c>
      <c r="E687" s="10">
        <f t="shared" ca="1" si="52"/>
        <v>0.21849999999999997</v>
      </c>
      <c r="F687" s="9">
        <f t="shared" ca="1" si="53"/>
        <v>0.2048916015000003</v>
      </c>
      <c r="G687" s="7"/>
      <c r="H687" s="9"/>
      <c r="I687" s="3"/>
      <c r="J687" s="3"/>
      <c r="K687" s="36"/>
      <c r="L687" s="38"/>
      <c r="M687" s="37"/>
      <c r="N687" s="37"/>
      <c r="O687" s="37"/>
    </row>
    <row r="688" spans="1:15" x14ac:dyDescent="0.2">
      <c r="A688">
        <f>+MassCurves!A656</f>
        <v>652</v>
      </c>
      <c r="B688" s="10">
        <f t="shared" si="50"/>
        <v>1.1412</v>
      </c>
      <c r="C688" s="3">
        <f t="shared" ca="1" si="54"/>
        <v>0.18599999999999975</v>
      </c>
      <c r="D688" s="9">
        <f t="shared" ca="1" si="51"/>
        <v>0</v>
      </c>
      <c r="E688" s="10">
        <f t="shared" ca="1" si="52"/>
        <v>0.21849999999999997</v>
      </c>
      <c r="F688" s="9">
        <f t="shared" ca="1" si="53"/>
        <v>0.20489160149999969</v>
      </c>
      <c r="G688" s="7"/>
      <c r="H688" s="9"/>
      <c r="I688" s="3"/>
      <c r="J688" s="3"/>
      <c r="K688" s="36"/>
      <c r="L688" s="38"/>
      <c r="M688" s="37"/>
      <c r="N688" s="37"/>
      <c r="O688" s="37"/>
    </row>
    <row r="689" spans="1:15" x14ac:dyDescent="0.2">
      <c r="A689">
        <f>+MassCurves!A657</f>
        <v>653</v>
      </c>
      <c r="B689" s="10">
        <f t="shared" si="50"/>
        <v>1.1443000000000001</v>
      </c>
      <c r="C689" s="3">
        <f t="shared" ca="1" si="54"/>
        <v>0.1860000000000003</v>
      </c>
      <c r="D689" s="9">
        <f t="shared" ca="1" si="51"/>
        <v>0</v>
      </c>
      <c r="E689" s="10">
        <f t="shared" ca="1" si="52"/>
        <v>0.21849999999999997</v>
      </c>
      <c r="F689" s="9">
        <f t="shared" ca="1" si="53"/>
        <v>0.2048916015000003</v>
      </c>
      <c r="G689" s="7"/>
      <c r="H689" s="9"/>
      <c r="I689" s="3"/>
      <c r="J689" s="3"/>
      <c r="K689" s="36"/>
      <c r="L689" s="38"/>
      <c r="M689" s="37"/>
      <c r="N689" s="37"/>
      <c r="O689" s="37"/>
    </row>
    <row r="690" spans="1:15" x14ac:dyDescent="0.2">
      <c r="A690">
        <f>+MassCurves!A658</f>
        <v>654</v>
      </c>
      <c r="B690" s="10">
        <f t="shared" si="50"/>
        <v>1.1474</v>
      </c>
      <c r="C690" s="3">
        <f t="shared" ca="1" si="54"/>
        <v>0.18599999999999975</v>
      </c>
      <c r="D690" s="9">
        <f t="shared" ca="1" si="51"/>
        <v>0</v>
      </c>
      <c r="E690" s="10">
        <f t="shared" ca="1" si="52"/>
        <v>0.21849999999999997</v>
      </c>
      <c r="F690" s="9">
        <f t="shared" ca="1" si="53"/>
        <v>0.20489160149999969</v>
      </c>
      <c r="G690" s="7"/>
      <c r="H690" s="9"/>
      <c r="I690" s="3"/>
      <c r="J690" s="3"/>
      <c r="K690" s="36"/>
      <c r="L690" s="38"/>
      <c r="M690" s="37"/>
      <c r="N690" s="37"/>
      <c r="O690" s="37"/>
    </row>
    <row r="691" spans="1:15" x14ac:dyDescent="0.2">
      <c r="A691">
        <f>+MassCurves!A659</f>
        <v>655</v>
      </c>
      <c r="B691" s="10">
        <f t="shared" si="50"/>
        <v>1.1505000000000001</v>
      </c>
      <c r="C691" s="3">
        <f t="shared" ca="1" si="54"/>
        <v>0.1860000000000003</v>
      </c>
      <c r="D691" s="9">
        <f t="shared" ca="1" si="51"/>
        <v>0</v>
      </c>
      <c r="E691" s="10">
        <f t="shared" ca="1" si="52"/>
        <v>0.21849999999999997</v>
      </c>
      <c r="F691" s="9">
        <f t="shared" ca="1" si="53"/>
        <v>0.2048916015000003</v>
      </c>
      <c r="G691" s="7"/>
      <c r="H691" s="9"/>
      <c r="I691" s="3"/>
      <c r="J691" s="3"/>
      <c r="K691" s="36"/>
      <c r="L691" s="38"/>
      <c r="M691" s="37"/>
      <c r="N691" s="37"/>
      <c r="O691" s="37"/>
    </row>
    <row r="692" spans="1:15" x14ac:dyDescent="0.2">
      <c r="A692">
        <f>+MassCurves!A660</f>
        <v>656</v>
      </c>
      <c r="B692" s="10">
        <f t="shared" si="50"/>
        <v>1.1536</v>
      </c>
      <c r="C692" s="3">
        <f t="shared" ca="1" si="54"/>
        <v>0.18599999999999975</v>
      </c>
      <c r="D692" s="9">
        <f t="shared" ca="1" si="51"/>
        <v>0</v>
      </c>
      <c r="E692" s="10">
        <f t="shared" ca="1" si="52"/>
        <v>0.21849999999999997</v>
      </c>
      <c r="F692" s="9">
        <f t="shared" ca="1" si="53"/>
        <v>0.20489160149999969</v>
      </c>
      <c r="G692" s="7"/>
      <c r="H692" s="9"/>
      <c r="I692" s="3"/>
      <c r="J692" s="3"/>
      <c r="K692" s="36"/>
      <c r="L692" s="38"/>
      <c r="M692" s="37"/>
      <c r="N692" s="37"/>
      <c r="O692" s="37"/>
    </row>
    <row r="693" spans="1:15" x14ac:dyDescent="0.2">
      <c r="A693">
        <f>+MassCurves!A661</f>
        <v>657</v>
      </c>
      <c r="B693" s="10">
        <f t="shared" si="50"/>
        <v>1.1567000000000001</v>
      </c>
      <c r="C693" s="3">
        <f t="shared" ca="1" si="54"/>
        <v>0.1860000000000003</v>
      </c>
      <c r="D693" s="9">
        <f t="shared" ca="1" si="51"/>
        <v>0</v>
      </c>
      <c r="E693" s="10">
        <f t="shared" ca="1" si="52"/>
        <v>0.21849999999999997</v>
      </c>
      <c r="F693" s="9">
        <f t="shared" ca="1" si="53"/>
        <v>0.2048916015000003</v>
      </c>
      <c r="G693" s="7"/>
      <c r="H693" s="9"/>
      <c r="I693" s="3"/>
      <c r="J693" s="3"/>
      <c r="K693" s="36"/>
      <c r="L693" s="38"/>
      <c r="M693" s="37"/>
      <c r="N693" s="37"/>
      <c r="O693" s="37"/>
    </row>
    <row r="694" spans="1:15" x14ac:dyDescent="0.2">
      <c r="A694">
        <f>+MassCurves!A662</f>
        <v>658</v>
      </c>
      <c r="B694" s="10">
        <f t="shared" si="50"/>
        <v>1.1597999999999999</v>
      </c>
      <c r="C694" s="3">
        <f t="shared" ca="1" si="54"/>
        <v>0.18599999999999975</v>
      </c>
      <c r="D694" s="9">
        <f t="shared" ca="1" si="51"/>
        <v>0</v>
      </c>
      <c r="E694" s="10">
        <f t="shared" ca="1" si="52"/>
        <v>0.21849999999999997</v>
      </c>
      <c r="F694" s="9">
        <f t="shared" ca="1" si="53"/>
        <v>0.20489160149999969</v>
      </c>
      <c r="G694" s="7"/>
      <c r="H694" s="9"/>
      <c r="I694" s="3"/>
      <c r="J694" s="3"/>
      <c r="K694" s="36"/>
      <c r="L694" s="38"/>
      <c r="M694" s="37"/>
      <c r="N694" s="37"/>
      <c r="O694" s="37"/>
    </row>
    <row r="695" spans="1:15" x14ac:dyDescent="0.2">
      <c r="A695">
        <f>+MassCurves!A663</f>
        <v>659</v>
      </c>
      <c r="B695" s="10">
        <f t="shared" si="50"/>
        <v>1.1629</v>
      </c>
      <c r="C695" s="3">
        <f t="shared" ca="1" si="54"/>
        <v>0.1860000000000003</v>
      </c>
      <c r="D695" s="9">
        <f t="shared" ca="1" si="51"/>
        <v>0</v>
      </c>
      <c r="E695" s="10">
        <f t="shared" ca="1" si="52"/>
        <v>0.21849999999999997</v>
      </c>
      <c r="F695" s="9">
        <f t="shared" ca="1" si="53"/>
        <v>0.2048916015000003</v>
      </c>
      <c r="G695" s="7"/>
      <c r="H695" s="9"/>
      <c r="I695" s="3"/>
      <c r="J695" s="3"/>
      <c r="K695" s="36"/>
      <c r="L695" s="38"/>
      <c r="M695" s="37"/>
      <c r="N695" s="37"/>
      <c r="O695" s="37"/>
    </row>
    <row r="696" spans="1:15" x14ac:dyDescent="0.2">
      <c r="A696">
        <f>+MassCurves!A664</f>
        <v>660</v>
      </c>
      <c r="B696" s="10">
        <f t="shared" si="50"/>
        <v>1.1659999999999999</v>
      </c>
      <c r="C696" s="3">
        <f t="shared" ca="1" si="54"/>
        <v>0.18599999999999975</v>
      </c>
      <c r="D696" s="9">
        <f t="shared" ca="1" si="51"/>
        <v>0</v>
      </c>
      <c r="E696" s="10">
        <f t="shared" ca="1" si="52"/>
        <v>0.21849999999999997</v>
      </c>
      <c r="F696" s="9">
        <f t="shared" ca="1" si="53"/>
        <v>0.20489160149999969</v>
      </c>
      <c r="G696" s="7"/>
      <c r="H696" s="9"/>
      <c r="I696" s="3"/>
      <c r="J696" s="3"/>
      <c r="K696" s="36"/>
      <c r="L696" s="38"/>
      <c r="M696" s="37"/>
      <c r="N696" s="37"/>
      <c r="O696" s="37"/>
    </row>
    <row r="697" spans="1:15" x14ac:dyDescent="0.2">
      <c r="A697">
        <f>+MassCurves!A665</f>
        <v>661</v>
      </c>
      <c r="B697" s="10">
        <f t="shared" si="50"/>
        <v>1.1691</v>
      </c>
      <c r="C697" s="3">
        <f t="shared" ca="1" si="54"/>
        <v>0.1860000000000003</v>
      </c>
      <c r="D697" s="9">
        <f t="shared" ca="1" si="51"/>
        <v>0</v>
      </c>
      <c r="E697" s="10">
        <f t="shared" ca="1" si="52"/>
        <v>0.21849999999999997</v>
      </c>
      <c r="F697" s="9">
        <f t="shared" ca="1" si="53"/>
        <v>0.2048916015000003</v>
      </c>
      <c r="G697" s="7"/>
      <c r="H697" s="9"/>
      <c r="I697" s="3"/>
      <c r="J697" s="3"/>
      <c r="K697" s="36"/>
      <c r="L697" s="38"/>
      <c r="M697" s="37"/>
      <c r="N697" s="37"/>
      <c r="O697" s="37"/>
    </row>
    <row r="698" spans="1:15" x14ac:dyDescent="0.2">
      <c r="A698">
        <f>+MassCurves!A666</f>
        <v>662</v>
      </c>
      <c r="B698" s="10">
        <f t="shared" si="50"/>
        <v>1.1721999999999999</v>
      </c>
      <c r="C698" s="3">
        <f t="shared" ca="1" si="54"/>
        <v>0.18599999999999975</v>
      </c>
      <c r="D698" s="9">
        <f t="shared" ca="1" si="51"/>
        <v>0</v>
      </c>
      <c r="E698" s="10">
        <f t="shared" ca="1" si="52"/>
        <v>0.21849999999999997</v>
      </c>
      <c r="F698" s="9">
        <f t="shared" ca="1" si="53"/>
        <v>0.20489160149999969</v>
      </c>
      <c r="G698" s="7"/>
      <c r="H698" s="9"/>
      <c r="I698" s="3"/>
      <c r="J698" s="3"/>
      <c r="K698" s="36"/>
      <c r="L698" s="38"/>
      <c r="M698" s="37"/>
      <c r="N698" s="37"/>
      <c r="O698" s="37"/>
    </row>
    <row r="699" spans="1:15" x14ac:dyDescent="0.2">
      <c r="A699">
        <f>+MassCurves!A667</f>
        <v>663</v>
      </c>
      <c r="B699" s="10">
        <f t="shared" si="50"/>
        <v>1.1753</v>
      </c>
      <c r="C699" s="3">
        <f t="shared" ca="1" si="54"/>
        <v>0.18599999999999975</v>
      </c>
      <c r="D699" s="9">
        <f t="shared" ca="1" si="51"/>
        <v>0</v>
      </c>
      <c r="E699" s="10">
        <f t="shared" ca="1" si="52"/>
        <v>0.21849999999999997</v>
      </c>
      <c r="F699" s="9">
        <f t="shared" ca="1" si="53"/>
        <v>0.20489160149999969</v>
      </c>
      <c r="G699" s="7"/>
      <c r="H699" s="9"/>
      <c r="I699" s="3"/>
      <c r="J699" s="3"/>
      <c r="K699" s="36"/>
      <c r="L699" s="38"/>
      <c r="M699" s="37"/>
      <c r="N699" s="37"/>
      <c r="O699" s="37"/>
    </row>
    <row r="700" spans="1:15" x14ac:dyDescent="0.2">
      <c r="A700">
        <f>+MassCurves!A668</f>
        <v>664</v>
      </c>
      <c r="B700" s="10">
        <f t="shared" si="50"/>
        <v>1.1784000000000001</v>
      </c>
      <c r="C700" s="3">
        <f t="shared" ca="1" si="54"/>
        <v>0.1860000000000003</v>
      </c>
      <c r="D700" s="9">
        <f t="shared" ca="1" si="51"/>
        <v>0</v>
      </c>
      <c r="E700" s="10">
        <f t="shared" ca="1" si="52"/>
        <v>0.21849999999999997</v>
      </c>
      <c r="F700" s="9">
        <f t="shared" ca="1" si="53"/>
        <v>0.2048916015000003</v>
      </c>
      <c r="G700" s="7"/>
      <c r="H700" s="9"/>
      <c r="I700" s="3"/>
      <c r="J700" s="3"/>
      <c r="K700" s="36"/>
      <c r="L700" s="38"/>
      <c r="M700" s="37"/>
      <c r="N700" s="37"/>
      <c r="O700" s="37"/>
    </row>
    <row r="701" spans="1:15" x14ac:dyDescent="0.2">
      <c r="A701">
        <f>+MassCurves!A669</f>
        <v>665</v>
      </c>
      <c r="B701" s="10">
        <f t="shared" si="50"/>
        <v>1.1815</v>
      </c>
      <c r="C701" s="3">
        <f t="shared" ca="1" si="54"/>
        <v>0.18599999999999975</v>
      </c>
      <c r="D701" s="9">
        <f t="shared" ca="1" si="51"/>
        <v>0</v>
      </c>
      <c r="E701" s="10">
        <f t="shared" ca="1" si="52"/>
        <v>0.21849999999999997</v>
      </c>
      <c r="F701" s="9">
        <f t="shared" ca="1" si="53"/>
        <v>0.20489160149999969</v>
      </c>
      <c r="G701" s="7"/>
      <c r="H701" s="9"/>
      <c r="I701" s="3"/>
      <c r="J701" s="3"/>
      <c r="K701" s="36"/>
      <c r="L701" s="38"/>
      <c r="M701" s="37"/>
      <c r="N701" s="37"/>
      <c r="O701" s="37"/>
    </row>
    <row r="702" spans="1:15" x14ac:dyDescent="0.2">
      <c r="A702">
        <f>+MassCurves!A670</f>
        <v>666</v>
      </c>
      <c r="B702" s="10">
        <f t="shared" si="50"/>
        <v>1.1846000000000001</v>
      </c>
      <c r="C702" s="3">
        <f t="shared" ca="1" si="54"/>
        <v>0.1860000000000003</v>
      </c>
      <c r="D702" s="9">
        <f t="shared" ca="1" si="51"/>
        <v>0</v>
      </c>
      <c r="E702" s="10">
        <f t="shared" ca="1" si="52"/>
        <v>0.21849999999999997</v>
      </c>
      <c r="F702" s="9">
        <f t="shared" ca="1" si="53"/>
        <v>0.2048916015000003</v>
      </c>
      <c r="G702" s="7"/>
      <c r="H702" s="9"/>
      <c r="I702" s="3"/>
      <c r="J702" s="3"/>
      <c r="K702" s="36"/>
      <c r="L702" s="38"/>
      <c r="M702" s="37"/>
      <c r="N702" s="37"/>
      <c r="O702" s="37"/>
    </row>
    <row r="703" spans="1:15" x14ac:dyDescent="0.2">
      <c r="A703">
        <f>+MassCurves!A671</f>
        <v>667</v>
      </c>
      <c r="B703" s="10">
        <f t="shared" si="50"/>
        <v>1.1877</v>
      </c>
      <c r="C703" s="3">
        <f t="shared" ca="1" si="54"/>
        <v>0.18599999999999975</v>
      </c>
      <c r="D703" s="9">
        <f t="shared" ca="1" si="51"/>
        <v>0</v>
      </c>
      <c r="E703" s="10">
        <f t="shared" ca="1" si="52"/>
        <v>0.21849999999999997</v>
      </c>
      <c r="F703" s="9">
        <f t="shared" ca="1" si="53"/>
        <v>0.20489160149999969</v>
      </c>
      <c r="G703" s="7"/>
      <c r="H703" s="9"/>
      <c r="I703" s="3"/>
      <c r="J703" s="3"/>
      <c r="K703" s="36"/>
      <c r="L703" s="38"/>
      <c r="M703" s="37"/>
      <c r="N703" s="37"/>
      <c r="O703" s="37"/>
    </row>
    <row r="704" spans="1:15" x14ac:dyDescent="0.2">
      <c r="A704">
        <f>+MassCurves!A672</f>
        <v>668</v>
      </c>
      <c r="B704" s="10">
        <f t="shared" si="50"/>
        <v>1.1908000000000001</v>
      </c>
      <c r="C704" s="3">
        <f t="shared" ca="1" si="54"/>
        <v>0.1860000000000003</v>
      </c>
      <c r="D704" s="9">
        <f t="shared" ca="1" si="51"/>
        <v>0</v>
      </c>
      <c r="E704" s="10">
        <f t="shared" ca="1" si="52"/>
        <v>0.21849999999999997</v>
      </c>
      <c r="F704" s="9">
        <f t="shared" ca="1" si="53"/>
        <v>0.2048916015000003</v>
      </c>
      <c r="G704" s="7"/>
      <c r="H704" s="9"/>
      <c r="I704" s="3"/>
      <c r="J704" s="3"/>
      <c r="K704" s="36"/>
      <c r="L704" s="38"/>
      <c r="M704" s="37"/>
      <c r="N704" s="37"/>
      <c r="O704" s="37"/>
    </row>
    <row r="705" spans="1:15" x14ac:dyDescent="0.2">
      <c r="A705">
        <f>+MassCurves!A673</f>
        <v>669</v>
      </c>
      <c r="B705" s="10">
        <f t="shared" si="50"/>
        <v>1.1939</v>
      </c>
      <c r="C705" s="3">
        <f t="shared" ca="1" si="54"/>
        <v>0.18599999999999975</v>
      </c>
      <c r="D705" s="9">
        <f t="shared" ca="1" si="51"/>
        <v>0</v>
      </c>
      <c r="E705" s="10">
        <f t="shared" ca="1" si="52"/>
        <v>0.21849999999999997</v>
      </c>
      <c r="F705" s="9">
        <f t="shared" ca="1" si="53"/>
        <v>0.20489160149999969</v>
      </c>
      <c r="G705" s="7"/>
      <c r="H705" s="9"/>
      <c r="I705" s="3"/>
      <c r="J705" s="3"/>
      <c r="K705" s="36"/>
      <c r="L705" s="38"/>
      <c r="M705" s="37"/>
      <c r="N705" s="37"/>
      <c r="O705" s="37"/>
    </row>
    <row r="706" spans="1:15" x14ac:dyDescent="0.2">
      <c r="A706">
        <f>+MassCurves!A674</f>
        <v>670</v>
      </c>
      <c r="B706" s="10">
        <f t="shared" si="50"/>
        <v>1.1970000000000001</v>
      </c>
      <c r="C706" s="3">
        <f t="shared" ca="1" si="54"/>
        <v>0.1860000000000003</v>
      </c>
      <c r="D706" s="9">
        <f t="shared" ca="1" si="51"/>
        <v>0</v>
      </c>
      <c r="E706" s="10">
        <f t="shared" ca="1" si="52"/>
        <v>0.21849999999999997</v>
      </c>
      <c r="F706" s="9">
        <f t="shared" ca="1" si="53"/>
        <v>0.2048916015000003</v>
      </c>
      <c r="G706" s="7"/>
      <c r="H706" s="9"/>
      <c r="I706" s="3"/>
      <c r="J706" s="3"/>
      <c r="K706" s="36"/>
      <c r="L706" s="38"/>
      <c r="M706" s="37"/>
      <c r="N706" s="37"/>
      <c r="O706" s="37"/>
    </row>
    <row r="707" spans="1:15" x14ac:dyDescent="0.2">
      <c r="A707">
        <f>+MassCurves!A675</f>
        <v>671</v>
      </c>
      <c r="B707" s="10">
        <f t="shared" si="50"/>
        <v>1.2000999999999999</v>
      </c>
      <c r="C707" s="3">
        <f t="shared" ca="1" si="54"/>
        <v>0.18599999999999975</v>
      </c>
      <c r="D707" s="9">
        <f t="shared" ca="1" si="51"/>
        <v>0</v>
      </c>
      <c r="E707" s="10">
        <f t="shared" ca="1" si="52"/>
        <v>0.21849999999999997</v>
      </c>
      <c r="F707" s="9">
        <f t="shared" ca="1" si="53"/>
        <v>0.20489160149999969</v>
      </c>
      <c r="G707" s="7"/>
      <c r="H707" s="9"/>
      <c r="I707" s="3"/>
      <c r="J707" s="3"/>
      <c r="K707" s="36"/>
      <c r="L707" s="38"/>
      <c r="M707" s="37"/>
      <c r="N707" s="37"/>
      <c r="O707" s="37"/>
    </row>
    <row r="708" spans="1:15" x14ac:dyDescent="0.2">
      <c r="A708">
        <f>+MassCurves!A676</f>
        <v>672</v>
      </c>
      <c r="B708" s="10">
        <f t="shared" si="50"/>
        <v>1.2032</v>
      </c>
      <c r="C708" s="3">
        <f t="shared" ca="1" si="54"/>
        <v>0.1860000000000003</v>
      </c>
      <c r="D708" s="9">
        <f t="shared" ca="1" si="51"/>
        <v>0</v>
      </c>
      <c r="E708" s="10">
        <f t="shared" ca="1" si="52"/>
        <v>0.21849999999999997</v>
      </c>
      <c r="F708" s="9">
        <f t="shared" ca="1" si="53"/>
        <v>0.2048916015000003</v>
      </c>
      <c r="G708" s="7"/>
      <c r="H708" s="9"/>
      <c r="I708" s="3"/>
      <c r="J708" s="3"/>
      <c r="K708" s="36"/>
      <c r="L708" s="38"/>
      <c r="M708" s="37"/>
      <c r="N708" s="37"/>
      <c r="O708" s="37"/>
    </row>
    <row r="709" spans="1:15" x14ac:dyDescent="0.2">
      <c r="A709">
        <f>+MassCurves!A677</f>
        <v>673</v>
      </c>
      <c r="B709" s="10">
        <f t="shared" si="50"/>
        <v>1.2062999999999999</v>
      </c>
      <c r="C709" s="3">
        <f t="shared" ca="1" si="54"/>
        <v>0.18599999999999975</v>
      </c>
      <c r="D709" s="9">
        <f t="shared" ca="1" si="51"/>
        <v>0</v>
      </c>
      <c r="E709" s="10">
        <f t="shared" ca="1" si="52"/>
        <v>0.21849999999999997</v>
      </c>
      <c r="F709" s="9">
        <f t="shared" ca="1" si="53"/>
        <v>0.20489160149999969</v>
      </c>
      <c r="G709" s="7"/>
      <c r="H709" s="9"/>
      <c r="I709" s="3"/>
      <c r="J709" s="3"/>
      <c r="K709" s="36"/>
      <c r="L709" s="38"/>
      <c r="M709" s="37"/>
      <c r="N709" s="37"/>
      <c r="O709" s="37"/>
    </row>
    <row r="710" spans="1:15" x14ac:dyDescent="0.2">
      <c r="A710">
        <f>+MassCurves!A678</f>
        <v>674</v>
      </c>
      <c r="B710" s="10">
        <f t="shared" si="50"/>
        <v>1.2094</v>
      </c>
      <c r="C710" s="3">
        <f t="shared" ca="1" si="54"/>
        <v>0.1860000000000003</v>
      </c>
      <c r="D710" s="9">
        <f t="shared" ca="1" si="51"/>
        <v>0</v>
      </c>
      <c r="E710" s="10">
        <f t="shared" ca="1" si="52"/>
        <v>0.21849999999999997</v>
      </c>
      <c r="F710" s="9">
        <f t="shared" ca="1" si="53"/>
        <v>0.2048916015000003</v>
      </c>
      <c r="G710" s="7"/>
      <c r="H710" s="9"/>
      <c r="I710" s="3"/>
      <c r="J710" s="3"/>
      <c r="K710" s="36"/>
      <c r="L710" s="38"/>
      <c r="M710" s="37"/>
      <c r="N710" s="37"/>
      <c r="O710" s="37"/>
    </row>
    <row r="711" spans="1:15" x14ac:dyDescent="0.2">
      <c r="A711">
        <f>+MassCurves!A679</f>
        <v>675</v>
      </c>
      <c r="B711" s="10">
        <f t="shared" si="50"/>
        <v>1.2124999999999999</v>
      </c>
      <c r="C711" s="3">
        <f t="shared" ca="1" si="54"/>
        <v>0.18599999999999975</v>
      </c>
      <c r="D711" s="9">
        <f t="shared" ca="1" si="51"/>
        <v>0</v>
      </c>
      <c r="E711" s="10">
        <f t="shared" ca="1" si="52"/>
        <v>0.21849999999999997</v>
      </c>
      <c r="F711" s="9">
        <f t="shared" ca="1" si="53"/>
        <v>0.20489160149999969</v>
      </c>
      <c r="G711" s="7"/>
      <c r="H711" s="9"/>
      <c r="I711" s="3"/>
      <c r="J711" s="3"/>
      <c r="K711" s="36"/>
      <c r="L711" s="38"/>
      <c r="M711" s="37"/>
      <c r="N711" s="37"/>
      <c r="O711" s="37"/>
    </row>
    <row r="712" spans="1:15" x14ac:dyDescent="0.2">
      <c r="A712">
        <f>+MassCurves!A680</f>
        <v>676</v>
      </c>
      <c r="B712" s="10">
        <f t="shared" si="50"/>
        <v>1.2156</v>
      </c>
      <c r="C712" s="3">
        <f t="shared" ca="1" si="54"/>
        <v>0.18599999999999975</v>
      </c>
      <c r="D712" s="9">
        <f t="shared" ca="1" si="51"/>
        <v>0</v>
      </c>
      <c r="E712" s="10">
        <f t="shared" ca="1" si="52"/>
        <v>0.21849999999999997</v>
      </c>
      <c r="F712" s="9">
        <f t="shared" ca="1" si="53"/>
        <v>0.20489160149999969</v>
      </c>
      <c r="G712" s="7"/>
      <c r="H712" s="9"/>
      <c r="I712" s="3"/>
      <c r="J712" s="3"/>
      <c r="K712" s="36"/>
      <c r="L712" s="38"/>
      <c r="M712" s="37"/>
      <c r="N712" s="37"/>
      <c r="O712" s="37"/>
    </row>
    <row r="713" spans="1:15" x14ac:dyDescent="0.2">
      <c r="A713">
        <f>+MassCurves!A681</f>
        <v>677</v>
      </c>
      <c r="B713" s="10">
        <f t="shared" si="50"/>
        <v>1.2187000000000001</v>
      </c>
      <c r="C713" s="3">
        <f t="shared" ca="1" si="54"/>
        <v>0.1860000000000003</v>
      </c>
      <c r="D713" s="9">
        <f t="shared" ca="1" si="51"/>
        <v>0</v>
      </c>
      <c r="E713" s="10">
        <f t="shared" ca="1" si="52"/>
        <v>0.21849999999999997</v>
      </c>
      <c r="F713" s="9">
        <f t="shared" ca="1" si="53"/>
        <v>0.2048916015000003</v>
      </c>
      <c r="G713" s="7"/>
      <c r="H713" s="9"/>
      <c r="I713" s="3"/>
      <c r="J713" s="3"/>
      <c r="K713" s="36"/>
      <c r="L713" s="38"/>
      <c r="M713" s="37"/>
      <c r="N713" s="37"/>
      <c r="O713" s="37"/>
    </row>
    <row r="714" spans="1:15" x14ac:dyDescent="0.2">
      <c r="A714">
        <f>+MassCurves!A682</f>
        <v>678</v>
      </c>
      <c r="B714" s="10">
        <f t="shared" si="50"/>
        <v>1.2218</v>
      </c>
      <c r="C714" s="3">
        <f t="shared" ca="1" si="54"/>
        <v>0.18599999999999975</v>
      </c>
      <c r="D714" s="9">
        <f t="shared" ca="1" si="51"/>
        <v>0</v>
      </c>
      <c r="E714" s="10">
        <f t="shared" ca="1" si="52"/>
        <v>0.21849999999999997</v>
      </c>
      <c r="F714" s="9">
        <f t="shared" ca="1" si="53"/>
        <v>0.20489160149999969</v>
      </c>
      <c r="G714" s="7"/>
      <c r="H714" s="9"/>
      <c r="I714" s="3"/>
      <c r="J714" s="3"/>
      <c r="K714" s="36"/>
      <c r="L714" s="38"/>
      <c r="M714" s="37"/>
      <c r="N714" s="37"/>
      <c r="O714" s="37"/>
    </row>
    <row r="715" spans="1:15" x14ac:dyDescent="0.2">
      <c r="A715">
        <f>+MassCurves!A683</f>
        <v>679</v>
      </c>
      <c r="B715" s="10">
        <f t="shared" si="50"/>
        <v>1.2249000000000001</v>
      </c>
      <c r="C715" s="3">
        <f t="shared" ca="1" si="54"/>
        <v>0.1860000000000003</v>
      </c>
      <c r="D715" s="9">
        <f t="shared" ca="1" si="51"/>
        <v>0</v>
      </c>
      <c r="E715" s="10">
        <f t="shared" ca="1" si="52"/>
        <v>0.21849999999999997</v>
      </c>
      <c r="F715" s="9">
        <f t="shared" ca="1" si="53"/>
        <v>0.2048916015000003</v>
      </c>
      <c r="G715" s="7"/>
      <c r="H715" s="9"/>
      <c r="I715" s="3"/>
      <c r="J715" s="3"/>
      <c r="K715" s="36"/>
      <c r="L715" s="38"/>
      <c r="M715" s="37"/>
      <c r="N715" s="37"/>
      <c r="O715" s="37"/>
    </row>
    <row r="716" spans="1:15" x14ac:dyDescent="0.2">
      <c r="A716">
        <f>+MassCurves!A684</f>
        <v>680</v>
      </c>
      <c r="B716" s="10">
        <f t="shared" si="50"/>
        <v>1.228</v>
      </c>
      <c r="C716" s="3">
        <f t="shared" ca="1" si="54"/>
        <v>0.18599999999999975</v>
      </c>
      <c r="D716" s="9">
        <f t="shared" ca="1" si="51"/>
        <v>0</v>
      </c>
      <c r="E716" s="10">
        <f t="shared" ca="1" si="52"/>
        <v>0.21849999999999997</v>
      </c>
      <c r="F716" s="9">
        <f t="shared" ca="1" si="53"/>
        <v>0.20489160149999969</v>
      </c>
      <c r="G716" s="7"/>
      <c r="H716" s="9"/>
      <c r="I716" s="3"/>
      <c r="J716" s="3"/>
      <c r="K716" s="36"/>
      <c r="L716" s="38"/>
      <c r="M716" s="37"/>
      <c r="N716" s="37"/>
      <c r="O716" s="37"/>
    </row>
    <row r="717" spans="1:15" x14ac:dyDescent="0.2">
      <c r="A717">
        <f>+MassCurves!A685</f>
        <v>681</v>
      </c>
      <c r="B717" s="10">
        <f t="shared" si="50"/>
        <v>1.2311000000000001</v>
      </c>
      <c r="C717" s="3">
        <f t="shared" ca="1" si="54"/>
        <v>0.1860000000000003</v>
      </c>
      <c r="D717" s="9">
        <f t="shared" ca="1" si="51"/>
        <v>0</v>
      </c>
      <c r="E717" s="10">
        <f t="shared" ca="1" si="52"/>
        <v>0.21849999999999997</v>
      </c>
      <c r="F717" s="9">
        <f t="shared" ca="1" si="53"/>
        <v>0.2048916015000003</v>
      </c>
      <c r="G717" s="7"/>
      <c r="H717" s="9"/>
      <c r="I717" s="3"/>
      <c r="J717" s="3"/>
      <c r="K717" s="36"/>
      <c r="L717" s="38"/>
      <c r="M717" s="37"/>
      <c r="N717" s="37"/>
      <c r="O717" s="37"/>
    </row>
    <row r="718" spans="1:15" x14ac:dyDescent="0.2">
      <c r="A718">
        <f>+MassCurves!A686</f>
        <v>682</v>
      </c>
      <c r="B718" s="10">
        <f t="shared" si="50"/>
        <v>1.2342</v>
      </c>
      <c r="C718" s="3">
        <f t="shared" ca="1" si="54"/>
        <v>0.18599999999999975</v>
      </c>
      <c r="D718" s="9">
        <f t="shared" ca="1" si="51"/>
        <v>0</v>
      </c>
      <c r="E718" s="10">
        <f t="shared" ca="1" si="52"/>
        <v>0.21849999999999997</v>
      </c>
      <c r="F718" s="9">
        <f t="shared" ca="1" si="53"/>
        <v>0.20489160149999969</v>
      </c>
      <c r="G718" s="7"/>
      <c r="H718" s="9"/>
      <c r="I718" s="3"/>
      <c r="J718" s="3"/>
      <c r="K718" s="36"/>
      <c r="L718" s="38"/>
      <c r="M718" s="37"/>
      <c r="N718" s="37"/>
      <c r="O718" s="37"/>
    </row>
    <row r="719" spans="1:15" x14ac:dyDescent="0.2">
      <c r="A719">
        <f>+MassCurves!A687</f>
        <v>683</v>
      </c>
      <c r="B719" s="10">
        <f t="shared" si="50"/>
        <v>1.2373000000000001</v>
      </c>
      <c r="C719" s="3">
        <f t="shared" ca="1" si="54"/>
        <v>0.1860000000000003</v>
      </c>
      <c r="D719" s="9">
        <f t="shared" ca="1" si="51"/>
        <v>0</v>
      </c>
      <c r="E719" s="10">
        <f t="shared" ca="1" si="52"/>
        <v>0.21849999999999997</v>
      </c>
      <c r="F719" s="9">
        <f t="shared" ca="1" si="53"/>
        <v>0.2048916015000003</v>
      </c>
      <c r="G719" s="7"/>
      <c r="H719" s="9"/>
      <c r="I719" s="3"/>
      <c r="J719" s="3"/>
      <c r="K719" s="36"/>
      <c r="L719" s="38"/>
      <c r="M719" s="37"/>
      <c r="N719" s="37"/>
      <c r="O719" s="37"/>
    </row>
    <row r="720" spans="1:15" x14ac:dyDescent="0.2">
      <c r="A720">
        <f>+MassCurves!A688</f>
        <v>684</v>
      </c>
      <c r="B720" s="10">
        <f t="shared" si="50"/>
        <v>1.2403999999999999</v>
      </c>
      <c r="C720" s="3">
        <f t="shared" ca="1" si="54"/>
        <v>0.18599999999999975</v>
      </c>
      <c r="D720" s="9">
        <f t="shared" ca="1" si="51"/>
        <v>0</v>
      </c>
      <c r="E720" s="10">
        <f t="shared" ca="1" si="52"/>
        <v>0.21849999999999997</v>
      </c>
      <c r="F720" s="9">
        <f t="shared" ca="1" si="53"/>
        <v>0.20489160149999969</v>
      </c>
      <c r="G720" s="7"/>
      <c r="H720" s="9"/>
      <c r="I720" s="3"/>
      <c r="J720" s="3"/>
      <c r="K720" s="36"/>
      <c r="L720" s="38"/>
      <c r="M720" s="37"/>
      <c r="N720" s="37"/>
      <c r="O720" s="37"/>
    </row>
    <row r="721" spans="1:15" x14ac:dyDescent="0.2">
      <c r="A721">
        <f>+MassCurves!A689</f>
        <v>685</v>
      </c>
      <c r="B721" s="10">
        <f t="shared" si="50"/>
        <v>1.2435</v>
      </c>
      <c r="C721" s="3">
        <f t="shared" ca="1" si="54"/>
        <v>0.1860000000000003</v>
      </c>
      <c r="D721" s="9">
        <f t="shared" ca="1" si="51"/>
        <v>0</v>
      </c>
      <c r="E721" s="10">
        <f t="shared" ca="1" si="52"/>
        <v>0.21849999999999997</v>
      </c>
      <c r="F721" s="9">
        <f t="shared" ca="1" si="53"/>
        <v>0.2048916015000003</v>
      </c>
      <c r="G721" s="7"/>
      <c r="H721" s="9"/>
      <c r="I721" s="3"/>
      <c r="J721" s="3"/>
      <c r="K721" s="36"/>
      <c r="L721" s="38"/>
      <c r="M721" s="37"/>
      <c r="N721" s="37"/>
      <c r="O721" s="37"/>
    </row>
    <row r="722" spans="1:15" x14ac:dyDescent="0.2">
      <c r="A722">
        <f>+MassCurves!A690</f>
        <v>686</v>
      </c>
      <c r="B722" s="10">
        <f t="shared" si="50"/>
        <v>1.2465999999999999</v>
      </c>
      <c r="C722" s="3">
        <f t="shared" ca="1" si="54"/>
        <v>0.18599999999999975</v>
      </c>
      <c r="D722" s="9">
        <f t="shared" ca="1" si="51"/>
        <v>0</v>
      </c>
      <c r="E722" s="10">
        <f t="shared" ca="1" si="52"/>
        <v>0.21849999999999997</v>
      </c>
      <c r="F722" s="9">
        <f t="shared" ca="1" si="53"/>
        <v>0.20489160149999969</v>
      </c>
      <c r="G722" s="7"/>
      <c r="H722" s="9"/>
      <c r="I722" s="3"/>
      <c r="J722" s="3"/>
      <c r="K722" s="36"/>
      <c r="L722" s="38"/>
      <c r="M722" s="37"/>
      <c r="N722" s="37"/>
      <c r="O722" s="37"/>
    </row>
    <row r="723" spans="1:15" x14ac:dyDescent="0.2">
      <c r="A723">
        <f>+MassCurves!A691</f>
        <v>687</v>
      </c>
      <c r="B723" s="10">
        <f t="shared" si="50"/>
        <v>1.2497</v>
      </c>
      <c r="C723" s="3">
        <f t="shared" ca="1" si="54"/>
        <v>0.1860000000000003</v>
      </c>
      <c r="D723" s="9">
        <f t="shared" ca="1" si="51"/>
        <v>0</v>
      </c>
      <c r="E723" s="10">
        <f t="shared" ca="1" si="52"/>
        <v>0.21849999999999997</v>
      </c>
      <c r="F723" s="9">
        <f t="shared" ca="1" si="53"/>
        <v>0.2048916015000003</v>
      </c>
      <c r="G723" s="7"/>
      <c r="H723" s="9"/>
      <c r="I723" s="3"/>
      <c r="J723" s="3"/>
      <c r="K723" s="36"/>
      <c r="L723" s="38"/>
      <c r="M723" s="37"/>
      <c r="N723" s="37"/>
      <c r="O723" s="37"/>
    </row>
    <row r="724" spans="1:15" x14ac:dyDescent="0.2">
      <c r="A724">
        <f>+MassCurves!A692</f>
        <v>688</v>
      </c>
      <c r="B724" s="10">
        <f t="shared" si="50"/>
        <v>1.2528000000000001</v>
      </c>
      <c r="C724" s="3">
        <f t="shared" ca="1" si="54"/>
        <v>0.1860000000000003</v>
      </c>
      <c r="D724" s="9">
        <f t="shared" ca="1" si="51"/>
        <v>0</v>
      </c>
      <c r="E724" s="10">
        <f t="shared" ca="1" si="52"/>
        <v>0.21849999999999997</v>
      </c>
      <c r="F724" s="9">
        <f t="shared" ca="1" si="53"/>
        <v>0.2048916015000003</v>
      </c>
      <c r="G724" s="7"/>
      <c r="H724" s="9"/>
      <c r="I724" s="3"/>
      <c r="J724" s="3"/>
      <c r="K724" s="36"/>
      <c r="L724" s="38"/>
      <c r="M724" s="37"/>
      <c r="N724" s="37"/>
      <c r="O724" s="37"/>
    </row>
    <row r="725" spans="1:15" x14ac:dyDescent="0.2">
      <c r="A725">
        <f>+MassCurves!A693</f>
        <v>689</v>
      </c>
      <c r="B725" s="10">
        <f t="shared" si="50"/>
        <v>1.2559</v>
      </c>
      <c r="C725" s="3">
        <f t="shared" ca="1" si="54"/>
        <v>0.18599999999999975</v>
      </c>
      <c r="D725" s="9">
        <f t="shared" ca="1" si="51"/>
        <v>0</v>
      </c>
      <c r="E725" s="10">
        <f t="shared" ca="1" si="52"/>
        <v>0.21849999999999997</v>
      </c>
      <c r="F725" s="9">
        <f t="shared" ca="1" si="53"/>
        <v>0.20489160149999969</v>
      </c>
      <c r="G725" s="7"/>
      <c r="H725" s="9"/>
      <c r="I725" s="3"/>
      <c r="J725" s="3"/>
      <c r="K725" s="36"/>
      <c r="L725" s="38"/>
      <c r="M725" s="37"/>
      <c r="N725" s="37"/>
      <c r="O725" s="37"/>
    </row>
    <row r="726" spans="1:15" x14ac:dyDescent="0.2">
      <c r="A726">
        <f>+MassCurves!A694</f>
        <v>690</v>
      </c>
      <c r="B726" s="10">
        <f t="shared" si="50"/>
        <v>1.2590000000000001</v>
      </c>
      <c r="C726" s="3">
        <f t="shared" ca="1" si="54"/>
        <v>0.1860000000000003</v>
      </c>
      <c r="D726" s="9">
        <f t="shared" ca="1" si="51"/>
        <v>0</v>
      </c>
      <c r="E726" s="10">
        <f t="shared" ca="1" si="52"/>
        <v>0.21849999999999997</v>
      </c>
      <c r="F726" s="9">
        <f t="shared" ca="1" si="53"/>
        <v>0.2048916015000003</v>
      </c>
      <c r="G726" s="7"/>
      <c r="H726" s="9"/>
      <c r="I726" s="3"/>
      <c r="J726" s="3"/>
      <c r="K726" s="36"/>
      <c r="L726" s="38"/>
      <c r="M726" s="37"/>
      <c r="N726" s="37"/>
      <c r="O726" s="37"/>
    </row>
    <row r="727" spans="1:15" x14ac:dyDescent="0.2">
      <c r="A727">
        <f>+MassCurves!A695</f>
        <v>691</v>
      </c>
      <c r="B727" s="10">
        <f t="shared" si="50"/>
        <v>1.2621</v>
      </c>
      <c r="C727" s="3">
        <f t="shared" ca="1" si="54"/>
        <v>0.18599999999999975</v>
      </c>
      <c r="D727" s="9">
        <f t="shared" ca="1" si="51"/>
        <v>0</v>
      </c>
      <c r="E727" s="10">
        <f t="shared" ca="1" si="52"/>
        <v>0.21849999999999997</v>
      </c>
      <c r="F727" s="9">
        <f t="shared" ca="1" si="53"/>
        <v>0.20489160149999969</v>
      </c>
      <c r="G727" s="7"/>
      <c r="H727" s="9"/>
      <c r="I727" s="3"/>
      <c r="J727" s="3"/>
      <c r="K727" s="36"/>
      <c r="L727" s="38"/>
      <c r="M727" s="37"/>
      <c r="N727" s="37"/>
      <c r="O727" s="37"/>
    </row>
    <row r="728" spans="1:15" x14ac:dyDescent="0.2">
      <c r="A728">
        <f>+MassCurves!A696</f>
        <v>692</v>
      </c>
      <c r="B728" s="10">
        <f t="shared" si="50"/>
        <v>1.2652000000000001</v>
      </c>
      <c r="C728" s="3">
        <f t="shared" ca="1" si="54"/>
        <v>0.1860000000000003</v>
      </c>
      <c r="D728" s="9">
        <f t="shared" ca="1" si="51"/>
        <v>0</v>
      </c>
      <c r="E728" s="10">
        <f t="shared" ca="1" si="52"/>
        <v>0.21849999999999997</v>
      </c>
      <c r="F728" s="9">
        <f t="shared" ca="1" si="53"/>
        <v>0.2048916015000003</v>
      </c>
      <c r="G728" s="7"/>
      <c r="H728" s="9"/>
      <c r="I728" s="3"/>
      <c r="J728" s="3"/>
      <c r="K728" s="36"/>
      <c r="L728" s="38"/>
      <c r="M728" s="37"/>
      <c r="N728" s="37"/>
      <c r="O728" s="37"/>
    </row>
    <row r="729" spans="1:15" x14ac:dyDescent="0.2">
      <c r="A729">
        <f>+MassCurves!A697</f>
        <v>693</v>
      </c>
      <c r="B729" s="10">
        <f t="shared" si="50"/>
        <v>1.2683</v>
      </c>
      <c r="C729" s="3">
        <f t="shared" ca="1" si="54"/>
        <v>0.18599999999999975</v>
      </c>
      <c r="D729" s="9">
        <f t="shared" ca="1" si="51"/>
        <v>0</v>
      </c>
      <c r="E729" s="10">
        <f t="shared" ca="1" si="52"/>
        <v>0.21849999999999997</v>
      </c>
      <c r="F729" s="9">
        <f t="shared" ca="1" si="53"/>
        <v>0.20489160149999969</v>
      </c>
      <c r="G729" s="7"/>
      <c r="H729" s="9"/>
      <c r="I729" s="3"/>
      <c r="J729" s="3"/>
      <c r="K729" s="36"/>
      <c r="L729" s="38"/>
      <c r="M729" s="37"/>
      <c r="N729" s="37"/>
      <c r="O729" s="37"/>
    </row>
    <row r="730" spans="1:15" x14ac:dyDescent="0.2">
      <c r="A730">
        <f>+MassCurves!A698</f>
        <v>694</v>
      </c>
      <c r="B730" s="10">
        <f t="shared" si="50"/>
        <v>1.2714000000000001</v>
      </c>
      <c r="C730" s="3">
        <f t="shared" ca="1" si="54"/>
        <v>0.1860000000000003</v>
      </c>
      <c r="D730" s="9">
        <f t="shared" ca="1" si="51"/>
        <v>0</v>
      </c>
      <c r="E730" s="10">
        <f t="shared" ca="1" si="52"/>
        <v>0.21849999999999997</v>
      </c>
      <c r="F730" s="9">
        <f t="shared" ca="1" si="53"/>
        <v>0.2048916015000003</v>
      </c>
      <c r="G730" s="7"/>
      <c r="H730" s="9"/>
      <c r="I730" s="3"/>
      <c r="J730" s="3"/>
      <c r="K730" s="36"/>
      <c r="L730" s="38"/>
      <c r="M730" s="37"/>
      <c r="N730" s="37"/>
      <c r="O730" s="37"/>
    </row>
    <row r="731" spans="1:15" x14ac:dyDescent="0.2">
      <c r="A731">
        <f>+MassCurves!A699</f>
        <v>695</v>
      </c>
      <c r="B731" s="10">
        <f t="shared" si="50"/>
        <v>1.2745</v>
      </c>
      <c r="C731" s="3">
        <f t="shared" ca="1" si="54"/>
        <v>0.18599999999999975</v>
      </c>
      <c r="D731" s="9">
        <f t="shared" ca="1" si="51"/>
        <v>0</v>
      </c>
      <c r="E731" s="10">
        <f t="shared" ca="1" si="52"/>
        <v>0.21849999999999997</v>
      </c>
      <c r="F731" s="9">
        <f t="shared" ca="1" si="53"/>
        <v>0.20489160149999969</v>
      </c>
      <c r="G731" s="7"/>
      <c r="H731" s="9"/>
      <c r="I731" s="3"/>
      <c r="J731" s="3"/>
      <c r="K731" s="36"/>
      <c r="L731" s="38"/>
      <c r="M731" s="37"/>
      <c r="N731" s="37"/>
      <c r="O731" s="37"/>
    </row>
    <row r="732" spans="1:15" x14ac:dyDescent="0.2">
      <c r="A732">
        <f>+MassCurves!A700</f>
        <v>696</v>
      </c>
      <c r="B732" s="10">
        <f t="shared" si="50"/>
        <v>1.2776000000000001</v>
      </c>
      <c r="C732" s="3">
        <f t="shared" ca="1" si="54"/>
        <v>0.1860000000000003</v>
      </c>
      <c r="D732" s="9">
        <f t="shared" ca="1" si="51"/>
        <v>0</v>
      </c>
      <c r="E732" s="10">
        <f t="shared" ca="1" si="52"/>
        <v>0.21849999999999997</v>
      </c>
      <c r="F732" s="9">
        <f t="shared" ca="1" si="53"/>
        <v>0.2048916015000003</v>
      </c>
      <c r="G732" s="7"/>
      <c r="H732" s="9"/>
      <c r="I732" s="3"/>
      <c r="J732" s="3"/>
      <c r="K732" s="36"/>
      <c r="L732" s="38"/>
      <c r="M732" s="37"/>
      <c r="N732" s="37"/>
      <c r="O732" s="37"/>
    </row>
    <row r="733" spans="1:15" x14ac:dyDescent="0.2">
      <c r="A733">
        <f>+MassCurves!A701</f>
        <v>697</v>
      </c>
      <c r="B733" s="10">
        <f t="shared" si="50"/>
        <v>1.2806999999999999</v>
      </c>
      <c r="C733" s="3">
        <f t="shared" ca="1" si="54"/>
        <v>0.18599999999999975</v>
      </c>
      <c r="D733" s="9">
        <f t="shared" ca="1" si="51"/>
        <v>0</v>
      </c>
      <c r="E733" s="10">
        <f t="shared" ca="1" si="52"/>
        <v>0.21849999999999997</v>
      </c>
      <c r="F733" s="9">
        <f t="shared" ca="1" si="53"/>
        <v>0.20489160149999969</v>
      </c>
      <c r="G733" s="7"/>
      <c r="H733" s="9"/>
      <c r="I733" s="3"/>
      <c r="J733" s="3"/>
      <c r="K733" s="36"/>
      <c r="L733" s="38"/>
      <c r="M733" s="37"/>
      <c r="N733" s="37"/>
      <c r="O733" s="37"/>
    </row>
    <row r="734" spans="1:15" x14ac:dyDescent="0.2">
      <c r="A734">
        <f>+MassCurves!A702</f>
        <v>698</v>
      </c>
      <c r="B734" s="10">
        <f t="shared" si="50"/>
        <v>1.2838000000000001</v>
      </c>
      <c r="C734" s="3">
        <f t="shared" ca="1" si="54"/>
        <v>0.1860000000000003</v>
      </c>
      <c r="D734" s="9">
        <f t="shared" ca="1" si="51"/>
        <v>0</v>
      </c>
      <c r="E734" s="10">
        <f t="shared" ca="1" si="52"/>
        <v>0.21849999999999997</v>
      </c>
      <c r="F734" s="9">
        <f t="shared" ca="1" si="53"/>
        <v>0.2048916015000003</v>
      </c>
      <c r="G734" s="7"/>
      <c r="H734" s="9"/>
      <c r="I734" s="3"/>
      <c r="J734" s="3"/>
      <c r="K734" s="36"/>
      <c r="L734" s="38"/>
      <c r="M734" s="37"/>
      <c r="N734" s="37"/>
      <c r="O734" s="37"/>
    </row>
    <row r="735" spans="1:15" x14ac:dyDescent="0.2">
      <c r="A735">
        <f>+MassCurves!A703</f>
        <v>699</v>
      </c>
      <c r="B735" s="10">
        <f t="shared" si="50"/>
        <v>1.2868999999999999</v>
      </c>
      <c r="C735" s="3">
        <f t="shared" ca="1" si="54"/>
        <v>0.18599999999999975</v>
      </c>
      <c r="D735" s="9">
        <f t="shared" ca="1" si="51"/>
        <v>0</v>
      </c>
      <c r="E735" s="10">
        <f t="shared" ca="1" si="52"/>
        <v>0.21849999999999997</v>
      </c>
      <c r="F735" s="9">
        <f t="shared" ca="1" si="53"/>
        <v>0.20489160149999969</v>
      </c>
      <c r="G735" s="7"/>
      <c r="H735" s="9"/>
      <c r="I735" s="3"/>
      <c r="J735" s="3"/>
      <c r="K735" s="36"/>
      <c r="L735" s="38"/>
      <c r="M735" s="37"/>
      <c r="N735" s="37"/>
      <c r="O735" s="37"/>
    </row>
    <row r="736" spans="1:15" x14ac:dyDescent="0.2">
      <c r="A736">
        <f>+MassCurves!A704</f>
        <v>700</v>
      </c>
      <c r="B736" s="10">
        <f t="shared" si="50"/>
        <v>1.29</v>
      </c>
      <c r="C736" s="3">
        <f t="shared" ca="1" si="54"/>
        <v>0.1860000000000003</v>
      </c>
      <c r="D736" s="9">
        <f t="shared" ca="1" si="51"/>
        <v>0</v>
      </c>
      <c r="E736" s="10">
        <f t="shared" ca="1" si="52"/>
        <v>0.21849999999999997</v>
      </c>
      <c r="F736" s="9">
        <f t="shared" ca="1" si="53"/>
        <v>0.2048916015000003</v>
      </c>
      <c r="G736" s="7"/>
      <c r="H736" s="9"/>
      <c r="I736" s="3"/>
      <c r="J736" s="3"/>
      <c r="K736" s="36"/>
      <c r="L736" s="38"/>
      <c r="M736" s="37"/>
      <c r="N736" s="37"/>
      <c r="O736" s="37"/>
    </row>
    <row r="737" spans="1:15" x14ac:dyDescent="0.2">
      <c r="A737">
        <f>+MassCurves!A705</f>
        <v>701</v>
      </c>
      <c r="B737" s="10">
        <f t="shared" si="50"/>
        <v>1.2938000000000001</v>
      </c>
      <c r="C737" s="3">
        <f t="shared" ca="1" si="54"/>
        <v>0.18768000000000012</v>
      </c>
      <c r="D737" s="9">
        <f t="shared" ca="1" si="51"/>
        <v>0</v>
      </c>
      <c r="E737" s="10">
        <f t="shared" ca="1" si="52"/>
        <v>0.21849999999999997</v>
      </c>
      <c r="F737" s="9">
        <f t="shared" ca="1" si="53"/>
        <v>0.20674223532000011</v>
      </c>
      <c r="G737" s="7"/>
      <c r="H737" s="9"/>
      <c r="I737" s="3"/>
      <c r="J737" s="3"/>
      <c r="K737" s="36"/>
      <c r="L737" s="38"/>
      <c r="M737" s="37"/>
      <c r="N737" s="37"/>
      <c r="O737" s="37"/>
    </row>
    <row r="738" spans="1:15" x14ac:dyDescent="0.2">
      <c r="A738">
        <f>+MassCurves!A706</f>
        <v>702</v>
      </c>
      <c r="B738" s="10">
        <f t="shared" si="50"/>
        <v>1.2976000000000001</v>
      </c>
      <c r="C738" s="3">
        <f t="shared" ca="1" si="54"/>
        <v>0.18935999999999992</v>
      </c>
      <c r="D738" s="9">
        <f t="shared" ca="1" si="51"/>
        <v>0</v>
      </c>
      <c r="E738" s="10">
        <f t="shared" ca="1" si="52"/>
        <v>0.21849999999999997</v>
      </c>
      <c r="F738" s="9">
        <f t="shared" ca="1" si="53"/>
        <v>0.20859286913999986</v>
      </c>
      <c r="G738" s="7"/>
      <c r="H738" s="9"/>
      <c r="I738" s="3"/>
      <c r="J738" s="3"/>
      <c r="K738" s="36"/>
      <c r="L738" s="38"/>
      <c r="M738" s="37"/>
      <c r="N738" s="37"/>
      <c r="O738" s="37"/>
    </row>
    <row r="739" spans="1:15" x14ac:dyDescent="0.2">
      <c r="A739">
        <f>+MassCurves!A707</f>
        <v>703</v>
      </c>
      <c r="B739" s="10">
        <f t="shared" si="50"/>
        <v>1.3014000000000001</v>
      </c>
      <c r="C739" s="3">
        <f t="shared" ca="1" si="54"/>
        <v>0.19104000000000027</v>
      </c>
      <c r="D739" s="9">
        <f t="shared" ca="1" si="51"/>
        <v>0</v>
      </c>
      <c r="E739" s="10">
        <f t="shared" ca="1" si="52"/>
        <v>0.21849999999999997</v>
      </c>
      <c r="F739" s="9">
        <f t="shared" ca="1" si="53"/>
        <v>0.21044350296000025</v>
      </c>
      <c r="G739" s="7"/>
      <c r="H739" s="9"/>
      <c r="I739" s="3"/>
      <c r="J739" s="3"/>
      <c r="K739" s="36"/>
      <c r="L739" s="38"/>
      <c r="M739" s="37"/>
      <c r="N739" s="37"/>
      <c r="O739" s="37"/>
    </row>
    <row r="740" spans="1:15" x14ac:dyDescent="0.2">
      <c r="A740">
        <f>+MassCurves!A708</f>
        <v>704</v>
      </c>
      <c r="B740" s="10">
        <f t="shared" ref="B740:B803" si="55">+HLOOKUP($B$9,MassCurve,(A740+2))</f>
        <v>1.3052000000000001</v>
      </c>
      <c r="C740" s="3">
        <f t="shared" ca="1" si="54"/>
        <v>0.19272000000000009</v>
      </c>
      <c r="D740" s="9">
        <f t="shared" ca="1" si="51"/>
        <v>0</v>
      </c>
      <c r="E740" s="10">
        <f t="shared" ca="1" si="52"/>
        <v>0.21849999999999997</v>
      </c>
      <c r="F740" s="9">
        <f t="shared" ca="1" si="53"/>
        <v>0.21229413678000006</v>
      </c>
      <c r="G740" s="7"/>
      <c r="H740" s="9"/>
      <c r="I740" s="3"/>
      <c r="J740" s="3"/>
      <c r="K740" s="36"/>
      <c r="L740" s="38"/>
      <c r="M740" s="37"/>
      <c r="N740" s="37"/>
      <c r="O740" s="37"/>
    </row>
    <row r="741" spans="1:15" x14ac:dyDescent="0.2">
      <c r="A741">
        <f>+MassCurves!A709</f>
        <v>705</v>
      </c>
      <c r="B741" s="10">
        <f t="shared" si="55"/>
        <v>1.3089999999999999</v>
      </c>
      <c r="C741" s="3">
        <f t="shared" ca="1" si="54"/>
        <v>0.19439999999999991</v>
      </c>
      <c r="D741" s="9">
        <f t="shared" ref="D741:D804" ca="1" si="56">VLOOKUP(C741,Cinterp,$B$10+1)</f>
        <v>0</v>
      </c>
      <c r="E741" s="10">
        <f t="shared" ref="E741:E804" ca="1" si="57">0.95*MAX(0,$B$7)/100+D741*(1-MAX(0,$B$7)/100)</f>
        <v>0.21849999999999997</v>
      </c>
      <c r="F741" s="9">
        <f t="shared" ref="F741:F804" ca="1" si="58">+E741*C741*MAX(0.05,$B$5)*1.0083</f>
        <v>0.21414477059999987</v>
      </c>
      <c r="G741" s="7"/>
      <c r="H741" s="9"/>
      <c r="I741" s="3"/>
      <c r="J741" s="3"/>
      <c r="K741" s="36"/>
      <c r="L741" s="38"/>
      <c r="M741" s="37"/>
      <c r="N741" s="37"/>
      <c r="O741" s="37"/>
    </row>
    <row r="742" spans="1:15" x14ac:dyDescent="0.2">
      <c r="A742">
        <f>+MassCurves!A710</f>
        <v>706</v>
      </c>
      <c r="B742" s="10">
        <f t="shared" si="55"/>
        <v>1.3128</v>
      </c>
      <c r="C742" s="3">
        <f t="shared" ref="C742:C805" ca="1" si="59">+IF(A742&lt;MAX(5,$B$6),(B742-B741)*60,(B742-OFFSET(B742,-MAX(5,$B$6),0,1,1))/(A742-OFFSET(A742,-MAX(5,$B$6),0,1,1))*60)</f>
        <v>0.19607999999999973</v>
      </c>
      <c r="D742" s="9">
        <f t="shared" ca="1" si="56"/>
        <v>0</v>
      </c>
      <c r="E742" s="10">
        <f t="shared" ca="1" si="57"/>
        <v>0.21849999999999997</v>
      </c>
      <c r="F742" s="9">
        <f t="shared" ca="1" si="58"/>
        <v>0.21599540441999965</v>
      </c>
      <c r="G742" s="7"/>
      <c r="H742" s="9"/>
      <c r="I742" s="3"/>
      <c r="J742" s="3"/>
      <c r="K742" s="36"/>
      <c r="L742" s="38"/>
      <c r="M742" s="37"/>
      <c r="N742" s="37"/>
      <c r="O742" s="37"/>
    </row>
    <row r="743" spans="1:15" x14ac:dyDescent="0.2">
      <c r="A743">
        <f>+MassCurves!A711</f>
        <v>707</v>
      </c>
      <c r="B743" s="10">
        <f t="shared" si="55"/>
        <v>1.3166</v>
      </c>
      <c r="C743" s="3">
        <f t="shared" ca="1" si="59"/>
        <v>0.19776000000000007</v>
      </c>
      <c r="D743" s="9">
        <f t="shared" ca="1" si="56"/>
        <v>0</v>
      </c>
      <c r="E743" s="10">
        <f t="shared" ca="1" si="57"/>
        <v>0.21849999999999997</v>
      </c>
      <c r="F743" s="9">
        <f t="shared" ca="1" si="58"/>
        <v>0.21784603824000004</v>
      </c>
      <c r="G743" s="7"/>
      <c r="H743" s="9"/>
      <c r="I743" s="3"/>
      <c r="J743" s="3"/>
      <c r="K743" s="36"/>
      <c r="L743" s="38"/>
      <c r="M743" s="37"/>
      <c r="N743" s="37"/>
      <c r="O743" s="37"/>
    </row>
    <row r="744" spans="1:15" x14ac:dyDescent="0.2">
      <c r="A744">
        <f>+MassCurves!A712</f>
        <v>708</v>
      </c>
      <c r="B744" s="10">
        <f t="shared" si="55"/>
        <v>1.3204</v>
      </c>
      <c r="C744" s="3">
        <f t="shared" ca="1" si="59"/>
        <v>0.19943999999999987</v>
      </c>
      <c r="D744" s="9">
        <f t="shared" ca="1" si="56"/>
        <v>0</v>
      </c>
      <c r="E744" s="10">
        <f t="shared" ca="1" si="57"/>
        <v>0.21849999999999997</v>
      </c>
      <c r="F744" s="9">
        <f t="shared" ca="1" si="58"/>
        <v>0.21969667205999982</v>
      </c>
      <c r="G744" s="7"/>
      <c r="H744" s="9"/>
      <c r="I744" s="3"/>
      <c r="J744" s="3"/>
      <c r="K744" s="36"/>
      <c r="L744" s="38"/>
      <c r="M744" s="37"/>
      <c r="N744" s="37"/>
      <c r="O744" s="37"/>
    </row>
    <row r="745" spans="1:15" x14ac:dyDescent="0.2">
      <c r="A745">
        <f>+MassCurves!A713</f>
        <v>709</v>
      </c>
      <c r="B745" s="10">
        <f t="shared" si="55"/>
        <v>1.3242</v>
      </c>
      <c r="C745" s="3">
        <f t="shared" ca="1" si="59"/>
        <v>0.20112000000000024</v>
      </c>
      <c r="D745" s="9">
        <f t="shared" ca="1" si="56"/>
        <v>0</v>
      </c>
      <c r="E745" s="10">
        <f t="shared" ca="1" si="57"/>
        <v>0.21849999999999997</v>
      </c>
      <c r="F745" s="9">
        <f t="shared" ca="1" si="58"/>
        <v>0.22154730588000024</v>
      </c>
      <c r="G745" s="7"/>
      <c r="H745" s="9"/>
      <c r="I745" s="3"/>
      <c r="J745" s="3"/>
      <c r="K745" s="36"/>
      <c r="L745" s="38"/>
      <c r="M745" s="37"/>
      <c r="N745" s="37"/>
      <c r="O745" s="37"/>
    </row>
    <row r="746" spans="1:15" x14ac:dyDescent="0.2">
      <c r="A746">
        <f>+MassCurves!A714</f>
        <v>710</v>
      </c>
      <c r="B746" s="10">
        <f t="shared" si="55"/>
        <v>1.3280000000000001</v>
      </c>
      <c r="C746" s="3">
        <f t="shared" ca="1" si="59"/>
        <v>0.20280000000000004</v>
      </c>
      <c r="D746" s="9">
        <f t="shared" ca="1" si="56"/>
        <v>0</v>
      </c>
      <c r="E746" s="10">
        <f t="shared" ca="1" si="57"/>
        <v>0.21849999999999997</v>
      </c>
      <c r="F746" s="9">
        <f t="shared" ca="1" si="58"/>
        <v>0.22339793970000002</v>
      </c>
      <c r="G746" s="7"/>
      <c r="H746" s="9"/>
      <c r="I746" s="3"/>
      <c r="J746" s="3"/>
      <c r="K746" s="36"/>
      <c r="L746" s="38"/>
      <c r="M746" s="37"/>
      <c r="N746" s="37"/>
      <c r="O746" s="37"/>
    </row>
    <row r="747" spans="1:15" x14ac:dyDescent="0.2">
      <c r="A747">
        <f>+MassCurves!A715</f>
        <v>711</v>
      </c>
      <c r="B747" s="10">
        <f t="shared" si="55"/>
        <v>1.3318000000000001</v>
      </c>
      <c r="C747" s="3">
        <f t="shared" ca="1" si="59"/>
        <v>0.20448000000000038</v>
      </c>
      <c r="D747" s="9">
        <f t="shared" ca="1" si="56"/>
        <v>0</v>
      </c>
      <c r="E747" s="10">
        <f t="shared" ca="1" si="57"/>
        <v>0.21849999999999997</v>
      </c>
      <c r="F747" s="9">
        <f t="shared" ca="1" si="58"/>
        <v>0.22524857352000041</v>
      </c>
      <c r="G747" s="7"/>
      <c r="H747" s="9"/>
      <c r="I747" s="3"/>
      <c r="J747" s="3"/>
      <c r="K747" s="36"/>
      <c r="L747" s="38"/>
      <c r="M747" s="37"/>
      <c r="N747" s="37"/>
      <c r="O747" s="37"/>
    </row>
    <row r="748" spans="1:15" x14ac:dyDescent="0.2">
      <c r="A748">
        <f>+MassCurves!A716</f>
        <v>712</v>
      </c>
      <c r="B748" s="10">
        <f t="shared" si="55"/>
        <v>1.3356000000000001</v>
      </c>
      <c r="C748" s="3">
        <f t="shared" ca="1" si="59"/>
        <v>0.2061600000000002</v>
      </c>
      <c r="D748" s="9">
        <f t="shared" ca="1" si="56"/>
        <v>0</v>
      </c>
      <c r="E748" s="10">
        <f t="shared" ca="1" si="57"/>
        <v>0.21849999999999997</v>
      </c>
      <c r="F748" s="9">
        <f t="shared" ca="1" si="58"/>
        <v>0.22709920734000019</v>
      </c>
      <c r="G748" s="7"/>
      <c r="H748" s="9"/>
      <c r="I748" s="3"/>
      <c r="J748" s="3"/>
      <c r="K748" s="36"/>
      <c r="L748" s="38"/>
      <c r="M748" s="37"/>
      <c r="N748" s="37"/>
      <c r="O748" s="37"/>
    </row>
    <row r="749" spans="1:15" x14ac:dyDescent="0.2">
      <c r="A749">
        <f>+MassCurves!A717</f>
        <v>713</v>
      </c>
      <c r="B749" s="10">
        <f t="shared" si="55"/>
        <v>1.3393999999999999</v>
      </c>
      <c r="C749" s="3">
        <f t="shared" ca="1" si="59"/>
        <v>0.20783999999999947</v>
      </c>
      <c r="D749" s="9">
        <f t="shared" ca="1" si="56"/>
        <v>0</v>
      </c>
      <c r="E749" s="10">
        <f t="shared" ca="1" si="57"/>
        <v>0.21849999999999997</v>
      </c>
      <c r="F749" s="9">
        <f t="shared" ca="1" si="58"/>
        <v>0.22894984115999936</v>
      </c>
      <c r="G749" s="7"/>
      <c r="H749" s="9"/>
      <c r="I749" s="3"/>
      <c r="J749" s="3"/>
      <c r="K749" s="36"/>
      <c r="L749" s="38"/>
      <c r="M749" s="37"/>
      <c r="N749" s="37"/>
      <c r="O749" s="37"/>
    </row>
    <row r="750" spans="1:15" x14ac:dyDescent="0.2">
      <c r="A750">
        <f>+MassCurves!A718</f>
        <v>714</v>
      </c>
      <c r="B750" s="10">
        <f t="shared" si="55"/>
        <v>1.3431999999999999</v>
      </c>
      <c r="C750" s="3">
        <f t="shared" ca="1" si="59"/>
        <v>0.20951999999999985</v>
      </c>
      <c r="D750" s="9">
        <f t="shared" ca="1" si="56"/>
        <v>0</v>
      </c>
      <c r="E750" s="10">
        <f t="shared" ca="1" si="57"/>
        <v>0.21849999999999997</v>
      </c>
      <c r="F750" s="9">
        <f t="shared" ca="1" si="58"/>
        <v>0.23080047497999978</v>
      </c>
      <c r="G750" s="7"/>
      <c r="H750" s="9"/>
      <c r="I750" s="3"/>
      <c r="J750" s="3"/>
      <c r="K750" s="36"/>
      <c r="L750" s="38"/>
      <c r="M750" s="37"/>
      <c r="N750" s="37"/>
      <c r="O750" s="37"/>
    </row>
    <row r="751" spans="1:15" x14ac:dyDescent="0.2">
      <c r="A751">
        <f>+MassCurves!A719</f>
        <v>715</v>
      </c>
      <c r="B751" s="10">
        <f t="shared" si="55"/>
        <v>1.347</v>
      </c>
      <c r="C751" s="3">
        <f t="shared" ca="1" si="59"/>
        <v>0.21119999999999964</v>
      </c>
      <c r="D751" s="9">
        <f t="shared" ca="1" si="56"/>
        <v>0</v>
      </c>
      <c r="E751" s="10">
        <f t="shared" ca="1" si="57"/>
        <v>0.21849999999999997</v>
      </c>
      <c r="F751" s="9">
        <f t="shared" ca="1" si="58"/>
        <v>0.23265110879999956</v>
      </c>
      <c r="G751" s="7"/>
      <c r="H751" s="9"/>
      <c r="I751" s="3"/>
      <c r="J751" s="3"/>
      <c r="K751" s="36"/>
      <c r="L751" s="38"/>
      <c r="M751" s="37"/>
      <c r="N751" s="37"/>
      <c r="O751" s="37"/>
    </row>
    <row r="752" spans="1:15" x14ac:dyDescent="0.2">
      <c r="A752">
        <f>+MassCurves!A720</f>
        <v>716</v>
      </c>
      <c r="B752" s="10">
        <f t="shared" si="55"/>
        <v>1.3508</v>
      </c>
      <c r="C752" s="3">
        <f t="shared" ca="1" si="59"/>
        <v>0.21287999999999999</v>
      </c>
      <c r="D752" s="9">
        <f t="shared" ca="1" si="56"/>
        <v>0</v>
      </c>
      <c r="E752" s="10">
        <f t="shared" ca="1" si="57"/>
        <v>0.21849999999999997</v>
      </c>
      <c r="F752" s="9">
        <f t="shared" ca="1" si="58"/>
        <v>0.23450174261999995</v>
      </c>
      <c r="G752" s="7"/>
      <c r="H752" s="9"/>
      <c r="I752" s="3"/>
      <c r="J752" s="3"/>
      <c r="K752" s="36"/>
      <c r="L752" s="38"/>
      <c r="M752" s="37"/>
      <c r="N752" s="37"/>
      <c r="O752" s="37"/>
    </row>
    <row r="753" spans="1:15" x14ac:dyDescent="0.2">
      <c r="A753">
        <f>+MassCurves!A721</f>
        <v>717</v>
      </c>
      <c r="B753" s="10">
        <f t="shared" si="55"/>
        <v>1.3546</v>
      </c>
      <c r="C753" s="3">
        <f t="shared" ca="1" si="59"/>
        <v>0.21455999999999983</v>
      </c>
      <c r="D753" s="9">
        <f t="shared" ca="1" si="56"/>
        <v>0</v>
      </c>
      <c r="E753" s="10">
        <f t="shared" ca="1" si="57"/>
        <v>0.21849999999999997</v>
      </c>
      <c r="F753" s="9">
        <f t="shared" ca="1" si="58"/>
        <v>0.23635237643999976</v>
      </c>
      <c r="G753" s="7"/>
      <c r="H753" s="9"/>
      <c r="I753" s="3"/>
      <c r="J753" s="3"/>
      <c r="K753" s="36"/>
      <c r="L753" s="38"/>
      <c r="M753" s="37"/>
      <c r="N753" s="37"/>
      <c r="O753" s="37"/>
    </row>
    <row r="754" spans="1:15" x14ac:dyDescent="0.2">
      <c r="A754">
        <f>+MassCurves!A722</f>
        <v>718</v>
      </c>
      <c r="B754" s="10">
        <f t="shared" si="55"/>
        <v>1.3584000000000001</v>
      </c>
      <c r="C754" s="3">
        <f t="shared" ca="1" si="59"/>
        <v>0.21624000000000015</v>
      </c>
      <c r="D754" s="9">
        <f t="shared" ca="1" si="56"/>
        <v>0</v>
      </c>
      <c r="E754" s="10">
        <f t="shared" ca="1" si="57"/>
        <v>0.21849999999999997</v>
      </c>
      <c r="F754" s="9">
        <f t="shared" ca="1" si="58"/>
        <v>0.23820301026000015</v>
      </c>
      <c r="G754" s="7"/>
      <c r="H754" s="9"/>
      <c r="I754" s="3"/>
      <c r="J754" s="3"/>
      <c r="K754" s="36"/>
      <c r="L754" s="38"/>
      <c r="M754" s="37"/>
      <c r="N754" s="37"/>
      <c r="O754" s="37"/>
    </row>
    <row r="755" spans="1:15" x14ac:dyDescent="0.2">
      <c r="A755">
        <f>+MassCurves!A723</f>
        <v>719</v>
      </c>
      <c r="B755" s="10">
        <f t="shared" si="55"/>
        <v>1.3622000000000001</v>
      </c>
      <c r="C755" s="3">
        <f t="shared" ca="1" si="59"/>
        <v>0.21792</v>
      </c>
      <c r="D755" s="9">
        <f t="shared" ca="1" si="56"/>
        <v>0</v>
      </c>
      <c r="E755" s="10">
        <f t="shared" ca="1" si="57"/>
        <v>0.21849999999999997</v>
      </c>
      <c r="F755" s="9">
        <f t="shared" ca="1" si="58"/>
        <v>0.24005364407999996</v>
      </c>
      <c r="G755" s="7"/>
      <c r="H755" s="9"/>
      <c r="I755" s="3"/>
      <c r="J755" s="3"/>
      <c r="K755" s="36"/>
      <c r="L755" s="38"/>
      <c r="M755" s="37"/>
      <c r="N755" s="37"/>
      <c r="O755" s="37"/>
    </row>
    <row r="756" spans="1:15" x14ac:dyDescent="0.2">
      <c r="A756">
        <f>+MassCurves!A724</f>
        <v>720</v>
      </c>
      <c r="B756" s="10">
        <f t="shared" si="55"/>
        <v>1.3660000000000001</v>
      </c>
      <c r="C756" s="3">
        <f t="shared" ca="1" si="59"/>
        <v>0.21960000000000032</v>
      </c>
      <c r="D756" s="9">
        <f t="shared" ca="1" si="56"/>
        <v>0</v>
      </c>
      <c r="E756" s="10">
        <f t="shared" ca="1" si="57"/>
        <v>0.21849999999999997</v>
      </c>
      <c r="F756" s="9">
        <f t="shared" ca="1" si="58"/>
        <v>0.24190427790000033</v>
      </c>
      <c r="G756" s="7"/>
      <c r="H756" s="9"/>
      <c r="I756" s="3"/>
      <c r="J756" s="3"/>
      <c r="K756" s="36"/>
      <c r="L756" s="38"/>
      <c r="M756" s="37"/>
      <c r="N756" s="37"/>
      <c r="O756" s="37"/>
    </row>
    <row r="757" spans="1:15" x14ac:dyDescent="0.2">
      <c r="A757">
        <f>+MassCurves!A725</f>
        <v>721</v>
      </c>
      <c r="B757" s="10">
        <f t="shared" si="55"/>
        <v>1.3697999999999999</v>
      </c>
      <c r="C757" s="3">
        <f t="shared" ca="1" si="59"/>
        <v>0.22127999999999959</v>
      </c>
      <c r="D757" s="9">
        <f t="shared" ca="1" si="56"/>
        <v>0</v>
      </c>
      <c r="E757" s="10">
        <f t="shared" ca="1" si="57"/>
        <v>0.21849999999999997</v>
      </c>
      <c r="F757" s="9">
        <f t="shared" ca="1" si="58"/>
        <v>0.2437549117199995</v>
      </c>
      <c r="G757" s="7"/>
      <c r="H757" s="9"/>
      <c r="I757" s="3"/>
      <c r="J757" s="3"/>
      <c r="K757" s="36"/>
      <c r="L757" s="38"/>
      <c r="M757" s="37"/>
      <c r="N757" s="37"/>
      <c r="O757" s="37"/>
    </row>
    <row r="758" spans="1:15" x14ac:dyDescent="0.2">
      <c r="A758">
        <f>+MassCurves!A726</f>
        <v>722</v>
      </c>
      <c r="B758" s="10">
        <f t="shared" si="55"/>
        <v>1.3735999999999999</v>
      </c>
      <c r="C758" s="3">
        <f t="shared" ca="1" si="59"/>
        <v>0.22295999999999996</v>
      </c>
      <c r="D758" s="9">
        <f t="shared" ca="1" si="56"/>
        <v>0</v>
      </c>
      <c r="E758" s="10">
        <f t="shared" ca="1" si="57"/>
        <v>0.21849999999999997</v>
      </c>
      <c r="F758" s="9">
        <f t="shared" ca="1" si="58"/>
        <v>0.24560554553999989</v>
      </c>
      <c r="G758" s="7"/>
      <c r="H758" s="9"/>
      <c r="I758" s="3"/>
      <c r="J758" s="3"/>
      <c r="K758" s="36"/>
      <c r="L758" s="38"/>
      <c r="M758" s="37"/>
      <c r="N758" s="37"/>
      <c r="O758" s="37"/>
    </row>
    <row r="759" spans="1:15" x14ac:dyDescent="0.2">
      <c r="A759">
        <f>+MassCurves!A727</f>
        <v>723</v>
      </c>
      <c r="B759" s="10">
        <f t="shared" si="55"/>
        <v>1.3774</v>
      </c>
      <c r="C759" s="3">
        <f t="shared" ca="1" si="59"/>
        <v>0.22463999999999976</v>
      </c>
      <c r="D759" s="9">
        <f t="shared" ca="1" si="56"/>
        <v>0</v>
      </c>
      <c r="E759" s="10">
        <f t="shared" ca="1" si="57"/>
        <v>0.21849999999999997</v>
      </c>
      <c r="F759" s="9">
        <f t="shared" ca="1" si="58"/>
        <v>0.2474561793599997</v>
      </c>
      <c r="G759" s="7"/>
      <c r="H759" s="9"/>
      <c r="I759" s="3"/>
      <c r="J759" s="3"/>
      <c r="K759" s="36"/>
      <c r="L759" s="38"/>
      <c r="M759" s="37"/>
      <c r="N759" s="37"/>
      <c r="O759" s="37"/>
    </row>
    <row r="760" spans="1:15" x14ac:dyDescent="0.2">
      <c r="A760">
        <f>+MassCurves!A728</f>
        <v>724</v>
      </c>
      <c r="B760" s="10">
        <f t="shared" si="55"/>
        <v>1.3812</v>
      </c>
      <c r="C760" s="3">
        <f t="shared" ca="1" si="59"/>
        <v>0.2263200000000001</v>
      </c>
      <c r="D760" s="9">
        <f t="shared" ca="1" si="56"/>
        <v>0</v>
      </c>
      <c r="E760" s="10">
        <f t="shared" ca="1" si="57"/>
        <v>0.21849999999999997</v>
      </c>
      <c r="F760" s="9">
        <f t="shared" ca="1" si="58"/>
        <v>0.24930681318000006</v>
      </c>
      <c r="G760" s="7"/>
      <c r="H760" s="9"/>
      <c r="I760" s="3"/>
      <c r="J760" s="3"/>
      <c r="K760" s="36"/>
      <c r="L760" s="38"/>
      <c r="M760" s="37"/>
      <c r="N760" s="37"/>
      <c r="O760" s="37"/>
    </row>
    <row r="761" spans="1:15" x14ac:dyDescent="0.2">
      <c r="A761">
        <f>+MassCurves!A729</f>
        <v>725</v>
      </c>
      <c r="B761" s="10">
        <f t="shared" si="55"/>
        <v>1.385</v>
      </c>
      <c r="C761" s="3">
        <f t="shared" ca="1" si="59"/>
        <v>0.22799999999999995</v>
      </c>
      <c r="D761" s="9">
        <f t="shared" ca="1" si="56"/>
        <v>0</v>
      </c>
      <c r="E761" s="10">
        <f t="shared" ca="1" si="57"/>
        <v>0.21849999999999997</v>
      </c>
      <c r="F761" s="9">
        <f t="shared" ca="1" si="58"/>
        <v>0.25115744699999987</v>
      </c>
      <c r="G761" s="7"/>
      <c r="H761" s="9"/>
      <c r="I761" s="3"/>
      <c r="J761" s="3"/>
      <c r="K761" s="36"/>
      <c r="L761" s="38"/>
      <c r="M761" s="37"/>
      <c r="N761" s="37"/>
      <c r="O761" s="37"/>
    </row>
    <row r="762" spans="1:15" x14ac:dyDescent="0.2">
      <c r="A762">
        <f>+MassCurves!A730</f>
        <v>726</v>
      </c>
      <c r="B762" s="10">
        <f t="shared" si="55"/>
        <v>1.3888</v>
      </c>
      <c r="C762" s="3">
        <f t="shared" ca="1" si="59"/>
        <v>0.22799999999999995</v>
      </c>
      <c r="D762" s="9">
        <f t="shared" ca="1" si="56"/>
        <v>0</v>
      </c>
      <c r="E762" s="10">
        <f t="shared" ca="1" si="57"/>
        <v>0.21849999999999997</v>
      </c>
      <c r="F762" s="9">
        <f t="shared" ca="1" si="58"/>
        <v>0.25115744699999987</v>
      </c>
      <c r="G762" s="7"/>
      <c r="H762" s="9"/>
      <c r="I762" s="3"/>
      <c r="J762" s="3"/>
      <c r="K762" s="36"/>
      <c r="L762" s="38"/>
      <c r="M762" s="37"/>
      <c r="N762" s="37"/>
      <c r="O762" s="37"/>
    </row>
    <row r="763" spans="1:15" x14ac:dyDescent="0.2">
      <c r="A763">
        <f>+MassCurves!A731</f>
        <v>727</v>
      </c>
      <c r="B763" s="10">
        <f t="shared" si="55"/>
        <v>1.3926000000000001</v>
      </c>
      <c r="C763" s="3">
        <f t="shared" ca="1" si="59"/>
        <v>0.22799999999999995</v>
      </c>
      <c r="D763" s="9">
        <f t="shared" ca="1" si="56"/>
        <v>0</v>
      </c>
      <c r="E763" s="10">
        <f t="shared" ca="1" si="57"/>
        <v>0.21849999999999997</v>
      </c>
      <c r="F763" s="9">
        <f t="shared" ca="1" si="58"/>
        <v>0.25115744699999987</v>
      </c>
      <c r="G763" s="7"/>
      <c r="H763" s="9"/>
      <c r="I763" s="3"/>
      <c r="J763" s="3"/>
      <c r="K763" s="36"/>
      <c r="L763" s="38"/>
      <c r="M763" s="37"/>
      <c r="N763" s="37"/>
      <c r="O763" s="37"/>
    </row>
    <row r="764" spans="1:15" x14ac:dyDescent="0.2">
      <c r="A764">
        <f>+MassCurves!A732</f>
        <v>728</v>
      </c>
      <c r="B764" s="10">
        <f t="shared" si="55"/>
        <v>1.3964000000000001</v>
      </c>
      <c r="C764" s="3">
        <f t="shared" ca="1" si="59"/>
        <v>0.22799999999999995</v>
      </c>
      <c r="D764" s="9">
        <f t="shared" ca="1" si="56"/>
        <v>0</v>
      </c>
      <c r="E764" s="10">
        <f t="shared" ca="1" si="57"/>
        <v>0.21849999999999997</v>
      </c>
      <c r="F764" s="9">
        <f t="shared" ca="1" si="58"/>
        <v>0.25115744699999987</v>
      </c>
      <c r="G764" s="7"/>
      <c r="H764" s="9"/>
      <c r="I764" s="3"/>
      <c r="J764" s="3"/>
      <c r="K764" s="36"/>
      <c r="L764" s="38"/>
      <c r="M764" s="37"/>
      <c r="N764" s="37"/>
      <c r="O764" s="37"/>
    </row>
    <row r="765" spans="1:15" x14ac:dyDescent="0.2">
      <c r="A765">
        <f>+MassCurves!A733</f>
        <v>729</v>
      </c>
      <c r="B765" s="10">
        <f t="shared" si="55"/>
        <v>1.4002000000000001</v>
      </c>
      <c r="C765" s="3">
        <f t="shared" ca="1" si="59"/>
        <v>0.22799999999999995</v>
      </c>
      <c r="D765" s="9">
        <f t="shared" ca="1" si="56"/>
        <v>0</v>
      </c>
      <c r="E765" s="10">
        <f t="shared" ca="1" si="57"/>
        <v>0.21849999999999997</v>
      </c>
      <c r="F765" s="9">
        <f t="shared" ca="1" si="58"/>
        <v>0.25115744699999987</v>
      </c>
      <c r="G765" s="7"/>
      <c r="H765" s="9"/>
      <c r="I765" s="3"/>
      <c r="J765" s="3"/>
      <c r="K765" s="36"/>
      <c r="L765" s="38"/>
      <c r="M765" s="37"/>
      <c r="N765" s="37"/>
      <c r="O765" s="37"/>
    </row>
    <row r="766" spans="1:15" x14ac:dyDescent="0.2">
      <c r="A766">
        <f>+MassCurves!A734</f>
        <v>730</v>
      </c>
      <c r="B766" s="10">
        <f t="shared" si="55"/>
        <v>1.4039999999999999</v>
      </c>
      <c r="C766" s="3">
        <f t="shared" ca="1" si="59"/>
        <v>0.22799999999999995</v>
      </c>
      <c r="D766" s="9">
        <f t="shared" ca="1" si="56"/>
        <v>0</v>
      </c>
      <c r="E766" s="10">
        <f t="shared" ca="1" si="57"/>
        <v>0.21849999999999997</v>
      </c>
      <c r="F766" s="9">
        <f t="shared" ca="1" si="58"/>
        <v>0.25115744699999987</v>
      </c>
      <c r="G766" s="7"/>
      <c r="H766" s="9"/>
      <c r="I766" s="3"/>
      <c r="J766" s="3"/>
      <c r="K766" s="36"/>
      <c r="L766" s="38"/>
      <c r="M766" s="37"/>
      <c r="N766" s="37"/>
      <c r="O766" s="37"/>
    </row>
    <row r="767" spans="1:15" x14ac:dyDescent="0.2">
      <c r="A767">
        <f>+MassCurves!A735</f>
        <v>731</v>
      </c>
      <c r="B767" s="10">
        <f t="shared" si="55"/>
        <v>1.4077999999999999</v>
      </c>
      <c r="C767" s="3">
        <f t="shared" ca="1" si="59"/>
        <v>0.22799999999999995</v>
      </c>
      <c r="D767" s="9">
        <f t="shared" ca="1" si="56"/>
        <v>0</v>
      </c>
      <c r="E767" s="10">
        <f t="shared" ca="1" si="57"/>
        <v>0.21849999999999997</v>
      </c>
      <c r="F767" s="9">
        <f t="shared" ca="1" si="58"/>
        <v>0.25115744699999987</v>
      </c>
      <c r="G767" s="7"/>
      <c r="H767" s="9"/>
      <c r="I767" s="3"/>
      <c r="J767" s="3"/>
      <c r="K767" s="36"/>
      <c r="L767" s="38"/>
      <c r="M767" s="37"/>
      <c r="N767" s="37"/>
      <c r="O767" s="37"/>
    </row>
    <row r="768" spans="1:15" x14ac:dyDescent="0.2">
      <c r="A768">
        <f>+MassCurves!A736</f>
        <v>732</v>
      </c>
      <c r="B768" s="10">
        <f t="shared" si="55"/>
        <v>1.4116</v>
      </c>
      <c r="C768" s="3">
        <f t="shared" ca="1" si="59"/>
        <v>0.22799999999999995</v>
      </c>
      <c r="D768" s="9">
        <f t="shared" ca="1" si="56"/>
        <v>0</v>
      </c>
      <c r="E768" s="10">
        <f t="shared" ca="1" si="57"/>
        <v>0.21849999999999997</v>
      </c>
      <c r="F768" s="9">
        <f t="shared" ca="1" si="58"/>
        <v>0.25115744699999987</v>
      </c>
      <c r="G768" s="7"/>
      <c r="H768" s="9"/>
      <c r="I768" s="3"/>
      <c r="J768" s="3"/>
      <c r="K768" s="36"/>
      <c r="L768" s="38"/>
      <c r="M768" s="37"/>
      <c r="N768" s="37"/>
      <c r="O768" s="37"/>
    </row>
    <row r="769" spans="1:15" x14ac:dyDescent="0.2">
      <c r="A769">
        <f>+MassCurves!A737</f>
        <v>733</v>
      </c>
      <c r="B769" s="10">
        <f t="shared" si="55"/>
        <v>1.4154</v>
      </c>
      <c r="C769" s="3">
        <f t="shared" ca="1" si="59"/>
        <v>0.22799999999999995</v>
      </c>
      <c r="D769" s="9">
        <f t="shared" ca="1" si="56"/>
        <v>0</v>
      </c>
      <c r="E769" s="10">
        <f t="shared" ca="1" si="57"/>
        <v>0.21849999999999997</v>
      </c>
      <c r="F769" s="9">
        <f t="shared" ca="1" si="58"/>
        <v>0.25115744699999987</v>
      </c>
      <c r="G769" s="7"/>
      <c r="H769" s="9"/>
      <c r="I769" s="3"/>
      <c r="J769" s="3"/>
      <c r="K769" s="36"/>
      <c r="L769" s="38"/>
      <c r="M769" s="37"/>
      <c r="N769" s="37"/>
      <c r="O769" s="37"/>
    </row>
    <row r="770" spans="1:15" x14ac:dyDescent="0.2">
      <c r="A770">
        <f>+MassCurves!A738</f>
        <v>734</v>
      </c>
      <c r="B770" s="10">
        <f t="shared" si="55"/>
        <v>1.4192</v>
      </c>
      <c r="C770" s="3">
        <f t="shared" ca="1" si="59"/>
        <v>0.22799999999999995</v>
      </c>
      <c r="D770" s="9">
        <f t="shared" ca="1" si="56"/>
        <v>0</v>
      </c>
      <c r="E770" s="10">
        <f t="shared" ca="1" si="57"/>
        <v>0.21849999999999997</v>
      </c>
      <c r="F770" s="9">
        <f t="shared" ca="1" si="58"/>
        <v>0.25115744699999987</v>
      </c>
      <c r="G770" s="7"/>
      <c r="H770" s="9"/>
      <c r="I770" s="3"/>
      <c r="J770" s="3"/>
      <c r="K770" s="36"/>
      <c r="L770" s="38"/>
      <c r="M770" s="37"/>
      <c r="N770" s="37"/>
      <c r="O770" s="37"/>
    </row>
    <row r="771" spans="1:15" x14ac:dyDescent="0.2">
      <c r="A771">
        <f>+MassCurves!A739</f>
        <v>735</v>
      </c>
      <c r="B771" s="10">
        <f t="shared" si="55"/>
        <v>1.423</v>
      </c>
      <c r="C771" s="3">
        <f t="shared" ca="1" si="59"/>
        <v>0.22799999999999995</v>
      </c>
      <c r="D771" s="9">
        <f t="shared" ca="1" si="56"/>
        <v>0</v>
      </c>
      <c r="E771" s="10">
        <f t="shared" ca="1" si="57"/>
        <v>0.21849999999999997</v>
      </c>
      <c r="F771" s="9">
        <f t="shared" ca="1" si="58"/>
        <v>0.25115744699999987</v>
      </c>
      <c r="G771" s="7"/>
      <c r="H771" s="9"/>
      <c r="I771" s="3"/>
      <c r="J771" s="3"/>
      <c r="K771" s="36"/>
      <c r="L771" s="38"/>
      <c r="M771" s="37"/>
      <c r="N771" s="37"/>
      <c r="O771" s="37"/>
    </row>
    <row r="772" spans="1:15" x14ac:dyDescent="0.2">
      <c r="A772">
        <f>+MassCurves!A740</f>
        <v>736</v>
      </c>
      <c r="B772" s="10">
        <f t="shared" si="55"/>
        <v>1.4268000000000001</v>
      </c>
      <c r="C772" s="3">
        <f t="shared" ca="1" si="59"/>
        <v>0.22799999999999995</v>
      </c>
      <c r="D772" s="9">
        <f t="shared" ca="1" si="56"/>
        <v>0</v>
      </c>
      <c r="E772" s="10">
        <f t="shared" ca="1" si="57"/>
        <v>0.21849999999999997</v>
      </c>
      <c r="F772" s="9">
        <f t="shared" ca="1" si="58"/>
        <v>0.25115744699999987</v>
      </c>
      <c r="G772" s="7"/>
      <c r="H772" s="9"/>
      <c r="I772" s="3"/>
      <c r="J772" s="3"/>
      <c r="K772" s="36"/>
      <c r="L772" s="38"/>
      <c r="M772" s="37"/>
      <c r="N772" s="37"/>
      <c r="O772" s="37"/>
    </row>
    <row r="773" spans="1:15" x14ac:dyDescent="0.2">
      <c r="A773">
        <f>+MassCurves!A741</f>
        <v>737</v>
      </c>
      <c r="B773" s="10">
        <f t="shared" si="55"/>
        <v>1.4306000000000001</v>
      </c>
      <c r="C773" s="3">
        <f t="shared" ca="1" si="59"/>
        <v>0.22799999999999995</v>
      </c>
      <c r="D773" s="9">
        <f t="shared" ca="1" si="56"/>
        <v>0</v>
      </c>
      <c r="E773" s="10">
        <f t="shared" ca="1" si="57"/>
        <v>0.21849999999999997</v>
      </c>
      <c r="F773" s="9">
        <f t="shared" ca="1" si="58"/>
        <v>0.25115744699999987</v>
      </c>
      <c r="G773" s="7"/>
      <c r="H773" s="9"/>
      <c r="I773" s="3"/>
      <c r="J773" s="3"/>
      <c r="K773" s="36"/>
      <c r="L773" s="38"/>
      <c r="M773" s="37"/>
      <c r="N773" s="37"/>
      <c r="O773" s="37"/>
    </row>
    <row r="774" spans="1:15" x14ac:dyDescent="0.2">
      <c r="A774">
        <f>+MassCurves!A742</f>
        <v>738</v>
      </c>
      <c r="B774" s="10">
        <f t="shared" si="55"/>
        <v>1.4343999999999999</v>
      </c>
      <c r="C774" s="3">
        <f t="shared" ca="1" si="59"/>
        <v>0.22799999999999995</v>
      </c>
      <c r="D774" s="9">
        <f t="shared" ca="1" si="56"/>
        <v>0</v>
      </c>
      <c r="E774" s="10">
        <f t="shared" ca="1" si="57"/>
        <v>0.21849999999999997</v>
      </c>
      <c r="F774" s="9">
        <f t="shared" ca="1" si="58"/>
        <v>0.25115744699999987</v>
      </c>
      <c r="G774" s="7"/>
      <c r="H774" s="9"/>
      <c r="I774" s="3"/>
      <c r="J774" s="3"/>
      <c r="K774" s="36"/>
      <c r="L774" s="38"/>
      <c r="M774" s="37"/>
      <c r="N774" s="37"/>
      <c r="O774" s="37"/>
    </row>
    <row r="775" spans="1:15" x14ac:dyDescent="0.2">
      <c r="A775">
        <f>+MassCurves!A743</f>
        <v>739</v>
      </c>
      <c r="B775" s="10">
        <f t="shared" si="55"/>
        <v>1.4381999999999999</v>
      </c>
      <c r="C775" s="3">
        <f t="shared" ca="1" si="59"/>
        <v>0.22799999999999995</v>
      </c>
      <c r="D775" s="9">
        <f t="shared" ca="1" si="56"/>
        <v>0</v>
      </c>
      <c r="E775" s="10">
        <f t="shared" ca="1" si="57"/>
        <v>0.21849999999999997</v>
      </c>
      <c r="F775" s="9">
        <f t="shared" ca="1" si="58"/>
        <v>0.25115744699999987</v>
      </c>
      <c r="G775" s="7"/>
      <c r="H775" s="9"/>
      <c r="I775" s="3"/>
      <c r="J775" s="3"/>
      <c r="K775" s="36"/>
      <c r="L775" s="38"/>
      <c r="M775" s="37"/>
      <c r="N775" s="37"/>
      <c r="O775" s="37"/>
    </row>
    <row r="776" spans="1:15" x14ac:dyDescent="0.2">
      <c r="A776">
        <f>+MassCurves!A744</f>
        <v>740</v>
      </c>
      <c r="B776" s="10">
        <f t="shared" si="55"/>
        <v>1.4419999999999999</v>
      </c>
      <c r="C776" s="3">
        <f t="shared" ca="1" si="59"/>
        <v>0.22799999999999995</v>
      </c>
      <c r="D776" s="9">
        <f t="shared" ca="1" si="56"/>
        <v>0</v>
      </c>
      <c r="E776" s="10">
        <f t="shared" ca="1" si="57"/>
        <v>0.21849999999999997</v>
      </c>
      <c r="F776" s="9">
        <f t="shared" ca="1" si="58"/>
        <v>0.25115744699999987</v>
      </c>
      <c r="G776" s="7"/>
      <c r="H776" s="9"/>
      <c r="I776" s="3"/>
      <c r="J776" s="3"/>
      <c r="K776" s="36"/>
      <c r="L776" s="38"/>
      <c r="M776" s="37"/>
      <c r="N776" s="37"/>
      <c r="O776" s="37"/>
    </row>
    <row r="777" spans="1:15" x14ac:dyDescent="0.2">
      <c r="A777">
        <f>+MassCurves!A745</f>
        <v>741</v>
      </c>
      <c r="B777" s="10">
        <f t="shared" si="55"/>
        <v>1.4458</v>
      </c>
      <c r="C777" s="3">
        <f t="shared" ca="1" si="59"/>
        <v>0.22799999999999995</v>
      </c>
      <c r="D777" s="9">
        <f t="shared" ca="1" si="56"/>
        <v>0</v>
      </c>
      <c r="E777" s="10">
        <f t="shared" ca="1" si="57"/>
        <v>0.21849999999999997</v>
      </c>
      <c r="F777" s="9">
        <f t="shared" ca="1" si="58"/>
        <v>0.25115744699999987</v>
      </c>
      <c r="G777" s="7"/>
      <c r="H777" s="9"/>
      <c r="I777" s="3"/>
      <c r="J777" s="3"/>
      <c r="K777" s="36"/>
      <c r="L777" s="38"/>
      <c r="M777" s="37"/>
      <c r="N777" s="37"/>
      <c r="O777" s="37"/>
    </row>
    <row r="778" spans="1:15" x14ac:dyDescent="0.2">
      <c r="A778">
        <f>+MassCurves!A746</f>
        <v>742</v>
      </c>
      <c r="B778" s="10">
        <f t="shared" si="55"/>
        <v>1.4496</v>
      </c>
      <c r="C778" s="3">
        <f t="shared" ca="1" si="59"/>
        <v>0.22799999999999995</v>
      </c>
      <c r="D778" s="9">
        <f t="shared" ca="1" si="56"/>
        <v>0</v>
      </c>
      <c r="E778" s="10">
        <f t="shared" ca="1" si="57"/>
        <v>0.21849999999999997</v>
      </c>
      <c r="F778" s="9">
        <f t="shared" ca="1" si="58"/>
        <v>0.25115744699999987</v>
      </c>
      <c r="G778" s="7"/>
      <c r="H778" s="9"/>
      <c r="I778" s="3"/>
      <c r="J778" s="3"/>
      <c r="K778" s="36"/>
      <c r="L778" s="38"/>
      <c r="M778" s="37"/>
      <c r="N778" s="37"/>
      <c r="O778" s="37"/>
    </row>
    <row r="779" spans="1:15" x14ac:dyDescent="0.2">
      <c r="A779">
        <f>+MassCurves!A747</f>
        <v>743</v>
      </c>
      <c r="B779" s="10">
        <f t="shared" si="55"/>
        <v>1.4534</v>
      </c>
      <c r="C779" s="3">
        <f t="shared" ca="1" si="59"/>
        <v>0.22799999999999995</v>
      </c>
      <c r="D779" s="9">
        <f t="shared" ca="1" si="56"/>
        <v>0</v>
      </c>
      <c r="E779" s="10">
        <f t="shared" ca="1" si="57"/>
        <v>0.21849999999999997</v>
      </c>
      <c r="F779" s="9">
        <f t="shared" ca="1" si="58"/>
        <v>0.25115744699999987</v>
      </c>
      <c r="G779" s="7"/>
      <c r="H779" s="9"/>
      <c r="I779" s="3"/>
      <c r="J779" s="3"/>
      <c r="K779" s="36"/>
      <c r="L779" s="38"/>
      <c r="M779" s="37"/>
      <c r="N779" s="37"/>
      <c r="O779" s="37"/>
    </row>
    <row r="780" spans="1:15" x14ac:dyDescent="0.2">
      <c r="A780">
        <f>+MassCurves!A748</f>
        <v>744</v>
      </c>
      <c r="B780" s="10">
        <f t="shared" si="55"/>
        <v>1.4572000000000001</v>
      </c>
      <c r="C780" s="3">
        <f t="shared" ca="1" si="59"/>
        <v>0.22799999999999995</v>
      </c>
      <c r="D780" s="9">
        <f t="shared" ca="1" si="56"/>
        <v>0</v>
      </c>
      <c r="E780" s="10">
        <f t="shared" ca="1" si="57"/>
        <v>0.21849999999999997</v>
      </c>
      <c r="F780" s="9">
        <f t="shared" ca="1" si="58"/>
        <v>0.25115744699999987</v>
      </c>
      <c r="G780" s="7"/>
      <c r="H780" s="9"/>
      <c r="I780" s="3"/>
      <c r="J780" s="3"/>
      <c r="K780" s="36"/>
      <c r="L780" s="38"/>
      <c r="M780" s="37"/>
      <c r="N780" s="37"/>
      <c r="O780" s="37"/>
    </row>
    <row r="781" spans="1:15" x14ac:dyDescent="0.2">
      <c r="A781">
        <f>+MassCurves!A749</f>
        <v>745</v>
      </c>
      <c r="B781" s="10">
        <f t="shared" si="55"/>
        <v>1.4610000000000001</v>
      </c>
      <c r="C781" s="3">
        <f t="shared" ca="1" si="59"/>
        <v>0.22799999999999995</v>
      </c>
      <c r="D781" s="9">
        <f t="shared" ca="1" si="56"/>
        <v>0</v>
      </c>
      <c r="E781" s="10">
        <f t="shared" ca="1" si="57"/>
        <v>0.21849999999999997</v>
      </c>
      <c r="F781" s="9">
        <f t="shared" ca="1" si="58"/>
        <v>0.25115744699999987</v>
      </c>
      <c r="G781" s="7"/>
      <c r="H781" s="9"/>
      <c r="I781" s="3"/>
      <c r="J781" s="3"/>
      <c r="K781" s="36"/>
      <c r="L781" s="38"/>
      <c r="M781" s="37"/>
      <c r="N781" s="37"/>
      <c r="O781" s="37"/>
    </row>
    <row r="782" spans="1:15" x14ac:dyDescent="0.2">
      <c r="A782">
        <f>+MassCurves!A750</f>
        <v>746</v>
      </c>
      <c r="B782" s="10">
        <f t="shared" si="55"/>
        <v>1.4647999999999999</v>
      </c>
      <c r="C782" s="3">
        <f t="shared" ca="1" si="59"/>
        <v>0.22799999999999995</v>
      </c>
      <c r="D782" s="9">
        <f t="shared" ca="1" si="56"/>
        <v>0</v>
      </c>
      <c r="E782" s="10">
        <f t="shared" ca="1" si="57"/>
        <v>0.21849999999999997</v>
      </c>
      <c r="F782" s="9">
        <f t="shared" ca="1" si="58"/>
        <v>0.25115744699999987</v>
      </c>
      <c r="G782" s="7"/>
      <c r="H782" s="9"/>
      <c r="I782" s="3"/>
      <c r="J782" s="3"/>
      <c r="K782" s="36"/>
      <c r="L782" s="38"/>
      <c r="M782" s="37"/>
      <c r="N782" s="37"/>
      <c r="O782" s="37"/>
    </row>
    <row r="783" spans="1:15" x14ac:dyDescent="0.2">
      <c r="A783">
        <f>+MassCurves!A751</f>
        <v>747</v>
      </c>
      <c r="B783" s="10">
        <f t="shared" si="55"/>
        <v>1.4685999999999999</v>
      </c>
      <c r="C783" s="3">
        <f t="shared" ca="1" si="59"/>
        <v>0.22799999999999995</v>
      </c>
      <c r="D783" s="9">
        <f t="shared" ca="1" si="56"/>
        <v>0</v>
      </c>
      <c r="E783" s="10">
        <f t="shared" ca="1" si="57"/>
        <v>0.21849999999999997</v>
      </c>
      <c r="F783" s="9">
        <f t="shared" ca="1" si="58"/>
        <v>0.25115744699999987</v>
      </c>
      <c r="G783" s="7"/>
      <c r="H783" s="9"/>
      <c r="I783" s="3"/>
      <c r="J783" s="3"/>
      <c r="K783" s="36"/>
      <c r="L783" s="38"/>
      <c r="M783" s="37"/>
      <c r="N783" s="37"/>
      <c r="O783" s="37"/>
    </row>
    <row r="784" spans="1:15" x14ac:dyDescent="0.2">
      <c r="A784">
        <f>+MassCurves!A752</f>
        <v>748</v>
      </c>
      <c r="B784" s="10">
        <f t="shared" si="55"/>
        <v>1.4723999999999999</v>
      </c>
      <c r="C784" s="3">
        <f t="shared" ca="1" si="59"/>
        <v>0.22799999999999995</v>
      </c>
      <c r="D784" s="9">
        <f t="shared" ca="1" si="56"/>
        <v>0</v>
      </c>
      <c r="E784" s="10">
        <f t="shared" ca="1" si="57"/>
        <v>0.21849999999999997</v>
      </c>
      <c r="F784" s="9">
        <f t="shared" ca="1" si="58"/>
        <v>0.25115744699999987</v>
      </c>
      <c r="G784" s="7"/>
      <c r="H784" s="9"/>
      <c r="I784" s="3"/>
      <c r="J784" s="3"/>
      <c r="K784" s="36"/>
      <c r="L784" s="38"/>
      <c r="M784" s="37"/>
      <c r="N784" s="37"/>
      <c r="O784" s="37"/>
    </row>
    <row r="785" spans="1:15" x14ac:dyDescent="0.2">
      <c r="A785">
        <f>+MassCurves!A753</f>
        <v>749</v>
      </c>
      <c r="B785" s="10">
        <f t="shared" si="55"/>
        <v>1.4762</v>
      </c>
      <c r="C785" s="3">
        <f t="shared" ca="1" si="59"/>
        <v>0.22799999999999995</v>
      </c>
      <c r="D785" s="9">
        <f t="shared" ca="1" si="56"/>
        <v>0</v>
      </c>
      <c r="E785" s="10">
        <f t="shared" ca="1" si="57"/>
        <v>0.21849999999999997</v>
      </c>
      <c r="F785" s="9">
        <f t="shared" ca="1" si="58"/>
        <v>0.25115744699999987</v>
      </c>
      <c r="G785" s="7"/>
      <c r="H785" s="9"/>
      <c r="I785" s="3"/>
      <c r="J785" s="3"/>
      <c r="K785" s="36"/>
      <c r="L785" s="38"/>
      <c r="M785" s="37"/>
      <c r="N785" s="37"/>
      <c r="O785" s="37"/>
    </row>
    <row r="786" spans="1:15" x14ac:dyDescent="0.2">
      <c r="A786">
        <f>+MassCurves!A754</f>
        <v>750</v>
      </c>
      <c r="B786" s="10">
        <f t="shared" si="55"/>
        <v>1.48</v>
      </c>
      <c r="C786" s="3">
        <f t="shared" ca="1" si="59"/>
        <v>0.22799999999999995</v>
      </c>
      <c r="D786" s="9">
        <f t="shared" ca="1" si="56"/>
        <v>0</v>
      </c>
      <c r="E786" s="10">
        <f t="shared" ca="1" si="57"/>
        <v>0.21849999999999997</v>
      </c>
      <c r="F786" s="9">
        <f t="shared" ca="1" si="58"/>
        <v>0.25115744699999987</v>
      </c>
      <c r="G786" s="7"/>
      <c r="H786" s="9"/>
      <c r="I786" s="3"/>
      <c r="J786" s="3"/>
      <c r="K786" s="36"/>
      <c r="L786" s="38"/>
      <c r="M786" s="37"/>
      <c r="N786" s="37"/>
      <c r="O786" s="37"/>
    </row>
    <row r="787" spans="1:15" x14ac:dyDescent="0.2">
      <c r="A787">
        <f>+MassCurves!A755</f>
        <v>751</v>
      </c>
      <c r="B787" s="10">
        <f t="shared" si="55"/>
        <v>1.4838</v>
      </c>
      <c r="C787" s="3">
        <f t="shared" ca="1" si="59"/>
        <v>0.22799999999999995</v>
      </c>
      <c r="D787" s="9">
        <f t="shared" ca="1" si="56"/>
        <v>0</v>
      </c>
      <c r="E787" s="10">
        <f t="shared" ca="1" si="57"/>
        <v>0.21849999999999997</v>
      </c>
      <c r="F787" s="9">
        <f t="shared" ca="1" si="58"/>
        <v>0.25115744699999987</v>
      </c>
      <c r="G787" s="7"/>
      <c r="H787" s="9"/>
      <c r="I787" s="3"/>
      <c r="J787" s="3"/>
      <c r="K787" s="36"/>
      <c r="L787" s="38"/>
      <c r="M787" s="37"/>
      <c r="N787" s="37"/>
      <c r="O787" s="37"/>
    </row>
    <row r="788" spans="1:15" x14ac:dyDescent="0.2">
      <c r="A788">
        <f>+MassCurves!A756</f>
        <v>752</v>
      </c>
      <c r="B788" s="10">
        <f t="shared" si="55"/>
        <v>1.4876</v>
      </c>
      <c r="C788" s="3">
        <f t="shared" ca="1" si="59"/>
        <v>0.22799999999999995</v>
      </c>
      <c r="D788" s="9">
        <f t="shared" ca="1" si="56"/>
        <v>0</v>
      </c>
      <c r="E788" s="10">
        <f t="shared" ca="1" si="57"/>
        <v>0.21849999999999997</v>
      </c>
      <c r="F788" s="9">
        <f t="shared" ca="1" si="58"/>
        <v>0.25115744699999987</v>
      </c>
      <c r="G788" s="7"/>
      <c r="H788" s="9"/>
      <c r="I788" s="3"/>
      <c r="J788" s="3"/>
      <c r="K788" s="36"/>
      <c r="L788" s="38"/>
      <c r="M788" s="37"/>
      <c r="N788" s="37"/>
      <c r="O788" s="37"/>
    </row>
    <row r="789" spans="1:15" x14ac:dyDescent="0.2">
      <c r="A789">
        <f>+MassCurves!A757</f>
        <v>753</v>
      </c>
      <c r="B789" s="10">
        <f t="shared" si="55"/>
        <v>1.4914000000000001</v>
      </c>
      <c r="C789" s="3">
        <f t="shared" ca="1" si="59"/>
        <v>0.22799999999999995</v>
      </c>
      <c r="D789" s="9">
        <f t="shared" ca="1" si="56"/>
        <v>0</v>
      </c>
      <c r="E789" s="10">
        <f t="shared" ca="1" si="57"/>
        <v>0.21849999999999997</v>
      </c>
      <c r="F789" s="9">
        <f t="shared" ca="1" si="58"/>
        <v>0.25115744699999987</v>
      </c>
      <c r="G789" s="7"/>
      <c r="H789" s="9"/>
      <c r="I789" s="3"/>
      <c r="J789" s="3"/>
      <c r="K789" s="36"/>
      <c r="L789" s="38"/>
      <c r="M789" s="37"/>
      <c r="N789" s="37"/>
      <c r="O789" s="37"/>
    </row>
    <row r="790" spans="1:15" x14ac:dyDescent="0.2">
      <c r="A790">
        <f>+MassCurves!A758</f>
        <v>754</v>
      </c>
      <c r="B790" s="10">
        <f t="shared" si="55"/>
        <v>1.4952000000000001</v>
      </c>
      <c r="C790" s="3">
        <f t="shared" ca="1" si="59"/>
        <v>0.22799999999999995</v>
      </c>
      <c r="D790" s="9">
        <f t="shared" ca="1" si="56"/>
        <v>0</v>
      </c>
      <c r="E790" s="10">
        <f t="shared" ca="1" si="57"/>
        <v>0.21849999999999997</v>
      </c>
      <c r="F790" s="9">
        <f t="shared" ca="1" si="58"/>
        <v>0.25115744699999987</v>
      </c>
      <c r="G790" s="7"/>
      <c r="H790" s="9"/>
      <c r="I790" s="3"/>
      <c r="J790" s="3"/>
      <c r="K790" s="36"/>
      <c r="L790" s="38"/>
      <c r="M790" s="37"/>
      <c r="N790" s="37"/>
      <c r="O790" s="37"/>
    </row>
    <row r="791" spans="1:15" x14ac:dyDescent="0.2">
      <c r="A791">
        <f>+MassCurves!A759</f>
        <v>755</v>
      </c>
      <c r="B791" s="10">
        <f t="shared" si="55"/>
        <v>1.4989999999999999</v>
      </c>
      <c r="C791" s="3">
        <f t="shared" ca="1" si="59"/>
        <v>0.22799999999999995</v>
      </c>
      <c r="D791" s="9">
        <f t="shared" ca="1" si="56"/>
        <v>0</v>
      </c>
      <c r="E791" s="10">
        <f t="shared" ca="1" si="57"/>
        <v>0.21849999999999997</v>
      </c>
      <c r="F791" s="9">
        <f t="shared" ca="1" si="58"/>
        <v>0.25115744699999987</v>
      </c>
      <c r="G791" s="7"/>
      <c r="H791" s="9"/>
      <c r="I791" s="3"/>
      <c r="J791" s="3"/>
      <c r="K791" s="36"/>
      <c r="L791" s="38"/>
      <c r="M791" s="37"/>
      <c r="N791" s="37"/>
      <c r="O791" s="37"/>
    </row>
    <row r="792" spans="1:15" x14ac:dyDescent="0.2">
      <c r="A792">
        <f>+MassCurves!A760</f>
        <v>756</v>
      </c>
      <c r="B792" s="10">
        <f t="shared" si="55"/>
        <v>1.5027999999999999</v>
      </c>
      <c r="C792" s="3">
        <f t="shared" ca="1" si="59"/>
        <v>0.22799999999999995</v>
      </c>
      <c r="D792" s="9">
        <f t="shared" ca="1" si="56"/>
        <v>0</v>
      </c>
      <c r="E792" s="10">
        <f t="shared" ca="1" si="57"/>
        <v>0.21849999999999997</v>
      </c>
      <c r="F792" s="9">
        <f t="shared" ca="1" si="58"/>
        <v>0.25115744699999987</v>
      </c>
      <c r="G792" s="7"/>
      <c r="H792" s="9"/>
      <c r="I792" s="3"/>
      <c r="J792" s="3"/>
      <c r="K792" s="36"/>
      <c r="L792" s="38"/>
      <c r="M792" s="37"/>
      <c r="N792" s="37"/>
      <c r="O792" s="37"/>
    </row>
    <row r="793" spans="1:15" x14ac:dyDescent="0.2">
      <c r="A793">
        <f>+MassCurves!A761</f>
        <v>757</v>
      </c>
      <c r="B793" s="10">
        <f t="shared" si="55"/>
        <v>1.5065999999999999</v>
      </c>
      <c r="C793" s="3">
        <f t="shared" ca="1" si="59"/>
        <v>0.22799999999999995</v>
      </c>
      <c r="D793" s="9">
        <f t="shared" ca="1" si="56"/>
        <v>0</v>
      </c>
      <c r="E793" s="10">
        <f t="shared" ca="1" si="57"/>
        <v>0.21849999999999997</v>
      </c>
      <c r="F793" s="9">
        <f t="shared" ca="1" si="58"/>
        <v>0.25115744699999987</v>
      </c>
      <c r="G793" s="7"/>
      <c r="H793" s="9"/>
      <c r="I793" s="3"/>
      <c r="J793" s="3"/>
      <c r="K793" s="36"/>
      <c r="L793" s="38"/>
      <c r="M793" s="37"/>
      <c r="N793" s="37"/>
      <c r="O793" s="37"/>
    </row>
    <row r="794" spans="1:15" x14ac:dyDescent="0.2">
      <c r="A794">
        <f>+MassCurves!A762</f>
        <v>758</v>
      </c>
      <c r="B794" s="10">
        <f t="shared" si="55"/>
        <v>1.5104</v>
      </c>
      <c r="C794" s="3">
        <f t="shared" ca="1" si="59"/>
        <v>0.22799999999999995</v>
      </c>
      <c r="D794" s="9">
        <f t="shared" ca="1" si="56"/>
        <v>0</v>
      </c>
      <c r="E794" s="10">
        <f t="shared" ca="1" si="57"/>
        <v>0.21849999999999997</v>
      </c>
      <c r="F794" s="9">
        <f t="shared" ca="1" si="58"/>
        <v>0.25115744699999987</v>
      </c>
      <c r="G794" s="7"/>
      <c r="H794" s="9"/>
      <c r="I794" s="3"/>
      <c r="J794" s="3"/>
      <c r="K794" s="36"/>
      <c r="L794" s="38"/>
      <c r="M794" s="37"/>
      <c r="N794" s="37"/>
      <c r="O794" s="37"/>
    </row>
    <row r="795" spans="1:15" x14ac:dyDescent="0.2">
      <c r="A795">
        <f>+MassCurves!A763</f>
        <v>759</v>
      </c>
      <c r="B795" s="10">
        <f t="shared" si="55"/>
        <v>1.5142</v>
      </c>
      <c r="C795" s="3">
        <f t="shared" ca="1" si="59"/>
        <v>0.22799999999999995</v>
      </c>
      <c r="D795" s="9">
        <f t="shared" ca="1" si="56"/>
        <v>0</v>
      </c>
      <c r="E795" s="10">
        <f t="shared" ca="1" si="57"/>
        <v>0.21849999999999997</v>
      </c>
      <c r="F795" s="9">
        <f t="shared" ca="1" si="58"/>
        <v>0.25115744699999987</v>
      </c>
      <c r="G795" s="7"/>
      <c r="H795" s="9"/>
      <c r="I795" s="3"/>
      <c r="J795" s="3"/>
      <c r="K795" s="36"/>
      <c r="L795" s="38"/>
      <c r="M795" s="37"/>
      <c r="N795" s="37"/>
      <c r="O795" s="37"/>
    </row>
    <row r="796" spans="1:15" x14ac:dyDescent="0.2">
      <c r="A796">
        <f>+MassCurves!A764</f>
        <v>760</v>
      </c>
      <c r="B796" s="10">
        <f t="shared" si="55"/>
        <v>1.518</v>
      </c>
      <c r="C796" s="3">
        <f t="shared" ca="1" si="59"/>
        <v>0.22799999999999995</v>
      </c>
      <c r="D796" s="9">
        <f t="shared" ca="1" si="56"/>
        <v>0</v>
      </c>
      <c r="E796" s="10">
        <f t="shared" ca="1" si="57"/>
        <v>0.21849999999999997</v>
      </c>
      <c r="F796" s="9">
        <f t="shared" ca="1" si="58"/>
        <v>0.25115744699999987</v>
      </c>
      <c r="G796" s="7"/>
      <c r="H796" s="9"/>
      <c r="I796" s="3"/>
      <c r="J796" s="3"/>
      <c r="K796" s="36"/>
      <c r="L796" s="38"/>
      <c r="M796" s="37"/>
      <c r="N796" s="37"/>
      <c r="O796" s="37"/>
    </row>
    <row r="797" spans="1:15" x14ac:dyDescent="0.2">
      <c r="A797">
        <f>+MassCurves!A765</f>
        <v>761</v>
      </c>
      <c r="B797" s="10">
        <f t="shared" si="55"/>
        <v>1.5218</v>
      </c>
      <c r="C797" s="3">
        <f t="shared" ca="1" si="59"/>
        <v>0.22799999999999995</v>
      </c>
      <c r="D797" s="9">
        <f t="shared" ca="1" si="56"/>
        <v>0</v>
      </c>
      <c r="E797" s="10">
        <f t="shared" ca="1" si="57"/>
        <v>0.21849999999999997</v>
      </c>
      <c r="F797" s="9">
        <f t="shared" ca="1" si="58"/>
        <v>0.25115744699999987</v>
      </c>
      <c r="G797" s="7"/>
      <c r="H797" s="9"/>
      <c r="I797" s="3"/>
      <c r="J797" s="3"/>
      <c r="K797" s="36"/>
      <c r="L797" s="38"/>
      <c r="M797" s="37"/>
      <c r="N797" s="37"/>
      <c r="O797" s="37"/>
    </row>
    <row r="798" spans="1:15" x14ac:dyDescent="0.2">
      <c r="A798">
        <f>+MassCurves!A766</f>
        <v>762</v>
      </c>
      <c r="B798" s="10">
        <f t="shared" si="55"/>
        <v>1.5256000000000001</v>
      </c>
      <c r="C798" s="3">
        <f t="shared" ca="1" si="59"/>
        <v>0.22799999999999995</v>
      </c>
      <c r="D798" s="9">
        <f t="shared" ca="1" si="56"/>
        <v>0</v>
      </c>
      <c r="E798" s="10">
        <f t="shared" ca="1" si="57"/>
        <v>0.21849999999999997</v>
      </c>
      <c r="F798" s="9">
        <f t="shared" ca="1" si="58"/>
        <v>0.25115744699999987</v>
      </c>
      <c r="G798" s="7"/>
      <c r="H798" s="9"/>
      <c r="I798" s="3"/>
      <c r="J798" s="3"/>
      <c r="K798" s="36"/>
      <c r="L798" s="38"/>
      <c r="M798" s="37"/>
      <c r="N798" s="37"/>
      <c r="O798" s="37"/>
    </row>
    <row r="799" spans="1:15" x14ac:dyDescent="0.2">
      <c r="A799">
        <f>+MassCurves!A767</f>
        <v>763</v>
      </c>
      <c r="B799" s="10">
        <f t="shared" si="55"/>
        <v>1.5293999999999999</v>
      </c>
      <c r="C799" s="3">
        <f t="shared" ca="1" si="59"/>
        <v>0.22799999999999995</v>
      </c>
      <c r="D799" s="9">
        <f t="shared" ca="1" si="56"/>
        <v>0</v>
      </c>
      <c r="E799" s="10">
        <f t="shared" ca="1" si="57"/>
        <v>0.21849999999999997</v>
      </c>
      <c r="F799" s="9">
        <f t="shared" ca="1" si="58"/>
        <v>0.25115744699999987</v>
      </c>
      <c r="G799" s="7"/>
      <c r="H799" s="9"/>
      <c r="I799" s="3"/>
      <c r="J799" s="3"/>
      <c r="K799" s="36"/>
      <c r="L799" s="38"/>
      <c r="M799" s="37"/>
      <c r="N799" s="37"/>
      <c r="O799" s="37"/>
    </row>
    <row r="800" spans="1:15" x14ac:dyDescent="0.2">
      <c r="A800">
        <f>+MassCurves!A768</f>
        <v>764</v>
      </c>
      <c r="B800" s="10">
        <f t="shared" si="55"/>
        <v>1.5331999999999999</v>
      </c>
      <c r="C800" s="3">
        <f t="shared" ca="1" si="59"/>
        <v>0.22799999999999995</v>
      </c>
      <c r="D800" s="9">
        <f t="shared" ca="1" si="56"/>
        <v>0</v>
      </c>
      <c r="E800" s="10">
        <f t="shared" ca="1" si="57"/>
        <v>0.21849999999999997</v>
      </c>
      <c r="F800" s="9">
        <f t="shared" ca="1" si="58"/>
        <v>0.25115744699999987</v>
      </c>
      <c r="G800" s="7"/>
      <c r="H800" s="9"/>
      <c r="I800" s="3"/>
      <c r="J800" s="3"/>
      <c r="K800" s="36"/>
      <c r="L800" s="38"/>
      <c r="M800" s="37"/>
      <c r="N800" s="37"/>
      <c r="O800" s="37"/>
    </row>
    <row r="801" spans="1:15" x14ac:dyDescent="0.2">
      <c r="A801">
        <f>+MassCurves!A769</f>
        <v>765</v>
      </c>
      <c r="B801" s="10">
        <f t="shared" si="55"/>
        <v>1.5369999999999999</v>
      </c>
      <c r="C801" s="3">
        <f t="shared" ca="1" si="59"/>
        <v>0.22799999999999995</v>
      </c>
      <c r="D801" s="9">
        <f t="shared" ca="1" si="56"/>
        <v>0</v>
      </c>
      <c r="E801" s="10">
        <f t="shared" ca="1" si="57"/>
        <v>0.21849999999999997</v>
      </c>
      <c r="F801" s="9">
        <f t="shared" ca="1" si="58"/>
        <v>0.25115744699999987</v>
      </c>
      <c r="G801" s="7"/>
      <c r="H801" s="9"/>
      <c r="I801" s="3"/>
      <c r="J801" s="3"/>
      <c r="K801" s="36"/>
      <c r="L801" s="38"/>
      <c r="M801" s="37"/>
      <c r="N801" s="37"/>
      <c r="O801" s="37"/>
    </row>
    <row r="802" spans="1:15" x14ac:dyDescent="0.2">
      <c r="A802">
        <f>+MassCurves!A770</f>
        <v>766</v>
      </c>
      <c r="B802" s="10">
        <f t="shared" si="55"/>
        <v>1.5407999999999999</v>
      </c>
      <c r="C802" s="3">
        <f t="shared" ca="1" si="59"/>
        <v>0.22799999999999995</v>
      </c>
      <c r="D802" s="9">
        <f t="shared" ca="1" si="56"/>
        <v>0</v>
      </c>
      <c r="E802" s="10">
        <f t="shared" ca="1" si="57"/>
        <v>0.21849999999999997</v>
      </c>
      <c r="F802" s="9">
        <f t="shared" ca="1" si="58"/>
        <v>0.25115744699999987</v>
      </c>
      <c r="G802" s="7"/>
      <c r="H802" s="9"/>
      <c r="I802" s="3"/>
      <c r="J802" s="3"/>
      <c r="K802" s="36"/>
      <c r="L802" s="38"/>
      <c r="M802" s="37"/>
      <c r="N802" s="37"/>
      <c r="O802" s="37"/>
    </row>
    <row r="803" spans="1:15" x14ac:dyDescent="0.2">
      <c r="A803">
        <f>+MassCurves!A771</f>
        <v>767</v>
      </c>
      <c r="B803" s="10">
        <f t="shared" si="55"/>
        <v>1.5446</v>
      </c>
      <c r="C803" s="3">
        <f t="shared" ca="1" si="59"/>
        <v>0.22799999999999995</v>
      </c>
      <c r="D803" s="9">
        <f t="shared" ca="1" si="56"/>
        <v>0</v>
      </c>
      <c r="E803" s="10">
        <f t="shared" ca="1" si="57"/>
        <v>0.21849999999999997</v>
      </c>
      <c r="F803" s="9">
        <f t="shared" ca="1" si="58"/>
        <v>0.25115744699999987</v>
      </c>
      <c r="G803" s="7"/>
      <c r="H803" s="9"/>
      <c r="I803" s="3"/>
      <c r="J803" s="3"/>
      <c r="K803" s="36"/>
      <c r="L803" s="38"/>
      <c r="M803" s="37"/>
      <c r="N803" s="37"/>
      <c r="O803" s="37"/>
    </row>
    <row r="804" spans="1:15" x14ac:dyDescent="0.2">
      <c r="A804">
        <f>+MassCurves!A772</f>
        <v>768</v>
      </c>
      <c r="B804" s="10">
        <f t="shared" ref="B804:B867" si="60">+HLOOKUP($B$9,MassCurve,(A804+2))</f>
        <v>1.5484</v>
      </c>
      <c r="C804" s="3">
        <f t="shared" ca="1" si="59"/>
        <v>0.22799999999999995</v>
      </c>
      <c r="D804" s="9">
        <f t="shared" ca="1" si="56"/>
        <v>0</v>
      </c>
      <c r="E804" s="10">
        <f t="shared" ca="1" si="57"/>
        <v>0.21849999999999997</v>
      </c>
      <c r="F804" s="9">
        <f t="shared" ca="1" si="58"/>
        <v>0.25115744699999987</v>
      </c>
      <c r="G804" s="7"/>
      <c r="H804" s="9"/>
      <c r="I804" s="3"/>
      <c r="J804" s="3"/>
      <c r="K804" s="36"/>
      <c r="L804" s="38"/>
      <c r="M804" s="37"/>
      <c r="N804" s="37"/>
      <c r="O804" s="37"/>
    </row>
    <row r="805" spans="1:15" x14ac:dyDescent="0.2">
      <c r="A805">
        <f>+MassCurves!A773</f>
        <v>769</v>
      </c>
      <c r="B805" s="10">
        <f t="shared" si="60"/>
        <v>1.5522</v>
      </c>
      <c r="C805" s="3">
        <f t="shared" ca="1" si="59"/>
        <v>0.22799999999999995</v>
      </c>
      <c r="D805" s="9">
        <f t="shared" ref="D805:D868" ca="1" si="61">VLOOKUP(C805,Cinterp,$B$10+1)</f>
        <v>0</v>
      </c>
      <c r="E805" s="10">
        <f t="shared" ref="E805:E868" ca="1" si="62">0.95*MAX(0,$B$7)/100+D805*(1-MAX(0,$B$7)/100)</f>
        <v>0.21849999999999997</v>
      </c>
      <c r="F805" s="9">
        <f t="shared" ref="F805:F868" ca="1" si="63">+E805*C805*MAX(0.05,$B$5)*1.0083</f>
        <v>0.25115744699999987</v>
      </c>
      <c r="G805" s="7"/>
      <c r="H805" s="9"/>
      <c r="I805" s="3"/>
      <c r="J805" s="3"/>
      <c r="K805" s="36"/>
      <c r="L805" s="38"/>
      <c r="M805" s="37"/>
      <c r="N805" s="37"/>
      <c r="O805" s="37"/>
    </row>
    <row r="806" spans="1:15" x14ac:dyDescent="0.2">
      <c r="A806">
        <f>+MassCurves!A774</f>
        <v>770</v>
      </c>
      <c r="B806" s="10">
        <f t="shared" si="60"/>
        <v>1.556</v>
      </c>
      <c r="C806" s="3">
        <f t="shared" ref="C806:C869" ca="1" si="64">+IF(A806&lt;MAX(5,$B$6),(B806-B805)*60,(B806-OFFSET(B806,-MAX(5,$B$6),0,1,1))/(A806-OFFSET(A806,-MAX(5,$B$6),0,1,1))*60)</f>
        <v>0.22799999999999995</v>
      </c>
      <c r="D806" s="9">
        <f t="shared" ca="1" si="61"/>
        <v>0</v>
      </c>
      <c r="E806" s="10">
        <f t="shared" ca="1" si="62"/>
        <v>0.21849999999999997</v>
      </c>
      <c r="F806" s="9">
        <f t="shared" ca="1" si="63"/>
        <v>0.25115744699999987</v>
      </c>
      <c r="G806" s="7"/>
      <c r="H806" s="9"/>
      <c r="I806" s="3"/>
      <c r="J806" s="3"/>
      <c r="K806" s="36"/>
      <c r="L806" s="38"/>
      <c r="M806" s="37"/>
      <c r="N806" s="37"/>
      <c r="O806" s="37"/>
    </row>
    <row r="807" spans="1:15" x14ac:dyDescent="0.2">
      <c r="A807">
        <f>+MassCurves!A775</f>
        <v>771</v>
      </c>
      <c r="B807" s="10">
        <f t="shared" si="60"/>
        <v>1.5597999999999999</v>
      </c>
      <c r="C807" s="3">
        <f t="shared" ca="1" si="64"/>
        <v>0.22799999999999995</v>
      </c>
      <c r="D807" s="9">
        <f t="shared" ca="1" si="61"/>
        <v>0</v>
      </c>
      <c r="E807" s="10">
        <f t="shared" ca="1" si="62"/>
        <v>0.21849999999999997</v>
      </c>
      <c r="F807" s="9">
        <f t="shared" ca="1" si="63"/>
        <v>0.25115744699999987</v>
      </c>
      <c r="G807" s="7"/>
      <c r="H807" s="9"/>
      <c r="I807" s="3"/>
      <c r="J807" s="3"/>
      <c r="K807" s="36"/>
      <c r="L807" s="38"/>
      <c r="M807" s="37"/>
      <c r="N807" s="37"/>
      <c r="O807" s="37"/>
    </row>
    <row r="808" spans="1:15" x14ac:dyDescent="0.2">
      <c r="A808">
        <f>+MassCurves!A776</f>
        <v>772</v>
      </c>
      <c r="B808" s="10">
        <f t="shared" si="60"/>
        <v>1.5635999999999999</v>
      </c>
      <c r="C808" s="3">
        <f t="shared" ca="1" si="64"/>
        <v>0.22799999999999995</v>
      </c>
      <c r="D808" s="9">
        <f t="shared" ca="1" si="61"/>
        <v>0</v>
      </c>
      <c r="E808" s="10">
        <f t="shared" ca="1" si="62"/>
        <v>0.21849999999999997</v>
      </c>
      <c r="F808" s="9">
        <f t="shared" ca="1" si="63"/>
        <v>0.25115744699999987</v>
      </c>
      <c r="G808" s="7"/>
      <c r="H808" s="9"/>
      <c r="I808" s="3"/>
      <c r="J808" s="3"/>
      <c r="K808" s="36"/>
      <c r="L808" s="38"/>
      <c r="M808" s="37"/>
      <c r="N808" s="37"/>
      <c r="O808" s="37"/>
    </row>
    <row r="809" spans="1:15" x14ac:dyDescent="0.2">
      <c r="A809">
        <f>+MassCurves!A777</f>
        <v>773</v>
      </c>
      <c r="B809" s="10">
        <f t="shared" si="60"/>
        <v>1.5673999999999999</v>
      </c>
      <c r="C809" s="3">
        <f t="shared" ca="1" si="64"/>
        <v>0.22799999999999995</v>
      </c>
      <c r="D809" s="9">
        <f t="shared" ca="1" si="61"/>
        <v>0</v>
      </c>
      <c r="E809" s="10">
        <f t="shared" ca="1" si="62"/>
        <v>0.21849999999999997</v>
      </c>
      <c r="F809" s="9">
        <f t="shared" ca="1" si="63"/>
        <v>0.25115744699999987</v>
      </c>
      <c r="G809" s="7"/>
      <c r="H809" s="9"/>
      <c r="I809" s="3"/>
      <c r="J809" s="3"/>
      <c r="K809" s="36"/>
      <c r="L809" s="38"/>
      <c r="M809" s="37"/>
      <c r="N809" s="37"/>
      <c r="O809" s="37"/>
    </row>
    <row r="810" spans="1:15" x14ac:dyDescent="0.2">
      <c r="A810">
        <f>+MassCurves!A778</f>
        <v>774</v>
      </c>
      <c r="B810" s="10">
        <f t="shared" si="60"/>
        <v>1.5711999999999999</v>
      </c>
      <c r="C810" s="3">
        <f t="shared" ca="1" si="64"/>
        <v>0.22799999999999995</v>
      </c>
      <c r="D810" s="9">
        <f t="shared" ca="1" si="61"/>
        <v>0</v>
      </c>
      <c r="E810" s="10">
        <f t="shared" ca="1" si="62"/>
        <v>0.21849999999999997</v>
      </c>
      <c r="F810" s="9">
        <f t="shared" ca="1" si="63"/>
        <v>0.25115744699999987</v>
      </c>
      <c r="G810" s="7"/>
      <c r="H810" s="9"/>
      <c r="I810" s="3"/>
      <c r="J810" s="3"/>
      <c r="K810" s="36"/>
      <c r="L810" s="38"/>
      <c r="M810" s="37"/>
      <c r="N810" s="37"/>
      <c r="O810" s="37"/>
    </row>
    <row r="811" spans="1:15" x14ac:dyDescent="0.2">
      <c r="A811">
        <f>+MassCurves!A779</f>
        <v>775</v>
      </c>
      <c r="B811" s="10">
        <f t="shared" si="60"/>
        <v>1.575</v>
      </c>
      <c r="C811" s="3">
        <f t="shared" ca="1" si="64"/>
        <v>0.22799999999999995</v>
      </c>
      <c r="D811" s="9">
        <f t="shared" ca="1" si="61"/>
        <v>0</v>
      </c>
      <c r="E811" s="10">
        <f t="shared" ca="1" si="62"/>
        <v>0.21849999999999997</v>
      </c>
      <c r="F811" s="9">
        <f t="shared" ca="1" si="63"/>
        <v>0.25115744699999987</v>
      </c>
      <c r="G811" s="7"/>
      <c r="H811" s="9"/>
      <c r="I811" s="3"/>
      <c r="J811" s="3"/>
      <c r="K811" s="36"/>
      <c r="L811" s="38"/>
      <c r="M811" s="37"/>
      <c r="N811" s="37"/>
      <c r="O811" s="37"/>
    </row>
    <row r="812" spans="1:15" x14ac:dyDescent="0.2">
      <c r="A812">
        <f>+MassCurves!A780</f>
        <v>776</v>
      </c>
      <c r="B812" s="10">
        <f t="shared" si="60"/>
        <v>1.5788</v>
      </c>
      <c r="C812" s="3">
        <f t="shared" ca="1" si="64"/>
        <v>0.22799999999999995</v>
      </c>
      <c r="D812" s="9">
        <f t="shared" ca="1" si="61"/>
        <v>0</v>
      </c>
      <c r="E812" s="10">
        <f t="shared" ca="1" si="62"/>
        <v>0.21849999999999997</v>
      </c>
      <c r="F812" s="9">
        <f t="shared" ca="1" si="63"/>
        <v>0.25115744699999987</v>
      </c>
      <c r="G812" s="7"/>
      <c r="H812" s="9"/>
      <c r="I812" s="3"/>
      <c r="J812" s="3"/>
      <c r="K812" s="36"/>
      <c r="L812" s="38"/>
      <c r="M812" s="37"/>
      <c r="N812" s="37"/>
      <c r="O812" s="37"/>
    </row>
    <row r="813" spans="1:15" x14ac:dyDescent="0.2">
      <c r="A813">
        <f>+MassCurves!A781</f>
        <v>777</v>
      </c>
      <c r="B813" s="10">
        <f t="shared" si="60"/>
        <v>1.5826</v>
      </c>
      <c r="C813" s="3">
        <f t="shared" ca="1" si="64"/>
        <v>0.22799999999999995</v>
      </c>
      <c r="D813" s="9">
        <f t="shared" ca="1" si="61"/>
        <v>0</v>
      </c>
      <c r="E813" s="10">
        <f t="shared" ca="1" si="62"/>
        <v>0.21849999999999997</v>
      </c>
      <c r="F813" s="9">
        <f t="shared" ca="1" si="63"/>
        <v>0.25115744699999987</v>
      </c>
      <c r="G813" s="7"/>
      <c r="H813" s="9"/>
      <c r="I813" s="3"/>
      <c r="J813" s="3"/>
      <c r="K813" s="36"/>
      <c r="L813" s="38"/>
      <c r="M813" s="37"/>
      <c r="N813" s="37"/>
      <c r="O813" s="37"/>
    </row>
    <row r="814" spans="1:15" x14ac:dyDescent="0.2">
      <c r="A814">
        <f>+MassCurves!A782</f>
        <v>778</v>
      </c>
      <c r="B814" s="10">
        <f t="shared" si="60"/>
        <v>1.5864</v>
      </c>
      <c r="C814" s="3">
        <f t="shared" ca="1" si="64"/>
        <v>0.22799999999999995</v>
      </c>
      <c r="D814" s="9">
        <f t="shared" ca="1" si="61"/>
        <v>0</v>
      </c>
      <c r="E814" s="10">
        <f t="shared" ca="1" si="62"/>
        <v>0.21849999999999997</v>
      </c>
      <c r="F814" s="9">
        <f t="shared" ca="1" si="63"/>
        <v>0.25115744699999987</v>
      </c>
      <c r="G814" s="7"/>
      <c r="H814" s="9"/>
      <c r="I814" s="3"/>
      <c r="J814" s="3"/>
      <c r="K814" s="36"/>
      <c r="L814" s="38"/>
      <c r="M814" s="37"/>
      <c r="N814" s="37"/>
      <c r="O814" s="37"/>
    </row>
    <row r="815" spans="1:15" x14ac:dyDescent="0.2">
      <c r="A815">
        <f>+MassCurves!A783</f>
        <v>779</v>
      </c>
      <c r="B815" s="10">
        <f t="shared" si="60"/>
        <v>1.5902000000000001</v>
      </c>
      <c r="C815" s="3">
        <f t="shared" ca="1" si="64"/>
        <v>0.22799999999999995</v>
      </c>
      <c r="D815" s="9">
        <f t="shared" ca="1" si="61"/>
        <v>0</v>
      </c>
      <c r="E815" s="10">
        <f t="shared" ca="1" si="62"/>
        <v>0.21849999999999997</v>
      </c>
      <c r="F815" s="9">
        <f t="shared" ca="1" si="63"/>
        <v>0.25115744699999987</v>
      </c>
      <c r="G815" s="7"/>
      <c r="H815" s="9"/>
      <c r="I815" s="3"/>
      <c r="J815" s="3"/>
      <c r="K815" s="36"/>
      <c r="L815" s="38"/>
      <c r="M815" s="37"/>
      <c r="N815" s="37"/>
      <c r="O815" s="37"/>
    </row>
    <row r="816" spans="1:15" x14ac:dyDescent="0.2">
      <c r="A816">
        <f>+MassCurves!A784</f>
        <v>780</v>
      </c>
      <c r="B816" s="10">
        <f t="shared" si="60"/>
        <v>1.5939999999999999</v>
      </c>
      <c r="C816" s="3">
        <f t="shared" ca="1" si="64"/>
        <v>0.22799999999999995</v>
      </c>
      <c r="D816" s="9">
        <f t="shared" ca="1" si="61"/>
        <v>0</v>
      </c>
      <c r="E816" s="10">
        <f t="shared" ca="1" si="62"/>
        <v>0.21849999999999997</v>
      </c>
      <c r="F816" s="9">
        <f t="shared" ca="1" si="63"/>
        <v>0.25115744699999987</v>
      </c>
      <c r="G816" s="7"/>
      <c r="H816" s="9"/>
      <c r="I816" s="3"/>
      <c r="J816" s="3"/>
      <c r="K816" s="36"/>
      <c r="L816" s="38"/>
      <c r="M816" s="37"/>
      <c r="N816" s="37"/>
      <c r="O816" s="37"/>
    </row>
    <row r="817" spans="1:15" x14ac:dyDescent="0.2">
      <c r="A817">
        <f>+MassCurves!A785</f>
        <v>781</v>
      </c>
      <c r="B817" s="10">
        <f t="shared" si="60"/>
        <v>1.5977999999999999</v>
      </c>
      <c r="C817" s="3">
        <f t="shared" ca="1" si="64"/>
        <v>0.22799999999999995</v>
      </c>
      <c r="D817" s="9">
        <f t="shared" ca="1" si="61"/>
        <v>0</v>
      </c>
      <c r="E817" s="10">
        <f t="shared" ca="1" si="62"/>
        <v>0.21849999999999997</v>
      </c>
      <c r="F817" s="9">
        <f t="shared" ca="1" si="63"/>
        <v>0.25115744699999987</v>
      </c>
      <c r="G817" s="7"/>
      <c r="H817" s="9"/>
      <c r="I817" s="3"/>
      <c r="J817" s="3"/>
      <c r="K817" s="36"/>
      <c r="L817" s="38"/>
      <c r="M817" s="37"/>
      <c r="N817" s="37"/>
      <c r="O817" s="37"/>
    </row>
    <row r="818" spans="1:15" x14ac:dyDescent="0.2">
      <c r="A818">
        <f>+MassCurves!A786</f>
        <v>782</v>
      </c>
      <c r="B818" s="10">
        <f t="shared" si="60"/>
        <v>1.6015999999999999</v>
      </c>
      <c r="C818" s="3">
        <f t="shared" ca="1" si="64"/>
        <v>0.22799999999999995</v>
      </c>
      <c r="D818" s="9">
        <f t="shared" ca="1" si="61"/>
        <v>0</v>
      </c>
      <c r="E818" s="10">
        <f t="shared" ca="1" si="62"/>
        <v>0.21849999999999997</v>
      </c>
      <c r="F818" s="9">
        <f t="shared" ca="1" si="63"/>
        <v>0.25115744699999987</v>
      </c>
      <c r="G818" s="7"/>
      <c r="H818" s="9"/>
      <c r="I818" s="3"/>
      <c r="J818" s="3"/>
      <c r="K818" s="36"/>
      <c r="L818" s="38"/>
      <c r="M818" s="37"/>
      <c r="N818" s="37"/>
      <c r="O818" s="37"/>
    </row>
    <row r="819" spans="1:15" x14ac:dyDescent="0.2">
      <c r="A819">
        <f>+MassCurves!A787</f>
        <v>783</v>
      </c>
      <c r="B819" s="10">
        <f t="shared" si="60"/>
        <v>1.6053999999999999</v>
      </c>
      <c r="C819" s="3">
        <f t="shared" ca="1" si="64"/>
        <v>0.22799999999999995</v>
      </c>
      <c r="D819" s="9">
        <f t="shared" ca="1" si="61"/>
        <v>0</v>
      </c>
      <c r="E819" s="10">
        <f t="shared" ca="1" si="62"/>
        <v>0.21849999999999997</v>
      </c>
      <c r="F819" s="9">
        <f t="shared" ca="1" si="63"/>
        <v>0.25115744699999987</v>
      </c>
      <c r="G819" s="7"/>
      <c r="H819" s="9"/>
      <c r="I819" s="3"/>
      <c r="J819" s="3"/>
      <c r="K819" s="36"/>
      <c r="L819" s="38"/>
      <c r="M819" s="37"/>
      <c r="N819" s="37"/>
      <c r="O819" s="37"/>
    </row>
    <row r="820" spans="1:15" x14ac:dyDescent="0.2">
      <c r="A820">
        <f>+MassCurves!A788</f>
        <v>784</v>
      </c>
      <c r="B820" s="10">
        <f t="shared" si="60"/>
        <v>1.6092</v>
      </c>
      <c r="C820" s="3">
        <f t="shared" ca="1" si="64"/>
        <v>0.22799999999999995</v>
      </c>
      <c r="D820" s="9">
        <f t="shared" ca="1" si="61"/>
        <v>0</v>
      </c>
      <c r="E820" s="10">
        <f t="shared" ca="1" si="62"/>
        <v>0.21849999999999997</v>
      </c>
      <c r="F820" s="9">
        <f t="shared" ca="1" si="63"/>
        <v>0.25115744699999987</v>
      </c>
      <c r="G820" s="7"/>
      <c r="H820" s="9"/>
      <c r="I820" s="3"/>
      <c r="J820" s="3"/>
      <c r="K820" s="36"/>
      <c r="L820" s="38"/>
      <c r="M820" s="37"/>
      <c r="N820" s="37"/>
      <c r="O820" s="37"/>
    </row>
    <row r="821" spans="1:15" x14ac:dyDescent="0.2">
      <c r="A821">
        <f>+MassCurves!A789</f>
        <v>785</v>
      </c>
      <c r="B821" s="10">
        <f t="shared" si="60"/>
        <v>1.613</v>
      </c>
      <c r="C821" s="3">
        <f t="shared" ca="1" si="64"/>
        <v>0.22799999999999995</v>
      </c>
      <c r="D821" s="9">
        <f t="shared" ca="1" si="61"/>
        <v>0</v>
      </c>
      <c r="E821" s="10">
        <f t="shared" ca="1" si="62"/>
        <v>0.21849999999999997</v>
      </c>
      <c r="F821" s="9">
        <f t="shared" ca="1" si="63"/>
        <v>0.25115744699999987</v>
      </c>
      <c r="G821" s="7"/>
      <c r="H821" s="9"/>
      <c r="I821" s="3"/>
      <c r="J821" s="3"/>
      <c r="K821" s="36"/>
      <c r="L821" s="38"/>
      <c r="M821" s="37"/>
      <c r="N821" s="37"/>
      <c r="O821" s="37"/>
    </row>
    <row r="822" spans="1:15" x14ac:dyDescent="0.2">
      <c r="A822">
        <f>+MassCurves!A790</f>
        <v>786</v>
      </c>
      <c r="B822" s="10">
        <f t="shared" si="60"/>
        <v>1.6168</v>
      </c>
      <c r="C822" s="3">
        <f t="shared" ca="1" si="64"/>
        <v>0.22799999999999995</v>
      </c>
      <c r="D822" s="9">
        <f t="shared" ca="1" si="61"/>
        <v>0</v>
      </c>
      <c r="E822" s="10">
        <f t="shared" ca="1" si="62"/>
        <v>0.21849999999999997</v>
      </c>
      <c r="F822" s="9">
        <f t="shared" ca="1" si="63"/>
        <v>0.25115744699999987</v>
      </c>
      <c r="G822" s="7"/>
      <c r="H822" s="9"/>
      <c r="I822" s="3"/>
      <c r="J822" s="3"/>
      <c r="K822" s="36"/>
      <c r="L822" s="38"/>
      <c r="M822" s="37"/>
      <c r="N822" s="37"/>
      <c r="O822" s="37"/>
    </row>
    <row r="823" spans="1:15" x14ac:dyDescent="0.2">
      <c r="A823">
        <f>+MassCurves!A791</f>
        <v>787</v>
      </c>
      <c r="B823" s="10">
        <f t="shared" si="60"/>
        <v>1.6206</v>
      </c>
      <c r="C823" s="3">
        <f t="shared" ca="1" si="64"/>
        <v>0.22799999999999995</v>
      </c>
      <c r="D823" s="9">
        <f t="shared" ca="1" si="61"/>
        <v>0</v>
      </c>
      <c r="E823" s="10">
        <f t="shared" ca="1" si="62"/>
        <v>0.21849999999999997</v>
      </c>
      <c r="F823" s="9">
        <f t="shared" ca="1" si="63"/>
        <v>0.25115744699999987</v>
      </c>
      <c r="G823" s="7"/>
      <c r="H823" s="9"/>
      <c r="I823" s="3"/>
      <c r="J823" s="3"/>
      <c r="K823" s="36"/>
      <c r="L823" s="38"/>
      <c r="M823" s="37"/>
      <c r="N823" s="37"/>
      <c r="O823" s="37"/>
    </row>
    <row r="824" spans="1:15" x14ac:dyDescent="0.2">
      <c r="A824">
        <f>+MassCurves!A792</f>
        <v>788</v>
      </c>
      <c r="B824" s="10">
        <f t="shared" si="60"/>
        <v>1.6243999999999998</v>
      </c>
      <c r="C824" s="3">
        <f t="shared" ca="1" si="64"/>
        <v>0.22799999999999995</v>
      </c>
      <c r="D824" s="9">
        <f t="shared" ca="1" si="61"/>
        <v>0</v>
      </c>
      <c r="E824" s="10">
        <f t="shared" ca="1" si="62"/>
        <v>0.21849999999999997</v>
      </c>
      <c r="F824" s="9">
        <f t="shared" ca="1" si="63"/>
        <v>0.25115744699999987</v>
      </c>
      <c r="G824" s="7"/>
      <c r="H824" s="9"/>
      <c r="I824" s="3"/>
      <c r="J824" s="3"/>
      <c r="K824" s="36"/>
      <c r="L824" s="38"/>
      <c r="M824" s="37"/>
      <c r="N824" s="37"/>
      <c r="O824" s="37"/>
    </row>
    <row r="825" spans="1:15" x14ac:dyDescent="0.2">
      <c r="A825">
        <f>+MassCurves!A793</f>
        <v>789</v>
      </c>
      <c r="B825" s="10">
        <f t="shared" si="60"/>
        <v>1.6281999999999999</v>
      </c>
      <c r="C825" s="3">
        <f t="shared" ca="1" si="64"/>
        <v>0.22799999999999995</v>
      </c>
      <c r="D825" s="9">
        <f t="shared" ca="1" si="61"/>
        <v>0</v>
      </c>
      <c r="E825" s="10">
        <f t="shared" ca="1" si="62"/>
        <v>0.21849999999999997</v>
      </c>
      <c r="F825" s="9">
        <f t="shared" ca="1" si="63"/>
        <v>0.25115744699999987</v>
      </c>
      <c r="G825" s="7"/>
      <c r="H825" s="9"/>
      <c r="I825" s="3"/>
      <c r="J825" s="3"/>
      <c r="K825" s="36"/>
      <c r="L825" s="38"/>
      <c r="M825" s="37"/>
      <c r="N825" s="37"/>
      <c r="O825" s="37"/>
    </row>
    <row r="826" spans="1:15" x14ac:dyDescent="0.2">
      <c r="A826">
        <f>+MassCurves!A794</f>
        <v>790</v>
      </c>
      <c r="B826" s="10">
        <f t="shared" si="60"/>
        <v>1.6319999999999999</v>
      </c>
      <c r="C826" s="3">
        <f t="shared" ca="1" si="64"/>
        <v>0.22799999999999995</v>
      </c>
      <c r="D826" s="9">
        <f t="shared" ca="1" si="61"/>
        <v>0</v>
      </c>
      <c r="E826" s="10">
        <f t="shared" ca="1" si="62"/>
        <v>0.21849999999999997</v>
      </c>
      <c r="F826" s="9">
        <f t="shared" ca="1" si="63"/>
        <v>0.25115744699999987</v>
      </c>
      <c r="G826" s="7"/>
      <c r="H826" s="9"/>
      <c r="I826" s="3"/>
      <c r="J826" s="3"/>
      <c r="K826" s="36"/>
      <c r="L826" s="38"/>
      <c r="M826" s="37"/>
      <c r="N826" s="37"/>
      <c r="O826" s="37"/>
    </row>
    <row r="827" spans="1:15" x14ac:dyDescent="0.2">
      <c r="A827">
        <f>+MassCurves!A795</f>
        <v>791</v>
      </c>
      <c r="B827" s="10">
        <f t="shared" si="60"/>
        <v>1.6357999999999999</v>
      </c>
      <c r="C827" s="3">
        <f t="shared" ca="1" si="64"/>
        <v>0.22799999999999995</v>
      </c>
      <c r="D827" s="9">
        <f t="shared" ca="1" si="61"/>
        <v>0</v>
      </c>
      <c r="E827" s="10">
        <f t="shared" ca="1" si="62"/>
        <v>0.21849999999999997</v>
      </c>
      <c r="F827" s="9">
        <f t="shared" ca="1" si="63"/>
        <v>0.25115744699999987</v>
      </c>
      <c r="G827" s="7"/>
      <c r="H827" s="9"/>
      <c r="I827" s="3"/>
      <c r="J827" s="3"/>
      <c r="K827" s="36"/>
      <c r="L827" s="38"/>
      <c r="M827" s="37"/>
      <c r="N827" s="37"/>
      <c r="O827" s="37"/>
    </row>
    <row r="828" spans="1:15" x14ac:dyDescent="0.2">
      <c r="A828">
        <f>+MassCurves!A796</f>
        <v>792</v>
      </c>
      <c r="B828" s="10">
        <f t="shared" si="60"/>
        <v>1.6395999999999999</v>
      </c>
      <c r="C828" s="3">
        <f t="shared" ca="1" si="64"/>
        <v>0.22799999999999995</v>
      </c>
      <c r="D828" s="9">
        <f t="shared" ca="1" si="61"/>
        <v>0</v>
      </c>
      <c r="E828" s="10">
        <f t="shared" ca="1" si="62"/>
        <v>0.21849999999999997</v>
      </c>
      <c r="F828" s="9">
        <f t="shared" ca="1" si="63"/>
        <v>0.25115744699999987</v>
      </c>
      <c r="G828" s="7"/>
      <c r="H828" s="9"/>
      <c r="I828" s="3"/>
      <c r="J828" s="3"/>
      <c r="K828" s="36"/>
      <c r="L828" s="38"/>
      <c r="M828" s="37"/>
      <c r="N828" s="37"/>
      <c r="O828" s="37"/>
    </row>
    <row r="829" spans="1:15" x14ac:dyDescent="0.2">
      <c r="A829">
        <f>+MassCurves!A797</f>
        <v>793</v>
      </c>
      <c r="B829" s="10">
        <f t="shared" si="60"/>
        <v>1.6434</v>
      </c>
      <c r="C829" s="3">
        <f t="shared" ca="1" si="64"/>
        <v>0.22799999999999995</v>
      </c>
      <c r="D829" s="9">
        <f t="shared" ca="1" si="61"/>
        <v>0</v>
      </c>
      <c r="E829" s="10">
        <f t="shared" ca="1" si="62"/>
        <v>0.21849999999999997</v>
      </c>
      <c r="F829" s="9">
        <f t="shared" ca="1" si="63"/>
        <v>0.25115744699999987</v>
      </c>
      <c r="G829" s="7"/>
      <c r="H829" s="9"/>
      <c r="I829" s="3"/>
      <c r="J829" s="3"/>
      <c r="K829" s="36"/>
      <c r="L829" s="38"/>
      <c r="M829" s="37"/>
      <c r="N829" s="37"/>
      <c r="O829" s="37"/>
    </row>
    <row r="830" spans="1:15" x14ac:dyDescent="0.2">
      <c r="A830">
        <f>+MassCurves!A798</f>
        <v>794</v>
      </c>
      <c r="B830" s="10">
        <f t="shared" si="60"/>
        <v>1.6472</v>
      </c>
      <c r="C830" s="3">
        <f t="shared" ca="1" si="64"/>
        <v>0.22799999999999995</v>
      </c>
      <c r="D830" s="9">
        <f t="shared" ca="1" si="61"/>
        <v>0</v>
      </c>
      <c r="E830" s="10">
        <f t="shared" ca="1" si="62"/>
        <v>0.21849999999999997</v>
      </c>
      <c r="F830" s="9">
        <f t="shared" ca="1" si="63"/>
        <v>0.25115744699999987</v>
      </c>
      <c r="G830" s="7"/>
      <c r="H830" s="9"/>
      <c r="I830" s="3"/>
      <c r="J830" s="3"/>
      <c r="K830" s="36"/>
      <c r="L830" s="38"/>
      <c r="M830" s="37"/>
      <c r="N830" s="37"/>
      <c r="O830" s="37"/>
    </row>
    <row r="831" spans="1:15" x14ac:dyDescent="0.2">
      <c r="A831">
        <f>+MassCurves!A799</f>
        <v>795</v>
      </c>
      <c r="B831" s="10">
        <f t="shared" si="60"/>
        <v>1.651</v>
      </c>
      <c r="C831" s="3">
        <f t="shared" ca="1" si="64"/>
        <v>0.22799999999999995</v>
      </c>
      <c r="D831" s="9">
        <f t="shared" ca="1" si="61"/>
        <v>0</v>
      </c>
      <c r="E831" s="10">
        <f t="shared" ca="1" si="62"/>
        <v>0.21849999999999997</v>
      </c>
      <c r="F831" s="9">
        <f t="shared" ca="1" si="63"/>
        <v>0.25115744699999987</v>
      </c>
      <c r="G831" s="7"/>
      <c r="H831" s="9"/>
      <c r="I831" s="3"/>
      <c r="J831" s="3"/>
      <c r="K831" s="36"/>
      <c r="L831" s="38"/>
      <c r="M831" s="37"/>
      <c r="N831" s="37"/>
      <c r="O831" s="37"/>
    </row>
    <row r="832" spans="1:15" x14ac:dyDescent="0.2">
      <c r="A832">
        <f>+MassCurves!A800</f>
        <v>796</v>
      </c>
      <c r="B832" s="10">
        <f t="shared" si="60"/>
        <v>1.6547999999999998</v>
      </c>
      <c r="C832" s="3">
        <f t="shared" ca="1" si="64"/>
        <v>0.22799999999999995</v>
      </c>
      <c r="D832" s="9">
        <f t="shared" ca="1" si="61"/>
        <v>0</v>
      </c>
      <c r="E832" s="10">
        <f t="shared" ca="1" si="62"/>
        <v>0.21849999999999997</v>
      </c>
      <c r="F832" s="9">
        <f t="shared" ca="1" si="63"/>
        <v>0.25115744699999987</v>
      </c>
      <c r="G832" s="7"/>
      <c r="H832" s="9"/>
      <c r="I832" s="3"/>
      <c r="J832" s="3"/>
      <c r="K832" s="36"/>
      <c r="L832" s="38"/>
      <c r="M832" s="37"/>
      <c r="N832" s="37"/>
      <c r="O832" s="37"/>
    </row>
    <row r="833" spans="1:15" x14ac:dyDescent="0.2">
      <c r="A833">
        <f>+MassCurves!A801</f>
        <v>797</v>
      </c>
      <c r="B833" s="10">
        <f t="shared" si="60"/>
        <v>1.6585999999999999</v>
      </c>
      <c r="C833" s="3">
        <f t="shared" ca="1" si="64"/>
        <v>0.22799999999999995</v>
      </c>
      <c r="D833" s="9">
        <f t="shared" ca="1" si="61"/>
        <v>0</v>
      </c>
      <c r="E833" s="10">
        <f t="shared" ca="1" si="62"/>
        <v>0.21849999999999997</v>
      </c>
      <c r="F833" s="9">
        <f t="shared" ca="1" si="63"/>
        <v>0.25115744699999987</v>
      </c>
      <c r="G833" s="7"/>
      <c r="H833" s="9"/>
      <c r="I833" s="3"/>
      <c r="J833" s="3"/>
      <c r="K833" s="36"/>
      <c r="L833" s="38"/>
      <c r="M833" s="37"/>
      <c r="N833" s="37"/>
      <c r="O833" s="37"/>
    </row>
    <row r="834" spans="1:15" x14ac:dyDescent="0.2">
      <c r="A834">
        <f>+MassCurves!A802</f>
        <v>798</v>
      </c>
      <c r="B834" s="10">
        <f t="shared" si="60"/>
        <v>1.6623999999999999</v>
      </c>
      <c r="C834" s="3">
        <f t="shared" ca="1" si="64"/>
        <v>0.22799999999999995</v>
      </c>
      <c r="D834" s="9">
        <f t="shared" ca="1" si="61"/>
        <v>0</v>
      </c>
      <c r="E834" s="10">
        <f t="shared" ca="1" si="62"/>
        <v>0.21849999999999997</v>
      </c>
      <c r="F834" s="9">
        <f t="shared" ca="1" si="63"/>
        <v>0.25115744699999987</v>
      </c>
      <c r="G834" s="7"/>
      <c r="H834" s="9"/>
      <c r="I834" s="3"/>
      <c r="J834" s="3"/>
      <c r="K834" s="36"/>
      <c r="L834" s="38"/>
      <c r="M834" s="37"/>
      <c r="N834" s="37"/>
      <c r="O834" s="37"/>
    </row>
    <row r="835" spans="1:15" x14ac:dyDescent="0.2">
      <c r="A835">
        <f>+MassCurves!A803</f>
        <v>799</v>
      </c>
      <c r="B835" s="10">
        <f t="shared" si="60"/>
        <v>1.6661999999999999</v>
      </c>
      <c r="C835" s="3">
        <f t="shared" ca="1" si="64"/>
        <v>0.22799999999999995</v>
      </c>
      <c r="D835" s="9">
        <f t="shared" ca="1" si="61"/>
        <v>0</v>
      </c>
      <c r="E835" s="10">
        <f t="shared" ca="1" si="62"/>
        <v>0.21849999999999997</v>
      </c>
      <c r="F835" s="9">
        <f t="shared" ca="1" si="63"/>
        <v>0.25115744699999987</v>
      </c>
      <c r="G835" s="7"/>
      <c r="H835" s="9"/>
      <c r="I835" s="3"/>
      <c r="J835" s="3"/>
      <c r="K835" s="36"/>
      <c r="L835" s="38"/>
      <c r="M835" s="37"/>
      <c r="N835" s="37"/>
      <c r="O835" s="37"/>
    </row>
    <row r="836" spans="1:15" x14ac:dyDescent="0.2">
      <c r="A836">
        <f>+MassCurves!A804</f>
        <v>800</v>
      </c>
      <c r="B836" s="10">
        <f t="shared" si="60"/>
        <v>1.67</v>
      </c>
      <c r="C836" s="3">
        <f t="shared" ca="1" si="64"/>
        <v>0.22799999999999995</v>
      </c>
      <c r="D836" s="9">
        <f t="shared" ca="1" si="61"/>
        <v>0</v>
      </c>
      <c r="E836" s="10">
        <f t="shared" ca="1" si="62"/>
        <v>0.21849999999999997</v>
      </c>
      <c r="F836" s="9">
        <f t="shared" ca="1" si="63"/>
        <v>0.25115744699999987</v>
      </c>
      <c r="G836" s="7"/>
      <c r="H836" s="9"/>
      <c r="I836" s="3"/>
      <c r="J836" s="3"/>
      <c r="K836" s="36"/>
      <c r="L836" s="38"/>
      <c r="M836" s="37"/>
      <c r="N836" s="37"/>
      <c r="O836" s="37"/>
    </row>
    <row r="837" spans="1:15" x14ac:dyDescent="0.2">
      <c r="A837">
        <f>+MassCurves!A805</f>
        <v>801</v>
      </c>
      <c r="B837" s="10">
        <f t="shared" si="60"/>
        <v>1.6746999999999999</v>
      </c>
      <c r="C837" s="3">
        <f t="shared" ca="1" si="64"/>
        <v>0.2301599999999997</v>
      </c>
      <c r="D837" s="9">
        <f t="shared" ca="1" si="61"/>
        <v>0</v>
      </c>
      <c r="E837" s="10">
        <f t="shared" ca="1" si="62"/>
        <v>0.21849999999999997</v>
      </c>
      <c r="F837" s="9">
        <f t="shared" ca="1" si="63"/>
        <v>0.2535368333399996</v>
      </c>
      <c r="G837" s="7"/>
      <c r="H837" s="9"/>
      <c r="I837" s="3"/>
      <c r="J837" s="3"/>
      <c r="K837" s="36"/>
      <c r="L837" s="38"/>
      <c r="M837" s="37"/>
      <c r="N837" s="37"/>
      <c r="O837" s="37"/>
    </row>
    <row r="838" spans="1:15" x14ac:dyDescent="0.2">
      <c r="A838">
        <f>+MassCurves!A806</f>
        <v>802</v>
      </c>
      <c r="B838" s="10">
        <f t="shared" si="60"/>
        <v>1.6794</v>
      </c>
      <c r="C838" s="3">
        <f t="shared" ca="1" si="64"/>
        <v>0.23232</v>
      </c>
      <c r="D838" s="9">
        <f t="shared" ca="1" si="61"/>
        <v>0</v>
      </c>
      <c r="E838" s="10">
        <f t="shared" ca="1" si="62"/>
        <v>0.21849999999999997</v>
      </c>
      <c r="F838" s="9">
        <f t="shared" ca="1" si="63"/>
        <v>0.25591621967999995</v>
      </c>
      <c r="G838" s="7"/>
      <c r="H838" s="9"/>
      <c r="I838" s="3"/>
      <c r="J838" s="3"/>
      <c r="K838" s="36"/>
      <c r="L838" s="38"/>
      <c r="M838" s="37"/>
      <c r="N838" s="37"/>
      <c r="O838" s="37"/>
    </row>
    <row r="839" spans="1:15" x14ac:dyDescent="0.2">
      <c r="A839">
        <f>+MassCurves!A807</f>
        <v>803</v>
      </c>
      <c r="B839" s="10">
        <f t="shared" si="60"/>
        <v>1.6840999999999999</v>
      </c>
      <c r="C839" s="3">
        <f t="shared" ca="1" si="64"/>
        <v>0.23447999999999974</v>
      </c>
      <c r="D839" s="9">
        <f t="shared" ca="1" si="61"/>
        <v>0</v>
      </c>
      <c r="E839" s="10">
        <f t="shared" ca="1" si="62"/>
        <v>0.21849999999999997</v>
      </c>
      <c r="F839" s="9">
        <f t="shared" ca="1" si="63"/>
        <v>0.25829560601999968</v>
      </c>
      <c r="G839" s="7"/>
      <c r="H839" s="9"/>
      <c r="I839" s="3"/>
      <c r="J839" s="3"/>
      <c r="K839" s="36"/>
      <c r="L839" s="38"/>
      <c r="M839" s="37"/>
      <c r="N839" s="37"/>
      <c r="O839" s="37"/>
    </row>
    <row r="840" spans="1:15" x14ac:dyDescent="0.2">
      <c r="A840">
        <f>+MassCurves!A808</f>
        <v>804</v>
      </c>
      <c r="B840" s="10">
        <f t="shared" si="60"/>
        <v>1.6887999999999999</v>
      </c>
      <c r="C840" s="3">
        <f t="shared" ca="1" si="64"/>
        <v>0.23663999999999952</v>
      </c>
      <c r="D840" s="9">
        <f t="shared" ca="1" si="61"/>
        <v>0</v>
      </c>
      <c r="E840" s="10">
        <f t="shared" ca="1" si="62"/>
        <v>0.21849999999999997</v>
      </c>
      <c r="F840" s="9">
        <f t="shared" ca="1" si="63"/>
        <v>0.26067499235999941</v>
      </c>
      <c r="G840" s="7"/>
      <c r="H840" s="9"/>
      <c r="I840" s="3"/>
      <c r="J840" s="3"/>
      <c r="K840" s="36"/>
      <c r="L840" s="38"/>
      <c r="M840" s="37"/>
      <c r="N840" s="37"/>
      <c r="O840" s="37"/>
    </row>
    <row r="841" spans="1:15" x14ac:dyDescent="0.2">
      <c r="A841">
        <f>+MassCurves!A809</f>
        <v>805</v>
      </c>
      <c r="B841" s="10">
        <f t="shared" si="60"/>
        <v>1.6935</v>
      </c>
      <c r="C841" s="3">
        <f t="shared" ca="1" si="64"/>
        <v>0.23880000000000037</v>
      </c>
      <c r="D841" s="9">
        <f t="shared" ca="1" si="61"/>
        <v>0</v>
      </c>
      <c r="E841" s="10">
        <f t="shared" ca="1" si="62"/>
        <v>0.21849999999999997</v>
      </c>
      <c r="F841" s="9">
        <f t="shared" ca="1" si="63"/>
        <v>0.26305437870000037</v>
      </c>
      <c r="G841" s="7"/>
      <c r="H841" s="9"/>
      <c r="I841" s="3"/>
      <c r="J841" s="3"/>
      <c r="K841" s="36"/>
      <c r="L841" s="38"/>
      <c r="M841" s="37"/>
      <c r="N841" s="37"/>
      <c r="O841" s="37"/>
    </row>
    <row r="842" spans="1:15" x14ac:dyDescent="0.2">
      <c r="A842">
        <f>+MassCurves!A810</f>
        <v>806</v>
      </c>
      <c r="B842" s="10">
        <f t="shared" si="60"/>
        <v>1.6981999999999999</v>
      </c>
      <c r="C842" s="3">
        <f t="shared" ca="1" si="64"/>
        <v>0.24096000000000012</v>
      </c>
      <c r="D842" s="9">
        <f t="shared" ca="1" si="61"/>
        <v>0</v>
      </c>
      <c r="E842" s="10">
        <f t="shared" ca="1" si="62"/>
        <v>0.21849999999999997</v>
      </c>
      <c r="F842" s="9">
        <f t="shared" ca="1" si="63"/>
        <v>0.26543376504000005</v>
      </c>
      <c r="G842" s="7"/>
      <c r="H842" s="9"/>
      <c r="I842" s="3"/>
      <c r="J842" s="3"/>
      <c r="K842" s="36"/>
      <c r="L842" s="38"/>
      <c r="M842" s="37"/>
      <c r="N842" s="37"/>
      <c r="O842" s="37"/>
    </row>
    <row r="843" spans="1:15" x14ac:dyDescent="0.2">
      <c r="A843">
        <f>+MassCurves!A811</f>
        <v>807</v>
      </c>
      <c r="B843" s="10">
        <f t="shared" si="60"/>
        <v>1.7028999999999999</v>
      </c>
      <c r="C843" s="3">
        <f t="shared" ca="1" si="64"/>
        <v>0.24311999999999984</v>
      </c>
      <c r="D843" s="9">
        <f t="shared" ca="1" si="61"/>
        <v>0</v>
      </c>
      <c r="E843" s="10">
        <f t="shared" ca="1" si="62"/>
        <v>0.21849999999999997</v>
      </c>
      <c r="F843" s="9">
        <f t="shared" ca="1" si="63"/>
        <v>0.26781315137999973</v>
      </c>
      <c r="G843" s="7"/>
      <c r="H843" s="9"/>
      <c r="I843" s="3"/>
      <c r="J843" s="3"/>
      <c r="K843" s="36"/>
      <c r="L843" s="38"/>
      <c r="M843" s="37"/>
      <c r="N843" s="37"/>
      <c r="O843" s="37"/>
    </row>
    <row r="844" spans="1:15" x14ac:dyDescent="0.2">
      <c r="A844">
        <f>+MassCurves!A812</f>
        <v>808</v>
      </c>
      <c r="B844" s="10">
        <f t="shared" si="60"/>
        <v>1.7076</v>
      </c>
      <c r="C844" s="3">
        <f t="shared" ca="1" si="64"/>
        <v>0.24528000000000019</v>
      </c>
      <c r="D844" s="9">
        <f t="shared" ca="1" si="61"/>
        <v>0</v>
      </c>
      <c r="E844" s="10">
        <f t="shared" ca="1" si="62"/>
        <v>0.21849999999999997</v>
      </c>
      <c r="F844" s="9">
        <f t="shared" ca="1" si="63"/>
        <v>0.27019253772000018</v>
      </c>
      <c r="G844" s="7"/>
      <c r="H844" s="9"/>
      <c r="I844" s="3"/>
      <c r="J844" s="3"/>
      <c r="K844" s="36"/>
      <c r="L844" s="38"/>
      <c r="M844" s="37"/>
      <c r="N844" s="37"/>
      <c r="O844" s="37"/>
    </row>
    <row r="845" spans="1:15" x14ac:dyDescent="0.2">
      <c r="A845">
        <f>+MassCurves!A813</f>
        <v>809</v>
      </c>
      <c r="B845" s="10">
        <f t="shared" si="60"/>
        <v>1.7122999999999999</v>
      </c>
      <c r="C845" s="3">
        <f t="shared" ca="1" si="64"/>
        <v>0.24743999999999994</v>
      </c>
      <c r="D845" s="9">
        <f t="shared" ca="1" si="61"/>
        <v>0</v>
      </c>
      <c r="E845" s="10">
        <f t="shared" ca="1" si="62"/>
        <v>0.21849999999999997</v>
      </c>
      <c r="F845" s="9">
        <f t="shared" ca="1" si="63"/>
        <v>0.27257192405999991</v>
      </c>
      <c r="G845" s="7"/>
      <c r="H845" s="9"/>
      <c r="I845" s="3"/>
      <c r="J845" s="3"/>
      <c r="K845" s="36"/>
      <c r="L845" s="38"/>
      <c r="M845" s="37"/>
      <c r="N845" s="37"/>
      <c r="O845" s="37"/>
    </row>
    <row r="846" spans="1:15" x14ac:dyDescent="0.2">
      <c r="A846">
        <f>+MassCurves!A814</f>
        <v>810</v>
      </c>
      <c r="B846" s="10">
        <f t="shared" si="60"/>
        <v>1.7169999999999999</v>
      </c>
      <c r="C846" s="3">
        <f t="shared" ca="1" si="64"/>
        <v>0.24959999999999966</v>
      </c>
      <c r="D846" s="9">
        <f t="shared" ca="1" si="61"/>
        <v>0</v>
      </c>
      <c r="E846" s="10">
        <f t="shared" ca="1" si="62"/>
        <v>0.21849999999999997</v>
      </c>
      <c r="F846" s="9">
        <f t="shared" ca="1" si="63"/>
        <v>0.27495131039999959</v>
      </c>
      <c r="G846" s="7"/>
      <c r="H846" s="9"/>
      <c r="I846" s="3"/>
      <c r="J846" s="3"/>
      <c r="K846" s="36"/>
      <c r="L846" s="38"/>
      <c r="M846" s="37"/>
      <c r="N846" s="37"/>
      <c r="O846" s="37"/>
    </row>
    <row r="847" spans="1:15" x14ac:dyDescent="0.2">
      <c r="A847">
        <f>+MassCurves!A815</f>
        <v>811</v>
      </c>
      <c r="B847" s="10">
        <f t="shared" si="60"/>
        <v>1.7217</v>
      </c>
      <c r="C847" s="3">
        <f t="shared" ca="1" si="64"/>
        <v>0.25175999999999998</v>
      </c>
      <c r="D847" s="9">
        <f t="shared" ca="1" si="61"/>
        <v>0</v>
      </c>
      <c r="E847" s="10">
        <f t="shared" ca="1" si="62"/>
        <v>0.21849999999999997</v>
      </c>
      <c r="F847" s="9">
        <f t="shared" ca="1" si="63"/>
        <v>0.27733069673999994</v>
      </c>
      <c r="G847" s="7"/>
      <c r="H847" s="9"/>
      <c r="I847" s="3"/>
      <c r="J847" s="3"/>
      <c r="K847" s="36"/>
      <c r="L847" s="38"/>
      <c r="M847" s="37"/>
      <c r="N847" s="37"/>
      <c r="O847" s="37"/>
    </row>
    <row r="848" spans="1:15" x14ac:dyDescent="0.2">
      <c r="A848">
        <f>+MassCurves!A816</f>
        <v>812</v>
      </c>
      <c r="B848" s="10">
        <f t="shared" si="60"/>
        <v>1.7263999999999999</v>
      </c>
      <c r="C848" s="3">
        <f t="shared" ca="1" si="64"/>
        <v>0.25391999999999976</v>
      </c>
      <c r="D848" s="9">
        <f t="shared" ca="1" si="61"/>
        <v>0</v>
      </c>
      <c r="E848" s="10">
        <f t="shared" ca="1" si="62"/>
        <v>0.21849999999999997</v>
      </c>
      <c r="F848" s="9">
        <f t="shared" ca="1" si="63"/>
        <v>0.27971008307999967</v>
      </c>
      <c r="G848" s="7"/>
      <c r="H848" s="9"/>
      <c r="I848" s="3"/>
      <c r="J848" s="3"/>
      <c r="K848" s="36"/>
      <c r="L848" s="38"/>
      <c r="M848" s="37"/>
      <c r="N848" s="37"/>
      <c r="O848" s="37"/>
    </row>
    <row r="849" spans="1:15" x14ac:dyDescent="0.2">
      <c r="A849">
        <f>+MassCurves!A817</f>
        <v>813</v>
      </c>
      <c r="B849" s="10">
        <f t="shared" si="60"/>
        <v>1.7310999999999999</v>
      </c>
      <c r="C849" s="3">
        <f t="shared" ca="1" si="64"/>
        <v>0.25608000000000009</v>
      </c>
      <c r="D849" s="9">
        <f t="shared" ca="1" si="61"/>
        <v>0</v>
      </c>
      <c r="E849" s="10">
        <f t="shared" ca="1" si="62"/>
        <v>0.21849999999999997</v>
      </c>
      <c r="F849" s="9">
        <f t="shared" ca="1" si="63"/>
        <v>0.28208946942000007</v>
      </c>
      <c r="G849" s="7"/>
      <c r="H849" s="9"/>
      <c r="I849" s="3"/>
      <c r="J849" s="3"/>
      <c r="K849" s="36"/>
      <c r="L849" s="38"/>
      <c r="M849" s="37"/>
      <c r="N849" s="37"/>
      <c r="O849" s="37"/>
    </row>
    <row r="850" spans="1:15" x14ac:dyDescent="0.2">
      <c r="A850">
        <f>+MassCurves!A818</f>
        <v>814</v>
      </c>
      <c r="B850" s="10">
        <f t="shared" si="60"/>
        <v>1.7358</v>
      </c>
      <c r="C850" s="3">
        <f t="shared" ca="1" si="64"/>
        <v>0.25824000000000036</v>
      </c>
      <c r="D850" s="9">
        <f t="shared" ca="1" si="61"/>
        <v>0</v>
      </c>
      <c r="E850" s="10">
        <f t="shared" ca="1" si="62"/>
        <v>0.21849999999999997</v>
      </c>
      <c r="F850" s="9">
        <f t="shared" ca="1" si="63"/>
        <v>0.28446885576000036</v>
      </c>
      <c r="G850" s="7"/>
      <c r="H850" s="9"/>
      <c r="I850" s="3"/>
      <c r="J850" s="3"/>
      <c r="K850" s="36"/>
      <c r="L850" s="38"/>
      <c r="M850" s="37"/>
      <c r="N850" s="37"/>
      <c r="O850" s="37"/>
    </row>
    <row r="851" spans="1:15" x14ac:dyDescent="0.2">
      <c r="A851">
        <f>+MassCurves!A819</f>
        <v>815</v>
      </c>
      <c r="B851" s="10">
        <f t="shared" si="60"/>
        <v>1.7404999999999999</v>
      </c>
      <c r="C851" s="3">
        <f t="shared" ca="1" si="64"/>
        <v>0.26040000000000013</v>
      </c>
      <c r="D851" s="9">
        <f t="shared" ca="1" si="61"/>
        <v>0</v>
      </c>
      <c r="E851" s="10">
        <f t="shared" ca="1" si="62"/>
        <v>0.21849999999999997</v>
      </c>
      <c r="F851" s="9">
        <f t="shared" ca="1" si="63"/>
        <v>0.28684824210000009</v>
      </c>
      <c r="G851" s="7"/>
      <c r="H851" s="9"/>
      <c r="I851" s="3"/>
      <c r="J851" s="3"/>
      <c r="K851" s="36"/>
      <c r="L851" s="38"/>
      <c r="M851" s="37"/>
      <c r="N851" s="37"/>
      <c r="O851" s="37"/>
    </row>
    <row r="852" spans="1:15" x14ac:dyDescent="0.2">
      <c r="A852">
        <f>+MassCurves!A820</f>
        <v>816</v>
      </c>
      <c r="B852" s="10">
        <f t="shared" si="60"/>
        <v>1.7451999999999999</v>
      </c>
      <c r="C852" s="3">
        <f t="shared" ca="1" si="64"/>
        <v>0.2625599999999999</v>
      </c>
      <c r="D852" s="9">
        <f t="shared" ca="1" si="61"/>
        <v>0</v>
      </c>
      <c r="E852" s="10">
        <f t="shared" ca="1" si="62"/>
        <v>0.21849999999999997</v>
      </c>
      <c r="F852" s="9">
        <f t="shared" ca="1" si="63"/>
        <v>0.28922762843999983</v>
      </c>
      <c r="G852" s="7"/>
      <c r="H852" s="9"/>
      <c r="I852" s="3"/>
      <c r="J852" s="3"/>
      <c r="K852" s="36"/>
      <c r="L852" s="38"/>
      <c r="M852" s="37"/>
      <c r="N852" s="37"/>
      <c r="O852" s="37"/>
    </row>
    <row r="853" spans="1:15" x14ac:dyDescent="0.2">
      <c r="A853">
        <f>+MassCurves!A821</f>
        <v>817</v>
      </c>
      <c r="B853" s="10">
        <f t="shared" si="60"/>
        <v>1.7499</v>
      </c>
      <c r="C853" s="3">
        <f t="shared" ca="1" si="64"/>
        <v>0.26472000000000018</v>
      </c>
      <c r="D853" s="9">
        <f t="shared" ca="1" si="61"/>
        <v>0</v>
      </c>
      <c r="E853" s="10">
        <f t="shared" ca="1" si="62"/>
        <v>0.21849999999999997</v>
      </c>
      <c r="F853" s="9">
        <f t="shared" ca="1" si="63"/>
        <v>0.29160701478000012</v>
      </c>
      <c r="G853" s="7"/>
      <c r="H853" s="9"/>
      <c r="I853" s="3"/>
      <c r="J853" s="3"/>
      <c r="K853" s="36"/>
      <c r="L853" s="38"/>
      <c r="M853" s="37"/>
      <c r="N853" s="37"/>
      <c r="O853" s="37"/>
    </row>
    <row r="854" spans="1:15" x14ac:dyDescent="0.2">
      <c r="A854">
        <f>+MassCurves!A822</f>
        <v>818</v>
      </c>
      <c r="B854" s="10">
        <f t="shared" si="60"/>
        <v>1.7545999999999999</v>
      </c>
      <c r="C854" s="3">
        <f t="shared" ca="1" si="64"/>
        <v>0.26687999999999995</v>
      </c>
      <c r="D854" s="9">
        <f t="shared" ca="1" si="61"/>
        <v>0</v>
      </c>
      <c r="E854" s="10">
        <f t="shared" ca="1" si="62"/>
        <v>0.21849999999999997</v>
      </c>
      <c r="F854" s="9">
        <f t="shared" ca="1" si="63"/>
        <v>0.29398640111999991</v>
      </c>
      <c r="G854" s="7"/>
      <c r="H854" s="9"/>
      <c r="I854" s="3"/>
      <c r="J854" s="3"/>
      <c r="K854" s="36"/>
      <c r="L854" s="38"/>
      <c r="M854" s="37"/>
      <c r="N854" s="37"/>
      <c r="O854" s="37"/>
    </row>
    <row r="855" spans="1:15" x14ac:dyDescent="0.2">
      <c r="A855">
        <f>+MassCurves!A823</f>
        <v>819</v>
      </c>
      <c r="B855" s="10">
        <f t="shared" si="60"/>
        <v>1.7592999999999999</v>
      </c>
      <c r="C855" s="3">
        <f t="shared" ca="1" si="64"/>
        <v>0.26903999999999972</v>
      </c>
      <c r="D855" s="9">
        <f t="shared" ca="1" si="61"/>
        <v>0</v>
      </c>
      <c r="E855" s="10">
        <f t="shared" ca="1" si="62"/>
        <v>0.21849999999999997</v>
      </c>
      <c r="F855" s="9">
        <f t="shared" ca="1" si="63"/>
        <v>0.2963657874599997</v>
      </c>
      <c r="G855" s="7"/>
      <c r="H855" s="9"/>
      <c r="I855" s="3"/>
      <c r="J855" s="3"/>
      <c r="K855" s="36"/>
      <c r="L855" s="38"/>
      <c r="M855" s="37"/>
      <c r="N855" s="37"/>
      <c r="O855" s="37"/>
    </row>
    <row r="856" spans="1:15" x14ac:dyDescent="0.2">
      <c r="A856">
        <f>+MassCurves!A824</f>
        <v>820</v>
      </c>
      <c r="B856" s="10">
        <f t="shared" si="60"/>
        <v>1.764</v>
      </c>
      <c r="C856" s="3">
        <f t="shared" ca="1" si="64"/>
        <v>0.2712</v>
      </c>
      <c r="D856" s="9">
        <f t="shared" ca="1" si="61"/>
        <v>0</v>
      </c>
      <c r="E856" s="10">
        <f t="shared" ca="1" si="62"/>
        <v>0.21849999999999997</v>
      </c>
      <c r="F856" s="9">
        <f t="shared" ca="1" si="63"/>
        <v>0.29874517379999993</v>
      </c>
      <c r="G856" s="7"/>
      <c r="H856" s="9"/>
      <c r="I856" s="3"/>
      <c r="J856" s="3"/>
      <c r="K856" s="36"/>
      <c r="L856" s="38"/>
      <c r="M856" s="37"/>
      <c r="N856" s="37"/>
      <c r="O856" s="37"/>
    </row>
    <row r="857" spans="1:15" x14ac:dyDescent="0.2">
      <c r="A857">
        <f>+MassCurves!A825</f>
        <v>821</v>
      </c>
      <c r="B857" s="10">
        <f t="shared" si="60"/>
        <v>1.7686999999999999</v>
      </c>
      <c r="C857" s="3">
        <f t="shared" ca="1" si="64"/>
        <v>0.27336000000000027</v>
      </c>
      <c r="D857" s="9">
        <f t="shared" ca="1" si="61"/>
        <v>0</v>
      </c>
      <c r="E857" s="10">
        <f t="shared" ca="1" si="62"/>
        <v>0.21849999999999997</v>
      </c>
      <c r="F857" s="9">
        <f t="shared" ca="1" si="63"/>
        <v>0.30112456014000022</v>
      </c>
      <c r="G857" s="7"/>
      <c r="H857" s="9"/>
      <c r="I857" s="3"/>
      <c r="J857" s="3"/>
      <c r="K857" s="36"/>
      <c r="L857" s="38"/>
      <c r="M857" s="37"/>
      <c r="N857" s="37"/>
      <c r="O857" s="37"/>
    </row>
    <row r="858" spans="1:15" x14ac:dyDescent="0.2">
      <c r="A858">
        <f>+MassCurves!A826</f>
        <v>822</v>
      </c>
      <c r="B858" s="10">
        <f t="shared" si="60"/>
        <v>1.7733999999999999</v>
      </c>
      <c r="C858" s="3">
        <f t="shared" ca="1" si="64"/>
        <v>0.27552000000000004</v>
      </c>
      <c r="D858" s="9">
        <f t="shared" ca="1" si="61"/>
        <v>0</v>
      </c>
      <c r="E858" s="10">
        <f t="shared" ca="1" si="62"/>
        <v>0.21849999999999997</v>
      </c>
      <c r="F858" s="9">
        <f t="shared" ca="1" si="63"/>
        <v>0.30350394648000001</v>
      </c>
      <c r="G858" s="7"/>
      <c r="H858" s="9"/>
      <c r="I858" s="3"/>
      <c r="J858" s="3"/>
      <c r="K858" s="36"/>
      <c r="L858" s="38"/>
      <c r="M858" s="37"/>
      <c r="N858" s="37"/>
      <c r="O858" s="37"/>
    </row>
    <row r="859" spans="1:15" x14ac:dyDescent="0.2">
      <c r="A859">
        <f>+MassCurves!A827</f>
        <v>823</v>
      </c>
      <c r="B859" s="10">
        <f t="shared" si="60"/>
        <v>1.7781</v>
      </c>
      <c r="C859" s="3">
        <f t="shared" ca="1" si="64"/>
        <v>0.27768000000000032</v>
      </c>
      <c r="D859" s="9">
        <f t="shared" ca="1" si="61"/>
        <v>0</v>
      </c>
      <c r="E859" s="10">
        <f t="shared" ca="1" si="62"/>
        <v>0.21849999999999997</v>
      </c>
      <c r="F859" s="9">
        <f t="shared" ca="1" si="63"/>
        <v>0.3058833328200003</v>
      </c>
      <c r="G859" s="7"/>
      <c r="H859" s="9"/>
      <c r="I859" s="3"/>
      <c r="J859" s="3"/>
      <c r="K859" s="36"/>
      <c r="L859" s="38"/>
      <c r="M859" s="37"/>
      <c r="N859" s="37"/>
      <c r="O859" s="37"/>
    </row>
    <row r="860" spans="1:15" x14ac:dyDescent="0.2">
      <c r="A860">
        <f>+MassCurves!A828</f>
        <v>824</v>
      </c>
      <c r="B860" s="10">
        <f t="shared" si="60"/>
        <v>1.7827999999999999</v>
      </c>
      <c r="C860" s="3">
        <f t="shared" ca="1" si="64"/>
        <v>0.27984000000000009</v>
      </c>
      <c r="D860" s="9">
        <f t="shared" ca="1" si="61"/>
        <v>0</v>
      </c>
      <c r="E860" s="10">
        <f t="shared" ca="1" si="62"/>
        <v>0.21849999999999997</v>
      </c>
      <c r="F860" s="9">
        <f t="shared" ca="1" si="63"/>
        <v>0.30826271916000003</v>
      </c>
      <c r="G860" s="7"/>
      <c r="H860" s="9"/>
      <c r="I860" s="3"/>
      <c r="J860" s="3"/>
      <c r="K860" s="36"/>
      <c r="L860" s="38"/>
      <c r="M860" s="37"/>
      <c r="N860" s="37"/>
      <c r="O860" s="37"/>
    </row>
    <row r="861" spans="1:15" x14ac:dyDescent="0.2">
      <c r="A861">
        <f>+MassCurves!A829</f>
        <v>825</v>
      </c>
      <c r="B861" s="10">
        <f t="shared" si="60"/>
        <v>1.7875000000000001</v>
      </c>
      <c r="C861" s="3">
        <f t="shared" ca="1" si="64"/>
        <v>0.28200000000000036</v>
      </c>
      <c r="D861" s="9">
        <f t="shared" ca="1" si="61"/>
        <v>0</v>
      </c>
      <c r="E861" s="10">
        <f t="shared" ca="1" si="62"/>
        <v>0.21849999999999997</v>
      </c>
      <c r="F861" s="9">
        <f t="shared" ca="1" si="63"/>
        <v>0.31064210550000038</v>
      </c>
      <c r="G861" s="7"/>
      <c r="H861" s="9"/>
      <c r="I861" s="3"/>
      <c r="J861" s="3"/>
      <c r="K861" s="36"/>
      <c r="L861" s="38"/>
      <c r="M861" s="37"/>
      <c r="N861" s="37"/>
      <c r="O861" s="37"/>
    </row>
    <row r="862" spans="1:15" x14ac:dyDescent="0.2">
      <c r="A862">
        <f>+MassCurves!A830</f>
        <v>826</v>
      </c>
      <c r="B862" s="10">
        <f t="shared" si="60"/>
        <v>1.7922</v>
      </c>
      <c r="C862" s="3">
        <f t="shared" ca="1" si="64"/>
        <v>0.28200000000000036</v>
      </c>
      <c r="D862" s="9">
        <f t="shared" ca="1" si="61"/>
        <v>0</v>
      </c>
      <c r="E862" s="10">
        <f t="shared" ca="1" si="62"/>
        <v>0.21849999999999997</v>
      </c>
      <c r="F862" s="9">
        <f t="shared" ca="1" si="63"/>
        <v>0.31064210550000038</v>
      </c>
      <c r="G862" s="7"/>
      <c r="H862" s="9"/>
      <c r="I862" s="3"/>
      <c r="J862" s="3"/>
      <c r="K862" s="36"/>
      <c r="L862" s="38"/>
      <c r="M862" s="37"/>
      <c r="N862" s="37"/>
      <c r="O862" s="37"/>
    </row>
    <row r="863" spans="1:15" x14ac:dyDescent="0.2">
      <c r="A863">
        <f>+MassCurves!A831</f>
        <v>827</v>
      </c>
      <c r="B863" s="10">
        <f t="shared" si="60"/>
        <v>1.7968999999999999</v>
      </c>
      <c r="C863" s="3">
        <f t="shared" ca="1" si="64"/>
        <v>0.28199999999999986</v>
      </c>
      <c r="D863" s="9">
        <f t="shared" ca="1" si="61"/>
        <v>0</v>
      </c>
      <c r="E863" s="10">
        <f t="shared" ca="1" si="62"/>
        <v>0.21849999999999997</v>
      </c>
      <c r="F863" s="9">
        <f t="shared" ca="1" si="63"/>
        <v>0.31064210549999982</v>
      </c>
      <c r="G863" s="7"/>
      <c r="H863" s="9"/>
      <c r="I863" s="3"/>
      <c r="J863" s="3"/>
      <c r="K863" s="36"/>
      <c r="L863" s="38"/>
      <c r="M863" s="37"/>
      <c r="N863" s="37"/>
      <c r="O863" s="37"/>
    </row>
    <row r="864" spans="1:15" x14ac:dyDescent="0.2">
      <c r="A864">
        <f>+MassCurves!A832</f>
        <v>828</v>
      </c>
      <c r="B864" s="10">
        <f t="shared" si="60"/>
        <v>1.8016000000000001</v>
      </c>
      <c r="C864" s="3">
        <f t="shared" ca="1" si="64"/>
        <v>0.28200000000000036</v>
      </c>
      <c r="D864" s="9">
        <f t="shared" ca="1" si="61"/>
        <v>0</v>
      </c>
      <c r="E864" s="10">
        <f t="shared" ca="1" si="62"/>
        <v>0.21849999999999997</v>
      </c>
      <c r="F864" s="9">
        <f t="shared" ca="1" si="63"/>
        <v>0.31064210550000038</v>
      </c>
      <c r="G864" s="7"/>
      <c r="H864" s="9"/>
      <c r="I864" s="3"/>
      <c r="J864" s="3"/>
      <c r="K864" s="36"/>
      <c r="L864" s="38"/>
      <c r="M864" s="37"/>
      <c r="N864" s="37"/>
      <c r="O864" s="37"/>
    </row>
    <row r="865" spans="1:15" x14ac:dyDescent="0.2">
      <c r="A865">
        <f>+MassCurves!A833</f>
        <v>829</v>
      </c>
      <c r="B865" s="10">
        <f t="shared" si="60"/>
        <v>1.8063</v>
      </c>
      <c r="C865" s="3">
        <f t="shared" ca="1" si="64"/>
        <v>0.28200000000000036</v>
      </c>
      <c r="D865" s="9">
        <f t="shared" ca="1" si="61"/>
        <v>0</v>
      </c>
      <c r="E865" s="10">
        <f t="shared" ca="1" si="62"/>
        <v>0.21849999999999997</v>
      </c>
      <c r="F865" s="9">
        <f t="shared" ca="1" si="63"/>
        <v>0.31064210550000038</v>
      </c>
      <c r="G865" s="7"/>
      <c r="H865" s="9"/>
      <c r="I865" s="3"/>
      <c r="J865" s="3"/>
      <c r="K865" s="36"/>
      <c r="L865" s="38"/>
      <c r="M865" s="37"/>
      <c r="N865" s="37"/>
      <c r="O865" s="37"/>
    </row>
    <row r="866" spans="1:15" x14ac:dyDescent="0.2">
      <c r="A866">
        <f>+MassCurves!A834</f>
        <v>830</v>
      </c>
      <c r="B866" s="10">
        <f t="shared" si="60"/>
        <v>1.8109999999999999</v>
      </c>
      <c r="C866" s="3">
        <f t="shared" ca="1" si="64"/>
        <v>0.28199999999999986</v>
      </c>
      <c r="D866" s="9">
        <f t="shared" ca="1" si="61"/>
        <v>0</v>
      </c>
      <c r="E866" s="10">
        <f t="shared" ca="1" si="62"/>
        <v>0.21849999999999997</v>
      </c>
      <c r="F866" s="9">
        <f t="shared" ca="1" si="63"/>
        <v>0.31064210549999982</v>
      </c>
      <c r="G866" s="7"/>
      <c r="H866" s="9"/>
      <c r="I866" s="3"/>
      <c r="J866" s="3"/>
      <c r="K866" s="36"/>
      <c r="L866" s="38"/>
      <c r="M866" s="37"/>
      <c r="N866" s="37"/>
      <c r="O866" s="37"/>
    </row>
    <row r="867" spans="1:15" x14ac:dyDescent="0.2">
      <c r="A867">
        <f>+MassCurves!A835</f>
        <v>831</v>
      </c>
      <c r="B867" s="10">
        <f t="shared" si="60"/>
        <v>1.8157000000000001</v>
      </c>
      <c r="C867" s="3">
        <f t="shared" ca="1" si="64"/>
        <v>0.28200000000000036</v>
      </c>
      <c r="D867" s="9">
        <f t="shared" ca="1" si="61"/>
        <v>0</v>
      </c>
      <c r="E867" s="10">
        <f t="shared" ca="1" si="62"/>
        <v>0.21849999999999997</v>
      </c>
      <c r="F867" s="9">
        <f t="shared" ca="1" si="63"/>
        <v>0.31064210550000038</v>
      </c>
      <c r="G867" s="7"/>
      <c r="H867" s="9"/>
      <c r="I867" s="3"/>
      <c r="J867" s="3"/>
      <c r="K867" s="36"/>
      <c r="L867" s="38"/>
      <c r="M867" s="37"/>
      <c r="N867" s="37"/>
      <c r="O867" s="37"/>
    </row>
    <row r="868" spans="1:15" x14ac:dyDescent="0.2">
      <c r="A868">
        <f>+MassCurves!A836</f>
        <v>832</v>
      </c>
      <c r="B868" s="10">
        <f t="shared" ref="B868:B931" si="65">+HLOOKUP($B$9,MassCurve,(A868+2))</f>
        <v>1.8204</v>
      </c>
      <c r="C868" s="3">
        <f t="shared" ca="1" si="64"/>
        <v>0.28200000000000036</v>
      </c>
      <c r="D868" s="9">
        <f t="shared" ca="1" si="61"/>
        <v>0</v>
      </c>
      <c r="E868" s="10">
        <f t="shared" ca="1" si="62"/>
        <v>0.21849999999999997</v>
      </c>
      <c r="F868" s="9">
        <f t="shared" ca="1" si="63"/>
        <v>0.31064210550000038</v>
      </c>
      <c r="G868" s="7"/>
      <c r="H868" s="9"/>
      <c r="I868" s="3"/>
      <c r="J868" s="3"/>
      <c r="K868" s="36"/>
      <c r="L868" s="38"/>
      <c r="M868" s="37"/>
      <c r="N868" s="37"/>
      <c r="O868" s="37"/>
    </row>
    <row r="869" spans="1:15" x14ac:dyDescent="0.2">
      <c r="A869">
        <f>+MassCurves!A837</f>
        <v>833</v>
      </c>
      <c r="B869" s="10">
        <f t="shared" si="65"/>
        <v>1.8250999999999999</v>
      </c>
      <c r="C869" s="3">
        <f t="shared" ca="1" si="64"/>
        <v>0.28199999999999986</v>
      </c>
      <c r="D869" s="9">
        <f t="shared" ref="D869:D932" ca="1" si="66">VLOOKUP(C869,Cinterp,$B$10+1)</f>
        <v>0</v>
      </c>
      <c r="E869" s="10">
        <f t="shared" ref="E869:E932" ca="1" si="67">0.95*MAX(0,$B$7)/100+D869*(1-MAX(0,$B$7)/100)</f>
        <v>0.21849999999999997</v>
      </c>
      <c r="F869" s="9">
        <f t="shared" ref="F869:F932" ca="1" si="68">+E869*C869*MAX(0.05,$B$5)*1.0083</f>
        <v>0.31064210549999982</v>
      </c>
      <c r="G869" s="7"/>
      <c r="H869" s="9"/>
      <c r="I869" s="3"/>
      <c r="J869" s="3"/>
      <c r="K869" s="36"/>
      <c r="L869" s="38"/>
      <c r="M869" s="37"/>
      <c r="N869" s="37"/>
      <c r="O869" s="37"/>
    </row>
    <row r="870" spans="1:15" x14ac:dyDescent="0.2">
      <c r="A870">
        <f>+MassCurves!A838</f>
        <v>834</v>
      </c>
      <c r="B870" s="10">
        <f t="shared" si="65"/>
        <v>1.8298000000000001</v>
      </c>
      <c r="C870" s="3">
        <f t="shared" ref="C870:C933" ca="1" si="69">+IF(A870&lt;MAX(5,$B$6),(B870-B869)*60,(B870-OFFSET(B870,-MAX(5,$B$6),0,1,1))/(A870-OFFSET(A870,-MAX(5,$B$6),0,1,1))*60)</f>
        <v>0.28200000000000036</v>
      </c>
      <c r="D870" s="9">
        <f t="shared" ca="1" si="66"/>
        <v>0</v>
      </c>
      <c r="E870" s="10">
        <f t="shared" ca="1" si="67"/>
        <v>0.21849999999999997</v>
      </c>
      <c r="F870" s="9">
        <f t="shared" ca="1" si="68"/>
        <v>0.31064210550000038</v>
      </c>
      <c r="G870" s="7"/>
      <c r="H870" s="9"/>
      <c r="I870" s="3"/>
      <c r="J870" s="3"/>
      <c r="K870" s="36"/>
      <c r="L870" s="38"/>
      <c r="M870" s="37"/>
      <c r="N870" s="37"/>
      <c r="O870" s="37"/>
    </row>
    <row r="871" spans="1:15" x14ac:dyDescent="0.2">
      <c r="A871">
        <f>+MassCurves!A839</f>
        <v>835</v>
      </c>
      <c r="B871" s="10">
        <f t="shared" si="65"/>
        <v>1.8345</v>
      </c>
      <c r="C871" s="3">
        <f t="shared" ca="1" si="69"/>
        <v>0.28200000000000036</v>
      </c>
      <c r="D871" s="9">
        <f t="shared" ca="1" si="66"/>
        <v>0</v>
      </c>
      <c r="E871" s="10">
        <f t="shared" ca="1" si="67"/>
        <v>0.21849999999999997</v>
      </c>
      <c r="F871" s="9">
        <f t="shared" ca="1" si="68"/>
        <v>0.31064210550000038</v>
      </c>
      <c r="G871" s="7"/>
      <c r="H871" s="9"/>
      <c r="I871" s="3"/>
      <c r="J871" s="3"/>
      <c r="K871" s="36"/>
      <c r="L871" s="38"/>
      <c r="M871" s="37"/>
      <c r="N871" s="37"/>
      <c r="O871" s="37"/>
    </row>
    <row r="872" spans="1:15" x14ac:dyDescent="0.2">
      <c r="A872">
        <f>+MassCurves!A840</f>
        <v>836</v>
      </c>
      <c r="B872" s="10">
        <f t="shared" si="65"/>
        <v>1.8391999999999999</v>
      </c>
      <c r="C872" s="3">
        <f t="shared" ca="1" si="69"/>
        <v>0.28199999999999986</v>
      </c>
      <c r="D872" s="9">
        <f t="shared" ca="1" si="66"/>
        <v>0</v>
      </c>
      <c r="E872" s="10">
        <f t="shared" ca="1" si="67"/>
        <v>0.21849999999999997</v>
      </c>
      <c r="F872" s="9">
        <f t="shared" ca="1" si="68"/>
        <v>0.31064210549999982</v>
      </c>
      <c r="G872" s="7"/>
      <c r="H872" s="9"/>
      <c r="I872" s="3"/>
      <c r="J872" s="3"/>
      <c r="K872" s="36"/>
      <c r="L872" s="38"/>
      <c r="M872" s="37"/>
      <c r="N872" s="37"/>
      <c r="O872" s="37"/>
    </row>
    <row r="873" spans="1:15" x14ac:dyDescent="0.2">
      <c r="A873">
        <f>+MassCurves!A841</f>
        <v>837</v>
      </c>
      <c r="B873" s="10">
        <f t="shared" si="65"/>
        <v>1.8439000000000001</v>
      </c>
      <c r="C873" s="3">
        <f t="shared" ca="1" si="69"/>
        <v>0.28200000000000036</v>
      </c>
      <c r="D873" s="9">
        <f t="shared" ca="1" si="66"/>
        <v>0</v>
      </c>
      <c r="E873" s="10">
        <f t="shared" ca="1" si="67"/>
        <v>0.21849999999999997</v>
      </c>
      <c r="F873" s="9">
        <f t="shared" ca="1" si="68"/>
        <v>0.31064210550000038</v>
      </c>
      <c r="G873" s="7"/>
      <c r="H873" s="9"/>
      <c r="I873" s="3"/>
      <c r="J873" s="3"/>
      <c r="K873" s="36"/>
      <c r="L873" s="38"/>
      <c r="M873" s="37"/>
      <c r="N873" s="37"/>
      <c r="O873" s="37"/>
    </row>
    <row r="874" spans="1:15" x14ac:dyDescent="0.2">
      <c r="A874">
        <f>+MassCurves!A842</f>
        <v>838</v>
      </c>
      <c r="B874" s="10">
        <f t="shared" si="65"/>
        <v>1.8486</v>
      </c>
      <c r="C874" s="3">
        <f t="shared" ca="1" si="69"/>
        <v>0.28200000000000036</v>
      </c>
      <c r="D874" s="9">
        <f t="shared" ca="1" si="66"/>
        <v>0</v>
      </c>
      <c r="E874" s="10">
        <f t="shared" ca="1" si="67"/>
        <v>0.21849999999999997</v>
      </c>
      <c r="F874" s="9">
        <f t="shared" ca="1" si="68"/>
        <v>0.31064210550000038</v>
      </c>
      <c r="G874" s="7"/>
      <c r="H874" s="9"/>
      <c r="I874" s="3"/>
      <c r="J874" s="3"/>
      <c r="K874" s="36"/>
      <c r="L874" s="38"/>
      <c r="M874" s="37"/>
      <c r="N874" s="37"/>
      <c r="O874" s="37"/>
    </row>
    <row r="875" spans="1:15" x14ac:dyDescent="0.2">
      <c r="A875">
        <f>+MassCurves!A843</f>
        <v>839</v>
      </c>
      <c r="B875" s="10">
        <f t="shared" si="65"/>
        <v>1.8532999999999999</v>
      </c>
      <c r="C875" s="3">
        <f t="shared" ca="1" si="69"/>
        <v>0.28199999999999986</v>
      </c>
      <c r="D875" s="9">
        <f t="shared" ca="1" si="66"/>
        <v>0</v>
      </c>
      <c r="E875" s="10">
        <f t="shared" ca="1" si="67"/>
        <v>0.21849999999999997</v>
      </c>
      <c r="F875" s="9">
        <f t="shared" ca="1" si="68"/>
        <v>0.31064210549999982</v>
      </c>
      <c r="G875" s="7"/>
      <c r="H875" s="9"/>
      <c r="I875" s="3"/>
      <c r="J875" s="3"/>
      <c r="K875" s="36"/>
      <c r="L875" s="38"/>
      <c r="M875" s="37"/>
      <c r="N875" s="37"/>
      <c r="O875" s="37"/>
    </row>
    <row r="876" spans="1:15" x14ac:dyDescent="0.2">
      <c r="A876">
        <f>+MassCurves!A844</f>
        <v>840</v>
      </c>
      <c r="B876" s="10">
        <f t="shared" si="65"/>
        <v>1.8580000000000001</v>
      </c>
      <c r="C876" s="3">
        <f t="shared" ca="1" si="69"/>
        <v>0.28200000000000036</v>
      </c>
      <c r="D876" s="9">
        <f t="shared" ca="1" si="66"/>
        <v>0</v>
      </c>
      <c r="E876" s="10">
        <f t="shared" ca="1" si="67"/>
        <v>0.21849999999999997</v>
      </c>
      <c r="F876" s="9">
        <f t="shared" ca="1" si="68"/>
        <v>0.31064210550000038</v>
      </c>
      <c r="G876" s="7"/>
      <c r="H876" s="9"/>
      <c r="I876" s="3"/>
      <c r="J876" s="3"/>
      <c r="K876" s="36"/>
      <c r="L876" s="38"/>
      <c r="M876" s="37"/>
      <c r="N876" s="37"/>
      <c r="O876" s="37"/>
    </row>
    <row r="877" spans="1:15" x14ac:dyDescent="0.2">
      <c r="A877">
        <f>+MassCurves!A845</f>
        <v>841</v>
      </c>
      <c r="B877" s="10">
        <f t="shared" si="65"/>
        <v>1.8627</v>
      </c>
      <c r="C877" s="3">
        <f t="shared" ca="1" si="69"/>
        <v>0.28200000000000036</v>
      </c>
      <c r="D877" s="9">
        <f t="shared" ca="1" si="66"/>
        <v>0</v>
      </c>
      <c r="E877" s="10">
        <f t="shared" ca="1" si="67"/>
        <v>0.21849999999999997</v>
      </c>
      <c r="F877" s="9">
        <f t="shared" ca="1" si="68"/>
        <v>0.31064210550000038</v>
      </c>
      <c r="G877" s="7"/>
      <c r="H877" s="9"/>
      <c r="I877" s="3"/>
      <c r="J877" s="3"/>
      <c r="K877" s="36"/>
      <c r="L877" s="38"/>
      <c r="M877" s="37"/>
      <c r="N877" s="37"/>
      <c r="O877" s="37"/>
    </row>
    <row r="878" spans="1:15" x14ac:dyDescent="0.2">
      <c r="A878">
        <f>+MassCurves!A846</f>
        <v>842</v>
      </c>
      <c r="B878" s="10">
        <f t="shared" si="65"/>
        <v>1.8673999999999999</v>
      </c>
      <c r="C878" s="3">
        <f t="shared" ca="1" si="69"/>
        <v>0.28199999999999986</v>
      </c>
      <c r="D878" s="9">
        <f t="shared" ca="1" si="66"/>
        <v>0</v>
      </c>
      <c r="E878" s="10">
        <f t="shared" ca="1" si="67"/>
        <v>0.21849999999999997</v>
      </c>
      <c r="F878" s="9">
        <f t="shared" ca="1" si="68"/>
        <v>0.31064210549999982</v>
      </c>
      <c r="G878" s="7"/>
      <c r="H878" s="9"/>
      <c r="I878" s="3"/>
      <c r="J878" s="3"/>
      <c r="K878" s="36"/>
      <c r="L878" s="38"/>
      <c r="M878" s="37"/>
      <c r="N878" s="37"/>
      <c r="O878" s="37"/>
    </row>
    <row r="879" spans="1:15" x14ac:dyDescent="0.2">
      <c r="A879">
        <f>+MassCurves!A847</f>
        <v>843</v>
      </c>
      <c r="B879" s="10">
        <f t="shared" si="65"/>
        <v>1.8721000000000001</v>
      </c>
      <c r="C879" s="3">
        <f t="shared" ca="1" si="69"/>
        <v>0.28200000000000036</v>
      </c>
      <c r="D879" s="9">
        <f t="shared" ca="1" si="66"/>
        <v>0</v>
      </c>
      <c r="E879" s="10">
        <f t="shared" ca="1" si="67"/>
        <v>0.21849999999999997</v>
      </c>
      <c r="F879" s="9">
        <f t="shared" ca="1" si="68"/>
        <v>0.31064210550000038</v>
      </c>
      <c r="G879" s="7"/>
      <c r="H879" s="9"/>
      <c r="I879" s="3"/>
      <c r="J879" s="3"/>
      <c r="K879" s="36"/>
      <c r="L879" s="38"/>
      <c r="M879" s="37"/>
      <c r="N879" s="37"/>
      <c r="O879" s="37"/>
    </row>
    <row r="880" spans="1:15" x14ac:dyDescent="0.2">
      <c r="A880">
        <f>+MassCurves!A848</f>
        <v>844</v>
      </c>
      <c r="B880" s="10">
        <f t="shared" si="65"/>
        <v>1.8768</v>
      </c>
      <c r="C880" s="3">
        <f t="shared" ca="1" si="69"/>
        <v>0.28200000000000036</v>
      </c>
      <c r="D880" s="9">
        <f t="shared" ca="1" si="66"/>
        <v>0</v>
      </c>
      <c r="E880" s="10">
        <f t="shared" ca="1" si="67"/>
        <v>0.21849999999999997</v>
      </c>
      <c r="F880" s="9">
        <f t="shared" ca="1" si="68"/>
        <v>0.31064210550000038</v>
      </c>
      <c r="G880" s="7"/>
      <c r="H880" s="9"/>
      <c r="I880" s="3"/>
      <c r="J880" s="3"/>
      <c r="K880" s="36"/>
      <c r="L880" s="38"/>
      <c r="M880" s="37"/>
      <c r="N880" s="37"/>
      <c r="O880" s="37"/>
    </row>
    <row r="881" spans="1:15" x14ac:dyDescent="0.2">
      <c r="A881">
        <f>+MassCurves!A849</f>
        <v>845</v>
      </c>
      <c r="B881" s="10">
        <f t="shared" si="65"/>
        <v>1.8815</v>
      </c>
      <c r="C881" s="3">
        <f t="shared" ca="1" si="69"/>
        <v>0.28199999999999986</v>
      </c>
      <c r="D881" s="9">
        <f t="shared" ca="1" si="66"/>
        <v>0</v>
      </c>
      <c r="E881" s="10">
        <f t="shared" ca="1" si="67"/>
        <v>0.21849999999999997</v>
      </c>
      <c r="F881" s="9">
        <f t="shared" ca="1" si="68"/>
        <v>0.31064210549999982</v>
      </c>
      <c r="G881" s="7"/>
      <c r="H881" s="9"/>
      <c r="I881" s="3"/>
      <c r="J881" s="3"/>
      <c r="K881" s="36"/>
      <c r="L881" s="38"/>
      <c r="M881" s="37"/>
      <c r="N881" s="37"/>
      <c r="O881" s="37"/>
    </row>
    <row r="882" spans="1:15" x14ac:dyDescent="0.2">
      <c r="A882">
        <f>+MassCurves!A850</f>
        <v>846</v>
      </c>
      <c r="B882" s="10">
        <f t="shared" si="65"/>
        <v>1.8862000000000001</v>
      </c>
      <c r="C882" s="3">
        <f t="shared" ca="1" si="69"/>
        <v>0.28200000000000036</v>
      </c>
      <c r="D882" s="9">
        <f t="shared" ca="1" si="66"/>
        <v>0</v>
      </c>
      <c r="E882" s="10">
        <f t="shared" ca="1" si="67"/>
        <v>0.21849999999999997</v>
      </c>
      <c r="F882" s="9">
        <f t="shared" ca="1" si="68"/>
        <v>0.31064210550000038</v>
      </c>
      <c r="G882" s="7"/>
      <c r="H882" s="9"/>
      <c r="I882" s="3"/>
      <c r="J882" s="3"/>
      <c r="K882" s="36"/>
      <c r="L882" s="38"/>
      <c r="M882" s="37"/>
      <c r="N882" s="37"/>
      <c r="O882" s="37"/>
    </row>
    <row r="883" spans="1:15" x14ac:dyDescent="0.2">
      <c r="A883">
        <f>+MassCurves!A851</f>
        <v>847</v>
      </c>
      <c r="B883" s="10">
        <f t="shared" si="65"/>
        <v>1.8909</v>
      </c>
      <c r="C883" s="3">
        <f t="shared" ca="1" si="69"/>
        <v>0.28200000000000036</v>
      </c>
      <c r="D883" s="9">
        <f t="shared" ca="1" si="66"/>
        <v>0</v>
      </c>
      <c r="E883" s="10">
        <f t="shared" ca="1" si="67"/>
        <v>0.21849999999999997</v>
      </c>
      <c r="F883" s="9">
        <f t="shared" ca="1" si="68"/>
        <v>0.31064210550000038</v>
      </c>
      <c r="G883" s="7"/>
      <c r="H883" s="9"/>
      <c r="I883" s="3"/>
      <c r="J883" s="3"/>
      <c r="K883" s="36"/>
      <c r="L883" s="38"/>
      <c r="M883" s="37"/>
      <c r="N883" s="37"/>
      <c r="O883" s="37"/>
    </row>
    <row r="884" spans="1:15" x14ac:dyDescent="0.2">
      <c r="A884">
        <f>+MassCurves!A852</f>
        <v>848</v>
      </c>
      <c r="B884" s="10">
        <f t="shared" si="65"/>
        <v>1.8956</v>
      </c>
      <c r="C884" s="3">
        <f t="shared" ca="1" si="69"/>
        <v>0.28199999999999986</v>
      </c>
      <c r="D884" s="9">
        <f t="shared" ca="1" si="66"/>
        <v>0</v>
      </c>
      <c r="E884" s="10">
        <f t="shared" ca="1" si="67"/>
        <v>0.21849999999999997</v>
      </c>
      <c r="F884" s="9">
        <f t="shared" ca="1" si="68"/>
        <v>0.31064210549999982</v>
      </c>
      <c r="G884" s="7"/>
      <c r="H884" s="9"/>
      <c r="I884" s="3"/>
      <c r="J884" s="3"/>
      <c r="K884" s="36"/>
      <c r="L884" s="38"/>
      <c r="M884" s="37"/>
      <c r="N884" s="37"/>
      <c r="O884" s="37"/>
    </row>
    <row r="885" spans="1:15" x14ac:dyDescent="0.2">
      <c r="A885">
        <f>+MassCurves!A853</f>
        <v>849</v>
      </c>
      <c r="B885" s="10">
        <f t="shared" si="65"/>
        <v>1.9003000000000001</v>
      </c>
      <c r="C885" s="3">
        <f t="shared" ca="1" si="69"/>
        <v>0.28200000000000036</v>
      </c>
      <c r="D885" s="9">
        <f t="shared" ca="1" si="66"/>
        <v>0</v>
      </c>
      <c r="E885" s="10">
        <f t="shared" ca="1" si="67"/>
        <v>0.21849999999999997</v>
      </c>
      <c r="F885" s="9">
        <f t="shared" ca="1" si="68"/>
        <v>0.31064210550000038</v>
      </c>
      <c r="G885" s="7"/>
      <c r="H885" s="9"/>
      <c r="I885" s="3"/>
      <c r="J885" s="3"/>
      <c r="K885" s="36"/>
      <c r="L885" s="38"/>
      <c r="M885" s="37"/>
      <c r="N885" s="37"/>
      <c r="O885" s="37"/>
    </row>
    <row r="886" spans="1:15" x14ac:dyDescent="0.2">
      <c r="A886">
        <f>+MassCurves!A854</f>
        <v>850</v>
      </c>
      <c r="B886" s="10">
        <f t="shared" si="65"/>
        <v>1.905</v>
      </c>
      <c r="C886" s="3">
        <f t="shared" ca="1" si="69"/>
        <v>0.28199999999999986</v>
      </c>
      <c r="D886" s="9">
        <f t="shared" ca="1" si="66"/>
        <v>0</v>
      </c>
      <c r="E886" s="10">
        <f t="shared" ca="1" si="67"/>
        <v>0.21849999999999997</v>
      </c>
      <c r="F886" s="9">
        <f t="shared" ca="1" si="68"/>
        <v>0.31064210549999982</v>
      </c>
      <c r="G886" s="7"/>
      <c r="H886" s="9"/>
      <c r="I886" s="3"/>
      <c r="J886" s="3"/>
      <c r="K886" s="36"/>
      <c r="L886" s="38"/>
      <c r="M886" s="37"/>
      <c r="N886" s="37"/>
      <c r="O886" s="37"/>
    </row>
    <row r="887" spans="1:15" x14ac:dyDescent="0.2">
      <c r="A887">
        <f>+MassCurves!A855</f>
        <v>851</v>
      </c>
      <c r="B887" s="10">
        <f t="shared" si="65"/>
        <v>1.9097</v>
      </c>
      <c r="C887" s="3">
        <f t="shared" ca="1" si="69"/>
        <v>0.28199999999999986</v>
      </c>
      <c r="D887" s="9">
        <f t="shared" ca="1" si="66"/>
        <v>0</v>
      </c>
      <c r="E887" s="10">
        <f t="shared" ca="1" si="67"/>
        <v>0.21849999999999997</v>
      </c>
      <c r="F887" s="9">
        <f t="shared" ca="1" si="68"/>
        <v>0.31064210549999982</v>
      </c>
      <c r="G887" s="7"/>
      <c r="H887" s="9"/>
      <c r="I887" s="3"/>
      <c r="J887" s="3"/>
      <c r="K887" s="36"/>
      <c r="L887" s="38"/>
      <c r="M887" s="37"/>
      <c r="N887" s="37"/>
      <c r="O887" s="37"/>
    </row>
    <row r="888" spans="1:15" x14ac:dyDescent="0.2">
      <c r="A888">
        <f>+MassCurves!A856</f>
        <v>852</v>
      </c>
      <c r="B888" s="10">
        <f t="shared" si="65"/>
        <v>1.9144000000000001</v>
      </c>
      <c r="C888" s="3">
        <f t="shared" ca="1" si="69"/>
        <v>0.28200000000000036</v>
      </c>
      <c r="D888" s="9">
        <f t="shared" ca="1" si="66"/>
        <v>0</v>
      </c>
      <c r="E888" s="10">
        <f t="shared" ca="1" si="67"/>
        <v>0.21849999999999997</v>
      </c>
      <c r="F888" s="9">
        <f t="shared" ca="1" si="68"/>
        <v>0.31064210550000038</v>
      </c>
      <c r="G888" s="7"/>
      <c r="H888" s="9"/>
      <c r="I888" s="3"/>
      <c r="J888" s="3"/>
      <c r="K888" s="36"/>
      <c r="L888" s="38"/>
      <c r="M888" s="37"/>
      <c r="N888" s="37"/>
      <c r="O888" s="37"/>
    </row>
    <row r="889" spans="1:15" x14ac:dyDescent="0.2">
      <c r="A889">
        <f>+MassCurves!A857</f>
        <v>853</v>
      </c>
      <c r="B889" s="10">
        <f t="shared" si="65"/>
        <v>1.9191</v>
      </c>
      <c r="C889" s="3">
        <f t="shared" ca="1" si="69"/>
        <v>0.28199999999999986</v>
      </c>
      <c r="D889" s="9">
        <f t="shared" ca="1" si="66"/>
        <v>0</v>
      </c>
      <c r="E889" s="10">
        <f t="shared" ca="1" si="67"/>
        <v>0.21849999999999997</v>
      </c>
      <c r="F889" s="9">
        <f t="shared" ca="1" si="68"/>
        <v>0.31064210549999982</v>
      </c>
      <c r="G889" s="7"/>
      <c r="H889" s="9"/>
      <c r="I889" s="3"/>
      <c r="J889" s="3"/>
      <c r="K889" s="36"/>
      <c r="L889" s="38"/>
      <c r="M889" s="37"/>
      <c r="N889" s="37"/>
      <c r="O889" s="37"/>
    </row>
    <row r="890" spans="1:15" x14ac:dyDescent="0.2">
      <c r="A890">
        <f>+MassCurves!A858</f>
        <v>854</v>
      </c>
      <c r="B890" s="10">
        <f t="shared" si="65"/>
        <v>1.9238</v>
      </c>
      <c r="C890" s="3">
        <f t="shared" ca="1" si="69"/>
        <v>0.28199999999999986</v>
      </c>
      <c r="D890" s="9">
        <f t="shared" ca="1" si="66"/>
        <v>0</v>
      </c>
      <c r="E890" s="10">
        <f t="shared" ca="1" si="67"/>
        <v>0.21849999999999997</v>
      </c>
      <c r="F890" s="9">
        <f t="shared" ca="1" si="68"/>
        <v>0.31064210549999982</v>
      </c>
      <c r="G890" s="7"/>
      <c r="H890" s="9"/>
      <c r="I890" s="3"/>
      <c r="J890" s="3"/>
      <c r="K890" s="36"/>
      <c r="L890" s="38"/>
      <c r="M890" s="37"/>
      <c r="N890" s="37"/>
      <c r="O890" s="37"/>
    </row>
    <row r="891" spans="1:15" x14ac:dyDescent="0.2">
      <c r="A891">
        <f>+MassCurves!A859</f>
        <v>855</v>
      </c>
      <c r="B891" s="10">
        <f t="shared" si="65"/>
        <v>1.9285000000000001</v>
      </c>
      <c r="C891" s="3">
        <f t="shared" ca="1" si="69"/>
        <v>0.28200000000000036</v>
      </c>
      <c r="D891" s="9">
        <f t="shared" ca="1" si="66"/>
        <v>0</v>
      </c>
      <c r="E891" s="10">
        <f t="shared" ca="1" si="67"/>
        <v>0.21849999999999997</v>
      </c>
      <c r="F891" s="9">
        <f t="shared" ca="1" si="68"/>
        <v>0.31064210550000038</v>
      </c>
      <c r="G891" s="7"/>
      <c r="H891" s="9"/>
      <c r="I891" s="3"/>
      <c r="J891" s="3"/>
      <c r="K891" s="36"/>
      <c r="L891" s="38"/>
      <c r="M891" s="37"/>
      <c r="N891" s="37"/>
      <c r="O891" s="37"/>
    </row>
    <row r="892" spans="1:15" x14ac:dyDescent="0.2">
      <c r="A892">
        <f>+MassCurves!A860</f>
        <v>856</v>
      </c>
      <c r="B892" s="10">
        <f t="shared" si="65"/>
        <v>1.9332</v>
      </c>
      <c r="C892" s="3">
        <f t="shared" ca="1" si="69"/>
        <v>0.28199999999999986</v>
      </c>
      <c r="D892" s="9">
        <f t="shared" ca="1" si="66"/>
        <v>0</v>
      </c>
      <c r="E892" s="10">
        <f t="shared" ca="1" si="67"/>
        <v>0.21849999999999997</v>
      </c>
      <c r="F892" s="9">
        <f t="shared" ca="1" si="68"/>
        <v>0.31064210549999982</v>
      </c>
      <c r="G892" s="7"/>
      <c r="H892" s="9"/>
      <c r="I892" s="3"/>
      <c r="J892" s="3"/>
      <c r="K892" s="36"/>
      <c r="L892" s="38"/>
      <c r="M892" s="37"/>
      <c r="N892" s="37"/>
      <c r="O892" s="37"/>
    </row>
    <row r="893" spans="1:15" x14ac:dyDescent="0.2">
      <c r="A893">
        <f>+MassCurves!A861</f>
        <v>857</v>
      </c>
      <c r="B893" s="10">
        <f t="shared" si="65"/>
        <v>1.9379</v>
      </c>
      <c r="C893" s="3">
        <f t="shared" ca="1" si="69"/>
        <v>0.28199999999999986</v>
      </c>
      <c r="D893" s="9">
        <f t="shared" ca="1" si="66"/>
        <v>0</v>
      </c>
      <c r="E893" s="10">
        <f t="shared" ca="1" si="67"/>
        <v>0.21849999999999997</v>
      </c>
      <c r="F893" s="9">
        <f t="shared" ca="1" si="68"/>
        <v>0.31064210549999982</v>
      </c>
      <c r="G893" s="7"/>
      <c r="H893" s="9"/>
      <c r="I893" s="3"/>
      <c r="J893" s="3"/>
      <c r="K893" s="36"/>
      <c r="L893" s="38"/>
      <c r="M893" s="37"/>
      <c r="N893" s="37"/>
      <c r="O893" s="37"/>
    </row>
    <row r="894" spans="1:15" x14ac:dyDescent="0.2">
      <c r="A894">
        <f>+MassCurves!A862</f>
        <v>858</v>
      </c>
      <c r="B894" s="10">
        <f t="shared" si="65"/>
        <v>1.9426000000000001</v>
      </c>
      <c r="C894" s="3">
        <f t="shared" ca="1" si="69"/>
        <v>0.28200000000000036</v>
      </c>
      <c r="D894" s="9">
        <f t="shared" ca="1" si="66"/>
        <v>0</v>
      </c>
      <c r="E894" s="10">
        <f t="shared" ca="1" si="67"/>
        <v>0.21849999999999997</v>
      </c>
      <c r="F894" s="9">
        <f t="shared" ca="1" si="68"/>
        <v>0.31064210550000038</v>
      </c>
      <c r="G894" s="7"/>
      <c r="H894" s="9"/>
      <c r="I894" s="3"/>
      <c r="J894" s="3"/>
      <c r="K894" s="36"/>
      <c r="L894" s="38"/>
      <c r="M894" s="37"/>
      <c r="N894" s="37"/>
      <c r="O894" s="37"/>
    </row>
    <row r="895" spans="1:15" x14ac:dyDescent="0.2">
      <c r="A895">
        <f>+MassCurves!A863</f>
        <v>859</v>
      </c>
      <c r="B895" s="10">
        <f t="shared" si="65"/>
        <v>1.9473</v>
      </c>
      <c r="C895" s="3">
        <f t="shared" ca="1" si="69"/>
        <v>0.28199999999999986</v>
      </c>
      <c r="D895" s="9">
        <f t="shared" ca="1" si="66"/>
        <v>0</v>
      </c>
      <c r="E895" s="10">
        <f t="shared" ca="1" si="67"/>
        <v>0.21849999999999997</v>
      </c>
      <c r="F895" s="9">
        <f t="shared" ca="1" si="68"/>
        <v>0.31064210549999982</v>
      </c>
      <c r="G895" s="7"/>
      <c r="H895" s="9"/>
      <c r="I895" s="3"/>
      <c r="J895" s="3"/>
      <c r="K895" s="36"/>
      <c r="L895" s="38"/>
      <c r="M895" s="37"/>
      <c r="N895" s="37"/>
      <c r="O895" s="37"/>
    </row>
    <row r="896" spans="1:15" x14ac:dyDescent="0.2">
      <c r="A896">
        <f>+MassCurves!A864</f>
        <v>860</v>
      </c>
      <c r="B896" s="10">
        <f t="shared" si="65"/>
        <v>1.952</v>
      </c>
      <c r="C896" s="3">
        <f t="shared" ca="1" si="69"/>
        <v>0.28199999999999986</v>
      </c>
      <c r="D896" s="9">
        <f t="shared" ca="1" si="66"/>
        <v>0</v>
      </c>
      <c r="E896" s="10">
        <f t="shared" ca="1" si="67"/>
        <v>0.21849999999999997</v>
      </c>
      <c r="F896" s="9">
        <f t="shared" ca="1" si="68"/>
        <v>0.31064210549999982</v>
      </c>
      <c r="G896" s="7"/>
      <c r="H896" s="9"/>
      <c r="I896" s="3"/>
      <c r="J896" s="3"/>
      <c r="K896" s="36"/>
      <c r="L896" s="38"/>
      <c r="M896" s="37"/>
      <c r="N896" s="37"/>
      <c r="O896" s="37"/>
    </row>
    <row r="897" spans="1:15" x14ac:dyDescent="0.2">
      <c r="A897">
        <f>+MassCurves!A865</f>
        <v>861</v>
      </c>
      <c r="B897" s="10">
        <f t="shared" si="65"/>
        <v>1.9567000000000001</v>
      </c>
      <c r="C897" s="3">
        <f t="shared" ca="1" si="69"/>
        <v>0.28200000000000036</v>
      </c>
      <c r="D897" s="9">
        <f t="shared" ca="1" si="66"/>
        <v>0</v>
      </c>
      <c r="E897" s="10">
        <f t="shared" ca="1" si="67"/>
        <v>0.21849999999999997</v>
      </c>
      <c r="F897" s="9">
        <f t="shared" ca="1" si="68"/>
        <v>0.31064210550000038</v>
      </c>
      <c r="G897" s="7"/>
      <c r="H897" s="9"/>
      <c r="I897" s="3"/>
      <c r="J897" s="3"/>
      <c r="K897" s="36"/>
      <c r="L897" s="38"/>
      <c r="M897" s="37"/>
      <c r="N897" s="37"/>
      <c r="O897" s="37"/>
    </row>
    <row r="898" spans="1:15" x14ac:dyDescent="0.2">
      <c r="A898">
        <f>+MassCurves!A866</f>
        <v>862</v>
      </c>
      <c r="B898" s="10">
        <f t="shared" si="65"/>
        <v>1.9614</v>
      </c>
      <c r="C898" s="3">
        <f t="shared" ca="1" si="69"/>
        <v>0.28199999999999986</v>
      </c>
      <c r="D898" s="9">
        <f t="shared" ca="1" si="66"/>
        <v>0</v>
      </c>
      <c r="E898" s="10">
        <f t="shared" ca="1" si="67"/>
        <v>0.21849999999999997</v>
      </c>
      <c r="F898" s="9">
        <f t="shared" ca="1" si="68"/>
        <v>0.31064210549999982</v>
      </c>
      <c r="G898" s="7"/>
      <c r="H898" s="9"/>
      <c r="I898" s="3"/>
      <c r="J898" s="3"/>
      <c r="K898" s="36"/>
      <c r="L898" s="38"/>
      <c r="M898" s="37"/>
      <c r="N898" s="37"/>
      <c r="O898" s="37"/>
    </row>
    <row r="899" spans="1:15" x14ac:dyDescent="0.2">
      <c r="A899">
        <f>+MassCurves!A867</f>
        <v>863</v>
      </c>
      <c r="B899" s="10">
        <f t="shared" si="65"/>
        <v>1.9661</v>
      </c>
      <c r="C899" s="3">
        <f t="shared" ca="1" si="69"/>
        <v>0.28199999999999986</v>
      </c>
      <c r="D899" s="9">
        <f t="shared" ca="1" si="66"/>
        <v>0</v>
      </c>
      <c r="E899" s="10">
        <f t="shared" ca="1" si="67"/>
        <v>0.21849999999999997</v>
      </c>
      <c r="F899" s="9">
        <f t="shared" ca="1" si="68"/>
        <v>0.31064210549999982</v>
      </c>
      <c r="G899" s="7"/>
      <c r="H899" s="9"/>
      <c r="I899" s="3"/>
      <c r="J899" s="3"/>
      <c r="K899" s="36"/>
      <c r="L899" s="38"/>
      <c r="M899" s="37"/>
      <c r="N899" s="37"/>
      <c r="O899" s="37"/>
    </row>
    <row r="900" spans="1:15" x14ac:dyDescent="0.2">
      <c r="A900">
        <f>+MassCurves!A868</f>
        <v>864</v>
      </c>
      <c r="B900" s="10">
        <f t="shared" si="65"/>
        <v>1.9708000000000001</v>
      </c>
      <c r="C900" s="3">
        <f t="shared" ca="1" si="69"/>
        <v>0.28200000000000036</v>
      </c>
      <c r="D900" s="9">
        <f t="shared" ca="1" si="66"/>
        <v>0</v>
      </c>
      <c r="E900" s="10">
        <f t="shared" ca="1" si="67"/>
        <v>0.21849999999999997</v>
      </c>
      <c r="F900" s="9">
        <f t="shared" ca="1" si="68"/>
        <v>0.31064210550000038</v>
      </c>
      <c r="G900" s="7"/>
      <c r="H900" s="9"/>
      <c r="I900" s="3"/>
      <c r="J900" s="3"/>
      <c r="K900" s="36"/>
      <c r="L900" s="38"/>
      <c r="M900" s="37"/>
      <c r="N900" s="37"/>
      <c r="O900" s="37"/>
    </row>
    <row r="901" spans="1:15" x14ac:dyDescent="0.2">
      <c r="A901">
        <f>+MassCurves!A869</f>
        <v>865</v>
      </c>
      <c r="B901" s="10">
        <f t="shared" si="65"/>
        <v>1.9755</v>
      </c>
      <c r="C901" s="3">
        <f t="shared" ca="1" si="69"/>
        <v>0.28199999999999986</v>
      </c>
      <c r="D901" s="9">
        <f t="shared" ca="1" si="66"/>
        <v>0</v>
      </c>
      <c r="E901" s="10">
        <f t="shared" ca="1" si="67"/>
        <v>0.21849999999999997</v>
      </c>
      <c r="F901" s="9">
        <f t="shared" ca="1" si="68"/>
        <v>0.31064210549999982</v>
      </c>
      <c r="G901" s="7"/>
      <c r="H901" s="9"/>
      <c r="I901" s="3"/>
      <c r="J901" s="3"/>
      <c r="K901" s="36"/>
      <c r="L901" s="38"/>
      <c r="M901" s="37"/>
      <c r="N901" s="37"/>
      <c r="O901" s="37"/>
    </row>
    <row r="902" spans="1:15" x14ac:dyDescent="0.2">
      <c r="A902">
        <f>+MassCurves!A870</f>
        <v>866</v>
      </c>
      <c r="B902" s="10">
        <f t="shared" si="65"/>
        <v>1.9802</v>
      </c>
      <c r="C902" s="3">
        <f t="shared" ca="1" si="69"/>
        <v>0.28199999999999986</v>
      </c>
      <c r="D902" s="9">
        <f t="shared" ca="1" si="66"/>
        <v>0</v>
      </c>
      <c r="E902" s="10">
        <f t="shared" ca="1" si="67"/>
        <v>0.21849999999999997</v>
      </c>
      <c r="F902" s="9">
        <f t="shared" ca="1" si="68"/>
        <v>0.31064210549999982</v>
      </c>
      <c r="G902" s="7"/>
      <c r="H902" s="9"/>
      <c r="I902" s="3"/>
      <c r="J902" s="3"/>
      <c r="K902" s="36"/>
      <c r="L902" s="38"/>
      <c r="M902" s="37"/>
      <c r="N902" s="37"/>
      <c r="O902" s="37"/>
    </row>
    <row r="903" spans="1:15" x14ac:dyDescent="0.2">
      <c r="A903">
        <f>+MassCurves!A871</f>
        <v>867</v>
      </c>
      <c r="B903" s="10">
        <f t="shared" si="65"/>
        <v>1.9849000000000001</v>
      </c>
      <c r="C903" s="3">
        <f t="shared" ca="1" si="69"/>
        <v>0.28200000000000036</v>
      </c>
      <c r="D903" s="9">
        <f t="shared" ca="1" si="66"/>
        <v>0</v>
      </c>
      <c r="E903" s="10">
        <f t="shared" ca="1" si="67"/>
        <v>0.21849999999999997</v>
      </c>
      <c r="F903" s="9">
        <f t="shared" ca="1" si="68"/>
        <v>0.31064210550000038</v>
      </c>
      <c r="G903" s="7"/>
      <c r="H903" s="9"/>
      <c r="I903" s="3"/>
      <c r="J903" s="3"/>
      <c r="K903" s="36"/>
      <c r="L903" s="38"/>
      <c r="M903" s="37"/>
      <c r="N903" s="37"/>
      <c r="O903" s="37"/>
    </row>
    <row r="904" spans="1:15" x14ac:dyDescent="0.2">
      <c r="A904">
        <f>+MassCurves!A872</f>
        <v>868</v>
      </c>
      <c r="B904" s="10">
        <f t="shared" si="65"/>
        <v>1.9896</v>
      </c>
      <c r="C904" s="3">
        <f t="shared" ca="1" si="69"/>
        <v>0.28199999999999986</v>
      </c>
      <c r="D904" s="9">
        <f t="shared" ca="1" si="66"/>
        <v>0</v>
      </c>
      <c r="E904" s="10">
        <f t="shared" ca="1" si="67"/>
        <v>0.21849999999999997</v>
      </c>
      <c r="F904" s="9">
        <f t="shared" ca="1" si="68"/>
        <v>0.31064210549999982</v>
      </c>
      <c r="G904" s="7"/>
      <c r="H904" s="9"/>
      <c r="I904" s="3"/>
      <c r="J904" s="3"/>
      <c r="K904" s="36"/>
      <c r="L904" s="38"/>
      <c r="M904" s="37"/>
      <c r="N904" s="37"/>
      <c r="O904" s="37"/>
    </row>
    <row r="905" spans="1:15" x14ac:dyDescent="0.2">
      <c r="A905">
        <f>+MassCurves!A873</f>
        <v>869</v>
      </c>
      <c r="B905" s="10">
        <f t="shared" si="65"/>
        <v>1.9943</v>
      </c>
      <c r="C905" s="3">
        <f t="shared" ca="1" si="69"/>
        <v>0.28199999999999986</v>
      </c>
      <c r="D905" s="9">
        <f t="shared" ca="1" si="66"/>
        <v>0</v>
      </c>
      <c r="E905" s="10">
        <f t="shared" ca="1" si="67"/>
        <v>0.21849999999999997</v>
      </c>
      <c r="F905" s="9">
        <f t="shared" ca="1" si="68"/>
        <v>0.31064210549999982</v>
      </c>
      <c r="G905" s="7"/>
      <c r="H905" s="9"/>
      <c r="I905" s="3"/>
      <c r="J905" s="3"/>
      <c r="K905" s="36"/>
      <c r="L905" s="38"/>
      <c r="M905" s="37"/>
      <c r="N905" s="37"/>
      <c r="O905" s="37"/>
    </row>
    <row r="906" spans="1:15" x14ac:dyDescent="0.2">
      <c r="A906">
        <f>+MassCurves!A874</f>
        <v>870</v>
      </c>
      <c r="B906" s="10">
        <f t="shared" si="65"/>
        <v>1.9990000000000001</v>
      </c>
      <c r="C906" s="3">
        <f t="shared" ca="1" si="69"/>
        <v>0.28200000000000036</v>
      </c>
      <c r="D906" s="9">
        <f t="shared" ca="1" si="66"/>
        <v>0</v>
      </c>
      <c r="E906" s="10">
        <f t="shared" ca="1" si="67"/>
        <v>0.21849999999999997</v>
      </c>
      <c r="F906" s="9">
        <f t="shared" ca="1" si="68"/>
        <v>0.31064210550000038</v>
      </c>
      <c r="G906" s="7"/>
      <c r="H906" s="9"/>
      <c r="I906" s="3"/>
      <c r="J906" s="3"/>
      <c r="K906" s="36"/>
      <c r="L906" s="38"/>
      <c r="M906" s="37"/>
      <c r="N906" s="37"/>
      <c r="O906" s="37"/>
    </row>
    <row r="907" spans="1:15" x14ac:dyDescent="0.2">
      <c r="A907">
        <f>+MassCurves!A875</f>
        <v>871</v>
      </c>
      <c r="B907" s="10">
        <f t="shared" si="65"/>
        <v>2.0037000000000003</v>
      </c>
      <c r="C907" s="3">
        <f t="shared" ca="1" si="69"/>
        <v>0.28200000000000036</v>
      </c>
      <c r="D907" s="9">
        <f t="shared" ca="1" si="66"/>
        <v>0</v>
      </c>
      <c r="E907" s="10">
        <f t="shared" ca="1" si="67"/>
        <v>0.21849999999999997</v>
      </c>
      <c r="F907" s="9">
        <f t="shared" ca="1" si="68"/>
        <v>0.31064210550000038</v>
      </c>
      <c r="G907" s="7"/>
      <c r="H907" s="9"/>
      <c r="I907" s="3"/>
      <c r="J907" s="3"/>
      <c r="K907" s="36"/>
      <c r="L907" s="38"/>
      <c r="M907" s="37"/>
      <c r="N907" s="37"/>
      <c r="O907" s="37"/>
    </row>
    <row r="908" spans="1:15" x14ac:dyDescent="0.2">
      <c r="A908">
        <f>+MassCurves!A876</f>
        <v>872</v>
      </c>
      <c r="B908" s="10">
        <f t="shared" si="65"/>
        <v>2.0084</v>
      </c>
      <c r="C908" s="3">
        <f t="shared" ca="1" si="69"/>
        <v>0.28199999999999986</v>
      </c>
      <c r="D908" s="9">
        <f t="shared" ca="1" si="66"/>
        <v>0</v>
      </c>
      <c r="E908" s="10">
        <f t="shared" ca="1" si="67"/>
        <v>0.21849999999999997</v>
      </c>
      <c r="F908" s="9">
        <f t="shared" ca="1" si="68"/>
        <v>0.31064210549999982</v>
      </c>
      <c r="G908" s="7"/>
      <c r="H908" s="9"/>
      <c r="I908" s="3"/>
      <c r="J908" s="3"/>
      <c r="K908" s="36"/>
      <c r="L908" s="38"/>
      <c r="M908" s="37"/>
      <c r="N908" s="37"/>
      <c r="O908" s="37"/>
    </row>
    <row r="909" spans="1:15" x14ac:dyDescent="0.2">
      <c r="A909">
        <f>+MassCurves!A877</f>
        <v>873</v>
      </c>
      <c r="B909" s="10">
        <f t="shared" si="65"/>
        <v>2.0131000000000001</v>
      </c>
      <c r="C909" s="3">
        <f t="shared" ca="1" si="69"/>
        <v>0.28200000000000036</v>
      </c>
      <c r="D909" s="9">
        <f t="shared" ca="1" si="66"/>
        <v>0</v>
      </c>
      <c r="E909" s="10">
        <f t="shared" ca="1" si="67"/>
        <v>0.21849999999999997</v>
      </c>
      <c r="F909" s="9">
        <f t="shared" ca="1" si="68"/>
        <v>0.31064210550000038</v>
      </c>
      <c r="G909" s="7"/>
      <c r="H909" s="9"/>
      <c r="I909" s="3"/>
      <c r="J909" s="3"/>
      <c r="K909" s="36"/>
      <c r="L909" s="38"/>
      <c r="M909" s="37"/>
      <c r="N909" s="37"/>
      <c r="O909" s="37"/>
    </row>
    <row r="910" spans="1:15" x14ac:dyDescent="0.2">
      <c r="A910">
        <f>+MassCurves!A878</f>
        <v>874</v>
      </c>
      <c r="B910" s="10">
        <f t="shared" si="65"/>
        <v>2.0178000000000003</v>
      </c>
      <c r="C910" s="3">
        <f t="shared" ca="1" si="69"/>
        <v>0.28200000000000036</v>
      </c>
      <c r="D910" s="9">
        <f t="shared" ca="1" si="66"/>
        <v>0</v>
      </c>
      <c r="E910" s="10">
        <f t="shared" ca="1" si="67"/>
        <v>0.21849999999999997</v>
      </c>
      <c r="F910" s="9">
        <f t="shared" ca="1" si="68"/>
        <v>0.31064210550000038</v>
      </c>
      <c r="G910" s="7"/>
      <c r="H910" s="9"/>
      <c r="I910" s="3"/>
      <c r="J910" s="3"/>
      <c r="K910" s="36"/>
      <c r="L910" s="38"/>
      <c r="M910" s="37"/>
      <c r="N910" s="37"/>
      <c r="O910" s="37"/>
    </row>
    <row r="911" spans="1:15" x14ac:dyDescent="0.2">
      <c r="A911">
        <f>+MassCurves!A879</f>
        <v>875</v>
      </c>
      <c r="B911" s="10">
        <f t="shared" si="65"/>
        <v>2.0225</v>
      </c>
      <c r="C911" s="3">
        <f t="shared" ca="1" si="69"/>
        <v>0.28199999999999986</v>
      </c>
      <c r="D911" s="9">
        <f t="shared" ca="1" si="66"/>
        <v>0</v>
      </c>
      <c r="E911" s="10">
        <f t="shared" ca="1" si="67"/>
        <v>0.21849999999999997</v>
      </c>
      <c r="F911" s="9">
        <f t="shared" ca="1" si="68"/>
        <v>0.31064210549999982</v>
      </c>
      <c r="G911" s="7"/>
      <c r="H911" s="9"/>
      <c r="I911" s="3"/>
      <c r="J911" s="3"/>
      <c r="K911" s="36"/>
      <c r="L911" s="38"/>
      <c r="M911" s="37"/>
      <c r="N911" s="37"/>
      <c r="O911" s="37"/>
    </row>
    <row r="912" spans="1:15" x14ac:dyDescent="0.2">
      <c r="A912">
        <f>+MassCurves!A880</f>
        <v>876</v>
      </c>
      <c r="B912" s="10">
        <f t="shared" si="65"/>
        <v>2.0272000000000001</v>
      </c>
      <c r="C912" s="3">
        <f t="shared" ca="1" si="69"/>
        <v>0.28200000000000036</v>
      </c>
      <c r="D912" s="9">
        <f t="shared" ca="1" si="66"/>
        <v>0</v>
      </c>
      <c r="E912" s="10">
        <f t="shared" ca="1" si="67"/>
        <v>0.21849999999999997</v>
      </c>
      <c r="F912" s="9">
        <f t="shared" ca="1" si="68"/>
        <v>0.31064210550000038</v>
      </c>
      <c r="G912" s="7"/>
      <c r="H912" s="9"/>
      <c r="I912" s="3"/>
      <c r="J912" s="3"/>
      <c r="K912" s="36"/>
      <c r="L912" s="38"/>
      <c r="M912" s="37"/>
      <c r="N912" s="37"/>
      <c r="O912" s="37"/>
    </row>
    <row r="913" spans="1:15" x14ac:dyDescent="0.2">
      <c r="A913">
        <f>+MassCurves!A881</f>
        <v>877</v>
      </c>
      <c r="B913" s="10">
        <f t="shared" si="65"/>
        <v>2.0319000000000003</v>
      </c>
      <c r="C913" s="3">
        <f t="shared" ca="1" si="69"/>
        <v>0.28200000000000036</v>
      </c>
      <c r="D913" s="9">
        <f t="shared" ca="1" si="66"/>
        <v>0</v>
      </c>
      <c r="E913" s="10">
        <f t="shared" ca="1" si="67"/>
        <v>0.21849999999999997</v>
      </c>
      <c r="F913" s="9">
        <f t="shared" ca="1" si="68"/>
        <v>0.31064210550000038</v>
      </c>
      <c r="G913" s="7"/>
      <c r="H913" s="9"/>
      <c r="I913" s="3"/>
      <c r="J913" s="3"/>
      <c r="K913" s="36"/>
      <c r="L913" s="38"/>
      <c r="M913" s="37"/>
      <c r="N913" s="37"/>
      <c r="O913" s="37"/>
    </row>
    <row r="914" spans="1:15" x14ac:dyDescent="0.2">
      <c r="A914">
        <f>+MassCurves!A882</f>
        <v>878</v>
      </c>
      <c r="B914" s="10">
        <f t="shared" si="65"/>
        <v>2.0366</v>
      </c>
      <c r="C914" s="3">
        <f t="shared" ca="1" si="69"/>
        <v>0.28199999999999986</v>
      </c>
      <c r="D914" s="9">
        <f t="shared" ca="1" si="66"/>
        <v>0</v>
      </c>
      <c r="E914" s="10">
        <f t="shared" ca="1" si="67"/>
        <v>0.21849999999999997</v>
      </c>
      <c r="F914" s="9">
        <f t="shared" ca="1" si="68"/>
        <v>0.31064210549999982</v>
      </c>
      <c r="G914" s="7"/>
      <c r="H914" s="9"/>
      <c r="I914" s="3"/>
      <c r="J914" s="3"/>
      <c r="K914" s="36"/>
      <c r="L914" s="38"/>
      <c r="M914" s="37"/>
      <c r="N914" s="37"/>
      <c r="O914" s="37"/>
    </row>
    <row r="915" spans="1:15" x14ac:dyDescent="0.2">
      <c r="A915">
        <f>+MassCurves!A883</f>
        <v>879</v>
      </c>
      <c r="B915" s="10">
        <f t="shared" si="65"/>
        <v>2.0413000000000001</v>
      </c>
      <c r="C915" s="3">
        <f t="shared" ca="1" si="69"/>
        <v>0.28200000000000036</v>
      </c>
      <c r="D915" s="9">
        <f t="shared" ca="1" si="66"/>
        <v>0</v>
      </c>
      <c r="E915" s="10">
        <f t="shared" ca="1" si="67"/>
        <v>0.21849999999999997</v>
      </c>
      <c r="F915" s="9">
        <f t="shared" ca="1" si="68"/>
        <v>0.31064210550000038</v>
      </c>
      <c r="G915" s="7"/>
      <c r="H915" s="9"/>
      <c r="I915" s="3"/>
      <c r="J915" s="3"/>
      <c r="K915" s="36"/>
      <c r="L915" s="38"/>
      <c r="M915" s="37"/>
      <c r="N915" s="37"/>
      <c r="O915" s="37"/>
    </row>
    <row r="916" spans="1:15" x14ac:dyDescent="0.2">
      <c r="A916">
        <f>+MassCurves!A884</f>
        <v>880</v>
      </c>
      <c r="B916" s="10">
        <f t="shared" si="65"/>
        <v>2.0460000000000003</v>
      </c>
      <c r="C916" s="3">
        <f t="shared" ca="1" si="69"/>
        <v>0.28200000000000036</v>
      </c>
      <c r="D916" s="9">
        <f t="shared" ca="1" si="66"/>
        <v>0</v>
      </c>
      <c r="E916" s="10">
        <f t="shared" ca="1" si="67"/>
        <v>0.21849999999999997</v>
      </c>
      <c r="F916" s="9">
        <f t="shared" ca="1" si="68"/>
        <v>0.31064210550000038</v>
      </c>
      <c r="G916" s="7"/>
      <c r="H916" s="9"/>
      <c r="I916" s="3"/>
      <c r="J916" s="3"/>
      <c r="K916" s="36"/>
      <c r="L916" s="38"/>
      <c r="M916" s="37"/>
      <c r="N916" s="37"/>
      <c r="O916" s="37"/>
    </row>
    <row r="917" spans="1:15" x14ac:dyDescent="0.2">
      <c r="A917">
        <f>+MassCurves!A885</f>
        <v>881</v>
      </c>
      <c r="B917" s="10">
        <f t="shared" si="65"/>
        <v>2.0507</v>
      </c>
      <c r="C917" s="3">
        <f t="shared" ca="1" si="69"/>
        <v>0.28199999999999986</v>
      </c>
      <c r="D917" s="9">
        <f t="shared" ca="1" si="66"/>
        <v>0</v>
      </c>
      <c r="E917" s="10">
        <f t="shared" ca="1" si="67"/>
        <v>0.21849999999999997</v>
      </c>
      <c r="F917" s="9">
        <f t="shared" ca="1" si="68"/>
        <v>0.31064210549999982</v>
      </c>
      <c r="G917" s="7"/>
      <c r="H917" s="9"/>
      <c r="I917" s="3"/>
      <c r="J917" s="3"/>
      <c r="K917" s="36"/>
      <c r="L917" s="38"/>
      <c r="M917" s="37"/>
      <c r="N917" s="37"/>
      <c r="O917" s="37"/>
    </row>
    <row r="918" spans="1:15" x14ac:dyDescent="0.2">
      <c r="A918">
        <f>+MassCurves!A886</f>
        <v>882</v>
      </c>
      <c r="B918" s="10">
        <f t="shared" si="65"/>
        <v>2.0554000000000001</v>
      </c>
      <c r="C918" s="3">
        <f t="shared" ca="1" si="69"/>
        <v>0.28200000000000036</v>
      </c>
      <c r="D918" s="9">
        <f t="shared" ca="1" si="66"/>
        <v>0</v>
      </c>
      <c r="E918" s="10">
        <f t="shared" ca="1" si="67"/>
        <v>0.21849999999999997</v>
      </c>
      <c r="F918" s="9">
        <f t="shared" ca="1" si="68"/>
        <v>0.31064210550000038</v>
      </c>
      <c r="G918" s="7"/>
      <c r="H918" s="9"/>
      <c r="I918" s="3"/>
      <c r="J918" s="3"/>
      <c r="K918" s="36"/>
      <c r="L918" s="38"/>
      <c r="M918" s="37"/>
      <c r="N918" s="37"/>
      <c r="O918" s="37"/>
    </row>
    <row r="919" spans="1:15" x14ac:dyDescent="0.2">
      <c r="A919">
        <f>+MassCurves!A887</f>
        <v>883</v>
      </c>
      <c r="B919" s="10">
        <f t="shared" si="65"/>
        <v>2.0601000000000003</v>
      </c>
      <c r="C919" s="3">
        <f t="shared" ca="1" si="69"/>
        <v>0.28200000000000036</v>
      </c>
      <c r="D919" s="9">
        <f t="shared" ca="1" si="66"/>
        <v>0</v>
      </c>
      <c r="E919" s="10">
        <f t="shared" ca="1" si="67"/>
        <v>0.21849999999999997</v>
      </c>
      <c r="F919" s="9">
        <f t="shared" ca="1" si="68"/>
        <v>0.31064210550000038</v>
      </c>
      <c r="G919" s="7"/>
      <c r="H919" s="9"/>
      <c r="I919" s="3"/>
      <c r="J919" s="3"/>
      <c r="K919" s="36"/>
      <c r="L919" s="38"/>
      <c r="M919" s="37"/>
      <c r="N919" s="37"/>
      <c r="O919" s="37"/>
    </row>
    <row r="920" spans="1:15" x14ac:dyDescent="0.2">
      <c r="A920">
        <f>+MassCurves!A888</f>
        <v>884</v>
      </c>
      <c r="B920" s="10">
        <f t="shared" si="65"/>
        <v>2.0648</v>
      </c>
      <c r="C920" s="3">
        <f t="shared" ca="1" si="69"/>
        <v>0.28199999999999986</v>
      </c>
      <c r="D920" s="9">
        <f t="shared" ca="1" si="66"/>
        <v>0</v>
      </c>
      <c r="E920" s="10">
        <f t="shared" ca="1" si="67"/>
        <v>0.21849999999999997</v>
      </c>
      <c r="F920" s="9">
        <f t="shared" ca="1" si="68"/>
        <v>0.31064210549999982</v>
      </c>
      <c r="G920" s="7"/>
      <c r="H920" s="9"/>
      <c r="I920" s="3"/>
      <c r="J920" s="3"/>
      <c r="K920" s="36"/>
      <c r="L920" s="38"/>
      <c r="M920" s="37"/>
      <c r="N920" s="37"/>
      <c r="O920" s="37"/>
    </row>
    <row r="921" spans="1:15" x14ac:dyDescent="0.2">
      <c r="A921">
        <f>+MassCurves!A889</f>
        <v>885</v>
      </c>
      <c r="B921" s="10">
        <f t="shared" si="65"/>
        <v>2.0695000000000001</v>
      </c>
      <c r="C921" s="3">
        <f t="shared" ca="1" si="69"/>
        <v>0.28200000000000036</v>
      </c>
      <c r="D921" s="9">
        <f t="shared" ca="1" si="66"/>
        <v>0</v>
      </c>
      <c r="E921" s="10">
        <f t="shared" ca="1" si="67"/>
        <v>0.21849999999999997</v>
      </c>
      <c r="F921" s="9">
        <f t="shared" ca="1" si="68"/>
        <v>0.31064210550000038</v>
      </c>
      <c r="G921" s="7"/>
      <c r="H921" s="9"/>
      <c r="I921" s="3"/>
      <c r="J921" s="3"/>
      <c r="K921" s="36"/>
      <c r="L921" s="38"/>
      <c r="M921" s="37"/>
      <c r="N921" s="37"/>
      <c r="O921" s="37"/>
    </row>
    <row r="922" spans="1:15" x14ac:dyDescent="0.2">
      <c r="A922">
        <f>+MassCurves!A890</f>
        <v>886</v>
      </c>
      <c r="B922" s="10">
        <f t="shared" si="65"/>
        <v>2.0742000000000003</v>
      </c>
      <c r="C922" s="3">
        <f t="shared" ca="1" si="69"/>
        <v>0.28200000000000036</v>
      </c>
      <c r="D922" s="9">
        <f t="shared" ca="1" si="66"/>
        <v>0</v>
      </c>
      <c r="E922" s="10">
        <f t="shared" ca="1" si="67"/>
        <v>0.21849999999999997</v>
      </c>
      <c r="F922" s="9">
        <f t="shared" ca="1" si="68"/>
        <v>0.31064210550000038</v>
      </c>
      <c r="G922" s="7"/>
      <c r="H922" s="9"/>
      <c r="I922" s="3"/>
      <c r="J922" s="3"/>
      <c r="K922" s="36"/>
      <c r="L922" s="38"/>
      <c r="M922" s="37"/>
      <c r="N922" s="37"/>
      <c r="O922" s="37"/>
    </row>
    <row r="923" spans="1:15" x14ac:dyDescent="0.2">
      <c r="A923">
        <f>+MassCurves!A891</f>
        <v>887</v>
      </c>
      <c r="B923" s="10">
        <f t="shared" si="65"/>
        <v>2.0789</v>
      </c>
      <c r="C923" s="3">
        <f t="shared" ca="1" si="69"/>
        <v>0.28199999999999986</v>
      </c>
      <c r="D923" s="9">
        <f t="shared" ca="1" si="66"/>
        <v>0</v>
      </c>
      <c r="E923" s="10">
        <f t="shared" ca="1" si="67"/>
        <v>0.21849999999999997</v>
      </c>
      <c r="F923" s="9">
        <f t="shared" ca="1" si="68"/>
        <v>0.31064210549999982</v>
      </c>
      <c r="G923" s="7"/>
      <c r="H923" s="9"/>
      <c r="I923" s="3"/>
      <c r="J923" s="3"/>
      <c r="K923" s="36"/>
      <c r="L923" s="38"/>
      <c r="M923" s="37"/>
      <c r="N923" s="37"/>
      <c r="O923" s="37"/>
    </row>
    <row r="924" spans="1:15" x14ac:dyDescent="0.2">
      <c r="A924">
        <f>+MassCurves!A892</f>
        <v>888</v>
      </c>
      <c r="B924" s="10">
        <f t="shared" si="65"/>
        <v>2.0836000000000001</v>
      </c>
      <c r="C924" s="3">
        <f t="shared" ca="1" si="69"/>
        <v>0.28200000000000036</v>
      </c>
      <c r="D924" s="9">
        <f t="shared" ca="1" si="66"/>
        <v>0</v>
      </c>
      <c r="E924" s="10">
        <f t="shared" ca="1" si="67"/>
        <v>0.21849999999999997</v>
      </c>
      <c r="F924" s="9">
        <f t="shared" ca="1" si="68"/>
        <v>0.31064210550000038</v>
      </c>
      <c r="G924" s="7"/>
      <c r="H924" s="9"/>
      <c r="I924" s="3"/>
      <c r="J924" s="3"/>
      <c r="K924" s="36"/>
      <c r="L924" s="38"/>
      <c r="M924" s="37"/>
      <c r="N924" s="37"/>
      <c r="O924" s="37"/>
    </row>
    <row r="925" spans="1:15" x14ac:dyDescent="0.2">
      <c r="A925">
        <f>+MassCurves!A893</f>
        <v>889</v>
      </c>
      <c r="B925" s="10">
        <f t="shared" si="65"/>
        <v>2.0883000000000003</v>
      </c>
      <c r="C925" s="3">
        <f t="shared" ca="1" si="69"/>
        <v>0.28200000000000036</v>
      </c>
      <c r="D925" s="9">
        <f t="shared" ca="1" si="66"/>
        <v>0</v>
      </c>
      <c r="E925" s="10">
        <f t="shared" ca="1" si="67"/>
        <v>0.21849999999999997</v>
      </c>
      <c r="F925" s="9">
        <f t="shared" ca="1" si="68"/>
        <v>0.31064210550000038</v>
      </c>
      <c r="G925" s="7"/>
      <c r="H925" s="9"/>
      <c r="I925" s="3"/>
      <c r="J925" s="3"/>
      <c r="K925" s="36"/>
      <c r="L925" s="38"/>
      <c r="M925" s="37"/>
      <c r="N925" s="37"/>
      <c r="O925" s="37"/>
    </row>
    <row r="926" spans="1:15" x14ac:dyDescent="0.2">
      <c r="A926">
        <f>+MassCurves!A894</f>
        <v>890</v>
      </c>
      <c r="B926" s="10">
        <f t="shared" si="65"/>
        <v>2.093</v>
      </c>
      <c r="C926" s="3">
        <f t="shared" ca="1" si="69"/>
        <v>0.28199999999999986</v>
      </c>
      <c r="D926" s="9">
        <f t="shared" ca="1" si="66"/>
        <v>0</v>
      </c>
      <c r="E926" s="10">
        <f t="shared" ca="1" si="67"/>
        <v>0.21849999999999997</v>
      </c>
      <c r="F926" s="9">
        <f t="shared" ca="1" si="68"/>
        <v>0.31064210549999982</v>
      </c>
      <c r="G926" s="7"/>
      <c r="H926" s="9"/>
      <c r="I926" s="3"/>
      <c r="J926" s="3"/>
      <c r="K926" s="36"/>
      <c r="L926" s="38"/>
      <c r="M926" s="37"/>
      <c r="N926" s="37"/>
      <c r="O926" s="37"/>
    </row>
    <row r="927" spans="1:15" x14ac:dyDescent="0.2">
      <c r="A927">
        <f>+MassCurves!A895</f>
        <v>891</v>
      </c>
      <c r="B927" s="10">
        <f t="shared" si="65"/>
        <v>2.0977000000000001</v>
      </c>
      <c r="C927" s="3">
        <f t="shared" ca="1" si="69"/>
        <v>0.28200000000000036</v>
      </c>
      <c r="D927" s="9">
        <f t="shared" ca="1" si="66"/>
        <v>0</v>
      </c>
      <c r="E927" s="10">
        <f t="shared" ca="1" si="67"/>
        <v>0.21849999999999997</v>
      </c>
      <c r="F927" s="9">
        <f t="shared" ca="1" si="68"/>
        <v>0.31064210550000038</v>
      </c>
      <c r="G927" s="7"/>
      <c r="H927" s="9"/>
      <c r="I927" s="3"/>
      <c r="J927" s="3"/>
      <c r="K927" s="36"/>
      <c r="L927" s="38"/>
      <c r="M927" s="37"/>
      <c r="N927" s="37"/>
      <c r="O927" s="37"/>
    </row>
    <row r="928" spans="1:15" x14ac:dyDescent="0.2">
      <c r="A928">
        <f>+MassCurves!A896</f>
        <v>892</v>
      </c>
      <c r="B928" s="10">
        <f t="shared" si="65"/>
        <v>2.1024000000000003</v>
      </c>
      <c r="C928" s="3">
        <f t="shared" ca="1" si="69"/>
        <v>0.28200000000000036</v>
      </c>
      <c r="D928" s="9">
        <f t="shared" ca="1" si="66"/>
        <v>0</v>
      </c>
      <c r="E928" s="10">
        <f t="shared" ca="1" si="67"/>
        <v>0.21849999999999997</v>
      </c>
      <c r="F928" s="9">
        <f t="shared" ca="1" si="68"/>
        <v>0.31064210550000038</v>
      </c>
      <c r="G928" s="7"/>
      <c r="H928" s="9"/>
      <c r="I928" s="3"/>
      <c r="J928" s="3"/>
      <c r="K928" s="36"/>
      <c r="L928" s="38"/>
      <c r="M928" s="37"/>
      <c r="N928" s="37"/>
      <c r="O928" s="37"/>
    </row>
    <row r="929" spans="1:15" x14ac:dyDescent="0.2">
      <c r="A929">
        <f>+MassCurves!A897</f>
        <v>893</v>
      </c>
      <c r="B929" s="10">
        <f t="shared" si="65"/>
        <v>2.1071</v>
      </c>
      <c r="C929" s="3">
        <f t="shared" ca="1" si="69"/>
        <v>0.28199999999999986</v>
      </c>
      <c r="D929" s="9">
        <f t="shared" ca="1" si="66"/>
        <v>0</v>
      </c>
      <c r="E929" s="10">
        <f t="shared" ca="1" si="67"/>
        <v>0.21849999999999997</v>
      </c>
      <c r="F929" s="9">
        <f t="shared" ca="1" si="68"/>
        <v>0.31064210549999982</v>
      </c>
      <c r="G929" s="7"/>
      <c r="H929" s="9"/>
      <c r="I929" s="3"/>
      <c r="J929" s="3"/>
      <c r="K929" s="36"/>
      <c r="L929" s="38"/>
      <c r="M929" s="37"/>
      <c r="N929" s="37"/>
      <c r="O929" s="37"/>
    </row>
    <row r="930" spans="1:15" x14ac:dyDescent="0.2">
      <c r="A930">
        <f>+MassCurves!A898</f>
        <v>894</v>
      </c>
      <c r="B930" s="10">
        <f t="shared" si="65"/>
        <v>2.1118000000000001</v>
      </c>
      <c r="C930" s="3">
        <f t="shared" ca="1" si="69"/>
        <v>0.28200000000000036</v>
      </c>
      <c r="D930" s="9">
        <f t="shared" ca="1" si="66"/>
        <v>0</v>
      </c>
      <c r="E930" s="10">
        <f t="shared" ca="1" si="67"/>
        <v>0.21849999999999997</v>
      </c>
      <c r="F930" s="9">
        <f t="shared" ca="1" si="68"/>
        <v>0.31064210550000038</v>
      </c>
      <c r="G930" s="7"/>
      <c r="H930" s="9"/>
      <c r="I930" s="3"/>
      <c r="J930" s="3"/>
      <c r="K930" s="36"/>
      <c r="L930" s="38"/>
      <c r="M930" s="37"/>
      <c r="N930" s="37"/>
      <c r="O930" s="37"/>
    </row>
    <row r="931" spans="1:15" x14ac:dyDescent="0.2">
      <c r="A931">
        <f>+MassCurves!A899</f>
        <v>895</v>
      </c>
      <c r="B931" s="10">
        <f t="shared" si="65"/>
        <v>2.1165000000000003</v>
      </c>
      <c r="C931" s="3">
        <f t="shared" ca="1" si="69"/>
        <v>0.28200000000000036</v>
      </c>
      <c r="D931" s="9">
        <f t="shared" ca="1" si="66"/>
        <v>0</v>
      </c>
      <c r="E931" s="10">
        <f t="shared" ca="1" si="67"/>
        <v>0.21849999999999997</v>
      </c>
      <c r="F931" s="9">
        <f t="shared" ca="1" si="68"/>
        <v>0.31064210550000038</v>
      </c>
      <c r="G931" s="7"/>
      <c r="H931" s="9"/>
      <c r="I931" s="3"/>
      <c r="J931" s="3"/>
      <c r="K931" s="36"/>
      <c r="L931" s="38"/>
      <c r="M931" s="37"/>
      <c r="N931" s="37"/>
      <c r="O931" s="37"/>
    </row>
    <row r="932" spans="1:15" x14ac:dyDescent="0.2">
      <c r="A932">
        <f>+MassCurves!A900</f>
        <v>896</v>
      </c>
      <c r="B932" s="10">
        <f t="shared" ref="B932:B995" si="70">+HLOOKUP($B$9,MassCurve,(A932+2))</f>
        <v>2.1212</v>
      </c>
      <c r="C932" s="3">
        <f t="shared" ca="1" si="69"/>
        <v>0.28199999999999936</v>
      </c>
      <c r="D932" s="9">
        <f t="shared" ca="1" si="66"/>
        <v>0</v>
      </c>
      <c r="E932" s="10">
        <f t="shared" ca="1" si="67"/>
        <v>0.21849999999999997</v>
      </c>
      <c r="F932" s="9">
        <f t="shared" ca="1" si="68"/>
        <v>0.31064210549999927</v>
      </c>
      <c r="G932" s="7"/>
      <c r="H932" s="9"/>
      <c r="I932" s="3"/>
      <c r="J932" s="3"/>
      <c r="K932" s="36"/>
      <c r="L932" s="38"/>
      <c r="M932" s="37"/>
      <c r="N932" s="37"/>
      <c r="O932" s="37"/>
    </row>
    <row r="933" spans="1:15" x14ac:dyDescent="0.2">
      <c r="A933">
        <f>+MassCurves!A901</f>
        <v>897</v>
      </c>
      <c r="B933" s="10">
        <f t="shared" si="70"/>
        <v>2.1259000000000001</v>
      </c>
      <c r="C933" s="3">
        <f t="shared" ca="1" si="69"/>
        <v>0.28200000000000036</v>
      </c>
      <c r="D933" s="9">
        <f t="shared" ref="D933:D996" ca="1" si="71">VLOOKUP(C933,Cinterp,$B$10+1)</f>
        <v>0</v>
      </c>
      <c r="E933" s="10">
        <f t="shared" ref="E933:E996" ca="1" si="72">0.95*MAX(0,$B$7)/100+D933*(1-MAX(0,$B$7)/100)</f>
        <v>0.21849999999999997</v>
      </c>
      <c r="F933" s="9">
        <f t="shared" ref="F933:F996" ca="1" si="73">+E933*C933*MAX(0.05,$B$5)*1.0083</f>
        <v>0.31064210550000038</v>
      </c>
      <c r="G933" s="7"/>
      <c r="H933" s="9"/>
      <c r="I933" s="3"/>
      <c r="J933" s="3"/>
      <c r="K933" s="36"/>
      <c r="L933" s="38"/>
      <c r="M933" s="37"/>
      <c r="N933" s="37"/>
      <c r="O933" s="37"/>
    </row>
    <row r="934" spans="1:15" x14ac:dyDescent="0.2">
      <c r="A934">
        <f>+MassCurves!A902</f>
        <v>898</v>
      </c>
      <c r="B934" s="10">
        <f t="shared" si="70"/>
        <v>2.1306000000000003</v>
      </c>
      <c r="C934" s="3">
        <f t="shared" ref="C934:C997" ca="1" si="74">+IF(A934&lt;MAX(5,$B$6),(B934-B933)*60,(B934-OFFSET(B934,-MAX(5,$B$6),0,1,1))/(A934-OFFSET(A934,-MAX(5,$B$6),0,1,1))*60)</f>
        <v>0.28200000000000036</v>
      </c>
      <c r="D934" s="9">
        <f t="shared" ca="1" si="71"/>
        <v>0</v>
      </c>
      <c r="E934" s="10">
        <f t="shared" ca="1" si="72"/>
        <v>0.21849999999999997</v>
      </c>
      <c r="F934" s="9">
        <f t="shared" ca="1" si="73"/>
        <v>0.31064210550000038</v>
      </c>
      <c r="G934" s="7"/>
      <c r="H934" s="9"/>
      <c r="I934" s="3"/>
      <c r="J934" s="3"/>
      <c r="K934" s="36"/>
      <c r="L934" s="38"/>
      <c r="M934" s="37"/>
      <c r="N934" s="37"/>
      <c r="O934" s="37"/>
    </row>
    <row r="935" spans="1:15" x14ac:dyDescent="0.2">
      <c r="A935">
        <f>+MassCurves!A903</f>
        <v>899</v>
      </c>
      <c r="B935" s="10">
        <f t="shared" si="70"/>
        <v>2.1353</v>
      </c>
      <c r="C935" s="3">
        <f t="shared" ca="1" si="74"/>
        <v>0.28199999999999936</v>
      </c>
      <c r="D935" s="9">
        <f t="shared" ca="1" si="71"/>
        <v>0</v>
      </c>
      <c r="E935" s="10">
        <f t="shared" ca="1" si="72"/>
        <v>0.21849999999999997</v>
      </c>
      <c r="F935" s="9">
        <f t="shared" ca="1" si="73"/>
        <v>0.31064210549999927</v>
      </c>
      <c r="G935" s="7"/>
      <c r="H935" s="9"/>
      <c r="I935" s="3"/>
      <c r="J935" s="3"/>
      <c r="K935" s="36"/>
      <c r="L935" s="38"/>
      <c r="M935" s="37"/>
      <c r="N935" s="37"/>
      <c r="O935" s="37"/>
    </row>
    <row r="936" spans="1:15" x14ac:dyDescent="0.2">
      <c r="A936">
        <f>+MassCurves!A904</f>
        <v>900</v>
      </c>
      <c r="B936" s="10">
        <f t="shared" si="70"/>
        <v>2.14</v>
      </c>
      <c r="C936" s="3">
        <f t="shared" ca="1" si="74"/>
        <v>0.28200000000000036</v>
      </c>
      <c r="D936" s="9">
        <f t="shared" ca="1" si="71"/>
        <v>0</v>
      </c>
      <c r="E936" s="10">
        <f t="shared" ca="1" si="72"/>
        <v>0.21849999999999997</v>
      </c>
      <c r="F936" s="9">
        <f t="shared" ca="1" si="73"/>
        <v>0.31064210550000038</v>
      </c>
      <c r="G936" s="7"/>
      <c r="H936" s="9"/>
      <c r="I936" s="3"/>
      <c r="J936" s="3"/>
      <c r="K936" s="36"/>
      <c r="L936" s="38"/>
      <c r="M936" s="37"/>
      <c r="N936" s="37"/>
      <c r="O936" s="37"/>
    </row>
    <row r="937" spans="1:15" x14ac:dyDescent="0.2">
      <c r="A937">
        <f>+MassCurves!A905</f>
        <v>901</v>
      </c>
      <c r="B937" s="10">
        <f t="shared" si="70"/>
        <v>2.1465200000000002</v>
      </c>
      <c r="C937" s="3">
        <f t="shared" ca="1" si="74"/>
        <v>0.28636800000000023</v>
      </c>
      <c r="D937" s="9">
        <f t="shared" ca="1" si="71"/>
        <v>0</v>
      </c>
      <c r="E937" s="10">
        <f t="shared" ca="1" si="72"/>
        <v>0.21849999999999997</v>
      </c>
      <c r="F937" s="9">
        <f t="shared" ca="1" si="73"/>
        <v>0.31545375343200022</v>
      </c>
      <c r="G937" s="7"/>
      <c r="H937" s="9"/>
      <c r="I937" s="3"/>
      <c r="J937" s="3"/>
      <c r="K937" s="36"/>
      <c r="L937" s="38"/>
      <c r="M937" s="37"/>
      <c r="N937" s="37"/>
      <c r="O937" s="37"/>
    </row>
    <row r="938" spans="1:15" x14ac:dyDescent="0.2">
      <c r="A938">
        <f>+MassCurves!A906</f>
        <v>902</v>
      </c>
      <c r="B938" s="10">
        <f t="shared" si="70"/>
        <v>2.1530400000000003</v>
      </c>
      <c r="C938" s="3">
        <f t="shared" ca="1" si="74"/>
        <v>0.29073600000000005</v>
      </c>
      <c r="D938" s="9">
        <f t="shared" ca="1" si="71"/>
        <v>0</v>
      </c>
      <c r="E938" s="10">
        <f t="shared" ca="1" si="72"/>
        <v>0.21849999999999997</v>
      </c>
      <c r="F938" s="9">
        <f t="shared" ca="1" si="73"/>
        <v>0.320265401364</v>
      </c>
      <c r="G938" s="7"/>
      <c r="H938" s="9"/>
      <c r="I938" s="3"/>
      <c r="J938" s="3"/>
      <c r="K938" s="36"/>
      <c r="L938" s="38"/>
      <c r="M938" s="37"/>
      <c r="N938" s="37"/>
      <c r="O938" s="37"/>
    </row>
    <row r="939" spans="1:15" x14ac:dyDescent="0.2">
      <c r="A939">
        <f>+MassCurves!A907</f>
        <v>903</v>
      </c>
      <c r="B939" s="10">
        <f t="shared" si="70"/>
        <v>2.1595599999999999</v>
      </c>
      <c r="C939" s="3">
        <f t="shared" ca="1" si="74"/>
        <v>0.29510399999999987</v>
      </c>
      <c r="D939" s="9">
        <f t="shared" ca="1" si="71"/>
        <v>0</v>
      </c>
      <c r="E939" s="10">
        <f t="shared" ca="1" si="72"/>
        <v>0.21849999999999997</v>
      </c>
      <c r="F939" s="9">
        <f t="shared" ca="1" si="73"/>
        <v>0.32507704929599979</v>
      </c>
      <c r="G939" s="7"/>
      <c r="H939" s="9"/>
      <c r="I939" s="3"/>
      <c r="J939" s="3"/>
      <c r="K939" s="36"/>
      <c r="L939" s="38"/>
      <c r="M939" s="37"/>
      <c r="N939" s="37"/>
      <c r="O939" s="37"/>
    </row>
    <row r="940" spans="1:15" x14ac:dyDescent="0.2">
      <c r="A940">
        <f>+MassCurves!A908</f>
        <v>904</v>
      </c>
      <c r="B940" s="10">
        <f t="shared" si="70"/>
        <v>2.16608</v>
      </c>
      <c r="C940" s="3">
        <f t="shared" ca="1" si="74"/>
        <v>0.29947199999999974</v>
      </c>
      <c r="D940" s="9">
        <f t="shared" ca="1" si="71"/>
        <v>0</v>
      </c>
      <c r="E940" s="10">
        <f t="shared" ca="1" si="72"/>
        <v>0.21849999999999997</v>
      </c>
      <c r="F940" s="9">
        <f t="shared" ca="1" si="73"/>
        <v>0.32988869722799968</v>
      </c>
      <c r="G940" s="7"/>
      <c r="H940" s="9"/>
      <c r="I940" s="3"/>
      <c r="J940" s="3"/>
      <c r="K940" s="36"/>
      <c r="L940" s="38"/>
      <c r="M940" s="37"/>
      <c r="N940" s="37"/>
      <c r="O940" s="37"/>
    </row>
    <row r="941" spans="1:15" x14ac:dyDescent="0.2">
      <c r="A941">
        <f>+MassCurves!A909</f>
        <v>905</v>
      </c>
      <c r="B941" s="10">
        <f t="shared" si="70"/>
        <v>2.1726000000000001</v>
      </c>
      <c r="C941" s="3">
        <f t="shared" ca="1" si="74"/>
        <v>0.30383999999999955</v>
      </c>
      <c r="D941" s="9">
        <f t="shared" ca="1" si="71"/>
        <v>0</v>
      </c>
      <c r="E941" s="10">
        <f t="shared" ca="1" si="72"/>
        <v>0.21849999999999997</v>
      </c>
      <c r="F941" s="9">
        <f t="shared" ca="1" si="73"/>
        <v>0.33470034515999947</v>
      </c>
      <c r="G941" s="7"/>
      <c r="H941" s="9"/>
      <c r="I941" s="3"/>
      <c r="J941" s="3"/>
      <c r="K941" s="36"/>
      <c r="L941" s="38"/>
      <c r="M941" s="37"/>
      <c r="N941" s="37"/>
      <c r="O941" s="37"/>
    </row>
    <row r="942" spans="1:15" x14ac:dyDescent="0.2">
      <c r="A942">
        <f>+MassCurves!A910</f>
        <v>906</v>
      </c>
      <c r="B942" s="10">
        <f t="shared" si="70"/>
        <v>2.1791200000000002</v>
      </c>
      <c r="C942" s="3">
        <f t="shared" ca="1" si="74"/>
        <v>0.30820800000000048</v>
      </c>
      <c r="D942" s="9">
        <f t="shared" ca="1" si="71"/>
        <v>0</v>
      </c>
      <c r="E942" s="10">
        <f t="shared" ca="1" si="72"/>
        <v>0.21849999999999997</v>
      </c>
      <c r="F942" s="9">
        <f t="shared" ca="1" si="73"/>
        <v>0.33951199309200047</v>
      </c>
      <c r="G942" s="7"/>
      <c r="H942" s="9"/>
      <c r="I942" s="3"/>
      <c r="J942" s="3"/>
      <c r="K942" s="36"/>
      <c r="L942" s="38"/>
      <c r="M942" s="37"/>
      <c r="N942" s="37"/>
      <c r="O942" s="37"/>
    </row>
    <row r="943" spans="1:15" x14ac:dyDescent="0.2">
      <c r="A943">
        <f>+MassCurves!A911</f>
        <v>907</v>
      </c>
      <c r="B943" s="10">
        <f t="shared" si="70"/>
        <v>2.1856400000000002</v>
      </c>
      <c r="C943" s="3">
        <f t="shared" ca="1" si="74"/>
        <v>0.3125760000000003</v>
      </c>
      <c r="D943" s="9">
        <f t="shared" ca="1" si="71"/>
        <v>0</v>
      </c>
      <c r="E943" s="10">
        <f t="shared" ca="1" si="72"/>
        <v>0.21849999999999997</v>
      </c>
      <c r="F943" s="9">
        <f t="shared" ca="1" si="73"/>
        <v>0.34432364102400026</v>
      </c>
      <c r="G943" s="7"/>
      <c r="H943" s="9"/>
      <c r="I943" s="3"/>
      <c r="J943" s="3"/>
      <c r="K943" s="36"/>
      <c r="L943" s="38"/>
      <c r="M943" s="37"/>
      <c r="N943" s="37"/>
      <c r="O943" s="37"/>
    </row>
    <row r="944" spans="1:15" x14ac:dyDescent="0.2">
      <c r="A944">
        <f>+MassCurves!A912</f>
        <v>908</v>
      </c>
      <c r="B944" s="10">
        <f t="shared" si="70"/>
        <v>2.1921599999999999</v>
      </c>
      <c r="C944" s="3">
        <f t="shared" ca="1" si="74"/>
        <v>0.31694399999999912</v>
      </c>
      <c r="D944" s="9">
        <f t="shared" ca="1" si="71"/>
        <v>0</v>
      </c>
      <c r="E944" s="10">
        <f t="shared" ca="1" si="72"/>
        <v>0.21849999999999997</v>
      </c>
      <c r="F944" s="9">
        <f t="shared" ca="1" si="73"/>
        <v>0.34913528895599899</v>
      </c>
      <c r="G944" s="7"/>
      <c r="H944" s="9"/>
      <c r="I944" s="3"/>
      <c r="J944" s="3"/>
      <c r="K944" s="36"/>
      <c r="L944" s="38"/>
      <c r="M944" s="37"/>
      <c r="N944" s="37"/>
      <c r="O944" s="37"/>
    </row>
    <row r="945" spans="1:15" x14ac:dyDescent="0.2">
      <c r="A945">
        <f>+MassCurves!A913</f>
        <v>909</v>
      </c>
      <c r="B945" s="10">
        <f t="shared" si="70"/>
        <v>2.19868</v>
      </c>
      <c r="C945" s="3">
        <f t="shared" ca="1" si="74"/>
        <v>0.32131199999999999</v>
      </c>
      <c r="D945" s="9">
        <f t="shared" ca="1" si="71"/>
        <v>0</v>
      </c>
      <c r="E945" s="10">
        <f t="shared" ca="1" si="72"/>
        <v>0.21849999999999997</v>
      </c>
      <c r="F945" s="9">
        <f t="shared" ca="1" si="73"/>
        <v>0.35394693688799989</v>
      </c>
      <c r="G945" s="7"/>
      <c r="H945" s="9"/>
      <c r="I945" s="3"/>
      <c r="J945" s="3"/>
      <c r="K945" s="36"/>
      <c r="L945" s="38"/>
      <c r="M945" s="37"/>
      <c r="N945" s="37"/>
      <c r="O945" s="37"/>
    </row>
    <row r="946" spans="1:15" x14ac:dyDescent="0.2">
      <c r="A946">
        <f>+MassCurves!A914</f>
        <v>910</v>
      </c>
      <c r="B946" s="10">
        <f t="shared" si="70"/>
        <v>2.2052</v>
      </c>
      <c r="C946" s="3">
        <f t="shared" ca="1" si="74"/>
        <v>0.3256799999999998</v>
      </c>
      <c r="D946" s="9">
        <f t="shared" ca="1" si="71"/>
        <v>0</v>
      </c>
      <c r="E946" s="10">
        <f t="shared" ca="1" si="72"/>
        <v>0.21849999999999997</v>
      </c>
      <c r="F946" s="9">
        <f t="shared" ca="1" si="73"/>
        <v>0.35875858481999973</v>
      </c>
      <c r="G946" s="7"/>
      <c r="H946" s="9"/>
      <c r="I946" s="3"/>
      <c r="J946" s="3"/>
      <c r="K946" s="36"/>
      <c r="L946" s="38"/>
      <c r="M946" s="37"/>
      <c r="N946" s="37"/>
      <c r="O946" s="37"/>
    </row>
    <row r="947" spans="1:15" x14ac:dyDescent="0.2">
      <c r="A947">
        <f>+MassCurves!A915</f>
        <v>911</v>
      </c>
      <c r="B947" s="10">
        <f t="shared" si="70"/>
        <v>2.2117200000000001</v>
      </c>
      <c r="C947" s="3">
        <f t="shared" ca="1" si="74"/>
        <v>0.33004799999999967</v>
      </c>
      <c r="D947" s="9">
        <f t="shared" ca="1" si="71"/>
        <v>0</v>
      </c>
      <c r="E947" s="10">
        <f t="shared" ca="1" si="72"/>
        <v>0.21849999999999997</v>
      </c>
      <c r="F947" s="9">
        <f t="shared" ca="1" si="73"/>
        <v>0.36357023275199957</v>
      </c>
      <c r="G947" s="7"/>
      <c r="H947" s="9"/>
      <c r="I947" s="3"/>
      <c r="J947" s="3"/>
      <c r="K947" s="36"/>
      <c r="L947" s="38"/>
      <c r="M947" s="37"/>
      <c r="N947" s="37"/>
      <c r="O947" s="37"/>
    </row>
    <row r="948" spans="1:15" x14ac:dyDescent="0.2">
      <c r="A948">
        <f>+MassCurves!A916</f>
        <v>912</v>
      </c>
      <c r="B948" s="10">
        <f t="shared" si="70"/>
        <v>2.2182400000000002</v>
      </c>
      <c r="C948" s="3">
        <f t="shared" ca="1" si="74"/>
        <v>0.33441600000000055</v>
      </c>
      <c r="D948" s="9">
        <f t="shared" ca="1" si="71"/>
        <v>0</v>
      </c>
      <c r="E948" s="10">
        <f t="shared" ca="1" si="72"/>
        <v>0.21849999999999997</v>
      </c>
      <c r="F948" s="9">
        <f t="shared" ca="1" si="73"/>
        <v>0.36838188068400057</v>
      </c>
      <c r="G948" s="7"/>
      <c r="H948" s="9"/>
      <c r="I948" s="3"/>
      <c r="J948" s="3"/>
      <c r="K948" s="36"/>
      <c r="L948" s="38"/>
      <c r="M948" s="37"/>
      <c r="N948" s="37"/>
      <c r="O948" s="37"/>
    </row>
    <row r="949" spans="1:15" x14ac:dyDescent="0.2">
      <c r="A949">
        <f>+MassCurves!A917</f>
        <v>913</v>
      </c>
      <c r="B949" s="10">
        <f t="shared" si="70"/>
        <v>2.2247600000000003</v>
      </c>
      <c r="C949" s="3">
        <f t="shared" ca="1" si="74"/>
        <v>0.33878400000000042</v>
      </c>
      <c r="D949" s="9">
        <f t="shared" ca="1" si="71"/>
        <v>0</v>
      </c>
      <c r="E949" s="10">
        <f t="shared" ca="1" si="72"/>
        <v>0.21849999999999997</v>
      </c>
      <c r="F949" s="9">
        <f t="shared" ca="1" si="73"/>
        <v>0.37319352861600041</v>
      </c>
      <c r="G949" s="7"/>
      <c r="H949" s="9"/>
      <c r="I949" s="3"/>
      <c r="J949" s="3"/>
      <c r="K949" s="36"/>
      <c r="L949" s="38"/>
      <c r="M949" s="37"/>
      <c r="N949" s="37"/>
      <c r="O949" s="37"/>
    </row>
    <row r="950" spans="1:15" x14ac:dyDescent="0.2">
      <c r="A950">
        <f>+MassCurves!A918</f>
        <v>914</v>
      </c>
      <c r="B950" s="10">
        <f t="shared" si="70"/>
        <v>2.2312799999999999</v>
      </c>
      <c r="C950" s="3">
        <f t="shared" ca="1" si="74"/>
        <v>0.34315199999999924</v>
      </c>
      <c r="D950" s="9">
        <f t="shared" ca="1" si="71"/>
        <v>0</v>
      </c>
      <c r="E950" s="10">
        <f t="shared" ca="1" si="72"/>
        <v>0.21849999999999997</v>
      </c>
      <c r="F950" s="9">
        <f t="shared" ca="1" si="73"/>
        <v>0.37800517654799909</v>
      </c>
      <c r="G950" s="7"/>
      <c r="H950" s="9"/>
      <c r="I950" s="3"/>
      <c r="J950" s="3"/>
      <c r="K950" s="36"/>
      <c r="L950" s="38"/>
      <c r="M950" s="37"/>
      <c r="N950" s="37"/>
      <c r="O950" s="37"/>
    </row>
    <row r="951" spans="1:15" x14ac:dyDescent="0.2">
      <c r="A951">
        <f>+MassCurves!A919</f>
        <v>915</v>
      </c>
      <c r="B951" s="10">
        <f t="shared" si="70"/>
        <v>2.2378</v>
      </c>
      <c r="C951" s="3">
        <f t="shared" ca="1" si="74"/>
        <v>0.34752000000000011</v>
      </c>
      <c r="D951" s="9">
        <f t="shared" ca="1" si="71"/>
        <v>0</v>
      </c>
      <c r="E951" s="10">
        <f t="shared" ca="1" si="72"/>
        <v>0.21849999999999997</v>
      </c>
      <c r="F951" s="9">
        <f t="shared" ca="1" si="73"/>
        <v>0.38281682448000004</v>
      </c>
      <c r="G951" s="7"/>
      <c r="H951" s="9"/>
      <c r="I951" s="3"/>
      <c r="J951" s="3"/>
      <c r="K951" s="36"/>
      <c r="L951" s="38"/>
      <c r="M951" s="37"/>
      <c r="N951" s="37"/>
      <c r="O951" s="37"/>
    </row>
    <row r="952" spans="1:15" x14ac:dyDescent="0.2">
      <c r="A952">
        <f>+MassCurves!A920</f>
        <v>916</v>
      </c>
      <c r="B952" s="10">
        <f t="shared" si="70"/>
        <v>2.2443200000000001</v>
      </c>
      <c r="C952" s="3">
        <f t="shared" ca="1" si="74"/>
        <v>0.35188799999999992</v>
      </c>
      <c r="D952" s="9">
        <f t="shared" ca="1" si="71"/>
        <v>0</v>
      </c>
      <c r="E952" s="10">
        <f t="shared" ca="1" si="72"/>
        <v>0.21849999999999997</v>
      </c>
      <c r="F952" s="9">
        <f t="shared" ca="1" si="73"/>
        <v>0.38762847241199982</v>
      </c>
      <c r="G952" s="7"/>
      <c r="H952" s="9"/>
      <c r="I952" s="3"/>
      <c r="J952" s="3"/>
      <c r="K952" s="36"/>
      <c r="L952" s="38"/>
      <c r="M952" s="37"/>
      <c r="N952" s="37"/>
      <c r="O952" s="37"/>
    </row>
    <row r="953" spans="1:15" x14ac:dyDescent="0.2">
      <c r="A953">
        <f>+MassCurves!A921</f>
        <v>917</v>
      </c>
      <c r="B953" s="10">
        <f t="shared" si="70"/>
        <v>2.2508400000000002</v>
      </c>
      <c r="C953" s="3">
        <f t="shared" ca="1" si="74"/>
        <v>0.35625599999999974</v>
      </c>
      <c r="D953" s="9">
        <f t="shared" ca="1" si="71"/>
        <v>0</v>
      </c>
      <c r="E953" s="10">
        <f t="shared" ca="1" si="72"/>
        <v>0.21849999999999997</v>
      </c>
      <c r="F953" s="9">
        <f t="shared" ca="1" si="73"/>
        <v>0.39244012034399967</v>
      </c>
      <c r="G953" s="7"/>
      <c r="H953" s="9"/>
      <c r="I953" s="3"/>
      <c r="J953" s="3"/>
      <c r="K953" s="36"/>
      <c r="L953" s="38"/>
      <c r="M953" s="37"/>
      <c r="N953" s="37"/>
      <c r="O953" s="37"/>
    </row>
    <row r="954" spans="1:15" x14ac:dyDescent="0.2">
      <c r="A954">
        <f>+MassCurves!A922</f>
        <v>918</v>
      </c>
      <c r="B954" s="10">
        <f t="shared" si="70"/>
        <v>2.2573600000000003</v>
      </c>
      <c r="C954" s="3">
        <f t="shared" ca="1" si="74"/>
        <v>0.36062400000000067</v>
      </c>
      <c r="D954" s="9">
        <f t="shared" ca="1" si="71"/>
        <v>0</v>
      </c>
      <c r="E954" s="10">
        <f t="shared" ca="1" si="72"/>
        <v>0.21849999999999997</v>
      </c>
      <c r="F954" s="9">
        <f t="shared" ca="1" si="73"/>
        <v>0.39725176827600062</v>
      </c>
      <c r="G954" s="7"/>
      <c r="H954" s="9"/>
      <c r="I954" s="3"/>
      <c r="J954" s="3"/>
      <c r="K954" s="36"/>
      <c r="L954" s="38"/>
      <c r="M954" s="37"/>
      <c r="N954" s="37"/>
      <c r="O954" s="37"/>
    </row>
    <row r="955" spans="1:15" x14ac:dyDescent="0.2">
      <c r="A955">
        <f>+MassCurves!A923</f>
        <v>919</v>
      </c>
      <c r="B955" s="10">
        <f t="shared" si="70"/>
        <v>2.2638799999999999</v>
      </c>
      <c r="C955" s="3">
        <f t="shared" ca="1" si="74"/>
        <v>0.36499199999999943</v>
      </c>
      <c r="D955" s="9">
        <f t="shared" ca="1" si="71"/>
        <v>0</v>
      </c>
      <c r="E955" s="10">
        <f t="shared" ca="1" si="72"/>
        <v>0.21849999999999997</v>
      </c>
      <c r="F955" s="9">
        <f t="shared" ca="1" si="73"/>
        <v>0.40206341620799935</v>
      </c>
      <c r="G955" s="7"/>
      <c r="H955" s="9"/>
      <c r="I955" s="3"/>
      <c r="J955" s="3"/>
      <c r="K955" s="36"/>
      <c r="L955" s="38"/>
      <c r="M955" s="37"/>
      <c r="N955" s="37"/>
      <c r="O955" s="37"/>
    </row>
    <row r="956" spans="1:15" x14ac:dyDescent="0.2">
      <c r="A956">
        <f>+MassCurves!A924</f>
        <v>920</v>
      </c>
      <c r="B956" s="10">
        <f t="shared" si="70"/>
        <v>2.2704</v>
      </c>
      <c r="C956" s="3">
        <f t="shared" ca="1" si="74"/>
        <v>0.36935999999999924</v>
      </c>
      <c r="D956" s="9">
        <f t="shared" ca="1" si="71"/>
        <v>0</v>
      </c>
      <c r="E956" s="10">
        <f t="shared" ca="1" si="72"/>
        <v>0.21849999999999997</v>
      </c>
      <c r="F956" s="9">
        <f t="shared" ca="1" si="73"/>
        <v>0.40687506413999913</v>
      </c>
      <c r="G956" s="7"/>
      <c r="H956" s="9"/>
      <c r="I956" s="3"/>
      <c r="J956" s="3"/>
      <c r="K956" s="36"/>
      <c r="L956" s="38"/>
      <c r="M956" s="37"/>
      <c r="N956" s="37"/>
      <c r="O956" s="37"/>
    </row>
    <row r="957" spans="1:15" x14ac:dyDescent="0.2">
      <c r="A957">
        <f>+MassCurves!A925</f>
        <v>921</v>
      </c>
      <c r="B957" s="10">
        <f t="shared" si="70"/>
        <v>2.2769200000000001</v>
      </c>
      <c r="C957" s="3">
        <f t="shared" ca="1" si="74"/>
        <v>0.37372800000000017</v>
      </c>
      <c r="D957" s="9">
        <f t="shared" ca="1" si="71"/>
        <v>0</v>
      </c>
      <c r="E957" s="10">
        <f t="shared" ca="1" si="72"/>
        <v>0.21849999999999997</v>
      </c>
      <c r="F957" s="9">
        <f t="shared" ca="1" si="73"/>
        <v>0.41168671207200014</v>
      </c>
      <c r="G957" s="7"/>
      <c r="H957" s="9"/>
      <c r="I957" s="3"/>
      <c r="J957" s="3"/>
      <c r="K957" s="36"/>
      <c r="L957" s="38"/>
      <c r="M957" s="37"/>
      <c r="N957" s="37"/>
      <c r="O957" s="37"/>
    </row>
    <row r="958" spans="1:15" x14ac:dyDescent="0.2">
      <c r="A958">
        <f>+MassCurves!A926</f>
        <v>922</v>
      </c>
      <c r="B958" s="10">
        <f t="shared" si="70"/>
        <v>2.2834400000000001</v>
      </c>
      <c r="C958" s="3">
        <f t="shared" ca="1" si="74"/>
        <v>0.37809600000000004</v>
      </c>
      <c r="D958" s="9">
        <f t="shared" ca="1" si="71"/>
        <v>0</v>
      </c>
      <c r="E958" s="10">
        <f t="shared" ca="1" si="72"/>
        <v>0.21849999999999997</v>
      </c>
      <c r="F958" s="9">
        <f t="shared" ca="1" si="73"/>
        <v>0.41649836000399998</v>
      </c>
      <c r="G958" s="7"/>
      <c r="H958" s="9"/>
      <c r="I958" s="3"/>
      <c r="J958" s="3"/>
      <c r="K958" s="36"/>
      <c r="L958" s="38"/>
      <c r="M958" s="37"/>
      <c r="N958" s="37"/>
      <c r="O958" s="37"/>
    </row>
    <row r="959" spans="1:15" x14ac:dyDescent="0.2">
      <c r="A959">
        <f>+MassCurves!A927</f>
        <v>923</v>
      </c>
      <c r="B959" s="10">
        <f t="shared" si="70"/>
        <v>2.2899600000000002</v>
      </c>
      <c r="C959" s="3">
        <f t="shared" ca="1" si="74"/>
        <v>0.38246399999999986</v>
      </c>
      <c r="D959" s="9">
        <f t="shared" ca="1" si="71"/>
        <v>0</v>
      </c>
      <c r="E959" s="10">
        <f t="shared" ca="1" si="72"/>
        <v>0.21849999999999997</v>
      </c>
      <c r="F959" s="9">
        <f t="shared" ca="1" si="73"/>
        <v>0.42131000793599976</v>
      </c>
      <c r="G959" s="7"/>
      <c r="H959" s="9"/>
      <c r="I959" s="3"/>
      <c r="J959" s="3"/>
      <c r="K959" s="36"/>
      <c r="L959" s="38"/>
      <c r="M959" s="37"/>
      <c r="N959" s="37"/>
      <c r="O959" s="37"/>
    </row>
    <row r="960" spans="1:15" x14ac:dyDescent="0.2">
      <c r="A960">
        <f>+MassCurves!A928</f>
        <v>924</v>
      </c>
      <c r="B960" s="10">
        <f t="shared" si="70"/>
        <v>2.2964799999999999</v>
      </c>
      <c r="C960" s="3">
        <f t="shared" ca="1" si="74"/>
        <v>0.38683199999999968</v>
      </c>
      <c r="D960" s="9">
        <f t="shared" ca="1" si="71"/>
        <v>0</v>
      </c>
      <c r="E960" s="10">
        <f t="shared" ca="1" si="72"/>
        <v>0.21849999999999997</v>
      </c>
      <c r="F960" s="9">
        <f t="shared" ca="1" si="73"/>
        <v>0.42612165586799955</v>
      </c>
      <c r="G960" s="7"/>
      <c r="H960" s="9"/>
      <c r="I960" s="3"/>
      <c r="J960" s="3"/>
      <c r="K960" s="36"/>
      <c r="L960" s="38"/>
      <c r="M960" s="37"/>
      <c r="N960" s="37"/>
      <c r="O960" s="37"/>
    </row>
    <row r="961" spans="1:15" x14ac:dyDescent="0.2">
      <c r="A961">
        <f>+MassCurves!A929</f>
        <v>925</v>
      </c>
      <c r="B961" s="10">
        <f t="shared" si="70"/>
        <v>2.3029999999999999</v>
      </c>
      <c r="C961" s="3">
        <f t="shared" ca="1" si="74"/>
        <v>0.39119999999999955</v>
      </c>
      <c r="D961" s="9">
        <f t="shared" ca="1" si="71"/>
        <v>0</v>
      </c>
      <c r="E961" s="10">
        <f t="shared" ca="1" si="72"/>
        <v>0.21849999999999997</v>
      </c>
      <c r="F961" s="9">
        <f t="shared" ca="1" si="73"/>
        <v>0.4309333037999995</v>
      </c>
      <c r="G961" s="7"/>
      <c r="H961" s="9"/>
      <c r="I961" s="3"/>
      <c r="J961" s="3"/>
      <c r="K961" s="36"/>
      <c r="L961" s="38"/>
      <c r="M961" s="37"/>
      <c r="N961" s="37"/>
      <c r="O961" s="37"/>
    </row>
    <row r="962" spans="1:15" x14ac:dyDescent="0.2">
      <c r="A962">
        <f>+MassCurves!A930</f>
        <v>926</v>
      </c>
      <c r="B962" s="10">
        <f t="shared" si="70"/>
        <v>2.30952</v>
      </c>
      <c r="C962" s="3">
        <f t="shared" ca="1" si="74"/>
        <v>0.39119999999999955</v>
      </c>
      <c r="D962" s="9">
        <f t="shared" ca="1" si="71"/>
        <v>0</v>
      </c>
      <c r="E962" s="10">
        <f t="shared" ca="1" si="72"/>
        <v>0.21849999999999997</v>
      </c>
      <c r="F962" s="9">
        <f t="shared" ca="1" si="73"/>
        <v>0.4309333037999995</v>
      </c>
      <c r="G962" s="7"/>
      <c r="H962" s="9"/>
      <c r="I962" s="3"/>
      <c r="J962" s="3"/>
      <c r="K962" s="36"/>
      <c r="L962" s="38"/>
      <c r="M962" s="37"/>
      <c r="N962" s="37"/>
      <c r="O962" s="37"/>
    </row>
    <row r="963" spans="1:15" x14ac:dyDescent="0.2">
      <c r="A963">
        <f>+MassCurves!A931</f>
        <v>927</v>
      </c>
      <c r="B963" s="10">
        <f t="shared" si="70"/>
        <v>2.3160400000000001</v>
      </c>
      <c r="C963" s="3">
        <f t="shared" ca="1" si="74"/>
        <v>0.39119999999999955</v>
      </c>
      <c r="D963" s="9">
        <f t="shared" ca="1" si="71"/>
        <v>0</v>
      </c>
      <c r="E963" s="10">
        <f t="shared" ca="1" si="72"/>
        <v>0.21849999999999997</v>
      </c>
      <c r="F963" s="9">
        <f t="shared" ca="1" si="73"/>
        <v>0.4309333037999995</v>
      </c>
      <c r="G963" s="7"/>
      <c r="H963" s="9"/>
      <c r="I963" s="3"/>
      <c r="J963" s="3"/>
      <c r="K963" s="36"/>
      <c r="L963" s="38"/>
      <c r="M963" s="37"/>
      <c r="N963" s="37"/>
      <c r="O963" s="37"/>
    </row>
    <row r="964" spans="1:15" x14ac:dyDescent="0.2">
      <c r="A964">
        <f>+MassCurves!A932</f>
        <v>928</v>
      </c>
      <c r="B964" s="10">
        <f t="shared" si="70"/>
        <v>2.3225600000000002</v>
      </c>
      <c r="C964" s="3">
        <f t="shared" ca="1" si="74"/>
        <v>0.3912000000000006</v>
      </c>
      <c r="D964" s="9">
        <f t="shared" ca="1" si="71"/>
        <v>0</v>
      </c>
      <c r="E964" s="10">
        <f t="shared" ca="1" si="72"/>
        <v>0.21849999999999997</v>
      </c>
      <c r="F964" s="9">
        <f t="shared" ca="1" si="73"/>
        <v>0.43093330380000061</v>
      </c>
      <c r="G964" s="7"/>
      <c r="H964" s="9"/>
      <c r="I964" s="3"/>
      <c r="J964" s="3"/>
      <c r="K964" s="36"/>
      <c r="L964" s="38"/>
      <c r="M964" s="37"/>
      <c r="N964" s="37"/>
      <c r="O964" s="37"/>
    </row>
    <row r="965" spans="1:15" x14ac:dyDescent="0.2">
      <c r="A965">
        <f>+MassCurves!A933</f>
        <v>929</v>
      </c>
      <c r="B965" s="10">
        <f t="shared" si="70"/>
        <v>2.3290799999999998</v>
      </c>
      <c r="C965" s="3">
        <f t="shared" ca="1" si="74"/>
        <v>0.39119999999999955</v>
      </c>
      <c r="D965" s="9">
        <f t="shared" ca="1" si="71"/>
        <v>0</v>
      </c>
      <c r="E965" s="10">
        <f t="shared" ca="1" si="72"/>
        <v>0.21849999999999997</v>
      </c>
      <c r="F965" s="9">
        <f t="shared" ca="1" si="73"/>
        <v>0.4309333037999995</v>
      </c>
      <c r="G965" s="7"/>
      <c r="H965" s="9"/>
      <c r="I965" s="3"/>
      <c r="J965" s="3"/>
      <c r="K965" s="36"/>
      <c r="L965" s="38"/>
      <c r="M965" s="37"/>
      <c r="N965" s="37"/>
      <c r="O965" s="37"/>
    </row>
    <row r="966" spans="1:15" x14ac:dyDescent="0.2">
      <c r="A966">
        <f>+MassCurves!A934</f>
        <v>930</v>
      </c>
      <c r="B966" s="10">
        <f t="shared" si="70"/>
        <v>2.3355999999999999</v>
      </c>
      <c r="C966" s="3">
        <f t="shared" ca="1" si="74"/>
        <v>0.39119999999999955</v>
      </c>
      <c r="D966" s="9">
        <f t="shared" ca="1" si="71"/>
        <v>0</v>
      </c>
      <c r="E966" s="10">
        <f t="shared" ca="1" si="72"/>
        <v>0.21849999999999997</v>
      </c>
      <c r="F966" s="9">
        <f t="shared" ca="1" si="73"/>
        <v>0.4309333037999995</v>
      </c>
      <c r="G966" s="7"/>
      <c r="H966" s="9"/>
      <c r="I966" s="3"/>
      <c r="J966" s="3"/>
      <c r="K966" s="36"/>
      <c r="L966" s="38"/>
      <c r="M966" s="37"/>
      <c r="N966" s="37"/>
      <c r="O966" s="37"/>
    </row>
    <row r="967" spans="1:15" x14ac:dyDescent="0.2">
      <c r="A967">
        <f>+MassCurves!A935</f>
        <v>931</v>
      </c>
      <c r="B967" s="10">
        <f t="shared" si="70"/>
        <v>2.34212</v>
      </c>
      <c r="C967" s="3">
        <f t="shared" ca="1" si="74"/>
        <v>0.39119999999999955</v>
      </c>
      <c r="D967" s="9">
        <f t="shared" ca="1" si="71"/>
        <v>0</v>
      </c>
      <c r="E967" s="10">
        <f t="shared" ca="1" si="72"/>
        <v>0.21849999999999997</v>
      </c>
      <c r="F967" s="9">
        <f t="shared" ca="1" si="73"/>
        <v>0.4309333037999995</v>
      </c>
      <c r="G967" s="7"/>
      <c r="H967" s="9"/>
      <c r="I967" s="3"/>
      <c r="J967" s="3"/>
      <c r="K967" s="36"/>
      <c r="L967" s="38"/>
      <c r="M967" s="37"/>
      <c r="N967" s="37"/>
      <c r="O967" s="37"/>
    </row>
    <row r="968" spans="1:15" x14ac:dyDescent="0.2">
      <c r="A968">
        <f>+MassCurves!A936</f>
        <v>932</v>
      </c>
      <c r="B968" s="10">
        <f t="shared" si="70"/>
        <v>2.3486400000000001</v>
      </c>
      <c r="C968" s="3">
        <f t="shared" ca="1" si="74"/>
        <v>0.39119999999999955</v>
      </c>
      <c r="D968" s="9">
        <f t="shared" ca="1" si="71"/>
        <v>0</v>
      </c>
      <c r="E968" s="10">
        <f t="shared" ca="1" si="72"/>
        <v>0.21849999999999997</v>
      </c>
      <c r="F968" s="9">
        <f t="shared" ca="1" si="73"/>
        <v>0.4309333037999995</v>
      </c>
      <c r="G968" s="7"/>
      <c r="H968" s="9"/>
      <c r="I968" s="3"/>
      <c r="J968" s="3"/>
      <c r="K968" s="36"/>
      <c r="L968" s="38"/>
      <c r="M968" s="37"/>
      <c r="N968" s="37"/>
      <c r="O968" s="37"/>
    </row>
    <row r="969" spans="1:15" x14ac:dyDescent="0.2">
      <c r="A969">
        <f>+MassCurves!A937</f>
        <v>933</v>
      </c>
      <c r="B969" s="10">
        <f t="shared" si="70"/>
        <v>2.3551600000000001</v>
      </c>
      <c r="C969" s="3">
        <f t="shared" ca="1" si="74"/>
        <v>0.3912000000000006</v>
      </c>
      <c r="D969" s="9">
        <f t="shared" ca="1" si="71"/>
        <v>0</v>
      </c>
      <c r="E969" s="10">
        <f t="shared" ca="1" si="72"/>
        <v>0.21849999999999997</v>
      </c>
      <c r="F969" s="9">
        <f t="shared" ca="1" si="73"/>
        <v>0.43093330380000061</v>
      </c>
      <c r="G969" s="7"/>
      <c r="H969" s="9"/>
      <c r="I969" s="3"/>
      <c r="J969" s="3"/>
      <c r="K969" s="36"/>
      <c r="L969" s="38"/>
      <c r="M969" s="37"/>
      <c r="N969" s="37"/>
      <c r="O969" s="37"/>
    </row>
    <row r="970" spans="1:15" x14ac:dyDescent="0.2">
      <c r="A970">
        <f>+MassCurves!A938</f>
        <v>934</v>
      </c>
      <c r="B970" s="10">
        <f t="shared" si="70"/>
        <v>2.3616800000000002</v>
      </c>
      <c r="C970" s="3">
        <f t="shared" ca="1" si="74"/>
        <v>0.3912000000000006</v>
      </c>
      <c r="D970" s="9">
        <f t="shared" ca="1" si="71"/>
        <v>0</v>
      </c>
      <c r="E970" s="10">
        <f t="shared" ca="1" si="72"/>
        <v>0.21849999999999997</v>
      </c>
      <c r="F970" s="9">
        <f t="shared" ca="1" si="73"/>
        <v>0.43093330380000061</v>
      </c>
      <c r="G970" s="7"/>
      <c r="H970" s="9"/>
      <c r="I970" s="3"/>
      <c r="J970" s="3"/>
      <c r="K970" s="36"/>
      <c r="L970" s="38"/>
      <c r="M970" s="37"/>
      <c r="N970" s="37"/>
      <c r="O970" s="37"/>
    </row>
    <row r="971" spans="1:15" x14ac:dyDescent="0.2">
      <c r="A971">
        <f>+MassCurves!A939</f>
        <v>935</v>
      </c>
      <c r="B971" s="10">
        <f t="shared" si="70"/>
        <v>2.3681999999999999</v>
      </c>
      <c r="C971" s="3">
        <f t="shared" ca="1" si="74"/>
        <v>0.39119999999999955</v>
      </c>
      <c r="D971" s="9">
        <f t="shared" ca="1" si="71"/>
        <v>0</v>
      </c>
      <c r="E971" s="10">
        <f t="shared" ca="1" si="72"/>
        <v>0.21849999999999997</v>
      </c>
      <c r="F971" s="9">
        <f t="shared" ca="1" si="73"/>
        <v>0.4309333037999995</v>
      </c>
      <c r="G971" s="7"/>
      <c r="H971" s="9"/>
      <c r="I971" s="3"/>
      <c r="J971" s="3"/>
      <c r="K971" s="36"/>
      <c r="L971" s="38"/>
      <c r="M971" s="37"/>
      <c r="N971" s="37"/>
      <c r="O971" s="37"/>
    </row>
    <row r="972" spans="1:15" x14ac:dyDescent="0.2">
      <c r="A972">
        <f>+MassCurves!A940</f>
        <v>936</v>
      </c>
      <c r="B972" s="10">
        <f t="shared" si="70"/>
        <v>2.3747199999999999</v>
      </c>
      <c r="C972" s="3">
        <f t="shared" ca="1" si="74"/>
        <v>0.39119999999999955</v>
      </c>
      <c r="D972" s="9">
        <f t="shared" ca="1" si="71"/>
        <v>0</v>
      </c>
      <c r="E972" s="10">
        <f t="shared" ca="1" si="72"/>
        <v>0.21849999999999997</v>
      </c>
      <c r="F972" s="9">
        <f t="shared" ca="1" si="73"/>
        <v>0.4309333037999995</v>
      </c>
      <c r="G972" s="7"/>
      <c r="H972" s="9"/>
      <c r="I972" s="3"/>
      <c r="J972" s="3"/>
      <c r="K972" s="36"/>
      <c r="L972" s="38"/>
      <c r="M972" s="37"/>
      <c r="N972" s="37"/>
      <c r="O972" s="37"/>
    </row>
    <row r="973" spans="1:15" x14ac:dyDescent="0.2">
      <c r="A973">
        <f>+MassCurves!A941</f>
        <v>937</v>
      </c>
      <c r="B973" s="10">
        <f t="shared" si="70"/>
        <v>2.38124</v>
      </c>
      <c r="C973" s="3">
        <f t="shared" ca="1" si="74"/>
        <v>0.39119999999999955</v>
      </c>
      <c r="D973" s="9">
        <f t="shared" ca="1" si="71"/>
        <v>0</v>
      </c>
      <c r="E973" s="10">
        <f t="shared" ca="1" si="72"/>
        <v>0.21849999999999997</v>
      </c>
      <c r="F973" s="9">
        <f t="shared" ca="1" si="73"/>
        <v>0.4309333037999995</v>
      </c>
      <c r="G973" s="7"/>
      <c r="H973" s="9"/>
      <c r="I973" s="3"/>
      <c r="J973" s="3"/>
      <c r="K973" s="36"/>
      <c r="L973" s="38"/>
      <c r="M973" s="37"/>
      <c r="N973" s="37"/>
      <c r="O973" s="37"/>
    </row>
    <row r="974" spans="1:15" x14ac:dyDescent="0.2">
      <c r="A974">
        <f>+MassCurves!A942</f>
        <v>938</v>
      </c>
      <c r="B974" s="10">
        <f t="shared" si="70"/>
        <v>2.3877600000000001</v>
      </c>
      <c r="C974" s="3">
        <f t="shared" ca="1" si="74"/>
        <v>0.39119999999999955</v>
      </c>
      <c r="D974" s="9">
        <f t="shared" ca="1" si="71"/>
        <v>0</v>
      </c>
      <c r="E974" s="10">
        <f t="shared" ca="1" si="72"/>
        <v>0.21849999999999997</v>
      </c>
      <c r="F974" s="9">
        <f t="shared" ca="1" si="73"/>
        <v>0.4309333037999995</v>
      </c>
      <c r="G974" s="7"/>
      <c r="H974" s="9"/>
      <c r="I974" s="3"/>
      <c r="J974" s="3"/>
      <c r="K974" s="36"/>
      <c r="L974" s="38"/>
      <c r="M974" s="37"/>
      <c r="N974" s="37"/>
      <c r="O974" s="37"/>
    </row>
    <row r="975" spans="1:15" x14ac:dyDescent="0.2">
      <c r="A975">
        <f>+MassCurves!A943</f>
        <v>939</v>
      </c>
      <c r="B975" s="10">
        <f t="shared" si="70"/>
        <v>2.3942800000000002</v>
      </c>
      <c r="C975" s="3">
        <f t="shared" ca="1" si="74"/>
        <v>0.3912000000000006</v>
      </c>
      <c r="D975" s="9">
        <f t="shared" ca="1" si="71"/>
        <v>0</v>
      </c>
      <c r="E975" s="10">
        <f t="shared" ca="1" si="72"/>
        <v>0.21849999999999997</v>
      </c>
      <c r="F975" s="9">
        <f t="shared" ca="1" si="73"/>
        <v>0.43093330380000061</v>
      </c>
      <c r="G975" s="7"/>
      <c r="H975" s="9"/>
      <c r="I975" s="3"/>
      <c r="J975" s="3"/>
      <c r="K975" s="36"/>
      <c r="L975" s="38"/>
      <c r="M975" s="37"/>
      <c r="N975" s="37"/>
      <c r="O975" s="37"/>
    </row>
    <row r="976" spans="1:15" x14ac:dyDescent="0.2">
      <c r="A976">
        <f>+MassCurves!A944</f>
        <v>940</v>
      </c>
      <c r="B976" s="10">
        <f t="shared" si="70"/>
        <v>2.4007999999999998</v>
      </c>
      <c r="C976" s="3">
        <f t="shared" ca="1" si="74"/>
        <v>0.39119999999999955</v>
      </c>
      <c r="D976" s="9">
        <f t="shared" ca="1" si="71"/>
        <v>0</v>
      </c>
      <c r="E976" s="10">
        <f t="shared" ca="1" si="72"/>
        <v>0.21849999999999997</v>
      </c>
      <c r="F976" s="9">
        <f t="shared" ca="1" si="73"/>
        <v>0.4309333037999995</v>
      </c>
      <c r="G976" s="7"/>
      <c r="H976" s="9"/>
      <c r="I976" s="3"/>
      <c r="J976" s="3"/>
      <c r="K976" s="36"/>
      <c r="L976" s="38"/>
      <c r="M976" s="37"/>
      <c r="N976" s="37"/>
      <c r="O976" s="37"/>
    </row>
    <row r="977" spans="1:15" x14ac:dyDescent="0.2">
      <c r="A977">
        <f>+MassCurves!A945</f>
        <v>941</v>
      </c>
      <c r="B977" s="10">
        <f t="shared" si="70"/>
        <v>2.4073199999999999</v>
      </c>
      <c r="C977" s="3">
        <f t="shared" ca="1" si="74"/>
        <v>0.39119999999999955</v>
      </c>
      <c r="D977" s="9">
        <f t="shared" ca="1" si="71"/>
        <v>0</v>
      </c>
      <c r="E977" s="10">
        <f t="shared" ca="1" si="72"/>
        <v>0.21849999999999997</v>
      </c>
      <c r="F977" s="9">
        <f t="shared" ca="1" si="73"/>
        <v>0.4309333037999995</v>
      </c>
      <c r="G977" s="7"/>
      <c r="H977" s="9"/>
      <c r="I977" s="3"/>
      <c r="J977" s="3"/>
      <c r="K977" s="36"/>
      <c r="L977" s="38"/>
      <c r="M977" s="37"/>
      <c r="N977" s="37"/>
      <c r="O977" s="37"/>
    </row>
    <row r="978" spans="1:15" x14ac:dyDescent="0.2">
      <c r="A978">
        <f>+MassCurves!A946</f>
        <v>942</v>
      </c>
      <c r="B978" s="10">
        <f t="shared" si="70"/>
        <v>2.41384</v>
      </c>
      <c r="C978" s="3">
        <f t="shared" ca="1" si="74"/>
        <v>0.39119999999999955</v>
      </c>
      <c r="D978" s="9">
        <f t="shared" ca="1" si="71"/>
        <v>0</v>
      </c>
      <c r="E978" s="10">
        <f t="shared" ca="1" si="72"/>
        <v>0.21849999999999997</v>
      </c>
      <c r="F978" s="9">
        <f t="shared" ca="1" si="73"/>
        <v>0.4309333037999995</v>
      </c>
      <c r="G978" s="7"/>
      <c r="H978" s="9"/>
      <c r="I978" s="3"/>
      <c r="J978" s="3"/>
      <c r="K978" s="36"/>
      <c r="L978" s="38"/>
      <c r="M978" s="37"/>
      <c r="N978" s="37"/>
      <c r="O978" s="37"/>
    </row>
    <row r="979" spans="1:15" x14ac:dyDescent="0.2">
      <c r="A979">
        <f>+MassCurves!A947</f>
        <v>943</v>
      </c>
      <c r="B979" s="10">
        <f t="shared" si="70"/>
        <v>2.4203600000000001</v>
      </c>
      <c r="C979" s="3">
        <f t="shared" ca="1" si="74"/>
        <v>0.39119999999999955</v>
      </c>
      <c r="D979" s="9">
        <f t="shared" ca="1" si="71"/>
        <v>0</v>
      </c>
      <c r="E979" s="10">
        <f t="shared" ca="1" si="72"/>
        <v>0.21849999999999997</v>
      </c>
      <c r="F979" s="9">
        <f t="shared" ca="1" si="73"/>
        <v>0.4309333037999995</v>
      </c>
      <c r="G979" s="7"/>
      <c r="H979" s="9"/>
      <c r="I979" s="3"/>
      <c r="J979" s="3"/>
      <c r="K979" s="36"/>
      <c r="L979" s="38"/>
      <c r="M979" s="37"/>
      <c r="N979" s="37"/>
      <c r="O979" s="37"/>
    </row>
    <row r="980" spans="1:15" x14ac:dyDescent="0.2">
      <c r="A980">
        <f>+MassCurves!A948</f>
        <v>944</v>
      </c>
      <c r="B980" s="10">
        <f t="shared" si="70"/>
        <v>2.4268800000000001</v>
      </c>
      <c r="C980" s="3">
        <f t="shared" ca="1" si="74"/>
        <v>0.3912000000000006</v>
      </c>
      <c r="D980" s="9">
        <f t="shared" ca="1" si="71"/>
        <v>0</v>
      </c>
      <c r="E980" s="10">
        <f t="shared" ca="1" si="72"/>
        <v>0.21849999999999997</v>
      </c>
      <c r="F980" s="9">
        <f t="shared" ca="1" si="73"/>
        <v>0.43093330380000061</v>
      </c>
      <c r="G980" s="7"/>
      <c r="H980" s="9"/>
      <c r="I980" s="3"/>
      <c r="J980" s="3"/>
      <c r="K980" s="36"/>
      <c r="L980" s="38"/>
      <c r="M980" s="37"/>
      <c r="N980" s="37"/>
      <c r="O980" s="37"/>
    </row>
    <row r="981" spans="1:15" x14ac:dyDescent="0.2">
      <c r="A981">
        <f>+MassCurves!A949</f>
        <v>945</v>
      </c>
      <c r="B981" s="10">
        <f t="shared" si="70"/>
        <v>2.4333999999999998</v>
      </c>
      <c r="C981" s="3">
        <f t="shared" ca="1" si="74"/>
        <v>0.39119999999999955</v>
      </c>
      <c r="D981" s="9">
        <f t="shared" ca="1" si="71"/>
        <v>0</v>
      </c>
      <c r="E981" s="10">
        <f t="shared" ca="1" si="72"/>
        <v>0.21849999999999997</v>
      </c>
      <c r="F981" s="9">
        <f t="shared" ca="1" si="73"/>
        <v>0.4309333037999995</v>
      </c>
      <c r="G981" s="7"/>
      <c r="H981" s="9"/>
      <c r="I981" s="3"/>
      <c r="J981" s="3"/>
      <c r="K981" s="36"/>
      <c r="L981" s="38"/>
      <c r="M981" s="37"/>
      <c r="N981" s="37"/>
      <c r="O981" s="37"/>
    </row>
    <row r="982" spans="1:15" x14ac:dyDescent="0.2">
      <c r="A982">
        <f>+MassCurves!A950</f>
        <v>946</v>
      </c>
      <c r="B982" s="10">
        <f t="shared" si="70"/>
        <v>2.4399199999999999</v>
      </c>
      <c r="C982" s="3">
        <f t="shared" ca="1" si="74"/>
        <v>0.39119999999999955</v>
      </c>
      <c r="D982" s="9">
        <f t="shared" ca="1" si="71"/>
        <v>0</v>
      </c>
      <c r="E982" s="10">
        <f t="shared" ca="1" si="72"/>
        <v>0.21849999999999997</v>
      </c>
      <c r="F982" s="9">
        <f t="shared" ca="1" si="73"/>
        <v>0.4309333037999995</v>
      </c>
      <c r="G982" s="7"/>
      <c r="H982" s="9"/>
      <c r="I982" s="3"/>
      <c r="J982" s="3"/>
      <c r="K982" s="36"/>
      <c r="L982" s="38"/>
      <c r="M982" s="37"/>
      <c r="N982" s="37"/>
      <c r="O982" s="37"/>
    </row>
    <row r="983" spans="1:15" x14ac:dyDescent="0.2">
      <c r="A983">
        <f>+MassCurves!A951</f>
        <v>947</v>
      </c>
      <c r="B983" s="10">
        <f t="shared" si="70"/>
        <v>2.4464399999999999</v>
      </c>
      <c r="C983" s="3">
        <f t="shared" ca="1" si="74"/>
        <v>0.39119999999999955</v>
      </c>
      <c r="D983" s="9">
        <f t="shared" ca="1" si="71"/>
        <v>0</v>
      </c>
      <c r="E983" s="10">
        <f t="shared" ca="1" si="72"/>
        <v>0.21849999999999997</v>
      </c>
      <c r="F983" s="9">
        <f t="shared" ca="1" si="73"/>
        <v>0.4309333037999995</v>
      </c>
      <c r="G983" s="7"/>
      <c r="H983" s="9"/>
      <c r="I983" s="3"/>
      <c r="J983" s="3"/>
      <c r="K983" s="36"/>
      <c r="L983" s="38"/>
      <c r="M983" s="37"/>
      <c r="N983" s="37"/>
      <c r="O983" s="37"/>
    </row>
    <row r="984" spans="1:15" x14ac:dyDescent="0.2">
      <c r="A984">
        <f>+MassCurves!A952</f>
        <v>948</v>
      </c>
      <c r="B984" s="10">
        <f t="shared" si="70"/>
        <v>2.45296</v>
      </c>
      <c r="C984" s="3">
        <f t="shared" ca="1" si="74"/>
        <v>0.39119999999999955</v>
      </c>
      <c r="D984" s="9">
        <f t="shared" ca="1" si="71"/>
        <v>0</v>
      </c>
      <c r="E984" s="10">
        <f t="shared" ca="1" si="72"/>
        <v>0.21849999999999997</v>
      </c>
      <c r="F984" s="9">
        <f t="shared" ca="1" si="73"/>
        <v>0.4309333037999995</v>
      </c>
      <c r="G984" s="7"/>
      <c r="H984" s="9"/>
      <c r="I984" s="3"/>
      <c r="J984" s="3"/>
      <c r="K984" s="36"/>
      <c r="L984" s="38"/>
      <c r="M984" s="37"/>
      <c r="N984" s="37"/>
      <c r="O984" s="37"/>
    </row>
    <row r="985" spans="1:15" x14ac:dyDescent="0.2">
      <c r="A985">
        <f>+MassCurves!A953</f>
        <v>949</v>
      </c>
      <c r="B985" s="10">
        <f t="shared" si="70"/>
        <v>2.4594800000000001</v>
      </c>
      <c r="C985" s="3">
        <f t="shared" ca="1" si="74"/>
        <v>0.3912000000000006</v>
      </c>
      <c r="D985" s="9">
        <f t="shared" ca="1" si="71"/>
        <v>0</v>
      </c>
      <c r="E985" s="10">
        <f t="shared" ca="1" si="72"/>
        <v>0.21849999999999997</v>
      </c>
      <c r="F985" s="9">
        <f t="shared" ca="1" si="73"/>
        <v>0.43093330380000061</v>
      </c>
      <c r="G985" s="7"/>
      <c r="H985" s="9"/>
      <c r="I985" s="3"/>
      <c r="J985" s="3"/>
      <c r="K985" s="36"/>
      <c r="L985" s="38"/>
      <c r="M985" s="37"/>
      <c r="N985" s="37"/>
      <c r="O985" s="37"/>
    </row>
    <row r="986" spans="1:15" x14ac:dyDescent="0.2">
      <c r="A986">
        <f>+MassCurves!A954</f>
        <v>950</v>
      </c>
      <c r="B986" s="10">
        <f t="shared" si="70"/>
        <v>2.4660000000000002</v>
      </c>
      <c r="C986" s="3">
        <f t="shared" ca="1" si="74"/>
        <v>0.3912000000000006</v>
      </c>
      <c r="D986" s="9">
        <f t="shared" ca="1" si="71"/>
        <v>0</v>
      </c>
      <c r="E986" s="10">
        <f t="shared" ca="1" si="72"/>
        <v>0.21849999999999997</v>
      </c>
      <c r="F986" s="9">
        <f t="shared" ca="1" si="73"/>
        <v>0.43093330380000061</v>
      </c>
      <c r="G986" s="7"/>
      <c r="H986" s="9"/>
      <c r="I986" s="3"/>
      <c r="J986" s="3"/>
      <c r="K986" s="36"/>
      <c r="L986" s="38"/>
      <c r="M986" s="37"/>
      <c r="N986" s="37"/>
      <c r="O986" s="37"/>
    </row>
    <row r="987" spans="1:15" x14ac:dyDescent="0.2">
      <c r="A987">
        <f>+MassCurves!A955</f>
        <v>951</v>
      </c>
      <c r="B987" s="10">
        <f t="shared" si="70"/>
        <v>2.4725199999999998</v>
      </c>
      <c r="C987" s="3">
        <f t="shared" ca="1" si="74"/>
        <v>0.39119999999999955</v>
      </c>
      <c r="D987" s="9">
        <f t="shared" ca="1" si="71"/>
        <v>0</v>
      </c>
      <c r="E987" s="10">
        <f t="shared" ca="1" si="72"/>
        <v>0.21849999999999997</v>
      </c>
      <c r="F987" s="9">
        <f t="shared" ca="1" si="73"/>
        <v>0.4309333037999995</v>
      </c>
      <c r="G987" s="7"/>
      <c r="H987" s="9"/>
      <c r="I987" s="3"/>
      <c r="J987" s="3"/>
      <c r="K987" s="36"/>
      <c r="L987" s="38"/>
      <c r="M987" s="37"/>
      <c r="N987" s="37"/>
      <c r="O987" s="37"/>
    </row>
    <row r="988" spans="1:15" x14ac:dyDescent="0.2">
      <c r="A988">
        <f>+MassCurves!A956</f>
        <v>952</v>
      </c>
      <c r="B988" s="10">
        <f t="shared" si="70"/>
        <v>2.4790399999999999</v>
      </c>
      <c r="C988" s="3">
        <f t="shared" ca="1" si="74"/>
        <v>0.39119999999999955</v>
      </c>
      <c r="D988" s="9">
        <f t="shared" ca="1" si="71"/>
        <v>0</v>
      </c>
      <c r="E988" s="10">
        <f t="shared" ca="1" si="72"/>
        <v>0.21849999999999997</v>
      </c>
      <c r="F988" s="9">
        <f t="shared" ca="1" si="73"/>
        <v>0.4309333037999995</v>
      </c>
      <c r="G988" s="7"/>
      <c r="H988" s="9"/>
      <c r="I988" s="3"/>
      <c r="J988" s="3"/>
      <c r="K988" s="36"/>
      <c r="L988" s="38"/>
      <c r="M988" s="37"/>
      <c r="N988" s="37"/>
      <c r="O988" s="37"/>
    </row>
    <row r="989" spans="1:15" x14ac:dyDescent="0.2">
      <c r="A989">
        <f>+MassCurves!A957</f>
        <v>953</v>
      </c>
      <c r="B989" s="10">
        <f t="shared" si="70"/>
        <v>2.48556</v>
      </c>
      <c r="C989" s="3">
        <f t="shared" ca="1" si="74"/>
        <v>0.39119999999999955</v>
      </c>
      <c r="D989" s="9">
        <f t="shared" ca="1" si="71"/>
        <v>0</v>
      </c>
      <c r="E989" s="10">
        <f t="shared" ca="1" si="72"/>
        <v>0.21849999999999997</v>
      </c>
      <c r="F989" s="9">
        <f t="shared" ca="1" si="73"/>
        <v>0.4309333037999995</v>
      </c>
      <c r="G989" s="7"/>
      <c r="H989" s="9"/>
      <c r="I989" s="3"/>
      <c r="J989" s="3"/>
      <c r="K989" s="36"/>
      <c r="L989" s="38"/>
      <c r="M989" s="37"/>
      <c r="N989" s="37"/>
      <c r="O989" s="37"/>
    </row>
    <row r="990" spans="1:15" x14ac:dyDescent="0.2">
      <c r="A990">
        <f>+MassCurves!A958</f>
        <v>954</v>
      </c>
      <c r="B990" s="10">
        <f t="shared" si="70"/>
        <v>2.4920800000000001</v>
      </c>
      <c r="C990" s="3">
        <f t="shared" ca="1" si="74"/>
        <v>0.3912000000000006</v>
      </c>
      <c r="D990" s="9">
        <f t="shared" ca="1" si="71"/>
        <v>0</v>
      </c>
      <c r="E990" s="10">
        <f t="shared" ca="1" si="72"/>
        <v>0.21849999999999997</v>
      </c>
      <c r="F990" s="9">
        <f t="shared" ca="1" si="73"/>
        <v>0.43093330380000061</v>
      </c>
      <c r="G990" s="7"/>
      <c r="H990" s="9"/>
      <c r="I990" s="3"/>
      <c r="J990" s="3"/>
      <c r="K990" s="36"/>
      <c r="L990" s="38"/>
      <c r="M990" s="37"/>
      <c r="N990" s="37"/>
      <c r="O990" s="37"/>
    </row>
    <row r="991" spans="1:15" x14ac:dyDescent="0.2">
      <c r="A991">
        <f>+MassCurves!A959</f>
        <v>955</v>
      </c>
      <c r="B991" s="10">
        <f t="shared" si="70"/>
        <v>2.4986000000000002</v>
      </c>
      <c r="C991" s="3">
        <f t="shared" ca="1" si="74"/>
        <v>0.3912000000000006</v>
      </c>
      <c r="D991" s="9">
        <f t="shared" ca="1" si="71"/>
        <v>0</v>
      </c>
      <c r="E991" s="10">
        <f t="shared" ca="1" si="72"/>
        <v>0.21849999999999997</v>
      </c>
      <c r="F991" s="9">
        <f t="shared" ca="1" si="73"/>
        <v>0.43093330380000061</v>
      </c>
      <c r="G991" s="7"/>
      <c r="H991" s="9"/>
      <c r="I991" s="3"/>
      <c r="J991" s="3"/>
      <c r="K991" s="36"/>
      <c r="L991" s="38"/>
      <c r="M991" s="37"/>
      <c r="N991" s="37"/>
      <c r="O991" s="37"/>
    </row>
    <row r="992" spans="1:15" x14ac:dyDescent="0.2">
      <c r="A992">
        <f>+MassCurves!A960</f>
        <v>956</v>
      </c>
      <c r="B992" s="10">
        <f t="shared" si="70"/>
        <v>2.5051199999999998</v>
      </c>
      <c r="C992" s="3">
        <f t="shared" ca="1" si="74"/>
        <v>0.39119999999999955</v>
      </c>
      <c r="D992" s="9">
        <f t="shared" ca="1" si="71"/>
        <v>0</v>
      </c>
      <c r="E992" s="10">
        <f t="shared" ca="1" si="72"/>
        <v>0.21849999999999997</v>
      </c>
      <c r="F992" s="9">
        <f t="shared" ca="1" si="73"/>
        <v>0.4309333037999995</v>
      </c>
      <c r="G992" s="7"/>
      <c r="H992" s="9"/>
      <c r="I992" s="3"/>
      <c r="J992" s="3"/>
      <c r="K992" s="36"/>
      <c r="L992" s="38"/>
      <c r="M992" s="37"/>
      <c r="N992" s="37"/>
      <c r="O992" s="37"/>
    </row>
    <row r="993" spans="1:15" x14ac:dyDescent="0.2">
      <c r="A993">
        <f>+MassCurves!A961</f>
        <v>957</v>
      </c>
      <c r="B993" s="10">
        <f t="shared" si="70"/>
        <v>2.5116399999999999</v>
      </c>
      <c r="C993" s="3">
        <f t="shared" ca="1" si="74"/>
        <v>0.39119999999999955</v>
      </c>
      <c r="D993" s="9">
        <f t="shared" ca="1" si="71"/>
        <v>0</v>
      </c>
      <c r="E993" s="10">
        <f t="shared" ca="1" si="72"/>
        <v>0.21849999999999997</v>
      </c>
      <c r="F993" s="9">
        <f t="shared" ca="1" si="73"/>
        <v>0.4309333037999995</v>
      </c>
      <c r="G993" s="7"/>
      <c r="H993" s="9"/>
      <c r="I993" s="3"/>
      <c r="J993" s="3"/>
      <c r="K993" s="36"/>
      <c r="L993" s="38"/>
      <c r="M993" s="37"/>
      <c r="N993" s="37"/>
      <c r="O993" s="37"/>
    </row>
    <row r="994" spans="1:15" x14ac:dyDescent="0.2">
      <c r="A994">
        <f>+MassCurves!A962</f>
        <v>958</v>
      </c>
      <c r="B994" s="10">
        <f t="shared" si="70"/>
        <v>2.51816</v>
      </c>
      <c r="C994" s="3">
        <f t="shared" ca="1" si="74"/>
        <v>0.39119999999999955</v>
      </c>
      <c r="D994" s="9">
        <f t="shared" ca="1" si="71"/>
        <v>0</v>
      </c>
      <c r="E994" s="10">
        <f t="shared" ca="1" si="72"/>
        <v>0.21849999999999997</v>
      </c>
      <c r="F994" s="9">
        <f t="shared" ca="1" si="73"/>
        <v>0.4309333037999995</v>
      </c>
      <c r="G994" s="7"/>
      <c r="H994" s="9"/>
      <c r="I994" s="3"/>
      <c r="J994" s="3"/>
      <c r="K994" s="36"/>
      <c r="L994" s="38"/>
      <c r="M994" s="37"/>
      <c r="N994" s="37"/>
      <c r="O994" s="37"/>
    </row>
    <row r="995" spans="1:15" x14ac:dyDescent="0.2">
      <c r="A995">
        <f>+MassCurves!A963</f>
        <v>959</v>
      </c>
      <c r="B995" s="10">
        <f t="shared" si="70"/>
        <v>2.52468</v>
      </c>
      <c r="C995" s="3">
        <f t="shared" ca="1" si="74"/>
        <v>0.39119999999999955</v>
      </c>
      <c r="D995" s="9">
        <f t="shared" ca="1" si="71"/>
        <v>0</v>
      </c>
      <c r="E995" s="10">
        <f t="shared" ca="1" si="72"/>
        <v>0.21849999999999997</v>
      </c>
      <c r="F995" s="9">
        <f t="shared" ca="1" si="73"/>
        <v>0.4309333037999995</v>
      </c>
      <c r="G995" s="7"/>
      <c r="H995" s="9"/>
      <c r="I995" s="3"/>
      <c r="J995" s="3"/>
      <c r="K995" s="36"/>
      <c r="L995" s="38"/>
      <c r="M995" s="37"/>
      <c r="N995" s="37"/>
      <c r="O995" s="37"/>
    </row>
    <row r="996" spans="1:15" x14ac:dyDescent="0.2">
      <c r="A996">
        <f>+MassCurves!A964</f>
        <v>960</v>
      </c>
      <c r="B996" s="10">
        <f t="shared" ref="B996:B1059" si="75">+HLOOKUP($B$9,MassCurve,(A996+2))</f>
        <v>2.5312000000000001</v>
      </c>
      <c r="C996" s="3">
        <f t="shared" ca="1" si="74"/>
        <v>0.3912000000000006</v>
      </c>
      <c r="D996" s="9">
        <f t="shared" ca="1" si="71"/>
        <v>0</v>
      </c>
      <c r="E996" s="10">
        <f t="shared" ca="1" si="72"/>
        <v>0.21849999999999997</v>
      </c>
      <c r="F996" s="9">
        <f t="shared" ca="1" si="73"/>
        <v>0.43093330380000061</v>
      </c>
      <c r="G996" s="7"/>
      <c r="H996" s="9"/>
      <c r="I996" s="3"/>
      <c r="J996" s="3"/>
      <c r="K996" s="36"/>
      <c r="L996" s="38"/>
      <c r="M996" s="37"/>
      <c r="N996" s="37"/>
      <c r="O996" s="37"/>
    </row>
    <row r="997" spans="1:15" x14ac:dyDescent="0.2">
      <c r="A997">
        <f>+MassCurves!A965</f>
        <v>961</v>
      </c>
      <c r="B997" s="10">
        <f t="shared" si="75"/>
        <v>2.5377199999999998</v>
      </c>
      <c r="C997" s="3">
        <f t="shared" ca="1" si="74"/>
        <v>0.39119999999999955</v>
      </c>
      <c r="D997" s="9">
        <f t="shared" ref="D997:D1060" ca="1" si="76">VLOOKUP(C997,Cinterp,$B$10+1)</f>
        <v>0</v>
      </c>
      <c r="E997" s="10">
        <f t="shared" ref="E997:E1060" ca="1" si="77">0.95*MAX(0,$B$7)/100+D997*(1-MAX(0,$B$7)/100)</f>
        <v>0.21849999999999997</v>
      </c>
      <c r="F997" s="9">
        <f t="shared" ref="F997:F1060" ca="1" si="78">+E997*C997*MAX(0.05,$B$5)*1.0083</f>
        <v>0.4309333037999995</v>
      </c>
      <c r="G997" s="7"/>
      <c r="H997" s="9"/>
      <c r="I997" s="3"/>
      <c r="J997" s="3"/>
      <c r="K997" s="36"/>
      <c r="L997" s="38"/>
      <c r="M997" s="37"/>
      <c r="N997" s="37"/>
      <c r="O997" s="37"/>
    </row>
    <row r="998" spans="1:15" x14ac:dyDescent="0.2">
      <c r="A998">
        <f>+MassCurves!A966</f>
        <v>962</v>
      </c>
      <c r="B998" s="10">
        <f t="shared" si="75"/>
        <v>2.5442399999999998</v>
      </c>
      <c r="C998" s="3">
        <f t="shared" ref="C998:C1061" ca="1" si="79">+IF(A998&lt;MAX(5,$B$6),(B998-B997)*60,(B998-OFFSET(B998,-MAX(5,$B$6),0,1,1))/(A998-OFFSET(A998,-MAX(5,$B$6),0,1,1))*60)</f>
        <v>0.39119999999999955</v>
      </c>
      <c r="D998" s="9">
        <f t="shared" ca="1" si="76"/>
        <v>0</v>
      </c>
      <c r="E998" s="10">
        <f t="shared" ca="1" si="77"/>
        <v>0.21849999999999997</v>
      </c>
      <c r="F998" s="9">
        <f t="shared" ca="1" si="78"/>
        <v>0.4309333037999995</v>
      </c>
      <c r="G998" s="7"/>
      <c r="H998" s="9"/>
      <c r="I998" s="3"/>
      <c r="J998" s="3"/>
      <c r="K998" s="36"/>
      <c r="L998" s="38"/>
      <c r="M998" s="37"/>
      <c r="N998" s="37"/>
      <c r="O998" s="37"/>
    </row>
    <row r="999" spans="1:15" x14ac:dyDescent="0.2">
      <c r="A999">
        <f>+MassCurves!A967</f>
        <v>963</v>
      </c>
      <c r="B999" s="10">
        <f t="shared" si="75"/>
        <v>2.5507599999999999</v>
      </c>
      <c r="C999" s="3">
        <f t="shared" ca="1" si="79"/>
        <v>0.39119999999999955</v>
      </c>
      <c r="D999" s="9">
        <f t="shared" ca="1" si="76"/>
        <v>0</v>
      </c>
      <c r="E999" s="10">
        <f t="shared" ca="1" si="77"/>
        <v>0.21849999999999997</v>
      </c>
      <c r="F999" s="9">
        <f t="shared" ca="1" si="78"/>
        <v>0.4309333037999995</v>
      </c>
      <c r="G999" s="7"/>
      <c r="H999" s="9"/>
      <c r="I999" s="3"/>
      <c r="J999" s="3"/>
      <c r="K999" s="36"/>
      <c r="L999" s="38"/>
      <c r="M999" s="37"/>
      <c r="N999" s="37"/>
      <c r="O999" s="37"/>
    </row>
    <row r="1000" spans="1:15" x14ac:dyDescent="0.2">
      <c r="A1000">
        <f>+MassCurves!A968</f>
        <v>964</v>
      </c>
      <c r="B1000" s="10">
        <f t="shared" si="75"/>
        <v>2.55728</v>
      </c>
      <c r="C1000" s="3">
        <f t="shared" ca="1" si="79"/>
        <v>0.39119999999999955</v>
      </c>
      <c r="D1000" s="9">
        <f t="shared" ca="1" si="76"/>
        <v>0</v>
      </c>
      <c r="E1000" s="10">
        <f t="shared" ca="1" si="77"/>
        <v>0.21849999999999997</v>
      </c>
      <c r="F1000" s="9">
        <f t="shared" ca="1" si="78"/>
        <v>0.4309333037999995</v>
      </c>
      <c r="G1000" s="7"/>
      <c r="H1000" s="9"/>
      <c r="I1000" s="3"/>
      <c r="J1000" s="3"/>
      <c r="K1000" s="36"/>
      <c r="L1000" s="38"/>
      <c r="M1000" s="37"/>
      <c r="N1000" s="37"/>
      <c r="O1000" s="37"/>
    </row>
    <row r="1001" spans="1:15" x14ac:dyDescent="0.2">
      <c r="A1001">
        <f>+MassCurves!A969</f>
        <v>965</v>
      </c>
      <c r="B1001" s="10">
        <f t="shared" si="75"/>
        <v>2.5638000000000001</v>
      </c>
      <c r="C1001" s="3">
        <f t="shared" ca="1" si="79"/>
        <v>0.3912000000000006</v>
      </c>
      <c r="D1001" s="9">
        <f t="shared" ca="1" si="76"/>
        <v>0</v>
      </c>
      <c r="E1001" s="10">
        <f t="shared" ca="1" si="77"/>
        <v>0.21849999999999997</v>
      </c>
      <c r="F1001" s="9">
        <f t="shared" ca="1" si="78"/>
        <v>0.43093330380000061</v>
      </c>
      <c r="G1001" s="7"/>
      <c r="H1001" s="9"/>
      <c r="I1001" s="3"/>
      <c r="J1001" s="3"/>
      <c r="K1001" s="36"/>
      <c r="L1001" s="38"/>
      <c r="M1001" s="37"/>
      <c r="N1001" s="37"/>
      <c r="O1001" s="37"/>
    </row>
    <row r="1002" spans="1:15" x14ac:dyDescent="0.2">
      <c r="A1002">
        <f>+MassCurves!A970</f>
        <v>966</v>
      </c>
      <c r="B1002" s="10">
        <f t="shared" si="75"/>
        <v>2.5703199999999997</v>
      </c>
      <c r="C1002" s="3">
        <f t="shared" ca="1" si="79"/>
        <v>0.39119999999999955</v>
      </c>
      <c r="D1002" s="9">
        <f t="shared" ca="1" si="76"/>
        <v>0</v>
      </c>
      <c r="E1002" s="10">
        <f t="shared" ca="1" si="77"/>
        <v>0.21849999999999997</v>
      </c>
      <c r="F1002" s="9">
        <f t="shared" ca="1" si="78"/>
        <v>0.4309333037999995</v>
      </c>
      <c r="G1002" s="7"/>
      <c r="H1002" s="9"/>
      <c r="I1002" s="3"/>
      <c r="J1002" s="3"/>
      <c r="K1002" s="36"/>
      <c r="L1002" s="38"/>
      <c r="M1002" s="37"/>
      <c r="N1002" s="37"/>
      <c r="O1002" s="37"/>
    </row>
    <row r="1003" spans="1:15" x14ac:dyDescent="0.2">
      <c r="A1003">
        <f>+MassCurves!A971</f>
        <v>967</v>
      </c>
      <c r="B1003" s="10">
        <f t="shared" si="75"/>
        <v>2.5768399999999998</v>
      </c>
      <c r="C1003" s="3">
        <f t="shared" ca="1" si="79"/>
        <v>0.39119999999999955</v>
      </c>
      <c r="D1003" s="9">
        <f t="shared" ca="1" si="76"/>
        <v>0</v>
      </c>
      <c r="E1003" s="10">
        <f t="shared" ca="1" si="77"/>
        <v>0.21849999999999997</v>
      </c>
      <c r="F1003" s="9">
        <f t="shared" ca="1" si="78"/>
        <v>0.4309333037999995</v>
      </c>
      <c r="G1003" s="7"/>
      <c r="H1003" s="9"/>
      <c r="I1003" s="3"/>
      <c r="J1003" s="3"/>
      <c r="K1003" s="36"/>
      <c r="L1003" s="38"/>
      <c r="M1003" s="37"/>
      <c r="N1003" s="37"/>
      <c r="O1003" s="37"/>
    </row>
    <row r="1004" spans="1:15" x14ac:dyDescent="0.2">
      <c r="A1004">
        <f>+MassCurves!A972</f>
        <v>968</v>
      </c>
      <c r="B1004" s="10">
        <f t="shared" si="75"/>
        <v>2.5833599999999999</v>
      </c>
      <c r="C1004" s="3">
        <f t="shared" ca="1" si="79"/>
        <v>0.39119999999999955</v>
      </c>
      <c r="D1004" s="9">
        <f t="shared" ca="1" si="76"/>
        <v>0</v>
      </c>
      <c r="E1004" s="10">
        <f t="shared" ca="1" si="77"/>
        <v>0.21849999999999997</v>
      </c>
      <c r="F1004" s="9">
        <f t="shared" ca="1" si="78"/>
        <v>0.4309333037999995</v>
      </c>
      <c r="G1004" s="7"/>
      <c r="H1004" s="9"/>
      <c r="I1004" s="3"/>
      <c r="J1004" s="3"/>
      <c r="K1004" s="36"/>
      <c r="L1004" s="38"/>
      <c r="M1004" s="37"/>
      <c r="N1004" s="37"/>
      <c r="O1004" s="37"/>
    </row>
    <row r="1005" spans="1:15" x14ac:dyDescent="0.2">
      <c r="A1005">
        <f>+MassCurves!A973</f>
        <v>969</v>
      </c>
      <c r="B1005" s="10">
        <f t="shared" si="75"/>
        <v>2.58988</v>
      </c>
      <c r="C1005" s="3">
        <f t="shared" ca="1" si="79"/>
        <v>0.39119999999999955</v>
      </c>
      <c r="D1005" s="9">
        <f t="shared" ca="1" si="76"/>
        <v>0</v>
      </c>
      <c r="E1005" s="10">
        <f t="shared" ca="1" si="77"/>
        <v>0.21849999999999997</v>
      </c>
      <c r="F1005" s="9">
        <f t="shared" ca="1" si="78"/>
        <v>0.4309333037999995</v>
      </c>
      <c r="G1005" s="7"/>
      <c r="H1005" s="9"/>
      <c r="I1005" s="3"/>
      <c r="J1005" s="3"/>
      <c r="K1005" s="36"/>
      <c r="L1005" s="38"/>
      <c r="M1005" s="37"/>
      <c r="N1005" s="37"/>
      <c r="O1005" s="37"/>
    </row>
    <row r="1006" spans="1:15" x14ac:dyDescent="0.2">
      <c r="A1006">
        <f>+MassCurves!A974</f>
        <v>970</v>
      </c>
      <c r="B1006" s="10">
        <f t="shared" si="75"/>
        <v>2.5964</v>
      </c>
      <c r="C1006" s="3">
        <f t="shared" ca="1" si="79"/>
        <v>0.3912000000000006</v>
      </c>
      <c r="D1006" s="9">
        <f t="shared" ca="1" si="76"/>
        <v>0</v>
      </c>
      <c r="E1006" s="10">
        <f t="shared" ca="1" si="77"/>
        <v>0.21849999999999997</v>
      </c>
      <c r="F1006" s="9">
        <f t="shared" ca="1" si="78"/>
        <v>0.43093330380000061</v>
      </c>
      <c r="G1006" s="7"/>
      <c r="H1006" s="9"/>
      <c r="I1006" s="3"/>
      <c r="J1006" s="3"/>
      <c r="K1006" s="36"/>
      <c r="L1006" s="38"/>
      <c r="M1006" s="37"/>
      <c r="N1006" s="37"/>
      <c r="O1006" s="37"/>
    </row>
    <row r="1007" spans="1:15" x14ac:dyDescent="0.2">
      <c r="A1007">
        <f>+MassCurves!A975</f>
        <v>971</v>
      </c>
      <c r="B1007" s="10">
        <f t="shared" si="75"/>
        <v>2.6029200000000001</v>
      </c>
      <c r="C1007" s="3">
        <f t="shared" ca="1" si="79"/>
        <v>0.3912000000000006</v>
      </c>
      <c r="D1007" s="9">
        <f t="shared" ca="1" si="76"/>
        <v>0</v>
      </c>
      <c r="E1007" s="10">
        <f t="shared" ca="1" si="77"/>
        <v>0.21849999999999997</v>
      </c>
      <c r="F1007" s="9">
        <f t="shared" ca="1" si="78"/>
        <v>0.43093330380000061</v>
      </c>
      <c r="G1007" s="7"/>
      <c r="H1007" s="9"/>
      <c r="I1007" s="3"/>
      <c r="J1007" s="3"/>
      <c r="K1007" s="36"/>
      <c r="L1007" s="38"/>
      <c r="M1007" s="37"/>
      <c r="N1007" s="37"/>
      <c r="O1007" s="37"/>
    </row>
    <row r="1008" spans="1:15" x14ac:dyDescent="0.2">
      <c r="A1008">
        <f>+MassCurves!A976</f>
        <v>972</v>
      </c>
      <c r="B1008" s="10">
        <f t="shared" si="75"/>
        <v>2.6094399999999998</v>
      </c>
      <c r="C1008" s="3">
        <f t="shared" ca="1" si="79"/>
        <v>0.39119999999999955</v>
      </c>
      <c r="D1008" s="9">
        <f t="shared" ca="1" si="76"/>
        <v>0</v>
      </c>
      <c r="E1008" s="10">
        <f t="shared" ca="1" si="77"/>
        <v>0.21849999999999997</v>
      </c>
      <c r="F1008" s="9">
        <f t="shared" ca="1" si="78"/>
        <v>0.4309333037999995</v>
      </c>
      <c r="G1008" s="7"/>
      <c r="H1008" s="9"/>
      <c r="I1008" s="3"/>
      <c r="J1008" s="3"/>
      <c r="K1008" s="36"/>
      <c r="L1008" s="38"/>
      <c r="M1008" s="37"/>
      <c r="N1008" s="37"/>
      <c r="O1008" s="37"/>
    </row>
    <row r="1009" spans="1:15" x14ac:dyDescent="0.2">
      <c r="A1009">
        <f>+MassCurves!A977</f>
        <v>973</v>
      </c>
      <c r="B1009" s="10">
        <f t="shared" si="75"/>
        <v>2.6159599999999998</v>
      </c>
      <c r="C1009" s="3">
        <f t="shared" ca="1" si="79"/>
        <v>0.39119999999999955</v>
      </c>
      <c r="D1009" s="9">
        <f t="shared" ca="1" si="76"/>
        <v>0</v>
      </c>
      <c r="E1009" s="10">
        <f t="shared" ca="1" si="77"/>
        <v>0.21849999999999997</v>
      </c>
      <c r="F1009" s="9">
        <f t="shared" ca="1" si="78"/>
        <v>0.4309333037999995</v>
      </c>
      <c r="G1009" s="7"/>
      <c r="H1009" s="9"/>
      <c r="I1009" s="3"/>
      <c r="J1009" s="3"/>
      <c r="K1009" s="36"/>
      <c r="L1009" s="38"/>
      <c r="M1009" s="37"/>
      <c r="N1009" s="37"/>
      <c r="O1009" s="37"/>
    </row>
    <row r="1010" spans="1:15" x14ac:dyDescent="0.2">
      <c r="A1010">
        <f>+MassCurves!A978</f>
        <v>974</v>
      </c>
      <c r="B1010" s="10">
        <f t="shared" si="75"/>
        <v>2.6224799999999999</v>
      </c>
      <c r="C1010" s="3">
        <f t="shared" ca="1" si="79"/>
        <v>0.39119999999999955</v>
      </c>
      <c r="D1010" s="9">
        <f t="shared" ca="1" si="76"/>
        <v>0</v>
      </c>
      <c r="E1010" s="10">
        <f t="shared" ca="1" si="77"/>
        <v>0.21849999999999997</v>
      </c>
      <c r="F1010" s="9">
        <f t="shared" ca="1" si="78"/>
        <v>0.4309333037999995</v>
      </c>
      <c r="G1010" s="7"/>
      <c r="H1010" s="9"/>
      <c r="I1010" s="3"/>
      <c r="J1010" s="3"/>
      <c r="K1010" s="36"/>
      <c r="L1010" s="38"/>
      <c r="M1010" s="37"/>
      <c r="N1010" s="37"/>
      <c r="O1010" s="37"/>
    </row>
    <row r="1011" spans="1:15" x14ac:dyDescent="0.2">
      <c r="A1011">
        <f>+MassCurves!A979</f>
        <v>975</v>
      </c>
      <c r="B1011" s="10">
        <f t="shared" si="75"/>
        <v>2.629</v>
      </c>
      <c r="C1011" s="3">
        <f t="shared" ca="1" si="79"/>
        <v>0.39119999999999955</v>
      </c>
      <c r="D1011" s="9">
        <f t="shared" ca="1" si="76"/>
        <v>0</v>
      </c>
      <c r="E1011" s="10">
        <f t="shared" ca="1" si="77"/>
        <v>0.21849999999999997</v>
      </c>
      <c r="F1011" s="9">
        <f t="shared" ca="1" si="78"/>
        <v>0.4309333037999995</v>
      </c>
      <c r="G1011" s="7"/>
      <c r="H1011" s="9"/>
      <c r="I1011" s="3"/>
      <c r="J1011" s="3"/>
      <c r="K1011" s="36"/>
      <c r="L1011" s="38"/>
      <c r="M1011" s="37"/>
      <c r="N1011" s="37"/>
      <c r="O1011" s="37"/>
    </row>
    <row r="1012" spans="1:15" x14ac:dyDescent="0.2">
      <c r="A1012">
        <f>+MassCurves!A980</f>
        <v>976</v>
      </c>
      <c r="B1012" s="10">
        <f t="shared" si="75"/>
        <v>2.6355200000000001</v>
      </c>
      <c r="C1012" s="3">
        <f t="shared" ca="1" si="79"/>
        <v>0.3912000000000006</v>
      </c>
      <c r="D1012" s="9">
        <f t="shared" ca="1" si="76"/>
        <v>0</v>
      </c>
      <c r="E1012" s="10">
        <f t="shared" ca="1" si="77"/>
        <v>0.21849999999999997</v>
      </c>
      <c r="F1012" s="9">
        <f t="shared" ca="1" si="78"/>
        <v>0.43093330380000061</v>
      </c>
      <c r="G1012" s="7"/>
      <c r="H1012" s="9"/>
      <c r="I1012" s="3"/>
      <c r="J1012" s="3"/>
      <c r="K1012" s="36"/>
      <c r="L1012" s="38"/>
      <c r="M1012" s="37"/>
      <c r="N1012" s="37"/>
      <c r="O1012" s="37"/>
    </row>
    <row r="1013" spans="1:15" x14ac:dyDescent="0.2">
      <c r="A1013">
        <f>+MassCurves!A981</f>
        <v>977</v>
      </c>
      <c r="B1013" s="10">
        <f t="shared" si="75"/>
        <v>2.6420399999999997</v>
      </c>
      <c r="C1013" s="3">
        <f t="shared" ca="1" si="79"/>
        <v>0.39119999999999955</v>
      </c>
      <c r="D1013" s="9">
        <f t="shared" ca="1" si="76"/>
        <v>0</v>
      </c>
      <c r="E1013" s="10">
        <f t="shared" ca="1" si="77"/>
        <v>0.21849999999999997</v>
      </c>
      <c r="F1013" s="9">
        <f t="shared" ca="1" si="78"/>
        <v>0.4309333037999995</v>
      </c>
      <c r="G1013" s="7"/>
      <c r="H1013" s="9"/>
      <c r="I1013" s="3"/>
      <c r="J1013" s="3"/>
      <c r="K1013" s="36"/>
      <c r="L1013" s="38"/>
      <c r="M1013" s="37"/>
      <c r="N1013" s="37"/>
      <c r="O1013" s="37"/>
    </row>
    <row r="1014" spans="1:15" x14ac:dyDescent="0.2">
      <c r="A1014">
        <f>+MassCurves!A982</f>
        <v>978</v>
      </c>
      <c r="B1014" s="10">
        <f t="shared" si="75"/>
        <v>2.6485599999999998</v>
      </c>
      <c r="C1014" s="3">
        <f t="shared" ca="1" si="79"/>
        <v>0.39119999999999955</v>
      </c>
      <c r="D1014" s="9">
        <f t="shared" ca="1" si="76"/>
        <v>0</v>
      </c>
      <c r="E1014" s="10">
        <f t="shared" ca="1" si="77"/>
        <v>0.21849999999999997</v>
      </c>
      <c r="F1014" s="9">
        <f t="shared" ca="1" si="78"/>
        <v>0.4309333037999995</v>
      </c>
      <c r="G1014" s="7"/>
      <c r="H1014" s="9"/>
      <c r="I1014" s="3"/>
      <c r="J1014" s="3"/>
      <c r="K1014" s="36"/>
      <c r="L1014" s="38"/>
      <c r="M1014" s="37"/>
      <c r="N1014" s="37"/>
      <c r="O1014" s="37"/>
    </row>
    <row r="1015" spans="1:15" x14ac:dyDescent="0.2">
      <c r="A1015">
        <f>+MassCurves!A983</f>
        <v>979</v>
      </c>
      <c r="B1015" s="10">
        <f t="shared" si="75"/>
        <v>2.6550799999999999</v>
      </c>
      <c r="C1015" s="3">
        <f t="shared" ca="1" si="79"/>
        <v>0.39119999999999955</v>
      </c>
      <c r="D1015" s="9">
        <f t="shared" ca="1" si="76"/>
        <v>0</v>
      </c>
      <c r="E1015" s="10">
        <f t="shared" ca="1" si="77"/>
        <v>0.21849999999999997</v>
      </c>
      <c r="F1015" s="9">
        <f t="shared" ca="1" si="78"/>
        <v>0.4309333037999995</v>
      </c>
      <c r="G1015" s="7"/>
      <c r="H1015" s="9"/>
      <c r="I1015" s="3"/>
      <c r="J1015" s="3"/>
      <c r="K1015" s="36"/>
      <c r="L1015" s="38"/>
      <c r="M1015" s="37"/>
      <c r="N1015" s="37"/>
      <c r="O1015" s="37"/>
    </row>
    <row r="1016" spans="1:15" x14ac:dyDescent="0.2">
      <c r="A1016">
        <f>+MassCurves!A984</f>
        <v>980</v>
      </c>
      <c r="B1016" s="10">
        <f t="shared" si="75"/>
        <v>2.6616</v>
      </c>
      <c r="C1016" s="3">
        <f t="shared" ca="1" si="79"/>
        <v>0.39119999999999955</v>
      </c>
      <c r="D1016" s="9">
        <f t="shared" ca="1" si="76"/>
        <v>0</v>
      </c>
      <c r="E1016" s="10">
        <f t="shared" ca="1" si="77"/>
        <v>0.21849999999999997</v>
      </c>
      <c r="F1016" s="9">
        <f t="shared" ca="1" si="78"/>
        <v>0.4309333037999995</v>
      </c>
      <c r="G1016" s="7"/>
      <c r="H1016" s="9"/>
      <c r="I1016" s="3"/>
      <c r="J1016" s="3"/>
      <c r="K1016" s="36"/>
      <c r="L1016" s="38"/>
      <c r="M1016" s="37"/>
      <c r="N1016" s="37"/>
      <c r="O1016" s="37"/>
    </row>
    <row r="1017" spans="1:15" x14ac:dyDescent="0.2">
      <c r="A1017">
        <f>+MassCurves!A985</f>
        <v>981</v>
      </c>
      <c r="B1017" s="10">
        <f t="shared" si="75"/>
        <v>2.66812</v>
      </c>
      <c r="C1017" s="3">
        <f t="shared" ca="1" si="79"/>
        <v>0.3912000000000006</v>
      </c>
      <c r="D1017" s="9">
        <f t="shared" ca="1" si="76"/>
        <v>0</v>
      </c>
      <c r="E1017" s="10">
        <f t="shared" ca="1" si="77"/>
        <v>0.21849999999999997</v>
      </c>
      <c r="F1017" s="9">
        <f t="shared" ca="1" si="78"/>
        <v>0.43093330380000061</v>
      </c>
      <c r="G1017" s="7"/>
      <c r="H1017" s="9"/>
      <c r="I1017" s="3"/>
      <c r="J1017" s="3"/>
      <c r="K1017" s="36"/>
      <c r="L1017" s="38"/>
      <c r="M1017" s="37"/>
      <c r="N1017" s="37"/>
      <c r="O1017" s="37"/>
    </row>
    <row r="1018" spans="1:15" x14ac:dyDescent="0.2">
      <c r="A1018">
        <f>+MassCurves!A986</f>
        <v>982</v>
      </c>
      <c r="B1018" s="10">
        <f t="shared" si="75"/>
        <v>2.6746399999999997</v>
      </c>
      <c r="C1018" s="3">
        <f t="shared" ca="1" si="79"/>
        <v>0.39119999999999955</v>
      </c>
      <c r="D1018" s="9">
        <f t="shared" ca="1" si="76"/>
        <v>0</v>
      </c>
      <c r="E1018" s="10">
        <f t="shared" ca="1" si="77"/>
        <v>0.21849999999999997</v>
      </c>
      <c r="F1018" s="9">
        <f t="shared" ca="1" si="78"/>
        <v>0.4309333037999995</v>
      </c>
      <c r="G1018" s="7"/>
      <c r="H1018" s="9"/>
      <c r="I1018" s="3"/>
      <c r="J1018" s="3"/>
      <c r="K1018" s="36"/>
      <c r="L1018" s="38"/>
      <c r="M1018" s="37"/>
      <c r="N1018" s="37"/>
      <c r="O1018" s="37"/>
    </row>
    <row r="1019" spans="1:15" x14ac:dyDescent="0.2">
      <c r="A1019">
        <f>+MassCurves!A987</f>
        <v>983</v>
      </c>
      <c r="B1019" s="10">
        <f t="shared" si="75"/>
        <v>2.6811599999999998</v>
      </c>
      <c r="C1019" s="3">
        <f t="shared" ca="1" si="79"/>
        <v>0.39119999999999955</v>
      </c>
      <c r="D1019" s="9">
        <f t="shared" ca="1" si="76"/>
        <v>0</v>
      </c>
      <c r="E1019" s="10">
        <f t="shared" ca="1" si="77"/>
        <v>0.21849999999999997</v>
      </c>
      <c r="F1019" s="9">
        <f t="shared" ca="1" si="78"/>
        <v>0.4309333037999995</v>
      </c>
      <c r="G1019" s="7"/>
      <c r="H1019" s="9"/>
      <c r="I1019" s="3"/>
      <c r="J1019" s="3"/>
      <c r="K1019" s="36"/>
      <c r="L1019" s="38"/>
      <c r="M1019" s="37"/>
      <c r="N1019" s="37"/>
      <c r="O1019" s="37"/>
    </row>
    <row r="1020" spans="1:15" x14ac:dyDescent="0.2">
      <c r="A1020">
        <f>+MassCurves!A988</f>
        <v>984</v>
      </c>
      <c r="B1020" s="10">
        <f t="shared" si="75"/>
        <v>2.6876799999999998</v>
      </c>
      <c r="C1020" s="3">
        <f t="shared" ca="1" si="79"/>
        <v>0.39119999999999955</v>
      </c>
      <c r="D1020" s="9">
        <f t="shared" ca="1" si="76"/>
        <v>0</v>
      </c>
      <c r="E1020" s="10">
        <f t="shared" ca="1" si="77"/>
        <v>0.21849999999999997</v>
      </c>
      <c r="F1020" s="9">
        <f t="shared" ca="1" si="78"/>
        <v>0.4309333037999995</v>
      </c>
      <c r="G1020" s="7"/>
      <c r="H1020" s="9"/>
      <c r="I1020" s="3"/>
      <c r="J1020" s="3"/>
      <c r="K1020" s="36"/>
      <c r="L1020" s="38"/>
      <c r="M1020" s="37"/>
      <c r="N1020" s="37"/>
      <c r="O1020" s="37"/>
    </row>
    <row r="1021" spans="1:15" x14ac:dyDescent="0.2">
      <c r="A1021">
        <f>+MassCurves!A989</f>
        <v>985</v>
      </c>
      <c r="B1021" s="10">
        <f t="shared" si="75"/>
        <v>2.6941999999999999</v>
      </c>
      <c r="C1021" s="3">
        <f t="shared" ca="1" si="79"/>
        <v>0.39119999999999955</v>
      </c>
      <c r="D1021" s="9">
        <f t="shared" ca="1" si="76"/>
        <v>0</v>
      </c>
      <c r="E1021" s="10">
        <f t="shared" ca="1" si="77"/>
        <v>0.21849999999999997</v>
      </c>
      <c r="F1021" s="9">
        <f t="shared" ca="1" si="78"/>
        <v>0.4309333037999995</v>
      </c>
      <c r="G1021" s="7"/>
      <c r="H1021" s="9"/>
      <c r="I1021" s="3"/>
      <c r="J1021" s="3"/>
      <c r="K1021" s="36"/>
      <c r="L1021" s="38"/>
      <c r="M1021" s="37"/>
      <c r="N1021" s="37"/>
      <c r="O1021" s="37"/>
    </row>
    <row r="1022" spans="1:15" x14ac:dyDescent="0.2">
      <c r="A1022">
        <f>+MassCurves!A990</f>
        <v>986</v>
      </c>
      <c r="B1022" s="10">
        <f t="shared" si="75"/>
        <v>2.70072</v>
      </c>
      <c r="C1022" s="3">
        <f t="shared" ca="1" si="79"/>
        <v>0.3912000000000006</v>
      </c>
      <c r="D1022" s="9">
        <f t="shared" ca="1" si="76"/>
        <v>0</v>
      </c>
      <c r="E1022" s="10">
        <f t="shared" ca="1" si="77"/>
        <v>0.21849999999999997</v>
      </c>
      <c r="F1022" s="9">
        <f t="shared" ca="1" si="78"/>
        <v>0.43093330380000061</v>
      </c>
      <c r="G1022" s="7"/>
      <c r="H1022" s="9"/>
      <c r="I1022" s="3"/>
      <c r="J1022" s="3"/>
      <c r="K1022" s="36"/>
      <c r="L1022" s="38"/>
      <c r="M1022" s="37"/>
      <c r="N1022" s="37"/>
      <c r="O1022" s="37"/>
    </row>
    <row r="1023" spans="1:15" x14ac:dyDescent="0.2">
      <c r="A1023">
        <f>+MassCurves!A991</f>
        <v>987</v>
      </c>
      <c r="B1023" s="10">
        <f t="shared" si="75"/>
        <v>2.7072399999999996</v>
      </c>
      <c r="C1023" s="3">
        <f t="shared" ca="1" si="79"/>
        <v>0.39119999999999955</v>
      </c>
      <c r="D1023" s="9">
        <f t="shared" ca="1" si="76"/>
        <v>0</v>
      </c>
      <c r="E1023" s="10">
        <f t="shared" ca="1" si="77"/>
        <v>0.21849999999999997</v>
      </c>
      <c r="F1023" s="9">
        <f t="shared" ca="1" si="78"/>
        <v>0.4309333037999995</v>
      </c>
      <c r="G1023" s="7"/>
      <c r="H1023" s="9"/>
      <c r="I1023" s="3"/>
      <c r="J1023" s="3"/>
      <c r="K1023" s="36"/>
      <c r="L1023" s="38"/>
      <c r="M1023" s="37"/>
      <c r="N1023" s="37"/>
      <c r="O1023" s="37"/>
    </row>
    <row r="1024" spans="1:15" x14ac:dyDescent="0.2">
      <c r="A1024">
        <f>+MassCurves!A992</f>
        <v>988</v>
      </c>
      <c r="B1024" s="10">
        <f t="shared" si="75"/>
        <v>2.7137599999999997</v>
      </c>
      <c r="C1024" s="3">
        <f t="shared" ca="1" si="79"/>
        <v>0.39119999999999955</v>
      </c>
      <c r="D1024" s="9">
        <f t="shared" ca="1" si="76"/>
        <v>0</v>
      </c>
      <c r="E1024" s="10">
        <f t="shared" ca="1" si="77"/>
        <v>0.21849999999999997</v>
      </c>
      <c r="F1024" s="9">
        <f t="shared" ca="1" si="78"/>
        <v>0.4309333037999995</v>
      </c>
      <c r="G1024" s="7"/>
      <c r="H1024" s="9"/>
      <c r="I1024" s="3"/>
      <c r="J1024" s="3"/>
      <c r="K1024" s="36"/>
      <c r="L1024" s="38"/>
      <c r="M1024" s="37"/>
      <c r="N1024" s="37"/>
      <c r="O1024" s="37"/>
    </row>
    <row r="1025" spans="1:15" x14ac:dyDescent="0.2">
      <c r="A1025">
        <f>+MassCurves!A993</f>
        <v>989</v>
      </c>
      <c r="B1025" s="10">
        <f t="shared" si="75"/>
        <v>2.7202799999999998</v>
      </c>
      <c r="C1025" s="3">
        <f t="shared" ca="1" si="79"/>
        <v>0.39119999999999955</v>
      </c>
      <c r="D1025" s="9">
        <f t="shared" ca="1" si="76"/>
        <v>0</v>
      </c>
      <c r="E1025" s="10">
        <f t="shared" ca="1" si="77"/>
        <v>0.21849999999999997</v>
      </c>
      <c r="F1025" s="9">
        <f t="shared" ca="1" si="78"/>
        <v>0.4309333037999995</v>
      </c>
      <c r="G1025" s="7"/>
      <c r="H1025" s="9"/>
      <c r="I1025" s="3"/>
      <c r="J1025" s="3"/>
      <c r="K1025" s="36"/>
      <c r="L1025" s="38"/>
      <c r="M1025" s="37"/>
      <c r="N1025" s="37"/>
      <c r="O1025" s="37"/>
    </row>
    <row r="1026" spans="1:15" x14ac:dyDescent="0.2">
      <c r="A1026">
        <f>+MassCurves!A994</f>
        <v>990</v>
      </c>
      <c r="B1026" s="10">
        <f t="shared" si="75"/>
        <v>2.7267999999999999</v>
      </c>
      <c r="C1026" s="3">
        <f t="shared" ca="1" si="79"/>
        <v>0.39119999999999955</v>
      </c>
      <c r="D1026" s="9">
        <f t="shared" ca="1" si="76"/>
        <v>0</v>
      </c>
      <c r="E1026" s="10">
        <f t="shared" ca="1" si="77"/>
        <v>0.21849999999999997</v>
      </c>
      <c r="F1026" s="9">
        <f t="shared" ca="1" si="78"/>
        <v>0.4309333037999995</v>
      </c>
      <c r="G1026" s="7"/>
      <c r="H1026" s="9"/>
      <c r="I1026" s="3"/>
      <c r="J1026" s="3"/>
      <c r="K1026" s="36"/>
      <c r="L1026" s="38"/>
      <c r="M1026" s="37"/>
      <c r="N1026" s="37"/>
      <c r="O1026" s="37"/>
    </row>
    <row r="1027" spans="1:15" x14ac:dyDescent="0.2">
      <c r="A1027">
        <f>+MassCurves!A995</f>
        <v>991</v>
      </c>
      <c r="B1027" s="10">
        <f t="shared" si="75"/>
        <v>2.73332</v>
      </c>
      <c r="C1027" s="3">
        <f t="shared" ca="1" si="79"/>
        <v>0.3912000000000006</v>
      </c>
      <c r="D1027" s="9">
        <f t="shared" ca="1" si="76"/>
        <v>0</v>
      </c>
      <c r="E1027" s="10">
        <f t="shared" ca="1" si="77"/>
        <v>0.21849999999999997</v>
      </c>
      <c r="F1027" s="9">
        <f t="shared" ca="1" si="78"/>
        <v>0.43093330380000061</v>
      </c>
      <c r="G1027" s="7"/>
      <c r="H1027" s="9"/>
      <c r="I1027" s="3"/>
      <c r="J1027" s="3"/>
      <c r="K1027" s="36"/>
      <c r="L1027" s="38"/>
      <c r="M1027" s="37"/>
      <c r="N1027" s="37"/>
      <c r="O1027" s="37"/>
    </row>
    <row r="1028" spans="1:15" x14ac:dyDescent="0.2">
      <c r="A1028">
        <f>+MassCurves!A996</f>
        <v>992</v>
      </c>
      <c r="B1028" s="10">
        <f t="shared" si="75"/>
        <v>2.7398400000000001</v>
      </c>
      <c r="C1028" s="3">
        <f t="shared" ca="1" si="79"/>
        <v>0.3912000000000006</v>
      </c>
      <c r="D1028" s="9">
        <f t="shared" ca="1" si="76"/>
        <v>0</v>
      </c>
      <c r="E1028" s="10">
        <f t="shared" ca="1" si="77"/>
        <v>0.21849999999999997</v>
      </c>
      <c r="F1028" s="9">
        <f t="shared" ca="1" si="78"/>
        <v>0.43093330380000061</v>
      </c>
      <c r="G1028" s="7"/>
      <c r="H1028" s="9"/>
      <c r="I1028" s="3"/>
      <c r="J1028" s="3"/>
      <c r="K1028" s="36"/>
      <c r="L1028" s="38"/>
      <c r="M1028" s="37"/>
      <c r="N1028" s="37"/>
      <c r="O1028" s="37"/>
    </row>
    <row r="1029" spans="1:15" x14ac:dyDescent="0.2">
      <c r="A1029">
        <f>+MassCurves!A997</f>
        <v>993</v>
      </c>
      <c r="B1029" s="10">
        <f t="shared" si="75"/>
        <v>2.7463599999999997</v>
      </c>
      <c r="C1029" s="3">
        <f t="shared" ca="1" si="79"/>
        <v>0.39119999999999955</v>
      </c>
      <c r="D1029" s="9">
        <f t="shared" ca="1" si="76"/>
        <v>0</v>
      </c>
      <c r="E1029" s="10">
        <f t="shared" ca="1" si="77"/>
        <v>0.21849999999999997</v>
      </c>
      <c r="F1029" s="9">
        <f t="shared" ca="1" si="78"/>
        <v>0.4309333037999995</v>
      </c>
      <c r="G1029" s="7"/>
      <c r="H1029" s="9"/>
      <c r="I1029" s="3"/>
      <c r="J1029" s="3"/>
      <c r="K1029" s="36"/>
      <c r="L1029" s="38"/>
      <c r="M1029" s="37"/>
      <c r="N1029" s="37"/>
      <c r="O1029" s="37"/>
    </row>
    <row r="1030" spans="1:15" x14ac:dyDescent="0.2">
      <c r="A1030">
        <f>+MassCurves!A998</f>
        <v>994</v>
      </c>
      <c r="B1030" s="10">
        <f t="shared" si="75"/>
        <v>2.7528799999999998</v>
      </c>
      <c r="C1030" s="3">
        <f t="shared" ca="1" si="79"/>
        <v>0.39119999999999955</v>
      </c>
      <c r="D1030" s="9">
        <f t="shared" ca="1" si="76"/>
        <v>0</v>
      </c>
      <c r="E1030" s="10">
        <f t="shared" ca="1" si="77"/>
        <v>0.21849999999999997</v>
      </c>
      <c r="F1030" s="9">
        <f t="shared" ca="1" si="78"/>
        <v>0.4309333037999995</v>
      </c>
      <c r="G1030" s="7"/>
      <c r="H1030" s="9"/>
      <c r="I1030" s="3"/>
      <c r="J1030" s="3"/>
      <c r="K1030" s="36"/>
      <c r="L1030" s="38"/>
      <c r="M1030" s="37"/>
      <c r="N1030" s="37"/>
      <c r="O1030" s="37"/>
    </row>
    <row r="1031" spans="1:15" x14ac:dyDescent="0.2">
      <c r="A1031">
        <f>+MassCurves!A999</f>
        <v>995</v>
      </c>
      <c r="B1031" s="10">
        <f t="shared" si="75"/>
        <v>2.7593999999999999</v>
      </c>
      <c r="C1031" s="3">
        <f t="shared" ca="1" si="79"/>
        <v>0.39119999999999955</v>
      </c>
      <c r="D1031" s="9">
        <f t="shared" ca="1" si="76"/>
        <v>0</v>
      </c>
      <c r="E1031" s="10">
        <f t="shared" ca="1" si="77"/>
        <v>0.21849999999999997</v>
      </c>
      <c r="F1031" s="9">
        <f t="shared" ca="1" si="78"/>
        <v>0.4309333037999995</v>
      </c>
      <c r="G1031" s="7"/>
      <c r="H1031" s="9"/>
      <c r="I1031" s="3"/>
      <c r="J1031" s="3"/>
      <c r="K1031" s="36"/>
      <c r="L1031" s="38"/>
      <c r="M1031" s="37"/>
      <c r="N1031" s="37"/>
      <c r="O1031" s="37"/>
    </row>
    <row r="1032" spans="1:15" x14ac:dyDescent="0.2">
      <c r="A1032">
        <f>+MassCurves!A1000</f>
        <v>996</v>
      </c>
      <c r="B1032" s="10">
        <f t="shared" si="75"/>
        <v>2.7659199999999999</v>
      </c>
      <c r="C1032" s="3">
        <f t="shared" ca="1" si="79"/>
        <v>0.39119999999999955</v>
      </c>
      <c r="D1032" s="9">
        <f t="shared" ca="1" si="76"/>
        <v>0</v>
      </c>
      <c r="E1032" s="10">
        <f t="shared" ca="1" si="77"/>
        <v>0.21849999999999997</v>
      </c>
      <c r="F1032" s="9">
        <f t="shared" ca="1" si="78"/>
        <v>0.4309333037999995</v>
      </c>
      <c r="G1032" s="7"/>
      <c r="H1032" s="9"/>
      <c r="I1032" s="3"/>
      <c r="J1032" s="3"/>
      <c r="K1032" s="36"/>
      <c r="L1032" s="38"/>
      <c r="M1032" s="37"/>
      <c r="N1032" s="37"/>
      <c r="O1032" s="37"/>
    </row>
    <row r="1033" spans="1:15" x14ac:dyDescent="0.2">
      <c r="A1033">
        <f>+MassCurves!A1001</f>
        <v>997</v>
      </c>
      <c r="B1033" s="10">
        <f t="shared" si="75"/>
        <v>2.77244</v>
      </c>
      <c r="C1033" s="3">
        <f t="shared" ca="1" si="79"/>
        <v>0.3912000000000006</v>
      </c>
      <c r="D1033" s="9">
        <f t="shared" ca="1" si="76"/>
        <v>0</v>
      </c>
      <c r="E1033" s="10">
        <f t="shared" ca="1" si="77"/>
        <v>0.21849999999999997</v>
      </c>
      <c r="F1033" s="9">
        <f t="shared" ca="1" si="78"/>
        <v>0.43093330380000061</v>
      </c>
      <c r="G1033" s="7"/>
      <c r="H1033" s="9"/>
      <c r="I1033" s="3"/>
      <c r="J1033" s="3"/>
      <c r="K1033" s="36"/>
      <c r="L1033" s="38"/>
      <c r="M1033" s="37"/>
      <c r="N1033" s="37"/>
      <c r="O1033" s="37"/>
    </row>
    <row r="1034" spans="1:15" x14ac:dyDescent="0.2">
      <c r="A1034">
        <f>+MassCurves!A1002</f>
        <v>998</v>
      </c>
      <c r="B1034" s="10">
        <f t="shared" si="75"/>
        <v>2.7789599999999997</v>
      </c>
      <c r="C1034" s="3">
        <f t="shared" ca="1" si="79"/>
        <v>0.39119999999999955</v>
      </c>
      <c r="D1034" s="9">
        <f t="shared" ca="1" si="76"/>
        <v>0</v>
      </c>
      <c r="E1034" s="10">
        <f t="shared" ca="1" si="77"/>
        <v>0.21849999999999997</v>
      </c>
      <c r="F1034" s="9">
        <f t="shared" ca="1" si="78"/>
        <v>0.4309333037999995</v>
      </c>
      <c r="G1034" s="7"/>
      <c r="H1034" s="9"/>
      <c r="I1034" s="3"/>
      <c r="J1034" s="3"/>
      <c r="K1034" s="36"/>
      <c r="L1034" s="38"/>
      <c r="M1034" s="37"/>
      <c r="N1034" s="37"/>
      <c r="O1034" s="37"/>
    </row>
    <row r="1035" spans="1:15" x14ac:dyDescent="0.2">
      <c r="A1035">
        <f>+MassCurves!A1003</f>
        <v>999</v>
      </c>
      <c r="B1035" s="10">
        <f t="shared" si="75"/>
        <v>2.7854799999999997</v>
      </c>
      <c r="C1035" s="3">
        <f t="shared" ca="1" si="79"/>
        <v>0.39119999999999955</v>
      </c>
      <c r="D1035" s="9">
        <f t="shared" ca="1" si="76"/>
        <v>0</v>
      </c>
      <c r="E1035" s="10">
        <f t="shared" ca="1" si="77"/>
        <v>0.21849999999999997</v>
      </c>
      <c r="F1035" s="9">
        <f t="shared" ca="1" si="78"/>
        <v>0.4309333037999995</v>
      </c>
      <c r="G1035" s="7"/>
      <c r="H1035" s="9"/>
      <c r="I1035" s="3"/>
      <c r="J1035" s="3"/>
      <c r="K1035" s="36"/>
      <c r="L1035" s="38"/>
      <c r="M1035" s="37"/>
      <c r="N1035" s="37"/>
      <c r="O1035" s="37"/>
    </row>
    <row r="1036" spans="1:15" x14ac:dyDescent="0.2">
      <c r="A1036">
        <f>+MassCurves!A1004</f>
        <v>1000</v>
      </c>
      <c r="B1036" s="10">
        <f t="shared" si="75"/>
        <v>2.7919999999999998</v>
      </c>
      <c r="C1036" s="3">
        <f t="shared" ca="1" si="79"/>
        <v>0.39119999999999955</v>
      </c>
      <c r="D1036" s="9">
        <f t="shared" ca="1" si="76"/>
        <v>0</v>
      </c>
      <c r="E1036" s="10">
        <f t="shared" ca="1" si="77"/>
        <v>0.21849999999999997</v>
      </c>
      <c r="F1036" s="9">
        <f t="shared" ca="1" si="78"/>
        <v>0.4309333037999995</v>
      </c>
      <c r="G1036" s="7"/>
      <c r="H1036" s="9"/>
      <c r="I1036" s="3"/>
      <c r="J1036" s="3"/>
      <c r="K1036" s="36"/>
      <c r="L1036" s="38"/>
      <c r="M1036" s="37"/>
      <c r="N1036" s="37"/>
      <c r="O1036" s="37"/>
    </row>
    <row r="1037" spans="1:15" x14ac:dyDescent="0.2">
      <c r="A1037">
        <f>+MassCurves!A1005</f>
        <v>1001</v>
      </c>
      <c r="B1037" s="10">
        <f t="shared" si="75"/>
        <v>2.7992399999999997</v>
      </c>
      <c r="C1037" s="3">
        <f t="shared" ca="1" si="79"/>
        <v>0.39292799999999917</v>
      </c>
      <c r="D1037" s="9">
        <f t="shared" ca="1" si="76"/>
        <v>0</v>
      </c>
      <c r="E1037" s="10">
        <f t="shared" ca="1" si="77"/>
        <v>0.21849999999999997</v>
      </c>
      <c r="F1037" s="9">
        <f t="shared" ca="1" si="78"/>
        <v>0.43283681287199899</v>
      </c>
      <c r="G1037" s="7"/>
      <c r="H1037" s="9"/>
      <c r="I1037" s="3"/>
      <c r="J1037" s="3"/>
      <c r="K1037" s="36"/>
      <c r="L1037" s="38"/>
      <c r="M1037" s="37"/>
      <c r="N1037" s="37"/>
      <c r="O1037" s="37"/>
    </row>
    <row r="1038" spans="1:15" x14ac:dyDescent="0.2">
      <c r="A1038">
        <f>+MassCurves!A1006</f>
        <v>1002</v>
      </c>
      <c r="B1038" s="10">
        <f t="shared" si="75"/>
        <v>2.8064799999999996</v>
      </c>
      <c r="C1038" s="3">
        <f t="shared" ca="1" si="79"/>
        <v>0.39465599999999978</v>
      </c>
      <c r="D1038" s="9">
        <f t="shared" ca="1" si="76"/>
        <v>0</v>
      </c>
      <c r="E1038" s="10">
        <f t="shared" ca="1" si="77"/>
        <v>0.21849999999999997</v>
      </c>
      <c r="F1038" s="9">
        <f t="shared" ca="1" si="78"/>
        <v>0.43474032194399964</v>
      </c>
      <c r="G1038" s="7"/>
      <c r="H1038" s="9"/>
      <c r="I1038" s="3"/>
      <c r="J1038" s="3"/>
      <c r="K1038" s="36"/>
      <c r="L1038" s="38"/>
      <c r="M1038" s="37"/>
      <c r="N1038" s="37"/>
      <c r="O1038" s="37"/>
    </row>
    <row r="1039" spans="1:15" x14ac:dyDescent="0.2">
      <c r="A1039">
        <f>+MassCurves!A1007</f>
        <v>1003</v>
      </c>
      <c r="B1039" s="10">
        <f t="shared" si="75"/>
        <v>2.81372</v>
      </c>
      <c r="C1039" s="3">
        <f t="shared" ca="1" si="79"/>
        <v>0.39638400000000046</v>
      </c>
      <c r="D1039" s="9">
        <f t="shared" ca="1" si="76"/>
        <v>0</v>
      </c>
      <c r="E1039" s="10">
        <f t="shared" ca="1" si="77"/>
        <v>0.21849999999999997</v>
      </c>
      <c r="F1039" s="9">
        <f t="shared" ca="1" si="78"/>
        <v>0.43664383101600041</v>
      </c>
      <c r="G1039" s="7"/>
      <c r="H1039" s="9"/>
      <c r="I1039" s="3"/>
      <c r="J1039" s="3"/>
      <c r="K1039" s="36"/>
      <c r="L1039" s="38"/>
      <c r="M1039" s="37"/>
      <c r="N1039" s="37"/>
      <c r="O1039" s="37"/>
    </row>
    <row r="1040" spans="1:15" x14ac:dyDescent="0.2">
      <c r="A1040">
        <f>+MassCurves!A1008</f>
        <v>1004</v>
      </c>
      <c r="B1040" s="10">
        <f t="shared" si="75"/>
        <v>2.8209599999999999</v>
      </c>
      <c r="C1040" s="3">
        <f t="shared" ca="1" si="79"/>
        <v>0.39811200000000002</v>
      </c>
      <c r="D1040" s="9">
        <f t="shared" ca="1" si="76"/>
        <v>0</v>
      </c>
      <c r="E1040" s="10">
        <f t="shared" ca="1" si="77"/>
        <v>0.21849999999999997</v>
      </c>
      <c r="F1040" s="9">
        <f t="shared" ca="1" si="78"/>
        <v>0.438547340088</v>
      </c>
      <c r="G1040" s="7"/>
      <c r="H1040" s="9"/>
      <c r="I1040" s="3"/>
      <c r="J1040" s="3"/>
      <c r="K1040" s="36"/>
      <c r="L1040" s="38"/>
      <c r="M1040" s="37"/>
      <c r="N1040" s="37"/>
      <c r="O1040" s="37"/>
    </row>
    <row r="1041" spans="1:15" x14ac:dyDescent="0.2">
      <c r="A1041">
        <f>+MassCurves!A1009</f>
        <v>1005</v>
      </c>
      <c r="B1041" s="10">
        <f t="shared" si="75"/>
        <v>2.8281999999999998</v>
      </c>
      <c r="C1041" s="3">
        <f t="shared" ca="1" si="79"/>
        <v>0.3998399999999997</v>
      </c>
      <c r="D1041" s="9">
        <f t="shared" ca="1" si="76"/>
        <v>0</v>
      </c>
      <c r="E1041" s="10">
        <f t="shared" ca="1" si="77"/>
        <v>0.21849999999999997</v>
      </c>
      <c r="F1041" s="9">
        <f t="shared" ca="1" si="78"/>
        <v>0.44045084915999955</v>
      </c>
      <c r="G1041" s="7"/>
      <c r="H1041" s="9"/>
      <c r="I1041" s="3"/>
      <c r="J1041" s="3"/>
      <c r="K1041" s="36"/>
      <c r="L1041" s="38"/>
      <c r="M1041" s="37"/>
      <c r="N1041" s="37"/>
      <c r="O1041" s="37"/>
    </row>
    <row r="1042" spans="1:15" x14ac:dyDescent="0.2">
      <c r="A1042">
        <f>+MassCurves!A1010</f>
        <v>1006</v>
      </c>
      <c r="B1042" s="10">
        <f t="shared" si="75"/>
        <v>2.8354399999999997</v>
      </c>
      <c r="C1042" s="3">
        <f t="shared" ca="1" si="79"/>
        <v>0.40156799999999926</v>
      </c>
      <c r="D1042" s="9">
        <f t="shared" ca="1" si="76"/>
        <v>0</v>
      </c>
      <c r="E1042" s="10">
        <f t="shared" ca="1" si="77"/>
        <v>0.21849999999999997</v>
      </c>
      <c r="F1042" s="9">
        <f t="shared" ca="1" si="78"/>
        <v>0.44235435823199915</v>
      </c>
      <c r="G1042" s="7"/>
      <c r="H1042" s="9"/>
      <c r="I1042" s="3"/>
      <c r="J1042" s="3"/>
      <c r="K1042" s="36"/>
      <c r="L1042" s="38"/>
      <c r="M1042" s="37"/>
      <c r="N1042" s="37"/>
      <c r="O1042" s="37"/>
    </row>
    <row r="1043" spans="1:15" x14ac:dyDescent="0.2">
      <c r="A1043">
        <f>+MassCurves!A1011</f>
        <v>1007</v>
      </c>
      <c r="B1043" s="10">
        <f t="shared" si="75"/>
        <v>2.8426799999999997</v>
      </c>
      <c r="C1043" s="3">
        <f t="shared" ca="1" si="79"/>
        <v>0.40329599999999993</v>
      </c>
      <c r="D1043" s="9">
        <f t="shared" ca="1" si="76"/>
        <v>0</v>
      </c>
      <c r="E1043" s="10">
        <f t="shared" ca="1" si="77"/>
        <v>0.21849999999999997</v>
      </c>
      <c r="F1043" s="9">
        <f t="shared" ca="1" si="78"/>
        <v>0.44425786730399991</v>
      </c>
      <c r="G1043" s="7"/>
      <c r="H1043" s="9"/>
      <c r="I1043" s="3"/>
      <c r="J1043" s="3"/>
      <c r="K1043" s="36"/>
      <c r="L1043" s="38"/>
      <c r="M1043" s="37"/>
      <c r="N1043" s="37"/>
      <c r="O1043" s="37"/>
    </row>
    <row r="1044" spans="1:15" x14ac:dyDescent="0.2">
      <c r="A1044">
        <f>+MassCurves!A1012</f>
        <v>1008</v>
      </c>
      <c r="B1044" s="10">
        <f t="shared" si="75"/>
        <v>2.84992</v>
      </c>
      <c r="C1044" s="3">
        <f t="shared" ca="1" si="79"/>
        <v>0.40502400000000061</v>
      </c>
      <c r="D1044" s="9">
        <f t="shared" ca="1" si="76"/>
        <v>0</v>
      </c>
      <c r="E1044" s="10">
        <f t="shared" ca="1" si="77"/>
        <v>0.21849999999999997</v>
      </c>
      <c r="F1044" s="9">
        <f t="shared" ca="1" si="78"/>
        <v>0.44616137637600056</v>
      </c>
      <c r="G1044" s="7"/>
      <c r="H1044" s="9"/>
      <c r="I1044" s="3"/>
      <c r="J1044" s="3"/>
      <c r="K1044" s="36"/>
      <c r="L1044" s="38"/>
      <c r="M1044" s="37"/>
      <c r="N1044" s="37"/>
      <c r="O1044" s="37"/>
    </row>
    <row r="1045" spans="1:15" x14ac:dyDescent="0.2">
      <c r="A1045">
        <f>+MassCurves!A1013</f>
        <v>1009</v>
      </c>
      <c r="B1045" s="10">
        <f t="shared" si="75"/>
        <v>2.8571599999999999</v>
      </c>
      <c r="C1045" s="3">
        <f t="shared" ca="1" si="79"/>
        <v>0.40675200000000017</v>
      </c>
      <c r="D1045" s="9">
        <f t="shared" ca="1" si="76"/>
        <v>0</v>
      </c>
      <c r="E1045" s="10">
        <f t="shared" ca="1" si="77"/>
        <v>0.21849999999999997</v>
      </c>
      <c r="F1045" s="9">
        <f t="shared" ca="1" si="78"/>
        <v>0.44806488544800011</v>
      </c>
      <c r="G1045" s="7"/>
      <c r="H1045" s="9"/>
      <c r="I1045" s="3"/>
      <c r="J1045" s="3"/>
      <c r="K1045" s="36"/>
      <c r="L1045" s="38"/>
      <c r="M1045" s="37"/>
      <c r="N1045" s="37"/>
      <c r="O1045" s="37"/>
    </row>
    <row r="1046" spans="1:15" x14ac:dyDescent="0.2">
      <c r="A1046">
        <f>+MassCurves!A1014</f>
        <v>1010</v>
      </c>
      <c r="B1046" s="10">
        <f t="shared" si="75"/>
        <v>2.8643999999999998</v>
      </c>
      <c r="C1046" s="3">
        <f t="shared" ca="1" si="79"/>
        <v>0.40847999999999979</v>
      </c>
      <c r="D1046" s="9">
        <f t="shared" ca="1" si="76"/>
        <v>0</v>
      </c>
      <c r="E1046" s="10">
        <f t="shared" ca="1" si="77"/>
        <v>0.21849999999999997</v>
      </c>
      <c r="F1046" s="9">
        <f t="shared" ca="1" si="78"/>
        <v>0.44996839451999965</v>
      </c>
      <c r="G1046" s="7"/>
      <c r="H1046" s="9"/>
      <c r="I1046" s="3"/>
      <c r="J1046" s="3"/>
      <c r="K1046" s="36"/>
      <c r="L1046" s="38"/>
      <c r="M1046" s="37"/>
      <c r="N1046" s="37"/>
      <c r="O1046" s="37"/>
    </row>
    <row r="1047" spans="1:15" x14ac:dyDescent="0.2">
      <c r="A1047">
        <f>+MassCurves!A1015</f>
        <v>1011</v>
      </c>
      <c r="B1047" s="10">
        <f t="shared" si="75"/>
        <v>2.8716399999999997</v>
      </c>
      <c r="C1047" s="3">
        <f t="shared" ca="1" si="79"/>
        <v>0.41020799999999935</v>
      </c>
      <c r="D1047" s="9">
        <f t="shared" ca="1" si="76"/>
        <v>0</v>
      </c>
      <c r="E1047" s="10">
        <f t="shared" ca="1" si="77"/>
        <v>0.21849999999999997</v>
      </c>
      <c r="F1047" s="9">
        <f t="shared" ca="1" si="78"/>
        <v>0.45187190359199925</v>
      </c>
      <c r="G1047" s="7"/>
      <c r="H1047" s="9"/>
      <c r="I1047" s="3"/>
      <c r="J1047" s="3"/>
      <c r="K1047" s="36"/>
      <c r="L1047" s="38"/>
      <c r="M1047" s="37"/>
      <c r="N1047" s="37"/>
      <c r="O1047" s="37"/>
    </row>
    <row r="1048" spans="1:15" x14ac:dyDescent="0.2">
      <c r="A1048">
        <f>+MassCurves!A1016</f>
        <v>1012</v>
      </c>
      <c r="B1048" s="10">
        <f t="shared" si="75"/>
        <v>2.8788799999999997</v>
      </c>
      <c r="C1048" s="3">
        <f t="shared" ca="1" si="79"/>
        <v>0.41193600000000002</v>
      </c>
      <c r="D1048" s="9">
        <f t="shared" ca="1" si="76"/>
        <v>0</v>
      </c>
      <c r="E1048" s="10">
        <f t="shared" ca="1" si="77"/>
        <v>0.21849999999999997</v>
      </c>
      <c r="F1048" s="9">
        <f t="shared" ca="1" si="78"/>
        <v>0.45377541266399996</v>
      </c>
      <c r="G1048" s="7"/>
      <c r="H1048" s="9"/>
      <c r="I1048" s="3"/>
      <c r="J1048" s="3"/>
      <c r="K1048" s="36"/>
      <c r="L1048" s="38"/>
      <c r="M1048" s="37"/>
      <c r="N1048" s="37"/>
      <c r="O1048" s="37"/>
    </row>
    <row r="1049" spans="1:15" x14ac:dyDescent="0.2">
      <c r="A1049">
        <f>+MassCurves!A1017</f>
        <v>1013</v>
      </c>
      <c r="B1049" s="10">
        <f t="shared" si="75"/>
        <v>2.88612</v>
      </c>
      <c r="C1049" s="3">
        <f t="shared" ca="1" si="79"/>
        <v>0.4136640000000007</v>
      </c>
      <c r="D1049" s="9">
        <f t="shared" ca="1" si="76"/>
        <v>0</v>
      </c>
      <c r="E1049" s="10">
        <f t="shared" ca="1" si="77"/>
        <v>0.21849999999999997</v>
      </c>
      <c r="F1049" s="9">
        <f t="shared" ca="1" si="78"/>
        <v>0.45567892173600072</v>
      </c>
      <c r="G1049" s="7"/>
      <c r="H1049" s="9"/>
      <c r="I1049" s="3"/>
      <c r="J1049" s="3"/>
      <c r="K1049" s="36"/>
      <c r="L1049" s="38"/>
      <c r="M1049" s="37"/>
      <c r="N1049" s="37"/>
      <c r="O1049" s="37"/>
    </row>
    <row r="1050" spans="1:15" x14ac:dyDescent="0.2">
      <c r="A1050">
        <f>+MassCurves!A1018</f>
        <v>1014</v>
      </c>
      <c r="B1050" s="10">
        <f t="shared" si="75"/>
        <v>2.8933599999999999</v>
      </c>
      <c r="C1050" s="3">
        <f t="shared" ca="1" si="79"/>
        <v>0.41539200000000032</v>
      </c>
      <c r="D1050" s="9">
        <f t="shared" ca="1" si="76"/>
        <v>0</v>
      </c>
      <c r="E1050" s="10">
        <f t="shared" ca="1" si="77"/>
        <v>0.21849999999999997</v>
      </c>
      <c r="F1050" s="9">
        <f t="shared" ca="1" si="78"/>
        <v>0.45758243080800026</v>
      </c>
      <c r="G1050" s="7"/>
      <c r="H1050" s="9"/>
      <c r="I1050" s="3"/>
      <c r="J1050" s="3"/>
      <c r="K1050" s="36"/>
      <c r="L1050" s="38"/>
      <c r="M1050" s="37"/>
      <c r="N1050" s="37"/>
      <c r="O1050" s="37"/>
    </row>
    <row r="1051" spans="1:15" x14ac:dyDescent="0.2">
      <c r="A1051">
        <f>+MassCurves!A1019</f>
        <v>1015</v>
      </c>
      <c r="B1051" s="10">
        <f t="shared" si="75"/>
        <v>2.9005999999999998</v>
      </c>
      <c r="C1051" s="3">
        <f t="shared" ca="1" si="79"/>
        <v>0.41711999999999988</v>
      </c>
      <c r="D1051" s="9">
        <f t="shared" ca="1" si="76"/>
        <v>0</v>
      </c>
      <c r="E1051" s="10">
        <f t="shared" ca="1" si="77"/>
        <v>0.21849999999999997</v>
      </c>
      <c r="F1051" s="9">
        <f t="shared" ca="1" si="78"/>
        <v>0.45948593987999981</v>
      </c>
      <c r="G1051" s="7"/>
      <c r="H1051" s="9"/>
      <c r="I1051" s="3"/>
      <c r="J1051" s="3"/>
      <c r="K1051" s="36"/>
      <c r="L1051" s="38"/>
      <c r="M1051" s="37"/>
      <c r="N1051" s="37"/>
      <c r="O1051" s="37"/>
    </row>
    <row r="1052" spans="1:15" x14ac:dyDescent="0.2">
      <c r="A1052">
        <f>+MassCurves!A1020</f>
        <v>1016</v>
      </c>
      <c r="B1052" s="10">
        <f t="shared" si="75"/>
        <v>2.9078399999999998</v>
      </c>
      <c r="C1052" s="3">
        <f t="shared" ca="1" si="79"/>
        <v>0.4188479999999995</v>
      </c>
      <c r="D1052" s="9">
        <f t="shared" ca="1" si="76"/>
        <v>0</v>
      </c>
      <c r="E1052" s="10">
        <f t="shared" ca="1" si="77"/>
        <v>0.21849999999999997</v>
      </c>
      <c r="F1052" s="9">
        <f t="shared" ca="1" si="78"/>
        <v>0.4613894489519994</v>
      </c>
      <c r="G1052" s="7"/>
      <c r="H1052" s="9"/>
      <c r="I1052" s="3"/>
      <c r="J1052" s="3"/>
      <c r="K1052" s="36"/>
      <c r="L1052" s="38"/>
      <c r="M1052" s="37"/>
      <c r="N1052" s="37"/>
      <c r="O1052" s="37"/>
    </row>
    <row r="1053" spans="1:15" x14ac:dyDescent="0.2">
      <c r="A1053">
        <f>+MassCurves!A1021</f>
        <v>1017</v>
      </c>
      <c r="B1053" s="10">
        <f t="shared" si="75"/>
        <v>2.9150799999999997</v>
      </c>
      <c r="C1053" s="3">
        <f t="shared" ca="1" si="79"/>
        <v>0.42057599999999906</v>
      </c>
      <c r="D1053" s="9">
        <f t="shared" ca="1" si="76"/>
        <v>0</v>
      </c>
      <c r="E1053" s="10">
        <f t="shared" ca="1" si="77"/>
        <v>0.21849999999999997</v>
      </c>
      <c r="F1053" s="9">
        <f t="shared" ca="1" si="78"/>
        <v>0.46329295802399889</v>
      </c>
      <c r="G1053" s="7"/>
      <c r="H1053" s="9"/>
      <c r="I1053" s="3"/>
      <c r="J1053" s="3"/>
      <c r="K1053" s="36"/>
      <c r="L1053" s="38"/>
      <c r="M1053" s="37"/>
      <c r="N1053" s="37"/>
      <c r="O1053" s="37"/>
    </row>
    <row r="1054" spans="1:15" x14ac:dyDescent="0.2">
      <c r="A1054">
        <f>+MassCurves!A1022</f>
        <v>1018</v>
      </c>
      <c r="B1054" s="10">
        <f t="shared" si="75"/>
        <v>2.92232</v>
      </c>
      <c r="C1054" s="3">
        <f t="shared" ca="1" si="79"/>
        <v>0.42230400000000079</v>
      </c>
      <c r="D1054" s="9">
        <f t="shared" ca="1" si="76"/>
        <v>0</v>
      </c>
      <c r="E1054" s="10">
        <f t="shared" ca="1" si="77"/>
        <v>0.21849999999999997</v>
      </c>
      <c r="F1054" s="9">
        <f t="shared" ca="1" si="78"/>
        <v>0.46519646709600077</v>
      </c>
      <c r="G1054" s="7"/>
      <c r="H1054" s="9"/>
      <c r="I1054" s="3"/>
      <c r="J1054" s="3"/>
      <c r="K1054" s="36"/>
      <c r="L1054" s="38"/>
      <c r="M1054" s="37"/>
      <c r="N1054" s="37"/>
      <c r="O1054" s="37"/>
    </row>
    <row r="1055" spans="1:15" x14ac:dyDescent="0.2">
      <c r="A1055">
        <f>+MassCurves!A1023</f>
        <v>1019</v>
      </c>
      <c r="B1055" s="10">
        <f t="shared" si="75"/>
        <v>2.9295599999999999</v>
      </c>
      <c r="C1055" s="3">
        <f t="shared" ca="1" si="79"/>
        <v>0.42403200000000041</v>
      </c>
      <c r="D1055" s="9">
        <f t="shared" ca="1" si="76"/>
        <v>0</v>
      </c>
      <c r="E1055" s="10">
        <f t="shared" ca="1" si="77"/>
        <v>0.21849999999999997</v>
      </c>
      <c r="F1055" s="9">
        <f t="shared" ca="1" si="78"/>
        <v>0.46709997616800031</v>
      </c>
      <c r="G1055" s="7"/>
      <c r="H1055" s="9"/>
      <c r="I1055" s="3"/>
      <c r="J1055" s="3"/>
      <c r="K1055" s="36"/>
      <c r="L1055" s="38"/>
      <c r="M1055" s="37"/>
      <c r="N1055" s="37"/>
      <c r="O1055" s="37"/>
    </row>
    <row r="1056" spans="1:15" x14ac:dyDescent="0.2">
      <c r="A1056">
        <f>+MassCurves!A1024</f>
        <v>1020</v>
      </c>
      <c r="B1056" s="10">
        <f t="shared" si="75"/>
        <v>2.9367999999999999</v>
      </c>
      <c r="C1056" s="3">
        <f t="shared" ca="1" si="79"/>
        <v>0.42575999999999997</v>
      </c>
      <c r="D1056" s="9">
        <f t="shared" ca="1" si="76"/>
        <v>0</v>
      </c>
      <c r="E1056" s="10">
        <f t="shared" ca="1" si="77"/>
        <v>0.21849999999999997</v>
      </c>
      <c r="F1056" s="9">
        <f t="shared" ca="1" si="78"/>
        <v>0.46900348523999991</v>
      </c>
      <c r="G1056" s="7"/>
      <c r="H1056" s="9"/>
      <c r="I1056" s="3"/>
      <c r="J1056" s="3"/>
      <c r="K1056" s="36"/>
      <c r="L1056" s="38"/>
      <c r="M1056" s="37"/>
      <c r="N1056" s="37"/>
      <c r="O1056" s="37"/>
    </row>
    <row r="1057" spans="1:15" x14ac:dyDescent="0.2">
      <c r="A1057">
        <f>+MassCurves!A1025</f>
        <v>1021</v>
      </c>
      <c r="B1057" s="10">
        <f t="shared" si="75"/>
        <v>2.9440399999999998</v>
      </c>
      <c r="C1057" s="3">
        <f t="shared" ca="1" si="79"/>
        <v>0.42748799999999965</v>
      </c>
      <c r="D1057" s="9">
        <f t="shared" ca="1" si="76"/>
        <v>0</v>
      </c>
      <c r="E1057" s="10">
        <f t="shared" ca="1" si="77"/>
        <v>0.21849999999999997</v>
      </c>
      <c r="F1057" s="9">
        <f t="shared" ca="1" si="78"/>
        <v>0.47090699431199956</v>
      </c>
      <c r="G1057" s="7"/>
      <c r="H1057" s="9"/>
      <c r="I1057" s="3"/>
      <c r="J1057" s="3"/>
      <c r="K1057" s="36"/>
      <c r="L1057" s="38"/>
      <c r="M1057" s="37"/>
      <c r="N1057" s="37"/>
      <c r="O1057" s="37"/>
    </row>
    <row r="1058" spans="1:15" x14ac:dyDescent="0.2">
      <c r="A1058">
        <f>+MassCurves!A1026</f>
        <v>1022</v>
      </c>
      <c r="B1058" s="10">
        <f t="shared" si="75"/>
        <v>2.9512799999999997</v>
      </c>
      <c r="C1058" s="3">
        <f t="shared" ca="1" si="79"/>
        <v>0.42921599999999921</v>
      </c>
      <c r="D1058" s="9">
        <f t="shared" ca="1" si="76"/>
        <v>0</v>
      </c>
      <c r="E1058" s="10">
        <f t="shared" ca="1" si="77"/>
        <v>0.21849999999999997</v>
      </c>
      <c r="F1058" s="9">
        <f t="shared" ca="1" si="78"/>
        <v>0.47281050338399905</v>
      </c>
      <c r="G1058" s="7"/>
      <c r="H1058" s="9"/>
      <c r="I1058" s="3"/>
      <c r="J1058" s="3"/>
      <c r="K1058" s="36"/>
      <c r="L1058" s="38"/>
      <c r="M1058" s="37"/>
      <c r="N1058" s="37"/>
      <c r="O1058" s="37"/>
    </row>
    <row r="1059" spans="1:15" x14ac:dyDescent="0.2">
      <c r="A1059">
        <f>+MassCurves!A1027</f>
        <v>1023</v>
      </c>
      <c r="B1059" s="10">
        <f t="shared" si="75"/>
        <v>2.95852</v>
      </c>
      <c r="C1059" s="3">
        <f t="shared" ca="1" si="79"/>
        <v>0.43094400000000094</v>
      </c>
      <c r="D1059" s="9">
        <f t="shared" ca="1" si="76"/>
        <v>0</v>
      </c>
      <c r="E1059" s="10">
        <f t="shared" ca="1" si="77"/>
        <v>0.21849999999999997</v>
      </c>
      <c r="F1059" s="9">
        <f t="shared" ca="1" si="78"/>
        <v>0.47471401245600092</v>
      </c>
      <c r="G1059" s="7"/>
      <c r="H1059" s="9"/>
      <c r="I1059" s="3"/>
      <c r="J1059" s="3"/>
      <c r="K1059" s="36"/>
      <c r="L1059" s="38"/>
      <c r="M1059" s="37"/>
      <c r="N1059" s="37"/>
      <c r="O1059" s="37"/>
    </row>
    <row r="1060" spans="1:15" x14ac:dyDescent="0.2">
      <c r="A1060">
        <f>+MassCurves!A1028</f>
        <v>1024</v>
      </c>
      <c r="B1060" s="10">
        <f t="shared" ref="B1060:B1123" si="80">+HLOOKUP($B$9,MassCurve,(A1060+2))</f>
        <v>2.96576</v>
      </c>
      <c r="C1060" s="3">
        <f t="shared" ca="1" si="79"/>
        <v>0.4326720000000005</v>
      </c>
      <c r="D1060" s="9">
        <f t="shared" ca="1" si="76"/>
        <v>0</v>
      </c>
      <c r="E1060" s="10">
        <f t="shared" ca="1" si="77"/>
        <v>0.21849999999999997</v>
      </c>
      <c r="F1060" s="9">
        <f t="shared" ca="1" si="78"/>
        <v>0.47661752152800052</v>
      </c>
      <c r="G1060" s="7"/>
      <c r="H1060" s="9"/>
      <c r="I1060" s="3"/>
      <c r="J1060" s="3"/>
      <c r="K1060" s="36"/>
      <c r="L1060" s="38"/>
      <c r="M1060" s="37"/>
      <c r="N1060" s="37"/>
      <c r="O1060" s="37"/>
    </row>
    <row r="1061" spans="1:15" x14ac:dyDescent="0.2">
      <c r="A1061">
        <f>+MassCurves!A1029</f>
        <v>1025</v>
      </c>
      <c r="B1061" s="10">
        <f t="shared" si="80"/>
        <v>2.9729999999999999</v>
      </c>
      <c r="C1061" s="3">
        <f t="shared" ca="1" si="79"/>
        <v>0.43440000000000012</v>
      </c>
      <c r="D1061" s="9">
        <f t="shared" ref="D1061:D1124" ca="1" si="81">VLOOKUP(C1061,Cinterp,$B$10+1)</f>
        <v>0</v>
      </c>
      <c r="E1061" s="10">
        <f t="shared" ref="E1061:E1124" ca="1" si="82">0.95*MAX(0,$B$7)/100+D1061*(1-MAX(0,$B$7)/100)</f>
        <v>0.21849999999999997</v>
      </c>
      <c r="F1061" s="9">
        <f t="shared" ref="F1061:F1124" ca="1" si="83">+E1061*C1061*MAX(0.05,$B$5)*1.0083</f>
        <v>0.47852103060000006</v>
      </c>
      <c r="G1061" s="7"/>
      <c r="H1061" s="9"/>
      <c r="I1061" s="3"/>
      <c r="J1061" s="3"/>
      <c r="K1061" s="36"/>
      <c r="L1061" s="38"/>
      <c r="M1061" s="37"/>
      <c r="N1061" s="37"/>
      <c r="O1061" s="37"/>
    </row>
    <row r="1062" spans="1:15" x14ac:dyDescent="0.2">
      <c r="A1062">
        <f>+MassCurves!A1030</f>
        <v>1026</v>
      </c>
      <c r="B1062" s="10">
        <f t="shared" si="80"/>
        <v>2.9802399999999998</v>
      </c>
      <c r="C1062" s="3">
        <f t="shared" ref="C1062:C1125" ca="1" si="84">+IF(A1062&lt;MAX(5,$B$6),(B1062-B1061)*60,(B1062-OFFSET(B1062,-MAX(5,$B$6),0,1,1))/(A1062-OFFSET(A1062,-MAX(5,$B$6),0,1,1))*60)</f>
        <v>0.43440000000000012</v>
      </c>
      <c r="D1062" s="9">
        <f t="shared" ca="1" si="81"/>
        <v>0</v>
      </c>
      <c r="E1062" s="10">
        <f t="shared" ca="1" si="82"/>
        <v>0.21849999999999997</v>
      </c>
      <c r="F1062" s="9">
        <f t="shared" ca="1" si="83"/>
        <v>0.47852103060000006</v>
      </c>
      <c r="G1062" s="7"/>
      <c r="H1062" s="9"/>
      <c r="I1062" s="3"/>
      <c r="J1062" s="3"/>
      <c r="K1062" s="36"/>
      <c r="L1062" s="38"/>
      <c r="M1062" s="37"/>
      <c r="N1062" s="37"/>
      <c r="O1062" s="37"/>
    </row>
    <row r="1063" spans="1:15" x14ac:dyDescent="0.2">
      <c r="A1063">
        <f>+MassCurves!A1031</f>
        <v>1027</v>
      </c>
      <c r="B1063" s="10">
        <f t="shared" si="80"/>
        <v>2.9874799999999997</v>
      </c>
      <c r="C1063" s="3">
        <f t="shared" ca="1" si="84"/>
        <v>0.43440000000000012</v>
      </c>
      <c r="D1063" s="9">
        <f t="shared" ca="1" si="81"/>
        <v>0</v>
      </c>
      <c r="E1063" s="10">
        <f t="shared" ca="1" si="82"/>
        <v>0.21849999999999997</v>
      </c>
      <c r="F1063" s="9">
        <f t="shared" ca="1" si="83"/>
        <v>0.47852103060000006</v>
      </c>
      <c r="G1063" s="7"/>
      <c r="H1063" s="9"/>
      <c r="I1063" s="3"/>
      <c r="J1063" s="3"/>
      <c r="K1063" s="36"/>
      <c r="L1063" s="38"/>
      <c r="M1063" s="37"/>
      <c r="N1063" s="37"/>
      <c r="O1063" s="37"/>
    </row>
    <row r="1064" spans="1:15" x14ac:dyDescent="0.2">
      <c r="A1064">
        <f>+MassCurves!A1032</f>
        <v>1028</v>
      </c>
      <c r="B1064" s="10">
        <f t="shared" si="80"/>
        <v>2.99472</v>
      </c>
      <c r="C1064" s="3">
        <f t="shared" ca="1" si="84"/>
        <v>0.43440000000000012</v>
      </c>
      <c r="D1064" s="9">
        <f t="shared" ca="1" si="81"/>
        <v>0</v>
      </c>
      <c r="E1064" s="10">
        <f t="shared" ca="1" si="82"/>
        <v>0.21849999999999997</v>
      </c>
      <c r="F1064" s="9">
        <f t="shared" ca="1" si="83"/>
        <v>0.47852103060000006</v>
      </c>
      <c r="G1064" s="7"/>
      <c r="H1064" s="9"/>
      <c r="I1064" s="3"/>
      <c r="J1064" s="3"/>
      <c r="K1064" s="36"/>
      <c r="L1064" s="38"/>
      <c r="M1064" s="37"/>
      <c r="N1064" s="37"/>
      <c r="O1064" s="37"/>
    </row>
    <row r="1065" spans="1:15" x14ac:dyDescent="0.2">
      <c r="A1065">
        <f>+MassCurves!A1033</f>
        <v>1029</v>
      </c>
      <c r="B1065" s="10">
        <f t="shared" si="80"/>
        <v>3.00196</v>
      </c>
      <c r="C1065" s="3">
        <f t="shared" ca="1" si="84"/>
        <v>0.43440000000000012</v>
      </c>
      <c r="D1065" s="9">
        <f t="shared" ca="1" si="81"/>
        <v>0</v>
      </c>
      <c r="E1065" s="10">
        <f t="shared" ca="1" si="82"/>
        <v>0.21849999999999997</v>
      </c>
      <c r="F1065" s="9">
        <f t="shared" ca="1" si="83"/>
        <v>0.47852103060000006</v>
      </c>
      <c r="G1065" s="7"/>
      <c r="H1065" s="9"/>
      <c r="I1065" s="3"/>
      <c r="J1065" s="3"/>
      <c r="K1065" s="36"/>
      <c r="L1065" s="38"/>
      <c r="M1065" s="37"/>
      <c r="N1065" s="37"/>
      <c r="O1065" s="37"/>
    </row>
    <row r="1066" spans="1:15" x14ac:dyDescent="0.2">
      <c r="A1066">
        <f>+MassCurves!A1034</f>
        <v>1030</v>
      </c>
      <c r="B1066" s="10">
        <f t="shared" si="80"/>
        <v>3.0091999999999999</v>
      </c>
      <c r="C1066" s="3">
        <f t="shared" ca="1" si="84"/>
        <v>0.43440000000000012</v>
      </c>
      <c r="D1066" s="9">
        <f t="shared" ca="1" si="81"/>
        <v>0</v>
      </c>
      <c r="E1066" s="10">
        <f t="shared" ca="1" si="82"/>
        <v>0.21849999999999997</v>
      </c>
      <c r="F1066" s="9">
        <f t="shared" ca="1" si="83"/>
        <v>0.47852103060000006</v>
      </c>
      <c r="G1066" s="7"/>
      <c r="H1066" s="9"/>
      <c r="I1066" s="3"/>
      <c r="J1066" s="3"/>
      <c r="K1066" s="36"/>
      <c r="L1066" s="38"/>
      <c r="M1066" s="37"/>
      <c r="N1066" s="37"/>
      <c r="O1066" s="37"/>
    </row>
    <row r="1067" spans="1:15" x14ac:dyDescent="0.2">
      <c r="A1067">
        <f>+MassCurves!A1035</f>
        <v>1031</v>
      </c>
      <c r="B1067" s="10">
        <f t="shared" si="80"/>
        <v>3.0164399999999998</v>
      </c>
      <c r="C1067" s="3">
        <f t="shared" ca="1" si="84"/>
        <v>0.43440000000000012</v>
      </c>
      <c r="D1067" s="9">
        <f t="shared" ca="1" si="81"/>
        <v>0</v>
      </c>
      <c r="E1067" s="10">
        <f t="shared" ca="1" si="82"/>
        <v>0.21849999999999997</v>
      </c>
      <c r="F1067" s="9">
        <f t="shared" ca="1" si="83"/>
        <v>0.47852103060000006</v>
      </c>
      <c r="G1067" s="7"/>
      <c r="H1067" s="9"/>
      <c r="I1067" s="3"/>
      <c r="J1067" s="3"/>
      <c r="K1067" s="36"/>
      <c r="L1067" s="38"/>
      <c r="M1067" s="37"/>
      <c r="N1067" s="37"/>
      <c r="O1067" s="37"/>
    </row>
    <row r="1068" spans="1:15" x14ac:dyDescent="0.2">
      <c r="A1068">
        <f>+MassCurves!A1036</f>
        <v>1032</v>
      </c>
      <c r="B1068" s="10">
        <f t="shared" si="80"/>
        <v>3.0236799999999997</v>
      </c>
      <c r="C1068" s="3">
        <f t="shared" ca="1" si="84"/>
        <v>0.43440000000000012</v>
      </c>
      <c r="D1068" s="9">
        <f t="shared" ca="1" si="81"/>
        <v>0</v>
      </c>
      <c r="E1068" s="10">
        <f t="shared" ca="1" si="82"/>
        <v>0.21849999999999997</v>
      </c>
      <c r="F1068" s="9">
        <f t="shared" ca="1" si="83"/>
        <v>0.47852103060000006</v>
      </c>
      <c r="G1068" s="7"/>
      <c r="H1068" s="9"/>
      <c r="I1068" s="3"/>
      <c r="J1068" s="3"/>
      <c r="K1068" s="36"/>
      <c r="L1068" s="38"/>
      <c r="M1068" s="37"/>
      <c r="N1068" s="37"/>
      <c r="O1068" s="37"/>
    </row>
    <row r="1069" spans="1:15" x14ac:dyDescent="0.2">
      <c r="A1069">
        <f>+MassCurves!A1037</f>
        <v>1033</v>
      </c>
      <c r="B1069" s="10">
        <f t="shared" si="80"/>
        <v>3.0309200000000001</v>
      </c>
      <c r="C1069" s="3">
        <f t="shared" ca="1" si="84"/>
        <v>0.43440000000000012</v>
      </c>
      <c r="D1069" s="9">
        <f t="shared" ca="1" si="81"/>
        <v>0</v>
      </c>
      <c r="E1069" s="10">
        <f t="shared" ca="1" si="82"/>
        <v>0.21849999999999997</v>
      </c>
      <c r="F1069" s="9">
        <f t="shared" ca="1" si="83"/>
        <v>0.47852103060000006</v>
      </c>
      <c r="G1069" s="7"/>
      <c r="H1069" s="9"/>
      <c r="I1069" s="3"/>
      <c r="J1069" s="3"/>
      <c r="K1069" s="36"/>
      <c r="L1069" s="38"/>
      <c r="M1069" s="37"/>
      <c r="N1069" s="37"/>
      <c r="O1069" s="37"/>
    </row>
    <row r="1070" spans="1:15" x14ac:dyDescent="0.2">
      <c r="A1070">
        <f>+MassCurves!A1038</f>
        <v>1034</v>
      </c>
      <c r="B1070" s="10">
        <f t="shared" si="80"/>
        <v>3.03816</v>
      </c>
      <c r="C1070" s="3">
        <f t="shared" ca="1" si="84"/>
        <v>0.43440000000000012</v>
      </c>
      <c r="D1070" s="9">
        <f t="shared" ca="1" si="81"/>
        <v>0</v>
      </c>
      <c r="E1070" s="10">
        <f t="shared" ca="1" si="82"/>
        <v>0.21849999999999997</v>
      </c>
      <c r="F1070" s="9">
        <f t="shared" ca="1" si="83"/>
        <v>0.47852103060000006</v>
      </c>
      <c r="G1070" s="7"/>
      <c r="H1070" s="9"/>
      <c r="I1070" s="3"/>
      <c r="J1070" s="3"/>
      <c r="K1070" s="36"/>
      <c r="L1070" s="38"/>
      <c r="M1070" s="37"/>
      <c r="N1070" s="37"/>
      <c r="O1070" s="37"/>
    </row>
    <row r="1071" spans="1:15" x14ac:dyDescent="0.2">
      <c r="A1071">
        <f>+MassCurves!A1039</f>
        <v>1035</v>
      </c>
      <c r="B1071" s="10">
        <f t="shared" si="80"/>
        <v>3.0453999999999999</v>
      </c>
      <c r="C1071" s="3">
        <f t="shared" ca="1" si="84"/>
        <v>0.43440000000000012</v>
      </c>
      <c r="D1071" s="9">
        <f t="shared" ca="1" si="81"/>
        <v>0</v>
      </c>
      <c r="E1071" s="10">
        <f t="shared" ca="1" si="82"/>
        <v>0.21849999999999997</v>
      </c>
      <c r="F1071" s="9">
        <f t="shared" ca="1" si="83"/>
        <v>0.47852103060000006</v>
      </c>
      <c r="G1071" s="7"/>
      <c r="H1071" s="9"/>
      <c r="I1071" s="3"/>
      <c r="J1071" s="3"/>
      <c r="K1071" s="36"/>
      <c r="L1071" s="38"/>
      <c r="M1071" s="37"/>
      <c r="N1071" s="37"/>
      <c r="O1071" s="37"/>
    </row>
    <row r="1072" spans="1:15" x14ac:dyDescent="0.2">
      <c r="A1072">
        <f>+MassCurves!A1040</f>
        <v>1036</v>
      </c>
      <c r="B1072" s="10">
        <f t="shared" si="80"/>
        <v>3.0526399999999998</v>
      </c>
      <c r="C1072" s="3">
        <f t="shared" ca="1" si="84"/>
        <v>0.43440000000000012</v>
      </c>
      <c r="D1072" s="9">
        <f t="shared" ca="1" si="81"/>
        <v>0</v>
      </c>
      <c r="E1072" s="10">
        <f t="shared" ca="1" si="82"/>
        <v>0.21849999999999997</v>
      </c>
      <c r="F1072" s="9">
        <f t="shared" ca="1" si="83"/>
        <v>0.47852103060000006</v>
      </c>
      <c r="G1072" s="7"/>
      <c r="H1072" s="9"/>
      <c r="I1072" s="3"/>
      <c r="J1072" s="3"/>
      <c r="K1072" s="36"/>
      <c r="L1072" s="38"/>
      <c r="M1072" s="37"/>
      <c r="N1072" s="37"/>
      <c r="O1072" s="37"/>
    </row>
    <row r="1073" spans="1:15" x14ac:dyDescent="0.2">
      <c r="A1073">
        <f>+MassCurves!A1041</f>
        <v>1037</v>
      </c>
      <c r="B1073" s="10">
        <f t="shared" si="80"/>
        <v>3.0598799999999997</v>
      </c>
      <c r="C1073" s="3">
        <f t="shared" ca="1" si="84"/>
        <v>0.43440000000000012</v>
      </c>
      <c r="D1073" s="9">
        <f t="shared" ca="1" si="81"/>
        <v>0</v>
      </c>
      <c r="E1073" s="10">
        <f t="shared" ca="1" si="82"/>
        <v>0.21849999999999997</v>
      </c>
      <c r="F1073" s="9">
        <f t="shared" ca="1" si="83"/>
        <v>0.47852103060000006</v>
      </c>
      <c r="G1073" s="7"/>
      <c r="H1073" s="9"/>
      <c r="I1073" s="3"/>
      <c r="J1073" s="3"/>
      <c r="K1073" s="36"/>
      <c r="L1073" s="38"/>
      <c r="M1073" s="37"/>
      <c r="N1073" s="37"/>
      <c r="O1073" s="37"/>
    </row>
    <row r="1074" spans="1:15" x14ac:dyDescent="0.2">
      <c r="A1074">
        <f>+MassCurves!A1042</f>
        <v>1038</v>
      </c>
      <c r="B1074" s="10">
        <f t="shared" si="80"/>
        <v>3.0671200000000001</v>
      </c>
      <c r="C1074" s="3">
        <f t="shared" ca="1" si="84"/>
        <v>0.43440000000000012</v>
      </c>
      <c r="D1074" s="9">
        <f t="shared" ca="1" si="81"/>
        <v>0</v>
      </c>
      <c r="E1074" s="10">
        <f t="shared" ca="1" si="82"/>
        <v>0.21849999999999997</v>
      </c>
      <c r="F1074" s="9">
        <f t="shared" ca="1" si="83"/>
        <v>0.47852103060000006</v>
      </c>
      <c r="G1074" s="7"/>
      <c r="H1074" s="9"/>
      <c r="I1074" s="3"/>
      <c r="J1074" s="3"/>
      <c r="K1074" s="36"/>
      <c r="L1074" s="38"/>
      <c r="M1074" s="37"/>
      <c r="N1074" s="37"/>
      <c r="O1074" s="37"/>
    </row>
    <row r="1075" spans="1:15" x14ac:dyDescent="0.2">
      <c r="A1075">
        <f>+MassCurves!A1043</f>
        <v>1039</v>
      </c>
      <c r="B1075" s="10">
        <f t="shared" si="80"/>
        <v>3.07436</v>
      </c>
      <c r="C1075" s="3">
        <f t="shared" ca="1" si="84"/>
        <v>0.43440000000000012</v>
      </c>
      <c r="D1075" s="9">
        <f t="shared" ca="1" si="81"/>
        <v>0</v>
      </c>
      <c r="E1075" s="10">
        <f t="shared" ca="1" si="82"/>
        <v>0.21849999999999997</v>
      </c>
      <c r="F1075" s="9">
        <f t="shared" ca="1" si="83"/>
        <v>0.47852103060000006</v>
      </c>
      <c r="G1075" s="7"/>
      <c r="H1075" s="9"/>
      <c r="I1075" s="3"/>
      <c r="J1075" s="3"/>
      <c r="K1075" s="36"/>
      <c r="L1075" s="38"/>
      <c r="M1075" s="37"/>
      <c r="N1075" s="37"/>
      <c r="O1075" s="37"/>
    </row>
    <row r="1076" spans="1:15" x14ac:dyDescent="0.2">
      <c r="A1076">
        <f>+MassCurves!A1044</f>
        <v>1040</v>
      </c>
      <c r="B1076" s="10">
        <f t="shared" si="80"/>
        <v>3.0815999999999999</v>
      </c>
      <c r="C1076" s="3">
        <f t="shared" ca="1" si="84"/>
        <v>0.43440000000000012</v>
      </c>
      <c r="D1076" s="9">
        <f t="shared" ca="1" si="81"/>
        <v>0</v>
      </c>
      <c r="E1076" s="10">
        <f t="shared" ca="1" si="82"/>
        <v>0.21849999999999997</v>
      </c>
      <c r="F1076" s="9">
        <f t="shared" ca="1" si="83"/>
        <v>0.47852103060000006</v>
      </c>
      <c r="G1076" s="7"/>
      <c r="H1076" s="9"/>
      <c r="I1076" s="3"/>
      <c r="J1076" s="3"/>
      <c r="K1076" s="36"/>
      <c r="L1076" s="38"/>
      <c r="M1076" s="37"/>
      <c r="N1076" s="37"/>
      <c r="O1076" s="37"/>
    </row>
    <row r="1077" spans="1:15" x14ac:dyDescent="0.2">
      <c r="A1077">
        <f>+MassCurves!A1045</f>
        <v>1041</v>
      </c>
      <c r="B1077" s="10">
        <f t="shared" si="80"/>
        <v>3.0888399999999998</v>
      </c>
      <c r="C1077" s="3">
        <f t="shared" ca="1" si="84"/>
        <v>0.43440000000000012</v>
      </c>
      <c r="D1077" s="9">
        <f t="shared" ca="1" si="81"/>
        <v>0</v>
      </c>
      <c r="E1077" s="10">
        <f t="shared" ca="1" si="82"/>
        <v>0.21849999999999997</v>
      </c>
      <c r="F1077" s="9">
        <f t="shared" ca="1" si="83"/>
        <v>0.47852103060000006</v>
      </c>
      <c r="G1077" s="7"/>
      <c r="H1077" s="9"/>
      <c r="I1077" s="3"/>
      <c r="J1077" s="3"/>
      <c r="K1077" s="36"/>
      <c r="L1077" s="38"/>
      <c r="M1077" s="37"/>
      <c r="N1077" s="37"/>
      <c r="O1077" s="37"/>
    </row>
    <row r="1078" spans="1:15" x14ac:dyDescent="0.2">
      <c r="A1078">
        <f>+MassCurves!A1046</f>
        <v>1042</v>
      </c>
      <c r="B1078" s="10">
        <f t="shared" si="80"/>
        <v>3.0960799999999997</v>
      </c>
      <c r="C1078" s="3">
        <f t="shared" ca="1" si="84"/>
        <v>0.43440000000000012</v>
      </c>
      <c r="D1078" s="9">
        <f t="shared" ca="1" si="81"/>
        <v>0</v>
      </c>
      <c r="E1078" s="10">
        <f t="shared" ca="1" si="82"/>
        <v>0.21849999999999997</v>
      </c>
      <c r="F1078" s="9">
        <f t="shared" ca="1" si="83"/>
        <v>0.47852103060000006</v>
      </c>
      <c r="G1078" s="7"/>
      <c r="H1078" s="9"/>
      <c r="I1078" s="3"/>
      <c r="J1078" s="3"/>
      <c r="K1078" s="36"/>
      <c r="L1078" s="38"/>
      <c r="M1078" s="37"/>
      <c r="N1078" s="37"/>
      <c r="O1078" s="37"/>
    </row>
    <row r="1079" spans="1:15" x14ac:dyDescent="0.2">
      <c r="A1079">
        <f>+MassCurves!A1047</f>
        <v>1043</v>
      </c>
      <c r="B1079" s="10">
        <f t="shared" si="80"/>
        <v>3.1033200000000001</v>
      </c>
      <c r="C1079" s="3">
        <f t="shared" ca="1" si="84"/>
        <v>0.43440000000000012</v>
      </c>
      <c r="D1079" s="9">
        <f t="shared" ca="1" si="81"/>
        <v>0</v>
      </c>
      <c r="E1079" s="10">
        <f t="shared" ca="1" si="82"/>
        <v>0.21849999999999997</v>
      </c>
      <c r="F1079" s="9">
        <f t="shared" ca="1" si="83"/>
        <v>0.47852103060000006</v>
      </c>
      <c r="G1079" s="7"/>
      <c r="H1079" s="9"/>
      <c r="I1079" s="3"/>
      <c r="J1079" s="3"/>
      <c r="K1079" s="36"/>
      <c r="L1079" s="38"/>
      <c r="M1079" s="37"/>
      <c r="N1079" s="37"/>
      <c r="O1079" s="37"/>
    </row>
    <row r="1080" spans="1:15" x14ac:dyDescent="0.2">
      <c r="A1080">
        <f>+MassCurves!A1048</f>
        <v>1044</v>
      </c>
      <c r="B1080" s="10">
        <f t="shared" si="80"/>
        <v>3.11056</v>
      </c>
      <c r="C1080" s="3">
        <f t="shared" ca="1" si="84"/>
        <v>0.43440000000000012</v>
      </c>
      <c r="D1080" s="9">
        <f t="shared" ca="1" si="81"/>
        <v>0</v>
      </c>
      <c r="E1080" s="10">
        <f t="shared" ca="1" si="82"/>
        <v>0.21849999999999997</v>
      </c>
      <c r="F1080" s="9">
        <f t="shared" ca="1" si="83"/>
        <v>0.47852103060000006</v>
      </c>
      <c r="G1080" s="7"/>
      <c r="H1080" s="9"/>
      <c r="I1080" s="3"/>
      <c r="J1080" s="3"/>
      <c r="K1080" s="36"/>
      <c r="L1080" s="38"/>
      <c r="M1080" s="37"/>
      <c r="N1080" s="37"/>
      <c r="O1080" s="37"/>
    </row>
    <row r="1081" spans="1:15" x14ac:dyDescent="0.2">
      <c r="A1081">
        <f>+MassCurves!A1049</f>
        <v>1045</v>
      </c>
      <c r="B1081" s="10">
        <f t="shared" si="80"/>
        <v>3.1177999999999999</v>
      </c>
      <c r="C1081" s="3">
        <f t="shared" ca="1" si="84"/>
        <v>0.43440000000000012</v>
      </c>
      <c r="D1081" s="9">
        <f t="shared" ca="1" si="81"/>
        <v>0</v>
      </c>
      <c r="E1081" s="10">
        <f t="shared" ca="1" si="82"/>
        <v>0.21849999999999997</v>
      </c>
      <c r="F1081" s="9">
        <f t="shared" ca="1" si="83"/>
        <v>0.47852103060000006</v>
      </c>
      <c r="G1081" s="7"/>
      <c r="H1081" s="9"/>
      <c r="I1081" s="3"/>
      <c r="J1081" s="3"/>
      <c r="K1081" s="36"/>
      <c r="L1081" s="38"/>
      <c r="M1081" s="37"/>
      <c r="N1081" s="37"/>
      <c r="O1081" s="37"/>
    </row>
    <row r="1082" spans="1:15" x14ac:dyDescent="0.2">
      <c r="A1082">
        <f>+MassCurves!A1050</f>
        <v>1046</v>
      </c>
      <c r="B1082" s="10">
        <f t="shared" si="80"/>
        <v>3.1250399999999998</v>
      </c>
      <c r="C1082" s="3">
        <f t="shared" ca="1" si="84"/>
        <v>0.43440000000000012</v>
      </c>
      <c r="D1082" s="9">
        <f t="shared" ca="1" si="81"/>
        <v>0</v>
      </c>
      <c r="E1082" s="10">
        <f t="shared" ca="1" si="82"/>
        <v>0.21849999999999997</v>
      </c>
      <c r="F1082" s="9">
        <f t="shared" ca="1" si="83"/>
        <v>0.47852103060000006</v>
      </c>
      <c r="G1082" s="7"/>
      <c r="H1082" s="9"/>
      <c r="I1082" s="3"/>
      <c r="J1082" s="3"/>
      <c r="K1082" s="36"/>
      <c r="L1082" s="38"/>
      <c r="M1082" s="37"/>
      <c r="N1082" s="37"/>
      <c r="O1082" s="37"/>
    </row>
    <row r="1083" spans="1:15" x14ac:dyDescent="0.2">
      <c r="A1083">
        <f>+MassCurves!A1051</f>
        <v>1047</v>
      </c>
      <c r="B1083" s="10">
        <f t="shared" si="80"/>
        <v>3.1322799999999997</v>
      </c>
      <c r="C1083" s="3">
        <f t="shared" ca="1" si="84"/>
        <v>0.43440000000000012</v>
      </c>
      <c r="D1083" s="9">
        <f t="shared" ca="1" si="81"/>
        <v>0</v>
      </c>
      <c r="E1083" s="10">
        <f t="shared" ca="1" si="82"/>
        <v>0.21849999999999997</v>
      </c>
      <c r="F1083" s="9">
        <f t="shared" ca="1" si="83"/>
        <v>0.47852103060000006</v>
      </c>
      <c r="G1083" s="7"/>
      <c r="H1083" s="9"/>
      <c r="I1083" s="3"/>
      <c r="J1083" s="3"/>
      <c r="K1083" s="36"/>
      <c r="L1083" s="38"/>
      <c r="M1083" s="37"/>
      <c r="N1083" s="37"/>
      <c r="O1083" s="37"/>
    </row>
    <row r="1084" spans="1:15" x14ac:dyDescent="0.2">
      <c r="A1084">
        <f>+MassCurves!A1052</f>
        <v>1048</v>
      </c>
      <c r="B1084" s="10">
        <f t="shared" si="80"/>
        <v>3.1395200000000001</v>
      </c>
      <c r="C1084" s="3">
        <f t="shared" ca="1" si="84"/>
        <v>0.43440000000000012</v>
      </c>
      <c r="D1084" s="9">
        <f t="shared" ca="1" si="81"/>
        <v>0</v>
      </c>
      <c r="E1084" s="10">
        <f t="shared" ca="1" si="82"/>
        <v>0.21849999999999997</v>
      </c>
      <c r="F1084" s="9">
        <f t="shared" ca="1" si="83"/>
        <v>0.47852103060000006</v>
      </c>
      <c r="G1084" s="7"/>
      <c r="H1084" s="9"/>
      <c r="I1084" s="3"/>
      <c r="J1084" s="3"/>
      <c r="K1084" s="36"/>
      <c r="L1084" s="38"/>
      <c r="M1084" s="37"/>
      <c r="N1084" s="37"/>
      <c r="O1084" s="37"/>
    </row>
    <row r="1085" spans="1:15" x14ac:dyDescent="0.2">
      <c r="A1085">
        <f>+MassCurves!A1053</f>
        <v>1049</v>
      </c>
      <c r="B1085" s="10">
        <f t="shared" si="80"/>
        <v>3.14676</v>
      </c>
      <c r="C1085" s="3">
        <f t="shared" ca="1" si="84"/>
        <v>0.43440000000000012</v>
      </c>
      <c r="D1085" s="9">
        <f t="shared" ca="1" si="81"/>
        <v>0</v>
      </c>
      <c r="E1085" s="10">
        <f t="shared" ca="1" si="82"/>
        <v>0.21849999999999997</v>
      </c>
      <c r="F1085" s="9">
        <f t="shared" ca="1" si="83"/>
        <v>0.47852103060000006</v>
      </c>
      <c r="G1085" s="7"/>
      <c r="H1085" s="9"/>
      <c r="I1085" s="3"/>
      <c r="J1085" s="3"/>
      <c r="K1085" s="36"/>
      <c r="L1085" s="38"/>
      <c r="M1085" s="37"/>
      <c r="N1085" s="37"/>
      <c r="O1085" s="37"/>
    </row>
    <row r="1086" spans="1:15" x14ac:dyDescent="0.2">
      <c r="A1086">
        <f>+MassCurves!A1054</f>
        <v>1050</v>
      </c>
      <c r="B1086" s="10">
        <f t="shared" si="80"/>
        <v>3.1539999999999999</v>
      </c>
      <c r="C1086" s="3">
        <f t="shared" ca="1" si="84"/>
        <v>0.43440000000000012</v>
      </c>
      <c r="D1086" s="9">
        <f t="shared" ca="1" si="81"/>
        <v>0</v>
      </c>
      <c r="E1086" s="10">
        <f t="shared" ca="1" si="82"/>
        <v>0.21849999999999997</v>
      </c>
      <c r="F1086" s="9">
        <f t="shared" ca="1" si="83"/>
        <v>0.47852103060000006</v>
      </c>
      <c r="G1086" s="7"/>
      <c r="H1086" s="9"/>
      <c r="I1086" s="3"/>
      <c r="J1086" s="3"/>
      <c r="K1086" s="36"/>
      <c r="L1086" s="38"/>
      <c r="M1086" s="37"/>
      <c r="N1086" s="37"/>
      <c r="O1086" s="37"/>
    </row>
    <row r="1087" spans="1:15" x14ac:dyDescent="0.2">
      <c r="A1087">
        <f>+MassCurves!A1055</f>
        <v>1051</v>
      </c>
      <c r="B1087" s="10">
        <f t="shared" si="80"/>
        <v>3.1618599999999999</v>
      </c>
      <c r="C1087" s="3">
        <f t="shared" ca="1" si="84"/>
        <v>0.43588800000000028</v>
      </c>
      <c r="D1087" s="9">
        <f t="shared" ca="1" si="81"/>
        <v>0</v>
      </c>
      <c r="E1087" s="10">
        <f t="shared" ca="1" si="82"/>
        <v>0.21849999999999997</v>
      </c>
      <c r="F1087" s="9">
        <f t="shared" ca="1" si="83"/>
        <v>0.48016016341200024</v>
      </c>
      <c r="G1087" s="7"/>
      <c r="H1087" s="9"/>
      <c r="I1087" s="3"/>
      <c r="J1087" s="3"/>
      <c r="K1087" s="36"/>
      <c r="L1087" s="38"/>
      <c r="M1087" s="37"/>
      <c r="N1087" s="37"/>
      <c r="O1087" s="37"/>
    </row>
    <row r="1088" spans="1:15" x14ac:dyDescent="0.2">
      <c r="A1088">
        <f>+MassCurves!A1056</f>
        <v>1052</v>
      </c>
      <c r="B1088" s="10">
        <f t="shared" si="80"/>
        <v>3.1697199999999999</v>
      </c>
      <c r="C1088" s="3">
        <f t="shared" ca="1" si="84"/>
        <v>0.43737600000000043</v>
      </c>
      <c r="D1088" s="9">
        <f t="shared" ca="1" si="81"/>
        <v>0</v>
      </c>
      <c r="E1088" s="10">
        <f t="shared" ca="1" si="82"/>
        <v>0.21849999999999997</v>
      </c>
      <c r="F1088" s="9">
        <f t="shared" ca="1" si="83"/>
        <v>0.48179929622400042</v>
      </c>
      <c r="G1088" s="7"/>
      <c r="H1088" s="9"/>
      <c r="I1088" s="3"/>
      <c r="J1088" s="3"/>
      <c r="K1088" s="36"/>
      <c r="L1088" s="38"/>
      <c r="M1088" s="37"/>
      <c r="N1088" s="37"/>
      <c r="O1088" s="37"/>
    </row>
    <row r="1089" spans="1:15" x14ac:dyDescent="0.2">
      <c r="A1089">
        <f>+MassCurves!A1057</f>
        <v>1053</v>
      </c>
      <c r="B1089" s="10">
        <f t="shared" si="80"/>
        <v>3.1775799999999998</v>
      </c>
      <c r="C1089" s="3">
        <f t="shared" ca="1" si="84"/>
        <v>0.43886399999999948</v>
      </c>
      <c r="D1089" s="9">
        <f t="shared" ca="1" si="81"/>
        <v>0</v>
      </c>
      <c r="E1089" s="10">
        <f t="shared" ca="1" si="82"/>
        <v>0.21849999999999997</v>
      </c>
      <c r="F1089" s="9">
        <f t="shared" ca="1" si="83"/>
        <v>0.48343842903599932</v>
      </c>
      <c r="G1089" s="7"/>
      <c r="H1089" s="9"/>
      <c r="I1089" s="3"/>
      <c r="J1089" s="3"/>
      <c r="K1089" s="36"/>
      <c r="L1089" s="38"/>
      <c r="M1089" s="37"/>
      <c r="N1089" s="37"/>
      <c r="O1089" s="37"/>
    </row>
    <row r="1090" spans="1:15" x14ac:dyDescent="0.2">
      <c r="A1090">
        <f>+MassCurves!A1058</f>
        <v>1054</v>
      </c>
      <c r="B1090" s="10">
        <f t="shared" si="80"/>
        <v>3.1854399999999998</v>
      </c>
      <c r="C1090" s="3">
        <f t="shared" ca="1" si="84"/>
        <v>0.44035199999999969</v>
      </c>
      <c r="D1090" s="9">
        <f t="shared" ca="1" si="81"/>
        <v>0</v>
      </c>
      <c r="E1090" s="10">
        <f t="shared" ca="1" si="82"/>
        <v>0.21849999999999997</v>
      </c>
      <c r="F1090" s="9">
        <f t="shared" ca="1" si="83"/>
        <v>0.48507756184799961</v>
      </c>
      <c r="G1090" s="7"/>
      <c r="H1090" s="9"/>
      <c r="I1090" s="3"/>
      <c r="J1090" s="3"/>
      <c r="K1090" s="36"/>
      <c r="L1090" s="38"/>
      <c r="M1090" s="37"/>
      <c r="N1090" s="37"/>
      <c r="O1090" s="37"/>
    </row>
    <row r="1091" spans="1:15" x14ac:dyDescent="0.2">
      <c r="A1091">
        <f>+MassCurves!A1059</f>
        <v>1055</v>
      </c>
      <c r="B1091" s="10">
        <f t="shared" si="80"/>
        <v>3.1932999999999998</v>
      </c>
      <c r="C1091" s="3">
        <f t="shared" ca="1" si="84"/>
        <v>0.44183999999999984</v>
      </c>
      <c r="D1091" s="9">
        <f t="shared" ca="1" si="81"/>
        <v>0</v>
      </c>
      <c r="E1091" s="10">
        <f t="shared" ca="1" si="82"/>
        <v>0.21849999999999997</v>
      </c>
      <c r="F1091" s="9">
        <f t="shared" ca="1" si="83"/>
        <v>0.48671669465999973</v>
      </c>
      <c r="G1091" s="7"/>
      <c r="H1091" s="9"/>
      <c r="I1091" s="3"/>
      <c r="J1091" s="3"/>
      <c r="K1091" s="36"/>
      <c r="L1091" s="38"/>
      <c r="M1091" s="37"/>
      <c r="N1091" s="37"/>
      <c r="O1091" s="37"/>
    </row>
    <row r="1092" spans="1:15" x14ac:dyDescent="0.2">
      <c r="A1092">
        <f>+MassCurves!A1060</f>
        <v>1056</v>
      </c>
      <c r="B1092" s="10">
        <f t="shared" si="80"/>
        <v>3.2011599999999998</v>
      </c>
      <c r="C1092" s="3">
        <f t="shared" ca="1" si="84"/>
        <v>0.443328</v>
      </c>
      <c r="D1092" s="9">
        <f t="shared" ca="1" si="81"/>
        <v>0</v>
      </c>
      <c r="E1092" s="10">
        <f t="shared" ca="1" si="82"/>
        <v>0.21849999999999997</v>
      </c>
      <c r="F1092" s="9">
        <f t="shared" ca="1" si="83"/>
        <v>0.48835582747199996</v>
      </c>
      <c r="G1092" s="7"/>
      <c r="H1092" s="9"/>
      <c r="I1092" s="3"/>
      <c r="J1092" s="3"/>
      <c r="K1092" s="36"/>
      <c r="L1092" s="38"/>
      <c r="M1092" s="37"/>
      <c r="N1092" s="37"/>
      <c r="O1092" s="37"/>
    </row>
    <row r="1093" spans="1:15" x14ac:dyDescent="0.2">
      <c r="A1093">
        <f>+MassCurves!A1061</f>
        <v>1057</v>
      </c>
      <c r="B1093" s="10">
        <f t="shared" si="80"/>
        <v>3.2090199999999998</v>
      </c>
      <c r="C1093" s="3">
        <f t="shared" ca="1" si="84"/>
        <v>0.44481600000000016</v>
      </c>
      <c r="D1093" s="9">
        <f t="shared" ca="1" si="81"/>
        <v>0</v>
      </c>
      <c r="E1093" s="10">
        <f t="shared" ca="1" si="82"/>
        <v>0.21849999999999997</v>
      </c>
      <c r="F1093" s="9">
        <f t="shared" ca="1" si="83"/>
        <v>0.48999496028400008</v>
      </c>
      <c r="G1093" s="7"/>
      <c r="H1093" s="9"/>
      <c r="I1093" s="3"/>
      <c r="J1093" s="3"/>
      <c r="K1093" s="36"/>
      <c r="L1093" s="38"/>
      <c r="M1093" s="37"/>
      <c r="N1093" s="37"/>
      <c r="O1093" s="37"/>
    </row>
    <row r="1094" spans="1:15" x14ac:dyDescent="0.2">
      <c r="A1094">
        <f>+MassCurves!A1062</f>
        <v>1058</v>
      </c>
      <c r="B1094" s="10">
        <f t="shared" si="80"/>
        <v>3.2168799999999997</v>
      </c>
      <c r="C1094" s="3">
        <f t="shared" ca="1" si="84"/>
        <v>0.44630399999999926</v>
      </c>
      <c r="D1094" s="9">
        <f t="shared" ca="1" si="81"/>
        <v>0</v>
      </c>
      <c r="E1094" s="10">
        <f t="shared" ca="1" si="82"/>
        <v>0.21849999999999997</v>
      </c>
      <c r="F1094" s="9">
        <f t="shared" ca="1" si="83"/>
        <v>0.49163409309599915</v>
      </c>
      <c r="G1094" s="7"/>
      <c r="H1094" s="9"/>
      <c r="I1094" s="3"/>
      <c r="J1094" s="3"/>
      <c r="K1094" s="36"/>
      <c r="L1094" s="38"/>
      <c r="M1094" s="37"/>
      <c r="N1094" s="37"/>
      <c r="O1094" s="37"/>
    </row>
    <row r="1095" spans="1:15" x14ac:dyDescent="0.2">
      <c r="A1095">
        <f>+MassCurves!A1063</f>
        <v>1059</v>
      </c>
      <c r="B1095" s="10">
        <f t="shared" si="80"/>
        <v>3.2247400000000002</v>
      </c>
      <c r="C1095" s="3">
        <f t="shared" ca="1" si="84"/>
        <v>0.44779200000000047</v>
      </c>
      <c r="D1095" s="9">
        <f t="shared" ca="1" si="81"/>
        <v>0</v>
      </c>
      <c r="E1095" s="10">
        <f t="shared" ca="1" si="82"/>
        <v>0.21849999999999997</v>
      </c>
      <c r="F1095" s="9">
        <f t="shared" ca="1" si="83"/>
        <v>0.49327322590800043</v>
      </c>
      <c r="G1095" s="7"/>
      <c r="H1095" s="9"/>
      <c r="I1095" s="3"/>
      <c r="J1095" s="3"/>
      <c r="K1095" s="36"/>
      <c r="L1095" s="38"/>
      <c r="M1095" s="37"/>
      <c r="N1095" s="37"/>
      <c r="O1095" s="37"/>
    </row>
    <row r="1096" spans="1:15" x14ac:dyDescent="0.2">
      <c r="A1096">
        <f>+MassCurves!A1064</f>
        <v>1060</v>
      </c>
      <c r="B1096" s="10">
        <f t="shared" si="80"/>
        <v>3.2326000000000001</v>
      </c>
      <c r="C1096" s="3">
        <f t="shared" ca="1" si="84"/>
        <v>0.44928000000000062</v>
      </c>
      <c r="D1096" s="9">
        <f t="shared" ca="1" si="81"/>
        <v>0</v>
      </c>
      <c r="E1096" s="10">
        <f t="shared" ca="1" si="82"/>
        <v>0.21849999999999997</v>
      </c>
      <c r="F1096" s="9">
        <f t="shared" ca="1" si="83"/>
        <v>0.49491235872000056</v>
      </c>
      <c r="G1096" s="7"/>
      <c r="H1096" s="9"/>
      <c r="I1096" s="3"/>
      <c r="J1096" s="3"/>
      <c r="K1096" s="36"/>
      <c r="L1096" s="38"/>
      <c r="M1096" s="37"/>
      <c r="N1096" s="37"/>
      <c r="O1096" s="37"/>
    </row>
    <row r="1097" spans="1:15" x14ac:dyDescent="0.2">
      <c r="A1097">
        <f>+MassCurves!A1065</f>
        <v>1061</v>
      </c>
      <c r="B1097" s="10">
        <f t="shared" si="80"/>
        <v>3.2404600000000001</v>
      </c>
      <c r="C1097" s="3">
        <f t="shared" ca="1" si="84"/>
        <v>0.45076800000000078</v>
      </c>
      <c r="D1097" s="9">
        <f t="shared" ca="1" si="81"/>
        <v>0</v>
      </c>
      <c r="E1097" s="10">
        <f t="shared" ca="1" si="82"/>
        <v>0.21849999999999997</v>
      </c>
      <c r="F1097" s="9">
        <f t="shared" ca="1" si="83"/>
        <v>0.49655149153200079</v>
      </c>
      <c r="G1097" s="7"/>
      <c r="H1097" s="9"/>
      <c r="I1097" s="3"/>
      <c r="J1097" s="3"/>
      <c r="K1097" s="36"/>
      <c r="L1097" s="38"/>
      <c r="M1097" s="37"/>
      <c r="N1097" s="37"/>
      <c r="O1097" s="37"/>
    </row>
    <row r="1098" spans="1:15" x14ac:dyDescent="0.2">
      <c r="A1098">
        <f>+MassCurves!A1066</f>
        <v>1062</v>
      </c>
      <c r="B1098" s="10">
        <f t="shared" si="80"/>
        <v>3.2483200000000001</v>
      </c>
      <c r="C1098" s="3">
        <f t="shared" ca="1" si="84"/>
        <v>0.45225600000000094</v>
      </c>
      <c r="D1098" s="9">
        <f t="shared" ca="1" si="81"/>
        <v>0</v>
      </c>
      <c r="E1098" s="10">
        <f t="shared" ca="1" si="82"/>
        <v>0.21849999999999997</v>
      </c>
      <c r="F1098" s="9">
        <f t="shared" ca="1" si="83"/>
        <v>0.49819062434400097</v>
      </c>
      <c r="G1098" s="7"/>
      <c r="H1098" s="9"/>
      <c r="I1098" s="3"/>
      <c r="J1098" s="3"/>
      <c r="K1098" s="36"/>
      <c r="L1098" s="38"/>
      <c r="M1098" s="37"/>
      <c r="N1098" s="37"/>
      <c r="O1098" s="37"/>
    </row>
    <row r="1099" spans="1:15" x14ac:dyDescent="0.2">
      <c r="A1099">
        <f>+MassCurves!A1067</f>
        <v>1063</v>
      </c>
      <c r="B1099" s="10">
        <f t="shared" si="80"/>
        <v>3.2561800000000001</v>
      </c>
      <c r="C1099" s="3">
        <f t="shared" ca="1" si="84"/>
        <v>0.45374400000000004</v>
      </c>
      <c r="D1099" s="9">
        <f t="shared" ca="1" si="81"/>
        <v>0</v>
      </c>
      <c r="E1099" s="10">
        <f t="shared" ca="1" si="82"/>
        <v>0.21849999999999997</v>
      </c>
      <c r="F1099" s="9">
        <f t="shared" ca="1" si="83"/>
        <v>0.49982975715599992</v>
      </c>
      <c r="G1099" s="7"/>
      <c r="H1099" s="9"/>
      <c r="I1099" s="3"/>
      <c r="J1099" s="3"/>
      <c r="K1099" s="36"/>
      <c r="L1099" s="38"/>
      <c r="M1099" s="37"/>
      <c r="N1099" s="37"/>
      <c r="O1099" s="37"/>
    </row>
    <row r="1100" spans="1:15" x14ac:dyDescent="0.2">
      <c r="A1100">
        <f>+MassCurves!A1068</f>
        <v>1064</v>
      </c>
      <c r="B1100" s="10">
        <f t="shared" si="80"/>
        <v>3.2640400000000001</v>
      </c>
      <c r="C1100" s="3">
        <f t="shared" ca="1" si="84"/>
        <v>0.45523200000000019</v>
      </c>
      <c r="D1100" s="9">
        <f t="shared" ca="1" si="81"/>
        <v>0</v>
      </c>
      <c r="E1100" s="10">
        <f t="shared" ca="1" si="82"/>
        <v>0.21849999999999997</v>
      </c>
      <c r="F1100" s="9">
        <f t="shared" ca="1" si="83"/>
        <v>0.5014688899680001</v>
      </c>
      <c r="G1100" s="7"/>
      <c r="H1100" s="9"/>
      <c r="I1100" s="3"/>
      <c r="J1100" s="3"/>
      <c r="K1100" s="36"/>
      <c r="L1100" s="38"/>
      <c r="M1100" s="37"/>
      <c r="N1100" s="37"/>
      <c r="O1100" s="37"/>
    </row>
    <row r="1101" spans="1:15" x14ac:dyDescent="0.2">
      <c r="A1101">
        <f>+MassCurves!A1069</f>
        <v>1065</v>
      </c>
      <c r="B1101" s="10">
        <f t="shared" si="80"/>
        <v>3.2719</v>
      </c>
      <c r="C1101" s="3">
        <f t="shared" ca="1" si="84"/>
        <v>0.45672000000000029</v>
      </c>
      <c r="D1101" s="9">
        <f t="shared" ca="1" si="81"/>
        <v>0</v>
      </c>
      <c r="E1101" s="10">
        <f t="shared" ca="1" si="82"/>
        <v>0.21849999999999997</v>
      </c>
      <c r="F1101" s="9">
        <f t="shared" ca="1" si="83"/>
        <v>0.50310802278000022</v>
      </c>
      <c r="G1101" s="7"/>
      <c r="H1101" s="9"/>
      <c r="I1101" s="3"/>
      <c r="J1101" s="3"/>
      <c r="K1101" s="36"/>
      <c r="L1101" s="38"/>
      <c r="M1101" s="37"/>
      <c r="N1101" s="37"/>
      <c r="O1101" s="37"/>
    </row>
    <row r="1102" spans="1:15" x14ac:dyDescent="0.2">
      <c r="A1102">
        <f>+MassCurves!A1070</f>
        <v>1066</v>
      </c>
      <c r="B1102" s="10">
        <f t="shared" si="80"/>
        <v>3.27976</v>
      </c>
      <c r="C1102" s="3">
        <f t="shared" ca="1" si="84"/>
        <v>0.45820800000000045</v>
      </c>
      <c r="D1102" s="9">
        <f t="shared" ca="1" si="81"/>
        <v>0</v>
      </c>
      <c r="E1102" s="10">
        <f t="shared" ca="1" si="82"/>
        <v>0.21849999999999997</v>
      </c>
      <c r="F1102" s="9">
        <f t="shared" ca="1" si="83"/>
        <v>0.50474715559200045</v>
      </c>
      <c r="G1102" s="7"/>
      <c r="H1102" s="9"/>
      <c r="I1102" s="3"/>
      <c r="J1102" s="3"/>
      <c r="K1102" s="36"/>
      <c r="L1102" s="38"/>
      <c r="M1102" s="37"/>
      <c r="N1102" s="37"/>
      <c r="O1102" s="37"/>
    </row>
    <row r="1103" spans="1:15" x14ac:dyDescent="0.2">
      <c r="A1103">
        <f>+MassCurves!A1071</f>
        <v>1067</v>
      </c>
      <c r="B1103" s="10">
        <f t="shared" si="80"/>
        <v>3.28762</v>
      </c>
      <c r="C1103" s="3">
        <f t="shared" ca="1" si="84"/>
        <v>0.45969600000000066</v>
      </c>
      <c r="D1103" s="9">
        <f t="shared" ca="1" si="81"/>
        <v>0</v>
      </c>
      <c r="E1103" s="10">
        <f t="shared" ca="1" si="82"/>
        <v>0.21849999999999997</v>
      </c>
      <c r="F1103" s="9">
        <f t="shared" ca="1" si="83"/>
        <v>0.50638628840400068</v>
      </c>
      <c r="G1103" s="7"/>
      <c r="H1103" s="9"/>
      <c r="I1103" s="3"/>
      <c r="J1103" s="3"/>
      <c r="K1103" s="36"/>
      <c r="L1103" s="38"/>
      <c r="M1103" s="37"/>
      <c r="N1103" s="37"/>
      <c r="O1103" s="37"/>
    </row>
    <row r="1104" spans="1:15" x14ac:dyDescent="0.2">
      <c r="A1104">
        <f>+MassCurves!A1072</f>
        <v>1068</v>
      </c>
      <c r="B1104" s="10">
        <f t="shared" si="80"/>
        <v>3.29548</v>
      </c>
      <c r="C1104" s="3">
        <f t="shared" ca="1" si="84"/>
        <v>0.46118399999999971</v>
      </c>
      <c r="D1104" s="9">
        <f t="shared" ca="1" si="81"/>
        <v>0</v>
      </c>
      <c r="E1104" s="10">
        <f t="shared" ca="1" si="82"/>
        <v>0.21849999999999997</v>
      </c>
      <c r="F1104" s="9">
        <f t="shared" ca="1" si="83"/>
        <v>0.50802542121599947</v>
      </c>
      <c r="G1104" s="7"/>
      <c r="H1104" s="9"/>
      <c r="I1104" s="3"/>
      <c r="J1104" s="3"/>
      <c r="K1104" s="36"/>
      <c r="L1104" s="38"/>
      <c r="M1104" s="37"/>
      <c r="N1104" s="37"/>
      <c r="O1104" s="37"/>
    </row>
    <row r="1105" spans="1:15" x14ac:dyDescent="0.2">
      <c r="A1105">
        <f>+MassCurves!A1073</f>
        <v>1069</v>
      </c>
      <c r="B1105" s="10">
        <f t="shared" si="80"/>
        <v>3.3033399999999999</v>
      </c>
      <c r="C1105" s="3">
        <f t="shared" ca="1" si="84"/>
        <v>0.46267199999999986</v>
      </c>
      <c r="D1105" s="9">
        <f t="shared" ca="1" si="81"/>
        <v>0</v>
      </c>
      <c r="E1105" s="10">
        <f t="shared" ca="1" si="82"/>
        <v>0.21849999999999997</v>
      </c>
      <c r="F1105" s="9">
        <f t="shared" ca="1" si="83"/>
        <v>0.50966455402799971</v>
      </c>
      <c r="G1105" s="7"/>
      <c r="H1105" s="9"/>
      <c r="I1105" s="3"/>
      <c r="J1105" s="3"/>
      <c r="K1105" s="36"/>
      <c r="L1105" s="38"/>
      <c r="M1105" s="37"/>
      <c r="N1105" s="37"/>
      <c r="O1105" s="37"/>
    </row>
    <row r="1106" spans="1:15" x14ac:dyDescent="0.2">
      <c r="A1106">
        <f>+MassCurves!A1074</f>
        <v>1070</v>
      </c>
      <c r="B1106" s="10">
        <f t="shared" si="80"/>
        <v>3.3111999999999999</v>
      </c>
      <c r="C1106" s="3">
        <f t="shared" ca="1" si="84"/>
        <v>0.46416000000000002</v>
      </c>
      <c r="D1106" s="9">
        <f t="shared" ca="1" si="81"/>
        <v>0</v>
      </c>
      <c r="E1106" s="10">
        <f t="shared" ca="1" si="82"/>
        <v>0.21849999999999997</v>
      </c>
      <c r="F1106" s="9">
        <f t="shared" ca="1" si="83"/>
        <v>0.51130368683999994</v>
      </c>
      <c r="G1106" s="7"/>
      <c r="H1106" s="9"/>
      <c r="I1106" s="3"/>
      <c r="J1106" s="3"/>
      <c r="K1106" s="36"/>
      <c r="L1106" s="38"/>
      <c r="M1106" s="37"/>
      <c r="N1106" s="37"/>
      <c r="O1106" s="37"/>
    </row>
    <row r="1107" spans="1:15" x14ac:dyDescent="0.2">
      <c r="A1107">
        <f>+MassCurves!A1075</f>
        <v>1071</v>
      </c>
      <c r="B1107" s="10">
        <f t="shared" si="80"/>
        <v>3.3190599999999999</v>
      </c>
      <c r="C1107" s="3">
        <f t="shared" ca="1" si="84"/>
        <v>0.46564800000000023</v>
      </c>
      <c r="D1107" s="9">
        <f t="shared" ca="1" si="81"/>
        <v>0</v>
      </c>
      <c r="E1107" s="10">
        <f t="shared" ca="1" si="82"/>
        <v>0.21849999999999997</v>
      </c>
      <c r="F1107" s="9">
        <f t="shared" ca="1" si="83"/>
        <v>0.51294281965200017</v>
      </c>
      <c r="G1107" s="7"/>
      <c r="H1107" s="9"/>
      <c r="I1107" s="3"/>
      <c r="J1107" s="3"/>
      <c r="K1107" s="36"/>
      <c r="L1107" s="38"/>
      <c r="M1107" s="37"/>
      <c r="N1107" s="37"/>
      <c r="O1107" s="37"/>
    </row>
    <row r="1108" spans="1:15" x14ac:dyDescent="0.2">
      <c r="A1108">
        <f>+MassCurves!A1076</f>
        <v>1072</v>
      </c>
      <c r="B1108" s="10">
        <f t="shared" si="80"/>
        <v>3.3269199999999999</v>
      </c>
      <c r="C1108" s="3">
        <f t="shared" ca="1" si="84"/>
        <v>0.46713600000000038</v>
      </c>
      <c r="D1108" s="9">
        <f t="shared" ca="1" si="81"/>
        <v>0</v>
      </c>
      <c r="E1108" s="10">
        <f t="shared" ca="1" si="82"/>
        <v>0.21849999999999997</v>
      </c>
      <c r="F1108" s="9">
        <f t="shared" ca="1" si="83"/>
        <v>0.5145819524640004</v>
      </c>
      <c r="G1108" s="7"/>
      <c r="H1108" s="9"/>
      <c r="I1108" s="3"/>
      <c r="J1108" s="3"/>
      <c r="K1108" s="36"/>
      <c r="L1108" s="38"/>
      <c r="M1108" s="37"/>
      <c r="N1108" s="37"/>
      <c r="O1108" s="37"/>
    </row>
    <row r="1109" spans="1:15" x14ac:dyDescent="0.2">
      <c r="A1109">
        <f>+MassCurves!A1077</f>
        <v>1073</v>
      </c>
      <c r="B1109" s="10">
        <f t="shared" si="80"/>
        <v>3.3347799999999999</v>
      </c>
      <c r="C1109" s="3">
        <f t="shared" ca="1" si="84"/>
        <v>0.46862399999999943</v>
      </c>
      <c r="D1109" s="9">
        <f t="shared" ca="1" si="81"/>
        <v>0</v>
      </c>
      <c r="E1109" s="10">
        <f t="shared" ca="1" si="82"/>
        <v>0.21849999999999997</v>
      </c>
      <c r="F1109" s="9">
        <f t="shared" ca="1" si="83"/>
        <v>0.5162210852759993</v>
      </c>
      <c r="G1109" s="7"/>
      <c r="H1109" s="9"/>
      <c r="I1109" s="3"/>
      <c r="J1109" s="3"/>
      <c r="K1109" s="36"/>
      <c r="L1109" s="38"/>
      <c r="M1109" s="37"/>
      <c r="N1109" s="37"/>
      <c r="O1109" s="37"/>
    </row>
    <row r="1110" spans="1:15" x14ac:dyDescent="0.2">
      <c r="A1110">
        <f>+MassCurves!A1078</f>
        <v>1074</v>
      </c>
      <c r="B1110" s="10">
        <f t="shared" si="80"/>
        <v>3.3426399999999998</v>
      </c>
      <c r="C1110" s="3">
        <f t="shared" ca="1" si="84"/>
        <v>0.47011199999999964</v>
      </c>
      <c r="D1110" s="9">
        <f t="shared" ca="1" si="81"/>
        <v>0</v>
      </c>
      <c r="E1110" s="10">
        <f t="shared" ca="1" si="82"/>
        <v>0.21849999999999997</v>
      </c>
      <c r="F1110" s="9">
        <f t="shared" ca="1" si="83"/>
        <v>0.51786021808799954</v>
      </c>
      <c r="G1110" s="7"/>
      <c r="H1110" s="9"/>
      <c r="I1110" s="3"/>
      <c r="J1110" s="3"/>
      <c r="K1110" s="36"/>
      <c r="L1110" s="38"/>
      <c r="M1110" s="37"/>
      <c r="N1110" s="37"/>
      <c r="O1110" s="37"/>
    </row>
    <row r="1111" spans="1:15" x14ac:dyDescent="0.2">
      <c r="A1111">
        <f>+MassCurves!A1079</f>
        <v>1075</v>
      </c>
      <c r="B1111" s="10">
        <f t="shared" si="80"/>
        <v>3.3505000000000003</v>
      </c>
      <c r="C1111" s="3">
        <f t="shared" ca="1" si="84"/>
        <v>0.4716000000000008</v>
      </c>
      <c r="D1111" s="9">
        <f t="shared" ca="1" si="81"/>
        <v>0</v>
      </c>
      <c r="E1111" s="10">
        <f t="shared" ca="1" si="82"/>
        <v>0.21849999999999997</v>
      </c>
      <c r="F1111" s="9">
        <f t="shared" ca="1" si="83"/>
        <v>0.51949935090000088</v>
      </c>
      <c r="G1111" s="7"/>
      <c r="H1111" s="9"/>
      <c r="I1111" s="3"/>
      <c r="J1111" s="3"/>
      <c r="K1111" s="36"/>
      <c r="L1111" s="38"/>
      <c r="M1111" s="37"/>
      <c r="N1111" s="37"/>
      <c r="O1111" s="37"/>
    </row>
    <row r="1112" spans="1:15" x14ac:dyDescent="0.2">
      <c r="A1112">
        <f>+MassCurves!A1080</f>
        <v>1076</v>
      </c>
      <c r="B1112" s="10">
        <f t="shared" si="80"/>
        <v>3.3583600000000002</v>
      </c>
      <c r="C1112" s="3">
        <f t="shared" ca="1" si="84"/>
        <v>0.4716000000000008</v>
      </c>
      <c r="D1112" s="9">
        <f t="shared" ca="1" si="81"/>
        <v>0</v>
      </c>
      <c r="E1112" s="10">
        <f t="shared" ca="1" si="82"/>
        <v>0.21849999999999997</v>
      </c>
      <c r="F1112" s="9">
        <f t="shared" ca="1" si="83"/>
        <v>0.51949935090000088</v>
      </c>
      <c r="G1112" s="7"/>
      <c r="H1112" s="9"/>
      <c r="I1112" s="3"/>
      <c r="J1112" s="3"/>
      <c r="K1112" s="36"/>
      <c r="L1112" s="38"/>
      <c r="M1112" s="37"/>
      <c r="N1112" s="37"/>
      <c r="O1112" s="37"/>
    </row>
    <row r="1113" spans="1:15" x14ac:dyDescent="0.2">
      <c r="A1113">
        <f>+MassCurves!A1081</f>
        <v>1077</v>
      </c>
      <c r="B1113" s="10">
        <f t="shared" si="80"/>
        <v>3.3662200000000002</v>
      </c>
      <c r="C1113" s="3">
        <f t="shared" ca="1" si="84"/>
        <v>0.4716000000000008</v>
      </c>
      <c r="D1113" s="9">
        <f t="shared" ca="1" si="81"/>
        <v>0</v>
      </c>
      <c r="E1113" s="10">
        <f t="shared" ca="1" si="82"/>
        <v>0.21849999999999997</v>
      </c>
      <c r="F1113" s="9">
        <f t="shared" ca="1" si="83"/>
        <v>0.51949935090000088</v>
      </c>
      <c r="G1113" s="7"/>
      <c r="H1113" s="9"/>
      <c r="I1113" s="3"/>
      <c r="J1113" s="3"/>
      <c r="K1113" s="36"/>
      <c r="L1113" s="38"/>
      <c r="M1113" s="37"/>
      <c r="N1113" s="37"/>
      <c r="O1113" s="37"/>
    </row>
    <row r="1114" spans="1:15" x14ac:dyDescent="0.2">
      <c r="A1114">
        <f>+MassCurves!A1082</f>
        <v>1078</v>
      </c>
      <c r="B1114" s="10">
        <f t="shared" si="80"/>
        <v>3.3740800000000002</v>
      </c>
      <c r="C1114" s="3">
        <f t="shared" ca="1" si="84"/>
        <v>0.4716000000000008</v>
      </c>
      <c r="D1114" s="9">
        <f t="shared" ca="1" si="81"/>
        <v>0</v>
      </c>
      <c r="E1114" s="10">
        <f t="shared" ca="1" si="82"/>
        <v>0.21849999999999997</v>
      </c>
      <c r="F1114" s="9">
        <f t="shared" ca="1" si="83"/>
        <v>0.51949935090000088</v>
      </c>
      <c r="G1114" s="7"/>
      <c r="H1114" s="9"/>
      <c r="I1114" s="3"/>
      <c r="J1114" s="3"/>
      <c r="K1114" s="36"/>
      <c r="L1114" s="38"/>
      <c r="M1114" s="37"/>
      <c r="N1114" s="37"/>
      <c r="O1114" s="37"/>
    </row>
    <row r="1115" spans="1:15" x14ac:dyDescent="0.2">
      <c r="A1115">
        <f>+MassCurves!A1083</f>
        <v>1079</v>
      </c>
      <c r="B1115" s="10">
        <f t="shared" si="80"/>
        <v>3.3819400000000002</v>
      </c>
      <c r="C1115" s="3">
        <f t="shared" ca="1" si="84"/>
        <v>0.4716000000000008</v>
      </c>
      <c r="D1115" s="9">
        <f t="shared" ca="1" si="81"/>
        <v>0</v>
      </c>
      <c r="E1115" s="10">
        <f t="shared" ca="1" si="82"/>
        <v>0.21849999999999997</v>
      </c>
      <c r="F1115" s="9">
        <f t="shared" ca="1" si="83"/>
        <v>0.51949935090000088</v>
      </c>
      <c r="G1115" s="7"/>
      <c r="H1115" s="9"/>
      <c r="I1115" s="3"/>
      <c r="J1115" s="3"/>
      <c r="K1115" s="36"/>
      <c r="L1115" s="38"/>
      <c r="M1115" s="37"/>
      <c r="N1115" s="37"/>
      <c r="O1115" s="37"/>
    </row>
    <row r="1116" spans="1:15" x14ac:dyDescent="0.2">
      <c r="A1116">
        <f>+MassCurves!A1084</f>
        <v>1080</v>
      </c>
      <c r="B1116" s="10">
        <f t="shared" si="80"/>
        <v>3.3898000000000001</v>
      </c>
      <c r="C1116" s="3">
        <f t="shared" ca="1" si="84"/>
        <v>0.4716000000000008</v>
      </c>
      <c r="D1116" s="9">
        <f t="shared" ca="1" si="81"/>
        <v>0</v>
      </c>
      <c r="E1116" s="10">
        <f t="shared" ca="1" si="82"/>
        <v>0.21849999999999997</v>
      </c>
      <c r="F1116" s="9">
        <f t="shared" ca="1" si="83"/>
        <v>0.51949935090000088</v>
      </c>
      <c r="G1116" s="7"/>
      <c r="H1116" s="9"/>
      <c r="I1116" s="3"/>
      <c r="J1116" s="3"/>
      <c r="K1116" s="36"/>
      <c r="L1116" s="38"/>
      <c r="M1116" s="37"/>
      <c r="N1116" s="37"/>
      <c r="O1116" s="37"/>
    </row>
    <row r="1117" spans="1:15" x14ac:dyDescent="0.2">
      <c r="A1117">
        <f>+MassCurves!A1085</f>
        <v>1081</v>
      </c>
      <c r="B1117" s="10">
        <f t="shared" si="80"/>
        <v>3.3976600000000001</v>
      </c>
      <c r="C1117" s="3">
        <f t="shared" ca="1" si="84"/>
        <v>0.4716000000000008</v>
      </c>
      <c r="D1117" s="9">
        <f t="shared" ca="1" si="81"/>
        <v>0</v>
      </c>
      <c r="E1117" s="10">
        <f t="shared" ca="1" si="82"/>
        <v>0.21849999999999997</v>
      </c>
      <c r="F1117" s="9">
        <f t="shared" ca="1" si="83"/>
        <v>0.51949935090000088</v>
      </c>
      <c r="G1117" s="7"/>
      <c r="H1117" s="9"/>
      <c r="I1117" s="3"/>
      <c r="J1117" s="3"/>
      <c r="K1117" s="36"/>
      <c r="L1117" s="38"/>
      <c r="M1117" s="37"/>
      <c r="N1117" s="37"/>
      <c r="O1117" s="37"/>
    </row>
    <row r="1118" spans="1:15" x14ac:dyDescent="0.2">
      <c r="A1118">
        <f>+MassCurves!A1086</f>
        <v>1082</v>
      </c>
      <c r="B1118" s="10">
        <f t="shared" si="80"/>
        <v>3.4055200000000001</v>
      </c>
      <c r="C1118" s="3">
        <f t="shared" ca="1" si="84"/>
        <v>0.4716000000000008</v>
      </c>
      <c r="D1118" s="9">
        <f t="shared" ca="1" si="81"/>
        <v>0</v>
      </c>
      <c r="E1118" s="10">
        <f t="shared" ca="1" si="82"/>
        <v>0.21849999999999997</v>
      </c>
      <c r="F1118" s="9">
        <f t="shared" ca="1" si="83"/>
        <v>0.51949935090000088</v>
      </c>
      <c r="G1118" s="7"/>
      <c r="H1118" s="9"/>
      <c r="I1118" s="3"/>
      <c r="J1118" s="3"/>
      <c r="K1118" s="36"/>
      <c r="L1118" s="38"/>
      <c r="M1118" s="37"/>
      <c r="N1118" s="37"/>
      <c r="O1118" s="37"/>
    </row>
    <row r="1119" spans="1:15" x14ac:dyDescent="0.2">
      <c r="A1119">
        <f>+MassCurves!A1087</f>
        <v>1083</v>
      </c>
      <c r="B1119" s="10">
        <f t="shared" si="80"/>
        <v>3.4133800000000001</v>
      </c>
      <c r="C1119" s="3">
        <f t="shared" ca="1" si="84"/>
        <v>0.4716000000000008</v>
      </c>
      <c r="D1119" s="9">
        <f t="shared" ca="1" si="81"/>
        <v>0</v>
      </c>
      <c r="E1119" s="10">
        <f t="shared" ca="1" si="82"/>
        <v>0.21849999999999997</v>
      </c>
      <c r="F1119" s="9">
        <f t="shared" ca="1" si="83"/>
        <v>0.51949935090000088</v>
      </c>
      <c r="G1119" s="7"/>
      <c r="H1119" s="9"/>
      <c r="I1119" s="3"/>
      <c r="J1119" s="3"/>
      <c r="K1119" s="36"/>
      <c r="L1119" s="38"/>
      <c r="M1119" s="37"/>
      <c r="N1119" s="37"/>
      <c r="O1119" s="37"/>
    </row>
    <row r="1120" spans="1:15" x14ac:dyDescent="0.2">
      <c r="A1120">
        <f>+MassCurves!A1088</f>
        <v>1084</v>
      </c>
      <c r="B1120" s="10">
        <f t="shared" si="80"/>
        <v>3.4212400000000001</v>
      </c>
      <c r="C1120" s="3">
        <f t="shared" ca="1" si="84"/>
        <v>0.47159999999999974</v>
      </c>
      <c r="D1120" s="9">
        <f t="shared" ca="1" si="81"/>
        <v>0</v>
      </c>
      <c r="E1120" s="10">
        <f t="shared" ca="1" si="82"/>
        <v>0.21849999999999997</v>
      </c>
      <c r="F1120" s="9">
        <f t="shared" ca="1" si="83"/>
        <v>0.51949935089999966</v>
      </c>
      <c r="G1120" s="7"/>
      <c r="H1120" s="9"/>
      <c r="I1120" s="3"/>
      <c r="J1120" s="3"/>
      <c r="K1120" s="36"/>
      <c r="L1120" s="38"/>
      <c r="M1120" s="37"/>
      <c r="N1120" s="37"/>
      <c r="O1120" s="37"/>
    </row>
    <row r="1121" spans="1:15" x14ac:dyDescent="0.2">
      <c r="A1121">
        <f>+MassCurves!A1089</f>
        <v>1085</v>
      </c>
      <c r="B1121" s="10">
        <f t="shared" si="80"/>
        <v>3.4291</v>
      </c>
      <c r="C1121" s="3">
        <f t="shared" ca="1" si="84"/>
        <v>0.47159999999999974</v>
      </c>
      <c r="D1121" s="9">
        <f t="shared" ca="1" si="81"/>
        <v>0</v>
      </c>
      <c r="E1121" s="10">
        <f t="shared" ca="1" si="82"/>
        <v>0.21849999999999997</v>
      </c>
      <c r="F1121" s="9">
        <f t="shared" ca="1" si="83"/>
        <v>0.51949935089999966</v>
      </c>
      <c r="G1121" s="7"/>
      <c r="H1121" s="9"/>
      <c r="I1121" s="3"/>
      <c r="J1121" s="3"/>
      <c r="K1121" s="36"/>
      <c r="L1121" s="38"/>
      <c r="M1121" s="37"/>
      <c r="N1121" s="37"/>
      <c r="O1121" s="37"/>
    </row>
    <row r="1122" spans="1:15" x14ac:dyDescent="0.2">
      <c r="A1122">
        <f>+MassCurves!A1090</f>
        <v>1086</v>
      </c>
      <c r="B1122" s="10">
        <f t="shared" si="80"/>
        <v>3.43696</v>
      </c>
      <c r="C1122" s="3">
        <f t="shared" ca="1" si="84"/>
        <v>0.47159999999999974</v>
      </c>
      <c r="D1122" s="9">
        <f t="shared" ca="1" si="81"/>
        <v>0</v>
      </c>
      <c r="E1122" s="10">
        <f t="shared" ca="1" si="82"/>
        <v>0.21849999999999997</v>
      </c>
      <c r="F1122" s="9">
        <f t="shared" ca="1" si="83"/>
        <v>0.51949935089999966</v>
      </c>
      <c r="G1122" s="7"/>
      <c r="H1122" s="9"/>
      <c r="I1122" s="3"/>
      <c r="J1122" s="3"/>
      <c r="K1122" s="36"/>
      <c r="L1122" s="38"/>
      <c r="M1122" s="37"/>
      <c r="N1122" s="37"/>
      <c r="O1122" s="37"/>
    </row>
    <row r="1123" spans="1:15" x14ac:dyDescent="0.2">
      <c r="A1123">
        <f>+MassCurves!A1091</f>
        <v>1087</v>
      </c>
      <c r="B1123" s="10">
        <f t="shared" si="80"/>
        <v>3.44482</v>
      </c>
      <c r="C1123" s="3">
        <f t="shared" ca="1" si="84"/>
        <v>0.47159999999999974</v>
      </c>
      <c r="D1123" s="9">
        <f t="shared" ca="1" si="81"/>
        <v>0</v>
      </c>
      <c r="E1123" s="10">
        <f t="shared" ca="1" si="82"/>
        <v>0.21849999999999997</v>
      </c>
      <c r="F1123" s="9">
        <f t="shared" ca="1" si="83"/>
        <v>0.51949935089999966</v>
      </c>
      <c r="G1123" s="7"/>
      <c r="H1123" s="9"/>
      <c r="I1123" s="3"/>
      <c r="J1123" s="3"/>
      <c r="K1123" s="36"/>
      <c r="L1123" s="38"/>
      <c r="M1123" s="37"/>
      <c r="N1123" s="37"/>
      <c r="O1123" s="37"/>
    </row>
    <row r="1124" spans="1:15" x14ac:dyDescent="0.2">
      <c r="A1124">
        <f>+MassCurves!A1092</f>
        <v>1088</v>
      </c>
      <c r="B1124" s="10">
        <f t="shared" ref="B1124:B1187" si="85">+HLOOKUP($B$9,MassCurve,(A1124+2))</f>
        <v>3.45268</v>
      </c>
      <c r="C1124" s="3">
        <f t="shared" ca="1" si="84"/>
        <v>0.47159999999999974</v>
      </c>
      <c r="D1124" s="9">
        <f t="shared" ca="1" si="81"/>
        <v>0</v>
      </c>
      <c r="E1124" s="10">
        <f t="shared" ca="1" si="82"/>
        <v>0.21849999999999997</v>
      </c>
      <c r="F1124" s="9">
        <f t="shared" ca="1" si="83"/>
        <v>0.51949935089999966</v>
      </c>
      <c r="G1124" s="7"/>
      <c r="H1124" s="9"/>
      <c r="I1124" s="3"/>
      <c r="J1124" s="3"/>
      <c r="K1124" s="36"/>
      <c r="L1124" s="38"/>
      <c r="M1124" s="37"/>
      <c r="N1124" s="37"/>
      <c r="O1124" s="37"/>
    </row>
    <row r="1125" spans="1:15" x14ac:dyDescent="0.2">
      <c r="A1125">
        <f>+MassCurves!A1093</f>
        <v>1089</v>
      </c>
      <c r="B1125" s="10">
        <f t="shared" si="85"/>
        <v>3.4605399999999999</v>
      </c>
      <c r="C1125" s="3">
        <f t="shared" ca="1" si="84"/>
        <v>0.47159999999999974</v>
      </c>
      <c r="D1125" s="9">
        <f t="shared" ref="D1125:D1188" ca="1" si="86">VLOOKUP(C1125,Cinterp,$B$10+1)</f>
        <v>0</v>
      </c>
      <c r="E1125" s="10">
        <f t="shared" ref="E1125:E1188" ca="1" si="87">0.95*MAX(0,$B$7)/100+D1125*(1-MAX(0,$B$7)/100)</f>
        <v>0.21849999999999997</v>
      </c>
      <c r="F1125" s="9">
        <f t="shared" ref="F1125:F1188" ca="1" si="88">+E1125*C1125*MAX(0.05,$B$5)*1.0083</f>
        <v>0.51949935089999966</v>
      </c>
      <c r="G1125" s="7"/>
      <c r="H1125" s="9"/>
      <c r="I1125" s="3"/>
      <c r="J1125" s="3"/>
      <c r="K1125" s="36"/>
      <c r="L1125" s="38"/>
      <c r="M1125" s="37"/>
      <c r="N1125" s="37"/>
      <c r="O1125" s="37"/>
    </row>
    <row r="1126" spans="1:15" x14ac:dyDescent="0.2">
      <c r="A1126">
        <f>+MassCurves!A1094</f>
        <v>1090</v>
      </c>
      <c r="B1126" s="10">
        <f t="shared" si="85"/>
        <v>3.4683999999999999</v>
      </c>
      <c r="C1126" s="3">
        <f t="shared" ref="C1126:C1189" ca="1" si="89">+IF(A1126&lt;MAX(5,$B$6),(B1126-B1125)*60,(B1126-OFFSET(B1126,-MAX(5,$B$6),0,1,1))/(A1126-OFFSET(A1126,-MAX(5,$B$6),0,1,1))*60)</f>
        <v>0.47159999999999974</v>
      </c>
      <c r="D1126" s="9">
        <f t="shared" ca="1" si="86"/>
        <v>0</v>
      </c>
      <c r="E1126" s="10">
        <f t="shared" ca="1" si="87"/>
        <v>0.21849999999999997</v>
      </c>
      <c r="F1126" s="9">
        <f t="shared" ca="1" si="88"/>
        <v>0.51949935089999966</v>
      </c>
      <c r="G1126" s="7"/>
      <c r="H1126" s="9"/>
      <c r="I1126" s="3"/>
      <c r="J1126" s="3"/>
      <c r="K1126" s="36"/>
      <c r="L1126" s="38"/>
      <c r="M1126" s="37"/>
      <c r="N1126" s="37"/>
      <c r="O1126" s="37"/>
    </row>
    <row r="1127" spans="1:15" x14ac:dyDescent="0.2">
      <c r="A1127">
        <f>+MassCurves!A1095</f>
        <v>1091</v>
      </c>
      <c r="B1127" s="10">
        <f t="shared" si="85"/>
        <v>3.4762599999999999</v>
      </c>
      <c r="C1127" s="3">
        <f t="shared" ca="1" si="89"/>
        <v>0.47159999999999974</v>
      </c>
      <c r="D1127" s="9">
        <f t="shared" ca="1" si="86"/>
        <v>0</v>
      </c>
      <c r="E1127" s="10">
        <f t="shared" ca="1" si="87"/>
        <v>0.21849999999999997</v>
      </c>
      <c r="F1127" s="9">
        <f t="shared" ca="1" si="88"/>
        <v>0.51949935089999966</v>
      </c>
      <c r="G1127" s="7"/>
      <c r="H1127" s="9"/>
      <c r="I1127" s="3"/>
      <c r="J1127" s="3"/>
      <c r="K1127" s="36"/>
      <c r="L1127" s="38"/>
      <c r="M1127" s="37"/>
      <c r="N1127" s="37"/>
      <c r="O1127" s="37"/>
    </row>
    <row r="1128" spans="1:15" x14ac:dyDescent="0.2">
      <c r="A1128">
        <f>+MassCurves!A1096</f>
        <v>1092</v>
      </c>
      <c r="B1128" s="10">
        <f t="shared" si="85"/>
        <v>3.4841200000000003</v>
      </c>
      <c r="C1128" s="3">
        <f t="shared" ca="1" si="89"/>
        <v>0.4716000000000008</v>
      </c>
      <c r="D1128" s="9">
        <f t="shared" ca="1" si="86"/>
        <v>0</v>
      </c>
      <c r="E1128" s="10">
        <f t="shared" ca="1" si="87"/>
        <v>0.21849999999999997</v>
      </c>
      <c r="F1128" s="9">
        <f t="shared" ca="1" si="88"/>
        <v>0.51949935090000088</v>
      </c>
      <c r="G1128" s="7"/>
      <c r="H1128" s="9"/>
      <c r="I1128" s="3"/>
      <c r="J1128" s="3"/>
      <c r="K1128" s="36"/>
      <c r="L1128" s="38"/>
      <c r="M1128" s="37"/>
      <c r="N1128" s="37"/>
      <c r="O1128" s="37"/>
    </row>
    <row r="1129" spans="1:15" x14ac:dyDescent="0.2">
      <c r="A1129">
        <f>+MassCurves!A1097</f>
        <v>1093</v>
      </c>
      <c r="B1129" s="10">
        <f t="shared" si="85"/>
        <v>3.4919800000000003</v>
      </c>
      <c r="C1129" s="3">
        <f t="shared" ca="1" si="89"/>
        <v>0.4716000000000008</v>
      </c>
      <c r="D1129" s="9">
        <f t="shared" ca="1" si="86"/>
        <v>0</v>
      </c>
      <c r="E1129" s="10">
        <f t="shared" ca="1" si="87"/>
        <v>0.21849999999999997</v>
      </c>
      <c r="F1129" s="9">
        <f t="shared" ca="1" si="88"/>
        <v>0.51949935090000088</v>
      </c>
      <c r="G1129" s="7"/>
      <c r="H1129" s="9"/>
      <c r="I1129" s="3"/>
      <c r="J1129" s="3"/>
      <c r="K1129" s="36"/>
      <c r="L1129" s="38"/>
      <c r="M1129" s="37"/>
      <c r="N1129" s="37"/>
      <c r="O1129" s="37"/>
    </row>
    <row r="1130" spans="1:15" x14ac:dyDescent="0.2">
      <c r="A1130">
        <f>+MassCurves!A1098</f>
        <v>1094</v>
      </c>
      <c r="B1130" s="10">
        <f t="shared" si="85"/>
        <v>3.4998400000000003</v>
      </c>
      <c r="C1130" s="3">
        <f t="shared" ca="1" si="89"/>
        <v>0.4716000000000008</v>
      </c>
      <c r="D1130" s="9">
        <f t="shared" ca="1" si="86"/>
        <v>0</v>
      </c>
      <c r="E1130" s="10">
        <f t="shared" ca="1" si="87"/>
        <v>0.21849999999999997</v>
      </c>
      <c r="F1130" s="9">
        <f t="shared" ca="1" si="88"/>
        <v>0.51949935090000088</v>
      </c>
      <c r="G1130" s="7"/>
      <c r="H1130" s="9"/>
      <c r="I1130" s="3"/>
      <c r="J1130" s="3"/>
      <c r="K1130" s="36"/>
      <c r="L1130" s="38"/>
      <c r="M1130" s="37"/>
      <c r="N1130" s="37"/>
      <c r="O1130" s="37"/>
    </row>
    <row r="1131" spans="1:15" x14ac:dyDescent="0.2">
      <c r="A1131">
        <f>+MassCurves!A1099</f>
        <v>1095</v>
      </c>
      <c r="B1131" s="10">
        <f t="shared" si="85"/>
        <v>3.5077000000000003</v>
      </c>
      <c r="C1131" s="3">
        <f t="shared" ca="1" si="89"/>
        <v>0.4716000000000008</v>
      </c>
      <c r="D1131" s="9">
        <f t="shared" ca="1" si="86"/>
        <v>0</v>
      </c>
      <c r="E1131" s="10">
        <f t="shared" ca="1" si="87"/>
        <v>0.21849999999999997</v>
      </c>
      <c r="F1131" s="9">
        <f t="shared" ca="1" si="88"/>
        <v>0.51949935090000088</v>
      </c>
      <c r="G1131" s="7"/>
      <c r="H1131" s="9"/>
      <c r="I1131" s="3"/>
      <c r="J1131" s="3"/>
      <c r="K1131" s="36"/>
      <c r="L1131" s="38"/>
      <c r="M1131" s="37"/>
      <c r="N1131" s="37"/>
      <c r="O1131" s="37"/>
    </row>
    <row r="1132" spans="1:15" x14ac:dyDescent="0.2">
      <c r="A1132">
        <f>+MassCurves!A1100</f>
        <v>1096</v>
      </c>
      <c r="B1132" s="10">
        <f t="shared" si="85"/>
        <v>3.5155600000000002</v>
      </c>
      <c r="C1132" s="3">
        <f t="shared" ca="1" si="89"/>
        <v>0.4716000000000008</v>
      </c>
      <c r="D1132" s="9">
        <f t="shared" ca="1" si="86"/>
        <v>0</v>
      </c>
      <c r="E1132" s="10">
        <f t="shared" ca="1" si="87"/>
        <v>0.21849999999999997</v>
      </c>
      <c r="F1132" s="9">
        <f t="shared" ca="1" si="88"/>
        <v>0.51949935090000088</v>
      </c>
      <c r="G1132" s="7"/>
      <c r="H1132" s="9"/>
      <c r="I1132" s="3"/>
      <c r="J1132" s="3"/>
      <c r="K1132" s="36"/>
      <c r="L1132" s="38"/>
      <c r="M1132" s="37"/>
      <c r="N1132" s="37"/>
      <c r="O1132" s="37"/>
    </row>
    <row r="1133" spans="1:15" x14ac:dyDescent="0.2">
      <c r="A1133">
        <f>+MassCurves!A1101</f>
        <v>1097</v>
      </c>
      <c r="B1133" s="10">
        <f t="shared" si="85"/>
        <v>3.5234200000000002</v>
      </c>
      <c r="C1133" s="3">
        <f t="shared" ca="1" si="89"/>
        <v>0.4716000000000008</v>
      </c>
      <c r="D1133" s="9">
        <f t="shared" ca="1" si="86"/>
        <v>0</v>
      </c>
      <c r="E1133" s="10">
        <f t="shared" ca="1" si="87"/>
        <v>0.21849999999999997</v>
      </c>
      <c r="F1133" s="9">
        <f t="shared" ca="1" si="88"/>
        <v>0.51949935090000088</v>
      </c>
      <c r="G1133" s="7"/>
      <c r="H1133" s="9"/>
      <c r="I1133" s="3"/>
      <c r="J1133" s="3"/>
      <c r="K1133" s="36"/>
      <c r="L1133" s="38"/>
      <c r="M1133" s="37"/>
      <c r="N1133" s="37"/>
      <c r="O1133" s="37"/>
    </row>
    <row r="1134" spans="1:15" x14ac:dyDescent="0.2">
      <c r="A1134">
        <f>+MassCurves!A1102</f>
        <v>1098</v>
      </c>
      <c r="B1134" s="10">
        <f t="shared" si="85"/>
        <v>3.5312800000000002</v>
      </c>
      <c r="C1134" s="3">
        <f t="shared" ca="1" si="89"/>
        <v>0.4716000000000008</v>
      </c>
      <c r="D1134" s="9">
        <f t="shared" ca="1" si="86"/>
        <v>0</v>
      </c>
      <c r="E1134" s="10">
        <f t="shared" ca="1" si="87"/>
        <v>0.21849999999999997</v>
      </c>
      <c r="F1134" s="9">
        <f t="shared" ca="1" si="88"/>
        <v>0.51949935090000088</v>
      </c>
      <c r="G1134" s="7"/>
      <c r="H1134" s="9"/>
      <c r="I1134" s="3"/>
      <c r="J1134" s="3"/>
      <c r="K1134" s="36"/>
      <c r="L1134" s="38"/>
      <c r="M1134" s="37"/>
      <c r="N1134" s="37"/>
      <c r="O1134" s="37"/>
    </row>
    <row r="1135" spans="1:15" x14ac:dyDescent="0.2">
      <c r="A1135">
        <f>+MassCurves!A1103</f>
        <v>1099</v>
      </c>
      <c r="B1135" s="10">
        <f t="shared" si="85"/>
        <v>3.5391400000000002</v>
      </c>
      <c r="C1135" s="3">
        <f t="shared" ca="1" si="89"/>
        <v>0.4716000000000008</v>
      </c>
      <c r="D1135" s="9">
        <f t="shared" ca="1" si="86"/>
        <v>0</v>
      </c>
      <c r="E1135" s="10">
        <f t="shared" ca="1" si="87"/>
        <v>0.21849999999999997</v>
      </c>
      <c r="F1135" s="9">
        <f t="shared" ca="1" si="88"/>
        <v>0.51949935090000088</v>
      </c>
      <c r="G1135" s="7"/>
      <c r="H1135" s="9"/>
      <c r="I1135" s="3"/>
      <c r="J1135" s="3"/>
      <c r="K1135" s="36"/>
      <c r="L1135" s="38"/>
      <c r="M1135" s="37"/>
      <c r="N1135" s="37"/>
      <c r="O1135" s="37"/>
    </row>
    <row r="1136" spans="1:15" x14ac:dyDescent="0.2">
      <c r="A1136">
        <f>+MassCurves!A1104</f>
        <v>1100</v>
      </c>
      <c r="B1136" s="10">
        <f t="shared" si="85"/>
        <v>3.5470000000000002</v>
      </c>
      <c r="C1136" s="3">
        <f t="shared" ca="1" si="89"/>
        <v>0.47159999999999974</v>
      </c>
      <c r="D1136" s="9">
        <f t="shared" ca="1" si="86"/>
        <v>0</v>
      </c>
      <c r="E1136" s="10">
        <f t="shared" ca="1" si="87"/>
        <v>0.21849999999999997</v>
      </c>
      <c r="F1136" s="9">
        <f t="shared" ca="1" si="88"/>
        <v>0.51949935089999966</v>
      </c>
      <c r="G1136" s="7"/>
      <c r="H1136" s="9"/>
      <c r="I1136" s="3"/>
      <c r="J1136" s="3"/>
      <c r="K1136" s="36"/>
      <c r="L1136" s="38"/>
      <c r="M1136" s="37"/>
      <c r="N1136" s="37"/>
      <c r="O1136" s="37"/>
    </row>
    <row r="1137" spans="1:15" x14ac:dyDescent="0.2">
      <c r="A1137">
        <f>+MassCurves!A1105</f>
        <v>1101</v>
      </c>
      <c r="B1137" s="10">
        <f t="shared" si="85"/>
        <v>3.5569000000000002</v>
      </c>
      <c r="C1137" s="3">
        <f t="shared" ca="1" si="89"/>
        <v>0.47649599999999992</v>
      </c>
      <c r="D1137" s="9">
        <f t="shared" ca="1" si="86"/>
        <v>0</v>
      </c>
      <c r="E1137" s="10">
        <f t="shared" ca="1" si="87"/>
        <v>0.21849999999999997</v>
      </c>
      <c r="F1137" s="9">
        <f t="shared" ca="1" si="88"/>
        <v>0.52489262660399982</v>
      </c>
      <c r="G1137" s="7"/>
      <c r="H1137" s="9"/>
      <c r="I1137" s="3"/>
      <c r="J1137" s="3"/>
      <c r="K1137" s="36"/>
      <c r="L1137" s="38"/>
      <c r="M1137" s="37"/>
      <c r="N1137" s="37"/>
      <c r="O1137" s="37"/>
    </row>
    <row r="1138" spans="1:15" x14ac:dyDescent="0.2">
      <c r="A1138">
        <f>+MassCurves!A1106</f>
        <v>1102</v>
      </c>
      <c r="B1138" s="10">
        <f t="shared" si="85"/>
        <v>3.5668000000000002</v>
      </c>
      <c r="C1138" s="3">
        <f t="shared" ca="1" si="89"/>
        <v>0.48139199999999999</v>
      </c>
      <c r="D1138" s="9">
        <f t="shared" ca="1" si="86"/>
        <v>0</v>
      </c>
      <c r="E1138" s="10">
        <f t="shared" ca="1" si="87"/>
        <v>0.21849999999999997</v>
      </c>
      <c r="F1138" s="9">
        <f t="shared" ca="1" si="88"/>
        <v>0.53028590230799999</v>
      </c>
      <c r="G1138" s="7"/>
      <c r="H1138" s="9"/>
      <c r="I1138" s="3"/>
      <c r="J1138" s="3"/>
      <c r="K1138" s="36"/>
      <c r="L1138" s="38"/>
      <c r="M1138" s="37"/>
      <c r="N1138" s="37"/>
      <c r="O1138" s="37"/>
    </row>
    <row r="1139" spans="1:15" x14ac:dyDescent="0.2">
      <c r="A1139">
        <f>+MassCurves!A1107</f>
        <v>1103</v>
      </c>
      <c r="B1139" s="10">
        <f t="shared" si="85"/>
        <v>3.5767000000000002</v>
      </c>
      <c r="C1139" s="3">
        <f t="shared" ca="1" si="89"/>
        <v>0.48628800000000005</v>
      </c>
      <c r="D1139" s="9">
        <f t="shared" ca="1" si="86"/>
        <v>0</v>
      </c>
      <c r="E1139" s="10">
        <f t="shared" ca="1" si="87"/>
        <v>0.21849999999999997</v>
      </c>
      <c r="F1139" s="9">
        <f t="shared" ca="1" si="88"/>
        <v>0.53567917801199993</v>
      </c>
      <c r="G1139" s="7"/>
      <c r="H1139" s="9"/>
      <c r="I1139" s="3"/>
      <c r="J1139" s="3"/>
      <c r="K1139" s="36"/>
      <c r="L1139" s="38"/>
      <c r="M1139" s="37"/>
      <c r="N1139" s="37"/>
      <c r="O1139" s="37"/>
    </row>
    <row r="1140" spans="1:15" x14ac:dyDescent="0.2">
      <c r="A1140">
        <f>+MassCurves!A1108</f>
        <v>1104</v>
      </c>
      <c r="B1140" s="10">
        <f t="shared" si="85"/>
        <v>3.5866000000000002</v>
      </c>
      <c r="C1140" s="3">
        <f t="shared" ca="1" si="89"/>
        <v>0.49118400000000018</v>
      </c>
      <c r="D1140" s="9">
        <f t="shared" ca="1" si="86"/>
        <v>0</v>
      </c>
      <c r="E1140" s="10">
        <f t="shared" ca="1" si="87"/>
        <v>0.21849999999999997</v>
      </c>
      <c r="F1140" s="9">
        <f t="shared" ca="1" si="88"/>
        <v>0.5410724537160001</v>
      </c>
      <c r="G1140" s="7"/>
      <c r="H1140" s="9"/>
      <c r="I1140" s="3"/>
      <c r="J1140" s="3"/>
      <c r="K1140" s="36"/>
      <c r="L1140" s="38"/>
      <c r="M1140" s="37"/>
      <c r="N1140" s="37"/>
      <c r="O1140" s="37"/>
    </row>
    <row r="1141" spans="1:15" x14ac:dyDescent="0.2">
      <c r="A1141">
        <f>+MassCurves!A1109</f>
        <v>1105</v>
      </c>
      <c r="B1141" s="10">
        <f t="shared" si="85"/>
        <v>3.5964999999999998</v>
      </c>
      <c r="C1141" s="3">
        <f t="shared" ca="1" si="89"/>
        <v>0.49607999999999924</v>
      </c>
      <c r="D1141" s="9">
        <f t="shared" ca="1" si="86"/>
        <v>0</v>
      </c>
      <c r="E1141" s="10">
        <f t="shared" ca="1" si="87"/>
        <v>0.21849999999999997</v>
      </c>
      <c r="F1141" s="9">
        <f t="shared" ca="1" si="88"/>
        <v>0.54646572941999905</v>
      </c>
      <c r="G1141" s="7"/>
      <c r="H1141" s="9"/>
      <c r="I1141" s="3"/>
      <c r="J1141" s="3"/>
      <c r="K1141" s="36"/>
      <c r="L1141" s="38"/>
      <c r="M1141" s="37"/>
      <c r="N1141" s="37"/>
      <c r="O1141" s="37"/>
    </row>
    <row r="1142" spans="1:15" x14ac:dyDescent="0.2">
      <c r="A1142">
        <f>+MassCurves!A1110</f>
        <v>1106</v>
      </c>
      <c r="B1142" s="10">
        <f t="shared" si="85"/>
        <v>3.6063999999999998</v>
      </c>
      <c r="C1142" s="3">
        <f t="shared" ca="1" si="89"/>
        <v>0.50097599999999931</v>
      </c>
      <c r="D1142" s="9">
        <f t="shared" ca="1" si="86"/>
        <v>2.9487523534044159E-16</v>
      </c>
      <c r="E1142" s="10">
        <f t="shared" ca="1" si="87"/>
        <v>0.21850000000000019</v>
      </c>
      <c r="F1142" s="9">
        <f t="shared" ca="1" si="88"/>
        <v>0.55185900512399977</v>
      </c>
      <c r="G1142" s="7"/>
      <c r="H1142" s="9"/>
      <c r="I1142" s="3"/>
      <c r="J1142" s="3"/>
      <c r="K1142" s="36"/>
      <c r="L1142" s="38"/>
      <c r="M1142" s="37"/>
      <c r="N1142" s="37"/>
      <c r="O1142" s="37"/>
    </row>
    <row r="1143" spans="1:15" x14ac:dyDescent="0.2">
      <c r="A1143">
        <f>+MassCurves!A1111</f>
        <v>1107</v>
      </c>
      <c r="B1143" s="10">
        <f t="shared" si="85"/>
        <v>3.6162999999999998</v>
      </c>
      <c r="C1143" s="3">
        <f t="shared" ca="1" si="89"/>
        <v>0.50587199999999932</v>
      </c>
      <c r="D1143" s="9">
        <f t="shared" ca="1" si="86"/>
        <v>2.9487523534044159E-16</v>
      </c>
      <c r="E1143" s="10">
        <f t="shared" ca="1" si="87"/>
        <v>0.21850000000000019</v>
      </c>
      <c r="F1143" s="9">
        <f t="shared" ca="1" si="88"/>
        <v>0.55725228082799971</v>
      </c>
      <c r="G1143" s="7"/>
      <c r="H1143" s="9"/>
      <c r="I1143" s="3"/>
      <c r="J1143" s="3"/>
      <c r="K1143" s="36"/>
      <c r="L1143" s="38"/>
      <c r="M1143" s="37"/>
      <c r="N1143" s="37"/>
      <c r="O1143" s="37"/>
    </row>
    <row r="1144" spans="1:15" x14ac:dyDescent="0.2">
      <c r="A1144">
        <f>+MassCurves!A1112</f>
        <v>1108</v>
      </c>
      <c r="B1144" s="10">
        <f t="shared" si="85"/>
        <v>3.6261999999999999</v>
      </c>
      <c r="C1144" s="3">
        <f t="shared" ca="1" si="89"/>
        <v>0.51076799999999956</v>
      </c>
      <c r="D1144" s="9">
        <f t="shared" ca="1" si="86"/>
        <v>1.3280000000000307E-2</v>
      </c>
      <c r="E1144" s="10">
        <f t="shared" ca="1" si="87"/>
        <v>0.2287256000000002</v>
      </c>
      <c r="F1144" s="9">
        <f t="shared" ca="1" si="88"/>
        <v>0.58897685357032314</v>
      </c>
      <c r="G1144" s="7"/>
      <c r="H1144" s="9"/>
      <c r="I1144" s="3"/>
      <c r="J1144" s="3"/>
      <c r="K1144" s="36"/>
      <c r="L1144" s="38"/>
      <c r="M1144" s="37"/>
      <c r="N1144" s="37"/>
      <c r="O1144" s="37"/>
    </row>
    <row r="1145" spans="1:15" x14ac:dyDescent="0.2">
      <c r="A1145">
        <f>+MassCurves!A1113</f>
        <v>1109</v>
      </c>
      <c r="B1145" s="10">
        <f t="shared" si="85"/>
        <v>3.6360999999999999</v>
      </c>
      <c r="C1145" s="3">
        <f t="shared" ca="1" si="89"/>
        <v>0.51566399999999957</v>
      </c>
      <c r="D1145" s="9">
        <f t="shared" ca="1" si="86"/>
        <v>1.3280000000000307E-2</v>
      </c>
      <c r="E1145" s="10">
        <f t="shared" ca="1" si="87"/>
        <v>0.2287256000000002</v>
      </c>
      <c r="F1145" s="9">
        <f t="shared" ca="1" si="88"/>
        <v>0.59462252964063367</v>
      </c>
      <c r="G1145" s="7"/>
      <c r="H1145" s="9"/>
      <c r="I1145" s="3"/>
      <c r="J1145" s="3"/>
      <c r="K1145" s="36"/>
      <c r="L1145" s="38"/>
      <c r="M1145" s="37"/>
      <c r="N1145" s="37"/>
      <c r="O1145" s="37"/>
    </row>
    <row r="1146" spans="1:15" x14ac:dyDescent="0.2">
      <c r="A1146">
        <f>+MassCurves!A1114</f>
        <v>1110</v>
      </c>
      <c r="B1146" s="10">
        <f t="shared" si="85"/>
        <v>3.6459999999999999</v>
      </c>
      <c r="C1146" s="3">
        <f t="shared" ca="1" si="89"/>
        <v>0.52055999999999969</v>
      </c>
      <c r="D1146" s="9">
        <f t="shared" ca="1" si="86"/>
        <v>2.6560000000000319E-2</v>
      </c>
      <c r="E1146" s="10">
        <f t="shared" ca="1" si="87"/>
        <v>0.23895120000000022</v>
      </c>
      <c r="F1146" s="9">
        <f t="shared" ca="1" si="88"/>
        <v>0.62710430348188817</v>
      </c>
      <c r="G1146" s="7"/>
      <c r="H1146" s="9"/>
      <c r="I1146" s="3"/>
      <c r="J1146" s="3"/>
      <c r="K1146" s="36"/>
      <c r="L1146" s="38"/>
      <c r="M1146" s="37"/>
      <c r="N1146" s="37"/>
      <c r="O1146" s="37"/>
    </row>
    <row r="1147" spans="1:15" x14ac:dyDescent="0.2">
      <c r="A1147">
        <f>+MassCurves!A1115</f>
        <v>1111</v>
      </c>
      <c r="B1147" s="10">
        <f t="shared" si="85"/>
        <v>3.6568000000000001</v>
      </c>
      <c r="C1147" s="3">
        <f t="shared" ca="1" si="89"/>
        <v>0.52761600000000008</v>
      </c>
      <c r="D1147" s="9">
        <f t="shared" ca="1" si="86"/>
        <v>2.6560000000000319E-2</v>
      </c>
      <c r="E1147" s="10">
        <f t="shared" ca="1" si="87"/>
        <v>0.23895120000000022</v>
      </c>
      <c r="F1147" s="9">
        <f t="shared" ca="1" si="88"/>
        <v>0.63560447246407736</v>
      </c>
      <c r="G1147" s="7"/>
      <c r="H1147" s="9"/>
      <c r="I1147" s="3"/>
      <c r="J1147" s="3"/>
      <c r="K1147" s="36"/>
      <c r="L1147" s="38"/>
      <c r="M1147" s="37"/>
      <c r="N1147" s="37"/>
      <c r="O1147" s="37"/>
    </row>
    <row r="1148" spans="1:15" x14ac:dyDescent="0.2">
      <c r="A1148">
        <f>+MassCurves!A1116</f>
        <v>1112</v>
      </c>
      <c r="B1148" s="10">
        <f t="shared" si="85"/>
        <v>3.6675999999999997</v>
      </c>
      <c r="C1148" s="3">
        <f t="shared" ca="1" si="89"/>
        <v>0.53467199999999948</v>
      </c>
      <c r="D1148" s="9">
        <f t="shared" ca="1" si="86"/>
        <v>3.9840000000000333E-2</v>
      </c>
      <c r="E1148" s="10">
        <f t="shared" ca="1" si="87"/>
        <v>0.24917680000000023</v>
      </c>
      <c r="F1148" s="9">
        <f t="shared" ca="1" si="88"/>
        <v>0.67166824615539833</v>
      </c>
      <c r="G1148" s="7"/>
      <c r="H1148" s="9"/>
      <c r="I1148" s="3"/>
      <c r="J1148" s="3"/>
      <c r="K1148" s="36"/>
      <c r="L1148" s="38"/>
      <c r="M1148" s="37"/>
      <c r="N1148" s="37"/>
      <c r="O1148" s="37"/>
    </row>
    <row r="1149" spans="1:15" x14ac:dyDescent="0.2">
      <c r="A1149">
        <f>+MassCurves!A1117</f>
        <v>1113</v>
      </c>
      <c r="B1149" s="10">
        <f t="shared" si="85"/>
        <v>3.6783999999999999</v>
      </c>
      <c r="C1149" s="3">
        <f t="shared" ca="1" si="89"/>
        <v>0.54172799999999977</v>
      </c>
      <c r="D1149" s="9">
        <f t="shared" ca="1" si="86"/>
        <v>5.3120000000000347E-2</v>
      </c>
      <c r="E1149" s="10">
        <f t="shared" ca="1" si="87"/>
        <v>0.25940240000000025</v>
      </c>
      <c r="F1149" s="9">
        <f t="shared" ca="1" si="88"/>
        <v>0.7084595267849092</v>
      </c>
      <c r="G1149" s="7"/>
      <c r="H1149" s="9"/>
      <c r="I1149" s="3"/>
      <c r="J1149" s="3"/>
      <c r="K1149" s="36"/>
      <c r="L1149" s="38"/>
      <c r="M1149" s="37"/>
      <c r="N1149" s="37"/>
      <c r="O1149" s="37"/>
    </row>
    <row r="1150" spans="1:15" x14ac:dyDescent="0.2">
      <c r="A1150">
        <f>+MassCurves!A1118</f>
        <v>1114</v>
      </c>
      <c r="B1150" s="10">
        <f t="shared" si="85"/>
        <v>3.6892</v>
      </c>
      <c r="C1150" s="3">
        <f t="shared" ca="1" si="89"/>
        <v>0.54878400000000027</v>
      </c>
      <c r="D1150" s="9">
        <f t="shared" ca="1" si="86"/>
        <v>5.3120000000000347E-2</v>
      </c>
      <c r="E1150" s="10">
        <f t="shared" ca="1" si="87"/>
        <v>0.25940240000000025</v>
      </c>
      <c r="F1150" s="9">
        <f t="shared" ca="1" si="88"/>
        <v>0.71768720270528741</v>
      </c>
      <c r="G1150" s="7"/>
      <c r="H1150" s="9"/>
      <c r="I1150" s="3"/>
      <c r="J1150" s="3"/>
      <c r="K1150" s="36"/>
      <c r="L1150" s="38"/>
      <c r="M1150" s="37"/>
      <c r="N1150" s="37"/>
      <c r="O1150" s="37"/>
    </row>
    <row r="1151" spans="1:15" x14ac:dyDescent="0.2">
      <c r="A1151">
        <f>+MassCurves!A1119</f>
        <v>1115</v>
      </c>
      <c r="B1151" s="10">
        <f t="shared" si="85"/>
        <v>3.7</v>
      </c>
      <c r="C1151" s="3">
        <f t="shared" ca="1" si="89"/>
        <v>0.55584000000000056</v>
      </c>
      <c r="D1151" s="9">
        <f t="shared" ca="1" si="86"/>
        <v>6.6400000000000362E-2</v>
      </c>
      <c r="E1151" s="10">
        <f t="shared" ca="1" si="87"/>
        <v>0.26962800000000026</v>
      </c>
      <c r="F1151" s="9">
        <f t="shared" ca="1" si="88"/>
        <v>0.7555697437420813</v>
      </c>
      <c r="G1151" s="7"/>
      <c r="H1151" s="9"/>
      <c r="I1151" s="3"/>
      <c r="J1151" s="3"/>
      <c r="K1151" s="36"/>
      <c r="L1151" s="38"/>
      <c r="M1151" s="37"/>
      <c r="N1151" s="37"/>
      <c r="O1151" s="37"/>
    </row>
    <row r="1152" spans="1:15" x14ac:dyDescent="0.2">
      <c r="A1152">
        <f>+MassCurves!A1120</f>
        <v>1116</v>
      </c>
      <c r="B1152" s="10">
        <f t="shared" si="85"/>
        <v>3.7107999999999999</v>
      </c>
      <c r="C1152" s="3">
        <f t="shared" ca="1" si="89"/>
        <v>0.56289599999999995</v>
      </c>
      <c r="D1152" s="9">
        <f t="shared" ca="1" si="86"/>
        <v>7.9680000000000376E-2</v>
      </c>
      <c r="E1152" s="10">
        <f t="shared" ca="1" si="87"/>
        <v>0.27985360000000026</v>
      </c>
      <c r="F1152" s="9">
        <f t="shared" ca="1" si="88"/>
        <v>0.7941797917170631</v>
      </c>
      <c r="G1152" s="7"/>
      <c r="H1152" s="9"/>
      <c r="I1152" s="3"/>
      <c r="J1152" s="3"/>
      <c r="K1152" s="36"/>
      <c r="L1152" s="38"/>
      <c r="M1152" s="37"/>
      <c r="N1152" s="37"/>
      <c r="O1152" s="37"/>
    </row>
    <row r="1153" spans="1:15" x14ac:dyDescent="0.2">
      <c r="A1153">
        <f>+MassCurves!A1121</f>
        <v>1117</v>
      </c>
      <c r="B1153" s="10">
        <f t="shared" si="85"/>
        <v>3.7216</v>
      </c>
      <c r="C1153" s="3">
        <f t="shared" ca="1" si="89"/>
        <v>0.56995199999999924</v>
      </c>
      <c r="D1153" s="9">
        <f t="shared" ca="1" si="86"/>
        <v>7.9680000000000376E-2</v>
      </c>
      <c r="E1153" s="10">
        <f t="shared" ca="1" si="87"/>
        <v>0.27985360000000026</v>
      </c>
      <c r="F1153" s="9">
        <f t="shared" ca="1" si="88"/>
        <v>0.80413497457562844</v>
      </c>
      <c r="G1153" s="7"/>
      <c r="H1153" s="9"/>
      <c r="I1153" s="3"/>
      <c r="J1153" s="3"/>
      <c r="K1153" s="36"/>
      <c r="L1153" s="38"/>
      <c r="M1153" s="37"/>
      <c r="N1153" s="37"/>
      <c r="O1153" s="37"/>
    </row>
    <row r="1154" spans="1:15" x14ac:dyDescent="0.2">
      <c r="A1154">
        <f>+MassCurves!A1122</f>
        <v>1118</v>
      </c>
      <c r="B1154" s="10">
        <f t="shared" si="85"/>
        <v>3.7324000000000002</v>
      </c>
      <c r="C1154" s="3">
        <f t="shared" ca="1" si="89"/>
        <v>0.57700799999999974</v>
      </c>
      <c r="D1154" s="9">
        <f t="shared" ca="1" si="86"/>
        <v>9.2960000000000376E-2</v>
      </c>
      <c r="E1154" s="10">
        <f t="shared" ca="1" si="87"/>
        <v>0.29007920000000026</v>
      </c>
      <c r="F1154" s="9">
        <f t="shared" ca="1" si="88"/>
        <v>0.84383628295789481</v>
      </c>
      <c r="G1154" s="7"/>
      <c r="H1154" s="9"/>
      <c r="I1154" s="3"/>
      <c r="J1154" s="3"/>
      <c r="K1154" s="36"/>
      <c r="L1154" s="38"/>
      <c r="M1154" s="37"/>
      <c r="N1154" s="37"/>
      <c r="O1154" s="37"/>
    </row>
    <row r="1155" spans="1:15" x14ac:dyDescent="0.2">
      <c r="A1155">
        <f>+MassCurves!A1123</f>
        <v>1119</v>
      </c>
      <c r="B1155" s="10">
        <f t="shared" si="85"/>
        <v>3.7431999999999999</v>
      </c>
      <c r="C1155" s="3">
        <f t="shared" ca="1" si="89"/>
        <v>0.58406399999999903</v>
      </c>
      <c r="D1155" s="9">
        <f t="shared" ca="1" si="86"/>
        <v>0.10624000000000039</v>
      </c>
      <c r="E1155" s="10">
        <f t="shared" ca="1" si="87"/>
        <v>0.30030480000000026</v>
      </c>
      <c r="F1155" s="9">
        <f t="shared" ca="1" si="88"/>
        <v>0.88426509827834809</v>
      </c>
      <c r="G1155" s="7"/>
      <c r="H1155" s="9"/>
      <c r="I1155" s="3"/>
      <c r="J1155" s="3"/>
      <c r="K1155" s="36"/>
      <c r="L1155" s="38"/>
      <c r="M1155" s="37"/>
      <c r="N1155" s="37"/>
      <c r="O1155" s="37"/>
    </row>
    <row r="1156" spans="1:15" x14ac:dyDescent="0.2">
      <c r="A1156">
        <f>+MassCurves!A1124</f>
        <v>1120</v>
      </c>
      <c r="B1156" s="10">
        <f t="shared" si="85"/>
        <v>3.754</v>
      </c>
      <c r="C1156" s="3">
        <f t="shared" ca="1" si="89"/>
        <v>0.59111999999999931</v>
      </c>
      <c r="D1156" s="9">
        <f t="shared" ca="1" si="86"/>
        <v>0.1195200000000004</v>
      </c>
      <c r="E1156" s="10">
        <f t="shared" ca="1" si="87"/>
        <v>0.31053040000000032</v>
      </c>
      <c r="F1156" s="9">
        <f t="shared" ca="1" si="88"/>
        <v>0.92542142053699183</v>
      </c>
      <c r="G1156" s="7"/>
      <c r="H1156" s="9"/>
      <c r="I1156" s="3"/>
      <c r="J1156" s="3"/>
      <c r="K1156" s="36"/>
      <c r="L1156" s="38"/>
      <c r="M1156" s="37"/>
      <c r="N1156" s="37"/>
      <c r="O1156" s="37"/>
    </row>
    <row r="1157" spans="1:15" x14ac:dyDescent="0.2">
      <c r="A1157">
        <f>+MassCurves!A1125</f>
        <v>1121</v>
      </c>
      <c r="B1157" s="10">
        <f t="shared" si="85"/>
        <v>3.7650000000000001</v>
      </c>
      <c r="C1157" s="3">
        <f t="shared" ca="1" si="89"/>
        <v>0.59865599999999974</v>
      </c>
      <c r="D1157" s="9">
        <f t="shared" ca="1" si="86"/>
        <v>0.1195200000000004</v>
      </c>
      <c r="E1157" s="10">
        <f t="shared" ca="1" si="87"/>
        <v>0.31053040000000032</v>
      </c>
      <c r="F1157" s="9">
        <f t="shared" ca="1" si="88"/>
        <v>0.93721932252841011</v>
      </c>
      <c r="G1157" s="7"/>
      <c r="H1157" s="9"/>
      <c r="I1157" s="3"/>
      <c r="J1157" s="3"/>
      <c r="K1157" s="36"/>
      <c r="L1157" s="38"/>
      <c r="M1157" s="37"/>
      <c r="N1157" s="37"/>
      <c r="O1157" s="37"/>
    </row>
    <row r="1158" spans="1:15" x14ac:dyDescent="0.2">
      <c r="A1158">
        <f>+MassCurves!A1126</f>
        <v>1122</v>
      </c>
      <c r="B1158" s="10">
        <f t="shared" si="85"/>
        <v>3.7759999999999998</v>
      </c>
      <c r="C1158" s="3">
        <f t="shared" ca="1" si="89"/>
        <v>0.60619199999999906</v>
      </c>
      <c r="D1158" s="9">
        <f t="shared" ca="1" si="86"/>
        <v>0.13280000000000042</v>
      </c>
      <c r="E1158" s="10">
        <f t="shared" ca="1" si="87"/>
        <v>0.32075600000000026</v>
      </c>
      <c r="F1158" s="9">
        <f t="shared" ca="1" si="88"/>
        <v>0.98026785418780737</v>
      </c>
      <c r="G1158" s="7"/>
      <c r="H1158" s="9"/>
      <c r="I1158" s="3"/>
      <c r="J1158" s="3"/>
      <c r="K1158" s="36"/>
      <c r="L1158" s="38"/>
      <c r="M1158" s="37"/>
      <c r="N1158" s="37"/>
      <c r="O1158" s="37"/>
    </row>
    <row r="1159" spans="1:15" x14ac:dyDescent="0.2">
      <c r="A1159">
        <f>+MassCurves!A1127</f>
        <v>1123</v>
      </c>
      <c r="B1159" s="10">
        <f t="shared" si="85"/>
        <v>3.7869999999999999</v>
      </c>
      <c r="C1159" s="3">
        <f t="shared" ca="1" si="89"/>
        <v>0.61372799999999939</v>
      </c>
      <c r="D1159" s="9">
        <f t="shared" ca="1" si="86"/>
        <v>0.14608000000000043</v>
      </c>
      <c r="E1159" s="10">
        <f t="shared" ca="1" si="87"/>
        <v>0.33098160000000032</v>
      </c>
      <c r="F1159" s="9">
        <f t="shared" ca="1" si="88"/>
        <v>1.0240933830532992</v>
      </c>
      <c r="G1159" s="7"/>
      <c r="H1159" s="9"/>
      <c r="I1159" s="3"/>
      <c r="J1159" s="3"/>
      <c r="K1159" s="36"/>
      <c r="L1159" s="38"/>
      <c r="M1159" s="37"/>
      <c r="N1159" s="37"/>
      <c r="O1159" s="37"/>
    </row>
    <row r="1160" spans="1:15" x14ac:dyDescent="0.2">
      <c r="A1160">
        <f>+MassCurves!A1128</f>
        <v>1124</v>
      </c>
      <c r="B1160" s="10">
        <f t="shared" si="85"/>
        <v>3.798</v>
      </c>
      <c r="C1160" s="3">
        <f t="shared" ca="1" si="89"/>
        <v>0.62126399999999971</v>
      </c>
      <c r="D1160" s="9">
        <f t="shared" ca="1" si="86"/>
        <v>0.15936000000000045</v>
      </c>
      <c r="E1160" s="10">
        <f t="shared" ca="1" si="87"/>
        <v>0.34120720000000032</v>
      </c>
      <c r="F1160" s="9">
        <f t="shared" ca="1" si="88"/>
        <v>1.0686959091248835</v>
      </c>
      <c r="G1160" s="7"/>
      <c r="H1160" s="9"/>
      <c r="I1160" s="3"/>
      <c r="J1160" s="3"/>
      <c r="K1160" s="36"/>
      <c r="L1160" s="38"/>
      <c r="M1160" s="37"/>
      <c r="N1160" s="37"/>
      <c r="O1160" s="37"/>
    </row>
    <row r="1161" spans="1:15" x14ac:dyDescent="0.2">
      <c r="A1161">
        <f>+MassCurves!A1129</f>
        <v>1125</v>
      </c>
      <c r="B1161" s="10">
        <f t="shared" si="85"/>
        <v>3.8090000000000002</v>
      </c>
      <c r="C1161" s="3">
        <f t="shared" ca="1" si="89"/>
        <v>0.62880000000000003</v>
      </c>
      <c r="D1161" s="9">
        <f t="shared" ca="1" si="86"/>
        <v>0.15936000000000045</v>
      </c>
      <c r="E1161" s="10">
        <f t="shared" ca="1" si="87"/>
        <v>0.34120720000000032</v>
      </c>
      <c r="F1161" s="9">
        <f t="shared" ca="1" si="88"/>
        <v>1.081659306925441</v>
      </c>
      <c r="G1161" s="7"/>
      <c r="H1161" s="9"/>
      <c r="I1161" s="3"/>
      <c r="J1161" s="3"/>
      <c r="K1161" s="36"/>
      <c r="L1161" s="38"/>
      <c r="M1161" s="37"/>
      <c r="N1161" s="37"/>
      <c r="O1161" s="37"/>
    </row>
    <row r="1162" spans="1:15" x14ac:dyDescent="0.2">
      <c r="A1162">
        <f>+MassCurves!A1130</f>
        <v>1126</v>
      </c>
      <c r="B1162" s="10">
        <f t="shared" si="85"/>
        <v>3.82</v>
      </c>
      <c r="C1162" s="3">
        <f t="shared" ca="1" si="89"/>
        <v>0.63143999999999922</v>
      </c>
      <c r="D1162" s="9">
        <f t="shared" ca="1" si="86"/>
        <v>0.17264000000000046</v>
      </c>
      <c r="E1162" s="10">
        <f t="shared" ca="1" si="87"/>
        <v>0.35143280000000032</v>
      </c>
      <c r="F1162" s="9">
        <f t="shared" ca="1" si="88"/>
        <v>1.1187528483401274</v>
      </c>
      <c r="G1162" s="7"/>
      <c r="H1162" s="9"/>
      <c r="I1162" s="3"/>
      <c r="J1162" s="3"/>
      <c r="K1162" s="36"/>
      <c r="L1162" s="38"/>
      <c r="M1162" s="37"/>
      <c r="N1162" s="37"/>
      <c r="O1162" s="37"/>
    </row>
    <row r="1163" spans="1:15" x14ac:dyDescent="0.2">
      <c r="A1163">
        <f>+MassCurves!A1131</f>
        <v>1127</v>
      </c>
      <c r="B1163" s="10">
        <f t="shared" si="85"/>
        <v>3.831</v>
      </c>
      <c r="C1163" s="3">
        <f t="shared" ca="1" si="89"/>
        <v>0.63407999999999942</v>
      </c>
      <c r="D1163" s="9">
        <f t="shared" ca="1" si="86"/>
        <v>0.17264000000000046</v>
      </c>
      <c r="E1163" s="10">
        <f t="shared" ca="1" si="87"/>
        <v>0.35143280000000032</v>
      </c>
      <c r="F1163" s="9">
        <f t="shared" ca="1" si="88"/>
        <v>1.1234302642776959</v>
      </c>
      <c r="G1163" s="7"/>
      <c r="H1163" s="9"/>
      <c r="I1163" s="3"/>
      <c r="J1163" s="3"/>
      <c r="K1163" s="36"/>
      <c r="L1163" s="38"/>
      <c r="M1163" s="37"/>
      <c r="N1163" s="37"/>
      <c r="O1163" s="37"/>
    </row>
    <row r="1164" spans="1:15" x14ac:dyDescent="0.2">
      <c r="A1164">
        <f>+MassCurves!A1132</f>
        <v>1128</v>
      </c>
      <c r="B1164" s="10">
        <f t="shared" si="85"/>
        <v>3.8420000000000001</v>
      </c>
      <c r="C1164" s="3">
        <f t="shared" ca="1" si="89"/>
        <v>0.63671999999999973</v>
      </c>
      <c r="D1164" s="9">
        <f t="shared" ca="1" si="86"/>
        <v>0.17264000000000046</v>
      </c>
      <c r="E1164" s="10">
        <f t="shared" ca="1" si="87"/>
        <v>0.35143280000000032</v>
      </c>
      <c r="F1164" s="9">
        <f t="shared" ca="1" si="88"/>
        <v>1.1281076802152645</v>
      </c>
      <c r="G1164" s="7"/>
      <c r="H1164" s="9"/>
      <c r="I1164" s="3"/>
      <c r="J1164" s="3"/>
      <c r="K1164" s="36"/>
      <c r="L1164" s="38"/>
      <c r="M1164" s="37"/>
      <c r="N1164" s="37"/>
      <c r="O1164" s="37"/>
    </row>
    <row r="1165" spans="1:15" x14ac:dyDescent="0.2">
      <c r="A1165">
        <f>+MassCurves!A1133</f>
        <v>1129</v>
      </c>
      <c r="B1165" s="10">
        <f t="shared" si="85"/>
        <v>3.8529999999999998</v>
      </c>
      <c r="C1165" s="3">
        <f t="shared" ca="1" si="89"/>
        <v>0.63935999999999893</v>
      </c>
      <c r="D1165" s="9">
        <f t="shared" ca="1" si="86"/>
        <v>0.17264000000000046</v>
      </c>
      <c r="E1165" s="10">
        <f t="shared" ca="1" si="87"/>
        <v>0.35143280000000032</v>
      </c>
      <c r="F1165" s="9">
        <f t="shared" ca="1" si="88"/>
        <v>1.1327850961528312</v>
      </c>
      <c r="G1165" s="7"/>
      <c r="H1165" s="9"/>
      <c r="I1165" s="3"/>
      <c r="J1165" s="3"/>
      <c r="K1165" s="36"/>
      <c r="L1165" s="38"/>
      <c r="M1165" s="37"/>
      <c r="N1165" s="37"/>
      <c r="O1165" s="37"/>
    </row>
    <row r="1166" spans="1:15" x14ac:dyDescent="0.2">
      <c r="A1166">
        <f>+MassCurves!A1134</f>
        <v>1130</v>
      </c>
      <c r="B1166" s="10">
        <f t="shared" si="85"/>
        <v>3.8639999999999999</v>
      </c>
      <c r="C1166" s="3">
        <f t="shared" ca="1" si="89"/>
        <v>0.64200000000000013</v>
      </c>
      <c r="D1166" s="9">
        <f t="shared" ca="1" si="86"/>
        <v>0.18592000000000047</v>
      </c>
      <c r="E1166" s="10">
        <f t="shared" ca="1" si="87"/>
        <v>0.36165840000000038</v>
      </c>
      <c r="F1166" s="9">
        <f t="shared" ca="1" si="88"/>
        <v>1.1705591287512014</v>
      </c>
      <c r="G1166" s="7"/>
      <c r="H1166" s="9"/>
      <c r="I1166" s="3"/>
      <c r="J1166" s="3"/>
      <c r="K1166" s="36"/>
      <c r="L1166" s="38"/>
      <c r="M1166" s="37"/>
      <c r="N1166" s="37"/>
      <c r="O1166" s="37"/>
    </row>
    <row r="1167" spans="1:15" x14ac:dyDescent="0.2">
      <c r="A1167">
        <f>+MassCurves!A1135</f>
        <v>1131</v>
      </c>
      <c r="B1167" s="10">
        <f t="shared" si="85"/>
        <v>3.8780000000000001</v>
      </c>
      <c r="C1167" s="3">
        <f t="shared" ca="1" si="89"/>
        <v>0.65184000000000064</v>
      </c>
      <c r="D1167" s="9">
        <f t="shared" ca="1" si="86"/>
        <v>0.19920000000000049</v>
      </c>
      <c r="E1167" s="10">
        <f t="shared" ca="1" si="87"/>
        <v>0.37188400000000033</v>
      </c>
      <c r="F1167" s="9">
        <f t="shared" ca="1" si="88"/>
        <v>1.2221043007622423</v>
      </c>
      <c r="G1167" s="7"/>
      <c r="H1167" s="9"/>
      <c r="I1167" s="3"/>
      <c r="J1167" s="3"/>
      <c r="K1167" s="36"/>
      <c r="L1167" s="38"/>
      <c r="M1167" s="37"/>
      <c r="N1167" s="37"/>
      <c r="O1167" s="37"/>
    </row>
    <row r="1168" spans="1:15" x14ac:dyDescent="0.2">
      <c r="A1168">
        <f>+MassCurves!A1136</f>
        <v>1132</v>
      </c>
      <c r="B1168" s="10">
        <f t="shared" si="85"/>
        <v>3.8919999999999999</v>
      </c>
      <c r="C1168" s="3">
        <f t="shared" ca="1" si="89"/>
        <v>0.66168000000000016</v>
      </c>
      <c r="D1168" s="9">
        <f t="shared" ca="1" si="86"/>
        <v>0.2124800000000005</v>
      </c>
      <c r="E1168" s="10">
        <f t="shared" ca="1" si="87"/>
        <v>0.38210960000000038</v>
      </c>
      <c r="F1168" s="9">
        <f t="shared" ca="1" si="88"/>
        <v>1.2746640232653135</v>
      </c>
      <c r="G1168" s="7"/>
      <c r="H1168" s="9"/>
      <c r="I1168" s="3"/>
      <c r="J1168" s="3"/>
      <c r="K1168" s="36"/>
      <c r="L1168" s="38"/>
      <c r="M1168" s="37"/>
      <c r="N1168" s="37"/>
      <c r="O1168" s="37"/>
    </row>
    <row r="1169" spans="1:15" x14ac:dyDescent="0.2">
      <c r="A1169">
        <f>+MassCurves!A1137</f>
        <v>1133</v>
      </c>
      <c r="B1169" s="10">
        <f t="shared" si="85"/>
        <v>3.9060000000000001</v>
      </c>
      <c r="C1169" s="3">
        <f t="shared" ca="1" si="89"/>
        <v>0.67152000000000067</v>
      </c>
      <c r="D1169" s="9">
        <f t="shared" ca="1" si="86"/>
        <v>0.22576000000000052</v>
      </c>
      <c r="E1169" s="10">
        <f t="shared" ca="1" si="87"/>
        <v>0.39233520000000038</v>
      </c>
      <c r="F1169" s="9">
        <f t="shared" ca="1" si="88"/>
        <v>1.3282382962604187</v>
      </c>
      <c r="G1169" s="7"/>
      <c r="H1169" s="9"/>
      <c r="I1169" s="3"/>
      <c r="J1169" s="3"/>
      <c r="K1169" s="36"/>
      <c r="L1169" s="38"/>
      <c r="M1169" s="37"/>
      <c r="N1169" s="37"/>
      <c r="O1169" s="37"/>
    </row>
    <row r="1170" spans="1:15" x14ac:dyDescent="0.2">
      <c r="A1170">
        <f>+MassCurves!A1138</f>
        <v>1134</v>
      </c>
      <c r="B1170" s="10">
        <f t="shared" si="85"/>
        <v>3.92</v>
      </c>
      <c r="C1170" s="3">
        <f t="shared" ca="1" si="89"/>
        <v>0.68136000000000008</v>
      </c>
      <c r="D1170" s="9">
        <f t="shared" ca="1" si="86"/>
        <v>0.23904000000000053</v>
      </c>
      <c r="E1170" s="10">
        <f t="shared" ca="1" si="87"/>
        <v>0.40256080000000038</v>
      </c>
      <c r="F1170" s="9">
        <f t="shared" ca="1" si="88"/>
        <v>1.3828271197475537</v>
      </c>
      <c r="G1170" s="7"/>
      <c r="H1170" s="9"/>
      <c r="I1170" s="3"/>
      <c r="J1170" s="3"/>
      <c r="K1170" s="36"/>
      <c r="L1170" s="38"/>
      <c r="M1170" s="37"/>
      <c r="N1170" s="37"/>
      <c r="O1170" s="37"/>
    </row>
    <row r="1171" spans="1:15" x14ac:dyDescent="0.2">
      <c r="A1171">
        <f>+MassCurves!A1139</f>
        <v>1135</v>
      </c>
      <c r="B1171" s="10">
        <f t="shared" si="85"/>
        <v>3.9340000000000002</v>
      </c>
      <c r="C1171" s="3">
        <f t="shared" ca="1" si="89"/>
        <v>0.69120000000000059</v>
      </c>
      <c r="D1171" s="9">
        <f t="shared" ca="1" si="86"/>
        <v>0.25232000000000054</v>
      </c>
      <c r="E1171" s="10">
        <f t="shared" ca="1" si="87"/>
        <v>0.41278640000000039</v>
      </c>
      <c r="F1171" s="9">
        <f t="shared" ca="1" si="88"/>
        <v>1.4384304937267225</v>
      </c>
      <c r="G1171" s="7"/>
      <c r="H1171" s="9"/>
      <c r="I1171" s="3"/>
      <c r="J1171" s="3"/>
      <c r="K1171" s="36"/>
      <c r="L1171" s="38"/>
      <c r="M1171" s="37"/>
      <c r="N1171" s="37"/>
      <c r="O1171" s="37"/>
    </row>
    <row r="1172" spans="1:15" x14ac:dyDescent="0.2">
      <c r="A1172">
        <f>+MassCurves!A1140</f>
        <v>1136</v>
      </c>
      <c r="B1172" s="10">
        <f t="shared" si="85"/>
        <v>3.95</v>
      </c>
      <c r="C1172" s="3">
        <f t="shared" ca="1" si="89"/>
        <v>0.70368000000000031</v>
      </c>
      <c r="D1172" s="9">
        <f t="shared" ca="1" si="86"/>
        <v>0.26560000000000056</v>
      </c>
      <c r="E1172" s="10">
        <f t="shared" ca="1" si="87"/>
        <v>0.42301200000000039</v>
      </c>
      <c r="F1172" s="9">
        <f t="shared" ca="1" si="88"/>
        <v>1.5006785217926422</v>
      </c>
      <c r="G1172" s="7"/>
      <c r="H1172" s="9"/>
      <c r="I1172" s="3"/>
      <c r="J1172" s="3"/>
      <c r="K1172" s="36"/>
      <c r="L1172" s="38"/>
      <c r="M1172" s="37"/>
      <c r="N1172" s="37"/>
      <c r="O1172" s="37"/>
    </row>
    <row r="1173" spans="1:15" x14ac:dyDescent="0.2">
      <c r="A1173">
        <f>+MassCurves!A1141</f>
        <v>1137</v>
      </c>
      <c r="B1173" s="10">
        <f t="shared" si="85"/>
        <v>3.9660000000000002</v>
      </c>
      <c r="C1173" s="3">
        <f t="shared" ca="1" si="89"/>
        <v>0.71616000000000102</v>
      </c>
      <c r="D1173" s="9">
        <f t="shared" ca="1" si="86"/>
        <v>0.27888000000000057</v>
      </c>
      <c r="E1173" s="10">
        <f t="shared" ca="1" si="87"/>
        <v>0.43323760000000044</v>
      </c>
      <c r="F1173" s="9">
        <f t="shared" ca="1" si="88"/>
        <v>1.5642132968240678</v>
      </c>
      <c r="G1173" s="7"/>
      <c r="H1173" s="9"/>
      <c r="I1173" s="3"/>
      <c r="J1173" s="3"/>
      <c r="K1173" s="36"/>
      <c r="L1173" s="38"/>
      <c r="M1173" s="37"/>
      <c r="N1173" s="37"/>
      <c r="O1173" s="37"/>
    </row>
    <row r="1174" spans="1:15" x14ac:dyDescent="0.2">
      <c r="A1174">
        <f>+MassCurves!A1142</f>
        <v>1138</v>
      </c>
      <c r="B1174" s="10">
        <f t="shared" si="85"/>
        <v>3.9820000000000002</v>
      </c>
      <c r="C1174" s="3">
        <f t="shared" ca="1" si="89"/>
        <v>0.72864000000000073</v>
      </c>
      <c r="D1174" s="9">
        <f t="shared" ca="1" si="86"/>
        <v>0.29216000000000059</v>
      </c>
      <c r="E1174" s="10">
        <f t="shared" ca="1" si="87"/>
        <v>0.44346320000000039</v>
      </c>
      <c r="F1174" s="9">
        <f t="shared" ca="1" si="88"/>
        <v>1.6290348188209949</v>
      </c>
      <c r="G1174" s="7"/>
      <c r="H1174" s="9"/>
      <c r="I1174" s="3"/>
      <c r="J1174" s="3"/>
      <c r="K1174" s="36"/>
      <c r="L1174" s="38"/>
      <c r="M1174" s="37"/>
      <c r="N1174" s="37"/>
      <c r="O1174" s="37"/>
    </row>
    <row r="1175" spans="1:15" x14ac:dyDescent="0.2">
      <c r="A1175">
        <f>+MassCurves!A1143</f>
        <v>1139</v>
      </c>
      <c r="B1175" s="10">
        <f t="shared" si="85"/>
        <v>3.9980000000000002</v>
      </c>
      <c r="C1175" s="3">
        <f t="shared" ca="1" si="89"/>
        <v>0.74112000000000045</v>
      </c>
      <c r="D1175" s="9">
        <f t="shared" ca="1" si="86"/>
        <v>0.31872000000000061</v>
      </c>
      <c r="E1175" s="10">
        <f t="shared" ca="1" si="87"/>
        <v>0.46391440000000045</v>
      </c>
      <c r="F1175" s="9">
        <f t="shared" ca="1" si="88"/>
        <v>1.7333495746053147</v>
      </c>
      <c r="G1175" s="7"/>
      <c r="H1175" s="9"/>
      <c r="I1175" s="3"/>
      <c r="J1175" s="3"/>
      <c r="K1175" s="36"/>
      <c r="L1175" s="38"/>
      <c r="M1175" s="37"/>
      <c r="N1175" s="37"/>
      <c r="O1175" s="37"/>
    </row>
    <row r="1176" spans="1:15" x14ac:dyDescent="0.2">
      <c r="A1176">
        <f>+MassCurves!A1144</f>
        <v>1140</v>
      </c>
      <c r="B1176" s="10">
        <f t="shared" si="85"/>
        <v>4.0140000000000002</v>
      </c>
      <c r="C1176" s="3">
        <f t="shared" ca="1" si="89"/>
        <v>0.75360000000000005</v>
      </c>
      <c r="D1176" s="9">
        <f t="shared" ca="1" si="86"/>
        <v>0.33200000000000029</v>
      </c>
      <c r="E1176" s="10">
        <f t="shared" ca="1" si="87"/>
        <v>0.47414000000000023</v>
      </c>
      <c r="F1176" s="9">
        <f t="shared" ca="1" si="88"/>
        <v>1.8013879640160009</v>
      </c>
      <c r="G1176" s="7"/>
      <c r="H1176" s="9"/>
      <c r="I1176" s="3"/>
      <c r="J1176" s="3"/>
      <c r="K1176" s="36"/>
      <c r="L1176" s="38"/>
      <c r="M1176" s="37"/>
      <c r="N1176" s="37"/>
      <c r="O1176" s="37"/>
    </row>
    <row r="1177" spans="1:15" x14ac:dyDescent="0.2">
      <c r="A1177">
        <f>+MassCurves!A1145</f>
        <v>1141</v>
      </c>
      <c r="B1177" s="10">
        <f t="shared" si="85"/>
        <v>4.0326000000000004</v>
      </c>
      <c r="C1177" s="3">
        <f t="shared" ca="1" si="89"/>
        <v>0.77232000000000123</v>
      </c>
      <c r="D1177" s="9">
        <f t="shared" ca="1" si="86"/>
        <v>0.34560000000000035</v>
      </c>
      <c r="E1177" s="10">
        <f t="shared" ca="1" si="87"/>
        <v>0.48461200000000026</v>
      </c>
      <c r="F1177" s="9">
        <f t="shared" ca="1" si="88"/>
        <v>1.8869101341033641</v>
      </c>
      <c r="G1177" s="7"/>
      <c r="H1177" s="9"/>
      <c r="I1177" s="3"/>
      <c r="J1177" s="3"/>
      <c r="K1177" s="36"/>
      <c r="L1177" s="38"/>
      <c r="M1177" s="37"/>
      <c r="N1177" s="37"/>
      <c r="O1177" s="37"/>
    </row>
    <row r="1178" spans="1:15" x14ac:dyDescent="0.2">
      <c r="A1178">
        <f>+MassCurves!A1146</f>
        <v>1142</v>
      </c>
      <c r="B1178" s="10">
        <f t="shared" si="85"/>
        <v>4.0512000000000006</v>
      </c>
      <c r="C1178" s="3">
        <f t="shared" ca="1" si="89"/>
        <v>0.7910400000000013</v>
      </c>
      <c r="D1178" s="9">
        <f t="shared" ca="1" si="86"/>
        <v>0.35920000000000035</v>
      </c>
      <c r="E1178" s="10">
        <f t="shared" ca="1" si="87"/>
        <v>0.49508400000000025</v>
      </c>
      <c r="F1178" s="9">
        <f t="shared" ca="1" si="88"/>
        <v>1.974408933565444</v>
      </c>
      <c r="G1178" s="7"/>
      <c r="H1178" s="9"/>
      <c r="I1178" s="3"/>
      <c r="J1178" s="3"/>
      <c r="K1178" s="36"/>
      <c r="L1178" s="38"/>
      <c r="M1178" s="37"/>
      <c r="N1178" s="37"/>
      <c r="O1178" s="37"/>
    </row>
    <row r="1179" spans="1:15" x14ac:dyDescent="0.2">
      <c r="A1179">
        <f>+MassCurves!A1147</f>
        <v>1143</v>
      </c>
      <c r="B1179" s="10">
        <f t="shared" si="85"/>
        <v>4.0697999999999999</v>
      </c>
      <c r="C1179" s="3">
        <f t="shared" ca="1" si="89"/>
        <v>0.80975999999999926</v>
      </c>
      <c r="D1179" s="9">
        <f t="shared" ca="1" si="86"/>
        <v>0.36600000000000033</v>
      </c>
      <c r="E1179" s="10">
        <f t="shared" ca="1" si="87"/>
        <v>0.50032000000000021</v>
      </c>
      <c r="F1179" s="9">
        <f t="shared" ca="1" si="88"/>
        <v>2.0425088896127988</v>
      </c>
      <c r="G1179" s="7"/>
      <c r="H1179" s="9"/>
      <c r="I1179" s="3"/>
      <c r="J1179" s="3"/>
      <c r="K1179" s="36"/>
      <c r="L1179" s="38"/>
      <c r="M1179" s="37"/>
      <c r="N1179" s="37"/>
      <c r="O1179" s="37"/>
    </row>
    <row r="1180" spans="1:15" x14ac:dyDescent="0.2">
      <c r="A1180">
        <f>+MassCurves!A1148</f>
        <v>1144</v>
      </c>
      <c r="B1180" s="10">
        <f t="shared" si="85"/>
        <v>4.0884</v>
      </c>
      <c r="C1180" s="3">
        <f t="shared" ca="1" si="89"/>
        <v>0.82848000000000044</v>
      </c>
      <c r="D1180" s="9">
        <f t="shared" ca="1" si="86"/>
        <v>0.37960000000000038</v>
      </c>
      <c r="E1180" s="10">
        <f t="shared" ca="1" si="87"/>
        <v>0.51079200000000025</v>
      </c>
      <c r="F1180" s="9">
        <f t="shared" ca="1" si="88"/>
        <v>2.1334667904806426</v>
      </c>
      <c r="G1180" s="7"/>
      <c r="H1180" s="9"/>
      <c r="I1180" s="3"/>
      <c r="J1180" s="3"/>
      <c r="K1180" s="36"/>
      <c r="L1180" s="38"/>
      <c r="M1180" s="37"/>
      <c r="N1180" s="37"/>
      <c r="O1180" s="37"/>
    </row>
    <row r="1181" spans="1:15" x14ac:dyDescent="0.2">
      <c r="A1181">
        <f>+MassCurves!A1149</f>
        <v>1145</v>
      </c>
      <c r="B1181" s="10">
        <f t="shared" si="85"/>
        <v>4.1070000000000002</v>
      </c>
      <c r="C1181" s="3">
        <f t="shared" ca="1" si="89"/>
        <v>0.8472000000000004</v>
      </c>
      <c r="D1181" s="9">
        <f t="shared" ca="1" si="86"/>
        <v>0.39320000000000038</v>
      </c>
      <c r="E1181" s="10">
        <f t="shared" ca="1" si="87"/>
        <v>0.52126400000000028</v>
      </c>
      <c r="F1181" s="9">
        <f t="shared" ca="1" si="88"/>
        <v>2.2264013207232023</v>
      </c>
      <c r="G1181" s="7"/>
      <c r="H1181" s="9"/>
      <c r="I1181" s="3"/>
      <c r="J1181" s="3"/>
      <c r="K1181" s="36"/>
      <c r="L1181" s="38"/>
      <c r="M1181" s="37"/>
      <c r="N1181" s="37"/>
      <c r="O1181" s="37"/>
    </row>
    <row r="1182" spans="1:15" x14ac:dyDescent="0.2">
      <c r="A1182">
        <f>+MassCurves!A1150</f>
        <v>1146</v>
      </c>
      <c r="B1182" s="10">
        <f t="shared" si="85"/>
        <v>4.1280000000000001</v>
      </c>
      <c r="C1182" s="3">
        <f t="shared" ca="1" si="89"/>
        <v>0.87119999999999997</v>
      </c>
      <c r="D1182" s="9">
        <f t="shared" ca="1" si="86"/>
        <v>0.41360000000000041</v>
      </c>
      <c r="E1182" s="10">
        <f t="shared" ca="1" si="87"/>
        <v>0.53697200000000023</v>
      </c>
      <c r="F1182" s="9">
        <f t="shared" ca="1" si="88"/>
        <v>2.3584641472656012</v>
      </c>
      <c r="G1182" s="7"/>
      <c r="H1182" s="9"/>
      <c r="I1182" s="3"/>
      <c r="J1182" s="3"/>
      <c r="K1182" s="36"/>
      <c r="L1182" s="38"/>
      <c r="M1182" s="37"/>
      <c r="N1182" s="37"/>
      <c r="O1182" s="37"/>
    </row>
    <row r="1183" spans="1:15" x14ac:dyDescent="0.2">
      <c r="A1183">
        <f>+MassCurves!A1151</f>
        <v>1147</v>
      </c>
      <c r="B1183" s="10">
        <f t="shared" si="85"/>
        <v>4.149</v>
      </c>
      <c r="C1183" s="3">
        <f t="shared" ca="1" si="89"/>
        <v>0.89520000000000055</v>
      </c>
      <c r="D1183" s="9">
        <f t="shared" ca="1" si="86"/>
        <v>0.42720000000000041</v>
      </c>
      <c r="E1183" s="10">
        <f t="shared" ca="1" si="87"/>
        <v>0.54744400000000026</v>
      </c>
      <c r="F1183" s="9">
        <f t="shared" ca="1" si="88"/>
        <v>2.4706973265552024</v>
      </c>
      <c r="G1183" s="7"/>
      <c r="H1183" s="9"/>
      <c r="I1183" s="3"/>
      <c r="J1183" s="3"/>
      <c r="K1183" s="36"/>
      <c r="L1183" s="38"/>
      <c r="M1183" s="37"/>
      <c r="N1183" s="37"/>
      <c r="O1183" s="37"/>
    </row>
    <row r="1184" spans="1:15" x14ac:dyDescent="0.2">
      <c r="A1184">
        <f>+MassCurves!A1152</f>
        <v>1148</v>
      </c>
      <c r="B1184" s="10">
        <f t="shared" si="85"/>
        <v>4.1790000000000003</v>
      </c>
      <c r="C1184" s="3">
        <f t="shared" ca="1" si="89"/>
        <v>0.94080000000000075</v>
      </c>
      <c r="D1184" s="9">
        <f t="shared" ca="1" si="86"/>
        <v>0.46120000000000044</v>
      </c>
      <c r="E1184" s="10">
        <f t="shared" ca="1" si="87"/>
        <v>0.57362400000000036</v>
      </c>
      <c r="F1184" s="9">
        <f t="shared" ca="1" si="88"/>
        <v>2.7207234125568038</v>
      </c>
      <c r="G1184" s="7"/>
      <c r="H1184" s="9"/>
      <c r="I1184" s="3"/>
      <c r="J1184" s="3"/>
      <c r="K1184" s="36"/>
      <c r="L1184" s="38"/>
      <c r="M1184" s="37"/>
      <c r="N1184" s="37"/>
      <c r="O1184" s="37"/>
    </row>
    <row r="1185" spans="1:15" x14ac:dyDescent="0.2">
      <c r="A1185">
        <f>+MassCurves!A1153</f>
        <v>1149</v>
      </c>
      <c r="B1185" s="10">
        <f t="shared" si="85"/>
        <v>4.2140000000000004</v>
      </c>
      <c r="C1185" s="3">
        <f t="shared" ca="1" si="89"/>
        <v>0.99840000000000095</v>
      </c>
      <c r="D1185" s="9">
        <f t="shared" ca="1" si="86"/>
        <v>0.49520000000000047</v>
      </c>
      <c r="E1185" s="10">
        <f t="shared" ca="1" si="87"/>
        <v>0.59980400000000034</v>
      </c>
      <c r="F1185" s="9">
        <f t="shared" ca="1" si="88"/>
        <v>3.0190736070144042</v>
      </c>
      <c r="G1185" s="7"/>
      <c r="H1185" s="9"/>
      <c r="I1185" s="3"/>
      <c r="J1185" s="3"/>
      <c r="K1185" s="36"/>
      <c r="L1185" s="38"/>
      <c r="M1185" s="37"/>
      <c r="N1185" s="37"/>
      <c r="O1185" s="37"/>
    </row>
    <row r="1186" spans="1:15" x14ac:dyDescent="0.2">
      <c r="A1186">
        <f>+MassCurves!A1154</f>
        <v>1150</v>
      </c>
      <c r="B1186" s="10">
        <f t="shared" si="85"/>
        <v>4.2539999999999996</v>
      </c>
      <c r="C1186" s="3">
        <f t="shared" ca="1" si="89"/>
        <v>1.0679999999999985</v>
      </c>
      <c r="D1186" s="9">
        <f t="shared" ca="1" si="86"/>
        <v>0.52312000000000025</v>
      </c>
      <c r="E1186" s="10">
        <f t="shared" ca="1" si="87"/>
        <v>0.62130240000000025</v>
      </c>
      <c r="F1186" s="9">
        <f t="shared" ca="1" si="88"/>
        <v>3.345292180972796</v>
      </c>
      <c r="G1186" s="7"/>
      <c r="H1186" s="9"/>
      <c r="I1186" s="3"/>
      <c r="J1186" s="3"/>
      <c r="K1186" s="36"/>
      <c r="L1186" s="38"/>
      <c r="M1186" s="37"/>
      <c r="N1186" s="37"/>
      <c r="O1186" s="37"/>
    </row>
    <row r="1187" spans="1:15" x14ac:dyDescent="0.2">
      <c r="A1187">
        <f>+MassCurves!A1155</f>
        <v>1151</v>
      </c>
      <c r="B1187" s="10">
        <f t="shared" si="85"/>
        <v>4.3239999999999998</v>
      </c>
      <c r="C1187" s="3">
        <f t="shared" ca="1" si="89"/>
        <v>1.2096</v>
      </c>
      <c r="D1187" s="9">
        <f t="shared" ca="1" si="86"/>
        <v>0.57240000000000024</v>
      </c>
      <c r="E1187" s="10">
        <f t="shared" ca="1" si="87"/>
        <v>0.65924800000000017</v>
      </c>
      <c r="F1187" s="9">
        <f t="shared" ca="1" si="88"/>
        <v>4.0202250988032011</v>
      </c>
      <c r="G1187" s="7"/>
      <c r="H1187" s="9"/>
      <c r="I1187" s="3"/>
      <c r="J1187" s="3"/>
      <c r="K1187" s="36"/>
      <c r="L1187" s="38"/>
      <c r="M1187" s="37"/>
      <c r="N1187" s="37"/>
      <c r="O1187" s="37"/>
    </row>
    <row r="1188" spans="1:15" x14ac:dyDescent="0.2">
      <c r="A1188">
        <f>+MassCurves!A1156</f>
        <v>1152</v>
      </c>
      <c r="B1188" s="10">
        <f t="shared" ref="B1188:B1251" si="90">+HLOOKUP($B$9,MassCurve,(A1188+2))</f>
        <v>4.4240000000000004</v>
      </c>
      <c r="C1188" s="3">
        <f t="shared" ca="1" si="89"/>
        <v>1.4232000000000009</v>
      </c>
      <c r="D1188" s="9">
        <f t="shared" ca="1" si="86"/>
        <v>0.62740000000000018</v>
      </c>
      <c r="E1188" s="10">
        <f t="shared" ca="1" si="87"/>
        <v>0.70159800000000017</v>
      </c>
      <c r="F1188" s="9">
        <f t="shared" ca="1" si="88"/>
        <v>5.0340097103544048</v>
      </c>
      <c r="G1188" s="7"/>
      <c r="H1188" s="9"/>
      <c r="I1188" s="3"/>
      <c r="J1188" s="3"/>
      <c r="K1188" s="36"/>
      <c r="L1188" s="38"/>
      <c r="M1188" s="37"/>
      <c r="N1188" s="37"/>
      <c r="O1188" s="37"/>
    </row>
    <row r="1189" spans="1:15" x14ac:dyDescent="0.2">
      <c r="A1189">
        <f>+MassCurves!A1157</f>
        <v>1153</v>
      </c>
      <c r="B1189" s="10">
        <f t="shared" si="90"/>
        <v>4.4889999999999999</v>
      </c>
      <c r="C1189" s="3">
        <f t="shared" ca="1" si="89"/>
        <v>1.5527999999999995</v>
      </c>
      <c r="D1189" s="9">
        <f t="shared" ref="D1189:D1252" ca="1" si="91">VLOOKUP(C1189,Cinterp,$B$10+1)</f>
        <v>0.6514000000000002</v>
      </c>
      <c r="E1189" s="10">
        <f t="shared" ref="E1189:E1252" ca="1" si="92">0.95*MAX(0,$B$7)/100+D1189*(1-MAX(0,$B$7)/100)</f>
        <v>0.72007800000000022</v>
      </c>
      <c r="F1189" s="9">
        <f t="shared" ref="F1189:F1252" ca="1" si="93">+E1189*C1189*MAX(0.05,$B$5)*1.0083</f>
        <v>5.6370882824135995</v>
      </c>
      <c r="G1189" s="7"/>
      <c r="H1189" s="9"/>
      <c r="I1189" s="3"/>
      <c r="J1189" s="3"/>
      <c r="K1189" s="36"/>
      <c r="L1189" s="38"/>
      <c r="M1189" s="37"/>
      <c r="N1189" s="37"/>
      <c r="O1189" s="37"/>
    </row>
    <row r="1190" spans="1:15" x14ac:dyDescent="0.2">
      <c r="A1190">
        <f>+MassCurves!A1158</f>
        <v>1154</v>
      </c>
      <c r="B1190" s="10">
        <f t="shared" si="90"/>
        <v>4.5090000000000003</v>
      </c>
      <c r="C1190" s="3">
        <f t="shared" ref="C1190:C1253" ca="1" si="94">+IF(A1190&lt;MAX(5,$B$6),(B1190-B1189)*60,(B1190-OFFSET(B1190,-MAX(5,$B$6),0,1,1))/(A1190-OFFSET(A1190,-MAX(5,$B$6),0,1,1))*60)</f>
        <v>1.5744000000000014</v>
      </c>
      <c r="D1190" s="9">
        <f t="shared" ca="1" si="91"/>
        <v>0.65396000000000021</v>
      </c>
      <c r="E1190" s="10">
        <f t="shared" ca="1" si="92"/>
        <v>0.72204920000000006</v>
      </c>
      <c r="F1190" s="9">
        <f t="shared" ca="1" si="93"/>
        <v>5.7311482642099252</v>
      </c>
      <c r="G1190" s="7"/>
      <c r="H1190" s="9"/>
      <c r="I1190" s="3"/>
      <c r="J1190" s="3"/>
      <c r="K1190" s="36"/>
      <c r="L1190" s="38"/>
      <c r="M1190" s="37"/>
      <c r="N1190" s="37"/>
      <c r="O1190" s="37"/>
    </row>
    <row r="1191" spans="1:15" x14ac:dyDescent="0.2">
      <c r="A1191">
        <f>+MassCurves!A1159</f>
        <v>1155</v>
      </c>
      <c r="B1191" s="10">
        <f t="shared" si="90"/>
        <v>4.524</v>
      </c>
      <c r="C1191" s="3">
        <f t="shared" ca="1" si="94"/>
        <v>1.5840000000000005</v>
      </c>
      <c r="D1191" s="9">
        <f t="shared" ca="1" si="91"/>
        <v>0.65524000000000016</v>
      </c>
      <c r="E1191" s="10">
        <f t="shared" ca="1" si="92"/>
        <v>0.7230348000000002</v>
      </c>
      <c r="F1191" s="9">
        <f t="shared" ca="1" si="93"/>
        <v>5.7739650316128035</v>
      </c>
      <c r="G1191" s="7"/>
      <c r="H1191" s="9"/>
      <c r="I1191" s="3"/>
      <c r="J1191" s="3"/>
      <c r="K1191" s="36"/>
      <c r="L1191" s="38"/>
      <c r="M1191" s="37"/>
      <c r="N1191" s="37"/>
      <c r="O1191" s="37"/>
    </row>
    <row r="1192" spans="1:15" x14ac:dyDescent="0.2">
      <c r="A1192">
        <f>+MassCurves!A1160</f>
        <v>1156</v>
      </c>
      <c r="B1192" s="10">
        <f t="shared" si="90"/>
        <v>4.5380000000000003</v>
      </c>
      <c r="C1192" s="3">
        <f t="shared" ca="1" si="94"/>
        <v>1.5840000000000005</v>
      </c>
      <c r="D1192" s="9">
        <f t="shared" ca="1" si="91"/>
        <v>0.65524000000000016</v>
      </c>
      <c r="E1192" s="10">
        <f t="shared" ca="1" si="92"/>
        <v>0.7230348000000002</v>
      </c>
      <c r="F1192" s="9">
        <f t="shared" ca="1" si="93"/>
        <v>5.7739650316128035</v>
      </c>
      <c r="G1192" s="7"/>
      <c r="H1192" s="9"/>
      <c r="I1192" s="3"/>
      <c r="J1192" s="3"/>
      <c r="K1192" s="36"/>
      <c r="L1192" s="38"/>
      <c r="M1192" s="37"/>
      <c r="N1192" s="37"/>
      <c r="O1192" s="37"/>
    </row>
    <row r="1193" spans="1:15" x14ac:dyDescent="0.2">
      <c r="A1193">
        <f>+MassCurves!A1161</f>
        <v>1157</v>
      </c>
      <c r="B1193" s="10">
        <f t="shared" si="90"/>
        <v>4.5520000000000005</v>
      </c>
      <c r="C1193" s="3">
        <f t="shared" ca="1" si="94"/>
        <v>1.5840000000000014</v>
      </c>
      <c r="D1193" s="9">
        <f t="shared" ca="1" si="91"/>
        <v>0.65524000000000016</v>
      </c>
      <c r="E1193" s="10">
        <f t="shared" ca="1" si="92"/>
        <v>0.7230348000000002</v>
      </c>
      <c r="F1193" s="9">
        <f t="shared" ca="1" si="93"/>
        <v>5.7739650316128062</v>
      </c>
      <c r="G1193" s="7"/>
      <c r="H1193" s="9"/>
      <c r="I1193" s="3"/>
      <c r="J1193" s="3"/>
      <c r="K1193" s="36"/>
      <c r="L1193" s="38"/>
      <c r="M1193" s="37"/>
      <c r="N1193" s="37"/>
      <c r="O1193" s="37"/>
    </row>
    <row r="1194" spans="1:15" x14ac:dyDescent="0.2">
      <c r="A1194">
        <f>+MassCurves!A1162</f>
        <v>1158</v>
      </c>
      <c r="B1194" s="10">
        <f t="shared" si="90"/>
        <v>4.5659999999999998</v>
      </c>
      <c r="C1194" s="3">
        <f t="shared" ca="1" si="94"/>
        <v>1.5839999999999994</v>
      </c>
      <c r="D1194" s="9">
        <f t="shared" ca="1" si="91"/>
        <v>0.65524000000000016</v>
      </c>
      <c r="E1194" s="10">
        <f t="shared" ca="1" si="92"/>
        <v>0.7230348000000002</v>
      </c>
      <c r="F1194" s="9">
        <f t="shared" ca="1" si="93"/>
        <v>5.7739650316127999</v>
      </c>
      <c r="G1194" s="7"/>
      <c r="H1194" s="9"/>
      <c r="I1194" s="3"/>
      <c r="J1194" s="3"/>
      <c r="K1194" s="36"/>
      <c r="L1194" s="38"/>
      <c r="M1194" s="37"/>
      <c r="N1194" s="37"/>
      <c r="O1194" s="37"/>
    </row>
    <row r="1195" spans="1:15" x14ac:dyDescent="0.2">
      <c r="A1195">
        <f>+MassCurves!A1163</f>
        <v>1159</v>
      </c>
      <c r="B1195" s="10">
        <f t="shared" si="90"/>
        <v>4.58</v>
      </c>
      <c r="C1195" s="3">
        <f t="shared" ca="1" si="94"/>
        <v>1.5840000000000005</v>
      </c>
      <c r="D1195" s="9">
        <f t="shared" ca="1" si="91"/>
        <v>0.65524000000000016</v>
      </c>
      <c r="E1195" s="10">
        <f t="shared" ca="1" si="92"/>
        <v>0.7230348000000002</v>
      </c>
      <c r="F1195" s="9">
        <f t="shared" ca="1" si="93"/>
        <v>5.7739650316128035</v>
      </c>
      <c r="G1195" s="7"/>
      <c r="H1195" s="9"/>
      <c r="I1195" s="3"/>
      <c r="J1195" s="3"/>
      <c r="K1195" s="36"/>
      <c r="L1195" s="38"/>
      <c r="M1195" s="37"/>
      <c r="N1195" s="37"/>
      <c r="O1195" s="37"/>
    </row>
    <row r="1196" spans="1:15" x14ac:dyDescent="0.2">
      <c r="A1196">
        <f>+MassCurves!A1164</f>
        <v>1160</v>
      </c>
      <c r="B1196" s="10">
        <f t="shared" si="90"/>
        <v>4.5940000000000003</v>
      </c>
      <c r="C1196" s="3">
        <f t="shared" ca="1" si="94"/>
        <v>1.5840000000000005</v>
      </c>
      <c r="D1196" s="9">
        <f t="shared" ca="1" si="91"/>
        <v>0.65524000000000016</v>
      </c>
      <c r="E1196" s="10">
        <f t="shared" ca="1" si="92"/>
        <v>0.7230348000000002</v>
      </c>
      <c r="F1196" s="9">
        <f t="shared" ca="1" si="93"/>
        <v>5.7739650316128035</v>
      </c>
      <c r="G1196" s="7"/>
      <c r="H1196" s="9"/>
      <c r="I1196" s="3"/>
      <c r="J1196" s="3"/>
      <c r="K1196" s="36"/>
      <c r="L1196" s="38"/>
      <c r="M1196" s="37"/>
      <c r="N1196" s="37"/>
      <c r="O1196" s="37"/>
    </row>
    <row r="1197" spans="1:15" x14ac:dyDescent="0.2">
      <c r="A1197">
        <f>+MassCurves!A1165</f>
        <v>1161</v>
      </c>
      <c r="B1197" s="10">
        <f t="shared" si="90"/>
        <v>4.6035000000000004</v>
      </c>
      <c r="C1197" s="3">
        <f t="shared" ca="1" si="94"/>
        <v>1.5684000000000005</v>
      </c>
      <c r="D1197" s="9">
        <f t="shared" ca="1" si="91"/>
        <v>0.65268000000000015</v>
      </c>
      <c r="E1197" s="10">
        <f t="shared" ca="1" si="92"/>
        <v>0.72106360000000014</v>
      </c>
      <c r="F1197" s="9">
        <f t="shared" ca="1" si="93"/>
        <v>5.7015137714349624</v>
      </c>
      <c r="G1197" s="7"/>
      <c r="H1197" s="9"/>
      <c r="I1197" s="3"/>
      <c r="J1197" s="3"/>
      <c r="K1197" s="36"/>
      <c r="L1197" s="38"/>
      <c r="M1197" s="37"/>
      <c r="N1197" s="37"/>
      <c r="O1197" s="37"/>
    </row>
    <row r="1198" spans="1:15" x14ac:dyDescent="0.2">
      <c r="A1198">
        <f>+MassCurves!A1166</f>
        <v>1162</v>
      </c>
      <c r="B1198" s="10">
        <f t="shared" si="90"/>
        <v>4.6130000000000004</v>
      </c>
      <c r="C1198" s="3">
        <f t="shared" ca="1" si="94"/>
        <v>1.5528000000000006</v>
      </c>
      <c r="D1198" s="9">
        <f t="shared" ca="1" si="91"/>
        <v>0.6514000000000002</v>
      </c>
      <c r="E1198" s="10">
        <f t="shared" ca="1" si="92"/>
        <v>0.72007800000000022</v>
      </c>
      <c r="F1198" s="9">
        <f t="shared" ca="1" si="93"/>
        <v>5.6370882824136039</v>
      </c>
      <c r="G1198" s="7"/>
      <c r="H1198" s="9"/>
      <c r="I1198" s="3"/>
      <c r="J1198" s="3"/>
      <c r="K1198" s="36"/>
      <c r="L1198" s="38"/>
      <c r="M1198" s="37"/>
      <c r="N1198" s="37"/>
      <c r="O1198" s="37"/>
    </row>
    <row r="1199" spans="1:15" x14ac:dyDescent="0.2">
      <c r="A1199">
        <f>+MassCurves!A1167</f>
        <v>1163</v>
      </c>
      <c r="B1199" s="10">
        <f t="shared" si="90"/>
        <v>4.6225000000000005</v>
      </c>
      <c r="C1199" s="3">
        <f t="shared" ca="1" si="94"/>
        <v>1.5372000000000006</v>
      </c>
      <c r="D1199" s="9">
        <f t="shared" ca="1" si="91"/>
        <v>0.64884000000000019</v>
      </c>
      <c r="E1199" s="10">
        <f t="shared" ca="1" si="92"/>
        <v>0.71810680000000016</v>
      </c>
      <c r="F1199" s="9">
        <f t="shared" ca="1" si="93"/>
        <v>5.5651796263778426</v>
      </c>
      <c r="G1199" s="7"/>
      <c r="H1199" s="9"/>
      <c r="I1199" s="3"/>
      <c r="J1199" s="3"/>
      <c r="K1199" s="36"/>
      <c r="L1199" s="38"/>
      <c r="M1199" s="37"/>
      <c r="N1199" s="37"/>
      <c r="O1199" s="37"/>
    </row>
    <row r="1200" spans="1:15" x14ac:dyDescent="0.2">
      <c r="A1200">
        <f>+MassCurves!A1168</f>
        <v>1164</v>
      </c>
      <c r="B1200" s="10">
        <f t="shared" si="90"/>
        <v>4.6320000000000006</v>
      </c>
      <c r="C1200" s="3">
        <f t="shared" ca="1" si="94"/>
        <v>1.521600000000001</v>
      </c>
      <c r="D1200" s="9">
        <f t="shared" ca="1" si="91"/>
        <v>0.64756000000000014</v>
      </c>
      <c r="E1200" s="10">
        <f t="shared" ca="1" si="92"/>
        <v>0.71712120000000001</v>
      </c>
      <c r="F1200" s="9">
        <f t="shared" ca="1" si="93"/>
        <v>5.5011417117436832</v>
      </c>
      <c r="G1200" s="7"/>
      <c r="H1200" s="9"/>
      <c r="I1200" s="3"/>
      <c r="J1200" s="3"/>
      <c r="K1200" s="36"/>
      <c r="L1200" s="38"/>
      <c r="M1200" s="37"/>
      <c r="N1200" s="37"/>
      <c r="O1200" s="37"/>
    </row>
    <row r="1201" spans="1:15" x14ac:dyDescent="0.2">
      <c r="A1201">
        <f>+MassCurves!A1169</f>
        <v>1165</v>
      </c>
      <c r="B1201" s="10">
        <f t="shared" si="90"/>
        <v>4.6415000000000006</v>
      </c>
      <c r="C1201" s="3">
        <f t="shared" ca="1" si="94"/>
        <v>1.5060000000000009</v>
      </c>
      <c r="D1201" s="9">
        <f t="shared" ca="1" si="91"/>
        <v>0.64500000000000013</v>
      </c>
      <c r="E1201" s="10">
        <f t="shared" ca="1" si="92"/>
        <v>0.71515000000000006</v>
      </c>
      <c r="F1201" s="9">
        <f t="shared" ca="1" si="93"/>
        <v>5.4297756598500042</v>
      </c>
      <c r="G1201" s="7"/>
      <c r="H1201" s="9"/>
      <c r="I1201" s="3"/>
      <c r="J1201" s="3"/>
      <c r="K1201" s="36"/>
      <c r="L1201" s="38"/>
      <c r="M1201" s="37"/>
      <c r="N1201" s="37"/>
      <c r="O1201" s="37"/>
    </row>
    <row r="1202" spans="1:15" x14ac:dyDescent="0.2">
      <c r="A1202">
        <f>+MassCurves!A1170</f>
        <v>1166</v>
      </c>
      <c r="B1202" s="10">
        <f t="shared" si="90"/>
        <v>4.6509999999999998</v>
      </c>
      <c r="C1202" s="3">
        <f t="shared" ca="1" si="94"/>
        <v>1.4841599999999986</v>
      </c>
      <c r="D1202" s="9">
        <f t="shared" ca="1" si="91"/>
        <v>0.64060000000000028</v>
      </c>
      <c r="E1202" s="10">
        <f t="shared" ca="1" si="92"/>
        <v>0.71176200000000023</v>
      </c>
      <c r="F1202" s="9">
        <f t="shared" ca="1" si="93"/>
        <v>5.3256827502316764</v>
      </c>
      <c r="G1202" s="7"/>
      <c r="H1202" s="9"/>
      <c r="I1202" s="3"/>
      <c r="J1202" s="3"/>
      <c r="K1202" s="36"/>
      <c r="L1202" s="38"/>
      <c r="M1202" s="37"/>
      <c r="N1202" s="37"/>
      <c r="O1202" s="37"/>
    </row>
    <row r="1203" spans="1:15" x14ac:dyDescent="0.2">
      <c r="A1203">
        <f>+MassCurves!A1171</f>
        <v>1167</v>
      </c>
      <c r="B1203" s="10">
        <f t="shared" si="90"/>
        <v>4.6604999999999999</v>
      </c>
      <c r="C1203" s="3">
        <f t="shared" ca="1" si="94"/>
        <v>1.4623199999999983</v>
      </c>
      <c r="D1203" s="9">
        <f t="shared" ca="1" si="91"/>
        <v>0.63620000000000021</v>
      </c>
      <c r="E1203" s="10">
        <f t="shared" ca="1" si="92"/>
        <v>0.70837400000000017</v>
      </c>
      <c r="F1203" s="9">
        <f t="shared" ca="1" si="93"/>
        <v>5.2223359213087157</v>
      </c>
      <c r="G1203" s="7"/>
      <c r="H1203" s="9"/>
      <c r="I1203" s="3"/>
      <c r="J1203" s="3"/>
      <c r="K1203" s="36"/>
      <c r="L1203" s="38"/>
      <c r="M1203" s="37"/>
      <c r="N1203" s="37"/>
      <c r="O1203" s="37"/>
    </row>
    <row r="1204" spans="1:15" x14ac:dyDescent="0.2">
      <c r="A1204">
        <f>+MassCurves!A1172</f>
        <v>1168</v>
      </c>
      <c r="B1204" s="10">
        <f t="shared" si="90"/>
        <v>4.67</v>
      </c>
      <c r="C1204" s="3">
        <f t="shared" ca="1" si="94"/>
        <v>1.44048</v>
      </c>
      <c r="D1204" s="9">
        <f t="shared" ca="1" si="91"/>
        <v>0.63180000000000025</v>
      </c>
      <c r="E1204" s="10">
        <f t="shared" ca="1" si="92"/>
        <v>0.70498600000000011</v>
      </c>
      <c r="F1204" s="9">
        <f t="shared" ca="1" si="93"/>
        <v>5.1197351730811205</v>
      </c>
      <c r="G1204" s="7"/>
      <c r="H1204" s="9"/>
      <c r="I1204" s="3"/>
      <c r="J1204" s="3"/>
      <c r="K1204" s="36"/>
      <c r="L1204" s="38"/>
      <c r="M1204" s="37"/>
      <c r="N1204" s="37"/>
      <c r="O1204" s="37"/>
    </row>
    <row r="1205" spans="1:15" x14ac:dyDescent="0.2">
      <c r="A1205">
        <f>+MassCurves!A1173</f>
        <v>1169</v>
      </c>
      <c r="B1205" s="10">
        <f t="shared" si="90"/>
        <v>4.6795</v>
      </c>
      <c r="C1205" s="3">
        <f t="shared" ca="1" si="94"/>
        <v>1.4186399999999999</v>
      </c>
      <c r="D1205" s="9">
        <f t="shared" ca="1" si="91"/>
        <v>0.6252000000000002</v>
      </c>
      <c r="E1205" s="10">
        <f t="shared" ca="1" si="92"/>
        <v>0.69990400000000008</v>
      </c>
      <c r="F1205" s="9">
        <f t="shared" ca="1" si="93"/>
        <v>5.0057648929382399</v>
      </c>
      <c r="G1205" s="7"/>
      <c r="H1205" s="9"/>
      <c r="I1205" s="3"/>
      <c r="J1205" s="3"/>
      <c r="K1205" s="36"/>
      <c r="L1205" s="38"/>
      <c r="M1205" s="37"/>
      <c r="N1205" s="37"/>
      <c r="O1205" s="37"/>
    </row>
    <row r="1206" spans="1:15" x14ac:dyDescent="0.2">
      <c r="A1206">
        <f>+MassCurves!A1174</f>
        <v>1170</v>
      </c>
      <c r="B1206" s="10">
        <f t="shared" si="90"/>
        <v>4.6890000000000001</v>
      </c>
      <c r="C1206" s="3">
        <f t="shared" ca="1" si="94"/>
        <v>1.3967999999999998</v>
      </c>
      <c r="D1206" s="9">
        <f t="shared" ca="1" si="91"/>
        <v>0.62080000000000024</v>
      </c>
      <c r="E1206" s="10">
        <f t="shared" ca="1" si="92"/>
        <v>0.69651600000000014</v>
      </c>
      <c r="F1206" s="9">
        <f t="shared" ca="1" si="93"/>
        <v>4.9048428262751997</v>
      </c>
      <c r="G1206" s="7"/>
      <c r="H1206" s="9"/>
      <c r="I1206" s="3"/>
      <c r="J1206" s="3"/>
      <c r="K1206" s="36"/>
      <c r="L1206" s="38"/>
      <c r="M1206" s="37"/>
      <c r="N1206" s="37"/>
      <c r="O1206" s="37"/>
    </row>
    <row r="1207" spans="1:15" x14ac:dyDescent="0.2">
      <c r="A1207">
        <f>+MassCurves!A1175</f>
        <v>1171</v>
      </c>
      <c r="B1207" s="10">
        <f t="shared" si="90"/>
        <v>4.6962999999999999</v>
      </c>
      <c r="C1207" s="3">
        <f t="shared" ca="1" si="94"/>
        <v>1.3639199999999996</v>
      </c>
      <c r="D1207" s="9">
        <f t="shared" ca="1" si="91"/>
        <v>0.61420000000000019</v>
      </c>
      <c r="E1207" s="10">
        <f t="shared" ca="1" si="92"/>
        <v>0.6914340000000001</v>
      </c>
      <c r="F1207" s="9">
        <f t="shared" ca="1" si="93"/>
        <v>4.7544403238431192</v>
      </c>
      <c r="G1207" s="7"/>
      <c r="H1207" s="9"/>
      <c r="I1207" s="3"/>
      <c r="J1207" s="3"/>
      <c r="K1207" s="36"/>
      <c r="L1207" s="38"/>
      <c r="M1207" s="37"/>
      <c r="N1207" s="37"/>
      <c r="O1207" s="37"/>
    </row>
    <row r="1208" spans="1:15" x14ac:dyDescent="0.2">
      <c r="A1208">
        <f>+MassCurves!A1176</f>
        <v>1172</v>
      </c>
      <c r="B1208" s="10">
        <f t="shared" si="90"/>
        <v>4.7035999999999998</v>
      </c>
      <c r="C1208" s="3">
        <f t="shared" ca="1" si="94"/>
        <v>1.3310399999999996</v>
      </c>
      <c r="D1208" s="9">
        <f t="shared" ca="1" si="91"/>
        <v>0.60760000000000025</v>
      </c>
      <c r="E1208" s="10">
        <f t="shared" ca="1" si="92"/>
        <v>0.68635200000000018</v>
      </c>
      <c r="F1208" s="9">
        <f t="shared" ca="1" si="93"/>
        <v>4.6057226519923198</v>
      </c>
      <c r="G1208" s="7"/>
      <c r="H1208" s="9"/>
      <c r="I1208" s="3"/>
      <c r="J1208" s="3"/>
      <c r="K1208" s="36"/>
      <c r="L1208" s="38"/>
      <c r="M1208" s="37"/>
      <c r="N1208" s="37"/>
      <c r="O1208" s="37"/>
    </row>
    <row r="1209" spans="1:15" x14ac:dyDescent="0.2">
      <c r="A1209">
        <f>+MassCurves!A1177</f>
        <v>1173</v>
      </c>
      <c r="B1209" s="10">
        <f t="shared" si="90"/>
        <v>4.7108999999999996</v>
      </c>
      <c r="C1209" s="3">
        <f t="shared" ca="1" si="94"/>
        <v>1.2765599999999986</v>
      </c>
      <c r="D1209" s="9">
        <f t="shared" ca="1" si="91"/>
        <v>0.59440000000000015</v>
      </c>
      <c r="E1209" s="10">
        <f t="shared" ca="1" si="92"/>
        <v>0.67618800000000012</v>
      </c>
      <c r="F1209" s="9">
        <f t="shared" ca="1" si="93"/>
        <v>4.3517953403611163</v>
      </c>
      <c r="G1209" s="7"/>
      <c r="H1209" s="9"/>
      <c r="I1209" s="3"/>
      <c r="J1209" s="3"/>
      <c r="K1209" s="36"/>
      <c r="L1209" s="38"/>
      <c r="M1209" s="37"/>
      <c r="N1209" s="37"/>
      <c r="O1209" s="37"/>
    </row>
    <row r="1210" spans="1:15" x14ac:dyDescent="0.2">
      <c r="A1210">
        <f>+MassCurves!A1178</f>
        <v>1174</v>
      </c>
      <c r="B1210" s="10">
        <f t="shared" si="90"/>
        <v>4.7181999999999995</v>
      </c>
      <c r="C1210" s="3">
        <f t="shared" ca="1" si="94"/>
        <v>1.2100799999999978</v>
      </c>
      <c r="D1210" s="9">
        <f t="shared" ca="1" si="91"/>
        <v>0.57592000000000032</v>
      </c>
      <c r="E1210" s="10">
        <f t="shared" ca="1" si="92"/>
        <v>0.66195840000000028</v>
      </c>
      <c r="F1210" s="9">
        <f t="shared" ca="1" si="93"/>
        <v>4.0383555421178832</v>
      </c>
      <c r="G1210" s="7"/>
      <c r="H1210" s="9"/>
      <c r="I1210" s="3"/>
      <c r="J1210" s="3"/>
      <c r="K1210" s="36"/>
      <c r="L1210" s="38"/>
      <c r="M1210" s="37"/>
      <c r="N1210" s="37"/>
      <c r="O1210" s="37"/>
    </row>
    <row r="1211" spans="1:15" x14ac:dyDescent="0.2">
      <c r="A1211">
        <f>+MassCurves!A1179</f>
        <v>1175</v>
      </c>
      <c r="B1211" s="10">
        <f t="shared" si="90"/>
        <v>4.7255000000000003</v>
      </c>
      <c r="C1211" s="3">
        <f t="shared" ca="1" si="94"/>
        <v>1.1316000000000017</v>
      </c>
      <c r="D1211" s="9">
        <f t="shared" ca="1" si="91"/>
        <v>0.54776000000000025</v>
      </c>
      <c r="E1211" s="10">
        <f t="shared" ca="1" si="92"/>
        <v>0.64027520000000016</v>
      </c>
      <c r="F1211" s="9">
        <f t="shared" ca="1" si="93"/>
        <v>3.6527453013772861</v>
      </c>
      <c r="G1211" s="7"/>
      <c r="H1211" s="9"/>
      <c r="I1211" s="3"/>
      <c r="J1211" s="3"/>
      <c r="K1211" s="36"/>
      <c r="L1211" s="38"/>
      <c r="M1211" s="37"/>
      <c r="N1211" s="37"/>
      <c r="O1211" s="37"/>
    </row>
    <row r="1212" spans="1:15" x14ac:dyDescent="0.2">
      <c r="A1212">
        <f>+MassCurves!A1180</f>
        <v>1176</v>
      </c>
      <c r="B1212" s="10">
        <f t="shared" si="90"/>
        <v>4.7328000000000001</v>
      </c>
      <c r="C1212" s="3">
        <f t="shared" ca="1" si="94"/>
        <v>0.98112000000000077</v>
      </c>
      <c r="D1212" s="9">
        <f t="shared" ca="1" si="91"/>
        <v>0.48840000000000044</v>
      </c>
      <c r="E1212" s="10">
        <f t="shared" ca="1" si="92"/>
        <v>0.59456800000000032</v>
      </c>
      <c r="F1212" s="9">
        <f t="shared" ca="1" si="93"/>
        <v>2.9409214968806436</v>
      </c>
      <c r="G1212" s="7"/>
      <c r="H1212" s="9"/>
      <c r="I1212" s="3"/>
      <c r="J1212" s="3"/>
      <c r="K1212" s="36"/>
      <c r="L1212" s="38"/>
      <c r="M1212" s="37"/>
      <c r="N1212" s="37"/>
      <c r="O1212" s="37"/>
    </row>
    <row r="1213" spans="1:15" x14ac:dyDescent="0.2">
      <c r="A1213">
        <f>+MassCurves!A1181</f>
        <v>1177</v>
      </c>
      <c r="B1213" s="10">
        <f t="shared" si="90"/>
        <v>4.7401</v>
      </c>
      <c r="C1213" s="3">
        <f t="shared" ca="1" si="94"/>
        <v>0.75863999999999898</v>
      </c>
      <c r="D1213" s="9">
        <f t="shared" ca="1" si="91"/>
        <v>0.33200000000000029</v>
      </c>
      <c r="E1213" s="10">
        <f t="shared" ca="1" si="92"/>
        <v>0.47414000000000023</v>
      </c>
      <c r="F1213" s="9">
        <f t="shared" ca="1" si="93"/>
        <v>1.8134354631383984</v>
      </c>
      <c r="G1213" s="7"/>
      <c r="H1213" s="9"/>
      <c r="I1213" s="3"/>
      <c r="J1213" s="3"/>
      <c r="K1213" s="36"/>
      <c r="L1213" s="38"/>
      <c r="M1213" s="37"/>
      <c r="N1213" s="37"/>
      <c r="O1213" s="37"/>
    </row>
    <row r="1214" spans="1:15" x14ac:dyDescent="0.2">
      <c r="A1214">
        <f>+MassCurves!A1182</f>
        <v>1178</v>
      </c>
      <c r="B1214" s="10">
        <f t="shared" si="90"/>
        <v>4.7473999999999998</v>
      </c>
      <c r="C1214" s="3">
        <f t="shared" ca="1" si="94"/>
        <v>0.62015999999999982</v>
      </c>
      <c r="D1214" s="9">
        <f t="shared" ca="1" si="91"/>
        <v>0.15936000000000045</v>
      </c>
      <c r="E1214" s="10">
        <f t="shared" ca="1" si="92"/>
        <v>0.34120720000000032</v>
      </c>
      <c r="F1214" s="9">
        <f t="shared" ca="1" si="93"/>
        <v>1.0667968126318086</v>
      </c>
      <c r="G1214" s="7"/>
      <c r="H1214" s="9"/>
      <c r="I1214" s="3"/>
      <c r="J1214" s="3"/>
      <c r="K1214" s="36"/>
      <c r="L1214" s="38"/>
      <c r="M1214" s="37"/>
      <c r="N1214" s="37"/>
      <c r="O1214" s="37"/>
    </row>
    <row r="1215" spans="1:15" x14ac:dyDescent="0.2">
      <c r="A1215">
        <f>+MassCurves!A1183</f>
        <v>1179</v>
      </c>
      <c r="B1215" s="10">
        <f t="shared" si="90"/>
        <v>4.7546999999999997</v>
      </c>
      <c r="C1215" s="3">
        <f t="shared" ca="1" si="94"/>
        <v>0.58967999999999843</v>
      </c>
      <c r="D1215" s="9">
        <f t="shared" ca="1" si="91"/>
        <v>0.10624000000000039</v>
      </c>
      <c r="E1215" s="10">
        <f t="shared" ca="1" si="92"/>
        <v>0.30030480000000026</v>
      </c>
      <c r="F1215" s="9">
        <f t="shared" ca="1" si="93"/>
        <v>0.89276764730025449</v>
      </c>
      <c r="G1215" s="7"/>
      <c r="H1215" s="9"/>
      <c r="I1215" s="3"/>
      <c r="J1215" s="3"/>
      <c r="K1215" s="36"/>
      <c r="L1215" s="38"/>
      <c r="M1215" s="37"/>
      <c r="N1215" s="37"/>
      <c r="O1215" s="37"/>
    </row>
    <row r="1216" spans="1:15" x14ac:dyDescent="0.2">
      <c r="A1216">
        <f>+MassCurves!A1184</f>
        <v>1180</v>
      </c>
      <c r="B1216" s="10">
        <f t="shared" si="90"/>
        <v>4.7619999999999996</v>
      </c>
      <c r="C1216" s="3">
        <f t="shared" ca="1" si="94"/>
        <v>0.57119999999999893</v>
      </c>
      <c r="D1216" s="9">
        <f t="shared" ca="1" si="91"/>
        <v>9.2960000000000376E-2</v>
      </c>
      <c r="E1216" s="10">
        <f t="shared" ca="1" si="92"/>
        <v>0.29007920000000026</v>
      </c>
      <c r="F1216" s="9">
        <f t="shared" ca="1" si="93"/>
        <v>0.83534246462015915</v>
      </c>
      <c r="G1216" s="7"/>
      <c r="H1216" s="9"/>
      <c r="I1216" s="3"/>
      <c r="J1216" s="3"/>
      <c r="K1216" s="36"/>
      <c r="L1216" s="38"/>
      <c r="M1216" s="37"/>
      <c r="N1216" s="37"/>
      <c r="O1216" s="37"/>
    </row>
    <row r="1217" spans="1:15" x14ac:dyDescent="0.2">
      <c r="A1217">
        <f>+MassCurves!A1185</f>
        <v>1181</v>
      </c>
      <c r="B1217" s="10">
        <f t="shared" si="90"/>
        <v>4.7687999999999997</v>
      </c>
      <c r="C1217" s="3">
        <f t="shared" ca="1" si="94"/>
        <v>0.55391999999999864</v>
      </c>
      <c r="D1217" s="9">
        <f t="shared" ca="1" si="91"/>
        <v>6.6400000000000362E-2</v>
      </c>
      <c r="E1217" s="10">
        <f t="shared" ca="1" si="92"/>
        <v>0.26962800000000026</v>
      </c>
      <c r="F1217" s="9">
        <f t="shared" ca="1" si="93"/>
        <v>0.75295983098303887</v>
      </c>
      <c r="G1217" s="7"/>
      <c r="H1217" s="9"/>
      <c r="I1217" s="3"/>
      <c r="J1217" s="3"/>
      <c r="K1217" s="36"/>
      <c r="L1217" s="38"/>
      <c r="M1217" s="37"/>
      <c r="N1217" s="37"/>
      <c r="O1217" s="37"/>
    </row>
    <row r="1218" spans="1:15" x14ac:dyDescent="0.2">
      <c r="A1218">
        <f>+MassCurves!A1186</f>
        <v>1182</v>
      </c>
      <c r="B1218" s="10">
        <f t="shared" si="90"/>
        <v>4.7755999999999998</v>
      </c>
      <c r="C1218" s="3">
        <f t="shared" ca="1" si="94"/>
        <v>0.53663999999999845</v>
      </c>
      <c r="D1218" s="9">
        <f t="shared" ca="1" si="91"/>
        <v>3.9840000000000333E-2</v>
      </c>
      <c r="E1218" s="10">
        <f t="shared" ca="1" si="92"/>
        <v>0.24917680000000023</v>
      </c>
      <c r="F1218" s="9">
        <f t="shared" ca="1" si="93"/>
        <v>0.67414049663500675</v>
      </c>
      <c r="G1218" s="7"/>
      <c r="H1218" s="9"/>
      <c r="I1218" s="3"/>
      <c r="J1218" s="3"/>
      <c r="K1218" s="36"/>
      <c r="L1218" s="38"/>
      <c r="M1218" s="37"/>
      <c r="N1218" s="37"/>
      <c r="O1218" s="37"/>
    </row>
    <row r="1219" spans="1:15" x14ac:dyDescent="0.2">
      <c r="A1219">
        <f>+MassCurves!A1187</f>
        <v>1183</v>
      </c>
      <c r="B1219" s="10">
        <f t="shared" si="90"/>
        <v>4.7824</v>
      </c>
      <c r="C1219" s="3">
        <f t="shared" ca="1" si="94"/>
        <v>0.51936000000000038</v>
      </c>
      <c r="D1219" s="9">
        <f t="shared" ca="1" si="91"/>
        <v>1.3280000000000307E-2</v>
      </c>
      <c r="E1219" s="10">
        <f t="shared" ca="1" si="92"/>
        <v>0.2287256000000002</v>
      </c>
      <c r="F1219" s="9">
        <f t="shared" ca="1" si="93"/>
        <v>0.5988844615760649</v>
      </c>
      <c r="G1219" s="7"/>
      <c r="H1219" s="9"/>
      <c r="I1219" s="3"/>
      <c r="J1219" s="3"/>
      <c r="K1219" s="36"/>
      <c r="L1219" s="38"/>
      <c r="M1219" s="37"/>
      <c r="N1219" s="37"/>
      <c r="O1219" s="37"/>
    </row>
    <row r="1220" spans="1:15" x14ac:dyDescent="0.2">
      <c r="A1220">
        <f>+MassCurves!A1188</f>
        <v>1184</v>
      </c>
      <c r="B1220" s="10">
        <f t="shared" si="90"/>
        <v>4.7892000000000001</v>
      </c>
      <c r="C1220" s="3">
        <f t="shared" ca="1" si="94"/>
        <v>0.50208000000000008</v>
      </c>
      <c r="D1220" s="9">
        <f t="shared" ca="1" si="91"/>
        <v>2.9487523534044159E-16</v>
      </c>
      <c r="E1220" s="10">
        <f t="shared" ca="1" si="92"/>
        <v>0.21850000000000019</v>
      </c>
      <c r="F1220" s="9">
        <f t="shared" ca="1" si="93"/>
        <v>0.55307513592000057</v>
      </c>
      <c r="G1220" s="7"/>
      <c r="H1220" s="9"/>
      <c r="I1220" s="3"/>
      <c r="J1220" s="3"/>
      <c r="K1220" s="36"/>
      <c r="L1220" s="38"/>
      <c r="M1220" s="37"/>
      <c r="N1220" s="37"/>
      <c r="O1220" s="37"/>
    </row>
    <row r="1221" spans="1:15" x14ac:dyDescent="0.2">
      <c r="A1221">
        <f>+MassCurves!A1189</f>
        <v>1185</v>
      </c>
      <c r="B1221" s="10">
        <f t="shared" si="90"/>
        <v>4.7959999999999994</v>
      </c>
      <c r="C1221" s="3">
        <f t="shared" ca="1" si="94"/>
        <v>0.48479999999999773</v>
      </c>
      <c r="D1221" s="9">
        <f t="shared" ca="1" si="91"/>
        <v>0</v>
      </c>
      <c r="E1221" s="10">
        <f t="shared" ca="1" si="92"/>
        <v>0.21849999999999997</v>
      </c>
      <c r="F1221" s="9">
        <f t="shared" ca="1" si="93"/>
        <v>0.53404004519999737</v>
      </c>
      <c r="G1221" s="7"/>
      <c r="H1221" s="9"/>
      <c r="I1221" s="3"/>
      <c r="J1221" s="3"/>
      <c r="K1221" s="36"/>
      <c r="L1221" s="38"/>
      <c r="M1221" s="37"/>
      <c r="N1221" s="37"/>
      <c r="O1221" s="37"/>
    </row>
    <row r="1222" spans="1:15" x14ac:dyDescent="0.2">
      <c r="A1222">
        <f>+MassCurves!A1190</f>
        <v>1186</v>
      </c>
      <c r="B1222" s="10">
        <f t="shared" si="90"/>
        <v>4.8027999999999995</v>
      </c>
      <c r="C1222" s="3">
        <f t="shared" ca="1" si="94"/>
        <v>0.47831999999999791</v>
      </c>
      <c r="D1222" s="9">
        <f t="shared" ca="1" si="91"/>
        <v>0</v>
      </c>
      <c r="E1222" s="10">
        <f t="shared" ca="1" si="92"/>
        <v>0.21849999999999997</v>
      </c>
      <c r="F1222" s="9">
        <f t="shared" ca="1" si="93"/>
        <v>0.52690188617999767</v>
      </c>
      <c r="G1222" s="7"/>
      <c r="H1222" s="9"/>
      <c r="I1222" s="3"/>
      <c r="J1222" s="3"/>
      <c r="K1222" s="36"/>
      <c r="L1222" s="38"/>
      <c r="M1222" s="37"/>
      <c r="N1222" s="37"/>
      <c r="O1222" s="37"/>
    </row>
    <row r="1223" spans="1:15" x14ac:dyDescent="0.2">
      <c r="A1223">
        <f>+MassCurves!A1191</f>
        <v>1187</v>
      </c>
      <c r="B1223" s="10">
        <f t="shared" si="90"/>
        <v>4.8095999999999997</v>
      </c>
      <c r="C1223" s="3">
        <f t="shared" ca="1" si="94"/>
        <v>0.47183999999999809</v>
      </c>
      <c r="D1223" s="9">
        <f t="shared" ca="1" si="91"/>
        <v>0</v>
      </c>
      <c r="E1223" s="10">
        <f t="shared" ca="1" si="92"/>
        <v>0.21849999999999997</v>
      </c>
      <c r="F1223" s="9">
        <f t="shared" ca="1" si="93"/>
        <v>0.51976372715999786</v>
      </c>
      <c r="G1223" s="7"/>
      <c r="H1223" s="9"/>
      <c r="I1223" s="3"/>
      <c r="J1223" s="3"/>
      <c r="K1223" s="36"/>
      <c r="L1223" s="38"/>
      <c r="M1223" s="37"/>
      <c r="N1223" s="37"/>
      <c r="O1223" s="37"/>
    </row>
    <row r="1224" spans="1:15" x14ac:dyDescent="0.2">
      <c r="A1224">
        <f>+MassCurves!A1192</f>
        <v>1188</v>
      </c>
      <c r="B1224" s="10">
        <f t="shared" si="90"/>
        <v>4.8163999999999998</v>
      </c>
      <c r="C1224" s="3">
        <f t="shared" ca="1" si="94"/>
        <v>0.46535999999999833</v>
      </c>
      <c r="D1224" s="9">
        <f t="shared" ca="1" si="91"/>
        <v>0</v>
      </c>
      <c r="E1224" s="10">
        <f t="shared" ca="1" si="92"/>
        <v>0.21849999999999997</v>
      </c>
      <c r="F1224" s="9">
        <f t="shared" ca="1" si="93"/>
        <v>0.51262556813999816</v>
      </c>
      <c r="G1224" s="7"/>
      <c r="H1224" s="9"/>
      <c r="I1224" s="3"/>
      <c r="J1224" s="3"/>
      <c r="K1224" s="36"/>
      <c r="L1224" s="38"/>
      <c r="M1224" s="37"/>
      <c r="N1224" s="37"/>
      <c r="O1224" s="37"/>
    </row>
    <row r="1225" spans="1:15" x14ac:dyDescent="0.2">
      <c r="A1225">
        <f>+MassCurves!A1193</f>
        <v>1189</v>
      </c>
      <c r="B1225" s="10">
        <f t="shared" si="90"/>
        <v>4.8231999999999999</v>
      </c>
      <c r="C1225" s="3">
        <f t="shared" ca="1" si="94"/>
        <v>0.45887999999999851</v>
      </c>
      <c r="D1225" s="9">
        <f t="shared" ca="1" si="91"/>
        <v>0</v>
      </c>
      <c r="E1225" s="10">
        <f t="shared" ca="1" si="92"/>
        <v>0.21849999999999997</v>
      </c>
      <c r="F1225" s="9">
        <f t="shared" ca="1" si="93"/>
        <v>0.50548740911999823</v>
      </c>
      <c r="G1225" s="7"/>
      <c r="H1225" s="9"/>
      <c r="I1225" s="3"/>
      <c r="J1225" s="3"/>
      <c r="K1225" s="36"/>
      <c r="L1225" s="38"/>
      <c r="M1225" s="37"/>
      <c r="N1225" s="37"/>
      <c r="O1225" s="37"/>
    </row>
    <row r="1226" spans="1:15" x14ac:dyDescent="0.2">
      <c r="A1226">
        <f>+MassCurves!A1194</f>
        <v>1190</v>
      </c>
      <c r="B1226" s="10">
        <f t="shared" si="90"/>
        <v>4.83</v>
      </c>
      <c r="C1226" s="3">
        <f t="shared" ca="1" si="94"/>
        <v>0.45239999999999869</v>
      </c>
      <c r="D1226" s="9">
        <f t="shared" ca="1" si="91"/>
        <v>0</v>
      </c>
      <c r="E1226" s="10">
        <f t="shared" ca="1" si="92"/>
        <v>0.21849999999999997</v>
      </c>
      <c r="F1226" s="9">
        <f t="shared" ca="1" si="93"/>
        <v>0.49834925009999848</v>
      </c>
      <c r="G1226" s="7"/>
      <c r="H1226" s="9"/>
      <c r="I1226" s="3"/>
      <c r="J1226" s="3"/>
      <c r="K1226" s="36"/>
      <c r="L1226" s="38"/>
      <c r="M1226" s="37"/>
      <c r="N1226" s="37"/>
      <c r="O1226" s="37"/>
    </row>
    <row r="1227" spans="1:15" x14ac:dyDescent="0.2">
      <c r="A1227">
        <f>+MassCurves!A1195</f>
        <v>1191</v>
      </c>
      <c r="B1227" s="10">
        <f t="shared" si="90"/>
        <v>4.8365499999999999</v>
      </c>
      <c r="C1227" s="3">
        <f t="shared" ca="1" si="94"/>
        <v>0.44532000000000027</v>
      </c>
      <c r="D1227" s="9">
        <f t="shared" ca="1" si="91"/>
        <v>0</v>
      </c>
      <c r="E1227" s="10">
        <f t="shared" ca="1" si="92"/>
        <v>0.21849999999999997</v>
      </c>
      <c r="F1227" s="9">
        <f t="shared" ca="1" si="93"/>
        <v>0.49055015043000022</v>
      </c>
      <c r="G1227" s="7"/>
      <c r="H1227" s="9"/>
      <c r="I1227" s="3"/>
      <c r="J1227" s="3"/>
      <c r="K1227" s="36"/>
      <c r="L1227" s="38"/>
      <c r="M1227" s="37"/>
      <c r="N1227" s="37"/>
      <c r="O1227" s="37"/>
    </row>
    <row r="1228" spans="1:15" x14ac:dyDescent="0.2">
      <c r="A1228">
        <f>+MassCurves!A1196</f>
        <v>1192</v>
      </c>
      <c r="B1228" s="10">
        <f t="shared" si="90"/>
        <v>4.8430999999999997</v>
      </c>
      <c r="C1228" s="3">
        <f t="shared" ca="1" si="94"/>
        <v>0.43823999999999969</v>
      </c>
      <c r="D1228" s="9">
        <f t="shared" ca="1" si="91"/>
        <v>0</v>
      </c>
      <c r="E1228" s="10">
        <f t="shared" ca="1" si="92"/>
        <v>0.21849999999999997</v>
      </c>
      <c r="F1228" s="9">
        <f t="shared" ca="1" si="93"/>
        <v>0.48275105075999958</v>
      </c>
      <c r="G1228" s="7"/>
      <c r="H1228" s="9"/>
      <c r="I1228" s="3"/>
      <c r="J1228" s="3"/>
      <c r="K1228" s="36"/>
      <c r="L1228" s="38"/>
      <c r="M1228" s="37"/>
      <c r="N1228" s="37"/>
      <c r="O1228" s="37"/>
    </row>
    <row r="1229" spans="1:15" x14ac:dyDescent="0.2">
      <c r="A1229">
        <f>+MassCurves!A1197</f>
        <v>1193</v>
      </c>
      <c r="B1229" s="10">
        <f t="shared" si="90"/>
        <v>4.8496500000000005</v>
      </c>
      <c r="C1229" s="3">
        <f t="shared" ca="1" si="94"/>
        <v>0.43116000000000126</v>
      </c>
      <c r="D1229" s="9">
        <f t="shared" ca="1" si="91"/>
        <v>0</v>
      </c>
      <c r="E1229" s="10">
        <f t="shared" ca="1" si="92"/>
        <v>0.21849999999999997</v>
      </c>
      <c r="F1229" s="9">
        <f t="shared" ca="1" si="93"/>
        <v>0.47495195109000132</v>
      </c>
      <c r="G1229" s="7"/>
      <c r="H1229" s="9"/>
      <c r="I1229" s="3"/>
      <c r="J1229" s="3"/>
      <c r="K1229" s="36"/>
      <c r="L1229" s="38"/>
      <c r="M1229" s="37"/>
      <c r="N1229" s="37"/>
      <c r="O1229" s="37"/>
    </row>
    <row r="1230" spans="1:15" x14ac:dyDescent="0.2">
      <c r="A1230">
        <f>+MassCurves!A1198</f>
        <v>1194</v>
      </c>
      <c r="B1230" s="10">
        <f t="shared" si="90"/>
        <v>4.8562000000000003</v>
      </c>
      <c r="C1230" s="3">
        <f t="shared" ca="1" si="94"/>
        <v>0.42408000000000068</v>
      </c>
      <c r="D1230" s="9">
        <f t="shared" ca="1" si="91"/>
        <v>0</v>
      </c>
      <c r="E1230" s="10">
        <f t="shared" ca="1" si="92"/>
        <v>0.21849999999999997</v>
      </c>
      <c r="F1230" s="9">
        <f t="shared" ca="1" si="93"/>
        <v>0.46715285142000068</v>
      </c>
      <c r="G1230" s="7"/>
      <c r="H1230" s="9"/>
      <c r="I1230" s="3"/>
      <c r="J1230" s="3"/>
      <c r="K1230" s="36"/>
      <c r="L1230" s="38"/>
      <c r="M1230" s="37"/>
      <c r="N1230" s="37"/>
      <c r="O1230" s="37"/>
    </row>
    <row r="1231" spans="1:15" x14ac:dyDescent="0.2">
      <c r="A1231">
        <f>+MassCurves!A1199</f>
        <v>1195</v>
      </c>
      <c r="B1231" s="10">
        <f t="shared" si="90"/>
        <v>4.8627500000000001</v>
      </c>
      <c r="C1231" s="3">
        <f t="shared" ca="1" si="94"/>
        <v>0.4170000000000002</v>
      </c>
      <c r="D1231" s="9">
        <f t="shared" ca="1" si="91"/>
        <v>0</v>
      </c>
      <c r="E1231" s="10">
        <f t="shared" ca="1" si="92"/>
        <v>0.21849999999999997</v>
      </c>
      <c r="F1231" s="9">
        <f t="shared" ca="1" si="93"/>
        <v>0.45935375175000015</v>
      </c>
      <c r="G1231" s="7"/>
      <c r="H1231" s="9"/>
      <c r="I1231" s="3"/>
      <c r="J1231" s="3"/>
      <c r="K1231" s="36"/>
      <c r="L1231" s="38"/>
      <c r="M1231" s="37"/>
      <c r="N1231" s="37"/>
      <c r="O1231" s="37"/>
    </row>
    <row r="1232" spans="1:15" x14ac:dyDescent="0.2">
      <c r="A1232">
        <f>+MassCurves!A1200</f>
        <v>1196</v>
      </c>
      <c r="B1232" s="10">
        <f t="shared" si="90"/>
        <v>4.8693</v>
      </c>
      <c r="C1232" s="3">
        <f t="shared" ca="1" si="94"/>
        <v>0.41520000000000012</v>
      </c>
      <c r="D1232" s="9">
        <f t="shared" ca="1" si="91"/>
        <v>0</v>
      </c>
      <c r="E1232" s="10">
        <f t="shared" ca="1" si="92"/>
        <v>0.21849999999999997</v>
      </c>
      <c r="F1232" s="9">
        <f t="shared" ca="1" si="93"/>
        <v>0.45737092980000005</v>
      </c>
      <c r="G1232" s="7"/>
      <c r="H1232" s="9"/>
      <c r="I1232" s="3"/>
      <c r="J1232" s="3"/>
      <c r="K1232" s="36"/>
      <c r="L1232" s="38"/>
      <c r="M1232" s="37"/>
      <c r="N1232" s="37"/>
      <c r="O1232" s="37"/>
    </row>
    <row r="1233" spans="1:15" x14ac:dyDescent="0.2">
      <c r="A1233">
        <f>+MassCurves!A1201</f>
        <v>1197</v>
      </c>
      <c r="B1233" s="10">
        <f t="shared" si="90"/>
        <v>4.8758499999999998</v>
      </c>
      <c r="C1233" s="3">
        <f t="shared" ca="1" si="94"/>
        <v>0.41339999999999999</v>
      </c>
      <c r="D1233" s="9">
        <f t="shared" ca="1" si="91"/>
        <v>0</v>
      </c>
      <c r="E1233" s="10">
        <f t="shared" ca="1" si="92"/>
        <v>0.21849999999999997</v>
      </c>
      <c r="F1233" s="9">
        <f t="shared" ca="1" si="93"/>
        <v>0.45538810784999995</v>
      </c>
      <c r="G1233" s="7"/>
      <c r="H1233" s="9"/>
      <c r="I1233" s="3"/>
      <c r="J1233" s="3"/>
      <c r="K1233" s="36"/>
      <c r="L1233" s="38"/>
      <c r="M1233" s="37"/>
      <c r="N1233" s="37"/>
      <c r="O1233" s="37"/>
    </row>
    <row r="1234" spans="1:15" x14ac:dyDescent="0.2">
      <c r="A1234">
        <f>+MassCurves!A1202</f>
        <v>1198</v>
      </c>
      <c r="B1234" s="10">
        <f t="shared" si="90"/>
        <v>4.8824000000000005</v>
      </c>
      <c r="C1234" s="3">
        <f t="shared" ca="1" si="94"/>
        <v>0.41160000000000213</v>
      </c>
      <c r="D1234" s="9">
        <f t="shared" ca="1" si="91"/>
        <v>0</v>
      </c>
      <c r="E1234" s="10">
        <f t="shared" ca="1" si="92"/>
        <v>0.21849999999999997</v>
      </c>
      <c r="F1234" s="9">
        <f t="shared" ca="1" si="93"/>
        <v>0.45340528590000223</v>
      </c>
      <c r="G1234" s="7"/>
      <c r="H1234" s="9"/>
      <c r="I1234" s="3"/>
      <c r="J1234" s="3"/>
      <c r="K1234" s="36"/>
      <c r="L1234" s="38"/>
      <c r="M1234" s="37"/>
      <c r="N1234" s="37"/>
      <c r="O1234" s="37"/>
    </row>
    <row r="1235" spans="1:15" x14ac:dyDescent="0.2">
      <c r="A1235">
        <f>+MassCurves!A1203</f>
        <v>1199</v>
      </c>
      <c r="B1235" s="10">
        <f t="shared" si="90"/>
        <v>4.8889500000000004</v>
      </c>
      <c r="C1235" s="3">
        <f t="shared" ca="1" si="94"/>
        <v>0.40980000000000205</v>
      </c>
      <c r="D1235" s="9">
        <f t="shared" ca="1" si="91"/>
        <v>0</v>
      </c>
      <c r="E1235" s="10">
        <f t="shared" ca="1" si="92"/>
        <v>0.21849999999999997</v>
      </c>
      <c r="F1235" s="9">
        <f t="shared" ca="1" si="93"/>
        <v>0.45142246395000218</v>
      </c>
      <c r="G1235" s="7"/>
      <c r="H1235" s="9"/>
      <c r="I1235" s="3"/>
      <c r="J1235" s="3"/>
      <c r="K1235" s="36"/>
      <c r="L1235" s="38"/>
      <c r="M1235" s="37"/>
      <c r="N1235" s="37"/>
      <c r="O1235" s="37"/>
    </row>
    <row r="1236" spans="1:15" x14ac:dyDescent="0.2">
      <c r="A1236">
        <f>+MassCurves!A1204</f>
        <v>1200</v>
      </c>
      <c r="B1236" s="10">
        <f t="shared" si="90"/>
        <v>4.8955000000000002</v>
      </c>
      <c r="C1236" s="3">
        <f t="shared" ca="1" si="94"/>
        <v>0.40799999999999981</v>
      </c>
      <c r="D1236" s="9">
        <f t="shared" ca="1" si="91"/>
        <v>0</v>
      </c>
      <c r="E1236" s="10">
        <f t="shared" ca="1" si="92"/>
        <v>0.21849999999999997</v>
      </c>
      <c r="F1236" s="9">
        <f t="shared" ca="1" si="93"/>
        <v>0.44943964199999975</v>
      </c>
      <c r="G1236" s="7"/>
      <c r="H1236" s="9"/>
      <c r="I1236" s="3"/>
      <c r="J1236" s="3"/>
      <c r="K1236" s="36"/>
      <c r="L1236" s="38"/>
      <c r="M1236" s="37"/>
      <c r="N1236" s="37"/>
      <c r="O1236" s="37"/>
    </row>
    <row r="1237" spans="1:15" x14ac:dyDescent="0.2">
      <c r="A1237">
        <f>+MassCurves!A1205</f>
        <v>1201</v>
      </c>
      <c r="B1237" s="10">
        <f t="shared" si="90"/>
        <v>4.90205</v>
      </c>
      <c r="C1237" s="3">
        <f t="shared" ca="1" si="94"/>
        <v>0.40619999999999973</v>
      </c>
      <c r="D1237" s="9">
        <f t="shared" ca="1" si="91"/>
        <v>0</v>
      </c>
      <c r="E1237" s="10">
        <f t="shared" ca="1" si="92"/>
        <v>0.21849999999999997</v>
      </c>
      <c r="F1237" s="9">
        <f t="shared" ca="1" si="93"/>
        <v>0.44745682004999959</v>
      </c>
      <c r="G1237" s="7"/>
      <c r="H1237" s="9"/>
      <c r="I1237" s="3"/>
      <c r="J1237" s="3"/>
      <c r="K1237" s="36"/>
      <c r="L1237" s="38"/>
      <c r="M1237" s="37"/>
      <c r="N1237" s="37"/>
      <c r="O1237" s="37"/>
    </row>
    <row r="1238" spans="1:15" x14ac:dyDescent="0.2">
      <c r="A1238">
        <f>+MassCurves!A1206</f>
        <v>1202</v>
      </c>
      <c r="B1238" s="10">
        <f t="shared" si="90"/>
        <v>4.9085999999999999</v>
      </c>
      <c r="C1238" s="3">
        <f t="shared" ca="1" si="94"/>
        <v>0.4043999999999997</v>
      </c>
      <c r="D1238" s="9">
        <f t="shared" ca="1" si="91"/>
        <v>0</v>
      </c>
      <c r="E1238" s="10">
        <f t="shared" ca="1" si="92"/>
        <v>0.21849999999999997</v>
      </c>
      <c r="F1238" s="9">
        <f t="shared" ca="1" si="93"/>
        <v>0.4454739980999996</v>
      </c>
      <c r="G1238" s="7"/>
      <c r="H1238" s="9"/>
      <c r="I1238" s="3"/>
      <c r="J1238" s="3"/>
      <c r="K1238" s="36"/>
      <c r="L1238" s="38"/>
      <c r="M1238" s="37"/>
      <c r="N1238" s="37"/>
      <c r="O1238" s="37"/>
    </row>
    <row r="1239" spans="1:15" x14ac:dyDescent="0.2">
      <c r="A1239">
        <f>+MassCurves!A1207</f>
        <v>1203</v>
      </c>
      <c r="B1239" s="10">
        <f t="shared" si="90"/>
        <v>4.9151500000000006</v>
      </c>
      <c r="C1239" s="3">
        <f t="shared" ca="1" si="94"/>
        <v>0.40260000000000173</v>
      </c>
      <c r="D1239" s="9">
        <f t="shared" ca="1" si="91"/>
        <v>0</v>
      </c>
      <c r="E1239" s="10">
        <f t="shared" ca="1" si="92"/>
        <v>0.21849999999999997</v>
      </c>
      <c r="F1239" s="9">
        <f t="shared" ca="1" si="93"/>
        <v>0.44349117615000183</v>
      </c>
      <c r="G1239" s="7"/>
      <c r="H1239" s="9"/>
      <c r="I1239" s="3"/>
      <c r="J1239" s="3"/>
      <c r="K1239" s="36"/>
      <c r="L1239" s="38"/>
      <c r="M1239" s="37"/>
      <c r="N1239" s="37"/>
      <c r="O1239" s="37"/>
    </row>
    <row r="1240" spans="1:15" x14ac:dyDescent="0.2">
      <c r="A1240">
        <f>+MassCurves!A1208</f>
        <v>1204</v>
      </c>
      <c r="B1240" s="10">
        <f t="shared" si="90"/>
        <v>4.9217000000000004</v>
      </c>
      <c r="C1240" s="3">
        <f t="shared" ca="1" si="94"/>
        <v>0.40080000000000165</v>
      </c>
      <c r="D1240" s="9">
        <f t="shared" ca="1" si="91"/>
        <v>0</v>
      </c>
      <c r="E1240" s="10">
        <f t="shared" ca="1" si="92"/>
        <v>0.21849999999999997</v>
      </c>
      <c r="F1240" s="9">
        <f t="shared" ca="1" si="93"/>
        <v>0.44150835420000178</v>
      </c>
      <c r="G1240" s="7"/>
      <c r="H1240" s="9"/>
      <c r="I1240" s="3"/>
      <c r="J1240" s="3"/>
      <c r="K1240" s="36"/>
      <c r="L1240" s="38"/>
      <c r="M1240" s="37"/>
      <c r="N1240" s="37"/>
      <c r="O1240" s="37"/>
    </row>
    <row r="1241" spans="1:15" x14ac:dyDescent="0.2">
      <c r="A1241">
        <f>+MassCurves!A1209</f>
        <v>1205</v>
      </c>
      <c r="B1241" s="10">
        <f t="shared" si="90"/>
        <v>4.9282500000000002</v>
      </c>
      <c r="C1241" s="3">
        <f t="shared" ca="1" si="94"/>
        <v>0.39900000000000163</v>
      </c>
      <c r="D1241" s="9">
        <f t="shared" ca="1" si="91"/>
        <v>0</v>
      </c>
      <c r="E1241" s="10">
        <f t="shared" ca="1" si="92"/>
        <v>0.21849999999999997</v>
      </c>
      <c r="F1241" s="9">
        <f t="shared" ca="1" si="93"/>
        <v>0.43952553225000174</v>
      </c>
      <c r="G1241" s="7"/>
      <c r="H1241" s="9"/>
      <c r="I1241" s="3"/>
      <c r="J1241" s="3"/>
      <c r="K1241" s="36"/>
      <c r="L1241" s="38"/>
      <c r="M1241" s="37"/>
      <c r="N1241" s="37"/>
      <c r="O1241" s="37"/>
    </row>
    <row r="1242" spans="1:15" x14ac:dyDescent="0.2">
      <c r="A1242">
        <f>+MassCurves!A1210</f>
        <v>1206</v>
      </c>
      <c r="B1242" s="10">
        <f t="shared" si="90"/>
        <v>4.9348000000000001</v>
      </c>
      <c r="C1242" s="3">
        <f t="shared" ca="1" si="94"/>
        <v>0.39840000000000086</v>
      </c>
      <c r="D1242" s="9">
        <f t="shared" ca="1" si="91"/>
        <v>0</v>
      </c>
      <c r="E1242" s="10">
        <f t="shared" ca="1" si="92"/>
        <v>0.21849999999999997</v>
      </c>
      <c r="F1242" s="9">
        <f t="shared" ca="1" si="93"/>
        <v>0.43886459160000091</v>
      </c>
      <c r="G1242" s="7"/>
      <c r="H1242" s="9"/>
      <c r="I1242" s="3"/>
      <c r="J1242" s="3"/>
      <c r="K1242" s="36"/>
      <c r="L1242" s="38"/>
      <c r="M1242" s="37"/>
      <c r="N1242" s="37"/>
      <c r="O1242" s="37"/>
    </row>
    <row r="1243" spans="1:15" x14ac:dyDescent="0.2">
      <c r="A1243">
        <f>+MassCurves!A1211</f>
        <v>1207</v>
      </c>
      <c r="B1243" s="10">
        <f t="shared" si="90"/>
        <v>4.9413499999999999</v>
      </c>
      <c r="C1243" s="3">
        <f t="shared" ca="1" si="94"/>
        <v>0.39780000000000015</v>
      </c>
      <c r="D1243" s="9">
        <f t="shared" ca="1" si="91"/>
        <v>0</v>
      </c>
      <c r="E1243" s="10">
        <f t="shared" ca="1" si="92"/>
        <v>0.21849999999999997</v>
      </c>
      <c r="F1243" s="9">
        <f t="shared" ca="1" si="93"/>
        <v>0.43820365095000008</v>
      </c>
      <c r="G1243" s="7"/>
      <c r="H1243" s="9"/>
      <c r="I1243" s="3"/>
      <c r="J1243" s="3"/>
      <c r="K1243" s="36"/>
      <c r="L1243" s="38"/>
      <c r="M1243" s="37"/>
      <c r="N1243" s="37"/>
      <c r="O1243" s="37"/>
    </row>
    <row r="1244" spans="1:15" x14ac:dyDescent="0.2">
      <c r="A1244">
        <f>+MassCurves!A1212</f>
        <v>1208</v>
      </c>
      <c r="B1244" s="10">
        <f t="shared" si="90"/>
        <v>4.9479000000000006</v>
      </c>
      <c r="C1244" s="3">
        <f t="shared" ca="1" si="94"/>
        <v>0.39720000000000155</v>
      </c>
      <c r="D1244" s="9">
        <f t="shared" ca="1" si="91"/>
        <v>0</v>
      </c>
      <c r="E1244" s="10">
        <f t="shared" ca="1" si="92"/>
        <v>0.21849999999999997</v>
      </c>
      <c r="F1244" s="9">
        <f t="shared" ca="1" si="93"/>
        <v>0.43754271030000164</v>
      </c>
      <c r="G1244" s="7"/>
      <c r="H1244" s="9"/>
      <c r="I1244" s="3"/>
      <c r="J1244" s="3"/>
      <c r="K1244" s="36"/>
      <c r="L1244" s="38"/>
      <c r="M1244" s="37"/>
      <c r="N1244" s="37"/>
      <c r="O1244" s="37"/>
    </row>
    <row r="1245" spans="1:15" x14ac:dyDescent="0.2">
      <c r="A1245">
        <f>+MassCurves!A1213</f>
        <v>1209</v>
      </c>
      <c r="B1245" s="10">
        <f t="shared" si="90"/>
        <v>4.9544500000000005</v>
      </c>
      <c r="C1245" s="3">
        <f t="shared" ca="1" si="94"/>
        <v>0.39660000000000079</v>
      </c>
      <c r="D1245" s="9">
        <f t="shared" ca="1" si="91"/>
        <v>0</v>
      </c>
      <c r="E1245" s="10">
        <f t="shared" ca="1" si="92"/>
        <v>0.21849999999999997</v>
      </c>
      <c r="F1245" s="9">
        <f t="shared" ca="1" si="93"/>
        <v>0.43688176965000081</v>
      </c>
      <c r="G1245" s="7"/>
      <c r="H1245" s="9"/>
      <c r="I1245" s="3"/>
      <c r="J1245" s="3"/>
      <c r="K1245" s="36"/>
      <c r="L1245" s="38"/>
      <c r="M1245" s="37"/>
      <c r="N1245" s="37"/>
      <c r="O1245" s="37"/>
    </row>
    <row r="1246" spans="1:15" x14ac:dyDescent="0.2">
      <c r="A1246">
        <f>+MassCurves!A1214</f>
        <v>1210</v>
      </c>
      <c r="B1246" s="10">
        <f t="shared" si="90"/>
        <v>4.9610000000000003</v>
      </c>
      <c r="C1246" s="3">
        <f t="shared" ca="1" si="94"/>
        <v>0.39600000000000224</v>
      </c>
      <c r="D1246" s="9">
        <f t="shared" ca="1" si="91"/>
        <v>0</v>
      </c>
      <c r="E1246" s="10">
        <f t="shared" ca="1" si="92"/>
        <v>0.21849999999999997</v>
      </c>
      <c r="F1246" s="9">
        <f t="shared" ca="1" si="93"/>
        <v>0.43622082900000242</v>
      </c>
      <c r="G1246" s="7"/>
      <c r="H1246" s="9"/>
      <c r="I1246" s="3"/>
      <c r="J1246" s="3"/>
      <c r="K1246" s="36"/>
      <c r="L1246" s="38"/>
      <c r="M1246" s="37"/>
      <c r="N1246" s="37"/>
      <c r="O1246" s="37"/>
    </row>
    <row r="1247" spans="1:15" x14ac:dyDescent="0.2">
      <c r="A1247">
        <f>+MassCurves!A1215</f>
        <v>1211</v>
      </c>
      <c r="B1247" s="10">
        <f t="shared" si="90"/>
        <v>4.9659500000000003</v>
      </c>
      <c r="C1247" s="3">
        <f t="shared" ca="1" si="94"/>
        <v>0.39156000000000191</v>
      </c>
      <c r="D1247" s="9">
        <f t="shared" ca="1" si="91"/>
        <v>0</v>
      </c>
      <c r="E1247" s="10">
        <f t="shared" ca="1" si="92"/>
        <v>0.21849999999999997</v>
      </c>
      <c r="F1247" s="9">
        <f t="shared" ca="1" si="93"/>
        <v>0.43132986819000196</v>
      </c>
      <c r="G1247" s="7"/>
      <c r="H1247" s="9"/>
      <c r="I1247" s="3"/>
      <c r="J1247" s="3"/>
      <c r="K1247" s="36"/>
      <c r="L1247" s="38"/>
      <c r="M1247" s="37"/>
      <c r="N1247" s="37"/>
      <c r="O1247" s="37"/>
    </row>
    <row r="1248" spans="1:15" x14ac:dyDescent="0.2">
      <c r="A1248">
        <f>+MassCurves!A1216</f>
        <v>1212</v>
      </c>
      <c r="B1248" s="10">
        <f t="shared" si="90"/>
        <v>4.9709000000000003</v>
      </c>
      <c r="C1248" s="3">
        <f t="shared" ca="1" si="94"/>
        <v>0.38712000000000157</v>
      </c>
      <c r="D1248" s="9">
        <f t="shared" ca="1" si="91"/>
        <v>0</v>
      </c>
      <c r="E1248" s="10">
        <f t="shared" ca="1" si="92"/>
        <v>0.21849999999999997</v>
      </c>
      <c r="F1248" s="9">
        <f t="shared" ca="1" si="93"/>
        <v>0.42643890738000167</v>
      </c>
      <c r="G1248" s="7"/>
      <c r="H1248" s="9"/>
      <c r="I1248" s="3"/>
      <c r="J1248" s="3"/>
      <c r="K1248" s="36"/>
      <c r="L1248" s="38"/>
      <c r="M1248" s="37"/>
      <c r="N1248" s="37"/>
      <c r="O1248" s="37"/>
    </row>
    <row r="1249" spans="1:15" x14ac:dyDescent="0.2">
      <c r="A1249">
        <f>+MassCurves!A1217</f>
        <v>1213</v>
      </c>
      <c r="B1249" s="10">
        <f t="shared" si="90"/>
        <v>4.9758500000000003</v>
      </c>
      <c r="C1249" s="3">
        <f t="shared" ca="1" si="94"/>
        <v>0.3826800000000013</v>
      </c>
      <c r="D1249" s="9">
        <f t="shared" ca="1" si="91"/>
        <v>0</v>
      </c>
      <c r="E1249" s="10">
        <f t="shared" ca="1" si="92"/>
        <v>0.21849999999999997</v>
      </c>
      <c r="F1249" s="9">
        <f t="shared" ca="1" si="93"/>
        <v>0.42154794657000133</v>
      </c>
      <c r="G1249" s="7"/>
      <c r="H1249" s="9"/>
      <c r="I1249" s="3"/>
      <c r="J1249" s="3"/>
      <c r="K1249" s="36"/>
      <c r="L1249" s="38"/>
      <c r="M1249" s="37"/>
      <c r="N1249" s="37"/>
      <c r="O1249" s="37"/>
    </row>
    <row r="1250" spans="1:15" x14ac:dyDescent="0.2">
      <c r="A1250">
        <f>+MassCurves!A1218</f>
        <v>1214</v>
      </c>
      <c r="B1250" s="10">
        <f t="shared" si="90"/>
        <v>4.9808000000000003</v>
      </c>
      <c r="C1250" s="3">
        <f t="shared" ca="1" si="94"/>
        <v>0.37824000000000096</v>
      </c>
      <c r="D1250" s="9">
        <f t="shared" ca="1" si="91"/>
        <v>0</v>
      </c>
      <c r="E1250" s="10">
        <f t="shared" ca="1" si="92"/>
        <v>0.21849999999999997</v>
      </c>
      <c r="F1250" s="9">
        <f t="shared" ca="1" si="93"/>
        <v>0.41665698576000093</v>
      </c>
      <c r="G1250" s="7"/>
      <c r="H1250" s="9"/>
      <c r="I1250" s="3"/>
      <c r="J1250" s="3"/>
      <c r="K1250" s="36"/>
      <c r="L1250" s="38"/>
      <c r="M1250" s="37"/>
      <c r="N1250" s="37"/>
      <c r="O1250" s="37"/>
    </row>
    <row r="1251" spans="1:15" x14ac:dyDescent="0.2">
      <c r="A1251">
        <f>+MassCurves!A1219</f>
        <v>1215</v>
      </c>
      <c r="B1251" s="10">
        <f t="shared" si="90"/>
        <v>4.9857500000000003</v>
      </c>
      <c r="C1251" s="3">
        <f t="shared" ca="1" si="94"/>
        <v>0.37380000000000063</v>
      </c>
      <c r="D1251" s="9">
        <f t="shared" ca="1" si="91"/>
        <v>0</v>
      </c>
      <c r="E1251" s="10">
        <f t="shared" ca="1" si="92"/>
        <v>0.21849999999999997</v>
      </c>
      <c r="F1251" s="9">
        <f t="shared" ca="1" si="93"/>
        <v>0.41176602495000064</v>
      </c>
      <c r="G1251" s="7"/>
      <c r="H1251" s="9"/>
      <c r="I1251" s="3"/>
      <c r="J1251" s="3"/>
      <c r="K1251" s="36"/>
      <c r="L1251" s="38"/>
      <c r="M1251" s="37"/>
      <c r="N1251" s="37"/>
      <c r="O1251" s="37"/>
    </row>
    <row r="1252" spans="1:15" x14ac:dyDescent="0.2">
      <c r="A1252">
        <f>+MassCurves!A1220</f>
        <v>1216</v>
      </c>
      <c r="B1252" s="10">
        <f t="shared" ref="B1252:B1315" si="95">+HLOOKUP($B$9,MassCurve,(A1252+2))</f>
        <v>4.9907000000000004</v>
      </c>
      <c r="C1252" s="3">
        <f t="shared" ca="1" si="94"/>
        <v>0.36996000000000107</v>
      </c>
      <c r="D1252" s="9">
        <f t="shared" ca="1" si="91"/>
        <v>0</v>
      </c>
      <c r="E1252" s="10">
        <f t="shared" ca="1" si="92"/>
        <v>0.21849999999999997</v>
      </c>
      <c r="F1252" s="9">
        <f t="shared" ca="1" si="93"/>
        <v>0.40753600479000113</v>
      </c>
      <c r="G1252" s="7"/>
      <c r="H1252" s="9"/>
      <c r="I1252" s="3"/>
      <c r="J1252" s="3"/>
      <c r="K1252" s="36"/>
      <c r="L1252" s="38"/>
      <c r="M1252" s="37"/>
      <c r="N1252" s="37"/>
      <c r="O1252" s="37"/>
    </row>
    <row r="1253" spans="1:15" x14ac:dyDescent="0.2">
      <c r="A1253">
        <f>+MassCurves!A1221</f>
        <v>1217</v>
      </c>
      <c r="B1253" s="10">
        <f t="shared" si="95"/>
        <v>4.9956500000000004</v>
      </c>
      <c r="C1253" s="3">
        <f t="shared" ca="1" si="94"/>
        <v>0.3661200000000015</v>
      </c>
      <c r="D1253" s="9">
        <f t="shared" ref="D1253:D1316" ca="1" si="96">VLOOKUP(C1253,Cinterp,$B$10+1)</f>
        <v>0</v>
      </c>
      <c r="E1253" s="10">
        <f t="shared" ref="E1253:E1316" ca="1" si="97">0.95*MAX(0,$B$7)/100+D1253*(1-MAX(0,$B$7)/100)</f>
        <v>0.21849999999999997</v>
      </c>
      <c r="F1253" s="9">
        <f t="shared" ref="F1253:F1316" ca="1" si="98">+E1253*C1253*MAX(0.05,$B$5)*1.0083</f>
        <v>0.40330598463000156</v>
      </c>
      <c r="G1253" s="7"/>
      <c r="H1253" s="9"/>
      <c r="I1253" s="3"/>
      <c r="J1253" s="3"/>
      <c r="K1253" s="36"/>
      <c r="L1253" s="38"/>
      <c r="M1253" s="37"/>
      <c r="N1253" s="37"/>
      <c r="O1253" s="37"/>
    </row>
    <row r="1254" spans="1:15" x14ac:dyDescent="0.2">
      <c r="A1254">
        <f>+MassCurves!A1222</f>
        <v>1218</v>
      </c>
      <c r="B1254" s="10">
        <f t="shared" si="95"/>
        <v>5.0006000000000004</v>
      </c>
      <c r="C1254" s="3">
        <f t="shared" ref="C1254:C1317" ca="1" si="99">+IF(A1254&lt;MAX(5,$B$6),(B1254-B1253)*60,(B1254-OFFSET(B1254,-MAX(5,$B$6),0,1,1))/(A1254-OFFSET(A1254,-MAX(5,$B$6),0,1,1))*60)</f>
        <v>0.36227999999999977</v>
      </c>
      <c r="D1254" s="9">
        <f t="shared" ca="1" si="96"/>
        <v>0</v>
      </c>
      <c r="E1254" s="10">
        <f t="shared" ca="1" si="97"/>
        <v>0.21849999999999997</v>
      </c>
      <c r="F1254" s="9">
        <f t="shared" ca="1" si="98"/>
        <v>0.39907596446999971</v>
      </c>
      <c r="G1254" s="7"/>
      <c r="H1254" s="9"/>
      <c r="I1254" s="3"/>
      <c r="J1254" s="3"/>
      <c r="K1254" s="36"/>
      <c r="L1254" s="38"/>
      <c r="M1254" s="37"/>
      <c r="N1254" s="37"/>
      <c r="O1254" s="37"/>
    </row>
    <row r="1255" spans="1:15" x14ac:dyDescent="0.2">
      <c r="A1255">
        <f>+MassCurves!A1223</f>
        <v>1219</v>
      </c>
      <c r="B1255" s="10">
        <f t="shared" si="95"/>
        <v>5.0055500000000004</v>
      </c>
      <c r="C1255" s="3">
        <f t="shared" ca="1" si="99"/>
        <v>0.3584400000000002</v>
      </c>
      <c r="D1255" s="9">
        <f t="shared" ca="1" si="96"/>
        <v>0</v>
      </c>
      <c r="E1255" s="10">
        <f t="shared" ca="1" si="97"/>
        <v>0.21849999999999997</v>
      </c>
      <c r="F1255" s="9">
        <f t="shared" ca="1" si="98"/>
        <v>0.3948459443100002</v>
      </c>
      <c r="G1255" s="7"/>
      <c r="H1255" s="9"/>
      <c r="I1255" s="3"/>
      <c r="J1255" s="3"/>
      <c r="K1255" s="36"/>
      <c r="L1255" s="38"/>
      <c r="M1255" s="37"/>
      <c r="N1255" s="37"/>
      <c r="O1255" s="37"/>
    </row>
    <row r="1256" spans="1:15" x14ac:dyDescent="0.2">
      <c r="A1256">
        <f>+MassCurves!A1224</f>
        <v>1220</v>
      </c>
      <c r="B1256" s="10">
        <f t="shared" si="95"/>
        <v>5.0105000000000004</v>
      </c>
      <c r="C1256" s="3">
        <f t="shared" ca="1" si="99"/>
        <v>0.35460000000000064</v>
      </c>
      <c r="D1256" s="9">
        <f t="shared" ca="1" si="96"/>
        <v>0</v>
      </c>
      <c r="E1256" s="10">
        <f t="shared" ca="1" si="97"/>
        <v>0.21849999999999997</v>
      </c>
      <c r="F1256" s="9">
        <f t="shared" ca="1" si="98"/>
        <v>0.39061592415000068</v>
      </c>
      <c r="G1256" s="7"/>
      <c r="H1256" s="9"/>
      <c r="I1256" s="3"/>
      <c r="J1256" s="3"/>
      <c r="K1256" s="36"/>
      <c r="L1256" s="38"/>
      <c r="M1256" s="37"/>
      <c r="N1256" s="37"/>
      <c r="O1256" s="37"/>
    </row>
    <row r="1257" spans="1:15" x14ac:dyDescent="0.2">
      <c r="A1257">
        <f>+MassCurves!A1225</f>
        <v>1221</v>
      </c>
      <c r="B1257" s="10">
        <f t="shared" si="95"/>
        <v>5.0154499999999995</v>
      </c>
      <c r="C1257" s="3">
        <f t="shared" ca="1" si="99"/>
        <v>0.35075999999999896</v>
      </c>
      <c r="D1257" s="9">
        <f t="shared" ca="1" si="96"/>
        <v>0</v>
      </c>
      <c r="E1257" s="10">
        <f t="shared" ca="1" si="97"/>
        <v>0.21849999999999997</v>
      </c>
      <c r="F1257" s="9">
        <f t="shared" ca="1" si="98"/>
        <v>0.38638590398999878</v>
      </c>
      <c r="G1257" s="7"/>
      <c r="H1257" s="9"/>
      <c r="I1257" s="3"/>
      <c r="J1257" s="3"/>
      <c r="K1257" s="36"/>
      <c r="L1257" s="38"/>
      <c r="M1257" s="37"/>
      <c r="N1257" s="37"/>
      <c r="O1257" s="37"/>
    </row>
    <row r="1258" spans="1:15" x14ac:dyDescent="0.2">
      <c r="A1258">
        <f>+MassCurves!A1226</f>
        <v>1222</v>
      </c>
      <c r="B1258" s="10">
        <f t="shared" si="95"/>
        <v>5.0203999999999995</v>
      </c>
      <c r="C1258" s="3">
        <f t="shared" ca="1" si="99"/>
        <v>0.34691999999999934</v>
      </c>
      <c r="D1258" s="9">
        <f t="shared" ca="1" si="96"/>
        <v>0</v>
      </c>
      <c r="E1258" s="10">
        <f t="shared" ca="1" si="97"/>
        <v>0.21849999999999997</v>
      </c>
      <c r="F1258" s="9">
        <f t="shared" ca="1" si="98"/>
        <v>0.38215588382999921</v>
      </c>
      <c r="G1258" s="7"/>
      <c r="H1258" s="9"/>
      <c r="I1258" s="3"/>
      <c r="J1258" s="3"/>
      <c r="K1258" s="36"/>
      <c r="L1258" s="38"/>
      <c r="M1258" s="37"/>
      <c r="N1258" s="37"/>
      <c r="O1258" s="37"/>
    </row>
    <row r="1259" spans="1:15" x14ac:dyDescent="0.2">
      <c r="A1259">
        <f>+MassCurves!A1227</f>
        <v>1223</v>
      </c>
      <c r="B1259" s="10">
        <f t="shared" si="95"/>
        <v>5.0253499999999995</v>
      </c>
      <c r="C1259" s="3">
        <f t="shared" ca="1" si="99"/>
        <v>0.34307999999999766</v>
      </c>
      <c r="D1259" s="9">
        <f t="shared" ca="1" si="96"/>
        <v>0</v>
      </c>
      <c r="E1259" s="10">
        <f t="shared" ca="1" si="97"/>
        <v>0.21849999999999997</v>
      </c>
      <c r="F1259" s="9">
        <f t="shared" ca="1" si="98"/>
        <v>0.37792586366999736</v>
      </c>
      <c r="G1259" s="7"/>
      <c r="H1259" s="9"/>
      <c r="I1259" s="3"/>
      <c r="J1259" s="3"/>
      <c r="K1259" s="36"/>
      <c r="L1259" s="38"/>
      <c r="M1259" s="37"/>
      <c r="N1259" s="37"/>
      <c r="O1259" s="37"/>
    </row>
    <row r="1260" spans="1:15" x14ac:dyDescent="0.2">
      <c r="A1260">
        <f>+MassCurves!A1228</f>
        <v>1224</v>
      </c>
      <c r="B1260" s="10">
        <f t="shared" si="95"/>
        <v>5.0302999999999995</v>
      </c>
      <c r="C1260" s="3">
        <f t="shared" ca="1" si="99"/>
        <v>0.3392399999999981</v>
      </c>
      <c r="D1260" s="9">
        <f t="shared" ca="1" si="96"/>
        <v>0</v>
      </c>
      <c r="E1260" s="10">
        <f t="shared" ca="1" si="97"/>
        <v>0.21849999999999997</v>
      </c>
      <c r="F1260" s="9">
        <f t="shared" ca="1" si="98"/>
        <v>0.37369584350999779</v>
      </c>
      <c r="G1260" s="7"/>
      <c r="H1260" s="9"/>
      <c r="I1260" s="3"/>
      <c r="J1260" s="3"/>
      <c r="K1260" s="36"/>
      <c r="L1260" s="38"/>
      <c r="M1260" s="37"/>
      <c r="N1260" s="37"/>
      <c r="O1260" s="37"/>
    </row>
    <row r="1261" spans="1:15" x14ac:dyDescent="0.2">
      <c r="A1261">
        <f>+MassCurves!A1229</f>
        <v>1225</v>
      </c>
      <c r="B1261" s="10">
        <f t="shared" si="95"/>
        <v>5.0352499999999996</v>
      </c>
      <c r="C1261" s="3">
        <f t="shared" ca="1" si="99"/>
        <v>0.33539999999999853</v>
      </c>
      <c r="D1261" s="9">
        <f t="shared" ca="1" si="96"/>
        <v>0</v>
      </c>
      <c r="E1261" s="10">
        <f t="shared" ca="1" si="97"/>
        <v>0.21849999999999997</v>
      </c>
      <c r="F1261" s="9">
        <f t="shared" ca="1" si="98"/>
        <v>0.36946582334999828</v>
      </c>
      <c r="G1261" s="7"/>
      <c r="H1261" s="9"/>
      <c r="I1261" s="3"/>
      <c r="J1261" s="3"/>
      <c r="K1261" s="36"/>
      <c r="L1261" s="38"/>
      <c r="M1261" s="37"/>
      <c r="N1261" s="37"/>
      <c r="O1261" s="37"/>
    </row>
    <row r="1262" spans="1:15" x14ac:dyDescent="0.2">
      <c r="A1262">
        <f>+MassCurves!A1230</f>
        <v>1226</v>
      </c>
      <c r="B1262" s="10">
        <f t="shared" si="95"/>
        <v>5.0401999999999996</v>
      </c>
      <c r="C1262" s="3">
        <f t="shared" ca="1" si="99"/>
        <v>0.33155999999999897</v>
      </c>
      <c r="D1262" s="9">
        <f t="shared" ca="1" si="96"/>
        <v>0</v>
      </c>
      <c r="E1262" s="10">
        <f t="shared" ca="1" si="97"/>
        <v>0.21849999999999997</v>
      </c>
      <c r="F1262" s="9">
        <f t="shared" ca="1" si="98"/>
        <v>0.36523580318999876</v>
      </c>
      <c r="G1262" s="7"/>
      <c r="H1262" s="9"/>
      <c r="I1262" s="3"/>
      <c r="J1262" s="3"/>
      <c r="K1262" s="36"/>
      <c r="L1262" s="38"/>
      <c r="M1262" s="37"/>
      <c r="N1262" s="37"/>
      <c r="O1262" s="37"/>
    </row>
    <row r="1263" spans="1:15" x14ac:dyDescent="0.2">
      <c r="A1263">
        <f>+MassCurves!A1231</f>
        <v>1227</v>
      </c>
      <c r="B1263" s="10">
        <f t="shared" si="95"/>
        <v>5.0451499999999996</v>
      </c>
      <c r="C1263" s="3">
        <f t="shared" ca="1" si="99"/>
        <v>0.32771999999999935</v>
      </c>
      <c r="D1263" s="9">
        <f t="shared" ca="1" si="96"/>
        <v>0</v>
      </c>
      <c r="E1263" s="10">
        <f t="shared" ca="1" si="97"/>
        <v>0.21849999999999997</v>
      </c>
      <c r="F1263" s="9">
        <f t="shared" ca="1" si="98"/>
        <v>0.36100578302999925</v>
      </c>
      <c r="G1263" s="7"/>
      <c r="H1263" s="9"/>
      <c r="I1263" s="3"/>
      <c r="J1263" s="3"/>
      <c r="K1263" s="36"/>
      <c r="L1263" s="38"/>
      <c r="M1263" s="37"/>
      <c r="N1263" s="37"/>
      <c r="O1263" s="37"/>
    </row>
    <row r="1264" spans="1:15" x14ac:dyDescent="0.2">
      <c r="A1264">
        <f>+MassCurves!A1232</f>
        <v>1228</v>
      </c>
      <c r="B1264" s="10">
        <f t="shared" si="95"/>
        <v>5.0500999999999996</v>
      </c>
      <c r="C1264" s="3">
        <f t="shared" ca="1" si="99"/>
        <v>0.32387999999999767</v>
      </c>
      <c r="D1264" s="9">
        <f t="shared" ca="1" si="96"/>
        <v>0</v>
      </c>
      <c r="E1264" s="10">
        <f t="shared" ca="1" si="97"/>
        <v>0.21849999999999997</v>
      </c>
      <c r="F1264" s="9">
        <f t="shared" ca="1" si="98"/>
        <v>0.35677576286999735</v>
      </c>
      <c r="G1264" s="7"/>
      <c r="H1264" s="9"/>
      <c r="I1264" s="3"/>
      <c r="J1264" s="3"/>
      <c r="K1264" s="36"/>
      <c r="L1264" s="38"/>
      <c r="M1264" s="37"/>
      <c r="N1264" s="37"/>
      <c r="O1264" s="37"/>
    </row>
    <row r="1265" spans="1:15" x14ac:dyDescent="0.2">
      <c r="A1265">
        <f>+MassCurves!A1233</f>
        <v>1229</v>
      </c>
      <c r="B1265" s="10">
        <f t="shared" si="95"/>
        <v>5.0550499999999996</v>
      </c>
      <c r="C1265" s="3">
        <f t="shared" ca="1" si="99"/>
        <v>0.32003999999999805</v>
      </c>
      <c r="D1265" s="9">
        <f t="shared" ca="1" si="96"/>
        <v>0</v>
      </c>
      <c r="E1265" s="10">
        <f t="shared" ca="1" si="97"/>
        <v>0.21849999999999997</v>
      </c>
      <c r="F1265" s="9">
        <f t="shared" ca="1" si="98"/>
        <v>0.35254574270999778</v>
      </c>
      <c r="G1265" s="7"/>
      <c r="H1265" s="9"/>
      <c r="I1265" s="3"/>
      <c r="J1265" s="3"/>
      <c r="K1265" s="36"/>
      <c r="L1265" s="38"/>
      <c r="M1265" s="37"/>
      <c r="N1265" s="37"/>
      <c r="O1265" s="37"/>
    </row>
    <row r="1266" spans="1:15" x14ac:dyDescent="0.2">
      <c r="A1266">
        <f>+MassCurves!A1234</f>
        <v>1230</v>
      </c>
      <c r="B1266" s="10">
        <f t="shared" si="95"/>
        <v>5.0599999999999996</v>
      </c>
      <c r="C1266" s="3">
        <f t="shared" ca="1" si="99"/>
        <v>0.31619999999999848</v>
      </c>
      <c r="D1266" s="9">
        <f t="shared" ca="1" si="96"/>
        <v>0</v>
      </c>
      <c r="E1266" s="10">
        <f t="shared" ca="1" si="97"/>
        <v>0.21849999999999997</v>
      </c>
      <c r="F1266" s="9">
        <f t="shared" ca="1" si="98"/>
        <v>0.34831572254999826</v>
      </c>
      <c r="G1266" s="7"/>
      <c r="H1266" s="9"/>
      <c r="I1266" s="3"/>
      <c r="J1266" s="3"/>
      <c r="K1266" s="36"/>
      <c r="L1266" s="38"/>
      <c r="M1266" s="37"/>
      <c r="N1266" s="37"/>
      <c r="O1266" s="37"/>
    </row>
    <row r="1267" spans="1:15" x14ac:dyDescent="0.2">
      <c r="A1267">
        <f>+MassCurves!A1235</f>
        <v>1231</v>
      </c>
      <c r="B1267" s="10">
        <f t="shared" si="95"/>
        <v>5.0638333333333332</v>
      </c>
      <c r="C1267" s="3">
        <f t="shared" ca="1" si="99"/>
        <v>0.30967999999999946</v>
      </c>
      <c r="D1267" s="9">
        <f t="shared" ca="1" si="96"/>
        <v>0</v>
      </c>
      <c r="E1267" s="10">
        <f t="shared" ca="1" si="97"/>
        <v>0.21849999999999997</v>
      </c>
      <c r="F1267" s="9">
        <f t="shared" ca="1" si="98"/>
        <v>0.34113350081999938</v>
      </c>
      <c r="G1267" s="7"/>
      <c r="H1267" s="9"/>
      <c r="I1267" s="3"/>
      <c r="J1267" s="3"/>
      <c r="K1267" s="36"/>
      <c r="L1267" s="38"/>
      <c r="M1267" s="37"/>
      <c r="N1267" s="37"/>
      <c r="O1267" s="37"/>
    </row>
    <row r="1268" spans="1:15" x14ac:dyDescent="0.2">
      <c r="A1268">
        <f>+MassCurves!A1236</f>
        <v>1232</v>
      </c>
      <c r="B1268" s="10">
        <f t="shared" si="95"/>
        <v>5.0676666666666659</v>
      </c>
      <c r="C1268" s="3">
        <f t="shared" ca="1" si="99"/>
        <v>0.30315999999999832</v>
      </c>
      <c r="D1268" s="9">
        <f t="shared" ca="1" si="96"/>
        <v>0</v>
      </c>
      <c r="E1268" s="10">
        <f t="shared" ca="1" si="97"/>
        <v>0.21849999999999997</v>
      </c>
      <c r="F1268" s="9">
        <f t="shared" ca="1" si="98"/>
        <v>0.33395127908999811</v>
      </c>
      <c r="G1268" s="7"/>
      <c r="H1268" s="9"/>
      <c r="I1268" s="3"/>
      <c r="J1268" s="3"/>
      <c r="K1268" s="36"/>
      <c r="L1268" s="38"/>
      <c r="M1268" s="37"/>
      <c r="N1268" s="37"/>
      <c r="O1268" s="37"/>
    </row>
    <row r="1269" spans="1:15" x14ac:dyDescent="0.2">
      <c r="A1269">
        <f>+MassCurves!A1237</f>
        <v>1233</v>
      </c>
      <c r="B1269" s="10">
        <f t="shared" si="95"/>
        <v>5.0714999999999995</v>
      </c>
      <c r="C1269" s="3">
        <f t="shared" ca="1" si="99"/>
        <v>0.29663999999999718</v>
      </c>
      <c r="D1269" s="9">
        <f t="shared" ca="1" si="96"/>
        <v>0</v>
      </c>
      <c r="E1269" s="10">
        <f t="shared" ca="1" si="97"/>
        <v>0.21849999999999997</v>
      </c>
      <c r="F1269" s="9">
        <f t="shared" ca="1" si="98"/>
        <v>0.3267690573599969</v>
      </c>
      <c r="G1269" s="7"/>
      <c r="H1269" s="9"/>
      <c r="I1269" s="3"/>
      <c r="J1269" s="3"/>
      <c r="K1269" s="36"/>
      <c r="L1269" s="38"/>
      <c r="M1269" s="37"/>
      <c r="N1269" s="37"/>
      <c r="O1269" s="37"/>
    </row>
    <row r="1270" spans="1:15" x14ac:dyDescent="0.2">
      <c r="A1270">
        <f>+MassCurves!A1238</f>
        <v>1234</v>
      </c>
      <c r="B1270" s="10">
        <f t="shared" si="95"/>
        <v>5.075333333333333</v>
      </c>
      <c r="C1270" s="3">
        <f t="shared" ca="1" si="99"/>
        <v>0.29011999999999816</v>
      </c>
      <c r="D1270" s="9">
        <f t="shared" ca="1" si="96"/>
        <v>0</v>
      </c>
      <c r="E1270" s="10">
        <f t="shared" ca="1" si="97"/>
        <v>0.21849999999999997</v>
      </c>
      <c r="F1270" s="9">
        <f t="shared" ca="1" si="98"/>
        <v>0.31958683562999796</v>
      </c>
      <c r="G1270" s="7"/>
      <c r="H1270" s="9"/>
      <c r="I1270" s="3"/>
      <c r="J1270" s="3"/>
      <c r="K1270" s="36"/>
      <c r="L1270" s="38"/>
      <c r="M1270" s="37"/>
      <c r="N1270" s="37"/>
      <c r="O1270" s="37"/>
    </row>
    <row r="1271" spans="1:15" x14ac:dyDescent="0.2">
      <c r="A1271">
        <f>+MassCurves!A1239</f>
        <v>1235</v>
      </c>
      <c r="B1271" s="10">
        <f t="shared" si="95"/>
        <v>5.0791666666666666</v>
      </c>
      <c r="C1271" s="3">
        <f t="shared" ca="1" si="99"/>
        <v>0.28359999999999913</v>
      </c>
      <c r="D1271" s="9">
        <f t="shared" ca="1" si="96"/>
        <v>0</v>
      </c>
      <c r="E1271" s="10">
        <f t="shared" ca="1" si="97"/>
        <v>0.21849999999999997</v>
      </c>
      <c r="F1271" s="9">
        <f t="shared" ca="1" si="98"/>
        <v>0.31240461389999902</v>
      </c>
      <c r="G1271" s="7"/>
      <c r="H1271" s="9"/>
      <c r="I1271" s="3"/>
      <c r="J1271" s="3"/>
      <c r="K1271" s="36"/>
      <c r="L1271" s="38"/>
      <c r="M1271" s="37"/>
      <c r="N1271" s="37"/>
      <c r="O1271" s="37"/>
    </row>
    <row r="1272" spans="1:15" x14ac:dyDescent="0.2">
      <c r="A1272">
        <f>+MassCurves!A1240</f>
        <v>1236</v>
      </c>
      <c r="B1272" s="10">
        <f t="shared" si="95"/>
        <v>5.0829999999999993</v>
      </c>
      <c r="C1272" s="3">
        <f t="shared" ca="1" si="99"/>
        <v>0.28091999999999756</v>
      </c>
      <c r="D1272" s="9">
        <f t="shared" ca="1" si="96"/>
        <v>0</v>
      </c>
      <c r="E1272" s="10">
        <f t="shared" ca="1" si="97"/>
        <v>0.21849999999999997</v>
      </c>
      <c r="F1272" s="9">
        <f t="shared" ca="1" si="98"/>
        <v>0.30945241232999732</v>
      </c>
      <c r="G1272" s="7"/>
      <c r="H1272" s="9"/>
      <c r="I1272" s="3"/>
      <c r="J1272" s="3"/>
      <c r="K1272" s="36"/>
      <c r="L1272" s="38"/>
      <c r="M1272" s="37"/>
      <c r="N1272" s="37"/>
      <c r="O1272" s="37"/>
    </row>
    <row r="1273" spans="1:15" x14ac:dyDescent="0.2">
      <c r="A1273">
        <f>+MassCurves!A1241</f>
        <v>1237</v>
      </c>
      <c r="B1273" s="10">
        <f t="shared" si="95"/>
        <v>5.0868333333333329</v>
      </c>
      <c r="C1273" s="3">
        <f t="shared" ca="1" si="99"/>
        <v>0.27823999999999816</v>
      </c>
      <c r="D1273" s="9">
        <f t="shared" ca="1" si="96"/>
        <v>0</v>
      </c>
      <c r="E1273" s="10">
        <f t="shared" ca="1" si="97"/>
        <v>0.21849999999999997</v>
      </c>
      <c r="F1273" s="9">
        <f t="shared" ca="1" si="98"/>
        <v>0.30650021075999795</v>
      </c>
      <c r="G1273" s="7"/>
      <c r="H1273" s="9"/>
      <c r="I1273" s="3"/>
      <c r="J1273" s="3"/>
      <c r="K1273" s="36"/>
      <c r="L1273" s="38"/>
      <c r="M1273" s="37"/>
      <c r="N1273" s="37"/>
      <c r="O1273" s="37"/>
    </row>
    <row r="1274" spans="1:15" x14ac:dyDescent="0.2">
      <c r="A1274">
        <f>+MassCurves!A1242</f>
        <v>1238</v>
      </c>
      <c r="B1274" s="10">
        <f t="shared" si="95"/>
        <v>5.0906666666666665</v>
      </c>
      <c r="C1274" s="3">
        <f t="shared" ca="1" si="99"/>
        <v>0.27555999999999869</v>
      </c>
      <c r="D1274" s="9">
        <f t="shared" ca="1" si="96"/>
        <v>0</v>
      </c>
      <c r="E1274" s="10">
        <f t="shared" ca="1" si="97"/>
        <v>0.21849999999999997</v>
      </c>
      <c r="F1274" s="9">
        <f t="shared" ca="1" si="98"/>
        <v>0.30354800918999852</v>
      </c>
      <c r="G1274" s="7"/>
      <c r="H1274" s="9"/>
      <c r="I1274" s="3"/>
      <c r="J1274" s="3"/>
      <c r="K1274" s="36"/>
      <c r="L1274" s="38"/>
      <c r="M1274" s="37"/>
      <c r="N1274" s="37"/>
      <c r="O1274" s="37"/>
    </row>
    <row r="1275" spans="1:15" x14ac:dyDescent="0.2">
      <c r="A1275">
        <f>+MassCurves!A1243</f>
        <v>1239</v>
      </c>
      <c r="B1275" s="10">
        <f t="shared" si="95"/>
        <v>5.0945</v>
      </c>
      <c r="C1275" s="3">
        <f t="shared" ca="1" si="99"/>
        <v>0.27287999999999929</v>
      </c>
      <c r="D1275" s="9">
        <f t="shared" ca="1" si="96"/>
        <v>0</v>
      </c>
      <c r="E1275" s="10">
        <f t="shared" ca="1" si="97"/>
        <v>0.21849999999999997</v>
      </c>
      <c r="F1275" s="9">
        <f t="shared" ca="1" si="98"/>
        <v>0.30059580761999921</v>
      </c>
      <c r="G1275" s="7"/>
      <c r="H1275" s="9"/>
      <c r="I1275" s="3"/>
      <c r="J1275" s="3"/>
      <c r="K1275" s="36"/>
      <c r="L1275" s="38"/>
      <c r="M1275" s="37"/>
      <c r="N1275" s="37"/>
      <c r="O1275" s="37"/>
    </row>
    <row r="1276" spans="1:15" x14ac:dyDescent="0.2">
      <c r="A1276">
        <f>+MassCurves!A1244</f>
        <v>1240</v>
      </c>
      <c r="B1276" s="10">
        <f t="shared" si="95"/>
        <v>5.0983333333333327</v>
      </c>
      <c r="C1276" s="3">
        <f t="shared" ca="1" si="99"/>
        <v>0.27019999999999772</v>
      </c>
      <c r="D1276" s="9">
        <f t="shared" ca="1" si="96"/>
        <v>0</v>
      </c>
      <c r="E1276" s="10">
        <f t="shared" ca="1" si="97"/>
        <v>0.21849999999999997</v>
      </c>
      <c r="F1276" s="9">
        <f t="shared" ca="1" si="98"/>
        <v>0.2976436060499974</v>
      </c>
      <c r="G1276" s="7"/>
      <c r="H1276" s="9"/>
      <c r="I1276" s="3"/>
      <c r="J1276" s="3"/>
      <c r="K1276" s="36"/>
      <c r="L1276" s="38"/>
      <c r="M1276" s="37"/>
      <c r="N1276" s="37"/>
      <c r="O1276" s="37"/>
    </row>
    <row r="1277" spans="1:15" x14ac:dyDescent="0.2">
      <c r="A1277">
        <f>+MassCurves!A1245</f>
        <v>1241</v>
      </c>
      <c r="B1277" s="10">
        <f t="shared" si="95"/>
        <v>5.1021666666666663</v>
      </c>
      <c r="C1277" s="3">
        <f t="shared" ca="1" si="99"/>
        <v>0.26751999999999826</v>
      </c>
      <c r="D1277" s="9">
        <f t="shared" ca="1" si="96"/>
        <v>0</v>
      </c>
      <c r="E1277" s="10">
        <f t="shared" ca="1" si="97"/>
        <v>0.21849999999999997</v>
      </c>
      <c r="F1277" s="9">
        <f t="shared" ca="1" si="98"/>
        <v>0.29469140447999798</v>
      </c>
      <c r="G1277" s="7"/>
      <c r="H1277" s="9"/>
      <c r="I1277" s="3"/>
      <c r="J1277" s="3"/>
      <c r="K1277" s="36"/>
      <c r="L1277" s="38"/>
      <c r="M1277" s="37"/>
      <c r="N1277" s="37"/>
      <c r="O1277" s="37"/>
    </row>
    <row r="1278" spans="1:15" x14ac:dyDescent="0.2">
      <c r="A1278">
        <f>+MassCurves!A1246</f>
        <v>1242</v>
      </c>
      <c r="B1278" s="10">
        <f t="shared" si="95"/>
        <v>5.1059999999999999</v>
      </c>
      <c r="C1278" s="3">
        <f t="shared" ca="1" si="99"/>
        <v>0.26483999999999885</v>
      </c>
      <c r="D1278" s="9">
        <f t="shared" ca="1" si="96"/>
        <v>0</v>
      </c>
      <c r="E1278" s="10">
        <f t="shared" ca="1" si="97"/>
        <v>0.21849999999999997</v>
      </c>
      <c r="F1278" s="9">
        <f t="shared" ca="1" si="98"/>
        <v>0.29173920290999866</v>
      </c>
      <c r="G1278" s="7"/>
      <c r="H1278" s="9"/>
      <c r="I1278" s="3"/>
      <c r="J1278" s="3"/>
      <c r="K1278" s="36"/>
      <c r="L1278" s="38"/>
      <c r="M1278" s="37"/>
      <c r="N1278" s="37"/>
      <c r="O1278" s="37"/>
    </row>
    <row r="1279" spans="1:15" x14ac:dyDescent="0.2">
      <c r="A1279">
        <f>+MassCurves!A1247</f>
        <v>1243</v>
      </c>
      <c r="B1279" s="10">
        <f t="shared" si="95"/>
        <v>5.1098333333333334</v>
      </c>
      <c r="C1279" s="3">
        <f t="shared" ca="1" si="99"/>
        <v>0.26215999999999939</v>
      </c>
      <c r="D1279" s="9">
        <f t="shared" ca="1" si="96"/>
        <v>0</v>
      </c>
      <c r="E1279" s="10">
        <f t="shared" ca="1" si="97"/>
        <v>0.21849999999999997</v>
      </c>
      <c r="F1279" s="9">
        <f t="shared" ca="1" si="98"/>
        <v>0.28878700133999929</v>
      </c>
      <c r="G1279" s="7"/>
      <c r="H1279" s="9"/>
      <c r="I1279" s="3"/>
      <c r="J1279" s="3"/>
      <c r="K1279" s="36"/>
      <c r="L1279" s="38"/>
      <c r="M1279" s="37"/>
      <c r="N1279" s="37"/>
      <c r="O1279" s="37"/>
    </row>
    <row r="1280" spans="1:15" x14ac:dyDescent="0.2">
      <c r="A1280">
        <f>+MassCurves!A1248</f>
        <v>1244</v>
      </c>
      <c r="B1280" s="10">
        <f t="shared" si="95"/>
        <v>5.1136666666666661</v>
      </c>
      <c r="C1280" s="3">
        <f t="shared" ca="1" si="99"/>
        <v>0.25947999999999782</v>
      </c>
      <c r="D1280" s="9">
        <f t="shared" ca="1" si="96"/>
        <v>0</v>
      </c>
      <c r="E1280" s="10">
        <f t="shared" ca="1" si="97"/>
        <v>0.21849999999999997</v>
      </c>
      <c r="F1280" s="9">
        <f t="shared" ca="1" si="98"/>
        <v>0.28583479976999759</v>
      </c>
      <c r="G1280" s="7"/>
      <c r="H1280" s="9"/>
      <c r="I1280" s="3"/>
      <c r="J1280" s="3"/>
      <c r="K1280" s="36"/>
      <c r="L1280" s="38"/>
      <c r="M1280" s="37"/>
      <c r="N1280" s="37"/>
      <c r="O1280" s="37"/>
    </row>
    <row r="1281" spans="1:15" x14ac:dyDescent="0.2">
      <c r="A1281">
        <f>+MassCurves!A1249</f>
        <v>1245</v>
      </c>
      <c r="B1281" s="10">
        <f t="shared" si="95"/>
        <v>5.1174999999999997</v>
      </c>
      <c r="C1281" s="3">
        <f t="shared" ca="1" si="99"/>
        <v>0.25679999999999836</v>
      </c>
      <c r="D1281" s="9">
        <f t="shared" ca="1" si="96"/>
        <v>0</v>
      </c>
      <c r="E1281" s="10">
        <f t="shared" ca="1" si="97"/>
        <v>0.21849999999999997</v>
      </c>
      <c r="F1281" s="9">
        <f t="shared" ca="1" si="98"/>
        <v>0.28288259819999817</v>
      </c>
      <c r="G1281" s="7"/>
      <c r="H1281" s="9"/>
      <c r="I1281" s="3"/>
      <c r="J1281" s="3"/>
      <c r="K1281" s="36"/>
      <c r="L1281" s="38"/>
      <c r="M1281" s="37"/>
      <c r="N1281" s="37"/>
      <c r="O1281" s="37"/>
    </row>
    <row r="1282" spans="1:15" x14ac:dyDescent="0.2">
      <c r="A1282">
        <f>+MassCurves!A1250</f>
        <v>1246</v>
      </c>
      <c r="B1282" s="10">
        <f t="shared" si="95"/>
        <v>5.1213333333333333</v>
      </c>
      <c r="C1282" s="3">
        <f t="shared" ca="1" si="99"/>
        <v>0.25412000000000107</v>
      </c>
      <c r="D1282" s="9">
        <f t="shared" ca="1" si="96"/>
        <v>0</v>
      </c>
      <c r="E1282" s="10">
        <f t="shared" ca="1" si="97"/>
        <v>0.21849999999999997</v>
      </c>
      <c r="F1282" s="9">
        <f t="shared" ca="1" si="98"/>
        <v>0.27993039663000113</v>
      </c>
      <c r="G1282" s="7"/>
      <c r="H1282" s="9"/>
      <c r="I1282" s="3"/>
      <c r="J1282" s="3"/>
      <c r="K1282" s="36"/>
      <c r="L1282" s="38"/>
      <c r="M1282" s="37"/>
      <c r="N1282" s="37"/>
      <c r="O1282" s="37"/>
    </row>
    <row r="1283" spans="1:15" x14ac:dyDescent="0.2">
      <c r="A1283">
        <f>+MassCurves!A1251</f>
        <v>1247</v>
      </c>
      <c r="B1283" s="10">
        <f t="shared" si="95"/>
        <v>5.125166666666666</v>
      </c>
      <c r="C1283" s="3">
        <f t="shared" ca="1" si="99"/>
        <v>0.2514399999999995</v>
      </c>
      <c r="D1283" s="9">
        <f t="shared" ca="1" si="96"/>
        <v>0</v>
      </c>
      <c r="E1283" s="10">
        <f t="shared" ca="1" si="97"/>
        <v>0.21849999999999997</v>
      </c>
      <c r="F1283" s="9">
        <f t="shared" ca="1" si="98"/>
        <v>0.27697819505999938</v>
      </c>
      <c r="G1283" s="7"/>
      <c r="H1283" s="9"/>
      <c r="I1283" s="3"/>
      <c r="J1283" s="3"/>
      <c r="K1283" s="36"/>
      <c r="L1283" s="38"/>
      <c r="M1283" s="37"/>
      <c r="N1283" s="37"/>
      <c r="O1283" s="37"/>
    </row>
    <row r="1284" spans="1:15" x14ac:dyDescent="0.2">
      <c r="A1284">
        <f>+MassCurves!A1252</f>
        <v>1248</v>
      </c>
      <c r="B1284" s="10">
        <f t="shared" si="95"/>
        <v>5.1289999999999996</v>
      </c>
      <c r="C1284" s="3">
        <f t="shared" ca="1" si="99"/>
        <v>0.24876000000000004</v>
      </c>
      <c r="D1284" s="9">
        <f t="shared" ca="1" si="96"/>
        <v>0</v>
      </c>
      <c r="E1284" s="10">
        <f t="shared" ca="1" si="97"/>
        <v>0.21849999999999997</v>
      </c>
      <c r="F1284" s="9">
        <f t="shared" ca="1" si="98"/>
        <v>0.27402599349000001</v>
      </c>
      <c r="G1284" s="7"/>
      <c r="H1284" s="9"/>
      <c r="I1284" s="3"/>
      <c r="J1284" s="3"/>
      <c r="K1284" s="36"/>
      <c r="L1284" s="38"/>
      <c r="M1284" s="37"/>
      <c r="N1284" s="37"/>
      <c r="O1284" s="37"/>
    </row>
    <row r="1285" spans="1:15" x14ac:dyDescent="0.2">
      <c r="A1285">
        <f>+MassCurves!A1253</f>
        <v>1249</v>
      </c>
      <c r="B1285" s="10">
        <f t="shared" si="95"/>
        <v>5.1328333333333331</v>
      </c>
      <c r="C1285" s="3">
        <f t="shared" ca="1" si="99"/>
        <v>0.24608000000000058</v>
      </c>
      <c r="D1285" s="9">
        <f t="shared" ca="1" si="96"/>
        <v>0</v>
      </c>
      <c r="E1285" s="10">
        <f t="shared" ca="1" si="97"/>
        <v>0.21849999999999997</v>
      </c>
      <c r="F1285" s="9">
        <f t="shared" ca="1" si="98"/>
        <v>0.27107379192000058</v>
      </c>
      <c r="G1285" s="7"/>
      <c r="H1285" s="9"/>
      <c r="I1285" s="3"/>
      <c r="J1285" s="3"/>
      <c r="K1285" s="36"/>
      <c r="L1285" s="38"/>
      <c r="M1285" s="37"/>
      <c r="N1285" s="37"/>
      <c r="O1285" s="37"/>
    </row>
    <row r="1286" spans="1:15" x14ac:dyDescent="0.2">
      <c r="A1286">
        <f>+MassCurves!A1254</f>
        <v>1250</v>
      </c>
      <c r="B1286" s="10">
        <f t="shared" si="95"/>
        <v>5.1366666666666667</v>
      </c>
      <c r="C1286" s="3">
        <f t="shared" ca="1" si="99"/>
        <v>0.24340000000000114</v>
      </c>
      <c r="D1286" s="9">
        <f t="shared" ca="1" si="96"/>
        <v>0</v>
      </c>
      <c r="E1286" s="10">
        <f t="shared" ca="1" si="97"/>
        <v>0.21849999999999997</v>
      </c>
      <c r="F1286" s="9">
        <f t="shared" ca="1" si="98"/>
        <v>0.26812159035000122</v>
      </c>
      <c r="G1286" s="7"/>
      <c r="H1286" s="9"/>
      <c r="I1286" s="3"/>
      <c r="J1286" s="3"/>
      <c r="K1286" s="36"/>
      <c r="L1286" s="38"/>
      <c r="M1286" s="37"/>
      <c r="N1286" s="37"/>
      <c r="O1286" s="37"/>
    </row>
    <row r="1287" spans="1:15" x14ac:dyDescent="0.2">
      <c r="A1287">
        <f>+MassCurves!A1255</f>
        <v>1251</v>
      </c>
      <c r="B1287" s="10">
        <f t="shared" si="95"/>
        <v>5.1404999999999994</v>
      </c>
      <c r="C1287" s="3">
        <f t="shared" ca="1" si="99"/>
        <v>0.24071999999999957</v>
      </c>
      <c r="D1287" s="9">
        <f t="shared" ca="1" si="96"/>
        <v>0</v>
      </c>
      <c r="E1287" s="10">
        <f t="shared" ca="1" si="97"/>
        <v>0.21849999999999997</v>
      </c>
      <c r="F1287" s="9">
        <f t="shared" ca="1" si="98"/>
        <v>0.26516938877999952</v>
      </c>
      <c r="G1287" s="7"/>
      <c r="H1287" s="9"/>
      <c r="I1287" s="3"/>
      <c r="J1287" s="3"/>
      <c r="K1287" s="36"/>
      <c r="L1287" s="38"/>
      <c r="M1287" s="37"/>
      <c r="N1287" s="37"/>
      <c r="O1287" s="37"/>
    </row>
    <row r="1288" spans="1:15" x14ac:dyDescent="0.2">
      <c r="A1288">
        <f>+MassCurves!A1256</f>
        <v>1252</v>
      </c>
      <c r="B1288" s="10">
        <f t="shared" si="95"/>
        <v>5.144333333333333</v>
      </c>
      <c r="C1288" s="3">
        <f t="shared" ca="1" si="99"/>
        <v>0.23804000000000014</v>
      </c>
      <c r="D1288" s="9">
        <f t="shared" ca="1" si="96"/>
        <v>0</v>
      </c>
      <c r="E1288" s="10">
        <f t="shared" ca="1" si="97"/>
        <v>0.21849999999999997</v>
      </c>
      <c r="F1288" s="9">
        <f t="shared" ca="1" si="98"/>
        <v>0.26221718721000009</v>
      </c>
      <c r="G1288" s="7"/>
      <c r="H1288" s="9"/>
      <c r="I1288" s="3"/>
      <c r="J1288" s="3"/>
      <c r="K1288" s="36"/>
      <c r="L1288" s="38"/>
      <c r="M1288" s="37"/>
      <c r="N1288" s="37"/>
      <c r="O1288" s="37"/>
    </row>
    <row r="1289" spans="1:15" x14ac:dyDescent="0.2">
      <c r="A1289">
        <f>+MassCurves!A1257</f>
        <v>1253</v>
      </c>
      <c r="B1289" s="10">
        <f t="shared" si="95"/>
        <v>5.1481666666666666</v>
      </c>
      <c r="C1289" s="3">
        <f t="shared" ca="1" si="99"/>
        <v>0.23536000000000071</v>
      </c>
      <c r="D1289" s="9">
        <f t="shared" ca="1" si="96"/>
        <v>0</v>
      </c>
      <c r="E1289" s="10">
        <f t="shared" ca="1" si="97"/>
        <v>0.21849999999999997</v>
      </c>
      <c r="F1289" s="9">
        <f t="shared" ca="1" si="98"/>
        <v>0.25926498564000078</v>
      </c>
      <c r="G1289" s="7"/>
      <c r="H1289" s="9"/>
      <c r="I1289" s="3"/>
      <c r="J1289" s="3"/>
      <c r="K1289" s="36"/>
      <c r="L1289" s="38"/>
      <c r="M1289" s="37"/>
      <c r="N1289" s="37"/>
      <c r="O1289" s="37"/>
    </row>
    <row r="1290" spans="1:15" x14ac:dyDescent="0.2">
      <c r="A1290">
        <f>+MassCurves!A1258</f>
        <v>1254</v>
      </c>
      <c r="B1290" s="10">
        <f t="shared" si="95"/>
        <v>5.1520000000000001</v>
      </c>
      <c r="C1290" s="3">
        <f t="shared" ca="1" si="99"/>
        <v>0.2326800000000013</v>
      </c>
      <c r="D1290" s="9">
        <f t="shared" ca="1" si="96"/>
        <v>0</v>
      </c>
      <c r="E1290" s="10">
        <f t="shared" ca="1" si="97"/>
        <v>0.21849999999999997</v>
      </c>
      <c r="F1290" s="9">
        <f t="shared" ca="1" si="98"/>
        <v>0.25631278407000141</v>
      </c>
      <c r="G1290" s="7"/>
      <c r="H1290" s="9"/>
      <c r="I1290" s="3"/>
      <c r="J1290" s="3"/>
      <c r="K1290" s="36"/>
      <c r="L1290" s="38"/>
      <c r="M1290" s="37"/>
      <c r="N1290" s="37"/>
      <c r="O1290" s="37"/>
    </row>
    <row r="1291" spans="1:15" x14ac:dyDescent="0.2">
      <c r="A1291">
        <f>+MassCurves!A1259</f>
        <v>1255</v>
      </c>
      <c r="B1291" s="10">
        <f t="shared" si="95"/>
        <v>5.1558333333333328</v>
      </c>
      <c r="C1291" s="3">
        <f t="shared" ca="1" si="99"/>
        <v>0.22999999999999973</v>
      </c>
      <c r="D1291" s="9">
        <f t="shared" ca="1" si="96"/>
        <v>0</v>
      </c>
      <c r="E1291" s="10">
        <f t="shared" ca="1" si="97"/>
        <v>0.21849999999999997</v>
      </c>
      <c r="F1291" s="9">
        <f t="shared" ca="1" si="98"/>
        <v>0.25336058249999965</v>
      </c>
      <c r="G1291" s="7"/>
      <c r="H1291" s="9"/>
      <c r="I1291" s="3"/>
      <c r="J1291" s="3"/>
      <c r="K1291" s="36"/>
      <c r="L1291" s="38"/>
      <c r="M1291" s="37"/>
      <c r="N1291" s="37"/>
      <c r="O1291" s="37"/>
    </row>
    <row r="1292" spans="1:15" x14ac:dyDescent="0.2">
      <c r="A1292">
        <f>+MassCurves!A1260</f>
        <v>1256</v>
      </c>
      <c r="B1292" s="10">
        <f t="shared" si="95"/>
        <v>5.1596666666666664</v>
      </c>
      <c r="C1292" s="3">
        <f t="shared" ca="1" si="99"/>
        <v>0.22999999999999973</v>
      </c>
      <c r="D1292" s="9">
        <f t="shared" ca="1" si="96"/>
        <v>0</v>
      </c>
      <c r="E1292" s="10">
        <f t="shared" ca="1" si="97"/>
        <v>0.21849999999999997</v>
      </c>
      <c r="F1292" s="9">
        <f t="shared" ca="1" si="98"/>
        <v>0.25336058249999965</v>
      </c>
      <c r="G1292" s="7"/>
      <c r="H1292" s="9"/>
      <c r="I1292" s="3"/>
      <c r="J1292" s="3"/>
      <c r="K1292" s="36"/>
      <c r="L1292" s="38"/>
      <c r="M1292" s="37"/>
      <c r="N1292" s="37"/>
      <c r="O1292" s="37"/>
    </row>
    <row r="1293" spans="1:15" x14ac:dyDescent="0.2">
      <c r="A1293">
        <f>+MassCurves!A1261</f>
        <v>1257</v>
      </c>
      <c r="B1293" s="10">
        <f t="shared" si="95"/>
        <v>5.1635</v>
      </c>
      <c r="C1293" s="3">
        <f t="shared" ca="1" si="99"/>
        <v>0.23000000000000184</v>
      </c>
      <c r="D1293" s="9">
        <f t="shared" ca="1" si="96"/>
        <v>0</v>
      </c>
      <c r="E1293" s="10">
        <f t="shared" ca="1" si="97"/>
        <v>0.21849999999999997</v>
      </c>
      <c r="F1293" s="9">
        <f t="shared" ca="1" si="98"/>
        <v>0.25336058250000199</v>
      </c>
      <c r="G1293" s="7"/>
      <c r="H1293" s="9"/>
      <c r="I1293" s="3"/>
      <c r="J1293" s="3"/>
      <c r="K1293" s="36"/>
      <c r="L1293" s="38"/>
      <c r="M1293" s="37"/>
      <c r="N1293" s="37"/>
      <c r="O1293" s="37"/>
    </row>
    <row r="1294" spans="1:15" x14ac:dyDescent="0.2">
      <c r="A1294">
        <f>+MassCurves!A1262</f>
        <v>1258</v>
      </c>
      <c r="B1294" s="10">
        <f t="shared" si="95"/>
        <v>5.1673333333333336</v>
      </c>
      <c r="C1294" s="3">
        <f t="shared" ca="1" si="99"/>
        <v>0.23000000000000184</v>
      </c>
      <c r="D1294" s="9">
        <f t="shared" ca="1" si="96"/>
        <v>0</v>
      </c>
      <c r="E1294" s="10">
        <f t="shared" ca="1" si="97"/>
        <v>0.21849999999999997</v>
      </c>
      <c r="F1294" s="9">
        <f t="shared" ca="1" si="98"/>
        <v>0.25336058250000199</v>
      </c>
      <c r="G1294" s="7"/>
      <c r="H1294" s="9"/>
      <c r="I1294" s="3"/>
      <c r="J1294" s="3"/>
      <c r="K1294" s="36"/>
      <c r="L1294" s="38"/>
      <c r="M1294" s="37"/>
      <c r="N1294" s="37"/>
      <c r="O1294" s="37"/>
    </row>
    <row r="1295" spans="1:15" x14ac:dyDescent="0.2">
      <c r="A1295">
        <f>+MassCurves!A1263</f>
        <v>1259</v>
      </c>
      <c r="B1295" s="10">
        <f t="shared" si="95"/>
        <v>5.1711666666666662</v>
      </c>
      <c r="C1295" s="3">
        <f t="shared" ca="1" si="99"/>
        <v>0.22999999999999973</v>
      </c>
      <c r="D1295" s="9">
        <f t="shared" ca="1" si="96"/>
        <v>0</v>
      </c>
      <c r="E1295" s="10">
        <f t="shared" ca="1" si="97"/>
        <v>0.21849999999999997</v>
      </c>
      <c r="F1295" s="9">
        <f t="shared" ca="1" si="98"/>
        <v>0.25336058249999965</v>
      </c>
      <c r="G1295" s="7"/>
      <c r="H1295" s="9"/>
      <c r="I1295" s="3"/>
      <c r="J1295" s="3"/>
      <c r="K1295" s="36"/>
      <c r="L1295" s="38"/>
      <c r="M1295" s="37"/>
      <c r="N1295" s="37"/>
      <c r="O1295" s="37"/>
    </row>
    <row r="1296" spans="1:15" x14ac:dyDescent="0.2">
      <c r="A1296">
        <f>+MassCurves!A1264</f>
        <v>1260</v>
      </c>
      <c r="B1296" s="10">
        <f t="shared" si="95"/>
        <v>5.1749999999999998</v>
      </c>
      <c r="C1296" s="3">
        <f t="shared" ca="1" si="99"/>
        <v>0.22999999999999973</v>
      </c>
      <c r="D1296" s="9">
        <f t="shared" ca="1" si="96"/>
        <v>0</v>
      </c>
      <c r="E1296" s="10">
        <f t="shared" ca="1" si="97"/>
        <v>0.21849999999999997</v>
      </c>
      <c r="F1296" s="9">
        <f t="shared" ca="1" si="98"/>
        <v>0.25336058249999965</v>
      </c>
      <c r="G1296" s="7"/>
      <c r="H1296" s="9"/>
      <c r="I1296" s="3"/>
      <c r="J1296" s="3"/>
      <c r="K1296" s="36"/>
      <c r="L1296" s="38"/>
      <c r="M1296" s="37"/>
      <c r="N1296" s="37"/>
      <c r="O1296" s="37"/>
    </row>
    <row r="1297" spans="1:15" x14ac:dyDescent="0.2">
      <c r="A1297">
        <f>+MassCurves!A1265</f>
        <v>1261</v>
      </c>
      <c r="B1297" s="10">
        <f t="shared" si="95"/>
        <v>5.1782500000000002</v>
      </c>
      <c r="C1297" s="3">
        <f t="shared" ca="1" si="99"/>
        <v>0.22860000000000227</v>
      </c>
      <c r="D1297" s="9">
        <f t="shared" ca="1" si="96"/>
        <v>0</v>
      </c>
      <c r="E1297" s="10">
        <f t="shared" ca="1" si="97"/>
        <v>0.21849999999999997</v>
      </c>
      <c r="F1297" s="9">
        <f t="shared" ca="1" si="98"/>
        <v>0.25181838765000247</v>
      </c>
      <c r="G1297" s="7"/>
      <c r="H1297" s="9"/>
      <c r="I1297" s="3"/>
      <c r="J1297" s="3"/>
      <c r="K1297" s="36"/>
      <c r="L1297" s="38"/>
      <c r="M1297" s="37"/>
      <c r="N1297" s="37"/>
      <c r="O1297" s="37"/>
    </row>
    <row r="1298" spans="1:15" x14ac:dyDescent="0.2">
      <c r="A1298">
        <f>+MassCurves!A1266</f>
        <v>1262</v>
      </c>
      <c r="B1298" s="10">
        <f t="shared" si="95"/>
        <v>5.1814999999999998</v>
      </c>
      <c r="C1298" s="3">
        <f t="shared" ca="1" si="99"/>
        <v>0.22720000000000057</v>
      </c>
      <c r="D1298" s="9">
        <f t="shared" ca="1" si="96"/>
        <v>0</v>
      </c>
      <c r="E1298" s="10">
        <f t="shared" ca="1" si="97"/>
        <v>0.21849999999999997</v>
      </c>
      <c r="F1298" s="9">
        <f t="shared" ca="1" si="98"/>
        <v>0.25027619280000057</v>
      </c>
      <c r="G1298" s="7"/>
      <c r="H1298" s="9"/>
      <c r="I1298" s="3"/>
      <c r="J1298" s="3"/>
      <c r="K1298" s="36"/>
      <c r="L1298" s="38"/>
      <c r="M1298" s="37"/>
      <c r="N1298" s="37"/>
      <c r="O1298" s="37"/>
    </row>
    <row r="1299" spans="1:15" x14ac:dyDescent="0.2">
      <c r="A1299">
        <f>+MassCurves!A1267</f>
        <v>1263</v>
      </c>
      <c r="B1299" s="10">
        <f t="shared" si="95"/>
        <v>5.1847500000000002</v>
      </c>
      <c r="C1299" s="3">
        <f t="shared" ca="1" si="99"/>
        <v>0.22580000000000097</v>
      </c>
      <c r="D1299" s="9">
        <f t="shared" ca="1" si="96"/>
        <v>0</v>
      </c>
      <c r="E1299" s="10">
        <f t="shared" ca="1" si="97"/>
        <v>0.21849999999999997</v>
      </c>
      <c r="F1299" s="9">
        <f t="shared" ca="1" si="98"/>
        <v>0.24873399795000103</v>
      </c>
      <c r="G1299" s="7"/>
      <c r="H1299" s="9"/>
      <c r="I1299" s="3"/>
      <c r="J1299" s="3"/>
      <c r="K1299" s="36"/>
      <c r="L1299" s="38"/>
      <c r="M1299" s="37"/>
      <c r="N1299" s="37"/>
      <c r="O1299" s="37"/>
    </row>
    <row r="1300" spans="1:15" x14ac:dyDescent="0.2">
      <c r="A1300">
        <f>+MassCurves!A1268</f>
        <v>1264</v>
      </c>
      <c r="B1300" s="10">
        <f t="shared" si="95"/>
        <v>5.1879999999999997</v>
      </c>
      <c r="C1300" s="3">
        <f t="shared" ca="1" si="99"/>
        <v>0.22439999999999927</v>
      </c>
      <c r="D1300" s="9">
        <f t="shared" ca="1" si="96"/>
        <v>0</v>
      </c>
      <c r="E1300" s="10">
        <f t="shared" ca="1" si="97"/>
        <v>0.21849999999999997</v>
      </c>
      <c r="F1300" s="9">
        <f t="shared" ca="1" si="98"/>
        <v>0.24719180309999916</v>
      </c>
      <c r="G1300" s="7"/>
      <c r="H1300" s="9"/>
      <c r="I1300" s="3"/>
      <c r="J1300" s="3"/>
      <c r="K1300" s="36"/>
      <c r="L1300" s="38"/>
      <c r="M1300" s="37"/>
      <c r="N1300" s="37"/>
      <c r="O1300" s="37"/>
    </row>
    <row r="1301" spans="1:15" x14ac:dyDescent="0.2">
      <c r="A1301">
        <f>+MassCurves!A1269</f>
        <v>1265</v>
      </c>
      <c r="B1301" s="10">
        <f t="shared" si="95"/>
        <v>5.1912500000000001</v>
      </c>
      <c r="C1301" s="3">
        <f t="shared" ca="1" si="99"/>
        <v>0.22300000000000184</v>
      </c>
      <c r="D1301" s="9">
        <f t="shared" ca="1" si="96"/>
        <v>0</v>
      </c>
      <c r="E1301" s="10">
        <f t="shared" ca="1" si="97"/>
        <v>0.21849999999999997</v>
      </c>
      <c r="F1301" s="9">
        <f t="shared" ca="1" si="98"/>
        <v>0.24564960825000198</v>
      </c>
      <c r="G1301" s="7"/>
      <c r="H1301" s="9"/>
      <c r="I1301" s="3"/>
      <c r="J1301" s="3"/>
      <c r="K1301" s="36"/>
      <c r="L1301" s="38"/>
      <c r="M1301" s="37"/>
      <c r="N1301" s="37"/>
      <c r="O1301" s="37"/>
    </row>
    <row r="1302" spans="1:15" x14ac:dyDescent="0.2">
      <c r="A1302">
        <f>+MassCurves!A1270</f>
        <v>1266</v>
      </c>
      <c r="B1302" s="10">
        <f t="shared" si="95"/>
        <v>5.1944999999999997</v>
      </c>
      <c r="C1302" s="3">
        <f t="shared" ca="1" si="99"/>
        <v>0.2216000000000001</v>
      </c>
      <c r="D1302" s="9">
        <f t="shared" ca="1" si="96"/>
        <v>0</v>
      </c>
      <c r="E1302" s="10">
        <f t="shared" ca="1" si="97"/>
        <v>0.21849999999999997</v>
      </c>
      <c r="F1302" s="9">
        <f t="shared" ca="1" si="98"/>
        <v>0.24410741340000006</v>
      </c>
      <c r="G1302" s="7"/>
      <c r="H1302" s="9"/>
      <c r="I1302" s="3"/>
      <c r="J1302" s="3"/>
      <c r="K1302" s="36"/>
      <c r="L1302" s="38"/>
      <c r="M1302" s="37"/>
      <c r="N1302" s="37"/>
      <c r="O1302" s="37"/>
    </row>
    <row r="1303" spans="1:15" x14ac:dyDescent="0.2">
      <c r="A1303">
        <f>+MassCurves!A1271</f>
        <v>1267</v>
      </c>
      <c r="B1303" s="10">
        <f t="shared" si="95"/>
        <v>5.1977500000000001</v>
      </c>
      <c r="C1303" s="3">
        <f t="shared" ca="1" si="99"/>
        <v>0.22020000000000053</v>
      </c>
      <c r="D1303" s="9">
        <f t="shared" ca="1" si="96"/>
        <v>0</v>
      </c>
      <c r="E1303" s="10">
        <f t="shared" ca="1" si="97"/>
        <v>0.21849999999999997</v>
      </c>
      <c r="F1303" s="9">
        <f t="shared" ca="1" si="98"/>
        <v>0.24256521855000057</v>
      </c>
      <c r="G1303" s="7"/>
      <c r="H1303" s="9"/>
      <c r="I1303" s="3"/>
      <c r="J1303" s="3"/>
      <c r="K1303" s="36"/>
      <c r="L1303" s="38"/>
      <c r="M1303" s="37"/>
      <c r="N1303" s="37"/>
      <c r="O1303" s="37"/>
    </row>
    <row r="1304" spans="1:15" x14ac:dyDescent="0.2">
      <c r="A1304">
        <f>+MassCurves!A1272</f>
        <v>1268</v>
      </c>
      <c r="B1304" s="10">
        <f t="shared" si="95"/>
        <v>5.2009999999999996</v>
      </c>
      <c r="C1304" s="3">
        <f t="shared" ca="1" si="99"/>
        <v>0.21879999999999883</v>
      </c>
      <c r="D1304" s="9">
        <f t="shared" ca="1" si="96"/>
        <v>0</v>
      </c>
      <c r="E1304" s="10">
        <f t="shared" ca="1" si="97"/>
        <v>0.21849999999999997</v>
      </c>
      <c r="F1304" s="9">
        <f t="shared" ca="1" si="98"/>
        <v>0.24102302369999867</v>
      </c>
      <c r="G1304" s="7"/>
      <c r="H1304" s="9"/>
      <c r="I1304" s="3"/>
      <c r="J1304" s="3"/>
      <c r="K1304" s="36"/>
      <c r="L1304" s="38"/>
      <c r="M1304" s="37"/>
      <c r="N1304" s="37"/>
      <c r="O1304" s="37"/>
    </row>
    <row r="1305" spans="1:15" x14ac:dyDescent="0.2">
      <c r="A1305">
        <f>+MassCurves!A1273</f>
        <v>1269</v>
      </c>
      <c r="B1305" s="10">
        <f t="shared" si="95"/>
        <v>5.20425</v>
      </c>
      <c r="C1305" s="3">
        <f t="shared" ca="1" si="99"/>
        <v>0.21740000000000137</v>
      </c>
      <c r="D1305" s="9">
        <f t="shared" ca="1" si="96"/>
        <v>0</v>
      </c>
      <c r="E1305" s="10">
        <f t="shared" ca="1" si="97"/>
        <v>0.21849999999999997</v>
      </c>
      <c r="F1305" s="9">
        <f t="shared" ca="1" si="98"/>
        <v>0.23948082885000146</v>
      </c>
      <c r="G1305" s="7"/>
      <c r="H1305" s="9"/>
      <c r="I1305" s="3"/>
      <c r="J1305" s="3"/>
      <c r="K1305" s="36"/>
      <c r="L1305" s="38"/>
      <c r="M1305" s="37"/>
      <c r="N1305" s="37"/>
      <c r="O1305" s="37"/>
    </row>
    <row r="1306" spans="1:15" x14ac:dyDescent="0.2">
      <c r="A1306">
        <f>+MassCurves!A1274</f>
        <v>1270</v>
      </c>
      <c r="B1306" s="10">
        <f t="shared" si="95"/>
        <v>5.2074999999999996</v>
      </c>
      <c r="C1306" s="3">
        <f t="shared" ca="1" si="99"/>
        <v>0.21599999999999966</v>
      </c>
      <c r="D1306" s="9">
        <f t="shared" ca="1" si="96"/>
        <v>0</v>
      </c>
      <c r="E1306" s="10">
        <f t="shared" ca="1" si="97"/>
        <v>0.21849999999999997</v>
      </c>
      <c r="F1306" s="9">
        <f t="shared" ca="1" si="98"/>
        <v>0.23793863399999957</v>
      </c>
      <c r="G1306" s="7"/>
      <c r="H1306" s="9"/>
      <c r="I1306" s="3"/>
      <c r="J1306" s="3"/>
      <c r="K1306" s="36"/>
      <c r="L1306" s="38"/>
      <c r="M1306" s="37"/>
      <c r="N1306" s="37"/>
      <c r="O1306" s="37"/>
    </row>
    <row r="1307" spans="1:15" x14ac:dyDescent="0.2">
      <c r="A1307">
        <f>+MassCurves!A1275</f>
        <v>1271</v>
      </c>
      <c r="B1307" s="10">
        <f t="shared" si="95"/>
        <v>5.21075</v>
      </c>
      <c r="C1307" s="3">
        <f t="shared" ca="1" si="99"/>
        <v>0.2146000000000001</v>
      </c>
      <c r="D1307" s="9">
        <f t="shared" ca="1" si="96"/>
        <v>0</v>
      </c>
      <c r="E1307" s="10">
        <f t="shared" ca="1" si="97"/>
        <v>0.21849999999999997</v>
      </c>
      <c r="F1307" s="9">
        <f t="shared" ca="1" si="98"/>
        <v>0.23639643915000008</v>
      </c>
      <c r="G1307" s="7"/>
      <c r="H1307" s="9"/>
      <c r="I1307" s="3"/>
      <c r="J1307" s="3"/>
      <c r="K1307" s="36"/>
      <c r="L1307" s="38"/>
      <c r="M1307" s="37"/>
      <c r="N1307" s="37"/>
      <c r="O1307" s="37"/>
    </row>
    <row r="1308" spans="1:15" x14ac:dyDescent="0.2">
      <c r="A1308">
        <f>+MassCurves!A1276</f>
        <v>1272</v>
      </c>
      <c r="B1308" s="10">
        <f t="shared" si="95"/>
        <v>5.2139999999999995</v>
      </c>
      <c r="C1308" s="3">
        <f t="shared" ca="1" si="99"/>
        <v>0.2132000000000005</v>
      </c>
      <c r="D1308" s="9">
        <f t="shared" ca="1" si="96"/>
        <v>0</v>
      </c>
      <c r="E1308" s="10">
        <f t="shared" ca="1" si="97"/>
        <v>0.21849999999999997</v>
      </c>
      <c r="F1308" s="9">
        <f t="shared" ca="1" si="98"/>
        <v>0.23485424430000051</v>
      </c>
      <c r="G1308" s="7"/>
      <c r="H1308" s="9"/>
      <c r="I1308" s="3"/>
      <c r="J1308" s="3"/>
      <c r="K1308" s="36"/>
      <c r="L1308" s="38"/>
      <c r="M1308" s="37"/>
      <c r="N1308" s="37"/>
      <c r="O1308" s="37"/>
    </row>
    <row r="1309" spans="1:15" x14ac:dyDescent="0.2">
      <c r="A1309">
        <f>+MassCurves!A1277</f>
        <v>1273</v>
      </c>
      <c r="B1309" s="10">
        <f t="shared" si="95"/>
        <v>5.2172499999999999</v>
      </c>
      <c r="C1309" s="3">
        <f t="shared" ca="1" si="99"/>
        <v>0.21180000000000093</v>
      </c>
      <c r="D1309" s="9">
        <f t="shared" ca="1" si="96"/>
        <v>0</v>
      </c>
      <c r="E1309" s="10">
        <f t="shared" ca="1" si="97"/>
        <v>0.21849999999999997</v>
      </c>
      <c r="F1309" s="9">
        <f t="shared" ca="1" si="98"/>
        <v>0.23331204945000097</v>
      </c>
      <c r="G1309" s="7"/>
      <c r="H1309" s="9"/>
      <c r="I1309" s="3"/>
      <c r="J1309" s="3"/>
      <c r="K1309" s="36"/>
      <c r="L1309" s="38"/>
      <c r="M1309" s="37"/>
      <c r="N1309" s="37"/>
      <c r="O1309" s="37"/>
    </row>
    <row r="1310" spans="1:15" x14ac:dyDescent="0.2">
      <c r="A1310">
        <f>+MassCurves!A1278</f>
        <v>1274</v>
      </c>
      <c r="B1310" s="10">
        <f t="shared" si="95"/>
        <v>5.2204999999999995</v>
      </c>
      <c r="C1310" s="3">
        <f t="shared" ca="1" si="99"/>
        <v>0.21039999999999923</v>
      </c>
      <c r="D1310" s="9">
        <f t="shared" ca="1" si="96"/>
        <v>0</v>
      </c>
      <c r="E1310" s="10">
        <f t="shared" ca="1" si="97"/>
        <v>0.21849999999999997</v>
      </c>
      <c r="F1310" s="9">
        <f t="shared" ca="1" si="98"/>
        <v>0.2317698545999991</v>
      </c>
      <c r="G1310" s="7"/>
      <c r="H1310" s="9"/>
      <c r="I1310" s="3"/>
      <c r="J1310" s="3"/>
      <c r="K1310" s="36"/>
      <c r="L1310" s="38"/>
      <c r="M1310" s="37"/>
      <c r="N1310" s="37"/>
      <c r="O1310" s="37"/>
    </row>
    <row r="1311" spans="1:15" x14ac:dyDescent="0.2">
      <c r="A1311">
        <f>+MassCurves!A1279</f>
        <v>1275</v>
      </c>
      <c r="B1311" s="10">
        <f t="shared" si="95"/>
        <v>5.2237499999999999</v>
      </c>
      <c r="C1311" s="3">
        <f t="shared" ca="1" si="99"/>
        <v>0.20899999999999963</v>
      </c>
      <c r="D1311" s="9">
        <f t="shared" ca="1" si="96"/>
        <v>0</v>
      </c>
      <c r="E1311" s="10">
        <f t="shared" ca="1" si="97"/>
        <v>0.21849999999999997</v>
      </c>
      <c r="F1311" s="9">
        <f t="shared" ca="1" si="98"/>
        <v>0.23022765974999956</v>
      </c>
      <c r="G1311" s="7"/>
      <c r="H1311" s="9"/>
      <c r="I1311" s="3"/>
      <c r="J1311" s="3"/>
      <c r="K1311" s="36"/>
      <c r="L1311" s="38"/>
      <c r="M1311" s="37"/>
      <c r="N1311" s="37"/>
      <c r="O1311" s="37"/>
    </row>
    <row r="1312" spans="1:15" x14ac:dyDescent="0.2">
      <c r="A1312">
        <f>+MassCurves!A1280</f>
        <v>1276</v>
      </c>
      <c r="B1312" s="10">
        <f t="shared" si="95"/>
        <v>5.2269999999999994</v>
      </c>
      <c r="C1312" s="3">
        <f t="shared" ca="1" si="99"/>
        <v>0.20760000000000006</v>
      </c>
      <c r="D1312" s="9">
        <f t="shared" ca="1" si="96"/>
        <v>0</v>
      </c>
      <c r="E1312" s="10">
        <f t="shared" ca="1" si="97"/>
        <v>0.21849999999999997</v>
      </c>
      <c r="F1312" s="9">
        <f t="shared" ca="1" si="98"/>
        <v>0.22868546490000002</v>
      </c>
      <c r="G1312" s="7"/>
      <c r="H1312" s="9"/>
      <c r="I1312" s="3"/>
      <c r="J1312" s="3"/>
      <c r="K1312" s="36"/>
      <c r="L1312" s="38"/>
      <c r="M1312" s="37"/>
      <c r="N1312" s="37"/>
      <c r="O1312" s="37"/>
    </row>
    <row r="1313" spans="1:15" x14ac:dyDescent="0.2">
      <c r="A1313">
        <f>+MassCurves!A1281</f>
        <v>1277</v>
      </c>
      <c r="B1313" s="10">
        <f t="shared" si="95"/>
        <v>5.2302499999999998</v>
      </c>
      <c r="C1313" s="3">
        <f t="shared" ca="1" si="99"/>
        <v>0.20620000000000049</v>
      </c>
      <c r="D1313" s="9">
        <f t="shared" ca="1" si="96"/>
        <v>0</v>
      </c>
      <c r="E1313" s="10">
        <f t="shared" ca="1" si="97"/>
        <v>0.21849999999999997</v>
      </c>
      <c r="F1313" s="9">
        <f t="shared" ca="1" si="98"/>
        <v>0.22714327005000051</v>
      </c>
      <c r="G1313" s="7"/>
      <c r="H1313" s="9"/>
      <c r="I1313" s="3"/>
      <c r="J1313" s="3"/>
      <c r="K1313" s="36"/>
      <c r="L1313" s="38"/>
      <c r="M1313" s="37"/>
      <c r="N1313" s="37"/>
      <c r="O1313" s="37"/>
    </row>
    <row r="1314" spans="1:15" x14ac:dyDescent="0.2">
      <c r="A1314">
        <f>+MassCurves!A1282</f>
        <v>1278</v>
      </c>
      <c r="B1314" s="10">
        <f t="shared" si="95"/>
        <v>5.2334999999999994</v>
      </c>
      <c r="C1314" s="3">
        <f t="shared" ca="1" si="99"/>
        <v>0.20479999999999876</v>
      </c>
      <c r="D1314" s="9">
        <f t="shared" ca="1" si="96"/>
        <v>0</v>
      </c>
      <c r="E1314" s="10">
        <f t="shared" ca="1" si="97"/>
        <v>0.21849999999999997</v>
      </c>
      <c r="F1314" s="9">
        <f t="shared" ca="1" si="98"/>
        <v>0.22560107519999859</v>
      </c>
      <c r="G1314" s="7"/>
      <c r="H1314" s="9"/>
      <c r="I1314" s="3"/>
      <c r="J1314" s="3"/>
      <c r="K1314" s="36"/>
      <c r="L1314" s="38"/>
      <c r="M1314" s="37"/>
      <c r="N1314" s="37"/>
      <c r="O1314" s="37"/>
    </row>
    <row r="1315" spans="1:15" x14ac:dyDescent="0.2">
      <c r="A1315">
        <f>+MassCurves!A1283</f>
        <v>1279</v>
      </c>
      <c r="B1315" s="10">
        <f t="shared" si="95"/>
        <v>5.2367499999999998</v>
      </c>
      <c r="C1315" s="3">
        <f t="shared" ca="1" si="99"/>
        <v>0.20339999999999919</v>
      </c>
      <c r="D1315" s="9">
        <f t="shared" ca="1" si="96"/>
        <v>0</v>
      </c>
      <c r="E1315" s="10">
        <f t="shared" ca="1" si="97"/>
        <v>0.21849999999999997</v>
      </c>
      <c r="F1315" s="9">
        <f t="shared" ca="1" si="98"/>
        <v>0.22405888034999907</v>
      </c>
      <c r="G1315" s="7"/>
      <c r="H1315" s="9"/>
      <c r="I1315" s="3"/>
      <c r="J1315" s="3"/>
      <c r="K1315" s="36"/>
      <c r="L1315" s="38"/>
      <c r="M1315" s="37"/>
      <c r="N1315" s="37"/>
      <c r="O1315" s="37"/>
    </row>
    <row r="1316" spans="1:15" x14ac:dyDescent="0.2">
      <c r="A1316">
        <f>+MassCurves!A1284</f>
        <v>1280</v>
      </c>
      <c r="B1316" s="10">
        <f t="shared" ref="B1316:B1379" si="100">+HLOOKUP($B$9,MassCurve,(A1316+2))</f>
        <v>5.24</v>
      </c>
      <c r="C1316" s="3">
        <f t="shared" ca="1" si="99"/>
        <v>0.20200000000000173</v>
      </c>
      <c r="D1316" s="9">
        <f t="shared" ca="1" si="96"/>
        <v>0</v>
      </c>
      <c r="E1316" s="10">
        <f t="shared" ca="1" si="97"/>
        <v>0.21849999999999997</v>
      </c>
      <c r="F1316" s="9">
        <f t="shared" ca="1" si="98"/>
        <v>0.22251668550000187</v>
      </c>
      <c r="G1316" s="7"/>
      <c r="H1316" s="9"/>
      <c r="I1316" s="3"/>
      <c r="J1316" s="3"/>
      <c r="K1316" s="36"/>
      <c r="L1316" s="38"/>
      <c r="M1316" s="37"/>
      <c r="N1316" s="37"/>
      <c r="O1316" s="37"/>
    </row>
    <row r="1317" spans="1:15" x14ac:dyDescent="0.2">
      <c r="A1317">
        <f>+MassCurves!A1285</f>
        <v>1281</v>
      </c>
      <c r="B1317" s="10">
        <f t="shared" si="100"/>
        <v>5.2432499999999997</v>
      </c>
      <c r="C1317" s="3">
        <f t="shared" ca="1" si="99"/>
        <v>0.2006</v>
      </c>
      <c r="D1317" s="9">
        <f t="shared" ref="D1317:D1380" ca="1" si="101">VLOOKUP(C1317,Cinterp,$B$10+1)</f>
        <v>0</v>
      </c>
      <c r="E1317" s="10">
        <f t="shared" ref="E1317:E1380" ca="1" si="102">0.95*MAX(0,$B$7)/100+D1317*(1-MAX(0,$B$7)/100)</f>
        <v>0.21849999999999997</v>
      </c>
      <c r="F1317" s="9">
        <f t="shared" ref="F1317:F1380" ca="1" si="103">+E1317*C1317*MAX(0.05,$B$5)*1.0083</f>
        <v>0.22097449064999999</v>
      </c>
      <c r="G1317" s="7"/>
      <c r="H1317" s="9"/>
      <c r="I1317" s="3"/>
      <c r="J1317" s="3"/>
      <c r="K1317" s="36"/>
      <c r="L1317" s="38"/>
      <c r="M1317" s="37"/>
      <c r="N1317" s="37"/>
      <c r="O1317" s="37"/>
    </row>
    <row r="1318" spans="1:15" x14ac:dyDescent="0.2">
      <c r="A1318">
        <f>+MassCurves!A1286</f>
        <v>1282</v>
      </c>
      <c r="B1318" s="10">
        <f t="shared" si="100"/>
        <v>5.2465000000000002</v>
      </c>
      <c r="C1318" s="3">
        <f t="shared" ref="C1318:C1381" ca="1" si="104">+IF(A1318&lt;MAX(5,$B$6),(B1318-B1317)*60,(B1318-OFFSET(B1318,-MAX(5,$B$6),0,1,1))/(A1318-OFFSET(A1318,-MAX(5,$B$6),0,1,1))*60)</f>
        <v>0.19920000000000043</v>
      </c>
      <c r="D1318" s="9">
        <f t="shared" ca="1" si="101"/>
        <v>0</v>
      </c>
      <c r="E1318" s="10">
        <f t="shared" ca="1" si="102"/>
        <v>0.21849999999999997</v>
      </c>
      <c r="F1318" s="9">
        <f t="shared" ca="1" si="103"/>
        <v>0.21943229580000045</v>
      </c>
      <c r="G1318" s="7"/>
      <c r="H1318" s="9"/>
      <c r="I1318" s="3"/>
      <c r="J1318" s="3"/>
      <c r="K1318" s="36"/>
      <c r="L1318" s="38"/>
      <c r="M1318" s="37"/>
      <c r="N1318" s="37"/>
      <c r="O1318" s="37"/>
    </row>
    <row r="1319" spans="1:15" x14ac:dyDescent="0.2">
      <c r="A1319">
        <f>+MassCurves!A1287</f>
        <v>1283</v>
      </c>
      <c r="B1319" s="10">
        <f t="shared" si="100"/>
        <v>5.2497499999999997</v>
      </c>
      <c r="C1319" s="3">
        <f t="shared" ca="1" si="104"/>
        <v>0.19779999999999875</v>
      </c>
      <c r="D1319" s="9">
        <f t="shared" ca="1" si="101"/>
        <v>0</v>
      </c>
      <c r="E1319" s="10">
        <f t="shared" ca="1" si="102"/>
        <v>0.21849999999999997</v>
      </c>
      <c r="F1319" s="9">
        <f t="shared" ca="1" si="103"/>
        <v>0.21789010094999861</v>
      </c>
      <c r="G1319" s="7"/>
      <c r="H1319" s="9"/>
      <c r="I1319" s="3"/>
      <c r="J1319" s="3"/>
      <c r="K1319" s="36"/>
      <c r="L1319" s="38"/>
      <c r="M1319" s="37"/>
      <c r="N1319" s="37"/>
      <c r="O1319" s="37"/>
    </row>
    <row r="1320" spans="1:15" x14ac:dyDescent="0.2">
      <c r="A1320">
        <f>+MassCurves!A1288</f>
        <v>1284</v>
      </c>
      <c r="B1320" s="10">
        <f t="shared" si="100"/>
        <v>5.2530000000000001</v>
      </c>
      <c r="C1320" s="3">
        <f t="shared" ca="1" si="104"/>
        <v>0.19640000000000127</v>
      </c>
      <c r="D1320" s="9">
        <f t="shared" ca="1" si="101"/>
        <v>0</v>
      </c>
      <c r="E1320" s="10">
        <f t="shared" ca="1" si="102"/>
        <v>0.21849999999999997</v>
      </c>
      <c r="F1320" s="9">
        <f t="shared" ca="1" si="103"/>
        <v>0.21634790610000137</v>
      </c>
      <c r="G1320" s="7"/>
      <c r="H1320" s="9"/>
      <c r="I1320" s="3"/>
      <c r="J1320" s="3"/>
      <c r="K1320" s="36"/>
      <c r="L1320" s="38"/>
      <c r="M1320" s="37"/>
      <c r="N1320" s="37"/>
      <c r="O1320" s="37"/>
    </row>
    <row r="1321" spans="1:15" x14ac:dyDescent="0.2">
      <c r="A1321">
        <f>+MassCurves!A1289</f>
        <v>1285</v>
      </c>
      <c r="B1321" s="10">
        <f t="shared" si="100"/>
        <v>5.2562499999999996</v>
      </c>
      <c r="C1321" s="3">
        <f t="shared" ca="1" si="104"/>
        <v>0.19499999999999956</v>
      </c>
      <c r="D1321" s="9">
        <f t="shared" ca="1" si="101"/>
        <v>0</v>
      </c>
      <c r="E1321" s="10">
        <f t="shared" ca="1" si="102"/>
        <v>0.21849999999999997</v>
      </c>
      <c r="F1321" s="9">
        <f t="shared" ca="1" si="103"/>
        <v>0.2148057112499995</v>
      </c>
      <c r="G1321" s="7"/>
      <c r="H1321" s="9"/>
      <c r="I1321" s="3"/>
      <c r="J1321" s="3"/>
      <c r="K1321" s="36"/>
      <c r="L1321" s="38"/>
      <c r="M1321" s="37"/>
      <c r="N1321" s="37"/>
      <c r="O1321" s="37"/>
    </row>
    <row r="1322" spans="1:15" x14ac:dyDescent="0.2">
      <c r="A1322">
        <f>+MassCurves!A1290</f>
        <v>1286</v>
      </c>
      <c r="B1322" s="10">
        <f t="shared" si="100"/>
        <v>5.2595000000000001</v>
      </c>
      <c r="C1322" s="3">
        <f t="shared" ca="1" si="104"/>
        <v>0.19499999999999956</v>
      </c>
      <c r="D1322" s="9">
        <f t="shared" ca="1" si="101"/>
        <v>0</v>
      </c>
      <c r="E1322" s="10">
        <f t="shared" ca="1" si="102"/>
        <v>0.21849999999999997</v>
      </c>
      <c r="F1322" s="9">
        <f t="shared" ca="1" si="103"/>
        <v>0.2148057112499995</v>
      </c>
      <c r="G1322" s="7"/>
      <c r="H1322" s="9"/>
      <c r="I1322" s="3"/>
      <c r="J1322" s="3"/>
      <c r="K1322" s="36"/>
      <c r="L1322" s="38"/>
      <c r="M1322" s="37"/>
      <c r="N1322" s="37"/>
      <c r="O1322" s="37"/>
    </row>
    <row r="1323" spans="1:15" x14ac:dyDescent="0.2">
      <c r="A1323">
        <f>+MassCurves!A1291</f>
        <v>1287</v>
      </c>
      <c r="B1323" s="10">
        <f t="shared" si="100"/>
        <v>5.2627499999999996</v>
      </c>
      <c r="C1323" s="3">
        <f t="shared" ca="1" si="104"/>
        <v>0.19499999999999956</v>
      </c>
      <c r="D1323" s="9">
        <f t="shared" ca="1" si="101"/>
        <v>0</v>
      </c>
      <c r="E1323" s="10">
        <f t="shared" ca="1" si="102"/>
        <v>0.21849999999999997</v>
      </c>
      <c r="F1323" s="9">
        <f t="shared" ca="1" si="103"/>
        <v>0.2148057112499995</v>
      </c>
      <c r="G1323" s="7"/>
      <c r="H1323" s="9"/>
      <c r="I1323" s="3"/>
      <c r="J1323" s="3"/>
      <c r="K1323" s="36"/>
      <c r="L1323" s="38"/>
      <c r="M1323" s="37"/>
      <c r="N1323" s="37"/>
      <c r="O1323" s="37"/>
    </row>
    <row r="1324" spans="1:15" x14ac:dyDescent="0.2">
      <c r="A1324">
        <f>+MassCurves!A1292</f>
        <v>1288</v>
      </c>
      <c r="B1324" s="10">
        <f t="shared" si="100"/>
        <v>5.266</v>
      </c>
      <c r="C1324" s="3">
        <f t="shared" ca="1" si="104"/>
        <v>0.19499999999999956</v>
      </c>
      <c r="D1324" s="9">
        <f t="shared" ca="1" si="101"/>
        <v>0</v>
      </c>
      <c r="E1324" s="10">
        <f t="shared" ca="1" si="102"/>
        <v>0.21849999999999997</v>
      </c>
      <c r="F1324" s="9">
        <f t="shared" ca="1" si="103"/>
        <v>0.2148057112499995</v>
      </c>
      <c r="G1324" s="7"/>
      <c r="H1324" s="9"/>
      <c r="I1324" s="3"/>
      <c r="J1324" s="3"/>
      <c r="K1324" s="36"/>
      <c r="L1324" s="38"/>
      <c r="M1324" s="37"/>
      <c r="N1324" s="37"/>
      <c r="O1324" s="37"/>
    </row>
    <row r="1325" spans="1:15" x14ac:dyDescent="0.2">
      <c r="A1325">
        <f>+MassCurves!A1293</f>
        <v>1289</v>
      </c>
      <c r="B1325" s="10">
        <f t="shared" si="100"/>
        <v>5.2692499999999995</v>
      </c>
      <c r="C1325" s="3">
        <f t="shared" ca="1" si="104"/>
        <v>0.19499999999999956</v>
      </c>
      <c r="D1325" s="9">
        <f t="shared" ca="1" si="101"/>
        <v>0</v>
      </c>
      <c r="E1325" s="10">
        <f t="shared" ca="1" si="102"/>
        <v>0.21849999999999997</v>
      </c>
      <c r="F1325" s="9">
        <f t="shared" ca="1" si="103"/>
        <v>0.2148057112499995</v>
      </c>
      <c r="G1325" s="7"/>
      <c r="H1325" s="9"/>
      <c r="I1325" s="3"/>
      <c r="J1325" s="3"/>
      <c r="K1325" s="36"/>
      <c r="L1325" s="38"/>
      <c r="M1325" s="37"/>
      <c r="N1325" s="37"/>
      <c r="O1325" s="37"/>
    </row>
    <row r="1326" spans="1:15" x14ac:dyDescent="0.2">
      <c r="A1326">
        <f>+MassCurves!A1294</f>
        <v>1290</v>
      </c>
      <c r="B1326" s="10">
        <f t="shared" si="100"/>
        <v>5.2725</v>
      </c>
      <c r="C1326" s="3">
        <f t="shared" ca="1" si="104"/>
        <v>0.19499999999999956</v>
      </c>
      <c r="D1326" s="9">
        <f t="shared" ca="1" si="101"/>
        <v>0</v>
      </c>
      <c r="E1326" s="10">
        <f t="shared" ca="1" si="102"/>
        <v>0.21849999999999997</v>
      </c>
      <c r="F1326" s="9">
        <f t="shared" ca="1" si="103"/>
        <v>0.2148057112499995</v>
      </c>
      <c r="G1326" s="7"/>
      <c r="H1326" s="9"/>
      <c r="I1326" s="3"/>
      <c r="J1326" s="3"/>
      <c r="K1326" s="36"/>
      <c r="L1326" s="38"/>
      <c r="M1326" s="37"/>
      <c r="N1326" s="37"/>
      <c r="O1326" s="37"/>
    </row>
    <row r="1327" spans="1:15" x14ac:dyDescent="0.2">
      <c r="A1327">
        <f>+MassCurves!A1295</f>
        <v>1291</v>
      </c>
      <c r="B1327" s="10">
        <f t="shared" si="100"/>
        <v>5.2757499999999995</v>
      </c>
      <c r="C1327" s="3">
        <f t="shared" ca="1" si="104"/>
        <v>0.19499999999999956</v>
      </c>
      <c r="D1327" s="9">
        <f t="shared" ca="1" si="101"/>
        <v>0</v>
      </c>
      <c r="E1327" s="10">
        <f t="shared" ca="1" si="102"/>
        <v>0.21849999999999997</v>
      </c>
      <c r="F1327" s="9">
        <f t="shared" ca="1" si="103"/>
        <v>0.2148057112499995</v>
      </c>
      <c r="G1327" s="7"/>
      <c r="H1327" s="9"/>
      <c r="I1327" s="3"/>
      <c r="J1327" s="3"/>
      <c r="K1327" s="36"/>
      <c r="L1327" s="38"/>
      <c r="M1327" s="37"/>
      <c r="N1327" s="37"/>
      <c r="O1327" s="37"/>
    </row>
    <row r="1328" spans="1:15" x14ac:dyDescent="0.2">
      <c r="A1328">
        <f>+MassCurves!A1296</f>
        <v>1292</v>
      </c>
      <c r="B1328" s="10">
        <f t="shared" si="100"/>
        <v>5.2789999999999999</v>
      </c>
      <c r="C1328" s="3">
        <f t="shared" ca="1" si="104"/>
        <v>0.19499999999999956</v>
      </c>
      <c r="D1328" s="9">
        <f t="shared" ca="1" si="101"/>
        <v>0</v>
      </c>
      <c r="E1328" s="10">
        <f t="shared" ca="1" si="102"/>
        <v>0.21849999999999997</v>
      </c>
      <c r="F1328" s="9">
        <f t="shared" ca="1" si="103"/>
        <v>0.2148057112499995</v>
      </c>
      <c r="G1328" s="7"/>
      <c r="H1328" s="9"/>
      <c r="I1328" s="3"/>
      <c r="J1328" s="3"/>
      <c r="K1328" s="36"/>
      <c r="L1328" s="38"/>
      <c r="M1328" s="37"/>
      <c r="N1328" s="37"/>
      <c r="O1328" s="37"/>
    </row>
    <row r="1329" spans="1:15" x14ac:dyDescent="0.2">
      <c r="A1329">
        <f>+MassCurves!A1297</f>
        <v>1293</v>
      </c>
      <c r="B1329" s="10">
        <f t="shared" si="100"/>
        <v>5.2822499999999994</v>
      </c>
      <c r="C1329" s="3">
        <f t="shared" ca="1" si="104"/>
        <v>0.19499999999999956</v>
      </c>
      <c r="D1329" s="9">
        <f t="shared" ca="1" si="101"/>
        <v>0</v>
      </c>
      <c r="E1329" s="10">
        <f t="shared" ca="1" si="102"/>
        <v>0.21849999999999997</v>
      </c>
      <c r="F1329" s="9">
        <f t="shared" ca="1" si="103"/>
        <v>0.2148057112499995</v>
      </c>
      <c r="G1329" s="7"/>
      <c r="H1329" s="9"/>
      <c r="I1329" s="3"/>
      <c r="J1329" s="3"/>
      <c r="K1329" s="36"/>
      <c r="L1329" s="38"/>
      <c r="M1329" s="37"/>
      <c r="N1329" s="37"/>
      <c r="O1329" s="37"/>
    </row>
    <row r="1330" spans="1:15" x14ac:dyDescent="0.2">
      <c r="A1330">
        <f>+MassCurves!A1298</f>
        <v>1294</v>
      </c>
      <c r="B1330" s="10">
        <f t="shared" si="100"/>
        <v>5.2854999999999999</v>
      </c>
      <c r="C1330" s="3">
        <f t="shared" ca="1" si="104"/>
        <v>0.19499999999999956</v>
      </c>
      <c r="D1330" s="9">
        <f t="shared" ca="1" si="101"/>
        <v>0</v>
      </c>
      <c r="E1330" s="10">
        <f t="shared" ca="1" si="102"/>
        <v>0.21849999999999997</v>
      </c>
      <c r="F1330" s="9">
        <f t="shared" ca="1" si="103"/>
        <v>0.2148057112499995</v>
      </c>
      <c r="G1330" s="7"/>
      <c r="H1330" s="9"/>
      <c r="I1330" s="3"/>
      <c r="J1330" s="3"/>
      <c r="K1330" s="36"/>
      <c r="L1330" s="38"/>
      <c r="M1330" s="37"/>
      <c r="N1330" s="37"/>
      <c r="O1330" s="37"/>
    </row>
    <row r="1331" spans="1:15" x14ac:dyDescent="0.2">
      <c r="A1331">
        <f>+MassCurves!A1299</f>
        <v>1295</v>
      </c>
      <c r="B1331" s="10">
        <f t="shared" si="100"/>
        <v>5.2887499999999994</v>
      </c>
      <c r="C1331" s="3">
        <f t="shared" ca="1" si="104"/>
        <v>0.19499999999999956</v>
      </c>
      <c r="D1331" s="9">
        <f t="shared" ca="1" si="101"/>
        <v>0</v>
      </c>
      <c r="E1331" s="10">
        <f t="shared" ca="1" si="102"/>
        <v>0.21849999999999997</v>
      </c>
      <c r="F1331" s="9">
        <f t="shared" ca="1" si="103"/>
        <v>0.2148057112499995</v>
      </c>
      <c r="G1331" s="7"/>
      <c r="H1331" s="9"/>
      <c r="I1331" s="3"/>
      <c r="J1331" s="3"/>
      <c r="K1331" s="36"/>
      <c r="L1331" s="38"/>
      <c r="M1331" s="37"/>
      <c r="N1331" s="37"/>
      <c r="O1331" s="37"/>
    </row>
    <row r="1332" spans="1:15" x14ac:dyDescent="0.2">
      <c r="A1332">
        <f>+MassCurves!A1300</f>
        <v>1296</v>
      </c>
      <c r="B1332" s="10">
        <f t="shared" si="100"/>
        <v>5.2919999999999998</v>
      </c>
      <c r="C1332" s="3">
        <f t="shared" ca="1" si="104"/>
        <v>0.19499999999999956</v>
      </c>
      <c r="D1332" s="9">
        <f t="shared" ca="1" si="101"/>
        <v>0</v>
      </c>
      <c r="E1332" s="10">
        <f t="shared" ca="1" si="102"/>
        <v>0.21849999999999997</v>
      </c>
      <c r="F1332" s="9">
        <f t="shared" ca="1" si="103"/>
        <v>0.2148057112499995</v>
      </c>
      <c r="G1332" s="7"/>
      <c r="H1332" s="9"/>
      <c r="I1332" s="3"/>
      <c r="J1332" s="3"/>
      <c r="K1332" s="36"/>
      <c r="L1332" s="38"/>
      <c r="M1332" s="37"/>
      <c r="N1332" s="37"/>
      <c r="O1332" s="37"/>
    </row>
    <row r="1333" spans="1:15" x14ac:dyDescent="0.2">
      <c r="A1333">
        <f>+MassCurves!A1301</f>
        <v>1297</v>
      </c>
      <c r="B1333" s="10">
        <f t="shared" si="100"/>
        <v>5.2952499999999993</v>
      </c>
      <c r="C1333" s="3">
        <f t="shared" ca="1" si="104"/>
        <v>0.19499999999999956</v>
      </c>
      <c r="D1333" s="9">
        <f t="shared" ca="1" si="101"/>
        <v>0</v>
      </c>
      <c r="E1333" s="10">
        <f t="shared" ca="1" si="102"/>
        <v>0.21849999999999997</v>
      </c>
      <c r="F1333" s="9">
        <f t="shared" ca="1" si="103"/>
        <v>0.2148057112499995</v>
      </c>
      <c r="G1333" s="7"/>
      <c r="H1333" s="9"/>
      <c r="I1333" s="3"/>
      <c r="J1333" s="3"/>
      <c r="K1333" s="36"/>
      <c r="L1333" s="38"/>
      <c r="M1333" s="37"/>
      <c r="N1333" s="37"/>
      <c r="O1333" s="37"/>
    </row>
    <row r="1334" spans="1:15" x14ac:dyDescent="0.2">
      <c r="A1334">
        <f>+MassCurves!A1302</f>
        <v>1298</v>
      </c>
      <c r="B1334" s="10">
        <f t="shared" si="100"/>
        <v>5.2984999999999998</v>
      </c>
      <c r="C1334" s="3">
        <f t="shared" ca="1" si="104"/>
        <v>0.19499999999999956</v>
      </c>
      <c r="D1334" s="9">
        <f t="shared" ca="1" si="101"/>
        <v>0</v>
      </c>
      <c r="E1334" s="10">
        <f t="shared" ca="1" si="102"/>
        <v>0.21849999999999997</v>
      </c>
      <c r="F1334" s="9">
        <f t="shared" ca="1" si="103"/>
        <v>0.2148057112499995</v>
      </c>
      <c r="G1334" s="7"/>
      <c r="H1334" s="9"/>
      <c r="I1334" s="3"/>
      <c r="J1334" s="3"/>
      <c r="K1334" s="36"/>
      <c r="L1334" s="38"/>
      <c r="M1334" s="37"/>
      <c r="N1334" s="37"/>
      <c r="O1334" s="37"/>
    </row>
    <row r="1335" spans="1:15" x14ac:dyDescent="0.2">
      <c r="A1335">
        <f>+MassCurves!A1303</f>
        <v>1299</v>
      </c>
      <c r="B1335" s="10">
        <f t="shared" si="100"/>
        <v>5.3017499999999993</v>
      </c>
      <c r="C1335" s="3">
        <f t="shared" ca="1" si="104"/>
        <v>0.19499999999999956</v>
      </c>
      <c r="D1335" s="9">
        <f t="shared" ca="1" si="101"/>
        <v>0</v>
      </c>
      <c r="E1335" s="10">
        <f t="shared" ca="1" si="102"/>
        <v>0.21849999999999997</v>
      </c>
      <c r="F1335" s="9">
        <f t="shared" ca="1" si="103"/>
        <v>0.2148057112499995</v>
      </c>
      <c r="G1335" s="7"/>
      <c r="H1335" s="9"/>
      <c r="I1335" s="3"/>
      <c r="J1335" s="3"/>
      <c r="K1335" s="36"/>
      <c r="L1335" s="38"/>
      <c r="M1335" s="37"/>
      <c r="N1335" s="37"/>
      <c r="O1335" s="37"/>
    </row>
    <row r="1336" spans="1:15" x14ac:dyDescent="0.2">
      <c r="A1336">
        <f>+MassCurves!A1304</f>
        <v>1300</v>
      </c>
      <c r="B1336" s="10">
        <f t="shared" si="100"/>
        <v>5.3049999999999997</v>
      </c>
      <c r="C1336" s="3">
        <f t="shared" ca="1" si="104"/>
        <v>0.19499999999999956</v>
      </c>
      <c r="D1336" s="9">
        <f t="shared" ca="1" si="101"/>
        <v>0</v>
      </c>
      <c r="E1336" s="10">
        <f t="shared" ca="1" si="102"/>
        <v>0.21849999999999997</v>
      </c>
      <c r="F1336" s="9">
        <f t="shared" ca="1" si="103"/>
        <v>0.2148057112499995</v>
      </c>
      <c r="G1336" s="7"/>
      <c r="H1336" s="9"/>
      <c r="I1336" s="3"/>
      <c r="J1336" s="3"/>
      <c r="K1336" s="36"/>
      <c r="L1336" s="38"/>
      <c r="M1336" s="37"/>
      <c r="N1336" s="37"/>
      <c r="O1336" s="37"/>
    </row>
    <row r="1337" spans="1:15" x14ac:dyDescent="0.2">
      <c r="A1337">
        <f>+MassCurves!A1305</f>
        <v>1301</v>
      </c>
      <c r="B1337" s="10">
        <f t="shared" si="100"/>
        <v>5.3073749999999995</v>
      </c>
      <c r="C1337" s="3">
        <f t="shared" ca="1" si="104"/>
        <v>0.19290000000000021</v>
      </c>
      <c r="D1337" s="9">
        <f t="shared" ca="1" si="101"/>
        <v>0</v>
      </c>
      <c r="E1337" s="10">
        <f t="shared" ca="1" si="102"/>
        <v>0.21849999999999997</v>
      </c>
      <c r="F1337" s="9">
        <f t="shared" ca="1" si="103"/>
        <v>0.21249241897500018</v>
      </c>
      <c r="G1337" s="7"/>
      <c r="H1337" s="9"/>
      <c r="I1337" s="3"/>
      <c r="J1337" s="3"/>
      <c r="K1337" s="36"/>
      <c r="L1337" s="38"/>
      <c r="M1337" s="37"/>
      <c r="N1337" s="37"/>
      <c r="O1337" s="37"/>
    </row>
    <row r="1338" spans="1:15" x14ac:dyDescent="0.2">
      <c r="A1338">
        <f>+MassCurves!A1306</f>
        <v>1302</v>
      </c>
      <c r="B1338" s="10">
        <f t="shared" si="100"/>
        <v>5.3097499999999993</v>
      </c>
      <c r="C1338" s="3">
        <f t="shared" ca="1" si="104"/>
        <v>0.19079999999999869</v>
      </c>
      <c r="D1338" s="9">
        <f t="shared" ca="1" si="101"/>
        <v>0</v>
      </c>
      <c r="E1338" s="10">
        <f t="shared" ca="1" si="102"/>
        <v>0.21849999999999997</v>
      </c>
      <c r="F1338" s="9">
        <f t="shared" ca="1" si="103"/>
        <v>0.21017912669999853</v>
      </c>
      <c r="G1338" s="7"/>
      <c r="H1338" s="9"/>
      <c r="I1338" s="3"/>
      <c r="J1338" s="3"/>
      <c r="K1338" s="36"/>
      <c r="L1338" s="38"/>
      <c r="M1338" s="37"/>
      <c r="N1338" s="37"/>
      <c r="O1338" s="37"/>
    </row>
    <row r="1339" spans="1:15" x14ac:dyDescent="0.2">
      <c r="A1339">
        <f>+MassCurves!A1307</f>
        <v>1303</v>
      </c>
      <c r="B1339" s="10">
        <f t="shared" si="100"/>
        <v>5.312125</v>
      </c>
      <c r="C1339" s="3">
        <f t="shared" ca="1" si="104"/>
        <v>0.18870000000000148</v>
      </c>
      <c r="D1339" s="9">
        <f t="shared" ca="1" si="101"/>
        <v>0</v>
      </c>
      <c r="E1339" s="10">
        <f t="shared" ca="1" si="102"/>
        <v>0.21849999999999997</v>
      </c>
      <c r="F1339" s="9">
        <f t="shared" ca="1" si="103"/>
        <v>0.20786583442500159</v>
      </c>
      <c r="G1339" s="7"/>
      <c r="H1339" s="9"/>
      <c r="I1339" s="3"/>
      <c r="J1339" s="3"/>
      <c r="K1339" s="36"/>
      <c r="L1339" s="38"/>
      <c r="M1339" s="37"/>
      <c r="N1339" s="37"/>
      <c r="O1339" s="37"/>
    </row>
    <row r="1340" spans="1:15" x14ac:dyDescent="0.2">
      <c r="A1340">
        <f>+MassCurves!A1308</f>
        <v>1304</v>
      </c>
      <c r="B1340" s="10">
        <f t="shared" si="100"/>
        <v>5.3144999999999998</v>
      </c>
      <c r="C1340" s="3">
        <f t="shared" ca="1" si="104"/>
        <v>0.18659999999999996</v>
      </c>
      <c r="D1340" s="9">
        <f t="shared" ca="1" si="101"/>
        <v>0</v>
      </c>
      <c r="E1340" s="10">
        <f t="shared" ca="1" si="102"/>
        <v>0.21849999999999997</v>
      </c>
      <c r="F1340" s="9">
        <f t="shared" ca="1" si="103"/>
        <v>0.20555254214999991</v>
      </c>
      <c r="G1340" s="7"/>
      <c r="H1340" s="9"/>
      <c r="I1340" s="3"/>
      <c r="J1340" s="3"/>
      <c r="K1340" s="36"/>
      <c r="L1340" s="38"/>
      <c r="M1340" s="37"/>
      <c r="N1340" s="37"/>
      <c r="O1340" s="37"/>
    </row>
    <row r="1341" spans="1:15" x14ac:dyDescent="0.2">
      <c r="A1341">
        <f>+MassCurves!A1309</f>
        <v>1305</v>
      </c>
      <c r="B1341" s="10">
        <f t="shared" si="100"/>
        <v>5.3168749999999996</v>
      </c>
      <c r="C1341" s="3">
        <f t="shared" ca="1" si="104"/>
        <v>0.18449999999999847</v>
      </c>
      <c r="D1341" s="9">
        <f t="shared" ca="1" si="101"/>
        <v>0</v>
      </c>
      <c r="E1341" s="10">
        <f t="shared" ca="1" si="102"/>
        <v>0.21849999999999997</v>
      </c>
      <c r="F1341" s="9">
        <f t="shared" ca="1" si="103"/>
        <v>0.20323924987499828</v>
      </c>
      <c r="G1341" s="7"/>
      <c r="H1341" s="9"/>
      <c r="I1341" s="3"/>
      <c r="J1341" s="3"/>
      <c r="K1341" s="36"/>
      <c r="L1341" s="38"/>
      <c r="M1341" s="37"/>
      <c r="N1341" s="37"/>
      <c r="O1341" s="37"/>
    </row>
    <row r="1342" spans="1:15" x14ac:dyDescent="0.2">
      <c r="A1342">
        <f>+MassCurves!A1310</f>
        <v>1306</v>
      </c>
      <c r="B1342" s="10">
        <f t="shared" si="100"/>
        <v>5.3192500000000003</v>
      </c>
      <c r="C1342" s="3">
        <f t="shared" ca="1" si="104"/>
        <v>0.18240000000000123</v>
      </c>
      <c r="D1342" s="9">
        <f t="shared" ca="1" si="101"/>
        <v>0</v>
      </c>
      <c r="E1342" s="10">
        <f t="shared" ca="1" si="102"/>
        <v>0.21849999999999997</v>
      </c>
      <c r="F1342" s="9">
        <f t="shared" ca="1" si="103"/>
        <v>0.20092595760000131</v>
      </c>
      <c r="G1342" s="7"/>
      <c r="H1342" s="9"/>
      <c r="I1342" s="3"/>
      <c r="J1342" s="3"/>
      <c r="K1342" s="36"/>
      <c r="L1342" s="38"/>
      <c r="M1342" s="37"/>
      <c r="N1342" s="37"/>
      <c r="O1342" s="37"/>
    </row>
    <row r="1343" spans="1:15" x14ac:dyDescent="0.2">
      <c r="A1343">
        <f>+MassCurves!A1311</f>
        <v>1307</v>
      </c>
      <c r="B1343" s="10">
        <f t="shared" si="100"/>
        <v>5.321625</v>
      </c>
      <c r="C1343" s="3">
        <f t="shared" ca="1" si="104"/>
        <v>0.18029999999999974</v>
      </c>
      <c r="D1343" s="9">
        <f t="shared" ca="1" si="101"/>
        <v>0</v>
      </c>
      <c r="E1343" s="10">
        <f t="shared" ca="1" si="102"/>
        <v>0.21849999999999997</v>
      </c>
      <c r="F1343" s="9">
        <f t="shared" ca="1" si="103"/>
        <v>0.19861266532499969</v>
      </c>
      <c r="G1343" s="7"/>
      <c r="H1343" s="9"/>
      <c r="I1343" s="3"/>
      <c r="J1343" s="3"/>
      <c r="K1343" s="36"/>
      <c r="L1343" s="38"/>
      <c r="M1343" s="37"/>
      <c r="N1343" s="37"/>
      <c r="O1343" s="37"/>
    </row>
    <row r="1344" spans="1:15" x14ac:dyDescent="0.2">
      <c r="A1344">
        <f>+MassCurves!A1312</f>
        <v>1308</v>
      </c>
      <c r="B1344" s="10">
        <f t="shared" si="100"/>
        <v>5.3239999999999998</v>
      </c>
      <c r="C1344" s="3">
        <f t="shared" ca="1" si="104"/>
        <v>0.17820000000000036</v>
      </c>
      <c r="D1344" s="9">
        <f t="shared" ca="1" si="101"/>
        <v>0</v>
      </c>
      <c r="E1344" s="10">
        <f t="shared" ca="1" si="102"/>
        <v>0.21849999999999997</v>
      </c>
      <c r="F1344" s="9">
        <f t="shared" ca="1" si="103"/>
        <v>0.19629937305000036</v>
      </c>
      <c r="G1344" s="7"/>
      <c r="H1344" s="9"/>
      <c r="I1344" s="3"/>
      <c r="J1344" s="3"/>
      <c r="K1344" s="36"/>
      <c r="L1344" s="38"/>
      <c r="M1344" s="37"/>
      <c r="N1344" s="37"/>
      <c r="O1344" s="37"/>
    </row>
    <row r="1345" spans="1:15" x14ac:dyDescent="0.2">
      <c r="A1345">
        <f>+MassCurves!A1313</f>
        <v>1309</v>
      </c>
      <c r="B1345" s="10">
        <f t="shared" si="100"/>
        <v>5.3263749999999996</v>
      </c>
      <c r="C1345" s="3">
        <f t="shared" ca="1" si="104"/>
        <v>0.17609999999999887</v>
      </c>
      <c r="D1345" s="9">
        <f t="shared" ca="1" si="101"/>
        <v>0</v>
      </c>
      <c r="E1345" s="10">
        <f t="shared" ca="1" si="102"/>
        <v>0.21849999999999997</v>
      </c>
      <c r="F1345" s="9">
        <f t="shared" ca="1" si="103"/>
        <v>0.19398608077499874</v>
      </c>
      <c r="G1345" s="7"/>
      <c r="H1345" s="9"/>
      <c r="I1345" s="3"/>
      <c r="J1345" s="3"/>
      <c r="K1345" s="36"/>
      <c r="L1345" s="38"/>
      <c r="M1345" s="37"/>
      <c r="N1345" s="37"/>
      <c r="O1345" s="37"/>
    </row>
    <row r="1346" spans="1:15" x14ac:dyDescent="0.2">
      <c r="A1346">
        <f>+MassCurves!A1314</f>
        <v>1310</v>
      </c>
      <c r="B1346" s="10">
        <f t="shared" si="100"/>
        <v>5.3287499999999994</v>
      </c>
      <c r="C1346" s="3">
        <f t="shared" ca="1" si="104"/>
        <v>0.17399999999999949</v>
      </c>
      <c r="D1346" s="9">
        <f t="shared" ca="1" si="101"/>
        <v>0</v>
      </c>
      <c r="E1346" s="10">
        <f t="shared" ca="1" si="102"/>
        <v>0.21849999999999997</v>
      </c>
      <c r="F1346" s="9">
        <f t="shared" ca="1" si="103"/>
        <v>0.19167278849999941</v>
      </c>
      <c r="G1346" s="7"/>
      <c r="H1346" s="9"/>
      <c r="I1346" s="3"/>
      <c r="J1346" s="3"/>
      <c r="K1346" s="36"/>
      <c r="L1346" s="38"/>
      <c r="M1346" s="37"/>
      <c r="N1346" s="37"/>
      <c r="O1346" s="37"/>
    </row>
    <row r="1347" spans="1:15" x14ac:dyDescent="0.2">
      <c r="A1347">
        <f>+MassCurves!A1315</f>
        <v>1311</v>
      </c>
      <c r="B1347" s="10">
        <f t="shared" si="100"/>
        <v>5.3311250000000001</v>
      </c>
      <c r="C1347" s="3">
        <f t="shared" ca="1" si="104"/>
        <v>0.17190000000000014</v>
      </c>
      <c r="D1347" s="9">
        <f t="shared" ca="1" si="101"/>
        <v>0</v>
      </c>
      <c r="E1347" s="10">
        <f t="shared" ca="1" si="102"/>
        <v>0.21849999999999997</v>
      </c>
      <c r="F1347" s="9">
        <f t="shared" ca="1" si="103"/>
        <v>0.18935949622500012</v>
      </c>
      <c r="G1347" s="7"/>
      <c r="H1347" s="9"/>
      <c r="I1347" s="3"/>
      <c r="J1347" s="3"/>
      <c r="K1347" s="36"/>
      <c r="L1347" s="38"/>
      <c r="M1347" s="37"/>
      <c r="N1347" s="37"/>
      <c r="O1347" s="37"/>
    </row>
    <row r="1348" spans="1:15" x14ac:dyDescent="0.2">
      <c r="A1348">
        <f>+MassCurves!A1316</f>
        <v>1312</v>
      </c>
      <c r="B1348" s="10">
        <f t="shared" si="100"/>
        <v>5.3334999999999999</v>
      </c>
      <c r="C1348" s="3">
        <f t="shared" ca="1" si="104"/>
        <v>0.16980000000000076</v>
      </c>
      <c r="D1348" s="9">
        <f t="shared" ca="1" si="101"/>
        <v>0</v>
      </c>
      <c r="E1348" s="10">
        <f t="shared" ca="1" si="102"/>
        <v>0.21849999999999997</v>
      </c>
      <c r="F1348" s="9">
        <f t="shared" ca="1" si="103"/>
        <v>0.18704620395000082</v>
      </c>
      <c r="G1348" s="7"/>
      <c r="H1348" s="9"/>
      <c r="I1348" s="3"/>
      <c r="J1348" s="3"/>
      <c r="K1348" s="36"/>
      <c r="L1348" s="38"/>
      <c r="M1348" s="37"/>
      <c r="N1348" s="37"/>
      <c r="O1348" s="37"/>
    </row>
    <row r="1349" spans="1:15" x14ac:dyDescent="0.2">
      <c r="A1349">
        <f>+MassCurves!A1317</f>
        <v>1313</v>
      </c>
      <c r="B1349" s="10">
        <f t="shared" si="100"/>
        <v>5.3358749999999997</v>
      </c>
      <c r="C1349" s="3">
        <f t="shared" ca="1" si="104"/>
        <v>0.16769999999999927</v>
      </c>
      <c r="D1349" s="9">
        <f t="shared" ca="1" si="101"/>
        <v>0</v>
      </c>
      <c r="E1349" s="10">
        <f t="shared" ca="1" si="102"/>
        <v>0.21849999999999997</v>
      </c>
      <c r="F1349" s="9">
        <f t="shared" ca="1" si="103"/>
        <v>0.18473291167499914</v>
      </c>
      <c r="G1349" s="7"/>
      <c r="H1349" s="9"/>
      <c r="I1349" s="3"/>
      <c r="J1349" s="3"/>
      <c r="K1349" s="36"/>
      <c r="L1349" s="38"/>
      <c r="M1349" s="37"/>
      <c r="N1349" s="37"/>
      <c r="O1349" s="37"/>
    </row>
    <row r="1350" spans="1:15" x14ac:dyDescent="0.2">
      <c r="A1350">
        <f>+MassCurves!A1318</f>
        <v>1314</v>
      </c>
      <c r="B1350" s="10">
        <f t="shared" si="100"/>
        <v>5.3382500000000004</v>
      </c>
      <c r="C1350" s="3">
        <f t="shared" ca="1" si="104"/>
        <v>0.16560000000000202</v>
      </c>
      <c r="D1350" s="9">
        <f t="shared" ca="1" si="101"/>
        <v>0</v>
      </c>
      <c r="E1350" s="10">
        <f t="shared" ca="1" si="102"/>
        <v>0.21849999999999997</v>
      </c>
      <c r="F1350" s="9">
        <f t="shared" ca="1" si="103"/>
        <v>0.1824196194000022</v>
      </c>
      <c r="G1350" s="7"/>
      <c r="H1350" s="9"/>
      <c r="I1350" s="3"/>
      <c r="J1350" s="3"/>
      <c r="K1350" s="36"/>
      <c r="L1350" s="38"/>
      <c r="M1350" s="37"/>
      <c r="N1350" s="37"/>
      <c r="O1350" s="37"/>
    </row>
    <row r="1351" spans="1:15" x14ac:dyDescent="0.2">
      <c r="A1351">
        <f>+MassCurves!A1319</f>
        <v>1315</v>
      </c>
      <c r="B1351" s="10">
        <f t="shared" si="100"/>
        <v>5.3406250000000002</v>
      </c>
      <c r="C1351" s="3">
        <f t="shared" ca="1" si="104"/>
        <v>0.16350000000000053</v>
      </c>
      <c r="D1351" s="9">
        <f t="shared" ca="1" si="101"/>
        <v>0</v>
      </c>
      <c r="E1351" s="10">
        <f t="shared" ca="1" si="102"/>
        <v>0.21849999999999997</v>
      </c>
      <c r="F1351" s="9">
        <f t="shared" ca="1" si="103"/>
        <v>0.18010632712500055</v>
      </c>
      <c r="G1351" s="7"/>
      <c r="H1351" s="9"/>
      <c r="I1351" s="3"/>
      <c r="J1351" s="3"/>
      <c r="K1351" s="36"/>
      <c r="L1351" s="38"/>
      <c r="M1351" s="37"/>
      <c r="N1351" s="37"/>
      <c r="O1351" s="37"/>
    </row>
    <row r="1352" spans="1:15" x14ac:dyDescent="0.2">
      <c r="A1352">
        <f>+MassCurves!A1320</f>
        <v>1316</v>
      </c>
      <c r="B1352" s="10">
        <f t="shared" si="100"/>
        <v>5.343</v>
      </c>
      <c r="C1352" s="3">
        <f t="shared" ca="1" si="104"/>
        <v>0.16140000000000115</v>
      </c>
      <c r="D1352" s="9">
        <f t="shared" ca="1" si="101"/>
        <v>0</v>
      </c>
      <c r="E1352" s="10">
        <f t="shared" ca="1" si="102"/>
        <v>0.21849999999999997</v>
      </c>
      <c r="F1352" s="9">
        <f t="shared" ca="1" si="103"/>
        <v>0.17779303485000122</v>
      </c>
      <c r="G1352" s="7"/>
      <c r="H1352" s="9"/>
      <c r="I1352" s="3"/>
      <c r="J1352" s="3"/>
      <c r="K1352" s="36"/>
      <c r="L1352" s="38"/>
      <c r="M1352" s="37"/>
      <c r="N1352" s="37"/>
      <c r="O1352" s="37"/>
    </row>
    <row r="1353" spans="1:15" x14ac:dyDescent="0.2">
      <c r="A1353">
        <f>+MassCurves!A1321</f>
        <v>1317</v>
      </c>
      <c r="B1353" s="10">
        <f t="shared" si="100"/>
        <v>5.3453749999999998</v>
      </c>
      <c r="C1353" s="3">
        <f t="shared" ca="1" si="104"/>
        <v>0.15929999999999966</v>
      </c>
      <c r="D1353" s="9">
        <f t="shared" ca="1" si="101"/>
        <v>0</v>
      </c>
      <c r="E1353" s="10">
        <f t="shared" ca="1" si="102"/>
        <v>0.21849999999999997</v>
      </c>
      <c r="F1353" s="9">
        <f t="shared" ca="1" si="103"/>
        <v>0.1754797425749996</v>
      </c>
      <c r="G1353" s="7"/>
      <c r="H1353" s="9"/>
      <c r="I1353" s="3"/>
      <c r="J1353" s="3"/>
      <c r="K1353" s="36"/>
      <c r="L1353" s="38"/>
      <c r="M1353" s="37"/>
      <c r="N1353" s="37"/>
      <c r="O1353" s="37"/>
    </row>
    <row r="1354" spans="1:15" x14ac:dyDescent="0.2">
      <c r="A1354">
        <f>+MassCurves!A1322</f>
        <v>1318</v>
      </c>
      <c r="B1354" s="10">
        <f t="shared" si="100"/>
        <v>5.3477499999999996</v>
      </c>
      <c r="C1354" s="3">
        <f t="shared" ca="1" si="104"/>
        <v>0.15720000000000028</v>
      </c>
      <c r="D1354" s="9">
        <f t="shared" ca="1" si="101"/>
        <v>0</v>
      </c>
      <c r="E1354" s="10">
        <f t="shared" ca="1" si="102"/>
        <v>0.21849999999999997</v>
      </c>
      <c r="F1354" s="9">
        <f t="shared" ca="1" si="103"/>
        <v>0.17316645030000027</v>
      </c>
      <c r="G1354" s="7"/>
      <c r="H1354" s="9"/>
      <c r="I1354" s="3"/>
      <c r="J1354" s="3"/>
      <c r="K1354" s="36"/>
      <c r="L1354" s="38"/>
      <c r="M1354" s="37"/>
      <c r="N1354" s="37"/>
      <c r="O1354" s="37"/>
    </row>
    <row r="1355" spans="1:15" x14ac:dyDescent="0.2">
      <c r="A1355">
        <f>+MassCurves!A1323</f>
        <v>1319</v>
      </c>
      <c r="B1355" s="10">
        <f t="shared" si="100"/>
        <v>5.3501250000000002</v>
      </c>
      <c r="C1355" s="3">
        <f t="shared" ca="1" si="104"/>
        <v>0.1551000000000009</v>
      </c>
      <c r="D1355" s="9">
        <f t="shared" ca="1" si="101"/>
        <v>0</v>
      </c>
      <c r="E1355" s="10">
        <f t="shared" ca="1" si="102"/>
        <v>0.21849999999999997</v>
      </c>
      <c r="F1355" s="9">
        <f t="shared" ca="1" si="103"/>
        <v>0.17085315802500098</v>
      </c>
      <c r="G1355" s="7"/>
      <c r="H1355" s="9"/>
      <c r="I1355" s="3"/>
      <c r="J1355" s="3"/>
      <c r="K1355" s="36"/>
      <c r="L1355" s="38"/>
      <c r="M1355" s="37"/>
      <c r="N1355" s="37"/>
      <c r="O1355" s="37"/>
    </row>
    <row r="1356" spans="1:15" x14ac:dyDescent="0.2">
      <c r="A1356">
        <f>+MassCurves!A1324</f>
        <v>1320</v>
      </c>
      <c r="B1356" s="10">
        <f t="shared" si="100"/>
        <v>5.3525</v>
      </c>
      <c r="C1356" s="3">
        <f t="shared" ca="1" si="104"/>
        <v>0.15300000000000155</v>
      </c>
      <c r="D1356" s="9">
        <f t="shared" ca="1" si="101"/>
        <v>0</v>
      </c>
      <c r="E1356" s="10">
        <f t="shared" ca="1" si="102"/>
        <v>0.21849999999999997</v>
      </c>
      <c r="F1356" s="9">
        <f t="shared" ca="1" si="103"/>
        <v>0.16853986575000168</v>
      </c>
      <c r="G1356" s="7"/>
      <c r="H1356" s="9"/>
      <c r="I1356" s="3"/>
      <c r="J1356" s="3"/>
      <c r="K1356" s="36"/>
      <c r="L1356" s="38"/>
      <c r="M1356" s="37"/>
      <c r="N1356" s="37"/>
      <c r="O1356" s="37"/>
    </row>
    <row r="1357" spans="1:15" x14ac:dyDescent="0.2">
      <c r="A1357">
        <f>+MassCurves!A1325</f>
        <v>1321</v>
      </c>
      <c r="B1357" s="10">
        <f t="shared" si="100"/>
        <v>5.3548749999999998</v>
      </c>
      <c r="C1357" s="3">
        <f t="shared" ca="1" si="104"/>
        <v>0.15090000000000003</v>
      </c>
      <c r="D1357" s="9">
        <f t="shared" ca="1" si="101"/>
        <v>0</v>
      </c>
      <c r="E1357" s="10">
        <f t="shared" ca="1" si="102"/>
        <v>0.21849999999999997</v>
      </c>
      <c r="F1357" s="9">
        <f t="shared" ca="1" si="103"/>
        <v>0.16622657347500003</v>
      </c>
      <c r="G1357" s="7"/>
      <c r="H1357" s="9"/>
      <c r="I1357" s="3"/>
      <c r="J1357" s="3"/>
      <c r="K1357" s="36"/>
      <c r="L1357" s="38"/>
      <c r="M1357" s="37"/>
      <c r="N1357" s="37"/>
      <c r="O1357" s="37"/>
    </row>
    <row r="1358" spans="1:15" x14ac:dyDescent="0.2">
      <c r="A1358">
        <f>+MassCurves!A1326</f>
        <v>1322</v>
      </c>
      <c r="B1358" s="10">
        <f t="shared" si="100"/>
        <v>5.3572500000000005</v>
      </c>
      <c r="C1358" s="3">
        <f t="shared" ca="1" si="104"/>
        <v>0.14880000000000279</v>
      </c>
      <c r="D1358" s="9">
        <f t="shared" ca="1" si="101"/>
        <v>0</v>
      </c>
      <c r="E1358" s="10">
        <f t="shared" ca="1" si="102"/>
        <v>0.21849999999999997</v>
      </c>
      <c r="F1358" s="9">
        <f t="shared" ca="1" si="103"/>
        <v>0.16391328120000306</v>
      </c>
      <c r="G1358" s="7"/>
      <c r="H1358" s="9"/>
      <c r="I1358" s="3"/>
      <c r="J1358" s="3"/>
      <c r="K1358" s="36"/>
      <c r="L1358" s="38"/>
      <c r="M1358" s="37"/>
      <c r="N1358" s="37"/>
      <c r="O1358" s="37"/>
    </row>
    <row r="1359" spans="1:15" x14ac:dyDescent="0.2">
      <c r="A1359">
        <f>+MassCurves!A1327</f>
        <v>1323</v>
      </c>
      <c r="B1359" s="10">
        <f t="shared" si="100"/>
        <v>5.3596250000000003</v>
      </c>
      <c r="C1359" s="3">
        <f t="shared" ca="1" si="104"/>
        <v>0.1467000000000013</v>
      </c>
      <c r="D1359" s="9">
        <f t="shared" ca="1" si="101"/>
        <v>0</v>
      </c>
      <c r="E1359" s="10">
        <f t="shared" ca="1" si="102"/>
        <v>0.21849999999999997</v>
      </c>
      <c r="F1359" s="9">
        <f t="shared" ca="1" si="103"/>
        <v>0.16159998892500141</v>
      </c>
      <c r="G1359" s="7"/>
      <c r="H1359" s="9"/>
      <c r="I1359" s="3"/>
      <c r="J1359" s="3"/>
      <c r="K1359" s="36"/>
      <c r="L1359" s="38"/>
      <c r="M1359" s="37"/>
      <c r="N1359" s="37"/>
      <c r="O1359" s="37"/>
    </row>
    <row r="1360" spans="1:15" x14ac:dyDescent="0.2">
      <c r="A1360">
        <f>+MassCurves!A1328</f>
        <v>1324</v>
      </c>
      <c r="B1360" s="10">
        <f t="shared" si="100"/>
        <v>5.3620000000000001</v>
      </c>
      <c r="C1360" s="3">
        <f t="shared" ca="1" si="104"/>
        <v>0.14460000000000192</v>
      </c>
      <c r="D1360" s="9">
        <f t="shared" ca="1" si="101"/>
        <v>0</v>
      </c>
      <c r="E1360" s="10">
        <f t="shared" ca="1" si="102"/>
        <v>0.21849999999999997</v>
      </c>
      <c r="F1360" s="9">
        <f t="shared" ca="1" si="103"/>
        <v>0.15928669665000211</v>
      </c>
      <c r="G1360" s="7"/>
      <c r="H1360" s="9"/>
      <c r="I1360" s="3"/>
      <c r="J1360" s="3"/>
      <c r="K1360" s="36"/>
      <c r="L1360" s="38"/>
      <c r="M1360" s="37"/>
      <c r="N1360" s="37"/>
      <c r="O1360" s="37"/>
    </row>
    <row r="1361" spans="1:15" x14ac:dyDescent="0.2">
      <c r="A1361">
        <f>+MassCurves!A1329</f>
        <v>1325</v>
      </c>
      <c r="B1361" s="10">
        <f t="shared" si="100"/>
        <v>5.3643749999999999</v>
      </c>
      <c r="C1361" s="3">
        <f t="shared" ca="1" si="104"/>
        <v>0.14250000000000043</v>
      </c>
      <c r="D1361" s="9">
        <f t="shared" ca="1" si="101"/>
        <v>0</v>
      </c>
      <c r="E1361" s="10">
        <f t="shared" ca="1" si="102"/>
        <v>0.21849999999999997</v>
      </c>
      <c r="F1361" s="9">
        <f t="shared" ca="1" si="103"/>
        <v>0.15697340437500046</v>
      </c>
      <c r="G1361" s="7"/>
      <c r="H1361" s="9"/>
      <c r="I1361" s="3"/>
      <c r="J1361" s="3"/>
      <c r="K1361" s="36"/>
      <c r="L1361" s="38"/>
      <c r="M1361" s="37"/>
      <c r="N1361" s="37"/>
      <c r="O1361" s="37"/>
    </row>
    <row r="1362" spans="1:15" x14ac:dyDescent="0.2">
      <c r="A1362">
        <f>+MassCurves!A1330</f>
        <v>1326</v>
      </c>
      <c r="B1362" s="10">
        <f t="shared" si="100"/>
        <v>5.3667499999999997</v>
      </c>
      <c r="C1362" s="3">
        <f t="shared" ca="1" si="104"/>
        <v>0.14250000000000043</v>
      </c>
      <c r="D1362" s="9">
        <f t="shared" ca="1" si="101"/>
        <v>0</v>
      </c>
      <c r="E1362" s="10">
        <f t="shared" ca="1" si="102"/>
        <v>0.21849999999999997</v>
      </c>
      <c r="F1362" s="9">
        <f t="shared" ca="1" si="103"/>
        <v>0.15697340437500046</v>
      </c>
      <c r="G1362" s="7"/>
      <c r="H1362" s="9"/>
      <c r="I1362" s="3"/>
      <c r="J1362" s="3"/>
      <c r="K1362" s="36"/>
      <c r="L1362" s="38"/>
      <c r="M1362" s="37"/>
      <c r="N1362" s="37"/>
      <c r="O1362" s="37"/>
    </row>
    <row r="1363" spans="1:15" x14ac:dyDescent="0.2">
      <c r="A1363">
        <f>+MassCurves!A1331</f>
        <v>1327</v>
      </c>
      <c r="B1363" s="10">
        <f t="shared" si="100"/>
        <v>5.3691250000000004</v>
      </c>
      <c r="C1363" s="3">
        <f t="shared" ca="1" si="104"/>
        <v>0.14250000000000254</v>
      </c>
      <c r="D1363" s="9">
        <f t="shared" ca="1" si="101"/>
        <v>0</v>
      </c>
      <c r="E1363" s="10">
        <f t="shared" ca="1" si="102"/>
        <v>0.21849999999999997</v>
      </c>
      <c r="F1363" s="9">
        <f t="shared" ca="1" si="103"/>
        <v>0.15697340437500279</v>
      </c>
      <c r="G1363" s="7"/>
      <c r="H1363" s="9"/>
      <c r="I1363" s="3"/>
      <c r="J1363" s="3"/>
      <c r="K1363" s="36"/>
      <c r="L1363" s="38"/>
      <c r="M1363" s="37"/>
      <c r="N1363" s="37"/>
      <c r="O1363" s="37"/>
    </row>
    <row r="1364" spans="1:15" x14ac:dyDescent="0.2">
      <c r="A1364">
        <f>+MassCurves!A1332</f>
        <v>1328</v>
      </c>
      <c r="B1364" s="10">
        <f t="shared" si="100"/>
        <v>5.3715000000000002</v>
      </c>
      <c r="C1364" s="3">
        <f t="shared" ca="1" si="104"/>
        <v>0.14250000000000043</v>
      </c>
      <c r="D1364" s="9">
        <f t="shared" ca="1" si="101"/>
        <v>0</v>
      </c>
      <c r="E1364" s="10">
        <f t="shared" ca="1" si="102"/>
        <v>0.21849999999999997</v>
      </c>
      <c r="F1364" s="9">
        <f t="shared" ca="1" si="103"/>
        <v>0.15697340437500046</v>
      </c>
      <c r="G1364" s="7"/>
      <c r="H1364" s="9"/>
      <c r="I1364" s="3"/>
      <c r="J1364" s="3"/>
      <c r="K1364" s="36"/>
      <c r="L1364" s="38"/>
      <c r="M1364" s="37"/>
      <c r="N1364" s="37"/>
      <c r="O1364" s="37"/>
    </row>
    <row r="1365" spans="1:15" x14ac:dyDescent="0.2">
      <c r="A1365">
        <f>+MassCurves!A1333</f>
        <v>1329</v>
      </c>
      <c r="B1365" s="10">
        <f t="shared" si="100"/>
        <v>5.373875</v>
      </c>
      <c r="C1365" s="3">
        <f t="shared" ca="1" si="104"/>
        <v>0.14250000000000043</v>
      </c>
      <c r="D1365" s="9">
        <f t="shared" ca="1" si="101"/>
        <v>0</v>
      </c>
      <c r="E1365" s="10">
        <f t="shared" ca="1" si="102"/>
        <v>0.21849999999999997</v>
      </c>
      <c r="F1365" s="9">
        <f t="shared" ca="1" si="103"/>
        <v>0.15697340437500046</v>
      </c>
      <c r="G1365" s="7"/>
      <c r="H1365" s="9"/>
      <c r="I1365" s="3"/>
      <c r="J1365" s="3"/>
      <c r="K1365" s="36"/>
      <c r="L1365" s="38"/>
      <c r="M1365" s="37"/>
      <c r="N1365" s="37"/>
      <c r="O1365" s="37"/>
    </row>
    <row r="1366" spans="1:15" x14ac:dyDescent="0.2">
      <c r="A1366">
        <f>+MassCurves!A1334</f>
        <v>1330</v>
      </c>
      <c r="B1366" s="10">
        <f t="shared" si="100"/>
        <v>5.3762500000000006</v>
      </c>
      <c r="C1366" s="3">
        <f t="shared" ca="1" si="104"/>
        <v>0.14250000000000254</v>
      </c>
      <c r="D1366" s="9">
        <f t="shared" ca="1" si="101"/>
        <v>0</v>
      </c>
      <c r="E1366" s="10">
        <f t="shared" ca="1" si="102"/>
        <v>0.21849999999999997</v>
      </c>
      <c r="F1366" s="9">
        <f t="shared" ca="1" si="103"/>
        <v>0.15697340437500279</v>
      </c>
      <c r="G1366" s="7"/>
      <c r="H1366" s="9"/>
      <c r="I1366" s="3"/>
      <c r="J1366" s="3"/>
      <c r="K1366" s="36"/>
      <c r="L1366" s="38"/>
      <c r="M1366" s="37"/>
      <c r="N1366" s="37"/>
      <c r="O1366" s="37"/>
    </row>
    <row r="1367" spans="1:15" x14ac:dyDescent="0.2">
      <c r="A1367">
        <f>+MassCurves!A1335</f>
        <v>1331</v>
      </c>
      <c r="B1367" s="10">
        <f t="shared" si="100"/>
        <v>5.3786250000000004</v>
      </c>
      <c r="C1367" s="3">
        <f t="shared" ca="1" si="104"/>
        <v>0.14250000000000043</v>
      </c>
      <c r="D1367" s="9">
        <f t="shared" ca="1" si="101"/>
        <v>0</v>
      </c>
      <c r="E1367" s="10">
        <f t="shared" ca="1" si="102"/>
        <v>0.21849999999999997</v>
      </c>
      <c r="F1367" s="9">
        <f t="shared" ca="1" si="103"/>
        <v>0.15697340437500046</v>
      </c>
      <c r="G1367" s="7"/>
      <c r="H1367" s="9"/>
      <c r="I1367" s="3"/>
      <c r="J1367" s="3"/>
      <c r="K1367" s="36"/>
      <c r="L1367" s="38"/>
      <c r="M1367" s="37"/>
      <c r="N1367" s="37"/>
      <c r="O1367" s="37"/>
    </row>
    <row r="1368" spans="1:15" x14ac:dyDescent="0.2">
      <c r="A1368">
        <f>+MassCurves!A1336</f>
        <v>1332</v>
      </c>
      <c r="B1368" s="10">
        <f t="shared" si="100"/>
        <v>5.3810000000000002</v>
      </c>
      <c r="C1368" s="3">
        <f t="shared" ca="1" si="104"/>
        <v>0.14250000000000043</v>
      </c>
      <c r="D1368" s="9">
        <f t="shared" ca="1" si="101"/>
        <v>0</v>
      </c>
      <c r="E1368" s="10">
        <f t="shared" ca="1" si="102"/>
        <v>0.21849999999999997</v>
      </c>
      <c r="F1368" s="9">
        <f t="shared" ca="1" si="103"/>
        <v>0.15697340437500046</v>
      </c>
      <c r="G1368" s="7"/>
      <c r="H1368" s="9"/>
      <c r="I1368" s="3"/>
      <c r="J1368" s="3"/>
      <c r="K1368" s="36"/>
      <c r="L1368" s="38"/>
      <c r="M1368" s="37"/>
      <c r="N1368" s="37"/>
      <c r="O1368" s="37"/>
    </row>
    <row r="1369" spans="1:15" x14ac:dyDescent="0.2">
      <c r="A1369">
        <f>+MassCurves!A1337</f>
        <v>1333</v>
      </c>
      <c r="B1369" s="10">
        <f t="shared" si="100"/>
        <v>5.383375</v>
      </c>
      <c r="C1369" s="3">
        <f t="shared" ca="1" si="104"/>
        <v>0.14250000000000043</v>
      </c>
      <c r="D1369" s="9">
        <f t="shared" ca="1" si="101"/>
        <v>0</v>
      </c>
      <c r="E1369" s="10">
        <f t="shared" ca="1" si="102"/>
        <v>0.21849999999999997</v>
      </c>
      <c r="F1369" s="9">
        <f t="shared" ca="1" si="103"/>
        <v>0.15697340437500046</v>
      </c>
      <c r="G1369" s="7"/>
      <c r="H1369" s="9"/>
      <c r="I1369" s="3"/>
      <c r="J1369" s="3"/>
      <c r="K1369" s="36"/>
      <c r="L1369" s="38"/>
      <c r="M1369" s="37"/>
      <c r="N1369" s="37"/>
      <c r="O1369" s="37"/>
    </row>
    <row r="1370" spans="1:15" x14ac:dyDescent="0.2">
      <c r="A1370">
        <f>+MassCurves!A1338</f>
        <v>1334</v>
      </c>
      <c r="B1370" s="10">
        <f t="shared" si="100"/>
        <v>5.3857499999999998</v>
      </c>
      <c r="C1370" s="3">
        <f t="shared" ca="1" si="104"/>
        <v>0.14250000000000043</v>
      </c>
      <c r="D1370" s="9">
        <f t="shared" ca="1" si="101"/>
        <v>0</v>
      </c>
      <c r="E1370" s="10">
        <f t="shared" ca="1" si="102"/>
        <v>0.21849999999999997</v>
      </c>
      <c r="F1370" s="9">
        <f t="shared" ca="1" si="103"/>
        <v>0.15697340437500046</v>
      </c>
      <c r="G1370" s="7"/>
      <c r="H1370" s="9"/>
      <c r="I1370" s="3"/>
      <c r="J1370" s="3"/>
      <c r="K1370" s="36"/>
      <c r="L1370" s="38"/>
      <c r="M1370" s="37"/>
      <c r="N1370" s="37"/>
      <c r="O1370" s="37"/>
    </row>
    <row r="1371" spans="1:15" x14ac:dyDescent="0.2">
      <c r="A1371">
        <f>+MassCurves!A1339</f>
        <v>1335</v>
      </c>
      <c r="B1371" s="10">
        <f t="shared" si="100"/>
        <v>5.3881250000000005</v>
      </c>
      <c r="C1371" s="3">
        <f t="shared" ca="1" si="104"/>
        <v>0.14250000000000254</v>
      </c>
      <c r="D1371" s="9">
        <f t="shared" ca="1" si="101"/>
        <v>0</v>
      </c>
      <c r="E1371" s="10">
        <f t="shared" ca="1" si="102"/>
        <v>0.21849999999999997</v>
      </c>
      <c r="F1371" s="9">
        <f t="shared" ca="1" si="103"/>
        <v>0.15697340437500279</v>
      </c>
      <c r="G1371" s="7"/>
      <c r="H1371" s="9"/>
      <c r="I1371" s="3"/>
      <c r="J1371" s="3"/>
      <c r="K1371" s="36"/>
      <c r="L1371" s="38"/>
      <c r="M1371" s="37"/>
      <c r="N1371" s="37"/>
      <c r="O1371" s="37"/>
    </row>
    <row r="1372" spans="1:15" x14ac:dyDescent="0.2">
      <c r="A1372">
        <f>+MassCurves!A1340</f>
        <v>1336</v>
      </c>
      <c r="B1372" s="10">
        <f t="shared" si="100"/>
        <v>5.3905000000000003</v>
      </c>
      <c r="C1372" s="3">
        <f t="shared" ca="1" si="104"/>
        <v>0.14250000000000043</v>
      </c>
      <c r="D1372" s="9">
        <f t="shared" ca="1" si="101"/>
        <v>0</v>
      </c>
      <c r="E1372" s="10">
        <f t="shared" ca="1" si="102"/>
        <v>0.21849999999999997</v>
      </c>
      <c r="F1372" s="9">
        <f t="shared" ca="1" si="103"/>
        <v>0.15697340437500046</v>
      </c>
      <c r="G1372" s="7"/>
      <c r="H1372" s="9"/>
      <c r="I1372" s="3"/>
      <c r="J1372" s="3"/>
      <c r="K1372" s="36"/>
      <c r="L1372" s="38"/>
      <c r="M1372" s="37"/>
      <c r="N1372" s="37"/>
      <c r="O1372" s="37"/>
    </row>
    <row r="1373" spans="1:15" x14ac:dyDescent="0.2">
      <c r="A1373">
        <f>+MassCurves!A1341</f>
        <v>1337</v>
      </c>
      <c r="B1373" s="10">
        <f t="shared" si="100"/>
        <v>5.3928750000000001</v>
      </c>
      <c r="C1373" s="3">
        <f t="shared" ca="1" si="104"/>
        <v>0.14250000000000043</v>
      </c>
      <c r="D1373" s="9">
        <f t="shared" ca="1" si="101"/>
        <v>0</v>
      </c>
      <c r="E1373" s="10">
        <f t="shared" ca="1" si="102"/>
        <v>0.21849999999999997</v>
      </c>
      <c r="F1373" s="9">
        <f t="shared" ca="1" si="103"/>
        <v>0.15697340437500046</v>
      </c>
      <c r="G1373" s="7"/>
      <c r="H1373" s="9"/>
      <c r="I1373" s="3"/>
      <c r="J1373" s="3"/>
      <c r="K1373" s="36"/>
      <c r="L1373" s="38"/>
      <c r="M1373" s="37"/>
      <c r="N1373" s="37"/>
      <c r="O1373" s="37"/>
    </row>
    <row r="1374" spans="1:15" x14ac:dyDescent="0.2">
      <c r="A1374">
        <f>+MassCurves!A1342</f>
        <v>1338</v>
      </c>
      <c r="B1374" s="10">
        <f t="shared" si="100"/>
        <v>5.3952500000000008</v>
      </c>
      <c r="C1374" s="3">
        <f t="shared" ca="1" si="104"/>
        <v>0.14250000000000254</v>
      </c>
      <c r="D1374" s="9">
        <f t="shared" ca="1" si="101"/>
        <v>0</v>
      </c>
      <c r="E1374" s="10">
        <f t="shared" ca="1" si="102"/>
        <v>0.21849999999999997</v>
      </c>
      <c r="F1374" s="9">
        <f t="shared" ca="1" si="103"/>
        <v>0.15697340437500279</v>
      </c>
      <c r="G1374" s="7"/>
      <c r="H1374" s="9"/>
      <c r="I1374" s="3"/>
      <c r="J1374" s="3"/>
      <c r="K1374" s="36"/>
      <c r="L1374" s="38"/>
      <c r="M1374" s="37"/>
      <c r="N1374" s="37"/>
      <c r="O1374" s="37"/>
    </row>
    <row r="1375" spans="1:15" x14ac:dyDescent="0.2">
      <c r="A1375">
        <f>+MassCurves!A1343</f>
        <v>1339</v>
      </c>
      <c r="B1375" s="10">
        <f t="shared" si="100"/>
        <v>5.3976250000000006</v>
      </c>
      <c r="C1375" s="3">
        <f t="shared" ca="1" si="104"/>
        <v>0.14250000000000043</v>
      </c>
      <c r="D1375" s="9">
        <f t="shared" ca="1" si="101"/>
        <v>0</v>
      </c>
      <c r="E1375" s="10">
        <f t="shared" ca="1" si="102"/>
        <v>0.21849999999999997</v>
      </c>
      <c r="F1375" s="9">
        <f t="shared" ca="1" si="103"/>
        <v>0.15697340437500046</v>
      </c>
      <c r="G1375" s="7"/>
      <c r="H1375" s="9"/>
      <c r="I1375" s="3"/>
      <c r="J1375" s="3"/>
      <c r="K1375" s="36"/>
      <c r="L1375" s="38"/>
      <c r="M1375" s="37"/>
      <c r="N1375" s="37"/>
      <c r="O1375" s="37"/>
    </row>
    <row r="1376" spans="1:15" x14ac:dyDescent="0.2">
      <c r="A1376">
        <f>+MassCurves!A1344</f>
        <v>1340</v>
      </c>
      <c r="B1376" s="10">
        <f t="shared" si="100"/>
        <v>5.4</v>
      </c>
      <c r="C1376" s="3">
        <f t="shared" ca="1" si="104"/>
        <v>0.14250000000000043</v>
      </c>
      <c r="D1376" s="9">
        <f t="shared" ca="1" si="101"/>
        <v>0</v>
      </c>
      <c r="E1376" s="10">
        <f t="shared" ca="1" si="102"/>
        <v>0.21849999999999997</v>
      </c>
      <c r="F1376" s="9">
        <f t="shared" ca="1" si="103"/>
        <v>0.15697340437500046</v>
      </c>
      <c r="G1376" s="7"/>
      <c r="H1376" s="9"/>
      <c r="I1376" s="3"/>
      <c r="J1376" s="3"/>
      <c r="K1376" s="36"/>
      <c r="L1376" s="38"/>
      <c r="M1376" s="37"/>
      <c r="N1376" s="37"/>
      <c r="O1376" s="37"/>
    </row>
    <row r="1377" spans="1:15" x14ac:dyDescent="0.2">
      <c r="A1377">
        <f>+MassCurves!A1345</f>
        <v>1341</v>
      </c>
      <c r="B1377" s="10">
        <f t="shared" si="100"/>
        <v>5.4015000000000004</v>
      </c>
      <c r="C1377" s="3">
        <f t="shared" ca="1" si="104"/>
        <v>0.14040000000000105</v>
      </c>
      <c r="D1377" s="9">
        <f t="shared" ca="1" si="101"/>
        <v>0</v>
      </c>
      <c r="E1377" s="10">
        <f t="shared" ca="1" si="102"/>
        <v>0.21849999999999997</v>
      </c>
      <c r="F1377" s="9">
        <f t="shared" ca="1" si="103"/>
        <v>0.15466011210000113</v>
      </c>
      <c r="G1377" s="7"/>
      <c r="H1377" s="9"/>
      <c r="I1377" s="3"/>
      <c r="J1377" s="3"/>
      <c r="K1377" s="36"/>
      <c r="L1377" s="38"/>
      <c r="M1377" s="37"/>
      <c r="N1377" s="37"/>
      <c r="O1377" s="37"/>
    </row>
    <row r="1378" spans="1:15" x14ac:dyDescent="0.2">
      <c r="A1378">
        <f>+MassCurves!A1346</f>
        <v>1342</v>
      </c>
      <c r="B1378" s="10">
        <f t="shared" si="100"/>
        <v>5.4030000000000005</v>
      </c>
      <c r="C1378" s="3">
        <f t="shared" ca="1" si="104"/>
        <v>0.13830000000000167</v>
      </c>
      <c r="D1378" s="9">
        <f t="shared" ca="1" si="101"/>
        <v>0</v>
      </c>
      <c r="E1378" s="10">
        <f t="shared" ca="1" si="102"/>
        <v>0.21849999999999997</v>
      </c>
      <c r="F1378" s="9">
        <f t="shared" ca="1" si="103"/>
        <v>0.15234681982500181</v>
      </c>
      <c r="G1378" s="7"/>
      <c r="H1378" s="9"/>
      <c r="I1378" s="3"/>
      <c r="J1378" s="3"/>
      <c r="K1378" s="36"/>
      <c r="L1378" s="38"/>
      <c r="M1378" s="37"/>
      <c r="N1378" s="37"/>
      <c r="O1378" s="37"/>
    </row>
    <row r="1379" spans="1:15" x14ac:dyDescent="0.2">
      <c r="A1379">
        <f>+MassCurves!A1347</f>
        <v>1343</v>
      </c>
      <c r="B1379" s="10">
        <f t="shared" si="100"/>
        <v>5.4045000000000005</v>
      </c>
      <c r="C1379" s="3">
        <f t="shared" ca="1" si="104"/>
        <v>0.13620000000000232</v>
      </c>
      <c r="D1379" s="9">
        <f t="shared" ca="1" si="101"/>
        <v>0</v>
      </c>
      <c r="E1379" s="10">
        <f t="shared" ca="1" si="102"/>
        <v>0.21849999999999997</v>
      </c>
      <c r="F1379" s="9">
        <f t="shared" ca="1" si="103"/>
        <v>0.15003352755000254</v>
      </c>
      <c r="G1379" s="7"/>
      <c r="H1379" s="9"/>
      <c r="I1379" s="3"/>
      <c r="J1379" s="3"/>
      <c r="K1379" s="36"/>
      <c r="L1379" s="38"/>
      <c r="M1379" s="37"/>
      <c r="N1379" s="37"/>
      <c r="O1379" s="37"/>
    </row>
    <row r="1380" spans="1:15" x14ac:dyDescent="0.2">
      <c r="A1380">
        <f>+MassCurves!A1348</f>
        <v>1344</v>
      </c>
      <c r="B1380" s="10">
        <f t="shared" ref="B1380:B1443" si="105">+HLOOKUP($B$9,MassCurve,(A1380+2))</f>
        <v>5.4060000000000006</v>
      </c>
      <c r="C1380" s="3">
        <f t="shared" ca="1" si="104"/>
        <v>0.1341000000000008</v>
      </c>
      <c r="D1380" s="9">
        <f t="shared" ca="1" si="101"/>
        <v>0</v>
      </c>
      <c r="E1380" s="10">
        <f t="shared" ca="1" si="102"/>
        <v>0.21849999999999997</v>
      </c>
      <c r="F1380" s="9">
        <f t="shared" ca="1" si="103"/>
        <v>0.14772023527500083</v>
      </c>
      <c r="G1380" s="7"/>
      <c r="H1380" s="9"/>
      <c r="I1380" s="3"/>
      <c r="J1380" s="3"/>
      <c r="K1380" s="36"/>
      <c r="L1380" s="38"/>
      <c r="M1380" s="37"/>
      <c r="N1380" s="37"/>
      <c r="O1380" s="37"/>
    </row>
    <row r="1381" spans="1:15" x14ac:dyDescent="0.2">
      <c r="A1381">
        <f>+MassCurves!A1349</f>
        <v>1345</v>
      </c>
      <c r="B1381" s="10">
        <f t="shared" si="105"/>
        <v>5.4075000000000006</v>
      </c>
      <c r="C1381" s="3">
        <f t="shared" ca="1" si="104"/>
        <v>0.13200000000000145</v>
      </c>
      <c r="D1381" s="9">
        <f t="shared" ref="D1381:D1444" ca="1" si="106">VLOOKUP(C1381,Cinterp,$B$10+1)</f>
        <v>0</v>
      </c>
      <c r="E1381" s="10">
        <f t="shared" ref="E1381:E1444" ca="1" si="107">0.95*MAX(0,$B$7)/100+D1381*(1-MAX(0,$B$7)/100)</f>
        <v>0.21849999999999997</v>
      </c>
      <c r="F1381" s="9">
        <f t="shared" ref="F1381:F1444" ca="1" si="108">+E1381*C1381*MAX(0.05,$B$5)*1.0083</f>
        <v>0.14540694300000157</v>
      </c>
      <c r="G1381" s="7"/>
      <c r="H1381" s="9"/>
      <c r="I1381" s="3"/>
      <c r="J1381" s="3"/>
      <c r="K1381" s="36"/>
      <c r="L1381" s="38"/>
      <c r="M1381" s="37"/>
      <c r="N1381" s="37"/>
      <c r="O1381" s="37"/>
    </row>
    <row r="1382" spans="1:15" x14ac:dyDescent="0.2">
      <c r="A1382">
        <f>+MassCurves!A1350</f>
        <v>1346</v>
      </c>
      <c r="B1382" s="10">
        <f t="shared" si="105"/>
        <v>5.4090000000000007</v>
      </c>
      <c r="C1382" s="3">
        <f t="shared" ref="C1382:C1445" ca="1" si="109">+IF(A1382&lt;MAX(5,$B$6),(B1382-B1381)*60,(B1382-OFFSET(B1382,-MAX(5,$B$6),0,1,1))/(A1382-OFFSET(A1382,-MAX(5,$B$6),0,1,1))*60)</f>
        <v>0.12990000000000207</v>
      </c>
      <c r="D1382" s="9">
        <f t="shared" ca="1" si="106"/>
        <v>0</v>
      </c>
      <c r="E1382" s="10">
        <f t="shared" ca="1" si="107"/>
        <v>0.21849999999999997</v>
      </c>
      <c r="F1382" s="9">
        <f t="shared" ca="1" si="108"/>
        <v>0.14309365072500224</v>
      </c>
      <c r="G1382" s="7"/>
      <c r="H1382" s="9"/>
      <c r="I1382" s="3"/>
      <c r="J1382" s="3"/>
      <c r="K1382" s="36"/>
      <c r="L1382" s="38"/>
      <c r="M1382" s="37"/>
      <c r="N1382" s="37"/>
      <c r="O1382" s="37"/>
    </row>
    <row r="1383" spans="1:15" x14ac:dyDescent="0.2">
      <c r="A1383">
        <f>+MassCurves!A1351</f>
        <v>1347</v>
      </c>
      <c r="B1383" s="10">
        <f t="shared" si="105"/>
        <v>5.4105000000000008</v>
      </c>
      <c r="C1383" s="3">
        <f t="shared" ca="1" si="109"/>
        <v>0.12780000000000058</v>
      </c>
      <c r="D1383" s="9">
        <f t="shared" ca="1" si="106"/>
        <v>0</v>
      </c>
      <c r="E1383" s="10">
        <f t="shared" ca="1" si="107"/>
        <v>0.21849999999999997</v>
      </c>
      <c r="F1383" s="9">
        <f t="shared" ca="1" si="108"/>
        <v>0.14078035845000061</v>
      </c>
      <c r="G1383" s="7"/>
      <c r="H1383" s="9"/>
      <c r="I1383" s="3"/>
      <c r="J1383" s="3"/>
      <c r="K1383" s="36"/>
      <c r="L1383" s="38"/>
      <c r="M1383" s="37"/>
      <c r="N1383" s="37"/>
      <c r="O1383" s="37"/>
    </row>
    <row r="1384" spans="1:15" x14ac:dyDescent="0.2">
      <c r="A1384">
        <f>+MassCurves!A1352</f>
        <v>1348</v>
      </c>
      <c r="B1384" s="10">
        <f t="shared" si="105"/>
        <v>5.4119999999999999</v>
      </c>
      <c r="C1384" s="3">
        <f t="shared" ca="1" si="109"/>
        <v>0.12569999999999906</v>
      </c>
      <c r="D1384" s="9">
        <f t="shared" ca="1" si="106"/>
        <v>0</v>
      </c>
      <c r="E1384" s="10">
        <f t="shared" ca="1" si="107"/>
        <v>0.21849999999999997</v>
      </c>
      <c r="F1384" s="9">
        <f t="shared" ca="1" si="108"/>
        <v>0.13846706617499893</v>
      </c>
      <c r="G1384" s="7"/>
      <c r="H1384" s="9"/>
      <c r="I1384" s="3"/>
      <c r="J1384" s="3"/>
      <c r="K1384" s="36"/>
      <c r="L1384" s="38"/>
      <c r="M1384" s="37"/>
      <c r="N1384" s="37"/>
      <c r="O1384" s="37"/>
    </row>
    <row r="1385" spans="1:15" x14ac:dyDescent="0.2">
      <c r="A1385">
        <f>+MassCurves!A1353</f>
        <v>1349</v>
      </c>
      <c r="B1385" s="10">
        <f t="shared" si="105"/>
        <v>5.4135</v>
      </c>
      <c r="C1385" s="3">
        <f t="shared" ca="1" si="109"/>
        <v>0.1235999999999997</v>
      </c>
      <c r="D1385" s="9">
        <f t="shared" ca="1" si="106"/>
        <v>0</v>
      </c>
      <c r="E1385" s="10">
        <f t="shared" ca="1" si="107"/>
        <v>0.21849999999999997</v>
      </c>
      <c r="F1385" s="9">
        <f t="shared" ca="1" si="108"/>
        <v>0.13615377389999964</v>
      </c>
      <c r="G1385" s="7"/>
      <c r="H1385" s="9"/>
      <c r="I1385" s="3"/>
      <c r="J1385" s="3"/>
      <c r="K1385" s="36"/>
      <c r="L1385" s="38"/>
      <c r="M1385" s="37"/>
      <c r="N1385" s="37"/>
      <c r="O1385" s="37"/>
    </row>
    <row r="1386" spans="1:15" x14ac:dyDescent="0.2">
      <c r="A1386">
        <f>+MassCurves!A1354</f>
        <v>1350</v>
      </c>
      <c r="B1386" s="10">
        <f t="shared" si="105"/>
        <v>5.415</v>
      </c>
      <c r="C1386" s="3">
        <f t="shared" ca="1" si="109"/>
        <v>0.12150000000000033</v>
      </c>
      <c r="D1386" s="9">
        <f t="shared" ca="1" si="106"/>
        <v>0</v>
      </c>
      <c r="E1386" s="10">
        <f t="shared" ca="1" si="107"/>
        <v>0.21849999999999997</v>
      </c>
      <c r="F1386" s="9">
        <f t="shared" ca="1" si="108"/>
        <v>0.13384048162500034</v>
      </c>
      <c r="G1386" s="7"/>
      <c r="H1386" s="9"/>
      <c r="I1386" s="3"/>
      <c r="J1386" s="3"/>
      <c r="K1386" s="36"/>
      <c r="L1386" s="38"/>
      <c r="M1386" s="37"/>
      <c r="N1386" s="37"/>
      <c r="O1386" s="37"/>
    </row>
    <row r="1387" spans="1:15" x14ac:dyDescent="0.2">
      <c r="A1387">
        <f>+MassCurves!A1355</f>
        <v>1351</v>
      </c>
      <c r="B1387" s="10">
        <f t="shared" si="105"/>
        <v>5.4165000000000001</v>
      </c>
      <c r="C1387" s="3">
        <f t="shared" ca="1" si="109"/>
        <v>0.11940000000000096</v>
      </c>
      <c r="D1387" s="9">
        <f t="shared" ca="1" si="106"/>
        <v>0</v>
      </c>
      <c r="E1387" s="10">
        <f t="shared" ca="1" si="107"/>
        <v>0.21849999999999997</v>
      </c>
      <c r="F1387" s="9">
        <f t="shared" ca="1" si="108"/>
        <v>0.13152718935000102</v>
      </c>
      <c r="G1387" s="7"/>
      <c r="H1387" s="9"/>
      <c r="I1387" s="3"/>
      <c r="J1387" s="3"/>
      <c r="K1387" s="36"/>
      <c r="L1387" s="38"/>
      <c r="M1387" s="37"/>
      <c r="N1387" s="37"/>
      <c r="O1387" s="37"/>
    </row>
    <row r="1388" spans="1:15" x14ac:dyDescent="0.2">
      <c r="A1388">
        <f>+MassCurves!A1356</f>
        <v>1352</v>
      </c>
      <c r="B1388" s="10">
        <f t="shared" si="105"/>
        <v>5.4180000000000001</v>
      </c>
      <c r="C1388" s="3">
        <f t="shared" ca="1" si="109"/>
        <v>0.11729999999999946</v>
      </c>
      <c r="D1388" s="9">
        <f t="shared" ca="1" si="106"/>
        <v>0</v>
      </c>
      <c r="E1388" s="10">
        <f t="shared" ca="1" si="107"/>
        <v>0.21849999999999997</v>
      </c>
      <c r="F1388" s="9">
        <f t="shared" ca="1" si="108"/>
        <v>0.12921389707499939</v>
      </c>
      <c r="G1388" s="7"/>
      <c r="H1388" s="9"/>
      <c r="I1388" s="3"/>
      <c r="J1388" s="3"/>
      <c r="K1388" s="36"/>
      <c r="L1388" s="38"/>
      <c r="M1388" s="37"/>
      <c r="N1388" s="37"/>
      <c r="O1388" s="37"/>
    </row>
    <row r="1389" spans="1:15" x14ac:dyDescent="0.2">
      <c r="A1389">
        <f>+MassCurves!A1357</f>
        <v>1353</v>
      </c>
      <c r="B1389" s="10">
        <f t="shared" si="105"/>
        <v>5.4195000000000002</v>
      </c>
      <c r="C1389" s="3">
        <f t="shared" ca="1" si="109"/>
        <v>0.11520000000000011</v>
      </c>
      <c r="D1389" s="9">
        <f t="shared" ca="1" si="106"/>
        <v>0</v>
      </c>
      <c r="E1389" s="10">
        <f t="shared" ca="1" si="107"/>
        <v>0.21849999999999997</v>
      </c>
      <c r="F1389" s="9">
        <f t="shared" ca="1" si="108"/>
        <v>0.12690060480000009</v>
      </c>
      <c r="G1389" s="7"/>
      <c r="H1389" s="9"/>
      <c r="I1389" s="3"/>
      <c r="J1389" s="3"/>
      <c r="K1389" s="36"/>
      <c r="L1389" s="38"/>
      <c r="M1389" s="37"/>
      <c r="N1389" s="37"/>
      <c r="O1389" s="37"/>
    </row>
    <row r="1390" spans="1:15" x14ac:dyDescent="0.2">
      <c r="A1390">
        <f>+MassCurves!A1358</f>
        <v>1354</v>
      </c>
      <c r="B1390" s="10">
        <f t="shared" si="105"/>
        <v>5.4210000000000003</v>
      </c>
      <c r="C1390" s="3">
        <f t="shared" ca="1" si="109"/>
        <v>0.11310000000000074</v>
      </c>
      <c r="D1390" s="9">
        <f t="shared" ca="1" si="106"/>
        <v>0</v>
      </c>
      <c r="E1390" s="10">
        <f t="shared" ca="1" si="107"/>
        <v>0.21849999999999997</v>
      </c>
      <c r="F1390" s="9">
        <f t="shared" ca="1" si="108"/>
        <v>0.12458731252500081</v>
      </c>
      <c r="G1390" s="7"/>
      <c r="H1390" s="9"/>
      <c r="I1390" s="3"/>
      <c r="J1390" s="3"/>
      <c r="K1390" s="36"/>
      <c r="L1390" s="38"/>
      <c r="M1390" s="37"/>
      <c r="N1390" s="37"/>
      <c r="O1390" s="37"/>
    </row>
    <row r="1391" spans="1:15" x14ac:dyDescent="0.2">
      <c r="A1391">
        <f>+MassCurves!A1359</f>
        <v>1355</v>
      </c>
      <c r="B1391" s="10">
        <f t="shared" si="105"/>
        <v>5.4225000000000003</v>
      </c>
      <c r="C1391" s="3">
        <f t="shared" ca="1" si="109"/>
        <v>0.11099999999999924</v>
      </c>
      <c r="D1391" s="9">
        <f t="shared" ca="1" si="106"/>
        <v>0</v>
      </c>
      <c r="E1391" s="10">
        <f t="shared" ca="1" si="107"/>
        <v>0.21849999999999997</v>
      </c>
      <c r="F1391" s="9">
        <f t="shared" ca="1" si="108"/>
        <v>0.12227402024999914</v>
      </c>
      <c r="G1391" s="7"/>
      <c r="H1391" s="9"/>
      <c r="I1391" s="3"/>
      <c r="J1391" s="3"/>
      <c r="K1391" s="36"/>
      <c r="L1391" s="38"/>
      <c r="M1391" s="37"/>
      <c r="N1391" s="37"/>
      <c r="O1391" s="37"/>
    </row>
    <row r="1392" spans="1:15" x14ac:dyDescent="0.2">
      <c r="A1392">
        <f>+MassCurves!A1360</f>
        <v>1356</v>
      </c>
      <c r="B1392" s="10">
        <f t="shared" si="105"/>
        <v>5.4240000000000004</v>
      </c>
      <c r="C1392" s="3">
        <f t="shared" ca="1" si="109"/>
        <v>0.10889999999999987</v>
      </c>
      <c r="D1392" s="9">
        <f t="shared" ca="1" si="106"/>
        <v>0</v>
      </c>
      <c r="E1392" s="10">
        <f t="shared" ca="1" si="107"/>
        <v>0.21849999999999997</v>
      </c>
      <c r="F1392" s="9">
        <f t="shared" ca="1" si="108"/>
        <v>0.11996072797499985</v>
      </c>
      <c r="G1392" s="7"/>
      <c r="H1392" s="9"/>
      <c r="I1392" s="3"/>
      <c r="J1392" s="3"/>
      <c r="K1392" s="36"/>
      <c r="L1392" s="38"/>
      <c r="M1392" s="37"/>
      <c r="N1392" s="37"/>
      <c r="O1392" s="37"/>
    </row>
    <row r="1393" spans="1:15" x14ac:dyDescent="0.2">
      <c r="A1393">
        <f>+MassCurves!A1361</f>
        <v>1357</v>
      </c>
      <c r="B1393" s="10">
        <f t="shared" si="105"/>
        <v>5.4255000000000004</v>
      </c>
      <c r="C1393" s="3">
        <f t="shared" ca="1" si="109"/>
        <v>0.10680000000000049</v>
      </c>
      <c r="D1393" s="9">
        <f t="shared" ca="1" si="106"/>
        <v>0</v>
      </c>
      <c r="E1393" s="10">
        <f t="shared" ca="1" si="107"/>
        <v>0.21849999999999997</v>
      </c>
      <c r="F1393" s="9">
        <f t="shared" ca="1" si="108"/>
        <v>0.11764743570000052</v>
      </c>
      <c r="G1393" s="7"/>
      <c r="H1393" s="9"/>
      <c r="I1393" s="3"/>
      <c r="J1393" s="3"/>
      <c r="K1393" s="36"/>
      <c r="L1393" s="38"/>
      <c r="M1393" s="37"/>
      <c r="N1393" s="37"/>
      <c r="O1393" s="37"/>
    </row>
    <row r="1394" spans="1:15" x14ac:dyDescent="0.2">
      <c r="A1394">
        <f>+MassCurves!A1362</f>
        <v>1358</v>
      </c>
      <c r="B1394" s="10">
        <f t="shared" si="105"/>
        <v>5.4270000000000005</v>
      </c>
      <c r="C1394" s="3">
        <f t="shared" ca="1" si="109"/>
        <v>0.10470000000000113</v>
      </c>
      <c r="D1394" s="9">
        <f t="shared" ca="1" si="106"/>
        <v>0</v>
      </c>
      <c r="E1394" s="10">
        <f t="shared" ca="1" si="107"/>
        <v>0.21849999999999997</v>
      </c>
      <c r="F1394" s="9">
        <f t="shared" ca="1" si="108"/>
        <v>0.11533414342500121</v>
      </c>
      <c r="G1394" s="7"/>
      <c r="H1394" s="9"/>
      <c r="I1394" s="3"/>
      <c r="J1394" s="3"/>
      <c r="K1394" s="36"/>
      <c r="L1394" s="38"/>
      <c r="M1394" s="37"/>
      <c r="N1394" s="37"/>
      <c r="O1394" s="37"/>
    </row>
    <row r="1395" spans="1:15" x14ac:dyDescent="0.2">
      <c r="A1395">
        <f>+MassCurves!A1363</f>
        <v>1359</v>
      </c>
      <c r="B1395" s="10">
        <f t="shared" si="105"/>
        <v>5.4285000000000005</v>
      </c>
      <c r="C1395" s="3">
        <f t="shared" ca="1" si="109"/>
        <v>0.10260000000000175</v>
      </c>
      <c r="D1395" s="9">
        <f t="shared" ca="1" si="106"/>
        <v>0</v>
      </c>
      <c r="E1395" s="10">
        <f t="shared" ca="1" si="107"/>
        <v>0.21849999999999997</v>
      </c>
      <c r="F1395" s="9">
        <f t="shared" ca="1" si="108"/>
        <v>0.11302085115000191</v>
      </c>
      <c r="G1395" s="7"/>
      <c r="H1395" s="9"/>
      <c r="I1395" s="3"/>
      <c r="J1395" s="3"/>
      <c r="K1395" s="36"/>
      <c r="L1395" s="38"/>
      <c r="M1395" s="37"/>
      <c r="N1395" s="37"/>
      <c r="O1395" s="37"/>
    </row>
    <row r="1396" spans="1:15" x14ac:dyDescent="0.2">
      <c r="A1396">
        <f>+MassCurves!A1364</f>
        <v>1360</v>
      </c>
      <c r="B1396" s="10">
        <f t="shared" si="105"/>
        <v>5.4300000000000006</v>
      </c>
      <c r="C1396" s="3">
        <f t="shared" ca="1" si="109"/>
        <v>0.10050000000000026</v>
      </c>
      <c r="D1396" s="9">
        <f t="shared" ca="1" si="106"/>
        <v>0</v>
      </c>
      <c r="E1396" s="10">
        <f t="shared" ca="1" si="107"/>
        <v>0.21849999999999997</v>
      </c>
      <c r="F1396" s="9">
        <f t="shared" ca="1" si="108"/>
        <v>0.11070755887500026</v>
      </c>
      <c r="G1396" s="7"/>
      <c r="H1396" s="9"/>
      <c r="I1396" s="3"/>
      <c r="J1396" s="3"/>
      <c r="K1396" s="36"/>
      <c r="L1396" s="38"/>
      <c r="M1396" s="37"/>
      <c r="N1396" s="37"/>
      <c r="O1396" s="37"/>
    </row>
    <row r="1397" spans="1:15" x14ac:dyDescent="0.2">
      <c r="A1397">
        <f>+MassCurves!A1365</f>
        <v>1361</v>
      </c>
      <c r="B1397" s="10">
        <f t="shared" si="105"/>
        <v>5.4315000000000007</v>
      </c>
      <c r="C1397" s="3">
        <f t="shared" ca="1" si="109"/>
        <v>9.8400000000000876E-2</v>
      </c>
      <c r="D1397" s="9">
        <f t="shared" ca="1" si="106"/>
        <v>0</v>
      </c>
      <c r="E1397" s="10">
        <f t="shared" ca="1" si="107"/>
        <v>0.21849999999999997</v>
      </c>
      <c r="F1397" s="9">
        <f t="shared" ca="1" si="108"/>
        <v>0.10839426660000097</v>
      </c>
      <c r="G1397" s="7"/>
      <c r="H1397" s="9"/>
      <c r="I1397" s="3"/>
      <c r="J1397" s="3"/>
      <c r="K1397" s="36"/>
      <c r="L1397" s="38"/>
      <c r="M1397" s="37"/>
      <c r="N1397" s="37"/>
      <c r="O1397" s="37"/>
    </row>
    <row r="1398" spans="1:15" x14ac:dyDescent="0.2">
      <c r="A1398">
        <f>+MassCurves!A1366</f>
        <v>1362</v>
      </c>
      <c r="B1398" s="10">
        <f t="shared" si="105"/>
        <v>5.4330000000000007</v>
      </c>
      <c r="C1398" s="3">
        <f t="shared" ca="1" si="109"/>
        <v>9.6300000000001509E-2</v>
      </c>
      <c r="D1398" s="9">
        <f t="shared" ca="1" si="106"/>
        <v>0</v>
      </c>
      <c r="E1398" s="10">
        <f t="shared" ca="1" si="107"/>
        <v>0.21849999999999997</v>
      </c>
      <c r="F1398" s="9">
        <f t="shared" ca="1" si="108"/>
        <v>0.10608097432500165</v>
      </c>
      <c r="G1398" s="7"/>
      <c r="H1398" s="9"/>
      <c r="I1398" s="3"/>
      <c r="J1398" s="3"/>
      <c r="K1398" s="36"/>
      <c r="L1398" s="38"/>
      <c r="M1398" s="37"/>
      <c r="N1398" s="37"/>
      <c r="O1398" s="37"/>
    </row>
    <row r="1399" spans="1:15" x14ac:dyDescent="0.2">
      <c r="A1399">
        <f>+MassCurves!A1367</f>
        <v>1363</v>
      </c>
      <c r="B1399" s="10">
        <f t="shared" si="105"/>
        <v>5.4344999999999999</v>
      </c>
      <c r="C1399" s="3">
        <f t="shared" ca="1" si="109"/>
        <v>9.4199999999997883E-2</v>
      </c>
      <c r="D1399" s="9">
        <f t="shared" ca="1" si="106"/>
        <v>0</v>
      </c>
      <c r="E1399" s="10">
        <f t="shared" ca="1" si="107"/>
        <v>0.21849999999999997</v>
      </c>
      <c r="F1399" s="9">
        <f t="shared" ca="1" si="108"/>
        <v>0.10376768204999764</v>
      </c>
      <c r="G1399" s="7"/>
      <c r="H1399" s="9"/>
      <c r="I1399" s="3"/>
      <c r="J1399" s="3"/>
      <c r="K1399" s="36"/>
      <c r="L1399" s="38"/>
      <c r="M1399" s="37"/>
      <c r="N1399" s="37"/>
      <c r="O1399" s="37"/>
    </row>
    <row r="1400" spans="1:15" x14ac:dyDescent="0.2">
      <c r="A1400">
        <f>+MassCurves!A1368</f>
        <v>1364</v>
      </c>
      <c r="B1400" s="10">
        <f t="shared" si="105"/>
        <v>5.4359999999999999</v>
      </c>
      <c r="C1400" s="3">
        <f t="shared" ca="1" si="109"/>
        <v>9.2099999999998516E-2</v>
      </c>
      <c r="D1400" s="9">
        <f t="shared" ca="1" si="106"/>
        <v>0</v>
      </c>
      <c r="E1400" s="10">
        <f t="shared" ca="1" si="107"/>
        <v>0.21849999999999997</v>
      </c>
      <c r="F1400" s="9">
        <f t="shared" ca="1" si="108"/>
        <v>0.10145438977499834</v>
      </c>
      <c r="G1400" s="7"/>
      <c r="H1400" s="9"/>
      <c r="I1400" s="3"/>
      <c r="J1400" s="3"/>
      <c r="K1400" s="36"/>
      <c r="L1400" s="38"/>
      <c r="M1400" s="37"/>
      <c r="N1400" s="37"/>
      <c r="O1400" s="37"/>
    </row>
    <row r="1401" spans="1:15" x14ac:dyDescent="0.2">
      <c r="A1401">
        <f>+MassCurves!A1369</f>
        <v>1365</v>
      </c>
      <c r="B1401" s="10">
        <f t="shared" si="105"/>
        <v>5.4375</v>
      </c>
      <c r="C1401" s="3">
        <f t="shared" ca="1" si="109"/>
        <v>8.9999999999999136E-2</v>
      </c>
      <c r="D1401" s="9">
        <f t="shared" ca="1" si="106"/>
        <v>0</v>
      </c>
      <c r="E1401" s="10">
        <f t="shared" ca="1" si="107"/>
        <v>0.21849999999999997</v>
      </c>
      <c r="F1401" s="9">
        <f t="shared" ca="1" si="108"/>
        <v>9.9141097499999026E-2</v>
      </c>
      <c r="G1401" s="7"/>
      <c r="H1401" s="9"/>
      <c r="I1401" s="3"/>
      <c r="J1401" s="3"/>
      <c r="K1401" s="36"/>
      <c r="L1401" s="38"/>
      <c r="M1401" s="37"/>
      <c r="N1401" s="37"/>
      <c r="O1401" s="37"/>
    </row>
    <row r="1402" spans="1:15" x14ac:dyDescent="0.2">
      <c r="A1402">
        <f>+MassCurves!A1370</f>
        <v>1366</v>
      </c>
      <c r="B1402" s="10">
        <f t="shared" si="105"/>
        <v>5.4390000000000001</v>
      </c>
      <c r="C1402" s="3">
        <f t="shared" ca="1" si="109"/>
        <v>8.9999999999999136E-2</v>
      </c>
      <c r="D1402" s="9">
        <f t="shared" ca="1" si="106"/>
        <v>0</v>
      </c>
      <c r="E1402" s="10">
        <f t="shared" ca="1" si="107"/>
        <v>0.21849999999999997</v>
      </c>
      <c r="F1402" s="9">
        <f t="shared" ca="1" si="108"/>
        <v>9.9141097499999026E-2</v>
      </c>
      <c r="G1402" s="7"/>
      <c r="H1402" s="9"/>
      <c r="I1402" s="3"/>
      <c r="J1402" s="3"/>
      <c r="K1402" s="36"/>
      <c r="L1402" s="38"/>
      <c r="M1402" s="37"/>
      <c r="N1402" s="37"/>
      <c r="O1402" s="37"/>
    </row>
    <row r="1403" spans="1:15" x14ac:dyDescent="0.2">
      <c r="A1403">
        <f>+MassCurves!A1371</f>
        <v>1367</v>
      </c>
      <c r="B1403" s="10">
        <f t="shared" si="105"/>
        <v>5.4405000000000001</v>
      </c>
      <c r="C1403" s="3">
        <f t="shared" ca="1" si="109"/>
        <v>8.9999999999999136E-2</v>
      </c>
      <c r="D1403" s="9">
        <f t="shared" ca="1" si="106"/>
        <v>0</v>
      </c>
      <c r="E1403" s="10">
        <f t="shared" ca="1" si="107"/>
        <v>0.21849999999999997</v>
      </c>
      <c r="F1403" s="9">
        <f t="shared" ca="1" si="108"/>
        <v>9.9141097499999026E-2</v>
      </c>
      <c r="G1403" s="7"/>
      <c r="H1403" s="9"/>
      <c r="I1403" s="3"/>
      <c r="J1403" s="3"/>
      <c r="K1403" s="36"/>
      <c r="L1403" s="38"/>
      <c r="M1403" s="37"/>
      <c r="N1403" s="37"/>
      <c r="O1403" s="37"/>
    </row>
    <row r="1404" spans="1:15" x14ac:dyDescent="0.2">
      <c r="A1404">
        <f>+MassCurves!A1372</f>
        <v>1368</v>
      </c>
      <c r="B1404" s="10">
        <f t="shared" si="105"/>
        <v>5.4420000000000002</v>
      </c>
      <c r="C1404" s="3">
        <f t="shared" ca="1" si="109"/>
        <v>8.9999999999999136E-2</v>
      </c>
      <c r="D1404" s="9">
        <f t="shared" ca="1" si="106"/>
        <v>0</v>
      </c>
      <c r="E1404" s="10">
        <f t="shared" ca="1" si="107"/>
        <v>0.21849999999999997</v>
      </c>
      <c r="F1404" s="9">
        <f t="shared" ca="1" si="108"/>
        <v>9.9141097499999026E-2</v>
      </c>
      <c r="G1404" s="7"/>
      <c r="H1404" s="9"/>
      <c r="I1404" s="3"/>
      <c r="J1404" s="3"/>
      <c r="K1404" s="36"/>
      <c r="L1404" s="38"/>
      <c r="M1404" s="37"/>
      <c r="N1404" s="37"/>
      <c r="O1404" s="37"/>
    </row>
    <row r="1405" spans="1:15" x14ac:dyDescent="0.2">
      <c r="A1405">
        <f>+MassCurves!A1373</f>
        <v>1369</v>
      </c>
      <c r="B1405" s="10">
        <f t="shared" si="105"/>
        <v>5.4435000000000002</v>
      </c>
      <c r="C1405" s="3">
        <f t="shared" ca="1" si="109"/>
        <v>8.9999999999999136E-2</v>
      </c>
      <c r="D1405" s="9">
        <f t="shared" ca="1" si="106"/>
        <v>0</v>
      </c>
      <c r="E1405" s="10">
        <f t="shared" ca="1" si="107"/>
        <v>0.21849999999999997</v>
      </c>
      <c r="F1405" s="9">
        <f t="shared" ca="1" si="108"/>
        <v>9.9141097499999026E-2</v>
      </c>
      <c r="G1405" s="7"/>
      <c r="H1405" s="9"/>
      <c r="I1405" s="3"/>
      <c r="J1405" s="3"/>
      <c r="K1405" s="36"/>
      <c r="L1405" s="38"/>
      <c r="M1405" s="37"/>
      <c r="N1405" s="37"/>
      <c r="O1405" s="37"/>
    </row>
    <row r="1406" spans="1:15" x14ac:dyDescent="0.2">
      <c r="A1406">
        <f>+MassCurves!A1374</f>
        <v>1370</v>
      </c>
      <c r="B1406" s="10">
        <f t="shared" si="105"/>
        <v>5.4450000000000003</v>
      </c>
      <c r="C1406" s="3">
        <f t="shared" ca="1" si="109"/>
        <v>8.9999999999999136E-2</v>
      </c>
      <c r="D1406" s="9">
        <f t="shared" ca="1" si="106"/>
        <v>0</v>
      </c>
      <c r="E1406" s="10">
        <f t="shared" ca="1" si="107"/>
        <v>0.21849999999999997</v>
      </c>
      <c r="F1406" s="9">
        <f t="shared" ca="1" si="108"/>
        <v>9.9141097499999026E-2</v>
      </c>
      <c r="G1406" s="7"/>
      <c r="H1406" s="9"/>
      <c r="I1406" s="3"/>
      <c r="J1406" s="3"/>
      <c r="K1406" s="36"/>
      <c r="L1406" s="38"/>
      <c r="M1406" s="37"/>
      <c r="N1406" s="37"/>
      <c r="O1406" s="37"/>
    </row>
    <row r="1407" spans="1:15" x14ac:dyDescent="0.2">
      <c r="A1407">
        <f>+MassCurves!A1375</f>
        <v>1371</v>
      </c>
      <c r="B1407" s="10">
        <f t="shared" si="105"/>
        <v>5.4465000000000003</v>
      </c>
      <c r="C1407" s="3">
        <f t="shared" ca="1" si="109"/>
        <v>8.9999999999999136E-2</v>
      </c>
      <c r="D1407" s="9">
        <f t="shared" ca="1" si="106"/>
        <v>0</v>
      </c>
      <c r="E1407" s="10">
        <f t="shared" ca="1" si="107"/>
        <v>0.21849999999999997</v>
      </c>
      <c r="F1407" s="9">
        <f t="shared" ca="1" si="108"/>
        <v>9.9141097499999026E-2</v>
      </c>
      <c r="G1407" s="7"/>
      <c r="H1407" s="9"/>
      <c r="I1407" s="3"/>
      <c r="J1407" s="3"/>
      <c r="K1407" s="36"/>
      <c r="L1407" s="38"/>
      <c r="M1407" s="37"/>
      <c r="N1407" s="37"/>
      <c r="O1407" s="37"/>
    </row>
    <row r="1408" spans="1:15" x14ac:dyDescent="0.2">
      <c r="A1408">
        <f>+MassCurves!A1376</f>
        <v>1372</v>
      </c>
      <c r="B1408" s="10">
        <f t="shared" si="105"/>
        <v>5.4480000000000004</v>
      </c>
      <c r="C1408" s="3">
        <f t="shared" ca="1" si="109"/>
        <v>8.9999999999999136E-2</v>
      </c>
      <c r="D1408" s="9">
        <f t="shared" ca="1" si="106"/>
        <v>0</v>
      </c>
      <c r="E1408" s="10">
        <f t="shared" ca="1" si="107"/>
        <v>0.21849999999999997</v>
      </c>
      <c r="F1408" s="9">
        <f t="shared" ca="1" si="108"/>
        <v>9.9141097499999026E-2</v>
      </c>
      <c r="G1408" s="7"/>
      <c r="H1408" s="9"/>
      <c r="I1408" s="3"/>
      <c r="J1408" s="3"/>
      <c r="K1408" s="36"/>
      <c r="L1408" s="38"/>
      <c r="M1408" s="37"/>
      <c r="N1408" s="37"/>
      <c r="O1408" s="37"/>
    </row>
    <row r="1409" spans="1:15" x14ac:dyDescent="0.2">
      <c r="A1409">
        <f>+MassCurves!A1377</f>
        <v>1373</v>
      </c>
      <c r="B1409" s="10">
        <f t="shared" si="105"/>
        <v>5.4495000000000005</v>
      </c>
      <c r="C1409" s="3">
        <f t="shared" ca="1" si="109"/>
        <v>9.0000000000001273E-2</v>
      </c>
      <c r="D1409" s="9">
        <f t="shared" ca="1" si="106"/>
        <v>0</v>
      </c>
      <c r="E1409" s="10">
        <f t="shared" ca="1" si="107"/>
        <v>0.21849999999999997</v>
      </c>
      <c r="F1409" s="9">
        <f t="shared" ca="1" si="108"/>
        <v>9.9141097500001399E-2</v>
      </c>
      <c r="G1409" s="7"/>
      <c r="H1409" s="9"/>
      <c r="I1409" s="3"/>
      <c r="J1409" s="3"/>
      <c r="K1409" s="36"/>
      <c r="L1409" s="38"/>
      <c r="M1409" s="37"/>
      <c r="N1409" s="37"/>
      <c r="O1409" s="37"/>
    </row>
    <row r="1410" spans="1:15" x14ac:dyDescent="0.2">
      <c r="A1410">
        <f>+MassCurves!A1378</f>
        <v>1374</v>
      </c>
      <c r="B1410" s="10">
        <f t="shared" si="105"/>
        <v>5.4510000000000005</v>
      </c>
      <c r="C1410" s="3">
        <f t="shared" ca="1" si="109"/>
        <v>9.0000000000001273E-2</v>
      </c>
      <c r="D1410" s="9">
        <f t="shared" ca="1" si="106"/>
        <v>0</v>
      </c>
      <c r="E1410" s="10">
        <f t="shared" ca="1" si="107"/>
        <v>0.21849999999999997</v>
      </c>
      <c r="F1410" s="9">
        <f t="shared" ca="1" si="108"/>
        <v>9.9141097500001399E-2</v>
      </c>
      <c r="G1410" s="7"/>
      <c r="H1410" s="9"/>
      <c r="I1410" s="3"/>
      <c r="J1410" s="3"/>
      <c r="K1410" s="36"/>
      <c r="L1410" s="38"/>
      <c r="M1410" s="37"/>
      <c r="N1410" s="37"/>
      <c r="O1410" s="37"/>
    </row>
    <row r="1411" spans="1:15" x14ac:dyDescent="0.2">
      <c r="A1411">
        <f>+MassCurves!A1379</f>
        <v>1375</v>
      </c>
      <c r="B1411" s="10">
        <f t="shared" si="105"/>
        <v>5.4525000000000006</v>
      </c>
      <c r="C1411" s="3">
        <f t="shared" ca="1" si="109"/>
        <v>9.0000000000001273E-2</v>
      </c>
      <c r="D1411" s="9">
        <f t="shared" ca="1" si="106"/>
        <v>0</v>
      </c>
      <c r="E1411" s="10">
        <f t="shared" ca="1" si="107"/>
        <v>0.21849999999999997</v>
      </c>
      <c r="F1411" s="9">
        <f t="shared" ca="1" si="108"/>
        <v>9.9141097500001399E-2</v>
      </c>
      <c r="G1411" s="7"/>
      <c r="H1411" s="9"/>
      <c r="I1411" s="3"/>
      <c r="J1411" s="3"/>
      <c r="K1411" s="36"/>
      <c r="L1411" s="38"/>
      <c r="M1411" s="37"/>
      <c r="N1411" s="37"/>
      <c r="O1411" s="37"/>
    </row>
    <row r="1412" spans="1:15" x14ac:dyDescent="0.2">
      <c r="A1412">
        <f>+MassCurves!A1380</f>
        <v>1376</v>
      </c>
      <c r="B1412" s="10">
        <f t="shared" si="105"/>
        <v>5.4540000000000006</v>
      </c>
      <c r="C1412" s="3">
        <f t="shared" ca="1" si="109"/>
        <v>9.0000000000001273E-2</v>
      </c>
      <c r="D1412" s="9">
        <f t="shared" ca="1" si="106"/>
        <v>0</v>
      </c>
      <c r="E1412" s="10">
        <f t="shared" ca="1" si="107"/>
        <v>0.21849999999999997</v>
      </c>
      <c r="F1412" s="9">
        <f t="shared" ca="1" si="108"/>
        <v>9.9141097500001399E-2</v>
      </c>
      <c r="G1412" s="7"/>
      <c r="H1412" s="9"/>
      <c r="I1412" s="3"/>
      <c r="J1412" s="3"/>
      <c r="K1412" s="36"/>
      <c r="L1412" s="38"/>
      <c r="M1412" s="37"/>
      <c r="N1412" s="37"/>
      <c r="O1412" s="37"/>
    </row>
    <row r="1413" spans="1:15" x14ac:dyDescent="0.2">
      <c r="A1413">
        <f>+MassCurves!A1381</f>
        <v>1377</v>
      </c>
      <c r="B1413" s="10">
        <f t="shared" si="105"/>
        <v>5.4555000000000007</v>
      </c>
      <c r="C1413" s="3">
        <f t="shared" ca="1" si="109"/>
        <v>9.0000000000001273E-2</v>
      </c>
      <c r="D1413" s="9">
        <f t="shared" ca="1" si="106"/>
        <v>0</v>
      </c>
      <c r="E1413" s="10">
        <f t="shared" ca="1" si="107"/>
        <v>0.21849999999999997</v>
      </c>
      <c r="F1413" s="9">
        <f t="shared" ca="1" si="108"/>
        <v>9.9141097500001399E-2</v>
      </c>
      <c r="G1413" s="7"/>
      <c r="H1413" s="9"/>
      <c r="I1413" s="3"/>
      <c r="J1413" s="3"/>
      <c r="K1413" s="36"/>
      <c r="L1413" s="38"/>
      <c r="M1413" s="37"/>
      <c r="N1413" s="37"/>
      <c r="O1413" s="37"/>
    </row>
    <row r="1414" spans="1:15" x14ac:dyDescent="0.2">
      <c r="A1414">
        <f>+MassCurves!A1382</f>
        <v>1378</v>
      </c>
      <c r="B1414" s="10">
        <f t="shared" si="105"/>
        <v>5.4569999999999999</v>
      </c>
      <c r="C1414" s="3">
        <f t="shared" ca="1" si="109"/>
        <v>8.9999999999999136E-2</v>
      </c>
      <c r="D1414" s="9">
        <f t="shared" ca="1" si="106"/>
        <v>0</v>
      </c>
      <c r="E1414" s="10">
        <f t="shared" ca="1" si="107"/>
        <v>0.21849999999999997</v>
      </c>
      <c r="F1414" s="9">
        <f t="shared" ca="1" si="108"/>
        <v>9.9141097499999026E-2</v>
      </c>
      <c r="G1414" s="7"/>
      <c r="H1414" s="9"/>
      <c r="I1414" s="3"/>
      <c r="J1414" s="3"/>
      <c r="K1414" s="36"/>
      <c r="L1414" s="38"/>
      <c r="M1414" s="37"/>
      <c r="N1414" s="37"/>
      <c r="O1414" s="37"/>
    </row>
    <row r="1415" spans="1:15" x14ac:dyDescent="0.2">
      <c r="A1415">
        <f>+MassCurves!A1383</f>
        <v>1379</v>
      </c>
      <c r="B1415" s="10">
        <f t="shared" si="105"/>
        <v>5.4584999999999999</v>
      </c>
      <c r="C1415" s="3">
        <f t="shared" ca="1" si="109"/>
        <v>8.9999999999999136E-2</v>
      </c>
      <c r="D1415" s="9">
        <f t="shared" ca="1" si="106"/>
        <v>0</v>
      </c>
      <c r="E1415" s="10">
        <f t="shared" ca="1" si="107"/>
        <v>0.21849999999999997</v>
      </c>
      <c r="F1415" s="9">
        <f t="shared" ca="1" si="108"/>
        <v>9.9141097499999026E-2</v>
      </c>
      <c r="G1415" s="7"/>
      <c r="H1415" s="9"/>
      <c r="I1415" s="3"/>
      <c r="J1415" s="3"/>
      <c r="K1415" s="36"/>
      <c r="L1415" s="38"/>
      <c r="M1415" s="37"/>
      <c r="N1415" s="37"/>
      <c r="O1415" s="37"/>
    </row>
    <row r="1416" spans="1:15" x14ac:dyDescent="0.2">
      <c r="A1416">
        <f>+MassCurves!A1384</f>
        <v>1380</v>
      </c>
      <c r="B1416" s="10">
        <f t="shared" si="105"/>
        <v>5.46</v>
      </c>
      <c r="C1416" s="3">
        <f t="shared" ca="1" si="109"/>
        <v>8.9999999999999136E-2</v>
      </c>
      <c r="D1416" s="9">
        <f t="shared" ca="1" si="106"/>
        <v>0</v>
      </c>
      <c r="E1416" s="10">
        <f t="shared" ca="1" si="107"/>
        <v>0.21849999999999997</v>
      </c>
      <c r="F1416" s="9">
        <f t="shared" ca="1" si="108"/>
        <v>9.9141097499999026E-2</v>
      </c>
      <c r="G1416" s="7"/>
      <c r="H1416" s="9"/>
      <c r="I1416" s="3"/>
      <c r="J1416" s="3"/>
      <c r="K1416" s="36"/>
      <c r="L1416" s="38"/>
      <c r="M1416" s="37"/>
      <c r="N1416" s="37"/>
      <c r="O1416" s="37"/>
    </row>
    <row r="1417" spans="1:15" x14ac:dyDescent="0.2">
      <c r="A1417">
        <f>+MassCurves!A1385</f>
        <v>1381</v>
      </c>
      <c r="B1417" s="10">
        <f t="shared" si="105"/>
        <v>5.4615</v>
      </c>
      <c r="C1417" s="3">
        <f t="shared" ca="1" si="109"/>
        <v>8.9999999999999136E-2</v>
      </c>
      <c r="D1417" s="9">
        <f t="shared" ca="1" si="106"/>
        <v>0</v>
      </c>
      <c r="E1417" s="10">
        <f t="shared" ca="1" si="107"/>
        <v>0.21849999999999997</v>
      </c>
      <c r="F1417" s="9">
        <f t="shared" ca="1" si="108"/>
        <v>9.9141097499999026E-2</v>
      </c>
      <c r="G1417" s="7"/>
      <c r="H1417" s="9"/>
      <c r="I1417" s="3"/>
      <c r="J1417" s="3"/>
      <c r="K1417" s="36"/>
      <c r="L1417" s="38"/>
      <c r="M1417" s="37"/>
      <c r="N1417" s="37"/>
      <c r="O1417" s="37"/>
    </row>
    <row r="1418" spans="1:15" x14ac:dyDescent="0.2">
      <c r="A1418">
        <f>+MassCurves!A1386</f>
        <v>1382</v>
      </c>
      <c r="B1418" s="10">
        <f t="shared" si="105"/>
        <v>5.4630000000000001</v>
      </c>
      <c r="C1418" s="3">
        <f t="shared" ca="1" si="109"/>
        <v>8.9999999999999136E-2</v>
      </c>
      <c r="D1418" s="9">
        <f t="shared" ca="1" si="106"/>
        <v>0</v>
      </c>
      <c r="E1418" s="10">
        <f t="shared" ca="1" si="107"/>
        <v>0.21849999999999997</v>
      </c>
      <c r="F1418" s="9">
        <f t="shared" ca="1" si="108"/>
        <v>9.9141097499999026E-2</v>
      </c>
      <c r="G1418" s="7"/>
      <c r="H1418" s="9"/>
      <c r="I1418" s="3"/>
      <c r="J1418" s="3"/>
      <c r="K1418" s="36"/>
      <c r="L1418" s="38"/>
      <c r="M1418" s="37"/>
      <c r="N1418" s="37"/>
      <c r="O1418" s="37"/>
    </row>
    <row r="1419" spans="1:15" x14ac:dyDescent="0.2">
      <c r="A1419">
        <f>+MassCurves!A1387</f>
        <v>1383</v>
      </c>
      <c r="B1419" s="10">
        <f t="shared" si="105"/>
        <v>5.4645000000000001</v>
      </c>
      <c r="C1419" s="3">
        <f t="shared" ca="1" si="109"/>
        <v>8.9999999999999136E-2</v>
      </c>
      <c r="D1419" s="9">
        <f t="shared" ca="1" si="106"/>
        <v>0</v>
      </c>
      <c r="E1419" s="10">
        <f t="shared" ca="1" si="107"/>
        <v>0.21849999999999997</v>
      </c>
      <c r="F1419" s="9">
        <f t="shared" ca="1" si="108"/>
        <v>9.9141097499999026E-2</v>
      </c>
      <c r="G1419" s="7"/>
      <c r="H1419" s="9"/>
      <c r="I1419" s="3"/>
      <c r="J1419" s="3"/>
      <c r="K1419" s="36"/>
      <c r="L1419" s="38"/>
      <c r="M1419" s="37"/>
      <c r="N1419" s="37"/>
      <c r="O1419" s="37"/>
    </row>
    <row r="1420" spans="1:15" x14ac:dyDescent="0.2">
      <c r="A1420">
        <f>+MassCurves!A1388</f>
        <v>1384</v>
      </c>
      <c r="B1420" s="10">
        <f t="shared" si="105"/>
        <v>5.4660000000000002</v>
      </c>
      <c r="C1420" s="3">
        <f t="shared" ca="1" si="109"/>
        <v>8.9999999999999136E-2</v>
      </c>
      <c r="D1420" s="9">
        <f t="shared" ca="1" si="106"/>
        <v>0</v>
      </c>
      <c r="E1420" s="10">
        <f t="shared" ca="1" si="107"/>
        <v>0.21849999999999997</v>
      </c>
      <c r="F1420" s="9">
        <f t="shared" ca="1" si="108"/>
        <v>9.9141097499999026E-2</v>
      </c>
      <c r="G1420" s="7"/>
      <c r="H1420" s="9"/>
      <c r="I1420" s="3"/>
      <c r="J1420" s="3"/>
      <c r="K1420" s="36"/>
      <c r="L1420" s="38"/>
      <c r="M1420" s="37"/>
      <c r="N1420" s="37"/>
      <c r="O1420" s="37"/>
    </row>
    <row r="1421" spans="1:15" x14ac:dyDescent="0.2">
      <c r="A1421">
        <f>+MassCurves!A1389</f>
        <v>1385</v>
      </c>
      <c r="B1421" s="10">
        <f t="shared" si="105"/>
        <v>5.4675000000000002</v>
      </c>
      <c r="C1421" s="3">
        <f t="shared" ca="1" si="109"/>
        <v>8.9999999999999136E-2</v>
      </c>
      <c r="D1421" s="9">
        <f t="shared" ca="1" si="106"/>
        <v>0</v>
      </c>
      <c r="E1421" s="10">
        <f t="shared" ca="1" si="107"/>
        <v>0.21849999999999997</v>
      </c>
      <c r="F1421" s="9">
        <f t="shared" ca="1" si="108"/>
        <v>9.9141097499999026E-2</v>
      </c>
      <c r="G1421" s="7"/>
      <c r="H1421" s="9"/>
      <c r="I1421" s="3"/>
      <c r="J1421" s="3"/>
      <c r="K1421" s="36"/>
      <c r="L1421" s="38"/>
      <c r="M1421" s="37"/>
      <c r="N1421" s="37"/>
      <c r="O1421" s="37"/>
    </row>
    <row r="1422" spans="1:15" x14ac:dyDescent="0.2">
      <c r="A1422">
        <f>+MassCurves!A1390</f>
        <v>1386</v>
      </c>
      <c r="B1422" s="10">
        <f t="shared" si="105"/>
        <v>5.4690000000000003</v>
      </c>
      <c r="C1422" s="3">
        <f t="shared" ca="1" si="109"/>
        <v>8.9999999999999136E-2</v>
      </c>
      <c r="D1422" s="9">
        <f t="shared" ca="1" si="106"/>
        <v>0</v>
      </c>
      <c r="E1422" s="10">
        <f t="shared" ca="1" si="107"/>
        <v>0.21849999999999997</v>
      </c>
      <c r="F1422" s="9">
        <f t="shared" ca="1" si="108"/>
        <v>9.9141097499999026E-2</v>
      </c>
      <c r="G1422" s="7"/>
      <c r="H1422" s="9"/>
      <c r="I1422" s="3"/>
      <c r="J1422" s="3"/>
      <c r="K1422" s="36"/>
      <c r="L1422" s="38"/>
      <c r="M1422" s="37"/>
      <c r="N1422" s="37"/>
      <c r="O1422" s="37"/>
    </row>
    <row r="1423" spans="1:15" x14ac:dyDescent="0.2">
      <c r="A1423">
        <f>+MassCurves!A1391</f>
        <v>1387</v>
      </c>
      <c r="B1423" s="10">
        <f t="shared" si="105"/>
        <v>5.4705000000000004</v>
      </c>
      <c r="C1423" s="3">
        <f t="shared" ca="1" si="109"/>
        <v>8.9999999999999136E-2</v>
      </c>
      <c r="D1423" s="9">
        <f t="shared" ca="1" si="106"/>
        <v>0</v>
      </c>
      <c r="E1423" s="10">
        <f t="shared" ca="1" si="107"/>
        <v>0.21849999999999997</v>
      </c>
      <c r="F1423" s="9">
        <f t="shared" ca="1" si="108"/>
        <v>9.9141097499999026E-2</v>
      </c>
      <c r="G1423" s="7"/>
      <c r="H1423" s="9"/>
      <c r="I1423" s="3"/>
      <c r="J1423" s="3"/>
      <c r="K1423" s="36"/>
      <c r="L1423" s="38"/>
      <c r="M1423" s="37"/>
      <c r="N1423" s="37"/>
      <c r="O1423" s="37"/>
    </row>
    <row r="1424" spans="1:15" x14ac:dyDescent="0.2">
      <c r="A1424">
        <f>+MassCurves!A1392</f>
        <v>1388</v>
      </c>
      <c r="B1424" s="10">
        <f t="shared" si="105"/>
        <v>5.4720000000000004</v>
      </c>
      <c r="C1424" s="3">
        <f t="shared" ca="1" si="109"/>
        <v>9.0000000000001273E-2</v>
      </c>
      <c r="D1424" s="9">
        <f t="shared" ca="1" si="106"/>
        <v>0</v>
      </c>
      <c r="E1424" s="10">
        <f t="shared" ca="1" si="107"/>
        <v>0.21849999999999997</v>
      </c>
      <c r="F1424" s="9">
        <f t="shared" ca="1" si="108"/>
        <v>9.9141097500001399E-2</v>
      </c>
      <c r="G1424" s="7"/>
      <c r="H1424" s="9"/>
      <c r="I1424" s="3"/>
      <c r="J1424" s="3"/>
      <c r="K1424" s="36"/>
      <c r="L1424" s="38"/>
      <c r="M1424" s="37"/>
      <c r="N1424" s="37"/>
      <c r="O1424" s="37"/>
    </row>
    <row r="1425" spans="1:15" x14ac:dyDescent="0.2">
      <c r="A1425">
        <f>+MassCurves!A1393</f>
        <v>1389</v>
      </c>
      <c r="B1425" s="10">
        <f t="shared" si="105"/>
        <v>5.4735000000000005</v>
      </c>
      <c r="C1425" s="3">
        <f t="shared" ca="1" si="109"/>
        <v>9.0000000000001273E-2</v>
      </c>
      <c r="D1425" s="9">
        <f t="shared" ca="1" si="106"/>
        <v>0</v>
      </c>
      <c r="E1425" s="10">
        <f t="shared" ca="1" si="107"/>
        <v>0.21849999999999997</v>
      </c>
      <c r="F1425" s="9">
        <f t="shared" ca="1" si="108"/>
        <v>9.9141097500001399E-2</v>
      </c>
      <c r="G1425" s="7"/>
      <c r="H1425" s="9"/>
      <c r="I1425" s="3"/>
      <c r="J1425" s="3"/>
      <c r="K1425" s="36"/>
      <c r="L1425" s="38"/>
      <c r="M1425" s="37"/>
      <c r="N1425" s="37"/>
      <c r="O1425" s="37"/>
    </row>
    <row r="1426" spans="1:15" x14ac:dyDescent="0.2">
      <c r="A1426">
        <f>+MassCurves!A1394</f>
        <v>1390</v>
      </c>
      <c r="B1426" s="10">
        <f t="shared" si="105"/>
        <v>5.4750000000000005</v>
      </c>
      <c r="C1426" s="3">
        <f t="shared" ca="1" si="109"/>
        <v>9.0000000000001273E-2</v>
      </c>
      <c r="D1426" s="9">
        <f t="shared" ca="1" si="106"/>
        <v>0</v>
      </c>
      <c r="E1426" s="10">
        <f t="shared" ca="1" si="107"/>
        <v>0.21849999999999997</v>
      </c>
      <c r="F1426" s="9">
        <f t="shared" ca="1" si="108"/>
        <v>9.9141097500001399E-2</v>
      </c>
      <c r="G1426" s="7"/>
      <c r="H1426" s="9"/>
      <c r="I1426" s="3"/>
      <c r="J1426" s="3"/>
      <c r="K1426" s="36"/>
      <c r="L1426" s="38"/>
      <c r="M1426" s="37"/>
      <c r="N1426" s="37"/>
      <c r="O1426" s="37"/>
    </row>
    <row r="1427" spans="1:15" x14ac:dyDescent="0.2">
      <c r="A1427">
        <f>+MassCurves!A1395</f>
        <v>1391</v>
      </c>
      <c r="B1427" s="10">
        <f t="shared" si="105"/>
        <v>5.4765000000000006</v>
      </c>
      <c r="C1427" s="3">
        <f t="shared" ca="1" si="109"/>
        <v>9.0000000000001273E-2</v>
      </c>
      <c r="D1427" s="9">
        <f t="shared" ca="1" si="106"/>
        <v>0</v>
      </c>
      <c r="E1427" s="10">
        <f t="shared" ca="1" si="107"/>
        <v>0.21849999999999997</v>
      </c>
      <c r="F1427" s="9">
        <f t="shared" ca="1" si="108"/>
        <v>9.9141097500001399E-2</v>
      </c>
      <c r="G1427" s="7"/>
      <c r="H1427" s="9"/>
      <c r="I1427" s="3"/>
      <c r="J1427" s="3"/>
      <c r="K1427" s="36"/>
      <c r="L1427" s="38"/>
      <c r="M1427" s="37"/>
      <c r="N1427" s="37"/>
      <c r="O1427" s="37"/>
    </row>
    <row r="1428" spans="1:15" x14ac:dyDescent="0.2">
      <c r="A1428">
        <f>+MassCurves!A1396</f>
        <v>1392</v>
      </c>
      <c r="B1428" s="10">
        <f t="shared" si="105"/>
        <v>5.4780000000000006</v>
      </c>
      <c r="C1428" s="3">
        <f t="shared" ca="1" si="109"/>
        <v>9.0000000000001273E-2</v>
      </c>
      <c r="D1428" s="9">
        <f t="shared" ca="1" si="106"/>
        <v>0</v>
      </c>
      <c r="E1428" s="10">
        <f t="shared" ca="1" si="107"/>
        <v>0.21849999999999997</v>
      </c>
      <c r="F1428" s="9">
        <f t="shared" ca="1" si="108"/>
        <v>9.9141097500001399E-2</v>
      </c>
      <c r="G1428" s="7"/>
      <c r="H1428" s="9"/>
      <c r="I1428" s="3"/>
      <c r="J1428" s="3"/>
      <c r="K1428" s="36"/>
      <c r="L1428" s="38"/>
      <c r="M1428" s="37"/>
      <c r="N1428" s="37"/>
      <c r="O1428" s="37"/>
    </row>
    <row r="1429" spans="1:15" x14ac:dyDescent="0.2">
      <c r="A1429">
        <f>+MassCurves!A1397</f>
        <v>1393</v>
      </c>
      <c r="B1429" s="10">
        <f t="shared" si="105"/>
        <v>5.4794999999999998</v>
      </c>
      <c r="C1429" s="3">
        <f t="shared" ca="1" si="109"/>
        <v>8.9999999999999136E-2</v>
      </c>
      <c r="D1429" s="9">
        <f t="shared" ca="1" si="106"/>
        <v>0</v>
      </c>
      <c r="E1429" s="10">
        <f t="shared" ca="1" si="107"/>
        <v>0.21849999999999997</v>
      </c>
      <c r="F1429" s="9">
        <f t="shared" ca="1" si="108"/>
        <v>9.9141097499999026E-2</v>
      </c>
      <c r="G1429" s="7"/>
      <c r="H1429" s="9"/>
      <c r="I1429" s="3"/>
      <c r="J1429" s="3"/>
      <c r="K1429" s="36"/>
      <c r="L1429" s="38"/>
      <c r="M1429" s="37"/>
      <c r="N1429" s="37"/>
      <c r="O1429" s="37"/>
    </row>
    <row r="1430" spans="1:15" x14ac:dyDescent="0.2">
      <c r="A1430">
        <f>+MassCurves!A1398</f>
        <v>1394</v>
      </c>
      <c r="B1430" s="10">
        <f t="shared" si="105"/>
        <v>5.4809999999999999</v>
      </c>
      <c r="C1430" s="3">
        <f t="shared" ca="1" si="109"/>
        <v>8.9999999999999136E-2</v>
      </c>
      <c r="D1430" s="9">
        <f t="shared" ca="1" si="106"/>
        <v>0</v>
      </c>
      <c r="E1430" s="10">
        <f t="shared" ca="1" si="107"/>
        <v>0.21849999999999997</v>
      </c>
      <c r="F1430" s="9">
        <f t="shared" ca="1" si="108"/>
        <v>9.9141097499999026E-2</v>
      </c>
      <c r="G1430" s="7"/>
      <c r="H1430" s="9"/>
      <c r="I1430" s="3"/>
      <c r="J1430" s="3"/>
      <c r="K1430" s="36"/>
      <c r="L1430" s="38"/>
      <c r="M1430" s="37"/>
      <c r="N1430" s="37"/>
      <c r="O1430" s="37"/>
    </row>
    <row r="1431" spans="1:15" x14ac:dyDescent="0.2">
      <c r="A1431">
        <f>+MassCurves!A1399</f>
        <v>1395</v>
      </c>
      <c r="B1431" s="10">
        <f t="shared" si="105"/>
        <v>5.4824999999999999</v>
      </c>
      <c r="C1431" s="3">
        <f t="shared" ca="1" si="109"/>
        <v>8.9999999999999136E-2</v>
      </c>
      <c r="D1431" s="9">
        <f t="shared" ca="1" si="106"/>
        <v>0</v>
      </c>
      <c r="E1431" s="10">
        <f t="shared" ca="1" si="107"/>
        <v>0.21849999999999997</v>
      </c>
      <c r="F1431" s="9">
        <f t="shared" ca="1" si="108"/>
        <v>9.9141097499999026E-2</v>
      </c>
      <c r="G1431" s="7"/>
      <c r="H1431" s="9"/>
      <c r="I1431" s="3"/>
      <c r="J1431" s="3"/>
      <c r="K1431" s="36"/>
      <c r="L1431" s="38"/>
      <c r="M1431" s="37"/>
      <c r="N1431" s="37"/>
      <c r="O1431" s="37"/>
    </row>
    <row r="1432" spans="1:15" x14ac:dyDescent="0.2">
      <c r="A1432">
        <f>+MassCurves!A1400</f>
        <v>1396</v>
      </c>
      <c r="B1432" s="10">
        <f t="shared" si="105"/>
        <v>5.484</v>
      </c>
      <c r="C1432" s="3">
        <f t="shared" ca="1" si="109"/>
        <v>8.9999999999999136E-2</v>
      </c>
      <c r="D1432" s="9">
        <f t="shared" ca="1" si="106"/>
        <v>0</v>
      </c>
      <c r="E1432" s="10">
        <f t="shared" ca="1" si="107"/>
        <v>0.21849999999999997</v>
      </c>
      <c r="F1432" s="9">
        <f t="shared" ca="1" si="108"/>
        <v>9.9141097499999026E-2</v>
      </c>
      <c r="G1432" s="7"/>
      <c r="H1432" s="9"/>
      <c r="I1432" s="3"/>
      <c r="J1432" s="3"/>
      <c r="K1432" s="36"/>
      <c r="L1432" s="38"/>
      <c r="M1432" s="37"/>
      <c r="N1432" s="37"/>
      <c r="O1432" s="37"/>
    </row>
    <row r="1433" spans="1:15" x14ac:dyDescent="0.2">
      <c r="A1433">
        <f>+MassCurves!A1401</f>
        <v>1397</v>
      </c>
      <c r="B1433" s="10">
        <f t="shared" si="105"/>
        <v>5.4855</v>
      </c>
      <c r="C1433" s="3">
        <f t="shared" ca="1" si="109"/>
        <v>8.9999999999999136E-2</v>
      </c>
      <c r="D1433" s="9">
        <f t="shared" ca="1" si="106"/>
        <v>0</v>
      </c>
      <c r="E1433" s="10">
        <f t="shared" ca="1" si="107"/>
        <v>0.21849999999999997</v>
      </c>
      <c r="F1433" s="9">
        <f t="shared" ca="1" si="108"/>
        <v>9.9141097499999026E-2</v>
      </c>
      <c r="G1433" s="7"/>
      <c r="H1433" s="9"/>
      <c r="I1433" s="3"/>
      <c r="J1433" s="3"/>
      <c r="K1433" s="36"/>
      <c r="L1433" s="38"/>
      <c r="M1433" s="37"/>
      <c r="N1433" s="37"/>
      <c r="O1433" s="37"/>
    </row>
    <row r="1434" spans="1:15" x14ac:dyDescent="0.2">
      <c r="A1434">
        <f>+MassCurves!A1402</f>
        <v>1398</v>
      </c>
      <c r="B1434" s="10">
        <f t="shared" si="105"/>
        <v>5.4870000000000001</v>
      </c>
      <c r="C1434" s="3">
        <f t="shared" ca="1" si="109"/>
        <v>8.9999999999999136E-2</v>
      </c>
      <c r="D1434" s="9">
        <f t="shared" ca="1" si="106"/>
        <v>0</v>
      </c>
      <c r="E1434" s="10">
        <f t="shared" ca="1" si="107"/>
        <v>0.21849999999999997</v>
      </c>
      <c r="F1434" s="9">
        <f t="shared" ca="1" si="108"/>
        <v>9.9141097499999026E-2</v>
      </c>
      <c r="G1434" s="7"/>
      <c r="H1434" s="9"/>
      <c r="I1434" s="3"/>
      <c r="J1434" s="3"/>
      <c r="K1434" s="36"/>
      <c r="L1434" s="38"/>
      <c r="M1434" s="37"/>
      <c r="N1434" s="37"/>
      <c r="O1434" s="37"/>
    </row>
    <row r="1435" spans="1:15" x14ac:dyDescent="0.2">
      <c r="A1435">
        <f>+MassCurves!A1403</f>
        <v>1399</v>
      </c>
      <c r="B1435" s="10">
        <f t="shared" si="105"/>
        <v>5.4885000000000002</v>
      </c>
      <c r="C1435" s="3">
        <f t="shared" ca="1" si="109"/>
        <v>8.9999999999999136E-2</v>
      </c>
      <c r="D1435" s="9">
        <f t="shared" ca="1" si="106"/>
        <v>0</v>
      </c>
      <c r="E1435" s="10">
        <f t="shared" ca="1" si="107"/>
        <v>0.21849999999999997</v>
      </c>
      <c r="F1435" s="9">
        <f t="shared" ca="1" si="108"/>
        <v>9.9141097499999026E-2</v>
      </c>
      <c r="G1435" s="7"/>
      <c r="H1435" s="9"/>
      <c r="I1435" s="3"/>
      <c r="J1435" s="3"/>
      <c r="K1435" s="36"/>
      <c r="L1435" s="38"/>
      <c r="M1435" s="37"/>
      <c r="N1435" s="37"/>
      <c r="O1435" s="37"/>
    </row>
    <row r="1436" spans="1:15" x14ac:dyDescent="0.2">
      <c r="A1436">
        <f>+MassCurves!A1404</f>
        <v>1400</v>
      </c>
      <c r="B1436" s="10">
        <f t="shared" si="105"/>
        <v>5.49</v>
      </c>
      <c r="C1436" s="3">
        <f t="shared" ca="1" si="109"/>
        <v>8.9999999999999136E-2</v>
      </c>
      <c r="D1436" s="9">
        <f t="shared" ca="1" si="106"/>
        <v>0</v>
      </c>
      <c r="E1436" s="10">
        <f t="shared" ca="1" si="107"/>
        <v>0.21849999999999997</v>
      </c>
      <c r="F1436" s="9">
        <f t="shared" ca="1" si="108"/>
        <v>9.9141097499999026E-2</v>
      </c>
      <c r="G1436" s="7"/>
      <c r="H1436" s="9"/>
      <c r="I1436" s="3"/>
      <c r="J1436" s="3"/>
      <c r="K1436" s="36"/>
      <c r="L1436" s="38"/>
      <c r="M1436" s="37"/>
      <c r="N1436" s="37"/>
      <c r="O1436" s="37"/>
    </row>
    <row r="1437" spans="1:15" x14ac:dyDescent="0.2">
      <c r="A1437">
        <f>+MassCurves!A1405</f>
        <v>1401</v>
      </c>
      <c r="B1437" s="10">
        <f t="shared" si="105"/>
        <v>5.4910000000000005</v>
      </c>
      <c r="C1437" s="3">
        <f t="shared" ca="1" si="109"/>
        <v>8.8799999999999824E-2</v>
      </c>
      <c r="D1437" s="9">
        <f t="shared" ca="1" si="106"/>
        <v>0</v>
      </c>
      <c r="E1437" s="10">
        <f t="shared" ca="1" si="107"/>
        <v>0.21849999999999997</v>
      </c>
      <c r="F1437" s="9">
        <f t="shared" ca="1" si="108"/>
        <v>9.7819216199999795E-2</v>
      </c>
      <c r="G1437" s="7"/>
      <c r="H1437" s="9"/>
      <c r="I1437" s="3"/>
      <c r="J1437" s="3"/>
      <c r="K1437" s="36"/>
      <c r="L1437" s="38"/>
      <c r="M1437" s="37"/>
      <c r="N1437" s="37"/>
      <c r="O1437" s="37"/>
    </row>
    <row r="1438" spans="1:15" x14ac:dyDescent="0.2">
      <c r="A1438">
        <f>+MassCurves!A1406</f>
        <v>1402</v>
      </c>
      <c r="B1438" s="10">
        <f t="shared" si="105"/>
        <v>5.492</v>
      </c>
      <c r="C1438" s="3">
        <f t="shared" ca="1" si="109"/>
        <v>8.7599999999998346E-2</v>
      </c>
      <c r="D1438" s="9">
        <f t="shared" ca="1" si="106"/>
        <v>0</v>
      </c>
      <c r="E1438" s="10">
        <f t="shared" ca="1" si="107"/>
        <v>0.21849999999999997</v>
      </c>
      <c r="F1438" s="9">
        <f t="shared" ca="1" si="108"/>
        <v>9.6497334899998163E-2</v>
      </c>
      <c r="G1438" s="7"/>
      <c r="H1438" s="9"/>
      <c r="I1438" s="3"/>
      <c r="J1438" s="3"/>
      <c r="K1438" s="36"/>
      <c r="L1438" s="38"/>
      <c r="M1438" s="37"/>
      <c r="N1438" s="37"/>
      <c r="O1438" s="37"/>
    </row>
    <row r="1439" spans="1:15" x14ac:dyDescent="0.2">
      <c r="A1439">
        <f>+MassCurves!A1407</f>
        <v>1403</v>
      </c>
      <c r="B1439" s="10">
        <f t="shared" si="105"/>
        <v>5.4930000000000003</v>
      </c>
      <c r="C1439" s="3">
        <f t="shared" ca="1" si="109"/>
        <v>8.6400000000001143E-2</v>
      </c>
      <c r="D1439" s="9">
        <f t="shared" ca="1" si="106"/>
        <v>0</v>
      </c>
      <c r="E1439" s="10">
        <f t="shared" ca="1" si="107"/>
        <v>0.21849999999999997</v>
      </c>
      <c r="F1439" s="9">
        <f t="shared" ca="1" si="108"/>
        <v>9.5175453600001236E-2</v>
      </c>
      <c r="G1439" s="7"/>
      <c r="H1439" s="9"/>
      <c r="I1439" s="3"/>
      <c r="J1439" s="3"/>
      <c r="K1439" s="36"/>
      <c r="L1439" s="38"/>
      <c r="M1439" s="37"/>
      <c r="N1439" s="37"/>
      <c r="O1439" s="37"/>
    </row>
    <row r="1440" spans="1:15" x14ac:dyDescent="0.2">
      <c r="A1440">
        <f>+MassCurves!A1408</f>
        <v>1404</v>
      </c>
      <c r="B1440" s="10">
        <f t="shared" si="105"/>
        <v>5.4939999999999998</v>
      </c>
      <c r="C1440" s="3">
        <f t="shared" ca="1" si="109"/>
        <v>8.5199999999999679E-2</v>
      </c>
      <c r="D1440" s="9">
        <f t="shared" ca="1" si="106"/>
        <v>0</v>
      </c>
      <c r="E1440" s="10">
        <f t="shared" ca="1" si="107"/>
        <v>0.21849999999999997</v>
      </c>
      <c r="F1440" s="9">
        <f t="shared" ca="1" si="108"/>
        <v>9.3853572299999632E-2</v>
      </c>
      <c r="G1440" s="7"/>
      <c r="H1440" s="9"/>
      <c r="I1440" s="3"/>
      <c r="J1440" s="3"/>
      <c r="K1440" s="36"/>
      <c r="L1440" s="38"/>
      <c r="M1440" s="37"/>
      <c r="N1440" s="37"/>
      <c r="O1440" s="37"/>
    </row>
    <row r="1441" spans="1:15" x14ac:dyDescent="0.2">
      <c r="A1441">
        <f>+MassCurves!A1409</f>
        <v>1405</v>
      </c>
      <c r="B1441" s="10">
        <f t="shared" si="105"/>
        <v>5.4950000000000001</v>
      </c>
      <c r="C1441" s="3">
        <f t="shared" ca="1" si="109"/>
        <v>8.4000000000000338E-2</v>
      </c>
      <c r="D1441" s="9">
        <f t="shared" ca="1" si="106"/>
        <v>0</v>
      </c>
      <c r="E1441" s="10">
        <f t="shared" ca="1" si="107"/>
        <v>0.21849999999999997</v>
      </c>
      <c r="F1441" s="9">
        <f t="shared" ca="1" si="108"/>
        <v>9.2531691000000346E-2</v>
      </c>
      <c r="G1441" s="7"/>
      <c r="H1441" s="9"/>
      <c r="I1441" s="3"/>
      <c r="J1441" s="3"/>
      <c r="K1441" s="36"/>
      <c r="L1441" s="38"/>
      <c r="M1441" s="37"/>
      <c r="N1441" s="37"/>
      <c r="O1441" s="37"/>
    </row>
    <row r="1442" spans="1:15" x14ac:dyDescent="0.2">
      <c r="A1442">
        <f>+MassCurves!A1410</f>
        <v>1406</v>
      </c>
      <c r="B1442" s="10">
        <f t="shared" si="105"/>
        <v>5.4960000000000004</v>
      </c>
      <c r="C1442" s="3">
        <f t="shared" ca="1" si="109"/>
        <v>8.2800000000001012E-2</v>
      </c>
      <c r="D1442" s="9">
        <f t="shared" ca="1" si="106"/>
        <v>0</v>
      </c>
      <c r="E1442" s="10">
        <f t="shared" ca="1" si="107"/>
        <v>0.21849999999999997</v>
      </c>
      <c r="F1442" s="9">
        <f t="shared" ca="1" si="108"/>
        <v>9.1209809700001102E-2</v>
      </c>
      <c r="G1442" s="7"/>
      <c r="H1442" s="9"/>
      <c r="I1442" s="3"/>
      <c r="J1442" s="3"/>
      <c r="K1442" s="36"/>
      <c r="L1442" s="38"/>
      <c r="M1442" s="37"/>
      <c r="N1442" s="37"/>
      <c r="O1442" s="37"/>
    </row>
    <row r="1443" spans="1:15" x14ac:dyDescent="0.2">
      <c r="A1443">
        <f>+MassCurves!A1411</f>
        <v>1407</v>
      </c>
      <c r="B1443" s="10">
        <f t="shared" si="105"/>
        <v>5.4969999999999999</v>
      </c>
      <c r="C1443" s="3">
        <f t="shared" ca="1" si="109"/>
        <v>8.1599999999999534E-2</v>
      </c>
      <c r="D1443" s="9">
        <f t="shared" ca="1" si="106"/>
        <v>0</v>
      </c>
      <c r="E1443" s="10">
        <f t="shared" ca="1" si="107"/>
        <v>0.21849999999999997</v>
      </c>
      <c r="F1443" s="9">
        <f t="shared" ca="1" si="108"/>
        <v>8.988792839999947E-2</v>
      </c>
      <c r="G1443" s="7"/>
      <c r="H1443" s="9"/>
      <c r="I1443" s="3"/>
      <c r="J1443" s="3"/>
      <c r="K1443" s="36"/>
      <c r="L1443" s="38"/>
      <c r="M1443" s="37"/>
      <c r="N1443" s="37"/>
      <c r="O1443" s="37"/>
    </row>
    <row r="1444" spans="1:15" x14ac:dyDescent="0.2">
      <c r="A1444">
        <f>+MassCurves!A1412</f>
        <v>1408</v>
      </c>
      <c r="B1444" s="10">
        <f t="shared" ref="B1444:B1507" si="110">+HLOOKUP($B$9,MassCurve,(A1444+2))</f>
        <v>5.4980000000000002</v>
      </c>
      <c r="C1444" s="3">
        <f t="shared" ca="1" si="109"/>
        <v>8.0400000000000207E-2</v>
      </c>
      <c r="D1444" s="9">
        <f t="shared" ca="1" si="106"/>
        <v>0</v>
      </c>
      <c r="E1444" s="10">
        <f t="shared" ca="1" si="107"/>
        <v>0.21849999999999997</v>
      </c>
      <c r="F1444" s="9">
        <f t="shared" ca="1" si="108"/>
        <v>8.8566047100000211E-2</v>
      </c>
      <c r="G1444" s="7"/>
      <c r="H1444" s="9"/>
      <c r="I1444" s="3"/>
      <c r="J1444" s="3"/>
      <c r="K1444" s="36"/>
      <c r="L1444" s="38"/>
      <c r="M1444" s="37"/>
      <c r="N1444" s="37"/>
      <c r="O1444" s="37"/>
    </row>
    <row r="1445" spans="1:15" x14ac:dyDescent="0.2">
      <c r="A1445">
        <f>+MassCurves!A1413</f>
        <v>1409</v>
      </c>
      <c r="B1445" s="10">
        <f t="shared" si="110"/>
        <v>5.4990000000000006</v>
      </c>
      <c r="C1445" s="3">
        <f t="shared" ca="1" si="109"/>
        <v>7.9200000000000867E-2</v>
      </c>
      <c r="D1445" s="9">
        <f t="shared" ref="D1445:D1508" ca="1" si="111">VLOOKUP(C1445,Cinterp,$B$10+1)</f>
        <v>0</v>
      </c>
      <c r="E1445" s="10">
        <f t="shared" ref="E1445:E1508" ca="1" si="112">0.95*MAX(0,$B$7)/100+D1445*(1-MAX(0,$B$7)/100)</f>
        <v>0.21849999999999997</v>
      </c>
      <c r="F1445" s="9">
        <f t="shared" ref="F1445:F1508" ca="1" si="113">+E1445*C1445*MAX(0.05,$B$5)*1.0083</f>
        <v>8.7244165800000939E-2</v>
      </c>
      <c r="G1445" s="7"/>
      <c r="H1445" s="9"/>
      <c r="I1445" s="3"/>
      <c r="J1445" s="3"/>
      <c r="K1445" s="36"/>
      <c r="L1445" s="38"/>
      <c r="M1445" s="37"/>
      <c r="N1445" s="37"/>
      <c r="O1445" s="37"/>
    </row>
    <row r="1446" spans="1:15" x14ac:dyDescent="0.2">
      <c r="A1446">
        <f>+MassCurves!A1414</f>
        <v>1410</v>
      </c>
      <c r="B1446" s="10">
        <f t="shared" si="110"/>
        <v>5.5</v>
      </c>
      <c r="C1446" s="3">
        <f t="shared" ref="C1446:C1509" ca="1" si="114">+IF(A1446&lt;MAX(5,$B$6),(B1446-B1445)*60,(B1446-OFFSET(B1446,-MAX(5,$B$6),0,1,1))/(A1446-OFFSET(A1446,-MAX(5,$B$6),0,1,1))*60)</f>
        <v>7.7999999999999403E-2</v>
      </c>
      <c r="D1446" s="9">
        <f t="shared" ca="1" si="111"/>
        <v>0</v>
      </c>
      <c r="E1446" s="10">
        <f t="shared" ca="1" si="112"/>
        <v>0.21849999999999997</v>
      </c>
      <c r="F1446" s="9">
        <f t="shared" ca="1" si="113"/>
        <v>8.5922284499999321E-2</v>
      </c>
      <c r="G1446" s="7"/>
      <c r="H1446" s="9"/>
      <c r="I1446" s="3"/>
      <c r="J1446" s="3"/>
      <c r="K1446" s="36"/>
      <c r="L1446" s="38"/>
      <c r="M1446" s="37"/>
      <c r="N1446" s="37"/>
      <c r="O1446" s="37"/>
    </row>
    <row r="1447" spans="1:15" x14ac:dyDescent="0.2">
      <c r="A1447">
        <f>+MassCurves!A1415</f>
        <v>1411</v>
      </c>
      <c r="B1447" s="10">
        <f t="shared" si="110"/>
        <v>5.5010000000000003</v>
      </c>
      <c r="C1447" s="3">
        <f t="shared" ca="1" si="114"/>
        <v>7.6800000000000077E-2</v>
      </c>
      <c r="D1447" s="9">
        <f t="shared" ca="1" si="111"/>
        <v>0</v>
      </c>
      <c r="E1447" s="10">
        <f t="shared" ca="1" si="112"/>
        <v>0.21849999999999997</v>
      </c>
      <c r="F1447" s="9">
        <f t="shared" ca="1" si="113"/>
        <v>8.4600403200000077E-2</v>
      </c>
      <c r="G1447" s="7"/>
      <c r="H1447" s="9"/>
      <c r="I1447" s="3"/>
      <c r="J1447" s="3"/>
      <c r="K1447" s="36"/>
      <c r="L1447" s="38"/>
      <c r="M1447" s="37"/>
      <c r="N1447" s="37"/>
      <c r="O1447" s="37"/>
    </row>
    <row r="1448" spans="1:15" x14ac:dyDescent="0.2">
      <c r="A1448">
        <f>+MassCurves!A1416</f>
        <v>1412</v>
      </c>
      <c r="B1448" s="10">
        <f t="shared" si="110"/>
        <v>5.5020000000000007</v>
      </c>
      <c r="C1448" s="3">
        <f t="shared" ca="1" si="114"/>
        <v>7.5600000000000736E-2</v>
      </c>
      <c r="D1448" s="9">
        <f t="shared" ca="1" si="111"/>
        <v>0</v>
      </c>
      <c r="E1448" s="10">
        <f t="shared" ca="1" si="112"/>
        <v>0.21849999999999997</v>
      </c>
      <c r="F1448" s="9">
        <f t="shared" ca="1" si="113"/>
        <v>8.327852190000079E-2</v>
      </c>
      <c r="G1448" s="7"/>
      <c r="H1448" s="9"/>
      <c r="I1448" s="3"/>
      <c r="J1448" s="3"/>
      <c r="K1448" s="36"/>
      <c r="L1448" s="38"/>
      <c r="M1448" s="37"/>
      <c r="N1448" s="37"/>
      <c r="O1448" s="37"/>
    </row>
    <row r="1449" spans="1:15" x14ac:dyDescent="0.2">
      <c r="A1449">
        <f>+MassCurves!A1417</f>
        <v>1413</v>
      </c>
      <c r="B1449" s="10">
        <f t="shared" si="110"/>
        <v>5.5030000000000001</v>
      </c>
      <c r="C1449" s="3">
        <f t="shared" ca="1" si="114"/>
        <v>7.4399999999999272E-2</v>
      </c>
      <c r="D1449" s="9">
        <f t="shared" ca="1" si="111"/>
        <v>0</v>
      </c>
      <c r="E1449" s="10">
        <f t="shared" ca="1" si="112"/>
        <v>0.21849999999999997</v>
      </c>
      <c r="F1449" s="9">
        <f t="shared" ca="1" si="113"/>
        <v>8.1956640599999173E-2</v>
      </c>
      <c r="G1449" s="7"/>
      <c r="H1449" s="9"/>
      <c r="I1449" s="3"/>
      <c r="J1449" s="3"/>
      <c r="K1449" s="36"/>
      <c r="L1449" s="38"/>
      <c r="M1449" s="37"/>
      <c r="N1449" s="37"/>
      <c r="O1449" s="37"/>
    </row>
    <row r="1450" spans="1:15" x14ac:dyDescent="0.2">
      <c r="A1450">
        <f>+MassCurves!A1418</f>
        <v>1414</v>
      </c>
      <c r="B1450" s="10">
        <f t="shared" si="110"/>
        <v>5.5040000000000004</v>
      </c>
      <c r="C1450" s="3">
        <f t="shared" ca="1" si="114"/>
        <v>7.3199999999999932E-2</v>
      </c>
      <c r="D1450" s="9">
        <f t="shared" ca="1" si="111"/>
        <v>0</v>
      </c>
      <c r="E1450" s="10">
        <f t="shared" ca="1" si="112"/>
        <v>0.21849999999999997</v>
      </c>
      <c r="F1450" s="9">
        <f t="shared" ca="1" si="113"/>
        <v>8.0634759299999914E-2</v>
      </c>
      <c r="G1450" s="7"/>
      <c r="H1450" s="9"/>
      <c r="I1450" s="3"/>
      <c r="J1450" s="3"/>
      <c r="K1450" s="36"/>
      <c r="L1450" s="38"/>
      <c r="M1450" s="37"/>
      <c r="N1450" s="37"/>
      <c r="O1450" s="37"/>
    </row>
    <row r="1451" spans="1:15" x14ac:dyDescent="0.2">
      <c r="A1451">
        <f>+MassCurves!A1419</f>
        <v>1415</v>
      </c>
      <c r="B1451" s="10">
        <f t="shared" si="110"/>
        <v>5.5049999999999999</v>
      </c>
      <c r="C1451" s="3">
        <f t="shared" ca="1" si="114"/>
        <v>7.1999999999998468E-2</v>
      </c>
      <c r="D1451" s="9">
        <f t="shared" ca="1" si="111"/>
        <v>0</v>
      </c>
      <c r="E1451" s="10">
        <f t="shared" ca="1" si="112"/>
        <v>0.21849999999999997</v>
      </c>
      <c r="F1451" s="9">
        <f t="shared" ca="1" si="113"/>
        <v>7.9312877999998296E-2</v>
      </c>
      <c r="G1451" s="7"/>
      <c r="H1451" s="9"/>
      <c r="I1451" s="3"/>
      <c r="J1451" s="3"/>
      <c r="K1451" s="36"/>
      <c r="L1451" s="38"/>
      <c r="M1451" s="37"/>
      <c r="N1451" s="37"/>
      <c r="O1451" s="37"/>
    </row>
    <row r="1452" spans="1:15" x14ac:dyDescent="0.2">
      <c r="A1452">
        <f>+MassCurves!A1420</f>
        <v>1416</v>
      </c>
      <c r="B1452" s="10">
        <f t="shared" si="110"/>
        <v>5.5060000000000002</v>
      </c>
      <c r="C1452" s="3">
        <f t="shared" ca="1" si="114"/>
        <v>7.0799999999999128E-2</v>
      </c>
      <c r="D1452" s="9">
        <f t="shared" ca="1" si="111"/>
        <v>0</v>
      </c>
      <c r="E1452" s="10">
        <f t="shared" ca="1" si="112"/>
        <v>0.21849999999999997</v>
      </c>
      <c r="F1452" s="9">
        <f t="shared" ca="1" si="113"/>
        <v>7.7990996699999038E-2</v>
      </c>
      <c r="G1452" s="7"/>
      <c r="H1452" s="9"/>
      <c r="I1452" s="3"/>
      <c r="J1452" s="3"/>
      <c r="K1452" s="36"/>
      <c r="L1452" s="38"/>
      <c r="M1452" s="37"/>
      <c r="N1452" s="37"/>
      <c r="O1452" s="37"/>
    </row>
    <row r="1453" spans="1:15" x14ac:dyDescent="0.2">
      <c r="A1453">
        <f>+MassCurves!A1421</f>
        <v>1417</v>
      </c>
      <c r="B1453" s="10">
        <f t="shared" si="110"/>
        <v>5.5070000000000006</v>
      </c>
      <c r="C1453" s="3">
        <f t="shared" ca="1" si="114"/>
        <v>6.9599999999999787E-2</v>
      </c>
      <c r="D1453" s="9">
        <f t="shared" ca="1" si="111"/>
        <v>0</v>
      </c>
      <c r="E1453" s="10">
        <f t="shared" ca="1" si="112"/>
        <v>0.21849999999999997</v>
      </c>
      <c r="F1453" s="9">
        <f t="shared" ca="1" si="113"/>
        <v>7.6669115399999752E-2</v>
      </c>
      <c r="G1453" s="7"/>
      <c r="H1453" s="9"/>
      <c r="I1453" s="3"/>
      <c r="J1453" s="3"/>
      <c r="K1453" s="36"/>
      <c r="L1453" s="38"/>
      <c r="M1453" s="37"/>
      <c r="N1453" s="37"/>
      <c r="O1453" s="37"/>
    </row>
    <row r="1454" spans="1:15" x14ac:dyDescent="0.2">
      <c r="A1454">
        <f>+MassCurves!A1422</f>
        <v>1418</v>
      </c>
      <c r="B1454" s="10">
        <f t="shared" si="110"/>
        <v>5.508</v>
      </c>
      <c r="C1454" s="3">
        <f t="shared" ca="1" si="114"/>
        <v>6.840000000000046E-2</v>
      </c>
      <c r="D1454" s="9">
        <f t="shared" ca="1" si="111"/>
        <v>0</v>
      </c>
      <c r="E1454" s="10">
        <f t="shared" ca="1" si="112"/>
        <v>0.21849999999999997</v>
      </c>
      <c r="F1454" s="9">
        <f t="shared" ca="1" si="113"/>
        <v>7.5347234100000493E-2</v>
      </c>
      <c r="G1454" s="7"/>
      <c r="H1454" s="9"/>
      <c r="I1454" s="3"/>
      <c r="J1454" s="3"/>
      <c r="K1454" s="36"/>
      <c r="L1454" s="38"/>
      <c r="M1454" s="37"/>
      <c r="N1454" s="37"/>
      <c r="O1454" s="37"/>
    </row>
    <row r="1455" spans="1:15" x14ac:dyDescent="0.2">
      <c r="A1455">
        <f>+MassCurves!A1423</f>
        <v>1419</v>
      </c>
      <c r="B1455" s="10">
        <f t="shared" si="110"/>
        <v>5.5090000000000003</v>
      </c>
      <c r="C1455" s="3">
        <f t="shared" ca="1" si="114"/>
        <v>6.720000000000112E-2</v>
      </c>
      <c r="D1455" s="9">
        <f t="shared" ca="1" si="111"/>
        <v>0</v>
      </c>
      <c r="E1455" s="10">
        <f t="shared" ca="1" si="112"/>
        <v>0.21849999999999997</v>
      </c>
      <c r="F1455" s="9">
        <f t="shared" ca="1" si="113"/>
        <v>7.4025352800001221E-2</v>
      </c>
      <c r="G1455" s="7"/>
      <c r="H1455" s="9"/>
      <c r="I1455" s="3"/>
      <c r="J1455" s="3"/>
      <c r="K1455" s="36"/>
      <c r="L1455" s="38"/>
      <c r="M1455" s="37"/>
      <c r="N1455" s="37"/>
      <c r="O1455" s="37"/>
    </row>
    <row r="1456" spans="1:15" x14ac:dyDescent="0.2">
      <c r="A1456">
        <f>+MassCurves!A1424</f>
        <v>1420</v>
      </c>
      <c r="B1456" s="10">
        <f t="shared" si="110"/>
        <v>5.51</v>
      </c>
      <c r="C1456" s="3">
        <f t="shared" ca="1" si="114"/>
        <v>6.5999999999999656E-2</v>
      </c>
      <c r="D1456" s="9">
        <f t="shared" ca="1" si="111"/>
        <v>0</v>
      </c>
      <c r="E1456" s="10">
        <f t="shared" ca="1" si="112"/>
        <v>0.21849999999999997</v>
      </c>
      <c r="F1456" s="9">
        <f t="shared" ca="1" si="113"/>
        <v>7.2703471499999603E-2</v>
      </c>
      <c r="G1456" s="7"/>
      <c r="H1456" s="9"/>
      <c r="I1456" s="3"/>
      <c r="J1456" s="3"/>
      <c r="K1456" s="36"/>
      <c r="L1456" s="38"/>
      <c r="M1456" s="37"/>
      <c r="N1456" s="37"/>
      <c r="O1456" s="37"/>
    </row>
    <row r="1457" spans="1:15" x14ac:dyDescent="0.2">
      <c r="A1457">
        <f>+MassCurves!A1425</f>
        <v>1421</v>
      </c>
      <c r="B1457" s="10">
        <f t="shared" si="110"/>
        <v>5.5110000000000001</v>
      </c>
      <c r="C1457" s="3">
        <f t="shared" ca="1" si="114"/>
        <v>6.480000000000033E-2</v>
      </c>
      <c r="D1457" s="9">
        <f t="shared" ca="1" si="111"/>
        <v>0</v>
      </c>
      <c r="E1457" s="10">
        <f t="shared" ca="1" si="112"/>
        <v>0.21849999999999997</v>
      </c>
      <c r="F1457" s="9">
        <f t="shared" ca="1" si="113"/>
        <v>7.1381590200000358E-2</v>
      </c>
      <c r="G1457" s="7"/>
      <c r="H1457" s="9"/>
      <c r="I1457" s="3"/>
      <c r="J1457" s="3"/>
      <c r="K1457" s="36"/>
      <c r="L1457" s="38"/>
      <c r="M1457" s="37"/>
      <c r="N1457" s="37"/>
      <c r="O1457" s="37"/>
    </row>
    <row r="1458" spans="1:15" x14ac:dyDescent="0.2">
      <c r="A1458">
        <f>+MassCurves!A1426</f>
        <v>1422</v>
      </c>
      <c r="B1458" s="10">
        <f t="shared" si="110"/>
        <v>5.5120000000000005</v>
      </c>
      <c r="C1458" s="3">
        <f t="shared" ca="1" si="114"/>
        <v>6.3600000000000989E-2</v>
      </c>
      <c r="D1458" s="9">
        <f t="shared" ca="1" si="111"/>
        <v>0</v>
      </c>
      <c r="E1458" s="10">
        <f t="shared" ca="1" si="112"/>
        <v>0.21849999999999997</v>
      </c>
      <c r="F1458" s="9">
        <f t="shared" ca="1" si="113"/>
        <v>7.0059708900001072E-2</v>
      </c>
      <c r="G1458" s="7"/>
      <c r="H1458" s="9"/>
      <c r="I1458" s="3"/>
      <c r="J1458" s="3"/>
      <c r="K1458" s="36"/>
      <c r="L1458" s="38"/>
      <c r="M1458" s="37"/>
      <c r="N1458" s="37"/>
      <c r="O1458" s="37"/>
    </row>
    <row r="1459" spans="1:15" x14ac:dyDescent="0.2">
      <c r="A1459">
        <f>+MassCurves!A1427</f>
        <v>1423</v>
      </c>
      <c r="B1459" s="10">
        <f t="shared" si="110"/>
        <v>5.5129999999999999</v>
      </c>
      <c r="C1459" s="3">
        <f t="shared" ca="1" si="114"/>
        <v>6.2399999999999525E-2</v>
      </c>
      <c r="D1459" s="9">
        <f t="shared" ca="1" si="111"/>
        <v>0</v>
      </c>
      <c r="E1459" s="10">
        <f t="shared" ca="1" si="112"/>
        <v>0.21849999999999997</v>
      </c>
      <c r="F1459" s="9">
        <f t="shared" ca="1" si="113"/>
        <v>6.8737827599999468E-2</v>
      </c>
      <c r="G1459" s="7"/>
      <c r="H1459" s="9"/>
      <c r="I1459" s="3"/>
      <c r="J1459" s="3"/>
      <c r="K1459" s="36"/>
      <c r="L1459" s="38"/>
      <c r="M1459" s="37"/>
      <c r="N1459" s="37"/>
      <c r="O1459" s="37"/>
    </row>
    <row r="1460" spans="1:15" x14ac:dyDescent="0.2">
      <c r="A1460">
        <f>+MassCurves!A1428</f>
        <v>1424</v>
      </c>
      <c r="B1460" s="10">
        <f t="shared" si="110"/>
        <v>5.5140000000000002</v>
      </c>
      <c r="C1460" s="3">
        <f t="shared" ca="1" si="114"/>
        <v>6.1200000000000185E-2</v>
      </c>
      <c r="D1460" s="9">
        <f t="shared" ca="1" si="111"/>
        <v>0</v>
      </c>
      <c r="E1460" s="10">
        <f t="shared" ca="1" si="112"/>
        <v>0.21849999999999997</v>
      </c>
      <c r="F1460" s="9">
        <f t="shared" ca="1" si="113"/>
        <v>6.7415946300000196E-2</v>
      </c>
      <c r="G1460" s="7"/>
      <c r="H1460" s="9"/>
      <c r="I1460" s="3"/>
      <c r="J1460" s="3"/>
      <c r="K1460" s="36"/>
      <c r="L1460" s="38"/>
      <c r="M1460" s="37"/>
      <c r="N1460" s="37"/>
      <c r="O1460" s="37"/>
    </row>
    <row r="1461" spans="1:15" x14ac:dyDescent="0.2">
      <c r="A1461">
        <f>+MassCurves!A1429</f>
        <v>1425</v>
      </c>
      <c r="B1461" s="10">
        <f t="shared" si="110"/>
        <v>5.5150000000000006</v>
      </c>
      <c r="C1461" s="3">
        <f t="shared" ca="1" si="114"/>
        <v>6.0000000000000844E-2</v>
      </c>
      <c r="D1461" s="9">
        <f t="shared" ca="1" si="111"/>
        <v>0</v>
      </c>
      <c r="E1461" s="10">
        <f t="shared" ca="1" si="112"/>
        <v>0.21849999999999997</v>
      </c>
      <c r="F1461" s="9">
        <f t="shared" ca="1" si="113"/>
        <v>6.6094065000000923E-2</v>
      </c>
      <c r="G1461" s="7"/>
      <c r="H1461" s="9"/>
      <c r="I1461" s="3"/>
      <c r="J1461" s="3"/>
      <c r="K1461" s="36"/>
      <c r="L1461" s="38"/>
      <c r="M1461" s="37"/>
      <c r="N1461" s="37"/>
      <c r="O1461" s="37"/>
    </row>
    <row r="1462" spans="1:15" x14ac:dyDescent="0.2">
      <c r="A1462">
        <f>+MassCurves!A1430</f>
        <v>1426</v>
      </c>
      <c r="B1462" s="10">
        <f t="shared" si="110"/>
        <v>5.516</v>
      </c>
      <c r="C1462" s="3">
        <f t="shared" ca="1" si="114"/>
        <v>5.9999999999998728E-2</v>
      </c>
      <c r="D1462" s="9">
        <f t="shared" ca="1" si="111"/>
        <v>0</v>
      </c>
      <c r="E1462" s="10">
        <f t="shared" ca="1" si="112"/>
        <v>0.21849999999999997</v>
      </c>
      <c r="F1462" s="9">
        <f t="shared" ca="1" si="113"/>
        <v>6.6094064999998592E-2</v>
      </c>
      <c r="G1462" s="7"/>
      <c r="H1462" s="9"/>
      <c r="I1462" s="3"/>
      <c r="J1462" s="3"/>
      <c r="K1462" s="36"/>
      <c r="L1462" s="38"/>
      <c r="M1462" s="37"/>
      <c r="N1462" s="37"/>
      <c r="O1462" s="37"/>
    </row>
    <row r="1463" spans="1:15" x14ac:dyDescent="0.2">
      <c r="A1463">
        <f>+MassCurves!A1431</f>
        <v>1427</v>
      </c>
      <c r="B1463" s="10">
        <f t="shared" si="110"/>
        <v>5.5170000000000003</v>
      </c>
      <c r="C1463" s="3">
        <f t="shared" ca="1" si="114"/>
        <v>6.0000000000000844E-2</v>
      </c>
      <c r="D1463" s="9">
        <f t="shared" ca="1" si="111"/>
        <v>0</v>
      </c>
      <c r="E1463" s="10">
        <f t="shared" ca="1" si="112"/>
        <v>0.21849999999999997</v>
      </c>
      <c r="F1463" s="9">
        <f t="shared" ca="1" si="113"/>
        <v>6.6094065000000923E-2</v>
      </c>
      <c r="G1463" s="7"/>
      <c r="H1463" s="9"/>
      <c r="I1463" s="3"/>
      <c r="J1463" s="3"/>
      <c r="K1463" s="36"/>
      <c r="L1463" s="38"/>
      <c r="M1463" s="37"/>
      <c r="N1463" s="37"/>
      <c r="O1463" s="37"/>
    </row>
    <row r="1464" spans="1:15" x14ac:dyDescent="0.2">
      <c r="A1464">
        <f>+MassCurves!A1432</f>
        <v>1428</v>
      </c>
      <c r="B1464" s="10">
        <f t="shared" si="110"/>
        <v>5.5180000000000007</v>
      </c>
      <c r="C1464" s="3">
        <f t="shared" ca="1" si="114"/>
        <v>6.0000000000000844E-2</v>
      </c>
      <c r="D1464" s="9">
        <f t="shared" ca="1" si="111"/>
        <v>0</v>
      </c>
      <c r="E1464" s="10">
        <f t="shared" ca="1" si="112"/>
        <v>0.21849999999999997</v>
      </c>
      <c r="F1464" s="9">
        <f t="shared" ca="1" si="113"/>
        <v>6.6094065000000923E-2</v>
      </c>
      <c r="G1464" s="7"/>
      <c r="H1464" s="9"/>
      <c r="I1464" s="3"/>
      <c r="J1464" s="3"/>
      <c r="K1464" s="36"/>
      <c r="L1464" s="38"/>
      <c r="M1464" s="37"/>
      <c r="N1464" s="37"/>
      <c r="O1464" s="37"/>
    </row>
    <row r="1465" spans="1:15" x14ac:dyDescent="0.2">
      <c r="A1465">
        <f>+MassCurves!A1433</f>
        <v>1429</v>
      </c>
      <c r="B1465" s="10">
        <f t="shared" si="110"/>
        <v>5.5190000000000001</v>
      </c>
      <c r="C1465" s="3">
        <f t="shared" ca="1" si="114"/>
        <v>6.0000000000000844E-2</v>
      </c>
      <c r="D1465" s="9">
        <f t="shared" ca="1" si="111"/>
        <v>0</v>
      </c>
      <c r="E1465" s="10">
        <f t="shared" ca="1" si="112"/>
        <v>0.21849999999999997</v>
      </c>
      <c r="F1465" s="9">
        <f t="shared" ca="1" si="113"/>
        <v>6.6094065000000923E-2</v>
      </c>
      <c r="G1465" s="7"/>
      <c r="H1465" s="9"/>
      <c r="I1465" s="3"/>
      <c r="J1465" s="3"/>
      <c r="K1465" s="36"/>
      <c r="L1465" s="38"/>
      <c r="M1465" s="37"/>
      <c r="N1465" s="37"/>
      <c r="O1465" s="37"/>
    </row>
    <row r="1466" spans="1:15" x14ac:dyDescent="0.2">
      <c r="A1466">
        <f>+MassCurves!A1434</f>
        <v>1430</v>
      </c>
      <c r="B1466" s="10">
        <f t="shared" si="110"/>
        <v>5.5200000000000005</v>
      </c>
      <c r="C1466" s="3">
        <f t="shared" ca="1" si="114"/>
        <v>6.0000000000000844E-2</v>
      </c>
      <c r="D1466" s="9">
        <f t="shared" ca="1" si="111"/>
        <v>0</v>
      </c>
      <c r="E1466" s="10">
        <f t="shared" ca="1" si="112"/>
        <v>0.21849999999999997</v>
      </c>
      <c r="F1466" s="9">
        <f t="shared" ca="1" si="113"/>
        <v>6.6094065000000923E-2</v>
      </c>
      <c r="G1466" s="7"/>
      <c r="H1466" s="9"/>
      <c r="I1466" s="3"/>
      <c r="J1466" s="3"/>
      <c r="K1466" s="36"/>
      <c r="L1466" s="38"/>
      <c r="M1466" s="37"/>
      <c r="N1466" s="37"/>
      <c r="O1466" s="37"/>
    </row>
    <row r="1467" spans="1:15" x14ac:dyDescent="0.2">
      <c r="A1467">
        <f>+MassCurves!A1435</f>
        <v>1431</v>
      </c>
      <c r="B1467" s="10">
        <f t="shared" si="110"/>
        <v>5.5209999999999999</v>
      </c>
      <c r="C1467" s="3">
        <f t="shared" ca="1" si="114"/>
        <v>5.9999999999998728E-2</v>
      </c>
      <c r="D1467" s="9">
        <f t="shared" ca="1" si="111"/>
        <v>0</v>
      </c>
      <c r="E1467" s="10">
        <f t="shared" ca="1" si="112"/>
        <v>0.21849999999999997</v>
      </c>
      <c r="F1467" s="9">
        <f t="shared" ca="1" si="113"/>
        <v>6.6094064999998592E-2</v>
      </c>
      <c r="G1467" s="7"/>
      <c r="H1467" s="9"/>
      <c r="I1467" s="3"/>
      <c r="J1467" s="3"/>
      <c r="K1467" s="36"/>
      <c r="L1467" s="38"/>
      <c r="M1467" s="37"/>
      <c r="N1467" s="37"/>
      <c r="O1467" s="37"/>
    </row>
    <row r="1468" spans="1:15" x14ac:dyDescent="0.2">
      <c r="A1468">
        <f>+MassCurves!A1436</f>
        <v>1432</v>
      </c>
      <c r="B1468" s="10">
        <f t="shared" si="110"/>
        <v>5.5220000000000002</v>
      </c>
      <c r="C1468" s="3">
        <f t="shared" ca="1" si="114"/>
        <v>6.0000000000000844E-2</v>
      </c>
      <c r="D1468" s="9">
        <f t="shared" ca="1" si="111"/>
        <v>0</v>
      </c>
      <c r="E1468" s="10">
        <f t="shared" ca="1" si="112"/>
        <v>0.21849999999999997</v>
      </c>
      <c r="F1468" s="9">
        <f t="shared" ca="1" si="113"/>
        <v>6.6094065000000923E-2</v>
      </c>
      <c r="G1468" s="7"/>
      <c r="H1468" s="9"/>
      <c r="I1468" s="3"/>
      <c r="J1468" s="3"/>
      <c r="K1468" s="36"/>
      <c r="L1468" s="38"/>
      <c r="M1468" s="37"/>
      <c r="N1468" s="37"/>
      <c r="O1468" s="37"/>
    </row>
    <row r="1469" spans="1:15" x14ac:dyDescent="0.2">
      <c r="A1469">
        <f>+MassCurves!A1437</f>
        <v>1433</v>
      </c>
      <c r="B1469" s="10">
        <f t="shared" si="110"/>
        <v>5.5230000000000006</v>
      </c>
      <c r="C1469" s="3">
        <f t="shared" ca="1" si="114"/>
        <v>6.0000000000000844E-2</v>
      </c>
      <c r="D1469" s="9">
        <f t="shared" ca="1" si="111"/>
        <v>0</v>
      </c>
      <c r="E1469" s="10">
        <f t="shared" ca="1" si="112"/>
        <v>0.21849999999999997</v>
      </c>
      <c r="F1469" s="9">
        <f t="shared" ca="1" si="113"/>
        <v>6.6094065000000923E-2</v>
      </c>
      <c r="G1469" s="7"/>
      <c r="H1469" s="9"/>
      <c r="I1469" s="3"/>
      <c r="J1469" s="3"/>
      <c r="K1469" s="36"/>
      <c r="L1469" s="38"/>
      <c r="M1469" s="37"/>
      <c r="N1469" s="37"/>
      <c r="O1469" s="37"/>
    </row>
    <row r="1470" spans="1:15" x14ac:dyDescent="0.2">
      <c r="A1470">
        <f>+MassCurves!A1438</f>
        <v>1434</v>
      </c>
      <c r="B1470" s="10">
        <f t="shared" si="110"/>
        <v>5.524</v>
      </c>
      <c r="C1470" s="3">
        <f t="shared" ca="1" si="114"/>
        <v>5.9999999999998728E-2</v>
      </c>
      <c r="D1470" s="9">
        <f t="shared" ca="1" si="111"/>
        <v>0</v>
      </c>
      <c r="E1470" s="10">
        <f t="shared" ca="1" si="112"/>
        <v>0.21849999999999997</v>
      </c>
      <c r="F1470" s="9">
        <f t="shared" ca="1" si="113"/>
        <v>6.6094064999998592E-2</v>
      </c>
      <c r="G1470" s="7"/>
      <c r="H1470" s="9"/>
      <c r="I1470" s="3"/>
      <c r="J1470" s="3"/>
      <c r="K1470" s="36"/>
      <c r="L1470" s="38"/>
      <c r="M1470" s="37"/>
      <c r="N1470" s="37"/>
      <c r="O1470" s="37"/>
    </row>
    <row r="1471" spans="1:15" x14ac:dyDescent="0.2">
      <c r="A1471">
        <f>+MassCurves!A1439</f>
        <v>1435</v>
      </c>
      <c r="B1471" s="10">
        <f t="shared" si="110"/>
        <v>5.5250000000000004</v>
      </c>
      <c r="C1471" s="3">
        <f t="shared" ca="1" si="114"/>
        <v>6.0000000000000844E-2</v>
      </c>
      <c r="D1471" s="9">
        <f t="shared" ca="1" si="111"/>
        <v>0</v>
      </c>
      <c r="E1471" s="10">
        <f t="shared" ca="1" si="112"/>
        <v>0.21849999999999997</v>
      </c>
      <c r="F1471" s="9">
        <f t="shared" ca="1" si="113"/>
        <v>6.6094065000000923E-2</v>
      </c>
      <c r="G1471" s="7"/>
      <c r="H1471" s="9"/>
      <c r="I1471" s="3"/>
      <c r="J1471" s="3"/>
      <c r="K1471" s="36"/>
      <c r="L1471" s="38"/>
      <c r="M1471" s="37"/>
      <c r="N1471" s="37"/>
      <c r="O1471" s="37"/>
    </row>
    <row r="1472" spans="1:15" x14ac:dyDescent="0.2">
      <c r="A1472">
        <f>+MassCurves!A1440</f>
        <v>1436</v>
      </c>
      <c r="B1472" s="10">
        <f t="shared" si="110"/>
        <v>5.5259999999999998</v>
      </c>
      <c r="C1472" s="3">
        <f t="shared" ca="1" si="114"/>
        <v>5.9999999999998728E-2</v>
      </c>
      <c r="D1472" s="9">
        <f t="shared" ca="1" si="111"/>
        <v>0</v>
      </c>
      <c r="E1472" s="10">
        <f t="shared" ca="1" si="112"/>
        <v>0.21849999999999997</v>
      </c>
      <c r="F1472" s="9">
        <f t="shared" ca="1" si="113"/>
        <v>6.6094064999998592E-2</v>
      </c>
      <c r="G1472" s="7"/>
      <c r="H1472" s="9"/>
      <c r="I1472" s="3"/>
      <c r="J1472" s="3"/>
      <c r="K1472" s="36"/>
      <c r="L1472" s="38"/>
      <c r="M1472" s="37"/>
      <c r="N1472" s="37"/>
      <c r="O1472" s="37"/>
    </row>
    <row r="1473" spans="1:15" x14ac:dyDescent="0.2">
      <c r="A1473">
        <f>+MassCurves!A1441</f>
        <v>1437</v>
      </c>
      <c r="B1473" s="10">
        <f t="shared" si="110"/>
        <v>5.5270000000000001</v>
      </c>
      <c r="C1473" s="3">
        <f t="shared" ca="1" si="114"/>
        <v>5.9999999999998728E-2</v>
      </c>
      <c r="D1473" s="9">
        <f t="shared" ca="1" si="111"/>
        <v>0</v>
      </c>
      <c r="E1473" s="10">
        <f t="shared" ca="1" si="112"/>
        <v>0.21849999999999997</v>
      </c>
      <c r="F1473" s="9">
        <f t="shared" ca="1" si="113"/>
        <v>6.6094064999998592E-2</v>
      </c>
      <c r="G1473" s="7"/>
      <c r="H1473" s="9"/>
      <c r="I1473" s="3"/>
      <c r="J1473" s="3"/>
      <c r="K1473" s="36"/>
      <c r="L1473" s="38"/>
      <c r="M1473" s="37"/>
      <c r="N1473" s="37"/>
      <c r="O1473" s="37"/>
    </row>
    <row r="1474" spans="1:15" x14ac:dyDescent="0.2">
      <c r="A1474">
        <f>+MassCurves!A1442</f>
        <v>1438</v>
      </c>
      <c r="B1474" s="10">
        <f t="shared" si="110"/>
        <v>5.5280000000000005</v>
      </c>
      <c r="C1474" s="3">
        <f t="shared" ca="1" si="114"/>
        <v>6.0000000000000844E-2</v>
      </c>
      <c r="D1474" s="9">
        <f t="shared" ca="1" si="111"/>
        <v>0</v>
      </c>
      <c r="E1474" s="10">
        <f t="shared" ca="1" si="112"/>
        <v>0.21849999999999997</v>
      </c>
      <c r="F1474" s="9">
        <f t="shared" ca="1" si="113"/>
        <v>6.6094065000000923E-2</v>
      </c>
      <c r="G1474" s="7"/>
      <c r="H1474" s="9"/>
      <c r="I1474" s="3"/>
      <c r="J1474" s="3"/>
      <c r="K1474" s="36"/>
      <c r="L1474" s="38"/>
      <c r="M1474" s="37"/>
      <c r="N1474" s="37"/>
      <c r="O1474" s="37"/>
    </row>
    <row r="1475" spans="1:15" x14ac:dyDescent="0.2">
      <c r="A1475">
        <f>+MassCurves!A1443</f>
        <v>1439</v>
      </c>
      <c r="B1475" s="10">
        <f t="shared" si="110"/>
        <v>5.5289999999999999</v>
      </c>
      <c r="C1475" s="3">
        <f t="shared" ca="1" si="114"/>
        <v>5.9999999999998728E-2</v>
      </c>
      <c r="D1475" s="9">
        <f t="shared" ca="1" si="111"/>
        <v>0</v>
      </c>
      <c r="E1475" s="10">
        <f t="shared" ca="1" si="112"/>
        <v>0.21849999999999997</v>
      </c>
      <c r="F1475" s="9">
        <f t="shared" ca="1" si="113"/>
        <v>6.6094064999998592E-2</v>
      </c>
      <c r="G1475" s="7"/>
      <c r="H1475" s="9"/>
      <c r="I1475" s="3"/>
      <c r="J1475" s="3"/>
      <c r="K1475" s="36"/>
      <c r="L1475" s="38"/>
      <c r="M1475" s="37"/>
      <c r="N1475" s="37"/>
      <c r="O1475" s="37"/>
    </row>
    <row r="1476" spans="1:15" x14ac:dyDescent="0.2">
      <c r="A1476">
        <f>+MassCurves!A1444</f>
        <v>1440</v>
      </c>
      <c r="B1476" s="10">
        <f t="shared" si="110"/>
        <v>5.53</v>
      </c>
      <c r="C1476" s="3">
        <f t="shared" ca="1" si="114"/>
        <v>6.0000000000000844E-2</v>
      </c>
      <c r="D1476" s="9">
        <f t="shared" ca="1" si="111"/>
        <v>0</v>
      </c>
      <c r="E1476" s="10">
        <f t="shared" ca="1" si="112"/>
        <v>0.21849999999999997</v>
      </c>
      <c r="F1476" s="9">
        <f t="shared" ca="1" si="113"/>
        <v>6.6094065000000923E-2</v>
      </c>
      <c r="G1476" s="7"/>
      <c r="H1476" s="9"/>
      <c r="I1476" s="3"/>
      <c r="J1476" s="3"/>
      <c r="K1476" s="36"/>
      <c r="L1476" s="38"/>
      <c r="M1476" s="37"/>
      <c r="N1476" s="37"/>
      <c r="O1476" s="37"/>
    </row>
    <row r="1477" spans="1:15" x14ac:dyDescent="0.2">
      <c r="A1477">
        <f>+MassCurves!A1445</f>
        <v>1441</v>
      </c>
      <c r="B1477" s="10">
        <f t="shared" si="110"/>
        <v>5.53</v>
      </c>
      <c r="C1477" s="3">
        <f t="shared" ca="1" si="114"/>
        <v>5.7600000000000054E-2</v>
      </c>
      <c r="D1477" s="9">
        <f t="shared" ca="1" si="111"/>
        <v>0</v>
      </c>
      <c r="E1477" s="10">
        <f t="shared" ca="1" si="112"/>
        <v>0.21849999999999997</v>
      </c>
      <c r="F1477" s="9">
        <f t="shared" ca="1" si="113"/>
        <v>6.3450302400000047E-2</v>
      </c>
      <c r="G1477" s="7"/>
      <c r="H1477" s="9"/>
      <c r="I1477" s="3"/>
      <c r="J1477" s="3"/>
      <c r="K1477" s="36"/>
      <c r="L1477" s="38"/>
      <c r="M1477" s="37"/>
      <c r="N1477" s="37"/>
      <c r="O1477" s="37"/>
    </row>
    <row r="1478" spans="1:15" x14ac:dyDescent="0.2">
      <c r="A1478">
        <f>+MassCurves!A1446</f>
        <v>1442</v>
      </c>
      <c r="B1478" s="10">
        <f t="shared" si="110"/>
        <v>5.53</v>
      </c>
      <c r="C1478" s="3">
        <f t="shared" ca="1" si="114"/>
        <v>5.519999999999925E-2</v>
      </c>
      <c r="D1478" s="9">
        <f t="shared" ca="1" si="111"/>
        <v>0</v>
      </c>
      <c r="E1478" s="10">
        <f t="shared" ca="1" si="112"/>
        <v>0.21849999999999997</v>
      </c>
      <c r="F1478" s="9">
        <f t="shared" ca="1" si="113"/>
        <v>6.0806539799999164E-2</v>
      </c>
      <c r="G1478" s="7"/>
      <c r="H1478" s="9"/>
      <c r="I1478" s="3"/>
      <c r="J1478" s="3"/>
      <c r="K1478" s="36"/>
      <c r="L1478" s="38"/>
      <c r="M1478" s="37"/>
      <c r="N1478" s="37"/>
      <c r="O1478" s="37"/>
    </row>
    <row r="1479" spans="1:15" x14ac:dyDescent="0.2">
      <c r="A1479">
        <f>+MassCurves!A1447</f>
        <v>1443</v>
      </c>
      <c r="B1479" s="10">
        <f t="shared" si="110"/>
        <v>5.53</v>
      </c>
      <c r="C1479" s="3">
        <f t="shared" ca="1" si="114"/>
        <v>5.2800000000000583E-2</v>
      </c>
      <c r="D1479" s="9">
        <f t="shared" ca="1" si="111"/>
        <v>0</v>
      </c>
      <c r="E1479" s="10">
        <f t="shared" ca="1" si="112"/>
        <v>0.21849999999999997</v>
      </c>
      <c r="F1479" s="9">
        <f t="shared" ca="1" si="113"/>
        <v>5.8162777200000633E-2</v>
      </c>
      <c r="G1479" s="7"/>
      <c r="H1479" s="9"/>
      <c r="I1479" s="3"/>
      <c r="J1479" s="3"/>
      <c r="K1479" s="36"/>
      <c r="L1479" s="38"/>
      <c r="M1479" s="37"/>
      <c r="N1479" s="37"/>
      <c r="O1479" s="37"/>
    </row>
    <row r="1480" spans="1:15" x14ac:dyDescent="0.2">
      <c r="A1480">
        <f>+MassCurves!A1448</f>
        <v>1444</v>
      </c>
      <c r="B1480" s="10">
        <f t="shared" si="110"/>
        <v>5.53</v>
      </c>
      <c r="C1480" s="3">
        <f t="shared" ca="1" si="114"/>
        <v>5.0399999999999778E-2</v>
      </c>
      <c r="D1480" s="9">
        <f t="shared" ca="1" si="111"/>
        <v>0</v>
      </c>
      <c r="E1480" s="10">
        <f t="shared" ca="1" si="112"/>
        <v>0.21849999999999997</v>
      </c>
      <c r="F1480" s="9">
        <f t="shared" ca="1" si="113"/>
        <v>5.551901459999975E-2</v>
      </c>
      <c r="G1480" s="7"/>
      <c r="H1480" s="9"/>
      <c r="I1480" s="3"/>
      <c r="J1480" s="3"/>
      <c r="K1480" s="36"/>
      <c r="L1480" s="38"/>
      <c r="M1480" s="37"/>
      <c r="N1480" s="37"/>
      <c r="O1480" s="37"/>
    </row>
    <row r="1481" spans="1:15" x14ac:dyDescent="0.2">
      <c r="A1481">
        <f>+MassCurves!A1449</f>
        <v>1445</v>
      </c>
      <c r="B1481" s="10">
        <f t="shared" si="110"/>
        <v>5.53</v>
      </c>
      <c r="C1481" s="3">
        <f t="shared" ca="1" si="114"/>
        <v>4.8000000000001111E-2</v>
      </c>
      <c r="D1481" s="9">
        <f t="shared" ca="1" si="111"/>
        <v>0</v>
      </c>
      <c r="E1481" s="10">
        <f t="shared" ca="1" si="112"/>
        <v>0.21849999999999997</v>
      </c>
      <c r="F1481" s="9">
        <f t="shared" ca="1" si="113"/>
        <v>5.2875252000001219E-2</v>
      </c>
      <c r="G1481" s="7"/>
      <c r="H1481" s="9"/>
      <c r="I1481" s="3"/>
      <c r="J1481" s="3"/>
      <c r="K1481" s="36"/>
      <c r="L1481" s="38"/>
      <c r="M1481" s="37"/>
      <c r="N1481" s="37"/>
      <c r="O1481" s="37"/>
    </row>
    <row r="1482" spans="1:15" x14ac:dyDescent="0.2">
      <c r="A1482">
        <f>+MassCurves!A1450</f>
        <v>1446</v>
      </c>
      <c r="B1482" s="10">
        <f t="shared" si="110"/>
        <v>5.53</v>
      </c>
      <c r="C1482" s="3">
        <f t="shared" ca="1" si="114"/>
        <v>4.5600000000000307E-2</v>
      </c>
      <c r="D1482" s="9">
        <f t="shared" ca="1" si="111"/>
        <v>0</v>
      </c>
      <c r="E1482" s="10">
        <f t="shared" ca="1" si="112"/>
        <v>0.21849999999999997</v>
      </c>
      <c r="F1482" s="9">
        <f t="shared" ca="1" si="113"/>
        <v>5.0231489400000329E-2</v>
      </c>
      <c r="G1482" s="7"/>
      <c r="H1482" s="9"/>
      <c r="I1482" s="3"/>
      <c r="J1482" s="3"/>
      <c r="K1482" s="36"/>
      <c r="L1482" s="38"/>
      <c r="M1482" s="37"/>
      <c r="N1482" s="37"/>
      <c r="O1482" s="37"/>
    </row>
    <row r="1483" spans="1:15" x14ac:dyDescent="0.2">
      <c r="A1483">
        <f>+MassCurves!A1451</f>
        <v>1447</v>
      </c>
      <c r="B1483" s="10">
        <f t="shared" si="110"/>
        <v>5.53</v>
      </c>
      <c r="C1483" s="3">
        <f t="shared" ca="1" si="114"/>
        <v>4.319999999999951E-2</v>
      </c>
      <c r="D1483" s="9">
        <f t="shared" ca="1" si="111"/>
        <v>0</v>
      </c>
      <c r="E1483" s="10">
        <f t="shared" ca="1" si="112"/>
        <v>0.21849999999999997</v>
      </c>
      <c r="F1483" s="9">
        <f t="shared" ca="1" si="113"/>
        <v>4.7587726799999452E-2</v>
      </c>
      <c r="G1483" s="7"/>
      <c r="H1483" s="9"/>
      <c r="I1483" s="3"/>
      <c r="J1483" s="3"/>
      <c r="K1483" s="36"/>
      <c r="L1483" s="38"/>
      <c r="M1483" s="37"/>
      <c r="N1483" s="37"/>
      <c r="O1483" s="37"/>
    </row>
    <row r="1484" spans="1:15" x14ac:dyDescent="0.2">
      <c r="A1484">
        <f>+MassCurves!A1452</f>
        <v>1448</v>
      </c>
      <c r="B1484" s="10">
        <f t="shared" si="110"/>
        <v>5.53</v>
      </c>
      <c r="C1484" s="3">
        <f t="shared" ca="1" si="114"/>
        <v>4.0800000000000836E-2</v>
      </c>
      <c r="D1484" s="9">
        <f t="shared" ca="1" si="111"/>
        <v>0</v>
      </c>
      <c r="E1484" s="10">
        <f t="shared" ca="1" si="112"/>
        <v>0.21849999999999997</v>
      </c>
      <c r="F1484" s="9">
        <f t="shared" ca="1" si="113"/>
        <v>4.4943964200000908E-2</v>
      </c>
      <c r="G1484" s="7"/>
      <c r="H1484" s="9"/>
      <c r="I1484" s="3"/>
      <c r="J1484" s="3"/>
      <c r="K1484" s="36"/>
      <c r="L1484" s="38"/>
      <c r="M1484" s="37"/>
      <c r="N1484" s="37"/>
      <c r="O1484" s="37"/>
    </row>
    <row r="1485" spans="1:15" x14ac:dyDescent="0.2">
      <c r="A1485">
        <f>+MassCurves!A1453</f>
        <v>1449</v>
      </c>
      <c r="B1485" s="10">
        <f t="shared" si="110"/>
        <v>5.53</v>
      </c>
      <c r="C1485" s="3">
        <f t="shared" ca="1" si="114"/>
        <v>3.8400000000000038E-2</v>
      </c>
      <c r="D1485" s="9">
        <f t="shared" ca="1" si="111"/>
        <v>0</v>
      </c>
      <c r="E1485" s="10">
        <f t="shared" ca="1" si="112"/>
        <v>0.21849999999999997</v>
      </c>
      <c r="F1485" s="9">
        <f t="shared" ca="1" si="113"/>
        <v>4.2300201600000038E-2</v>
      </c>
      <c r="G1485" s="7"/>
      <c r="H1485" s="9"/>
      <c r="I1485" s="3"/>
      <c r="J1485" s="3"/>
      <c r="K1485" s="36"/>
      <c r="L1485" s="38"/>
      <c r="M1485" s="37"/>
      <c r="N1485" s="37"/>
      <c r="O1485" s="37"/>
    </row>
    <row r="1486" spans="1:15" x14ac:dyDescent="0.2">
      <c r="A1486">
        <f>+MassCurves!A1454</f>
        <v>1450</v>
      </c>
      <c r="B1486" s="10">
        <f t="shared" si="110"/>
        <v>5.53</v>
      </c>
      <c r="C1486" s="3">
        <f t="shared" ca="1" si="114"/>
        <v>3.5999999999999234E-2</v>
      </c>
      <c r="D1486" s="9">
        <f t="shared" ca="1" si="111"/>
        <v>0</v>
      </c>
      <c r="E1486" s="10">
        <f t="shared" ca="1" si="112"/>
        <v>0.21849999999999997</v>
      </c>
      <c r="F1486" s="9">
        <f t="shared" ca="1" si="113"/>
        <v>3.9656438999999148E-2</v>
      </c>
      <c r="G1486" s="7"/>
      <c r="H1486" s="9"/>
      <c r="I1486" s="3"/>
      <c r="J1486" s="3"/>
      <c r="K1486" s="36"/>
      <c r="L1486" s="38"/>
      <c r="M1486" s="37"/>
      <c r="N1486" s="37"/>
      <c r="O1486" s="37"/>
    </row>
    <row r="1487" spans="1:15" x14ac:dyDescent="0.2">
      <c r="A1487">
        <f>+MassCurves!A1455</f>
        <v>1451</v>
      </c>
      <c r="B1487" s="10">
        <f t="shared" si="110"/>
        <v>5.53</v>
      </c>
      <c r="C1487" s="3">
        <f t="shared" ca="1" si="114"/>
        <v>3.360000000000056E-2</v>
      </c>
      <c r="D1487" s="9">
        <f t="shared" ca="1" si="111"/>
        <v>0</v>
      </c>
      <c r="E1487" s="10">
        <f t="shared" ca="1" si="112"/>
        <v>0.21849999999999997</v>
      </c>
      <c r="F1487" s="9">
        <f t="shared" ca="1" si="113"/>
        <v>3.701267640000061E-2</v>
      </c>
      <c r="G1487" s="7"/>
      <c r="H1487" s="9"/>
      <c r="I1487" s="3"/>
      <c r="J1487" s="3"/>
      <c r="K1487" s="36"/>
      <c r="L1487" s="38"/>
      <c r="M1487" s="37"/>
      <c r="N1487" s="37"/>
      <c r="O1487" s="37"/>
    </row>
    <row r="1488" spans="1:15" x14ac:dyDescent="0.2">
      <c r="A1488">
        <f>+MassCurves!A1456</f>
        <v>1452</v>
      </c>
      <c r="B1488" s="10">
        <f t="shared" si="110"/>
        <v>5.53</v>
      </c>
      <c r="C1488" s="3">
        <f t="shared" ca="1" si="114"/>
        <v>3.1199999999999763E-2</v>
      </c>
      <c r="D1488" s="9">
        <f t="shared" ca="1" si="111"/>
        <v>0</v>
      </c>
      <c r="E1488" s="10">
        <f t="shared" ca="1" si="112"/>
        <v>0.21849999999999997</v>
      </c>
      <c r="F1488" s="9">
        <f t="shared" ca="1" si="113"/>
        <v>3.4368913799999734E-2</v>
      </c>
      <c r="G1488" s="7"/>
      <c r="H1488" s="9"/>
      <c r="I1488" s="3"/>
      <c r="J1488" s="3"/>
      <c r="K1488" s="36"/>
      <c r="L1488" s="38"/>
      <c r="M1488" s="37"/>
      <c r="N1488" s="37"/>
      <c r="O1488" s="37"/>
    </row>
    <row r="1489" spans="1:15" x14ac:dyDescent="0.2">
      <c r="A1489">
        <f>+MassCurves!A1457</f>
        <v>1453</v>
      </c>
      <c r="B1489" s="10">
        <f t="shared" si="110"/>
        <v>5.53</v>
      </c>
      <c r="C1489" s="3">
        <f t="shared" ca="1" si="114"/>
        <v>2.8799999999998958E-2</v>
      </c>
      <c r="D1489" s="9">
        <f t="shared" ca="1" si="111"/>
        <v>0</v>
      </c>
      <c r="E1489" s="10">
        <f t="shared" ca="1" si="112"/>
        <v>0.21849999999999997</v>
      </c>
      <c r="F1489" s="9">
        <f t="shared" ca="1" si="113"/>
        <v>3.1725151199998844E-2</v>
      </c>
      <c r="G1489" s="7"/>
      <c r="H1489" s="9"/>
      <c r="I1489" s="3"/>
      <c r="J1489" s="3"/>
      <c r="K1489" s="36"/>
      <c r="L1489" s="38"/>
      <c r="M1489" s="37"/>
      <c r="N1489" s="37"/>
      <c r="O1489" s="37"/>
    </row>
    <row r="1490" spans="1:15" x14ac:dyDescent="0.2">
      <c r="A1490">
        <f>+MassCurves!A1458</f>
        <v>1454</v>
      </c>
      <c r="B1490" s="10">
        <f t="shared" si="110"/>
        <v>5.53</v>
      </c>
      <c r="C1490" s="3">
        <f t="shared" ca="1" si="114"/>
        <v>2.6400000000000291E-2</v>
      </c>
      <c r="D1490" s="9">
        <f t="shared" ca="1" si="111"/>
        <v>0</v>
      </c>
      <c r="E1490" s="10">
        <f t="shared" ca="1" si="112"/>
        <v>0.21849999999999997</v>
      </c>
      <c r="F1490" s="9">
        <f t="shared" ca="1" si="113"/>
        <v>2.9081388600000316E-2</v>
      </c>
      <c r="G1490" s="7"/>
      <c r="H1490" s="9"/>
      <c r="I1490" s="3"/>
      <c r="J1490" s="3"/>
      <c r="K1490" s="36"/>
      <c r="L1490" s="38"/>
      <c r="M1490" s="37"/>
      <c r="N1490" s="37"/>
      <c r="O1490" s="37"/>
    </row>
    <row r="1491" spans="1:15" x14ac:dyDescent="0.2">
      <c r="A1491">
        <f>+MassCurves!A1459</f>
        <v>1455</v>
      </c>
      <c r="B1491" s="10">
        <f t="shared" si="110"/>
        <v>5.53</v>
      </c>
      <c r="C1491" s="3">
        <f t="shared" ca="1" si="114"/>
        <v>2.3999999999999487E-2</v>
      </c>
      <c r="D1491" s="9">
        <f t="shared" ca="1" si="111"/>
        <v>0</v>
      </c>
      <c r="E1491" s="10">
        <f t="shared" ca="1" si="112"/>
        <v>0.21849999999999997</v>
      </c>
      <c r="F1491" s="9">
        <f t="shared" ca="1" si="113"/>
        <v>2.6437625999999433E-2</v>
      </c>
      <c r="G1491" s="7"/>
      <c r="H1491" s="9"/>
      <c r="I1491" s="3"/>
      <c r="J1491" s="3"/>
      <c r="K1491" s="36"/>
      <c r="L1491" s="38"/>
      <c r="M1491" s="37"/>
      <c r="N1491" s="37"/>
      <c r="O1491" s="37"/>
    </row>
    <row r="1492" spans="1:15" x14ac:dyDescent="0.2">
      <c r="A1492">
        <f>+MassCurves!A1460</f>
        <v>1456</v>
      </c>
      <c r="B1492" s="10">
        <f t="shared" si="110"/>
        <v>5.53</v>
      </c>
      <c r="C1492" s="3">
        <f t="shared" ca="1" si="114"/>
        <v>2.1600000000000816E-2</v>
      </c>
      <c r="D1492" s="9">
        <f t="shared" ca="1" si="111"/>
        <v>0</v>
      </c>
      <c r="E1492" s="10">
        <f t="shared" ca="1" si="112"/>
        <v>0.21849999999999997</v>
      </c>
      <c r="F1492" s="9">
        <f t="shared" ca="1" si="113"/>
        <v>2.3793863400000895E-2</v>
      </c>
      <c r="G1492" s="7"/>
      <c r="H1492" s="9"/>
      <c r="I1492" s="3"/>
      <c r="J1492" s="3"/>
      <c r="K1492" s="36"/>
      <c r="L1492" s="38"/>
      <c r="M1492" s="37"/>
      <c r="N1492" s="37"/>
      <c r="O1492" s="37"/>
    </row>
    <row r="1493" spans="1:15" x14ac:dyDescent="0.2">
      <c r="A1493">
        <f>+MassCurves!A1461</f>
        <v>1457</v>
      </c>
      <c r="B1493" s="10">
        <f t="shared" si="110"/>
        <v>5.53</v>
      </c>
      <c r="C1493" s="3">
        <f t="shared" ca="1" si="114"/>
        <v>1.9200000000000019E-2</v>
      </c>
      <c r="D1493" s="9">
        <f t="shared" ca="1" si="111"/>
        <v>0</v>
      </c>
      <c r="E1493" s="10">
        <f t="shared" ca="1" si="112"/>
        <v>0.21849999999999997</v>
      </c>
      <c r="F1493" s="9">
        <f t="shared" ca="1" si="113"/>
        <v>2.1150100800000019E-2</v>
      </c>
      <c r="G1493" s="7"/>
      <c r="H1493" s="9"/>
      <c r="I1493" s="3"/>
      <c r="J1493" s="3"/>
      <c r="K1493" s="36"/>
      <c r="L1493" s="38"/>
      <c r="M1493" s="37"/>
      <c r="N1493" s="37"/>
      <c r="O1493" s="37"/>
    </row>
    <row r="1494" spans="1:15" x14ac:dyDescent="0.2">
      <c r="A1494">
        <f>+MassCurves!A1462</f>
        <v>1458</v>
      </c>
      <c r="B1494" s="10">
        <f t="shared" si="110"/>
        <v>5.53</v>
      </c>
      <c r="C1494" s="3">
        <f t="shared" ca="1" si="114"/>
        <v>1.6799999999999215E-2</v>
      </c>
      <c r="D1494" s="9">
        <f t="shared" ca="1" si="111"/>
        <v>0</v>
      </c>
      <c r="E1494" s="10">
        <f t="shared" ca="1" si="112"/>
        <v>0.21849999999999997</v>
      </c>
      <c r="F1494" s="9">
        <f t="shared" ca="1" si="113"/>
        <v>1.8506338199999129E-2</v>
      </c>
      <c r="G1494" s="7"/>
      <c r="H1494" s="9"/>
      <c r="I1494" s="3"/>
      <c r="J1494" s="3"/>
      <c r="K1494" s="36"/>
      <c r="L1494" s="38"/>
      <c r="M1494" s="37"/>
      <c r="N1494" s="37"/>
      <c r="O1494" s="37"/>
    </row>
    <row r="1495" spans="1:15" x14ac:dyDescent="0.2">
      <c r="A1495">
        <f>+MassCurves!A1463</f>
        <v>1459</v>
      </c>
      <c r="B1495" s="10">
        <f t="shared" si="110"/>
        <v>5.53</v>
      </c>
      <c r="C1495" s="3">
        <f t="shared" ca="1" si="114"/>
        <v>1.4400000000000544E-2</v>
      </c>
      <c r="D1495" s="9">
        <f t="shared" ca="1" si="111"/>
        <v>0</v>
      </c>
      <c r="E1495" s="10">
        <f t="shared" ca="1" si="112"/>
        <v>0.21849999999999997</v>
      </c>
      <c r="F1495" s="9">
        <f t="shared" ca="1" si="113"/>
        <v>1.5862575600000598E-2</v>
      </c>
      <c r="G1495" s="7"/>
      <c r="H1495" s="9"/>
      <c r="I1495" s="3"/>
      <c r="J1495" s="3"/>
      <c r="K1495" s="36"/>
      <c r="L1495" s="38"/>
      <c r="M1495" s="37"/>
      <c r="N1495" s="37"/>
      <c r="O1495" s="37"/>
    </row>
    <row r="1496" spans="1:15" x14ac:dyDescent="0.2">
      <c r="A1496">
        <f>+MassCurves!A1464</f>
        <v>1460</v>
      </c>
      <c r="B1496" s="10">
        <f t="shared" si="110"/>
        <v>5.53</v>
      </c>
      <c r="C1496" s="3">
        <f t="shared" ca="1" si="114"/>
        <v>1.1999999999999744E-2</v>
      </c>
      <c r="D1496" s="9">
        <f t="shared" ca="1" si="111"/>
        <v>0</v>
      </c>
      <c r="E1496" s="10">
        <f t="shared" ca="1" si="112"/>
        <v>0.21849999999999997</v>
      </c>
      <c r="F1496" s="9">
        <f t="shared" ca="1" si="113"/>
        <v>1.3218812999999717E-2</v>
      </c>
      <c r="G1496" s="7"/>
      <c r="H1496" s="9"/>
      <c r="I1496" s="3"/>
      <c r="J1496" s="3"/>
      <c r="K1496" s="36"/>
      <c r="L1496" s="38"/>
      <c r="M1496" s="37"/>
      <c r="N1496" s="37"/>
      <c r="O1496" s="37"/>
    </row>
    <row r="1497" spans="1:15" x14ac:dyDescent="0.2">
      <c r="A1497">
        <f>+MassCurves!A1465</f>
        <v>1461</v>
      </c>
      <c r="B1497" s="10">
        <f t="shared" si="110"/>
        <v>5.53</v>
      </c>
      <c r="C1497" s="3">
        <f t="shared" ca="1" si="114"/>
        <v>9.6000000000010747E-3</v>
      </c>
      <c r="D1497" s="9">
        <f t="shared" ca="1" si="111"/>
        <v>0</v>
      </c>
      <c r="E1497" s="10">
        <f t="shared" ca="1" si="112"/>
        <v>0.21849999999999997</v>
      </c>
      <c r="F1497" s="9">
        <f t="shared" ca="1" si="113"/>
        <v>1.0575050400001181E-2</v>
      </c>
      <c r="G1497" s="7"/>
      <c r="H1497" s="9"/>
      <c r="I1497" s="3"/>
      <c r="J1497" s="3"/>
      <c r="K1497" s="36"/>
      <c r="L1497" s="38"/>
      <c r="M1497" s="37"/>
      <c r="N1497" s="37"/>
      <c r="O1497" s="37"/>
    </row>
    <row r="1498" spans="1:15" x14ac:dyDescent="0.2">
      <c r="A1498">
        <f>+MassCurves!A1466</f>
        <v>1462</v>
      </c>
      <c r="B1498" s="10">
        <f t="shared" si="110"/>
        <v>5.53</v>
      </c>
      <c r="C1498" s="3">
        <f t="shared" ca="1" si="114"/>
        <v>7.2000000000002722E-3</v>
      </c>
      <c r="D1498" s="9">
        <f t="shared" ca="1" si="111"/>
        <v>0</v>
      </c>
      <c r="E1498" s="10">
        <f t="shared" ca="1" si="112"/>
        <v>0.21849999999999997</v>
      </c>
      <c r="F1498" s="9">
        <f t="shared" ca="1" si="113"/>
        <v>7.9312878000002991E-3</v>
      </c>
      <c r="G1498" s="7"/>
      <c r="H1498" s="9"/>
      <c r="I1498" s="3"/>
      <c r="J1498" s="3"/>
      <c r="K1498" s="36"/>
      <c r="L1498" s="38"/>
      <c r="M1498" s="37"/>
      <c r="N1498" s="37"/>
      <c r="O1498" s="37"/>
    </row>
    <row r="1499" spans="1:15" x14ac:dyDescent="0.2">
      <c r="A1499">
        <f>+MassCurves!A1467</f>
        <v>1463</v>
      </c>
      <c r="B1499" s="10">
        <f t="shared" si="110"/>
        <v>5.53</v>
      </c>
      <c r="C1499" s="3">
        <f t="shared" ca="1" si="114"/>
        <v>4.7999999999994714E-3</v>
      </c>
      <c r="D1499" s="9">
        <f t="shared" ca="1" si="111"/>
        <v>0</v>
      </c>
      <c r="E1499" s="10">
        <f t="shared" ca="1" si="112"/>
        <v>0.21849999999999997</v>
      </c>
      <c r="F1499" s="9">
        <f t="shared" ca="1" si="113"/>
        <v>5.2875251999994167E-3</v>
      </c>
      <c r="G1499" s="7"/>
      <c r="H1499" s="9"/>
      <c r="I1499" s="3"/>
      <c r="J1499" s="3"/>
      <c r="K1499" s="36"/>
      <c r="L1499" s="38"/>
      <c r="M1499" s="37"/>
      <c r="N1499" s="37"/>
      <c r="O1499" s="37"/>
    </row>
    <row r="1500" spans="1:15" x14ac:dyDescent="0.2">
      <c r="A1500">
        <f>+MassCurves!A1468</f>
        <v>1464</v>
      </c>
      <c r="B1500" s="10">
        <f t="shared" si="110"/>
        <v>5.53</v>
      </c>
      <c r="C1500" s="3">
        <f t="shared" ca="1" si="114"/>
        <v>2.4000000000008017E-3</v>
      </c>
      <c r="D1500" s="9">
        <f t="shared" ca="1" si="111"/>
        <v>0</v>
      </c>
      <c r="E1500" s="10">
        <f t="shared" ca="1" si="112"/>
        <v>0.21849999999999997</v>
      </c>
      <c r="F1500" s="9">
        <f t="shared" ca="1" si="113"/>
        <v>2.6437626000008828E-3</v>
      </c>
      <c r="G1500" s="7"/>
      <c r="H1500" s="9"/>
      <c r="I1500" s="3"/>
      <c r="J1500" s="3"/>
      <c r="K1500" s="36"/>
      <c r="L1500" s="38"/>
      <c r="M1500" s="37"/>
      <c r="N1500" s="37"/>
      <c r="O1500" s="37"/>
    </row>
    <row r="1501" spans="1:15" x14ac:dyDescent="0.2">
      <c r="A1501">
        <f>+MassCurves!A1469</f>
        <v>1465</v>
      </c>
      <c r="B1501" s="10">
        <f t="shared" si="110"/>
        <v>5.53</v>
      </c>
      <c r="C1501" s="3">
        <f t="shared" ca="1" si="114"/>
        <v>0</v>
      </c>
      <c r="D1501" s="9">
        <f t="shared" ca="1" si="111"/>
        <v>0</v>
      </c>
      <c r="E1501" s="10">
        <f t="shared" ca="1" si="112"/>
        <v>0.21849999999999997</v>
      </c>
      <c r="F1501" s="9">
        <f t="shared" ca="1" si="113"/>
        <v>0</v>
      </c>
      <c r="G1501" s="7"/>
      <c r="H1501" s="9"/>
      <c r="I1501" s="3"/>
      <c r="J1501" s="3"/>
      <c r="K1501" s="36"/>
      <c r="L1501" s="38"/>
      <c r="M1501" s="37"/>
      <c r="N1501" s="37"/>
      <c r="O1501" s="37"/>
    </row>
    <row r="1502" spans="1:15" x14ac:dyDescent="0.2">
      <c r="A1502">
        <f>+MassCurves!A1470</f>
        <v>1466</v>
      </c>
      <c r="B1502" s="10">
        <f t="shared" si="110"/>
        <v>5.53</v>
      </c>
      <c r="C1502" s="3">
        <f t="shared" ca="1" si="114"/>
        <v>0</v>
      </c>
      <c r="D1502" s="9">
        <f t="shared" ca="1" si="111"/>
        <v>0</v>
      </c>
      <c r="E1502" s="10">
        <f t="shared" ca="1" si="112"/>
        <v>0.21849999999999997</v>
      </c>
      <c r="F1502" s="9">
        <f t="shared" ca="1" si="113"/>
        <v>0</v>
      </c>
      <c r="G1502" s="7"/>
      <c r="H1502" s="9"/>
      <c r="I1502" s="3"/>
      <c r="J1502" s="3"/>
      <c r="K1502" s="36"/>
      <c r="L1502" s="38"/>
      <c r="M1502" s="37"/>
      <c r="N1502" s="37"/>
      <c r="O1502" s="37"/>
    </row>
    <row r="1503" spans="1:15" x14ac:dyDescent="0.2">
      <c r="A1503">
        <f>+MassCurves!A1471</f>
        <v>1467</v>
      </c>
      <c r="B1503" s="10">
        <f t="shared" si="110"/>
        <v>5.53</v>
      </c>
      <c r="C1503" s="3">
        <f t="shared" ca="1" si="114"/>
        <v>0</v>
      </c>
      <c r="D1503" s="9">
        <f t="shared" ca="1" si="111"/>
        <v>0</v>
      </c>
      <c r="E1503" s="10">
        <f t="shared" ca="1" si="112"/>
        <v>0.21849999999999997</v>
      </c>
      <c r="F1503" s="9">
        <f t="shared" ca="1" si="113"/>
        <v>0</v>
      </c>
      <c r="G1503" s="7"/>
      <c r="H1503" s="9"/>
      <c r="I1503" s="3"/>
      <c r="J1503" s="3"/>
      <c r="K1503" s="36"/>
      <c r="L1503" s="38"/>
      <c r="M1503" s="37"/>
      <c r="N1503" s="37"/>
      <c r="O1503" s="37"/>
    </row>
    <row r="1504" spans="1:15" x14ac:dyDescent="0.2">
      <c r="A1504">
        <f>+MassCurves!A1472</f>
        <v>1468</v>
      </c>
      <c r="B1504" s="10">
        <f t="shared" si="110"/>
        <v>5.53</v>
      </c>
      <c r="C1504" s="3">
        <f t="shared" ca="1" si="114"/>
        <v>0</v>
      </c>
      <c r="D1504" s="9">
        <f t="shared" ca="1" si="111"/>
        <v>0</v>
      </c>
      <c r="E1504" s="10">
        <f t="shared" ca="1" si="112"/>
        <v>0.21849999999999997</v>
      </c>
      <c r="F1504" s="9">
        <f t="shared" ca="1" si="113"/>
        <v>0</v>
      </c>
      <c r="G1504" s="7"/>
      <c r="H1504" s="9"/>
      <c r="I1504" s="3"/>
      <c r="J1504" s="3"/>
      <c r="K1504" s="36"/>
      <c r="L1504" s="38"/>
      <c r="M1504" s="37"/>
      <c r="N1504" s="37"/>
      <c r="O1504" s="37"/>
    </row>
    <row r="1505" spans="1:15" x14ac:dyDescent="0.2">
      <c r="A1505">
        <f>+MassCurves!A1473</f>
        <v>1469</v>
      </c>
      <c r="B1505" s="10">
        <f t="shared" si="110"/>
        <v>5.53</v>
      </c>
      <c r="C1505" s="3">
        <f t="shared" ca="1" si="114"/>
        <v>0</v>
      </c>
      <c r="D1505" s="9">
        <f t="shared" ca="1" si="111"/>
        <v>0</v>
      </c>
      <c r="E1505" s="10">
        <f t="shared" ca="1" si="112"/>
        <v>0.21849999999999997</v>
      </c>
      <c r="F1505" s="9">
        <f t="shared" ca="1" si="113"/>
        <v>0</v>
      </c>
      <c r="G1505" s="7"/>
      <c r="H1505" s="9"/>
      <c r="I1505" s="3"/>
      <c r="J1505" s="3"/>
      <c r="K1505" s="36"/>
      <c r="L1505" s="38"/>
      <c r="M1505" s="37"/>
      <c r="N1505" s="37"/>
      <c r="O1505" s="37"/>
    </row>
    <row r="1506" spans="1:15" x14ac:dyDescent="0.2">
      <c r="A1506">
        <f>+MassCurves!A1474</f>
        <v>1470</v>
      </c>
      <c r="B1506" s="10">
        <f t="shared" si="110"/>
        <v>5.53</v>
      </c>
      <c r="C1506" s="3">
        <f t="shared" ca="1" si="114"/>
        <v>0</v>
      </c>
      <c r="D1506" s="9">
        <f t="shared" ca="1" si="111"/>
        <v>0</v>
      </c>
      <c r="E1506" s="10">
        <f t="shared" ca="1" si="112"/>
        <v>0.21849999999999997</v>
      </c>
      <c r="F1506" s="9">
        <f t="shared" ca="1" si="113"/>
        <v>0</v>
      </c>
      <c r="G1506" s="7"/>
      <c r="H1506" s="9"/>
      <c r="I1506" s="3"/>
      <c r="J1506" s="3"/>
      <c r="K1506" s="36"/>
      <c r="L1506" s="38"/>
      <c r="M1506" s="37"/>
      <c r="N1506" s="37"/>
      <c r="O1506" s="37"/>
    </row>
    <row r="1507" spans="1:15" x14ac:dyDescent="0.2">
      <c r="A1507">
        <f>+MassCurves!A1475</f>
        <v>1471</v>
      </c>
      <c r="B1507" s="10">
        <f t="shared" si="110"/>
        <v>5.53</v>
      </c>
      <c r="C1507" s="3">
        <f t="shared" ca="1" si="114"/>
        <v>0</v>
      </c>
      <c r="D1507" s="9">
        <f t="shared" ca="1" si="111"/>
        <v>0</v>
      </c>
      <c r="E1507" s="10">
        <f t="shared" ca="1" si="112"/>
        <v>0.21849999999999997</v>
      </c>
      <c r="F1507" s="9">
        <f t="shared" ca="1" si="113"/>
        <v>0</v>
      </c>
      <c r="G1507" s="7"/>
      <c r="H1507" s="9"/>
      <c r="I1507" s="3"/>
      <c r="J1507" s="3"/>
      <c r="K1507" s="36"/>
      <c r="L1507" s="38"/>
      <c r="M1507" s="37"/>
      <c r="N1507" s="37"/>
      <c r="O1507" s="37"/>
    </row>
    <row r="1508" spans="1:15" x14ac:dyDescent="0.2">
      <c r="A1508">
        <f>+MassCurves!A1476</f>
        <v>1472</v>
      </c>
      <c r="B1508" s="10">
        <f t="shared" ref="B1508:B1536" si="115">+HLOOKUP($B$9,MassCurve,(A1508+2))</f>
        <v>5.53</v>
      </c>
      <c r="C1508" s="3">
        <f t="shared" ca="1" si="114"/>
        <v>0</v>
      </c>
      <c r="D1508" s="9">
        <f t="shared" ca="1" si="111"/>
        <v>0</v>
      </c>
      <c r="E1508" s="10">
        <f t="shared" ca="1" si="112"/>
        <v>0.21849999999999997</v>
      </c>
      <c r="F1508" s="9">
        <f t="shared" ca="1" si="113"/>
        <v>0</v>
      </c>
      <c r="G1508" s="7"/>
      <c r="H1508" s="9"/>
      <c r="I1508" s="3"/>
      <c r="J1508" s="3"/>
      <c r="K1508" s="36"/>
      <c r="L1508" s="38"/>
      <c r="M1508" s="37"/>
      <c r="N1508" s="37"/>
      <c r="O1508" s="37"/>
    </row>
    <row r="1509" spans="1:15" x14ac:dyDescent="0.2">
      <c r="A1509">
        <f>+MassCurves!A1477</f>
        <v>1473</v>
      </c>
      <c r="B1509" s="10">
        <f t="shared" si="115"/>
        <v>5.53</v>
      </c>
      <c r="C1509" s="3">
        <f t="shared" ca="1" si="114"/>
        <v>0</v>
      </c>
      <c r="D1509" s="9">
        <f t="shared" ref="D1509:D1536" ca="1" si="116">VLOOKUP(C1509,Cinterp,$B$10+1)</f>
        <v>0</v>
      </c>
      <c r="E1509" s="10">
        <f t="shared" ref="E1509:E1536" ca="1" si="117">0.95*MAX(0,$B$7)/100+D1509*(1-MAX(0,$B$7)/100)</f>
        <v>0.21849999999999997</v>
      </c>
      <c r="F1509" s="9">
        <f t="shared" ref="F1509:F1536" ca="1" si="118">+E1509*C1509*MAX(0.05,$B$5)*1.0083</f>
        <v>0</v>
      </c>
      <c r="G1509" s="7"/>
      <c r="H1509" s="9"/>
      <c r="I1509" s="3"/>
      <c r="J1509" s="3"/>
      <c r="K1509" s="36"/>
      <c r="L1509" s="38"/>
      <c r="M1509" s="37"/>
      <c r="N1509" s="37"/>
      <c r="O1509" s="37"/>
    </row>
    <row r="1510" spans="1:15" x14ac:dyDescent="0.2">
      <c r="A1510">
        <f>+MassCurves!A1478</f>
        <v>1474</v>
      </c>
      <c r="B1510" s="10">
        <f t="shared" si="115"/>
        <v>5.53</v>
      </c>
      <c r="C1510" s="3">
        <f t="shared" ref="C1510:C1536" ca="1" si="119">+IF(A1510&lt;MAX(5,$B$6),(B1510-B1509)*60,(B1510-OFFSET(B1510,-MAX(5,$B$6),0,1,1))/(A1510-OFFSET(A1510,-MAX(5,$B$6),0,1,1))*60)</f>
        <v>0</v>
      </c>
      <c r="D1510" s="9">
        <f t="shared" ca="1" si="116"/>
        <v>0</v>
      </c>
      <c r="E1510" s="10">
        <f t="shared" ca="1" si="117"/>
        <v>0.21849999999999997</v>
      </c>
      <c r="F1510" s="9">
        <f t="shared" ca="1" si="118"/>
        <v>0</v>
      </c>
      <c r="G1510" s="7"/>
      <c r="H1510" s="9"/>
      <c r="I1510" s="3"/>
      <c r="J1510" s="3"/>
      <c r="K1510" s="36"/>
      <c r="L1510" s="38"/>
      <c r="M1510" s="37"/>
      <c r="N1510" s="37"/>
      <c r="O1510" s="37"/>
    </row>
    <row r="1511" spans="1:15" x14ac:dyDescent="0.2">
      <c r="A1511">
        <f>+MassCurves!A1479</f>
        <v>1475</v>
      </c>
      <c r="B1511" s="10">
        <f t="shared" si="115"/>
        <v>5.53</v>
      </c>
      <c r="C1511" s="3">
        <f t="shared" ca="1" si="119"/>
        <v>0</v>
      </c>
      <c r="D1511" s="9">
        <f t="shared" ca="1" si="116"/>
        <v>0</v>
      </c>
      <c r="E1511" s="10">
        <f t="shared" ca="1" si="117"/>
        <v>0.21849999999999997</v>
      </c>
      <c r="F1511" s="9">
        <f t="shared" ca="1" si="118"/>
        <v>0</v>
      </c>
      <c r="G1511" s="7"/>
      <c r="H1511" s="9"/>
      <c r="I1511" s="3"/>
      <c r="J1511" s="3"/>
      <c r="K1511" s="36"/>
      <c r="L1511" s="38"/>
      <c r="M1511" s="37"/>
      <c r="N1511" s="37"/>
      <c r="O1511" s="37"/>
    </row>
    <row r="1512" spans="1:15" x14ac:dyDescent="0.2">
      <c r="A1512">
        <f>+MassCurves!A1480</f>
        <v>1476</v>
      </c>
      <c r="B1512" s="10">
        <f t="shared" si="115"/>
        <v>5.53</v>
      </c>
      <c r="C1512" s="3">
        <f t="shared" ca="1" si="119"/>
        <v>0</v>
      </c>
      <c r="D1512" s="9">
        <f t="shared" ca="1" si="116"/>
        <v>0</v>
      </c>
      <c r="E1512" s="10">
        <f t="shared" ca="1" si="117"/>
        <v>0.21849999999999997</v>
      </c>
      <c r="F1512" s="9">
        <f t="shared" ca="1" si="118"/>
        <v>0</v>
      </c>
      <c r="G1512" s="7"/>
      <c r="H1512" s="9"/>
      <c r="I1512" s="3"/>
      <c r="J1512" s="3"/>
      <c r="K1512" s="36"/>
      <c r="L1512" s="38"/>
      <c r="M1512" s="37"/>
      <c r="N1512" s="37"/>
      <c r="O1512" s="37"/>
    </row>
    <row r="1513" spans="1:15" x14ac:dyDescent="0.2">
      <c r="A1513">
        <f>+MassCurves!A1481</f>
        <v>1477</v>
      </c>
      <c r="B1513" s="10">
        <f t="shared" si="115"/>
        <v>5.53</v>
      </c>
      <c r="C1513" s="3">
        <f t="shared" ca="1" si="119"/>
        <v>0</v>
      </c>
      <c r="D1513" s="9">
        <f t="shared" ca="1" si="116"/>
        <v>0</v>
      </c>
      <c r="E1513" s="10">
        <f t="shared" ca="1" si="117"/>
        <v>0.21849999999999997</v>
      </c>
      <c r="F1513" s="9">
        <f t="shared" ca="1" si="118"/>
        <v>0</v>
      </c>
      <c r="G1513" s="7"/>
      <c r="H1513" s="9"/>
      <c r="I1513" s="3"/>
      <c r="J1513" s="3"/>
      <c r="K1513" s="36"/>
      <c r="L1513" s="38"/>
      <c r="M1513" s="37"/>
      <c r="N1513" s="37"/>
      <c r="O1513" s="37"/>
    </row>
    <row r="1514" spans="1:15" x14ac:dyDescent="0.2">
      <c r="A1514">
        <f>+MassCurves!A1482</f>
        <v>1478</v>
      </c>
      <c r="B1514" s="10">
        <f t="shared" si="115"/>
        <v>5.53</v>
      </c>
      <c r="C1514" s="3">
        <f t="shared" ca="1" si="119"/>
        <v>0</v>
      </c>
      <c r="D1514" s="9">
        <f t="shared" ca="1" si="116"/>
        <v>0</v>
      </c>
      <c r="E1514" s="10">
        <f t="shared" ca="1" si="117"/>
        <v>0.21849999999999997</v>
      </c>
      <c r="F1514" s="9">
        <f t="shared" ca="1" si="118"/>
        <v>0</v>
      </c>
      <c r="G1514" s="7"/>
      <c r="H1514" s="9"/>
      <c r="I1514" s="3"/>
      <c r="J1514" s="3"/>
      <c r="K1514" s="36"/>
      <c r="L1514" s="38"/>
      <c r="M1514" s="37"/>
      <c r="N1514" s="37"/>
      <c r="O1514" s="37"/>
    </row>
    <row r="1515" spans="1:15" x14ac:dyDescent="0.2">
      <c r="A1515">
        <f>+MassCurves!A1483</f>
        <v>1479</v>
      </c>
      <c r="B1515" s="10">
        <f t="shared" si="115"/>
        <v>5.53</v>
      </c>
      <c r="C1515" s="3">
        <f t="shared" ca="1" si="119"/>
        <v>0</v>
      </c>
      <c r="D1515" s="9">
        <f t="shared" ca="1" si="116"/>
        <v>0</v>
      </c>
      <c r="E1515" s="10">
        <f t="shared" ca="1" si="117"/>
        <v>0.21849999999999997</v>
      </c>
      <c r="F1515" s="9">
        <f t="shared" ca="1" si="118"/>
        <v>0</v>
      </c>
      <c r="G1515" s="7"/>
      <c r="H1515" s="9"/>
      <c r="I1515" s="3"/>
      <c r="J1515" s="3"/>
      <c r="K1515" s="36"/>
      <c r="L1515" s="38"/>
      <c r="M1515" s="37"/>
      <c r="N1515" s="37"/>
      <c r="O1515" s="37"/>
    </row>
    <row r="1516" spans="1:15" x14ac:dyDescent="0.2">
      <c r="A1516">
        <f>+MassCurves!A1484</f>
        <v>1480</v>
      </c>
      <c r="B1516" s="10">
        <f t="shared" si="115"/>
        <v>5.53</v>
      </c>
      <c r="C1516" s="3">
        <f t="shared" ca="1" si="119"/>
        <v>0</v>
      </c>
      <c r="D1516" s="9">
        <f t="shared" ca="1" si="116"/>
        <v>0</v>
      </c>
      <c r="E1516" s="10">
        <f t="shared" ca="1" si="117"/>
        <v>0.21849999999999997</v>
      </c>
      <c r="F1516" s="9">
        <f t="shared" ca="1" si="118"/>
        <v>0</v>
      </c>
      <c r="G1516" s="7"/>
      <c r="H1516" s="9"/>
      <c r="I1516" s="3"/>
      <c r="J1516" s="3"/>
      <c r="K1516" s="36"/>
      <c r="L1516" s="38"/>
      <c r="M1516" s="37"/>
      <c r="N1516" s="37"/>
      <c r="O1516" s="37"/>
    </row>
    <row r="1517" spans="1:15" x14ac:dyDescent="0.2">
      <c r="A1517">
        <f>+MassCurves!A1485</f>
        <v>1481</v>
      </c>
      <c r="B1517" s="10">
        <f t="shared" si="115"/>
        <v>5.53</v>
      </c>
      <c r="C1517" s="3">
        <f t="shared" ca="1" si="119"/>
        <v>0</v>
      </c>
      <c r="D1517" s="9">
        <f t="shared" ca="1" si="116"/>
        <v>0</v>
      </c>
      <c r="E1517" s="10">
        <f t="shared" ca="1" si="117"/>
        <v>0.21849999999999997</v>
      </c>
      <c r="F1517" s="9">
        <f t="shared" ca="1" si="118"/>
        <v>0</v>
      </c>
      <c r="G1517" s="7"/>
      <c r="H1517" s="9"/>
      <c r="I1517" s="3"/>
      <c r="J1517" s="3"/>
      <c r="K1517" s="36"/>
      <c r="L1517" s="38"/>
      <c r="M1517" s="37"/>
      <c r="N1517" s="37"/>
      <c r="O1517" s="37"/>
    </row>
    <row r="1518" spans="1:15" x14ac:dyDescent="0.2">
      <c r="A1518">
        <f>+MassCurves!A1486</f>
        <v>1482</v>
      </c>
      <c r="B1518" s="10">
        <f t="shared" si="115"/>
        <v>5.53</v>
      </c>
      <c r="C1518" s="3">
        <f t="shared" ca="1" si="119"/>
        <v>0</v>
      </c>
      <c r="D1518" s="9">
        <f t="shared" ca="1" si="116"/>
        <v>0</v>
      </c>
      <c r="E1518" s="10">
        <f t="shared" ca="1" si="117"/>
        <v>0.21849999999999997</v>
      </c>
      <c r="F1518" s="9">
        <f t="shared" ca="1" si="118"/>
        <v>0</v>
      </c>
      <c r="G1518" s="7"/>
      <c r="H1518" s="9"/>
      <c r="I1518" s="3"/>
      <c r="J1518" s="3"/>
      <c r="K1518" s="36"/>
      <c r="L1518" s="38"/>
      <c r="M1518" s="37"/>
      <c r="N1518" s="37"/>
      <c r="O1518" s="37"/>
    </row>
    <row r="1519" spans="1:15" x14ac:dyDescent="0.2">
      <c r="A1519">
        <f>+MassCurves!A1487</f>
        <v>1483</v>
      </c>
      <c r="B1519" s="10">
        <f t="shared" si="115"/>
        <v>5.53</v>
      </c>
      <c r="C1519" s="3">
        <f t="shared" ca="1" si="119"/>
        <v>0</v>
      </c>
      <c r="D1519" s="9">
        <f t="shared" ca="1" si="116"/>
        <v>0</v>
      </c>
      <c r="E1519" s="10">
        <f t="shared" ca="1" si="117"/>
        <v>0.21849999999999997</v>
      </c>
      <c r="F1519" s="9">
        <f t="shared" ca="1" si="118"/>
        <v>0</v>
      </c>
      <c r="G1519" s="7"/>
      <c r="H1519" s="9"/>
      <c r="I1519" s="3"/>
      <c r="J1519" s="3"/>
      <c r="K1519" s="36"/>
      <c r="L1519" s="38"/>
      <c r="M1519" s="37"/>
      <c r="N1519" s="37"/>
      <c r="O1519" s="37"/>
    </row>
    <row r="1520" spans="1:15" x14ac:dyDescent="0.2">
      <c r="A1520">
        <f>+MassCurves!A1488</f>
        <v>1484</v>
      </c>
      <c r="B1520" s="10">
        <f t="shared" si="115"/>
        <v>5.53</v>
      </c>
      <c r="C1520" s="3">
        <f t="shared" ca="1" si="119"/>
        <v>0</v>
      </c>
      <c r="D1520" s="9">
        <f t="shared" ca="1" si="116"/>
        <v>0</v>
      </c>
      <c r="E1520" s="10">
        <f t="shared" ca="1" si="117"/>
        <v>0.21849999999999997</v>
      </c>
      <c r="F1520" s="9">
        <f t="shared" ca="1" si="118"/>
        <v>0</v>
      </c>
      <c r="G1520" s="7"/>
      <c r="H1520" s="9"/>
      <c r="I1520" s="3"/>
      <c r="J1520" s="3"/>
      <c r="K1520" s="36"/>
      <c r="L1520" s="38"/>
      <c r="M1520" s="37"/>
      <c r="N1520" s="37"/>
      <c r="O1520" s="37"/>
    </row>
    <row r="1521" spans="1:15" x14ac:dyDescent="0.2">
      <c r="A1521">
        <f>+MassCurves!A1489</f>
        <v>1485</v>
      </c>
      <c r="B1521" s="10">
        <f t="shared" si="115"/>
        <v>5.53</v>
      </c>
      <c r="C1521" s="3">
        <f t="shared" ca="1" si="119"/>
        <v>0</v>
      </c>
      <c r="D1521" s="9">
        <f t="shared" ca="1" si="116"/>
        <v>0</v>
      </c>
      <c r="E1521" s="10">
        <f t="shared" ca="1" si="117"/>
        <v>0.21849999999999997</v>
      </c>
      <c r="F1521" s="9">
        <f t="shared" ca="1" si="118"/>
        <v>0</v>
      </c>
      <c r="G1521" s="7"/>
      <c r="H1521" s="9"/>
      <c r="I1521" s="3"/>
      <c r="J1521" s="3"/>
      <c r="K1521" s="36"/>
      <c r="L1521" s="38"/>
      <c r="M1521" s="37"/>
      <c r="N1521" s="37"/>
      <c r="O1521" s="37"/>
    </row>
    <row r="1522" spans="1:15" x14ac:dyDescent="0.2">
      <c r="A1522">
        <f>+MassCurves!A1490</f>
        <v>1486</v>
      </c>
      <c r="B1522" s="10">
        <f t="shared" si="115"/>
        <v>5.53</v>
      </c>
      <c r="C1522" s="3">
        <f t="shared" ca="1" si="119"/>
        <v>0</v>
      </c>
      <c r="D1522" s="9">
        <f t="shared" ca="1" si="116"/>
        <v>0</v>
      </c>
      <c r="E1522" s="10">
        <f t="shared" ca="1" si="117"/>
        <v>0.21849999999999997</v>
      </c>
      <c r="F1522" s="9">
        <f t="shared" ca="1" si="118"/>
        <v>0</v>
      </c>
      <c r="G1522" s="7"/>
      <c r="H1522" s="9"/>
      <c r="I1522" s="3"/>
      <c r="J1522" s="3"/>
      <c r="K1522" s="36"/>
      <c r="L1522" s="38"/>
      <c r="M1522" s="37"/>
      <c r="N1522" s="37"/>
      <c r="O1522" s="37"/>
    </row>
    <row r="1523" spans="1:15" x14ac:dyDescent="0.2">
      <c r="A1523">
        <f>+MassCurves!A1491</f>
        <v>1487</v>
      </c>
      <c r="B1523" s="10">
        <f t="shared" si="115"/>
        <v>5.53</v>
      </c>
      <c r="C1523" s="3">
        <f t="shared" ca="1" si="119"/>
        <v>0</v>
      </c>
      <c r="D1523" s="9">
        <f t="shared" ca="1" si="116"/>
        <v>0</v>
      </c>
      <c r="E1523" s="10">
        <f t="shared" ca="1" si="117"/>
        <v>0.21849999999999997</v>
      </c>
      <c r="F1523" s="9">
        <f t="shared" ca="1" si="118"/>
        <v>0</v>
      </c>
      <c r="G1523" s="7"/>
      <c r="H1523" s="9"/>
      <c r="I1523" s="3"/>
      <c r="J1523" s="3"/>
      <c r="K1523" s="36"/>
      <c r="L1523" s="38"/>
      <c r="M1523" s="37"/>
      <c r="N1523" s="37"/>
      <c r="O1523" s="37"/>
    </row>
    <row r="1524" spans="1:15" x14ac:dyDescent="0.2">
      <c r="A1524">
        <f>+MassCurves!A1492</f>
        <v>1488</v>
      </c>
      <c r="B1524" s="10">
        <f t="shared" si="115"/>
        <v>5.53</v>
      </c>
      <c r="C1524" s="3">
        <f t="shared" ca="1" si="119"/>
        <v>0</v>
      </c>
      <c r="D1524" s="9">
        <f t="shared" ca="1" si="116"/>
        <v>0</v>
      </c>
      <c r="E1524" s="10">
        <f t="shared" ca="1" si="117"/>
        <v>0.21849999999999997</v>
      </c>
      <c r="F1524" s="9">
        <f t="shared" ca="1" si="118"/>
        <v>0</v>
      </c>
      <c r="G1524" s="7"/>
      <c r="H1524" s="9"/>
      <c r="I1524" s="3"/>
      <c r="J1524" s="3"/>
      <c r="K1524" s="36"/>
      <c r="L1524" s="38"/>
      <c r="M1524" s="37"/>
      <c r="N1524" s="37"/>
      <c r="O1524" s="37"/>
    </row>
    <row r="1525" spans="1:15" x14ac:dyDescent="0.2">
      <c r="A1525">
        <f>+MassCurves!A1493</f>
        <v>1489</v>
      </c>
      <c r="B1525" s="10">
        <f t="shared" si="115"/>
        <v>5.53</v>
      </c>
      <c r="C1525" s="3">
        <f t="shared" ca="1" si="119"/>
        <v>0</v>
      </c>
      <c r="D1525" s="9">
        <f t="shared" ca="1" si="116"/>
        <v>0</v>
      </c>
      <c r="E1525" s="10">
        <f t="shared" ca="1" si="117"/>
        <v>0.21849999999999997</v>
      </c>
      <c r="F1525" s="9">
        <f t="shared" ca="1" si="118"/>
        <v>0</v>
      </c>
      <c r="G1525" s="7"/>
      <c r="H1525" s="9"/>
      <c r="I1525" s="3"/>
      <c r="J1525" s="3"/>
      <c r="K1525" s="36"/>
      <c r="L1525" s="38"/>
      <c r="M1525" s="37"/>
      <c r="N1525" s="37"/>
      <c r="O1525" s="37"/>
    </row>
    <row r="1526" spans="1:15" x14ac:dyDescent="0.2">
      <c r="A1526">
        <f>+MassCurves!A1494</f>
        <v>1490</v>
      </c>
      <c r="B1526" s="10">
        <f t="shared" si="115"/>
        <v>5.53</v>
      </c>
      <c r="C1526" s="3">
        <f t="shared" ca="1" si="119"/>
        <v>0</v>
      </c>
      <c r="D1526" s="9">
        <f t="shared" ca="1" si="116"/>
        <v>0</v>
      </c>
      <c r="E1526" s="10">
        <f t="shared" ca="1" si="117"/>
        <v>0.21849999999999997</v>
      </c>
      <c r="F1526" s="9">
        <f t="shared" ca="1" si="118"/>
        <v>0</v>
      </c>
      <c r="G1526" s="7"/>
      <c r="H1526" s="9"/>
      <c r="I1526" s="3"/>
      <c r="J1526" s="3"/>
      <c r="K1526" s="36"/>
      <c r="L1526" s="38"/>
      <c r="M1526" s="37"/>
      <c r="N1526" s="37"/>
      <c r="O1526" s="37"/>
    </row>
    <row r="1527" spans="1:15" x14ac:dyDescent="0.2">
      <c r="A1527">
        <f>+MassCurves!A1495</f>
        <v>1491</v>
      </c>
      <c r="B1527" s="10">
        <f t="shared" si="115"/>
        <v>5.53</v>
      </c>
      <c r="C1527" s="3">
        <f t="shared" ca="1" si="119"/>
        <v>0</v>
      </c>
      <c r="D1527" s="9">
        <f t="shared" ca="1" si="116"/>
        <v>0</v>
      </c>
      <c r="E1527" s="10">
        <f t="shared" ca="1" si="117"/>
        <v>0.21849999999999997</v>
      </c>
      <c r="F1527" s="9">
        <f t="shared" ca="1" si="118"/>
        <v>0</v>
      </c>
      <c r="G1527" s="7"/>
      <c r="H1527" s="9"/>
      <c r="I1527" s="3"/>
      <c r="J1527" s="3"/>
      <c r="K1527" s="36"/>
      <c r="L1527" s="38"/>
      <c r="M1527" s="37"/>
      <c r="N1527" s="37"/>
      <c r="O1527" s="37"/>
    </row>
    <row r="1528" spans="1:15" x14ac:dyDescent="0.2">
      <c r="A1528">
        <f>+MassCurves!A1496</f>
        <v>1492</v>
      </c>
      <c r="B1528" s="10">
        <f t="shared" si="115"/>
        <v>5.53</v>
      </c>
      <c r="C1528" s="3">
        <f t="shared" ca="1" si="119"/>
        <v>0</v>
      </c>
      <c r="D1528" s="9">
        <f t="shared" ca="1" si="116"/>
        <v>0</v>
      </c>
      <c r="E1528" s="10">
        <f t="shared" ca="1" si="117"/>
        <v>0.21849999999999997</v>
      </c>
      <c r="F1528" s="9">
        <f t="shared" ca="1" si="118"/>
        <v>0</v>
      </c>
      <c r="G1528" s="7"/>
      <c r="H1528" s="9"/>
      <c r="I1528" s="3"/>
      <c r="J1528" s="3"/>
      <c r="K1528" s="36"/>
      <c r="L1528" s="38"/>
      <c r="M1528" s="37"/>
      <c r="N1528" s="37"/>
      <c r="O1528" s="37"/>
    </row>
    <row r="1529" spans="1:15" x14ac:dyDescent="0.2">
      <c r="A1529">
        <f>+MassCurves!A1497</f>
        <v>1493</v>
      </c>
      <c r="B1529" s="10">
        <f t="shared" si="115"/>
        <v>5.53</v>
      </c>
      <c r="C1529" s="3">
        <f t="shared" ca="1" si="119"/>
        <v>0</v>
      </c>
      <c r="D1529" s="9">
        <f t="shared" ca="1" si="116"/>
        <v>0</v>
      </c>
      <c r="E1529" s="10">
        <f t="shared" ca="1" si="117"/>
        <v>0.21849999999999997</v>
      </c>
      <c r="F1529" s="9">
        <f t="shared" ca="1" si="118"/>
        <v>0</v>
      </c>
      <c r="G1529" s="7"/>
      <c r="H1529" s="9"/>
      <c r="I1529" s="3"/>
      <c r="J1529" s="3"/>
      <c r="K1529" s="36"/>
      <c r="L1529" s="38"/>
      <c r="M1529" s="37"/>
      <c r="N1529" s="37"/>
      <c r="O1529" s="37"/>
    </row>
    <row r="1530" spans="1:15" x14ac:dyDescent="0.2">
      <c r="A1530">
        <f>+MassCurves!A1498</f>
        <v>1494</v>
      </c>
      <c r="B1530" s="10">
        <f t="shared" si="115"/>
        <v>5.53</v>
      </c>
      <c r="C1530" s="3">
        <f t="shared" ca="1" si="119"/>
        <v>0</v>
      </c>
      <c r="D1530" s="9">
        <f t="shared" ca="1" si="116"/>
        <v>0</v>
      </c>
      <c r="E1530" s="10">
        <f t="shared" ca="1" si="117"/>
        <v>0.21849999999999997</v>
      </c>
      <c r="F1530" s="9">
        <f t="shared" ca="1" si="118"/>
        <v>0</v>
      </c>
      <c r="G1530" s="7"/>
      <c r="H1530" s="9"/>
      <c r="I1530" s="3"/>
      <c r="J1530" s="3"/>
      <c r="K1530" s="36"/>
      <c r="L1530" s="38"/>
      <c r="M1530" s="37"/>
      <c r="N1530" s="37"/>
      <c r="O1530" s="37"/>
    </row>
    <row r="1531" spans="1:15" x14ac:dyDescent="0.2">
      <c r="A1531">
        <f>+MassCurves!A1499</f>
        <v>1495</v>
      </c>
      <c r="B1531" s="10">
        <f t="shared" si="115"/>
        <v>5.53</v>
      </c>
      <c r="C1531" s="3">
        <f t="shared" ca="1" si="119"/>
        <v>0</v>
      </c>
      <c r="D1531" s="9">
        <f t="shared" ca="1" si="116"/>
        <v>0</v>
      </c>
      <c r="E1531" s="10">
        <f t="shared" ca="1" si="117"/>
        <v>0.21849999999999997</v>
      </c>
      <c r="F1531" s="9">
        <f t="shared" ca="1" si="118"/>
        <v>0</v>
      </c>
      <c r="G1531" s="7"/>
      <c r="H1531" s="9"/>
      <c r="I1531" s="3"/>
      <c r="J1531" s="3"/>
      <c r="K1531" s="36"/>
      <c r="L1531" s="38"/>
      <c r="M1531" s="37"/>
      <c r="N1531" s="37"/>
      <c r="O1531" s="37"/>
    </row>
    <row r="1532" spans="1:15" x14ac:dyDescent="0.2">
      <c r="A1532">
        <f>+MassCurves!A1500</f>
        <v>1496</v>
      </c>
      <c r="B1532" s="10">
        <f t="shared" si="115"/>
        <v>5.53</v>
      </c>
      <c r="C1532" s="3">
        <f t="shared" ca="1" si="119"/>
        <v>0</v>
      </c>
      <c r="D1532" s="9">
        <f t="shared" ca="1" si="116"/>
        <v>0</v>
      </c>
      <c r="E1532" s="10">
        <f t="shared" ca="1" si="117"/>
        <v>0.21849999999999997</v>
      </c>
      <c r="F1532" s="9">
        <f t="shared" ca="1" si="118"/>
        <v>0</v>
      </c>
      <c r="G1532" s="7"/>
      <c r="H1532" s="9"/>
      <c r="I1532" s="3"/>
      <c r="J1532" s="3"/>
      <c r="K1532" s="36"/>
      <c r="L1532" s="38"/>
      <c r="M1532" s="37"/>
      <c r="N1532" s="37"/>
      <c r="O1532" s="37"/>
    </row>
    <row r="1533" spans="1:15" x14ac:dyDescent="0.2">
      <c r="A1533">
        <f>+MassCurves!A1501</f>
        <v>1497</v>
      </c>
      <c r="B1533" s="10">
        <f t="shared" si="115"/>
        <v>5.53</v>
      </c>
      <c r="C1533" s="3">
        <f t="shared" ca="1" si="119"/>
        <v>0</v>
      </c>
      <c r="D1533" s="9">
        <f t="shared" ca="1" si="116"/>
        <v>0</v>
      </c>
      <c r="E1533" s="10">
        <f t="shared" ca="1" si="117"/>
        <v>0.21849999999999997</v>
      </c>
      <c r="F1533" s="9">
        <f t="shared" ca="1" si="118"/>
        <v>0</v>
      </c>
      <c r="G1533" s="7"/>
      <c r="H1533" s="9"/>
      <c r="I1533" s="3"/>
      <c r="J1533" s="3"/>
      <c r="K1533" s="36"/>
      <c r="L1533" s="38"/>
      <c r="M1533" s="37"/>
      <c r="N1533" s="37"/>
      <c r="O1533" s="37"/>
    </row>
    <row r="1534" spans="1:15" x14ac:dyDescent="0.2">
      <c r="A1534">
        <f>+MassCurves!A1502</f>
        <v>1498</v>
      </c>
      <c r="B1534" s="10">
        <f t="shared" si="115"/>
        <v>5.53</v>
      </c>
      <c r="C1534" s="3">
        <f t="shared" ca="1" si="119"/>
        <v>0</v>
      </c>
      <c r="D1534" s="9">
        <f t="shared" ca="1" si="116"/>
        <v>0</v>
      </c>
      <c r="E1534" s="10">
        <f t="shared" ca="1" si="117"/>
        <v>0.21849999999999997</v>
      </c>
      <c r="F1534" s="9">
        <f t="shared" ca="1" si="118"/>
        <v>0</v>
      </c>
      <c r="G1534" s="7"/>
      <c r="H1534" s="9"/>
      <c r="I1534" s="3"/>
      <c r="J1534" s="3"/>
      <c r="K1534" s="36"/>
      <c r="L1534" s="38"/>
      <c r="M1534" s="37"/>
      <c r="N1534" s="37"/>
      <c r="O1534" s="37"/>
    </row>
    <row r="1535" spans="1:15" x14ac:dyDescent="0.2">
      <c r="A1535">
        <f>+MassCurves!A1503</f>
        <v>1499</v>
      </c>
      <c r="B1535" s="10">
        <f t="shared" si="115"/>
        <v>5.53</v>
      </c>
      <c r="C1535" s="3">
        <f t="shared" ca="1" si="119"/>
        <v>0</v>
      </c>
      <c r="D1535" s="9">
        <f t="shared" ca="1" si="116"/>
        <v>0</v>
      </c>
      <c r="E1535" s="10">
        <f t="shared" ca="1" si="117"/>
        <v>0.21849999999999997</v>
      </c>
      <c r="F1535" s="9">
        <f t="shared" ca="1" si="118"/>
        <v>0</v>
      </c>
      <c r="G1535" s="7"/>
      <c r="H1535" s="9"/>
      <c r="I1535" s="3"/>
      <c r="J1535" s="3"/>
      <c r="K1535" s="36"/>
      <c r="L1535" s="38"/>
      <c r="M1535" s="37"/>
      <c r="N1535" s="37"/>
      <c r="O1535" s="37"/>
    </row>
    <row r="1536" spans="1:15" x14ac:dyDescent="0.2">
      <c r="A1536">
        <f>+MassCurves!A1504</f>
        <v>1500</v>
      </c>
      <c r="B1536" s="10">
        <f t="shared" si="115"/>
        <v>5.53</v>
      </c>
      <c r="C1536" s="3">
        <f t="shared" ca="1" si="119"/>
        <v>0</v>
      </c>
      <c r="D1536" s="9">
        <f t="shared" ca="1" si="116"/>
        <v>0</v>
      </c>
      <c r="E1536" s="10">
        <f t="shared" ca="1" si="117"/>
        <v>0.21849999999999997</v>
      </c>
      <c r="F1536" s="9">
        <f t="shared" ca="1" si="118"/>
        <v>0</v>
      </c>
      <c r="G1536" s="7"/>
      <c r="H1536" s="9"/>
      <c r="I1536" s="3"/>
      <c r="J1536" s="3"/>
      <c r="K1536" s="36"/>
      <c r="L1536" s="38"/>
      <c r="M1536" s="37"/>
      <c r="N1536" s="37"/>
      <c r="O1536" s="37"/>
    </row>
    <row r="1537" spans="6:15" x14ac:dyDescent="0.2">
      <c r="F1537" s="14" t="s">
        <v>64</v>
      </c>
      <c r="G1537" s="7"/>
      <c r="J1537" s="3"/>
      <c r="K1537" s="36"/>
      <c r="L1537" s="38"/>
      <c r="M1537" s="37"/>
      <c r="N1537" s="37"/>
      <c r="O1537" s="37"/>
    </row>
    <row r="1538" spans="6:15" x14ac:dyDescent="0.2">
      <c r="F1538" s="7">
        <f ca="1">+SUM(F36:F1536)*60</f>
        <v>29226.973393628494</v>
      </c>
      <c r="G1538" s="7"/>
      <c r="H1538" s="7"/>
      <c r="J1538" s="3"/>
      <c r="K1538" s="36"/>
      <c r="L1538" s="38"/>
      <c r="M1538" s="37"/>
      <c r="N1538" s="37"/>
      <c r="O1538" s="37"/>
    </row>
    <row r="1539" spans="6:15" x14ac:dyDescent="0.2">
      <c r="J1539" s="3"/>
      <c r="K1539" s="36"/>
      <c r="L1539" s="38"/>
      <c r="M1539" s="37"/>
      <c r="N1539" s="37"/>
      <c r="O1539" s="37"/>
    </row>
    <row r="1540" spans="6:15" x14ac:dyDescent="0.2">
      <c r="J1540" s="3"/>
      <c r="K1540" s="36"/>
      <c r="L1540" s="38"/>
      <c r="M1540" s="37"/>
      <c r="N1540" s="37"/>
      <c r="O1540" s="37"/>
    </row>
    <row r="1541" spans="6:15" x14ac:dyDescent="0.2">
      <c r="J1541" s="3"/>
      <c r="K1541" s="36"/>
      <c r="L1541" s="38"/>
      <c r="M1541" s="37"/>
      <c r="N1541" s="37"/>
      <c r="O1541" s="37"/>
    </row>
    <row r="1542" spans="6:15" x14ac:dyDescent="0.2">
      <c r="J1542" s="3"/>
      <c r="K1542" s="36"/>
      <c r="L1542" s="38"/>
      <c r="M1542" s="37"/>
      <c r="N1542" s="37"/>
      <c r="O1542" s="37"/>
    </row>
    <row r="1543" spans="6:15" x14ac:dyDescent="0.2">
      <c r="J1543" s="3"/>
      <c r="K1543" s="36"/>
      <c r="L1543" s="38"/>
      <c r="M1543" s="37"/>
      <c r="N1543" s="37"/>
      <c r="O1543" s="37"/>
    </row>
    <row r="1544" spans="6:15" x14ac:dyDescent="0.2">
      <c r="J1544" s="3"/>
      <c r="K1544" s="36"/>
      <c r="L1544" s="38"/>
      <c r="M1544" s="37"/>
      <c r="N1544" s="37"/>
      <c r="O1544" s="37"/>
    </row>
    <row r="1545" spans="6:15" x14ac:dyDescent="0.2">
      <c r="J1545" s="3"/>
      <c r="K1545" s="36"/>
      <c r="L1545" s="38"/>
      <c r="M1545" s="37"/>
      <c r="N1545" s="37"/>
      <c r="O1545" s="37"/>
    </row>
    <row r="1546" spans="6:15" x14ac:dyDescent="0.2">
      <c r="J1546" s="3"/>
      <c r="K1546" s="36"/>
      <c r="L1546" s="38"/>
      <c r="M1546" s="37"/>
      <c r="N1546" s="37"/>
      <c r="O1546" s="37"/>
    </row>
    <row r="1547" spans="6:15" x14ac:dyDescent="0.2">
      <c r="J1547" s="3"/>
      <c r="K1547" s="36"/>
      <c r="L1547" s="38"/>
      <c r="M1547" s="37"/>
      <c r="N1547" s="37"/>
      <c r="O1547" s="37"/>
    </row>
    <row r="1548" spans="6:15" x14ac:dyDescent="0.2">
      <c r="J1548" s="3"/>
      <c r="K1548" s="36"/>
      <c r="L1548" s="38"/>
      <c r="M1548" s="37"/>
      <c r="N1548" s="37"/>
      <c r="O1548" s="37"/>
    </row>
    <row r="1549" spans="6:15" x14ac:dyDescent="0.2">
      <c r="J1549" s="3"/>
      <c r="K1549" s="36"/>
      <c r="L1549" s="38"/>
      <c r="M1549" s="37"/>
      <c r="N1549" s="37"/>
      <c r="O1549" s="37"/>
    </row>
    <row r="1550" spans="6:15" x14ac:dyDescent="0.2">
      <c r="J1550" s="3"/>
      <c r="K1550" s="36"/>
      <c r="L1550" s="38"/>
      <c r="M1550" s="37"/>
      <c r="N1550" s="37"/>
      <c r="O1550" s="37"/>
    </row>
    <row r="1551" spans="6:15" x14ac:dyDescent="0.2">
      <c r="J1551" s="3"/>
      <c r="K1551" s="36"/>
      <c r="L1551" s="38"/>
      <c r="M1551" s="37"/>
      <c r="N1551" s="37"/>
      <c r="O1551" s="37"/>
    </row>
    <row r="1552" spans="6:15" x14ac:dyDescent="0.2">
      <c r="J1552" s="3"/>
      <c r="K1552" s="36"/>
      <c r="L1552" s="38"/>
      <c r="M1552" s="37"/>
      <c r="N1552" s="37"/>
      <c r="O1552" s="37"/>
    </row>
    <row r="1553" spans="10:15" x14ac:dyDescent="0.2">
      <c r="J1553" s="3"/>
      <c r="K1553" s="36"/>
      <c r="L1553" s="38"/>
      <c r="M1553" s="37"/>
      <c r="N1553" s="37"/>
      <c r="O1553" s="37"/>
    </row>
    <row r="1554" spans="10:15" x14ac:dyDescent="0.2">
      <c r="J1554" s="3"/>
      <c r="K1554" s="36"/>
      <c r="L1554" s="38"/>
      <c r="M1554" s="37"/>
      <c r="N1554" s="37"/>
      <c r="O1554" s="37"/>
    </row>
    <row r="1555" spans="10:15" x14ac:dyDescent="0.2">
      <c r="J1555" s="3"/>
      <c r="K1555" s="36"/>
      <c r="L1555" s="38"/>
      <c r="M1555" s="37"/>
      <c r="N1555" s="37"/>
      <c r="O1555" s="37"/>
    </row>
    <row r="1556" spans="10:15" x14ac:dyDescent="0.2">
      <c r="J1556" s="3"/>
      <c r="K1556" s="36"/>
      <c r="L1556" s="38"/>
      <c r="M1556" s="37"/>
      <c r="N1556" s="37"/>
      <c r="O1556" s="37"/>
    </row>
    <row r="1557" spans="10:15" x14ac:dyDescent="0.2">
      <c r="J1557" s="3"/>
      <c r="K1557" s="36"/>
      <c r="L1557" s="38"/>
      <c r="M1557" s="37"/>
      <c r="N1557" s="37"/>
      <c r="O1557" s="37"/>
    </row>
    <row r="1558" spans="10:15" x14ac:dyDescent="0.2">
      <c r="J1558" s="3"/>
      <c r="K1558" s="36"/>
      <c r="L1558" s="38"/>
      <c r="M1558" s="37"/>
      <c r="N1558" s="37"/>
      <c r="O1558" s="37"/>
    </row>
    <row r="1559" spans="10:15" x14ac:dyDescent="0.2">
      <c r="J1559" s="3"/>
      <c r="K1559" s="36"/>
      <c r="L1559" s="38"/>
      <c r="M1559" s="37"/>
      <c r="N1559" s="37"/>
      <c r="O1559" s="37"/>
    </row>
    <row r="1560" spans="10:15" x14ac:dyDescent="0.2">
      <c r="J1560" s="3"/>
      <c r="K1560" s="36"/>
      <c r="L1560" s="38"/>
      <c r="M1560" s="37"/>
      <c r="N1560" s="37"/>
      <c r="O1560" s="37"/>
    </row>
    <row r="1561" spans="10:15" x14ac:dyDescent="0.2">
      <c r="J1561" s="3"/>
      <c r="K1561" s="36"/>
      <c r="L1561" s="38"/>
      <c r="M1561" s="37"/>
      <c r="N1561" s="37"/>
      <c r="O1561" s="37"/>
    </row>
    <row r="1562" spans="10:15" x14ac:dyDescent="0.2">
      <c r="J1562" s="3"/>
      <c r="K1562" s="36"/>
      <c r="L1562" s="38"/>
      <c r="M1562" s="37"/>
      <c r="N1562" s="37"/>
      <c r="O1562" s="37"/>
    </row>
    <row r="1563" spans="10:15" x14ac:dyDescent="0.2">
      <c r="J1563" s="3"/>
      <c r="K1563" s="36"/>
      <c r="L1563" s="38"/>
      <c r="M1563" s="37"/>
      <c r="N1563" s="37"/>
      <c r="O1563" s="37"/>
    </row>
    <row r="1564" spans="10:15" x14ac:dyDescent="0.2">
      <c r="J1564" s="3"/>
      <c r="K1564" s="36"/>
      <c r="L1564" s="38"/>
      <c r="M1564" s="37"/>
      <c r="N1564" s="37"/>
      <c r="O1564" s="37"/>
    </row>
    <row r="1565" spans="10:15" x14ac:dyDescent="0.2">
      <c r="J1565" s="3"/>
      <c r="K1565" s="36"/>
      <c r="L1565" s="38"/>
      <c r="M1565" s="37"/>
      <c r="N1565" s="37"/>
      <c r="O1565" s="37"/>
    </row>
    <row r="1566" spans="10:15" x14ac:dyDescent="0.2">
      <c r="J1566" s="3"/>
      <c r="K1566" s="36"/>
      <c r="L1566" s="38"/>
      <c r="M1566" s="37"/>
      <c r="N1566" s="37"/>
      <c r="O1566" s="37"/>
    </row>
    <row r="1567" spans="10:15" x14ac:dyDescent="0.2">
      <c r="J1567" s="3"/>
      <c r="K1567" s="36"/>
      <c r="L1567" s="38"/>
      <c r="M1567" s="37"/>
      <c r="N1567" s="37"/>
      <c r="O1567" s="37"/>
    </row>
    <row r="1568" spans="10:15" x14ac:dyDescent="0.2">
      <c r="J1568" s="3"/>
      <c r="K1568" s="36"/>
      <c r="L1568" s="38"/>
      <c r="M1568" s="37"/>
      <c r="N1568" s="37"/>
      <c r="O1568" s="37"/>
    </row>
    <row r="1569" spans="10:15" x14ac:dyDescent="0.2">
      <c r="J1569" s="3"/>
      <c r="K1569" s="36"/>
      <c r="L1569" s="38"/>
      <c r="M1569" s="37"/>
      <c r="N1569" s="37"/>
      <c r="O1569" s="37"/>
    </row>
    <row r="1570" spans="10:15" x14ac:dyDescent="0.2">
      <c r="J1570" s="3"/>
      <c r="K1570" s="36"/>
      <c r="L1570" s="38"/>
      <c r="M1570" s="37"/>
      <c r="N1570" s="37"/>
      <c r="O1570" s="37"/>
    </row>
    <row r="1571" spans="10:15" x14ac:dyDescent="0.2">
      <c r="J1571" s="3"/>
      <c r="K1571" s="36"/>
      <c r="L1571" s="38"/>
      <c r="M1571" s="37"/>
      <c r="N1571" s="37"/>
      <c r="O1571" s="37"/>
    </row>
    <row r="1572" spans="10:15" x14ac:dyDescent="0.2">
      <c r="J1572" s="3"/>
      <c r="K1572" s="36"/>
      <c r="L1572" s="38"/>
      <c r="M1572" s="37"/>
      <c r="N1572" s="37"/>
      <c r="O1572" s="37"/>
    </row>
    <row r="1573" spans="10:15" x14ac:dyDescent="0.2">
      <c r="J1573" s="3"/>
      <c r="K1573" s="36"/>
      <c r="L1573" s="38"/>
      <c r="M1573" s="37"/>
      <c r="N1573" s="37"/>
      <c r="O1573" s="37"/>
    </row>
    <row r="1574" spans="10:15" x14ac:dyDescent="0.2">
      <c r="J1574" s="3"/>
      <c r="K1574" s="36"/>
      <c r="L1574" s="38"/>
      <c r="M1574" s="37"/>
      <c r="N1574" s="37"/>
      <c r="O1574" s="37"/>
    </row>
    <row r="1575" spans="10:15" x14ac:dyDescent="0.2">
      <c r="J1575" s="3"/>
      <c r="K1575" s="36"/>
      <c r="L1575" s="38"/>
      <c r="M1575" s="37"/>
      <c r="N1575" s="37"/>
      <c r="O1575" s="37"/>
    </row>
    <row r="1576" spans="10:15" x14ac:dyDescent="0.2">
      <c r="J1576" s="3"/>
      <c r="K1576" s="36"/>
      <c r="L1576" s="38"/>
      <c r="M1576" s="37"/>
      <c r="N1576" s="37"/>
      <c r="O1576" s="37"/>
    </row>
    <row r="1577" spans="10:15" x14ac:dyDescent="0.2">
      <c r="J1577" s="3"/>
      <c r="K1577" s="36"/>
      <c r="L1577" s="38"/>
      <c r="M1577" s="37"/>
      <c r="N1577" s="37"/>
      <c r="O1577" s="37"/>
    </row>
    <row r="1578" spans="10:15" x14ac:dyDescent="0.2">
      <c r="J1578" s="3"/>
      <c r="K1578" s="36"/>
      <c r="L1578" s="38"/>
      <c r="M1578" s="37"/>
      <c r="N1578" s="37"/>
      <c r="O1578" s="37"/>
    </row>
    <row r="1579" spans="10:15" x14ac:dyDescent="0.2">
      <c r="J1579" s="3"/>
      <c r="K1579" s="36"/>
      <c r="L1579" s="38"/>
      <c r="M1579" s="37"/>
      <c r="N1579" s="37"/>
      <c r="O1579" s="37"/>
    </row>
    <row r="1580" spans="10:15" x14ac:dyDescent="0.2">
      <c r="J1580" s="3"/>
      <c r="K1580" s="36"/>
      <c r="L1580" s="38"/>
      <c r="M1580" s="37"/>
      <c r="N1580" s="37"/>
      <c r="O1580" s="37"/>
    </row>
    <row r="1581" spans="10:15" x14ac:dyDescent="0.2">
      <c r="J1581" s="3"/>
      <c r="K1581" s="36"/>
      <c r="L1581" s="38"/>
      <c r="M1581" s="37"/>
      <c r="N1581" s="37"/>
      <c r="O1581" s="37"/>
    </row>
    <row r="1582" spans="10:15" x14ac:dyDescent="0.2">
      <c r="J1582" s="3"/>
      <c r="K1582" s="36"/>
      <c r="L1582" s="38"/>
      <c r="M1582" s="37"/>
      <c r="N1582" s="37"/>
      <c r="O1582" s="37"/>
    </row>
    <row r="1583" spans="10:15" x14ac:dyDescent="0.2">
      <c r="J1583" s="3"/>
      <c r="K1583" s="36"/>
      <c r="L1583" s="38"/>
      <c r="M1583" s="37"/>
      <c r="N1583" s="37"/>
      <c r="O1583" s="37"/>
    </row>
    <row r="1584" spans="10:15" x14ac:dyDescent="0.2">
      <c r="J1584" s="3"/>
      <c r="K1584" s="36"/>
      <c r="L1584" s="38"/>
      <c r="M1584" s="37"/>
      <c r="N1584" s="37"/>
      <c r="O1584" s="37"/>
    </row>
    <row r="1585" spans="10:15" x14ac:dyDescent="0.2">
      <c r="J1585" s="3"/>
      <c r="K1585" s="36"/>
      <c r="L1585" s="38"/>
      <c r="M1585" s="37"/>
      <c r="N1585" s="37"/>
      <c r="O1585" s="37"/>
    </row>
    <row r="1586" spans="10:15" x14ac:dyDescent="0.2">
      <c r="J1586" s="3"/>
      <c r="K1586" s="36"/>
      <c r="L1586" s="38"/>
      <c r="M1586" s="37"/>
      <c r="N1586" s="37"/>
      <c r="O1586" s="37"/>
    </row>
    <row r="1587" spans="10:15" x14ac:dyDescent="0.2">
      <c r="J1587" s="3"/>
      <c r="K1587" s="36"/>
      <c r="L1587" s="38"/>
      <c r="M1587" s="37"/>
      <c r="N1587" s="37"/>
      <c r="O1587" s="37"/>
    </row>
    <row r="1588" spans="10:15" x14ac:dyDescent="0.2">
      <c r="J1588" s="3"/>
      <c r="K1588" s="36"/>
      <c r="L1588" s="38"/>
      <c r="M1588" s="37"/>
      <c r="N1588" s="37"/>
      <c r="O1588" s="37"/>
    </row>
    <row r="1589" spans="10:15" x14ac:dyDescent="0.2">
      <c r="J1589" s="3"/>
      <c r="K1589" s="36"/>
      <c r="L1589" s="38"/>
      <c r="M1589" s="37"/>
      <c r="N1589" s="37"/>
      <c r="O1589" s="37"/>
    </row>
    <row r="1590" spans="10:15" x14ac:dyDescent="0.2">
      <c r="J1590" s="3"/>
      <c r="K1590" s="36"/>
      <c r="L1590" s="38"/>
      <c r="M1590" s="37"/>
      <c r="N1590" s="37"/>
      <c r="O1590" s="37"/>
    </row>
    <row r="1591" spans="10:15" x14ac:dyDescent="0.2">
      <c r="J1591" s="3"/>
      <c r="K1591" s="36"/>
      <c r="L1591" s="38"/>
      <c r="M1591" s="37"/>
      <c r="N1591" s="37"/>
      <c r="O1591" s="37"/>
    </row>
    <row r="1592" spans="10:15" x14ac:dyDescent="0.2">
      <c r="J1592" s="3"/>
      <c r="K1592" s="36"/>
      <c r="L1592" s="38"/>
      <c r="M1592" s="37"/>
      <c r="N1592" s="37"/>
      <c r="O1592" s="37"/>
    </row>
    <row r="1593" spans="10:15" x14ac:dyDescent="0.2">
      <c r="J1593" s="3"/>
      <c r="K1593" s="36"/>
      <c r="L1593" s="38"/>
      <c r="M1593" s="37"/>
      <c r="N1593" s="37"/>
      <c r="O1593" s="37"/>
    </row>
    <row r="1594" spans="10:15" x14ac:dyDescent="0.2">
      <c r="J1594" s="3"/>
      <c r="K1594" s="36"/>
      <c r="L1594" s="38"/>
      <c r="M1594" s="37"/>
      <c r="N1594" s="37"/>
      <c r="O1594" s="37"/>
    </row>
    <row r="1595" spans="10:15" x14ac:dyDescent="0.2">
      <c r="J1595" s="3"/>
      <c r="K1595" s="36"/>
      <c r="L1595" s="38"/>
      <c r="M1595" s="37"/>
      <c r="N1595" s="37"/>
      <c r="O1595" s="37"/>
    </row>
    <row r="1596" spans="10:15" x14ac:dyDescent="0.2">
      <c r="J1596" s="3"/>
      <c r="K1596" s="36"/>
      <c r="L1596" s="38"/>
      <c r="M1596" s="37"/>
      <c r="N1596" s="37"/>
      <c r="O1596" s="37"/>
    </row>
    <row r="1597" spans="10:15" x14ac:dyDescent="0.2">
      <c r="J1597" s="3"/>
      <c r="K1597" s="36"/>
      <c r="L1597" s="38"/>
      <c r="M1597" s="37"/>
      <c r="N1597" s="37"/>
      <c r="O1597" s="37"/>
    </row>
    <row r="1598" spans="10:15" x14ac:dyDescent="0.2">
      <c r="J1598" s="3"/>
      <c r="K1598" s="36"/>
      <c r="L1598" s="38"/>
      <c r="M1598" s="37"/>
      <c r="N1598" s="37"/>
      <c r="O1598" s="37"/>
    </row>
    <row r="1599" spans="10:15" x14ac:dyDescent="0.2">
      <c r="J1599" s="3"/>
      <c r="K1599" s="36"/>
      <c r="L1599" s="38"/>
      <c r="M1599" s="37"/>
      <c r="N1599" s="37"/>
      <c r="O1599" s="37"/>
    </row>
    <row r="1600" spans="10:15" x14ac:dyDescent="0.2">
      <c r="J1600" s="3"/>
      <c r="K1600" s="36"/>
      <c r="L1600" s="38"/>
      <c r="M1600" s="37"/>
      <c r="N1600" s="37"/>
      <c r="O1600" s="37"/>
    </row>
    <row r="1601" spans="10:15" x14ac:dyDescent="0.2">
      <c r="J1601" s="3"/>
      <c r="K1601" s="36"/>
      <c r="L1601" s="38"/>
      <c r="M1601" s="37"/>
      <c r="N1601" s="37"/>
      <c r="O1601" s="37"/>
    </row>
    <row r="1602" spans="10:15" x14ac:dyDescent="0.2">
      <c r="J1602" s="3"/>
      <c r="K1602" s="36"/>
      <c r="L1602" s="38"/>
      <c r="M1602" s="37"/>
      <c r="N1602" s="37"/>
      <c r="O1602" s="37"/>
    </row>
    <row r="1603" spans="10:15" x14ac:dyDescent="0.2">
      <c r="J1603" s="3"/>
      <c r="K1603" s="36"/>
      <c r="L1603" s="38"/>
      <c r="M1603" s="37"/>
      <c r="N1603" s="37"/>
      <c r="O1603" s="37"/>
    </row>
    <row r="1604" spans="10:15" x14ac:dyDescent="0.2">
      <c r="J1604" s="3"/>
      <c r="K1604" s="36"/>
      <c r="L1604" s="38"/>
      <c r="M1604" s="37"/>
      <c r="N1604" s="37"/>
      <c r="O1604" s="37"/>
    </row>
    <row r="1605" spans="10:15" x14ac:dyDescent="0.2">
      <c r="J1605" s="3"/>
      <c r="K1605" s="36"/>
      <c r="L1605" s="38"/>
      <c r="M1605" s="37"/>
      <c r="N1605" s="37"/>
      <c r="O1605" s="37"/>
    </row>
    <row r="1606" spans="10:15" x14ac:dyDescent="0.2">
      <c r="J1606" s="3"/>
      <c r="K1606" s="36"/>
      <c r="L1606" s="38"/>
      <c r="M1606" s="37"/>
      <c r="N1606" s="37"/>
      <c r="O1606" s="37"/>
    </row>
    <row r="1607" spans="10:15" x14ac:dyDescent="0.2">
      <c r="J1607" s="3"/>
      <c r="K1607" s="36"/>
      <c r="L1607" s="38"/>
      <c r="M1607" s="37"/>
      <c r="N1607" s="37"/>
      <c r="O1607" s="37"/>
    </row>
    <row r="1608" spans="10:15" x14ac:dyDescent="0.2">
      <c r="J1608" s="3"/>
      <c r="K1608" s="36"/>
      <c r="L1608" s="38"/>
      <c r="M1608" s="37"/>
      <c r="N1608" s="37"/>
      <c r="O1608" s="37"/>
    </row>
    <row r="1609" spans="10:15" x14ac:dyDescent="0.2">
      <c r="J1609" s="3"/>
      <c r="K1609" s="36"/>
      <c r="L1609" s="38"/>
      <c r="M1609" s="37"/>
      <c r="N1609" s="37"/>
      <c r="O1609" s="37"/>
    </row>
    <row r="1610" spans="10:15" x14ac:dyDescent="0.2">
      <c r="J1610" s="3"/>
      <c r="K1610" s="36"/>
      <c r="L1610" s="38"/>
      <c r="M1610" s="37"/>
      <c r="N1610" s="37"/>
      <c r="O1610" s="37"/>
    </row>
    <row r="1611" spans="10:15" x14ac:dyDescent="0.2">
      <c r="J1611" s="3"/>
      <c r="K1611" s="36"/>
      <c r="L1611" s="38"/>
      <c r="M1611" s="37"/>
      <c r="N1611" s="37"/>
      <c r="O1611" s="37"/>
    </row>
    <row r="1612" spans="10:15" x14ac:dyDescent="0.2">
      <c r="J1612" s="3"/>
      <c r="K1612" s="36"/>
      <c r="L1612" s="38"/>
      <c r="M1612" s="37"/>
      <c r="N1612" s="37"/>
      <c r="O1612" s="37"/>
    </row>
    <row r="1613" spans="10:15" x14ac:dyDescent="0.2">
      <c r="J1613" s="3"/>
      <c r="K1613" s="36"/>
      <c r="L1613" s="38"/>
      <c r="M1613" s="37"/>
      <c r="N1613" s="37"/>
      <c r="O1613" s="37"/>
    </row>
    <row r="1614" spans="10:15" x14ac:dyDescent="0.2">
      <c r="J1614" s="3"/>
      <c r="K1614" s="36"/>
      <c r="L1614" s="38"/>
      <c r="M1614" s="37"/>
      <c r="N1614" s="37"/>
      <c r="O1614" s="37"/>
    </row>
    <row r="1615" spans="10:15" x14ac:dyDescent="0.2">
      <c r="J1615" s="3"/>
      <c r="K1615" s="36"/>
      <c r="L1615" s="38"/>
      <c r="M1615" s="37"/>
      <c r="N1615" s="37"/>
      <c r="O1615" s="37"/>
    </row>
    <row r="1616" spans="10:15" x14ac:dyDescent="0.2">
      <c r="J1616" s="3"/>
      <c r="K1616" s="36"/>
      <c r="L1616" s="38"/>
      <c r="M1616" s="37"/>
      <c r="N1616" s="37"/>
      <c r="O1616" s="37"/>
    </row>
    <row r="1617" spans="10:15" x14ac:dyDescent="0.2">
      <c r="J1617" s="3"/>
      <c r="K1617" s="36"/>
      <c r="L1617" s="38"/>
      <c r="M1617" s="37"/>
      <c r="N1617" s="37"/>
      <c r="O1617" s="37"/>
    </row>
    <row r="1618" spans="10:15" x14ac:dyDescent="0.2">
      <c r="J1618" s="3"/>
      <c r="K1618" s="36"/>
      <c r="L1618" s="38"/>
      <c r="M1618" s="37"/>
      <c r="N1618" s="37"/>
      <c r="O1618" s="37"/>
    </row>
    <row r="1619" spans="10:15" x14ac:dyDescent="0.2">
      <c r="J1619" s="3"/>
      <c r="K1619" s="36"/>
      <c r="L1619" s="38"/>
      <c r="M1619" s="37"/>
      <c r="N1619" s="37"/>
      <c r="O1619" s="37"/>
    </row>
    <row r="1620" spans="10:15" x14ac:dyDescent="0.2">
      <c r="J1620" s="3"/>
      <c r="K1620" s="36"/>
      <c r="L1620" s="38"/>
      <c r="M1620" s="37"/>
      <c r="N1620" s="37"/>
      <c r="O1620" s="37"/>
    </row>
    <row r="1621" spans="10:15" x14ac:dyDescent="0.2">
      <c r="J1621" s="3"/>
      <c r="K1621" s="36"/>
      <c r="L1621" s="38"/>
      <c r="M1621" s="37"/>
      <c r="N1621" s="37"/>
      <c r="O1621" s="37"/>
    </row>
    <row r="1622" spans="10:15" x14ac:dyDescent="0.2">
      <c r="J1622" s="3"/>
      <c r="K1622" s="36"/>
      <c r="L1622" s="38"/>
      <c r="M1622" s="37"/>
      <c r="N1622" s="37"/>
      <c r="O1622" s="37"/>
    </row>
    <row r="1623" spans="10:15" x14ac:dyDescent="0.2">
      <c r="J1623" s="3"/>
      <c r="K1623" s="36"/>
      <c r="L1623" s="38"/>
      <c r="M1623" s="37"/>
      <c r="N1623" s="37"/>
      <c r="O1623" s="37"/>
    </row>
    <row r="1624" spans="10:15" x14ac:dyDescent="0.2">
      <c r="J1624" s="3"/>
      <c r="K1624" s="36"/>
      <c r="L1624" s="38"/>
      <c r="M1624" s="37"/>
      <c r="N1624" s="37"/>
      <c r="O1624" s="37"/>
    </row>
    <row r="1625" spans="10:15" x14ac:dyDescent="0.2">
      <c r="J1625" s="3"/>
      <c r="K1625" s="36"/>
      <c r="L1625" s="38"/>
      <c r="M1625" s="37"/>
      <c r="N1625" s="37"/>
      <c r="O1625" s="37"/>
    </row>
    <row r="1626" spans="10:15" x14ac:dyDescent="0.2">
      <c r="J1626" s="3"/>
      <c r="K1626" s="36"/>
      <c r="L1626" s="38"/>
      <c r="M1626" s="37"/>
      <c r="N1626" s="37"/>
      <c r="O1626" s="37"/>
    </row>
    <row r="1627" spans="10:15" x14ac:dyDescent="0.2">
      <c r="J1627" s="3"/>
      <c r="K1627" s="36"/>
      <c r="L1627" s="38"/>
      <c r="M1627" s="37"/>
      <c r="N1627" s="37"/>
      <c r="O1627" s="37"/>
    </row>
    <row r="1628" spans="10:15" x14ac:dyDescent="0.2">
      <c r="J1628" s="3"/>
      <c r="K1628" s="36"/>
      <c r="L1628" s="38"/>
      <c r="M1628" s="37"/>
      <c r="N1628" s="37"/>
      <c r="O1628" s="37"/>
    </row>
    <row r="1629" spans="10:15" x14ac:dyDescent="0.2">
      <c r="J1629" s="3"/>
      <c r="K1629" s="36"/>
      <c r="L1629" s="38"/>
      <c r="M1629" s="37"/>
      <c r="N1629" s="37"/>
      <c r="O1629" s="37"/>
    </row>
    <row r="1630" spans="10:15" x14ac:dyDescent="0.2">
      <c r="J1630" s="3"/>
      <c r="K1630" s="36"/>
      <c r="L1630" s="38"/>
      <c r="M1630" s="37"/>
      <c r="N1630" s="37"/>
      <c r="O1630" s="37"/>
    </row>
    <row r="1631" spans="10:15" x14ac:dyDescent="0.2">
      <c r="J1631" s="3"/>
      <c r="K1631" s="36"/>
      <c r="L1631" s="38"/>
      <c r="M1631" s="37"/>
      <c r="N1631" s="37"/>
      <c r="O1631" s="37"/>
    </row>
    <row r="1632" spans="10:15" x14ac:dyDescent="0.2">
      <c r="J1632" s="3"/>
      <c r="K1632" s="36"/>
      <c r="L1632" s="38"/>
      <c r="M1632" s="37"/>
      <c r="N1632" s="37"/>
      <c r="O1632" s="37"/>
    </row>
    <row r="1633" spans="10:15" x14ac:dyDescent="0.2">
      <c r="J1633" s="3"/>
      <c r="K1633" s="36"/>
      <c r="L1633" s="38"/>
      <c r="M1633" s="37"/>
      <c r="N1633" s="37"/>
      <c r="O1633" s="37"/>
    </row>
    <row r="1634" spans="10:15" x14ac:dyDescent="0.2">
      <c r="J1634" s="3"/>
      <c r="K1634" s="36"/>
      <c r="L1634" s="38"/>
      <c r="M1634" s="37"/>
      <c r="N1634" s="37"/>
      <c r="O1634" s="37"/>
    </row>
    <row r="1635" spans="10:15" x14ac:dyDescent="0.2">
      <c r="J1635" s="3"/>
      <c r="K1635" s="36"/>
      <c r="L1635" s="38"/>
      <c r="M1635" s="37"/>
      <c r="N1635" s="37"/>
      <c r="O1635" s="37"/>
    </row>
    <row r="1636" spans="10:15" x14ac:dyDescent="0.2">
      <c r="J1636" s="3"/>
      <c r="K1636" s="36"/>
      <c r="L1636" s="38"/>
      <c r="M1636" s="37"/>
      <c r="N1636" s="37"/>
      <c r="O1636" s="37"/>
    </row>
    <row r="1637" spans="10:15" x14ac:dyDescent="0.2">
      <c r="J1637" s="3"/>
      <c r="K1637" s="36"/>
      <c r="L1637" s="38"/>
      <c r="M1637" s="37"/>
      <c r="N1637" s="37"/>
      <c r="O1637" s="37"/>
    </row>
    <row r="1638" spans="10:15" x14ac:dyDescent="0.2">
      <c r="J1638" s="3"/>
      <c r="K1638" s="36"/>
      <c r="L1638" s="38"/>
      <c r="M1638" s="37"/>
      <c r="N1638" s="37"/>
      <c r="O1638" s="37"/>
    </row>
    <row r="1639" spans="10:15" x14ac:dyDescent="0.2">
      <c r="J1639" s="3"/>
      <c r="K1639" s="36"/>
      <c r="L1639" s="38"/>
      <c r="M1639" s="37"/>
      <c r="N1639" s="37"/>
      <c r="O1639" s="37"/>
    </row>
    <row r="1640" spans="10:15" x14ac:dyDescent="0.2">
      <c r="J1640" s="3"/>
      <c r="K1640" s="36"/>
      <c r="L1640" s="38"/>
      <c r="M1640" s="37"/>
      <c r="N1640" s="37"/>
      <c r="O1640" s="37"/>
    </row>
    <row r="1641" spans="10:15" x14ac:dyDescent="0.2">
      <c r="J1641" s="3"/>
      <c r="K1641" s="36"/>
      <c r="L1641" s="38"/>
      <c r="M1641" s="37"/>
      <c r="N1641" s="37"/>
      <c r="O1641" s="37"/>
    </row>
    <row r="1642" spans="10:15" x14ac:dyDescent="0.2">
      <c r="J1642" s="3"/>
      <c r="K1642" s="36"/>
      <c r="L1642" s="38"/>
      <c r="M1642" s="37"/>
      <c r="N1642" s="37"/>
      <c r="O1642" s="37"/>
    </row>
    <row r="1643" spans="10:15" x14ac:dyDescent="0.2">
      <c r="J1643" s="3"/>
      <c r="K1643" s="36"/>
      <c r="L1643" s="38"/>
      <c r="M1643" s="37"/>
      <c r="N1643" s="37"/>
      <c r="O1643" s="37"/>
    </row>
    <row r="1644" spans="10:15" x14ac:dyDescent="0.2">
      <c r="J1644" s="3"/>
      <c r="K1644" s="36"/>
      <c r="L1644" s="38"/>
      <c r="M1644" s="37"/>
      <c r="N1644" s="37"/>
      <c r="O1644" s="37"/>
    </row>
    <row r="1645" spans="10:15" x14ac:dyDescent="0.2">
      <c r="J1645" s="3"/>
      <c r="K1645" s="36"/>
      <c r="L1645" s="38"/>
      <c r="M1645" s="37"/>
      <c r="N1645" s="37"/>
      <c r="O1645" s="37"/>
    </row>
    <row r="1646" spans="10:15" x14ac:dyDescent="0.2">
      <c r="J1646" s="3"/>
      <c r="K1646" s="36"/>
      <c r="L1646" s="38"/>
      <c r="M1646" s="37"/>
      <c r="N1646" s="37"/>
      <c r="O1646" s="37"/>
    </row>
    <row r="1647" spans="10:15" x14ac:dyDescent="0.2">
      <c r="J1647" s="3"/>
      <c r="K1647" s="36"/>
      <c r="L1647" s="38"/>
      <c r="M1647" s="37"/>
      <c r="N1647" s="37"/>
      <c r="O1647" s="37"/>
    </row>
    <row r="1648" spans="10:15" x14ac:dyDescent="0.2">
      <c r="J1648" s="3"/>
      <c r="K1648" s="36"/>
      <c r="L1648" s="38"/>
      <c r="M1648" s="37"/>
      <c r="N1648" s="37"/>
      <c r="O1648" s="37"/>
    </row>
    <row r="1649" spans="10:15" x14ac:dyDescent="0.2">
      <c r="J1649" s="3"/>
      <c r="K1649" s="36"/>
      <c r="L1649" s="38"/>
      <c r="M1649" s="37"/>
      <c r="N1649" s="37"/>
      <c r="O1649" s="37"/>
    </row>
    <row r="1650" spans="10:15" x14ac:dyDescent="0.2">
      <c r="J1650" s="3"/>
      <c r="K1650" s="36"/>
      <c r="L1650" s="38"/>
      <c r="M1650" s="37"/>
      <c r="N1650" s="37"/>
      <c r="O1650" s="37"/>
    </row>
    <row r="1651" spans="10:15" x14ac:dyDescent="0.2">
      <c r="J1651" s="3"/>
      <c r="K1651" s="36"/>
      <c r="L1651" s="38"/>
      <c r="M1651" s="37"/>
      <c r="N1651" s="37"/>
      <c r="O1651" s="37"/>
    </row>
    <row r="1652" spans="10:15" x14ac:dyDescent="0.2">
      <c r="J1652" s="3"/>
      <c r="K1652" s="36"/>
      <c r="L1652" s="38"/>
      <c r="M1652" s="37"/>
      <c r="N1652" s="37"/>
      <c r="O1652" s="37"/>
    </row>
    <row r="1653" spans="10:15" x14ac:dyDescent="0.2">
      <c r="J1653" s="3"/>
      <c r="K1653" s="36"/>
      <c r="L1653" s="38"/>
      <c r="M1653" s="37"/>
      <c r="N1653" s="37"/>
      <c r="O1653" s="37"/>
    </row>
    <row r="1654" spans="10:15" x14ac:dyDescent="0.2">
      <c r="J1654" s="3"/>
      <c r="K1654" s="36"/>
      <c r="L1654" s="38"/>
      <c r="M1654" s="37"/>
      <c r="N1654" s="37"/>
      <c r="O1654" s="37"/>
    </row>
    <row r="1655" spans="10:15" x14ac:dyDescent="0.2">
      <c r="J1655" s="3"/>
      <c r="K1655" s="36"/>
      <c r="L1655" s="38"/>
      <c r="M1655" s="37"/>
      <c r="N1655" s="37"/>
      <c r="O1655" s="37"/>
    </row>
    <row r="1656" spans="10:15" x14ac:dyDescent="0.2">
      <c r="J1656" s="3"/>
      <c r="K1656" s="36"/>
      <c r="L1656" s="38"/>
      <c r="M1656" s="37"/>
      <c r="N1656" s="37"/>
      <c r="O1656" s="37"/>
    </row>
    <row r="1657" spans="10:15" x14ac:dyDescent="0.2">
      <c r="J1657" s="3"/>
      <c r="K1657" s="36"/>
      <c r="L1657" s="38"/>
      <c r="M1657" s="37"/>
      <c r="N1657" s="37"/>
      <c r="O1657" s="37"/>
    </row>
    <row r="1658" spans="10:15" x14ac:dyDescent="0.2">
      <c r="J1658" s="3"/>
      <c r="K1658" s="36"/>
      <c r="L1658" s="38"/>
      <c r="M1658" s="37"/>
      <c r="N1658" s="37"/>
      <c r="O1658" s="37"/>
    </row>
    <row r="1659" spans="10:15" x14ac:dyDescent="0.2">
      <c r="J1659" s="3"/>
      <c r="K1659" s="36"/>
      <c r="L1659" s="38"/>
      <c r="M1659" s="37"/>
      <c r="N1659" s="37"/>
      <c r="O1659" s="37"/>
    </row>
    <row r="1660" spans="10:15" x14ac:dyDescent="0.2">
      <c r="J1660" s="3"/>
      <c r="K1660" s="36"/>
      <c r="L1660" s="38"/>
      <c r="M1660" s="37"/>
      <c r="N1660" s="37"/>
      <c r="O1660" s="37"/>
    </row>
    <row r="1661" spans="10:15" x14ac:dyDescent="0.2">
      <c r="J1661" s="3"/>
      <c r="K1661" s="36"/>
      <c r="L1661" s="38"/>
      <c r="M1661" s="37"/>
      <c r="N1661" s="37"/>
      <c r="O1661" s="37"/>
    </row>
    <row r="1662" spans="10:15" x14ac:dyDescent="0.2">
      <c r="J1662" s="3"/>
      <c r="K1662" s="36"/>
      <c r="L1662" s="38"/>
      <c r="M1662" s="37"/>
      <c r="N1662" s="37"/>
      <c r="O1662" s="37"/>
    </row>
    <row r="1663" spans="10:15" x14ac:dyDescent="0.2">
      <c r="J1663" s="3"/>
      <c r="K1663" s="36"/>
      <c r="L1663" s="38"/>
      <c r="M1663" s="37"/>
      <c r="N1663" s="37"/>
      <c r="O1663" s="37"/>
    </row>
    <row r="1664" spans="10:15" x14ac:dyDescent="0.2">
      <c r="J1664" s="3"/>
      <c r="K1664" s="36"/>
      <c r="L1664" s="38"/>
      <c r="M1664" s="37"/>
      <c r="N1664" s="37"/>
      <c r="O1664" s="37"/>
    </row>
    <row r="1665" spans="10:15" x14ac:dyDescent="0.2">
      <c r="J1665" s="3"/>
      <c r="K1665" s="36"/>
      <c r="L1665" s="38"/>
      <c r="M1665" s="37"/>
      <c r="N1665" s="37"/>
      <c r="O1665" s="37"/>
    </row>
    <row r="1666" spans="10:15" x14ac:dyDescent="0.2">
      <c r="J1666" s="3"/>
      <c r="K1666" s="36"/>
      <c r="L1666" s="38"/>
      <c r="M1666" s="37"/>
      <c r="N1666" s="37"/>
      <c r="O1666" s="37"/>
    </row>
    <row r="1667" spans="10:15" x14ac:dyDescent="0.2">
      <c r="J1667" s="3"/>
      <c r="K1667" s="36"/>
      <c r="L1667" s="38"/>
      <c r="M1667" s="37"/>
      <c r="N1667" s="37"/>
      <c r="O1667" s="37"/>
    </row>
    <row r="1668" spans="10:15" x14ac:dyDescent="0.2">
      <c r="J1668" s="3"/>
      <c r="K1668" s="36"/>
      <c r="L1668" s="38"/>
      <c r="M1668" s="37"/>
      <c r="N1668" s="37"/>
      <c r="O1668" s="37"/>
    </row>
    <row r="1669" spans="10:15" x14ac:dyDescent="0.2">
      <c r="J1669" s="3"/>
      <c r="K1669" s="36"/>
      <c r="L1669" s="38"/>
      <c r="M1669" s="37"/>
      <c r="N1669" s="37"/>
      <c r="O1669" s="37"/>
    </row>
    <row r="1670" spans="10:15" x14ac:dyDescent="0.2">
      <c r="J1670" s="3"/>
      <c r="K1670" s="36"/>
      <c r="L1670" s="38"/>
      <c r="M1670" s="37"/>
      <c r="N1670" s="37"/>
      <c r="O1670" s="37"/>
    </row>
    <row r="1671" spans="10:15" x14ac:dyDescent="0.2">
      <c r="J1671" s="3"/>
      <c r="K1671" s="36"/>
      <c r="L1671" s="38"/>
      <c r="M1671" s="37"/>
      <c r="N1671" s="37"/>
      <c r="O1671" s="37"/>
    </row>
    <row r="1672" spans="10:15" x14ac:dyDescent="0.2">
      <c r="J1672" s="3"/>
      <c r="K1672" s="36"/>
      <c r="L1672" s="38"/>
      <c r="M1672" s="37"/>
      <c r="N1672" s="37"/>
      <c r="O1672" s="37"/>
    </row>
    <row r="1673" spans="10:15" x14ac:dyDescent="0.2">
      <c r="J1673" s="3"/>
      <c r="K1673" s="36"/>
      <c r="L1673" s="38"/>
      <c r="M1673" s="37"/>
      <c r="N1673" s="37"/>
      <c r="O1673" s="37"/>
    </row>
    <row r="1674" spans="10:15" x14ac:dyDescent="0.2">
      <c r="J1674" s="3"/>
      <c r="K1674" s="36"/>
      <c r="L1674" s="38"/>
      <c r="M1674" s="37"/>
      <c r="N1674" s="37"/>
      <c r="O1674" s="37"/>
    </row>
    <row r="1675" spans="10:15" x14ac:dyDescent="0.2">
      <c r="J1675" s="3"/>
      <c r="K1675" s="36"/>
      <c r="L1675" s="38"/>
      <c r="M1675" s="37"/>
      <c r="N1675" s="37"/>
      <c r="O1675" s="37"/>
    </row>
    <row r="1676" spans="10:15" x14ac:dyDescent="0.2">
      <c r="J1676" s="3"/>
      <c r="K1676" s="36"/>
      <c r="L1676" s="38"/>
      <c r="M1676" s="37"/>
      <c r="N1676" s="37"/>
      <c r="O1676" s="37"/>
    </row>
    <row r="1677" spans="10:15" x14ac:dyDescent="0.2">
      <c r="J1677" s="3"/>
      <c r="K1677" s="36"/>
      <c r="L1677" s="38"/>
      <c r="M1677" s="37"/>
      <c r="N1677" s="37"/>
      <c r="O1677" s="37"/>
    </row>
    <row r="1678" spans="10:15" x14ac:dyDescent="0.2">
      <c r="J1678" s="3"/>
      <c r="K1678" s="36"/>
      <c r="L1678" s="38"/>
      <c r="M1678" s="37"/>
      <c r="N1678" s="37"/>
      <c r="O1678" s="37"/>
    </row>
    <row r="1679" spans="10:15" x14ac:dyDescent="0.2">
      <c r="J1679" s="3"/>
      <c r="K1679" s="36"/>
      <c r="L1679" s="38"/>
      <c r="M1679" s="37"/>
      <c r="N1679" s="37"/>
      <c r="O1679" s="37"/>
    </row>
    <row r="1680" spans="10:15" x14ac:dyDescent="0.2">
      <c r="J1680" s="3"/>
      <c r="K1680" s="36"/>
      <c r="L1680" s="38"/>
      <c r="M1680" s="37"/>
      <c r="N1680" s="37"/>
      <c r="O1680" s="37"/>
    </row>
    <row r="1681" spans="10:15" x14ac:dyDescent="0.2">
      <c r="J1681" s="3"/>
      <c r="K1681" s="36"/>
      <c r="L1681" s="38"/>
      <c r="M1681" s="37"/>
      <c r="N1681" s="37"/>
      <c r="O1681" s="37"/>
    </row>
    <row r="1682" spans="10:15" x14ac:dyDescent="0.2">
      <c r="J1682" s="3"/>
      <c r="K1682" s="36"/>
      <c r="L1682" s="38"/>
      <c r="M1682" s="37"/>
      <c r="N1682" s="37"/>
      <c r="O1682" s="37"/>
    </row>
    <row r="1683" spans="10:15" x14ac:dyDescent="0.2">
      <c r="J1683" s="3"/>
      <c r="K1683" s="36"/>
      <c r="L1683" s="38"/>
      <c r="M1683" s="37"/>
      <c r="N1683" s="37"/>
      <c r="O1683" s="37"/>
    </row>
    <row r="1684" spans="10:15" x14ac:dyDescent="0.2">
      <c r="J1684" s="3"/>
      <c r="K1684" s="36"/>
      <c r="L1684" s="38"/>
      <c r="M1684" s="37"/>
      <c r="N1684" s="37"/>
      <c r="O1684" s="37"/>
    </row>
    <row r="1685" spans="10:15" x14ac:dyDescent="0.2">
      <c r="J1685" s="3"/>
      <c r="K1685" s="36"/>
      <c r="L1685" s="38"/>
      <c r="M1685" s="37"/>
      <c r="N1685" s="37"/>
      <c r="O1685" s="37"/>
    </row>
    <row r="1686" spans="10:15" x14ac:dyDescent="0.2">
      <c r="J1686" s="3"/>
      <c r="K1686" s="36"/>
      <c r="L1686" s="38"/>
      <c r="M1686" s="37"/>
      <c r="N1686" s="37"/>
      <c r="O1686" s="37"/>
    </row>
    <row r="1687" spans="10:15" x14ac:dyDescent="0.2">
      <c r="J1687" s="3"/>
      <c r="K1687" s="36"/>
      <c r="L1687" s="38"/>
      <c r="M1687" s="37"/>
      <c r="N1687" s="37"/>
      <c r="O1687" s="37"/>
    </row>
    <row r="1688" spans="10:15" x14ac:dyDescent="0.2">
      <c r="J1688" s="3"/>
      <c r="K1688" s="36"/>
      <c r="L1688" s="38"/>
      <c r="M1688" s="37"/>
      <c r="N1688" s="37"/>
      <c r="O1688" s="37"/>
    </row>
    <row r="1689" spans="10:15" x14ac:dyDescent="0.2">
      <c r="J1689" s="3"/>
      <c r="K1689" s="36"/>
      <c r="L1689" s="38"/>
      <c r="M1689" s="37"/>
      <c r="N1689" s="37"/>
      <c r="O1689" s="37"/>
    </row>
    <row r="1690" spans="10:15" x14ac:dyDescent="0.2">
      <c r="J1690" s="3"/>
      <c r="K1690" s="36"/>
      <c r="L1690" s="38"/>
      <c r="M1690" s="37"/>
      <c r="N1690" s="37"/>
      <c r="O1690" s="37"/>
    </row>
    <row r="1691" spans="10:15" x14ac:dyDescent="0.2">
      <c r="J1691" s="3"/>
      <c r="K1691" s="36"/>
      <c r="L1691" s="38"/>
      <c r="M1691" s="37"/>
      <c r="N1691" s="37"/>
      <c r="O1691" s="37"/>
    </row>
    <row r="1692" spans="10:15" x14ac:dyDescent="0.2">
      <c r="J1692" s="3"/>
      <c r="K1692" s="36"/>
      <c r="L1692" s="38"/>
      <c r="M1692" s="37"/>
      <c r="N1692" s="37"/>
      <c r="O1692" s="37"/>
    </row>
    <row r="1693" spans="10:15" x14ac:dyDescent="0.2">
      <c r="J1693" s="3"/>
      <c r="K1693" s="36"/>
      <c r="L1693" s="38"/>
      <c r="M1693" s="37"/>
      <c r="N1693" s="37"/>
      <c r="O1693" s="37"/>
    </row>
    <row r="1694" spans="10:15" x14ac:dyDescent="0.2">
      <c r="J1694" s="3"/>
      <c r="K1694" s="36"/>
      <c r="L1694" s="38"/>
      <c r="M1694" s="37"/>
      <c r="N1694" s="37"/>
      <c r="O1694" s="37"/>
    </row>
    <row r="1695" spans="10:15" x14ac:dyDescent="0.2">
      <c r="J1695" s="3"/>
      <c r="K1695" s="36"/>
      <c r="L1695" s="38"/>
      <c r="M1695" s="37"/>
      <c r="N1695" s="37"/>
      <c r="O1695" s="37"/>
    </row>
    <row r="1696" spans="10:15" x14ac:dyDescent="0.2">
      <c r="J1696" s="3"/>
      <c r="K1696" s="36"/>
      <c r="L1696" s="38"/>
      <c r="M1696" s="37"/>
      <c r="N1696" s="37"/>
      <c r="O1696" s="37"/>
    </row>
    <row r="1697" spans="10:15" x14ac:dyDescent="0.2">
      <c r="J1697" s="3"/>
      <c r="K1697" s="36"/>
      <c r="L1697" s="38"/>
      <c r="M1697" s="37"/>
      <c r="N1697" s="37"/>
      <c r="O1697" s="37"/>
    </row>
    <row r="1698" spans="10:15" x14ac:dyDescent="0.2">
      <c r="J1698" s="3"/>
      <c r="K1698" s="36"/>
      <c r="L1698" s="38"/>
      <c r="M1698" s="37"/>
      <c r="N1698" s="37"/>
      <c r="O1698" s="37"/>
    </row>
    <row r="1699" spans="10:15" x14ac:dyDescent="0.2">
      <c r="J1699" s="3"/>
      <c r="K1699" s="36"/>
      <c r="L1699" s="38"/>
      <c r="M1699" s="37"/>
      <c r="N1699" s="37"/>
      <c r="O1699" s="37"/>
    </row>
    <row r="1700" spans="10:15" x14ac:dyDescent="0.2">
      <c r="J1700" s="3"/>
      <c r="K1700" s="36"/>
      <c r="L1700" s="38"/>
      <c r="M1700" s="37"/>
      <c r="N1700" s="37"/>
      <c r="O1700" s="37"/>
    </row>
    <row r="1701" spans="10:15" x14ac:dyDescent="0.2">
      <c r="J1701" s="3"/>
      <c r="K1701" s="36"/>
      <c r="L1701" s="38"/>
      <c r="M1701" s="37"/>
      <c r="N1701" s="37"/>
      <c r="O1701" s="37"/>
    </row>
    <row r="1702" spans="10:15" x14ac:dyDescent="0.2">
      <c r="J1702" s="3"/>
      <c r="K1702" s="36"/>
      <c r="L1702" s="38"/>
      <c r="M1702" s="37"/>
      <c r="N1702" s="37"/>
      <c r="O1702" s="37"/>
    </row>
    <row r="1703" spans="10:15" x14ac:dyDescent="0.2">
      <c r="J1703" s="3"/>
      <c r="K1703" s="36"/>
      <c r="L1703" s="38"/>
      <c r="M1703" s="37"/>
      <c r="N1703" s="37"/>
      <c r="O1703" s="37"/>
    </row>
    <row r="1704" spans="10:15" x14ac:dyDescent="0.2">
      <c r="J1704" s="3"/>
      <c r="K1704" s="36"/>
      <c r="L1704" s="38"/>
      <c r="M1704" s="37"/>
      <c r="N1704" s="37"/>
      <c r="O1704" s="37"/>
    </row>
    <row r="1705" spans="10:15" x14ac:dyDescent="0.2">
      <c r="J1705" s="3"/>
      <c r="K1705" s="36"/>
      <c r="L1705" s="38"/>
      <c r="M1705" s="37"/>
      <c r="N1705" s="37"/>
      <c r="O1705" s="37"/>
    </row>
    <row r="1706" spans="10:15" x14ac:dyDescent="0.2">
      <c r="J1706" s="3"/>
      <c r="K1706" s="36"/>
      <c r="L1706" s="38"/>
      <c r="M1706" s="37"/>
      <c r="N1706" s="37"/>
      <c r="O1706" s="37"/>
    </row>
    <row r="1707" spans="10:15" x14ac:dyDescent="0.2">
      <c r="J1707" s="3"/>
      <c r="K1707" s="36"/>
      <c r="L1707" s="38"/>
      <c r="M1707" s="37"/>
      <c r="N1707" s="37"/>
      <c r="O1707" s="37"/>
    </row>
    <row r="1708" spans="10:15" x14ac:dyDescent="0.2">
      <c r="J1708" s="3"/>
      <c r="K1708" s="36"/>
      <c r="L1708" s="38"/>
      <c r="M1708" s="37"/>
      <c r="N1708" s="37"/>
      <c r="O1708" s="37"/>
    </row>
    <row r="1709" spans="10:15" x14ac:dyDescent="0.2">
      <c r="J1709" s="3"/>
      <c r="K1709" s="36"/>
      <c r="L1709" s="38"/>
      <c r="M1709" s="37"/>
      <c r="N1709" s="37"/>
      <c r="O1709" s="37"/>
    </row>
    <row r="1710" spans="10:15" x14ac:dyDescent="0.2">
      <c r="J1710" s="3"/>
      <c r="K1710" s="36"/>
      <c r="L1710" s="38"/>
      <c r="M1710" s="37"/>
      <c r="N1710" s="37"/>
      <c r="O1710" s="37"/>
    </row>
    <row r="1711" spans="10:15" x14ac:dyDescent="0.2">
      <c r="J1711" s="3"/>
      <c r="K1711" s="36"/>
      <c r="L1711" s="38"/>
      <c r="M1711" s="37"/>
      <c r="N1711" s="37"/>
      <c r="O1711" s="37"/>
    </row>
    <row r="1712" spans="10:15" x14ac:dyDescent="0.2">
      <c r="J1712" s="3"/>
      <c r="K1712" s="36"/>
      <c r="L1712" s="38"/>
      <c r="M1712" s="37"/>
      <c r="N1712" s="37"/>
      <c r="O1712" s="37"/>
    </row>
    <row r="1713" spans="10:15" x14ac:dyDescent="0.2">
      <c r="J1713" s="3"/>
      <c r="K1713" s="36"/>
      <c r="L1713" s="38"/>
      <c r="M1713" s="37"/>
      <c r="N1713" s="37"/>
      <c r="O1713" s="37"/>
    </row>
    <row r="1714" spans="10:15" x14ac:dyDescent="0.2">
      <c r="J1714" s="3"/>
      <c r="K1714" s="36"/>
      <c r="L1714" s="38"/>
      <c r="M1714" s="37"/>
      <c r="N1714" s="37"/>
      <c r="O1714" s="37"/>
    </row>
    <row r="1715" spans="10:15" x14ac:dyDescent="0.2">
      <c r="J1715" s="3"/>
      <c r="K1715" s="36"/>
      <c r="L1715" s="38"/>
      <c r="M1715" s="37"/>
      <c r="N1715" s="37"/>
      <c r="O1715" s="37"/>
    </row>
    <row r="1716" spans="10:15" x14ac:dyDescent="0.2">
      <c r="J1716" s="3"/>
      <c r="K1716" s="36"/>
      <c r="L1716" s="38"/>
      <c r="M1716" s="37"/>
      <c r="N1716" s="37"/>
      <c r="O1716" s="37"/>
    </row>
    <row r="1717" spans="10:15" x14ac:dyDescent="0.2">
      <c r="J1717" s="3"/>
      <c r="K1717" s="36"/>
      <c r="L1717" s="38"/>
      <c r="M1717" s="37"/>
      <c r="N1717" s="37"/>
      <c r="O1717" s="37"/>
    </row>
    <row r="1718" spans="10:15" x14ac:dyDescent="0.2">
      <c r="J1718" s="3"/>
      <c r="K1718" s="36"/>
      <c r="L1718" s="38"/>
      <c r="M1718" s="37"/>
      <c r="N1718" s="37"/>
      <c r="O1718" s="37"/>
    </row>
    <row r="1719" spans="10:15" x14ac:dyDescent="0.2">
      <c r="J1719" s="3"/>
      <c r="K1719" s="36"/>
      <c r="L1719" s="38"/>
      <c r="M1719" s="37"/>
      <c r="N1719" s="37"/>
      <c r="O1719" s="37"/>
    </row>
    <row r="1720" spans="10:15" x14ac:dyDescent="0.2">
      <c r="J1720" s="3"/>
      <c r="K1720" s="36"/>
      <c r="L1720" s="38"/>
      <c r="M1720" s="37"/>
      <c r="N1720" s="37"/>
      <c r="O1720" s="37"/>
    </row>
    <row r="1721" spans="10:15" x14ac:dyDescent="0.2">
      <c r="J1721" s="3"/>
      <c r="K1721" s="36"/>
      <c r="L1721" s="38"/>
      <c r="M1721" s="37"/>
      <c r="N1721" s="37"/>
      <c r="O1721" s="37"/>
    </row>
    <row r="1722" spans="10:15" x14ac:dyDescent="0.2">
      <c r="J1722" s="3"/>
      <c r="K1722" s="36"/>
      <c r="L1722" s="38"/>
      <c r="M1722" s="37"/>
      <c r="N1722" s="37"/>
      <c r="O1722" s="37"/>
    </row>
    <row r="1723" spans="10:15" x14ac:dyDescent="0.2">
      <c r="J1723" s="3"/>
      <c r="K1723" s="36"/>
      <c r="L1723" s="38"/>
      <c r="M1723" s="37"/>
      <c r="N1723" s="37"/>
      <c r="O1723" s="37"/>
    </row>
    <row r="1724" spans="10:15" x14ac:dyDescent="0.2">
      <c r="J1724" s="3"/>
      <c r="K1724" s="36"/>
      <c r="L1724" s="38"/>
      <c r="M1724" s="37"/>
      <c r="N1724" s="37"/>
      <c r="O1724" s="37"/>
    </row>
    <row r="1725" spans="10:15" x14ac:dyDescent="0.2">
      <c r="J1725" s="3"/>
      <c r="K1725" s="36"/>
      <c r="L1725" s="38"/>
      <c r="M1725" s="37"/>
      <c r="N1725" s="37"/>
      <c r="O1725" s="37"/>
    </row>
    <row r="1726" spans="10:15" x14ac:dyDescent="0.2">
      <c r="J1726" s="3"/>
      <c r="K1726" s="36"/>
      <c r="L1726" s="38"/>
      <c r="M1726" s="37"/>
      <c r="N1726" s="37"/>
      <c r="O1726" s="37"/>
    </row>
    <row r="1727" spans="10:15" x14ac:dyDescent="0.2">
      <c r="J1727" s="3"/>
      <c r="K1727" s="36"/>
      <c r="L1727" s="38"/>
      <c r="M1727" s="37"/>
      <c r="N1727" s="37"/>
      <c r="O1727" s="37"/>
    </row>
    <row r="1728" spans="10:15" x14ac:dyDescent="0.2">
      <c r="J1728" s="3"/>
      <c r="K1728" s="36"/>
      <c r="L1728" s="38"/>
      <c r="M1728" s="37"/>
      <c r="N1728" s="37"/>
      <c r="O1728" s="37"/>
    </row>
    <row r="1729" spans="10:15" x14ac:dyDescent="0.2">
      <c r="J1729" s="3"/>
      <c r="K1729" s="36"/>
      <c r="L1729" s="38"/>
      <c r="M1729" s="37"/>
      <c r="N1729" s="37"/>
      <c r="O1729" s="37"/>
    </row>
    <row r="1730" spans="10:15" x14ac:dyDescent="0.2">
      <c r="J1730" s="3"/>
      <c r="K1730" s="36"/>
      <c r="L1730" s="38"/>
      <c r="M1730" s="37"/>
      <c r="N1730" s="37"/>
      <c r="O1730" s="37"/>
    </row>
    <row r="1731" spans="10:15" x14ac:dyDescent="0.2">
      <c r="J1731" s="3"/>
      <c r="K1731" s="36"/>
      <c r="L1731" s="38"/>
      <c r="M1731" s="37"/>
      <c r="N1731" s="37"/>
      <c r="O1731" s="37"/>
    </row>
    <row r="1732" spans="10:15" x14ac:dyDescent="0.2">
      <c r="J1732" s="3"/>
      <c r="K1732" s="36"/>
      <c r="L1732" s="38"/>
      <c r="M1732" s="37"/>
      <c r="N1732" s="37"/>
      <c r="O1732" s="37"/>
    </row>
    <row r="1733" spans="10:15" x14ac:dyDescent="0.2">
      <c r="J1733" s="3"/>
      <c r="K1733" s="36"/>
      <c r="L1733" s="38"/>
      <c r="M1733" s="37"/>
      <c r="N1733" s="37"/>
      <c r="O1733" s="37"/>
    </row>
    <row r="1734" spans="10:15" x14ac:dyDescent="0.2">
      <c r="J1734" s="3"/>
      <c r="K1734" s="36"/>
      <c r="L1734" s="38"/>
      <c r="M1734" s="37"/>
      <c r="N1734" s="37"/>
      <c r="O1734" s="37"/>
    </row>
    <row r="1735" spans="10:15" x14ac:dyDescent="0.2">
      <c r="J1735" s="3"/>
      <c r="K1735" s="36"/>
      <c r="L1735" s="38"/>
      <c r="M1735" s="37"/>
      <c r="N1735" s="37"/>
      <c r="O1735" s="37"/>
    </row>
    <row r="1736" spans="10:15" x14ac:dyDescent="0.2">
      <c r="J1736" s="3"/>
      <c r="K1736" s="36"/>
      <c r="L1736" s="38"/>
      <c r="M1736" s="37"/>
      <c r="N1736" s="37"/>
      <c r="O1736" s="37"/>
    </row>
    <row r="1737" spans="10:15" x14ac:dyDescent="0.2">
      <c r="J1737" s="3"/>
      <c r="K1737" s="36"/>
      <c r="L1737" s="38"/>
      <c r="M1737" s="37"/>
      <c r="N1737" s="37"/>
      <c r="O1737" s="37"/>
    </row>
    <row r="1738" spans="10:15" x14ac:dyDescent="0.2">
      <c r="J1738" s="3"/>
      <c r="K1738" s="36"/>
      <c r="L1738" s="38"/>
      <c r="M1738" s="37"/>
      <c r="N1738" s="37"/>
      <c r="O1738" s="37"/>
    </row>
    <row r="1739" spans="10:15" x14ac:dyDescent="0.2">
      <c r="J1739" s="3"/>
      <c r="K1739" s="36"/>
      <c r="L1739" s="38"/>
      <c r="M1739" s="37"/>
      <c r="N1739" s="37"/>
      <c r="O1739" s="37"/>
    </row>
    <row r="1740" spans="10:15" x14ac:dyDescent="0.2">
      <c r="J1740" s="3"/>
      <c r="K1740" s="36"/>
      <c r="L1740" s="38"/>
      <c r="M1740" s="37"/>
      <c r="N1740" s="37"/>
      <c r="O1740" s="37"/>
    </row>
    <row r="1741" spans="10:15" x14ac:dyDescent="0.2">
      <c r="J1741" s="3"/>
      <c r="K1741" s="36"/>
      <c r="L1741" s="38"/>
      <c r="M1741" s="37"/>
      <c r="N1741" s="37"/>
      <c r="O1741" s="37"/>
    </row>
    <row r="1742" spans="10:15" x14ac:dyDescent="0.2">
      <c r="J1742" s="3"/>
      <c r="K1742" s="36"/>
      <c r="L1742" s="38"/>
      <c r="M1742" s="37"/>
      <c r="N1742" s="37"/>
      <c r="O1742" s="37"/>
    </row>
    <row r="1743" spans="10:15" x14ac:dyDescent="0.2">
      <c r="J1743" s="3"/>
      <c r="K1743" s="36"/>
      <c r="L1743" s="38"/>
      <c r="M1743" s="37"/>
      <c r="N1743" s="37"/>
      <c r="O1743" s="37"/>
    </row>
    <row r="1744" spans="10:15" x14ac:dyDescent="0.2">
      <c r="J1744" s="3"/>
      <c r="K1744" s="36"/>
      <c r="L1744" s="38"/>
      <c r="M1744" s="37"/>
      <c r="N1744" s="37"/>
      <c r="O1744" s="37"/>
    </row>
    <row r="1745" spans="10:15" x14ac:dyDescent="0.2">
      <c r="J1745" s="3"/>
      <c r="K1745" s="36"/>
      <c r="L1745" s="38"/>
      <c r="M1745" s="37"/>
      <c r="N1745" s="37"/>
      <c r="O1745" s="37"/>
    </row>
    <row r="1746" spans="10:15" x14ac:dyDescent="0.2">
      <c r="J1746" s="3"/>
      <c r="K1746" s="36"/>
      <c r="L1746" s="38"/>
      <c r="M1746" s="37"/>
      <c r="N1746" s="37"/>
      <c r="O1746" s="37"/>
    </row>
    <row r="1747" spans="10:15" x14ac:dyDescent="0.2">
      <c r="J1747" s="3"/>
      <c r="K1747" s="36"/>
      <c r="L1747" s="38"/>
      <c r="M1747" s="37"/>
      <c r="N1747" s="37"/>
      <c r="O1747" s="37"/>
    </row>
    <row r="1748" spans="10:15" x14ac:dyDescent="0.2">
      <c r="J1748" s="3"/>
      <c r="K1748" s="36"/>
      <c r="L1748" s="38"/>
      <c r="M1748" s="37"/>
      <c r="N1748" s="37"/>
      <c r="O1748" s="37"/>
    </row>
    <row r="1749" spans="10:15" x14ac:dyDescent="0.2">
      <c r="J1749" s="3"/>
      <c r="K1749" s="36"/>
      <c r="L1749" s="38"/>
      <c r="M1749" s="37"/>
      <c r="N1749" s="37"/>
      <c r="O1749" s="37"/>
    </row>
    <row r="1750" spans="10:15" x14ac:dyDescent="0.2">
      <c r="J1750" s="3"/>
      <c r="K1750" s="36"/>
      <c r="L1750" s="38"/>
      <c r="M1750" s="37"/>
      <c r="N1750" s="37"/>
      <c r="O1750" s="37"/>
    </row>
    <row r="1751" spans="10:15" x14ac:dyDescent="0.2">
      <c r="J1751" s="3"/>
      <c r="K1751" s="36"/>
      <c r="L1751" s="38"/>
      <c r="M1751" s="37"/>
      <c r="N1751" s="37"/>
      <c r="O1751" s="37"/>
    </row>
    <row r="1752" spans="10:15" x14ac:dyDescent="0.2">
      <c r="J1752" s="3"/>
      <c r="K1752" s="36"/>
      <c r="L1752" s="38"/>
      <c r="M1752" s="37"/>
      <c r="N1752" s="37"/>
      <c r="O1752" s="37"/>
    </row>
    <row r="1753" spans="10:15" x14ac:dyDescent="0.2">
      <c r="J1753" s="3"/>
      <c r="K1753" s="36"/>
      <c r="L1753" s="38"/>
      <c r="M1753" s="37"/>
      <c r="N1753" s="37"/>
      <c r="O1753" s="37"/>
    </row>
    <row r="1754" spans="10:15" x14ac:dyDescent="0.2">
      <c r="J1754" s="3"/>
      <c r="K1754" s="36"/>
      <c r="L1754" s="38"/>
      <c r="M1754" s="37"/>
      <c r="N1754" s="37"/>
      <c r="O1754" s="37"/>
    </row>
    <row r="1755" spans="10:15" x14ac:dyDescent="0.2">
      <c r="J1755" s="3"/>
      <c r="K1755" s="36"/>
      <c r="L1755" s="38"/>
      <c r="M1755" s="37"/>
      <c r="N1755" s="37"/>
      <c r="O1755" s="37"/>
    </row>
    <row r="1756" spans="10:15" x14ac:dyDescent="0.2">
      <c r="J1756" s="3"/>
      <c r="K1756" s="36"/>
      <c r="L1756" s="38"/>
      <c r="M1756" s="37"/>
      <c r="N1756" s="37"/>
      <c r="O1756" s="37"/>
    </row>
    <row r="1757" spans="10:15" x14ac:dyDescent="0.2">
      <c r="J1757" s="3"/>
      <c r="K1757" s="36"/>
      <c r="L1757" s="38"/>
      <c r="M1757" s="37"/>
      <c r="N1757" s="37"/>
      <c r="O1757" s="37"/>
    </row>
    <row r="1758" spans="10:15" x14ac:dyDescent="0.2">
      <c r="J1758" s="3"/>
      <c r="K1758" s="36"/>
      <c r="L1758" s="38"/>
      <c r="M1758" s="37"/>
      <c r="N1758" s="37"/>
      <c r="O1758" s="37"/>
    </row>
    <row r="1759" spans="10:15" x14ac:dyDescent="0.2">
      <c r="J1759" s="3"/>
      <c r="K1759" s="36"/>
      <c r="L1759" s="38"/>
      <c r="M1759" s="37"/>
      <c r="N1759" s="37"/>
      <c r="O1759" s="37"/>
    </row>
    <row r="1760" spans="10:15" x14ac:dyDescent="0.2">
      <c r="J1760" s="3"/>
      <c r="K1760" s="36"/>
      <c r="L1760" s="38"/>
      <c r="M1760" s="37"/>
      <c r="N1760" s="37"/>
      <c r="O1760" s="37"/>
    </row>
    <row r="1761" spans="10:15" x14ac:dyDescent="0.2">
      <c r="J1761" s="3"/>
      <c r="K1761" s="36"/>
      <c r="L1761" s="38"/>
      <c r="M1761" s="37"/>
      <c r="N1761" s="37"/>
      <c r="O1761" s="37"/>
    </row>
    <row r="1762" spans="10:15" x14ac:dyDescent="0.2">
      <c r="J1762" s="3"/>
      <c r="K1762" s="36"/>
      <c r="L1762" s="38"/>
      <c r="M1762" s="37"/>
      <c r="N1762" s="37"/>
      <c r="O1762" s="37"/>
    </row>
    <row r="1763" spans="10:15" x14ac:dyDescent="0.2">
      <c r="J1763" s="3"/>
      <c r="K1763" s="36"/>
      <c r="L1763" s="38"/>
      <c r="M1763" s="37"/>
      <c r="N1763" s="37"/>
      <c r="O1763" s="37"/>
    </row>
    <row r="1764" spans="10:15" x14ac:dyDescent="0.2">
      <c r="J1764" s="3"/>
      <c r="K1764" s="36"/>
      <c r="L1764" s="38"/>
      <c r="M1764" s="37"/>
      <c r="N1764" s="37"/>
      <c r="O1764" s="37"/>
    </row>
    <row r="1765" spans="10:15" x14ac:dyDescent="0.2">
      <c r="J1765" s="3"/>
      <c r="K1765" s="36"/>
      <c r="L1765" s="38"/>
      <c r="M1765" s="37"/>
      <c r="N1765" s="37"/>
      <c r="O1765" s="37"/>
    </row>
    <row r="1766" spans="10:15" x14ac:dyDescent="0.2">
      <c r="J1766" s="3"/>
      <c r="K1766" s="36"/>
      <c r="L1766" s="38"/>
      <c r="M1766" s="37"/>
      <c r="N1766" s="37"/>
      <c r="O1766" s="37"/>
    </row>
    <row r="1767" spans="10:15" x14ac:dyDescent="0.2">
      <c r="J1767" s="3"/>
      <c r="K1767" s="36"/>
      <c r="L1767" s="38"/>
      <c r="M1767" s="37"/>
      <c r="N1767" s="37"/>
      <c r="O1767" s="37"/>
    </row>
    <row r="1768" spans="10:15" x14ac:dyDescent="0.2">
      <c r="J1768" s="3"/>
      <c r="K1768" s="36"/>
      <c r="L1768" s="38"/>
      <c r="M1768" s="37"/>
      <c r="N1768" s="37"/>
      <c r="O1768" s="37"/>
    </row>
    <row r="1769" spans="10:15" x14ac:dyDescent="0.2">
      <c r="J1769" s="3"/>
      <c r="K1769" s="36"/>
      <c r="L1769" s="38"/>
      <c r="M1769" s="37"/>
      <c r="N1769" s="37"/>
      <c r="O1769" s="37"/>
    </row>
    <row r="1770" spans="10:15" x14ac:dyDescent="0.2">
      <c r="J1770" s="3"/>
      <c r="K1770" s="36"/>
      <c r="L1770" s="38"/>
      <c r="M1770" s="37"/>
      <c r="N1770" s="37"/>
      <c r="O1770" s="37"/>
    </row>
    <row r="1771" spans="10:15" x14ac:dyDescent="0.2">
      <c r="J1771" s="3"/>
      <c r="K1771" s="36"/>
      <c r="L1771" s="38"/>
      <c r="M1771" s="37"/>
      <c r="N1771" s="37"/>
      <c r="O1771" s="37"/>
    </row>
    <row r="1772" spans="10:15" x14ac:dyDescent="0.2">
      <c r="J1772" s="3"/>
      <c r="K1772" s="36"/>
      <c r="L1772" s="38"/>
      <c r="M1772" s="37"/>
      <c r="N1772" s="37"/>
      <c r="O1772" s="37"/>
    </row>
    <row r="1773" spans="10:15" x14ac:dyDescent="0.2">
      <c r="J1773" s="3"/>
      <c r="K1773" s="36"/>
      <c r="L1773" s="38"/>
      <c r="M1773" s="37"/>
      <c r="N1773" s="37"/>
      <c r="O1773" s="37"/>
    </row>
    <row r="1774" spans="10:15" x14ac:dyDescent="0.2">
      <c r="J1774" s="3"/>
      <c r="K1774" s="36"/>
      <c r="L1774" s="38"/>
      <c r="M1774" s="37"/>
      <c r="N1774" s="37"/>
      <c r="O1774" s="37"/>
    </row>
    <row r="1775" spans="10:15" x14ac:dyDescent="0.2">
      <c r="J1775" s="3"/>
      <c r="K1775" s="36"/>
      <c r="L1775" s="38"/>
      <c r="M1775" s="37"/>
      <c r="N1775" s="37"/>
      <c r="O1775" s="37"/>
    </row>
    <row r="1776" spans="10:15" x14ac:dyDescent="0.2">
      <c r="J1776" s="3"/>
      <c r="K1776" s="36"/>
      <c r="L1776" s="38"/>
      <c r="M1776" s="37"/>
      <c r="N1776" s="37"/>
      <c r="O1776" s="37"/>
    </row>
    <row r="1777" spans="10:15" x14ac:dyDescent="0.2">
      <c r="J1777" s="3"/>
      <c r="K1777" s="36"/>
      <c r="L1777" s="38"/>
      <c r="M1777" s="37"/>
      <c r="N1777" s="37"/>
      <c r="O1777" s="37"/>
    </row>
    <row r="1778" spans="10:15" x14ac:dyDescent="0.2">
      <c r="J1778" s="3"/>
      <c r="K1778" s="36"/>
      <c r="L1778" s="38"/>
      <c r="M1778" s="37"/>
      <c r="N1778" s="37"/>
      <c r="O1778" s="37"/>
    </row>
    <row r="1779" spans="10:15" x14ac:dyDescent="0.2">
      <c r="J1779" s="3"/>
      <c r="K1779" s="36"/>
      <c r="L1779" s="38"/>
      <c r="M1779" s="37"/>
      <c r="N1779" s="37"/>
      <c r="O1779" s="37"/>
    </row>
    <row r="1780" spans="10:15" x14ac:dyDescent="0.2">
      <c r="J1780" s="3"/>
      <c r="K1780" s="36"/>
      <c r="L1780" s="38"/>
      <c r="M1780" s="37"/>
      <c r="N1780" s="37"/>
      <c r="O1780" s="37"/>
    </row>
    <row r="1781" spans="10:15" x14ac:dyDescent="0.2">
      <c r="J1781" s="3"/>
      <c r="K1781" s="36"/>
      <c r="L1781" s="38"/>
      <c r="M1781" s="37"/>
      <c r="N1781" s="37"/>
      <c r="O1781" s="37"/>
    </row>
    <row r="1782" spans="10:15" x14ac:dyDescent="0.2">
      <c r="J1782" s="3"/>
      <c r="K1782" s="36"/>
      <c r="L1782" s="38"/>
      <c r="M1782" s="37"/>
      <c r="N1782" s="37"/>
      <c r="O1782" s="37"/>
    </row>
    <row r="1783" spans="10:15" x14ac:dyDescent="0.2">
      <c r="J1783" s="3"/>
      <c r="K1783" s="36"/>
      <c r="L1783" s="38"/>
      <c r="M1783" s="37"/>
      <c r="N1783" s="37"/>
      <c r="O1783" s="37"/>
    </row>
    <row r="1784" spans="10:15" x14ac:dyDescent="0.2">
      <c r="J1784" s="3"/>
      <c r="K1784" s="36"/>
      <c r="L1784" s="38"/>
      <c r="M1784" s="37"/>
      <c r="N1784" s="37"/>
      <c r="O1784" s="37"/>
    </row>
    <row r="1785" spans="10:15" x14ac:dyDescent="0.2">
      <c r="J1785" s="3"/>
      <c r="K1785" s="36"/>
      <c r="L1785" s="38"/>
      <c r="M1785" s="37"/>
      <c r="N1785" s="37"/>
      <c r="O1785" s="37"/>
    </row>
    <row r="1786" spans="10:15" x14ac:dyDescent="0.2">
      <c r="J1786" s="3"/>
      <c r="K1786" s="36"/>
      <c r="L1786" s="38"/>
      <c r="M1786" s="37"/>
      <c r="N1786" s="37"/>
      <c r="O1786" s="37"/>
    </row>
    <row r="1787" spans="10:15" x14ac:dyDescent="0.2">
      <c r="J1787" s="3"/>
      <c r="K1787" s="36"/>
      <c r="L1787" s="38"/>
      <c r="M1787" s="37"/>
      <c r="N1787" s="37"/>
      <c r="O1787" s="37"/>
    </row>
    <row r="1788" spans="10:15" x14ac:dyDescent="0.2">
      <c r="J1788" s="3"/>
      <c r="K1788" s="36"/>
      <c r="L1788" s="38"/>
      <c r="M1788" s="37"/>
      <c r="N1788" s="37"/>
      <c r="O1788" s="37"/>
    </row>
    <row r="1789" spans="10:15" x14ac:dyDescent="0.2">
      <c r="J1789" s="3"/>
      <c r="K1789" s="36"/>
      <c r="L1789" s="38"/>
      <c r="M1789" s="37"/>
      <c r="N1789" s="37"/>
      <c r="O1789" s="37"/>
    </row>
    <row r="1790" spans="10:15" x14ac:dyDescent="0.2">
      <c r="J1790" s="3"/>
      <c r="K1790" s="36"/>
      <c r="L1790" s="38"/>
      <c r="M1790" s="37"/>
      <c r="N1790" s="37"/>
      <c r="O1790" s="37"/>
    </row>
    <row r="1791" spans="10:15" x14ac:dyDescent="0.2">
      <c r="J1791" s="3"/>
      <c r="K1791" s="36"/>
      <c r="L1791" s="38"/>
      <c r="M1791" s="37"/>
      <c r="N1791" s="37"/>
      <c r="O1791" s="37"/>
    </row>
    <row r="1792" spans="10:15" x14ac:dyDescent="0.2">
      <c r="J1792" s="3"/>
      <c r="K1792" s="36"/>
      <c r="L1792" s="38"/>
      <c r="M1792" s="37"/>
      <c r="N1792" s="37"/>
      <c r="O1792" s="37"/>
    </row>
    <row r="1793" spans="10:15" x14ac:dyDescent="0.2">
      <c r="J1793" s="3"/>
      <c r="K1793" s="36"/>
      <c r="L1793" s="38"/>
      <c r="M1793" s="37"/>
      <c r="N1793" s="37"/>
      <c r="O1793" s="37"/>
    </row>
    <row r="1794" spans="10:15" x14ac:dyDescent="0.2">
      <c r="J1794" s="3"/>
      <c r="K1794" s="36"/>
      <c r="L1794" s="38"/>
      <c r="M1794" s="37"/>
      <c r="N1794" s="37"/>
      <c r="O1794" s="37"/>
    </row>
    <row r="1795" spans="10:15" x14ac:dyDescent="0.2">
      <c r="J1795" s="3"/>
      <c r="K1795" s="36"/>
      <c r="L1795" s="38"/>
      <c r="M1795" s="37"/>
      <c r="N1795" s="37"/>
      <c r="O1795" s="37"/>
    </row>
    <row r="1796" spans="10:15" x14ac:dyDescent="0.2">
      <c r="J1796" s="3"/>
      <c r="K1796" s="36"/>
      <c r="L1796" s="38"/>
      <c r="M1796" s="37"/>
      <c r="N1796" s="37"/>
      <c r="O1796" s="37"/>
    </row>
    <row r="1797" spans="10:15" x14ac:dyDescent="0.2">
      <c r="J1797" s="3"/>
      <c r="K1797" s="36"/>
      <c r="L1797" s="38"/>
      <c r="M1797" s="37"/>
      <c r="N1797" s="37"/>
      <c r="O1797" s="37"/>
    </row>
    <row r="1798" spans="10:15" x14ac:dyDescent="0.2">
      <c r="J1798" s="3"/>
      <c r="K1798" s="36"/>
      <c r="L1798" s="38"/>
      <c r="M1798" s="37"/>
      <c r="N1798" s="37"/>
      <c r="O1798" s="37"/>
    </row>
    <row r="1799" spans="10:15" x14ac:dyDescent="0.2">
      <c r="J1799" s="3"/>
      <c r="K1799" s="36"/>
      <c r="L1799" s="38"/>
      <c r="M1799" s="37"/>
      <c r="N1799" s="37"/>
      <c r="O1799" s="37"/>
    </row>
    <row r="1800" spans="10:15" x14ac:dyDescent="0.2">
      <c r="J1800" s="3"/>
      <c r="K1800" s="36"/>
      <c r="L1800" s="38"/>
      <c r="M1800" s="37"/>
      <c r="N1800" s="37"/>
      <c r="O1800" s="37"/>
    </row>
    <row r="1801" spans="10:15" x14ac:dyDescent="0.2">
      <c r="J1801" s="3"/>
      <c r="K1801" s="36"/>
      <c r="L1801" s="38"/>
      <c r="M1801" s="37"/>
      <c r="N1801" s="37"/>
      <c r="O1801" s="37"/>
    </row>
    <row r="1802" spans="10:15" x14ac:dyDescent="0.2">
      <c r="J1802" s="3"/>
      <c r="K1802" s="36"/>
      <c r="L1802" s="38"/>
      <c r="M1802" s="37"/>
      <c r="N1802" s="37"/>
      <c r="O1802" s="37"/>
    </row>
    <row r="1803" spans="10:15" x14ac:dyDescent="0.2">
      <c r="J1803" s="3"/>
      <c r="K1803" s="36"/>
      <c r="L1803" s="38"/>
      <c r="M1803" s="37"/>
      <c r="N1803" s="37"/>
      <c r="O1803" s="37"/>
    </row>
    <row r="1804" spans="10:15" x14ac:dyDescent="0.2">
      <c r="J1804" s="3"/>
      <c r="K1804" s="36"/>
      <c r="L1804" s="38"/>
      <c r="M1804" s="37"/>
      <c r="N1804" s="37"/>
      <c r="O1804" s="37"/>
    </row>
    <row r="1805" spans="10:15" x14ac:dyDescent="0.2">
      <c r="J1805" s="3"/>
      <c r="K1805" s="36"/>
      <c r="L1805" s="38"/>
      <c r="M1805" s="37"/>
      <c r="N1805" s="37"/>
      <c r="O1805" s="37"/>
    </row>
    <row r="1806" spans="10:15" x14ac:dyDescent="0.2">
      <c r="J1806" s="3"/>
      <c r="K1806" s="36"/>
      <c r="L1806" s="38"/>
      <c r="M1806" s="37"/>
      <c r="N1806" s="37"/>
      <c r="O1806" s="37"/>
    </row>
    <row r="1807" spans="10:15" x14ac:dyDescent="0.2">
      <c r="J1807" s="3"/>
      <c r="K1807" s="36"/>
      <c r="L1807" s="38"/>
      <c r="M1807" s="37"/>
      <c r="N1807" s="37"/>
      <c r="O1807" s="37"/>
    </row>
    <row r="1808" spans="10:15" x14ac:dyDescent="0.2">
      <c r="J1808" s="3"/>
      <c r="K1808" s="36"/>
      <c r="L1808" s="38"/>
      <c r="M1808" s="37"/>
      <c r="N1808" s="37"/>
      <c r="O1808" s="37"/>
    </row>
    <row r="1809" spans="10:15" x14ac:dyDescent="0.2">
      <c r="J1809" s="3"/>
      <c r="K1809" s="36"/>
      <c r="L1809" s="38"/>
      <c r="M1809" s="37"/>
      <c r="N1809" s="37"/>
      <c r="O1809" s="37"/>
    </row>
    <row r="1810" spans="10:15" x14ac:dyDescent="0.2">
      <c r="J1810" s="3"/>
      <c r="K1810" s="36"/>
      <c r="L1810" s="38"/>
      <c r="M1810" s="37"/>
      <c r="N1810" s="37"/>
      <c r="O1810" s="37"/>
    </row>
    <row r="1811" spans="10:15" x14ac:dyDescent="0.2">
      <c r="J1811" s="3"/>
      <c r="K1811" s="36"/>
      <c r="L1811" s="38"/>
      <c r="M1811" s="37"/>
      <c r="N1811" s="37"/>
      <c r="O1811" s="37"/>
    </row>
    <row r="1812" spans="10:15" x14ac:dyDescent="0.2">
      <c r="J1812" s="3"/>
      <c r="K1812" s="36"/>
      <c r="L1812" s="38"/>
      <c r="M1812" s="37"/>
      <c r="N1812" s="37"/>
      <c r="O1812" s="37"/>
    </row>
    <row r="1813" spans="10:15" x14ac:dyDescent="0.2">
      <c r="J1813" s="3"/>
      <c r="K1813" s="36"/>
      <c r="L1813" s="38"/>
      <c r="M1813" s="37"/>
      <c r="N1813" s="37"/>
      <c r="O1813" s="37"/>
    </row>
    <row r="1814" spans="10:15" x14ac:dyDescent="0.2">
      <c r="J1814" s="3"/>
      <c r="K1814" s="36"/>
      <c r="L1814" s="38"/>
      <c r="M1814" s="37"/>
      <c r="N1814" s="37"/>
      <c r="O1814" s="37"/>
    </row>
    <row r="1815" spans="10:15" x14ac:dyDescent="0.2">
      <c r="J1815" s="3"/>
      <c r="K1815" s="36"/>
      <c r="L1815" s="38"/>
      <c r="M1815" s="37"/>
      <c r="N1815" s="37"/>
      <c r="O1815" s="37"/>
    </row>
    <row r="1816" spans="10:15" x14ac:dyDescent="0.2">
      <c r="J1816" s="3"/>
      <c r="K1816" s="36"/>
      <c r="L1816" s="38"/>
      <c r="M1816" s="37"/>
      <c r="N1816" s="37"/>
      <c r="O1816" s="37"/>
    </row>
    <row r="1817" spans="10:15" x14ac:dyDescent="0.2">
      <c r="J1817" s="3"/>
      <c r="K1817" s="36"/>
      <c r="L1817" s="38"/>
      <c r="M1817" s="37"/>
      <c r="N1817" s="37"/>
      <c r="O1817" s="37"/>
    </row>
    <row r="1818" spans="10:15" x14ac:dyDescent="0.2">
      <c r="J1818" s="3"/>
      <c r="K1818" s="36"/>
      <c r="L1818" s="38"/>
      <c r="M1818" s="37"/>
      <c r="N1818" s="37"/>
      <c r="O1818" s="37"/>
    </row>
    <row r="1819" spans="10:15" x14ac:dyDescent="0.2">
      <c r="J1819" s="3"/>
      <c r="K1819" s="36"/>
      <c r="L1819" s="38"/>
      <c r="M1819" s="37"/>
      <c r="N1819" s="37"/>
      <c r="O1819" s="37"/>
    </row>
    <row r="1820" spans="10:15" x14ac:dyDescent="0.2">
      <c r="J1820" s="3"/>
      <c r="K1820" s="36"/>
      <c r="L1820" s="38"/>
      <c r="M1820" s="37"/>
      <c r="N1820" s="37"/>
      <c r="O1820" s="37"/>
    </row>
    <row r="1821" spans="10:15" x14ac:dyDescent="0.2">
      <c r="J1821" s="3"/>
      <c r="K1821" s="36"/>
      <c r="L1821" s="38"/>
      <c r="M1821" s="37"/>
      <c r="N1821" s="37"/>
      <c r="O1821" s="37"/>
    </row>
    <row r="1822" spans="10:15" x14ac:dyDescent="0.2">
      <c r="J1822" s="3"/>
      <c r="K1822" s="36"/>
      <c r="L1822" s="38"/>
      <c r="M1822" s="37"/>
      <c r="N1822" s="37"/>
      <c r="O1822" s="37"/>
    </row>
    <row r="1823" spans="10:15" x14ac:dyDescent="0.2">
      <c r="J1823" s="3"/>
      <c r="K1823" s="36"/>
      <c r="L1823" s="38"/>
      <c r="M1823" s="37"/>
      <c r="N1823" s="37"/>
      <c r="O1823" s="37"/>
    </row>
    <row r="1824" spans="10:15" x14ac:dyDescent="0.2">
      <c r="J1824" s="3"/>
      <c r="K1824" s="36"/>
      <c r="L1824" s="38"/>
      <c r="M1824" s="37"/>
      <c r="N1824" s="37"/>
      <c r="O1824" s="37"/>
    </row>
    <row r="1825" spans="10:15" x14ac:dyDescent="0.2">
      <c r="J1825" s="3"/>
      <c r="K1825" s="36"/>
      <c r="L1825" s="38"/>
      <c r="M1825" s="37"/>
      <c r="N1825" s="37"/>
      <c r="O1825" s="37"/>
    </row>
    <row r="1826" spans="10:15" x14ac:dyDescent="0.2">
      <c r="J1826" s="3"/>
      <c r="K1826" s="36"/>
      <c r="L1826" s="38"/>
      <c r="M1826" s="37"/>
      <c r="N1826" s="37"/>
      <c r="O1826" s="37"/>
    </row>
    <row r="1827" spans="10:15" x14ac:dyDescent="0.2">
      <c r="J1827" s="3"/>
      <c r="K1827" s="36"/>
      <c r="L1827" s="38"/>
      <c r="M1827" s="37"/>
      <c r="N1827" s="37"/>
      <c r="O1827" s="37"/>
    </row>
    <row r="1828" spans="10:15" x14ac:dyDescent="0.2">
      <c r="J1828" s="3"/>
      <c r="K1828" s="36"/>
      <c r="L1828" s="38"/>
      <c r="M1828" s="37"/>
      <c r="N1828" s="37"/>
      <c r="O1828" s="37"/>
    </row>
    <row r="1829" spans="10:15" x14ac:dyDescent="0.2">
      <c r="J1829" s="3"/>
      <c r="K1829" s="36"/>
      <c r="L1829" s="38"/>
      <c r="M1829" s="37"/>
      <c r="N1829" s="37"/>
      <c r="O1829" s="37"/>
    </row>
    <row r="1830" spans="10:15" x14ac:dyDescent="0.2">
      <c r="J1830" s="3"/>
      <c r="K1830" s="36"/>
      <c r="L1830" s="38"/>
      <c r="M1830" s="37"/>
      <c r="N1830" s="37"/>
      <c r="O1830" s="37"/>
    </row>
    <row r="1831" spans="10:15" x14ac:dyDescent="0.2">
      <c r="J1831" s="3"/>
      <c r="K1831" s="36"/>
      <c r="L1831" s="38"/>
      <c r="M1831" s="37"/>
      <c r="N1831" s="37"/>
      <c r="O1831" s="37"/>
    </row>
    <row r="1832" spans="10:15" x14ac:dyDescent="0.2">
      <c r="J1832" s="3"/>
      <c r="K1832" s="36"/>
      <c r="L1832" s="38"/>
      <c r="M1832" s="37"/>
      <c r="N1832" s="37"/>
      <c r="O1832" s="37"/>
    </row>
    <row r="1833" spans="10:15" x14ac:dyDescent="0.2">
      <c r="J1833" s="3"/>
      <c r="K1833" s="36"/>
      <c r="L1833" s="38"/>
      <c r="M1833" s="37"/>
      <c r="N1833" s="37"/>
      <c r="O1833" s="37"/>
    </row>
    <row r="1834" spans="10:15" x14ac:dyDescent="0.2">
      <c r="J1834" s="3"/>
      <c r="K1834" s="36"/>
      <c r="L1834" s="38"/>
      <c r="M1834" s="37"/>
      <c r="N1834" s="37"/>
      <c r="O1834" s="37"/>
    </row>
    <row r="1835" spans="10:15" x14ac:dyDescent="0.2">
      <c r="J1835" s="3"/>
      <c r="K1835" s="36"/>
      <c r="L1835" s="38"/>
      <c r="M1835" s="37"/>
      <c r="N1835" s="37"/>
      <c r="O1835" s="37"/>
    </row>
    <row r="1836" spans="10:15" x14ac:dyDescent="0.2">
      <c r="J1836" s="3"/>
      <c r="K1836" s="36"/>
      <c r="L1836" s="38"/>
      <c r="M1836" s="37"/>
      <c r="N1836" s="37"/>
      <c r="O1836" s="37"/>
    </row>
    <row r="1837" spans="10:15" x14ac:dyDescent="0.2">
      <c r="J1837" s="3"/>
      <c r="K1837" s="36"/>
      <c r="L1837" s="38"/>
      <c r="M1837" s="37"/>
      <c r="N1837" s="37"/>
      <c r="O1837" s="37"/>
    </row>
    <row r="1838" spans="10:15" x14ac:dyDescent="0.2">
      <c r="J1838" s="3"/>
      <c r="K1838" s="36"/>
      <c r="L1838" s="38"/>
      <c r="M1838" s="37"/>
      <c r="N1838" s="37"/>
      <c r="O1838" s="37"/>
    </row>
    <row r="1839" spans="10:15" x14ac:dyDescent="0.2">
      <c r="J1839" s="3"/>
      <c r="K1839" s="36"/>
      <c r="L1839" s="38"/>
      <c r="M1839" s="37"/>
      <c r="N1839" s="37"/>
      <c r="O1839" s="37"/>
    </row>
    <row r="1840" spans="10:15" x14ac:dyDescent="0.2">
      <c r="J1840" s="3"/>
      <c r="K1840" s="36"/>
      <c r="L1840" s="38"/>
      <c r="M1840" s="37"/>
      <c r="N1840" s="37"/>
      <c r="O1840" s="37"/>
    </row>
    <row r="1841" spans="10:15" x14ac:dyDescent="0.2">
      <c r="J1841" s="3"/>
      <c r="K1841" s="36"/>
      <c r="L1841" s="38"/>
      <c r="M1841" s="37"/>
      <c r="N1841" s="37"/>
      <c r="O1841" s="37"/>
    </row>
    <row r="1842" spans="10:15" x14ac:dyDescent="0.2">
      <c r="J1842" s="3"/>
      <c r="K1842" s="36"/>
      <c r="L1842" s="38"/>
      <c r="M1842" s="37"/>
      <c r="N1842" s="37"/>
      <c r="O1842" s="37"/>
    </row>
    <row r="1843" spans="10:15" x14ac:dyDescent="0.2">
      <c r="J1843" s="3"/>
      <c r="K1843" s="36"/>
      <c r="L1843" s="38"/>
      <c r="M1843" s="37"/>
      <c r="N1843" s="37"/>
      <c r="O1843" s="37"/>
    </row>
    <row r="1844" spans="10:15" x14ac:dyDescent="0.2">
      <c r="J1844" s="3"/>
      <c r="K1844" s="36"/>
      <c r="L1844" s="38"/>
      <c r="M1844" s="37"/>
      <c r="N1844" s="37"/>
      <c r="O1844" s="37"/>
    </row>
    <row r="1845" spans="10:15" x14ac:dyDescent="0.2">
      <c r="J1845" s="3"/>
      <c r="K1845" s="36"/>
      <c r="L1845" s="38"/>
      <c r="M1845" s="37"/>
      <c r="N1845" s="37"/>
      <c r="O1845" s="37"/>
    </row>
    <row r="1846" spans="10:15" x14ac:dyDescent="0.2">
      <c r="J1846" s="3"/>
      <c r="K1846" s="36"/>
      <c r="L1846" s="38"/>
      <c r="M1846" s="37"/>
      <c r="N1846" s="37"/>
      <c r="O1846" s="37"/>
    </row>
    <row r="1847" spans="10:15" x14ac:dyDescent="0.2">
      <c r="J1847" s="3"/>
      <c r="K1847" s="36"/>
      <c r="L1847" s="38"/>
      <c r="M1847" s="37"/>
      <c r="N1847" s="37"/>
      <c r="O1847" s="37"/>
    </row>
    <row r="1848" spans="10:15" x14ac:dyDescent="0.2">
      <c r="J1848" s="3"/>
      <c r="K1848" s="36"/>
      <c r="L1848" s="38"/>
      <c r="M1848" s="37"/>
      <c r="N1848" s="37"/>
      <c r="O1848" s="37"/>
    </row>
    <row r="1849" spans="10:15" x14ac:dyDescent="0.2">
      <c r="J1849" s="3"/>
      <c r="K1849" s="36"/>
      <c r="L1849" s="38"/>
      <c r="M1849" s="37"/>
      <c r="N1849" s="37"/>
      <c r="O1849" s="37"/>
    </row>
    <row r="1850" spans="10:15" x14ac:dyDescent="0.2">
      <c r="J1850" s="3"/>
      <c r="K1850" s="36"/>
      <c r="L1850" s="38"/>
      <c r="M1850" s="37"/>
      <c r="N1850" s="37"/>
      <c r="O1850" s="37"/>
    </row>
    <row r="1851" spans="10:15" x14ac:dyDescent="0.2">
      <c r="J1851" s="3"/>
      <c r="K1851" s="36"/>
      <c r="L1851" s="38"/>
      <c r="M1851" s="37"/>
      <c r="N1851" s="37"/>
      <c r="O1851" s="37"/>
    </row>
    <row r="1852" spans="10:15" x14ac:dyDescent="0.2">
      <c r="J1852" s="3"/>
      <c r="K1852" s="36"/>
      <c r="L1852" s="38"/>
      <c r="M1852" s="37"/>
      <c r="N1852" s="37"/>
      <c r="O1852" s="37"/>
    </row>
    <row r="1853" spans="10:15" x14ac:dyDescent="0.2">
      <c r="J1853" s="3"/>
      <c r="K1853" s="36"/>
      <c r="L1853" s="38"/>
      <c r="M1853" s="37"/>
      <c r="N1853" s="37"/>
      <c r="O1853" s="37"/>
    </row>
    <row r="1854" spans="10:15" x14ac:dyDescent="0.2">
      <c r="J1854" s="3"/>
      <c r="K1854" s="36"/>
      <c r="L1854" s="38"/>
      <c r="M1854" s="37"/>
      <c r="N1854" s="37"/>
      <c r="O1854" s="37"/>
    </row>
    <row r="1855" spans="10:15" x14ac:dyDescent="0.2">
      <c r="J1855" s="3"/>
      <c r="K1855" s="36"/>
      <c r="L1855" s="38"/>
      <c r="M1855" s="37"/>
      <c r="N1855" s="37"/>
      <c r="O1855" s="37"/>
    </row>
    <row r="1856" spans="10:15" x14ac:dyDescent="0.2">
      <c r="J1856" s="3"/>
      <c r="K1856" s="36"/>
      <c r="L1856" s="38"/>
      <c r="M1856" s="37"/>
      <c r="N1856" s="37"/>
      <c r="O1856" s="37"/>
    </row>
    <row r="1857" spans="10:15" x14ac:dyDescent="0.2">
      <c r="J1857" s="3"/>
      <c r="K1857" s="36"/>
      <c r="L1857" s="38"/>
      <c r="M1857" s="37"/>
      <c r="N1857" s="37"/>
      <c r="O1857" s="37"/>
    </row>
    <row r="1858" spans="10:15" x14ac:dyDescent="0.2">
      <c r="J1858" s="3"/>
      <c r="K1858" s="36"/>
      <c r="L1858" s="38"/>
      <c r="M1858" s="37"/>
      <c r="N1858" s="37"/>
      <c r="O1858" s="37"/>
    </row>
    <row r="1859" spans="10:15" x14ac:dyDescent="0.2">
      <c r="J1859" s="3"/>
      <c r="K1859" s="36"/>
      <c r="L1859" s="38"/>
      <c r="M1859" s="37"/>
      <c r="N1859" s="37"/>
      <c r="O1859" s="37"/>
    </row>
    <row r="1860" spans="10:15" x14ac:dyDescent="0.2">
      <c r="J1860" s="3"/>
      <c r="K1860" s="36"/>
      <c r="L1860" s="38"/>
      <c r="M1860" s="37"/>
      <c r="N1860" s="37"/>
      <c r="O1860" s="37"/>
    </row>
    <row r="1861" spans="10:15" x14ac:dyDescent="0.2">
      <c r="J1861" s="3"/>
      <c r="K1861" s="36"/>
      <c r="L1861" s="38"/>
      <c r="M1861" s="37"/>
      <c r="N1861" s="37"/>
      <c r="O1861" s="37"/>
    </row>
    <row r="1862" spans="10:15" x14ac:dyDescent="0.2">
      <c r="J1862" s="3"/>
      <c r="K1862" s="36"/>
      <c r="L1862" s="38"/>
      <c r="M1862" s="37"/>
      <c r="N1862" s="37"/>
      <c r="O1862" s="37"/>
    </row>
    <row r="1863" spans="10:15" x14ac:dyDescent="0.2">
      <c r="J1863" s="3"/>
      <c r="K1863" s="36"/>
      <c r="L1863" s="38"/>
      <c r="M1863" s="37"/>
      <c r="N1863" s="37"/>
      <c r="O1863" s="37"/>
    </row>
    <row r="1864" spans="10:15" x14ac:dyDescent="0.2">
      <c r="J1864" s="3"/>
      <c r="K1864" s="36"/>
      <c r="L1864" s="38"/>
      <c r="M1864" s="37"/>
      <c r="N1864" s="37"/>
      <c r="O1864" s="37"/>
    </row>
    <row r="1865" spans="10:15" x14ac:dyDescent="0.2">
      <c r="J1865" s="3"/>
      <c r="K1865" s="36"/>
      <c r="L1865" s="38"/>
      <c r="M1865" s="37"/>
      <c r="N1865" s="37"/>
      <c r="O1865" s="37"/>
    </row>
    <row r="1866" spans="10:15" x14ac:dyDescent="0.2">
      <c r="J1866" s="3"/>
      <c r="K1866" s="36"/>
      <c r="L1866" s="38"/>
      <c r="M1866" s="37"/>
      <c r="N1866" s="37"/>
      <c r="O1866" s="37"/>
    </row>
    <row r="1867" spans="10:15" x14ac:dyDescent="0.2">
      <c r="J1867" s="3"/>
      <c r="K1867" s="36"/>
      <c r="L1867" s="38"/>
      <c r="M1867" s="37"/>
      <c r="N1867" s="37"/>
      <c r="O1867" s="37"/>
    </row>
    <row r="1868" spans="10:15" x14ac:dyDescent="0.2">
      <c r="J1868" s="3"/>
      <c r="K1868" s="36"/>
      <c r="L1868" s="38"/>
      <c r="M1868" s="37"/>
      <c r="N1868" s="37"/>
      <c r="O1868" s="37"/>
    </row>
    <row r="1869" spans="10:15" x14ac:dyDescent="0.2">
      <c r="J1869" s="3"/>
      <c r="K1869" s="36"/>
      <c r="L1869" s="38"/>
      <c r="M1869" s="37"/>
      <c r="N1869" s="37"/>
      <c r="O1869" s="37"/>
    </row>
    <row r="1870" spans="10:15" x14ac:dyDescent="0.2">
      <c r="J1870" s="3"/>
      <c r="K1870" s="36"/>
      <c r="L1870" s="38"/>
      <c r="M1870" s="37"/>
      <c r="N1870" s="37"/>
      <c r="O1870" s="37"/>
    </row>
    <row r="1871" spans="10:15" x14ac:dyDescent="0.2">
      <c r="J1871" s="3"/>
      <c r="K1871" s="36"/>
      <c r="L1871" s="38"/>
      <c r="M1871" s="37"/>
      <c r="N1871" s="37"/>
      <c r="O1871" s="37"/>
    </row>
    <row r="1872" spans="10:15" x14ac:dyDescent="0.2">
      <c r="J1872" s="3"/>
      <c r="K1872" s="36"/>
      <c r="L1872" s="38"/>
      <c r="M1872" s="37"/>
      <c r="N1872" s="37"/>
      <c r="O1872" s="37"/>
    </row>
    <row r="1873" spans="10:15" x14ac:dyDescent="0.2">
      <c r="J1873" s="3"/>
      <c r="K1873" s="36"/>
      <c r="L1873" s="38"/>
      <c r="M1873" s="37"/>
      <c r="N1873" s="37"/>
      <c r="O1873" s="37"/>
    </row>
    <row r="1874" spans="10:15" x14ac:dyDescent="0.2">
      <c r="J1874" s="3"/>
      <c r="K1874" s="36"/>
      <c r="L1874" s="38"/>
      <c r="M1874" s="37"/>
      <c r="N1874" s="37"/>
      <c r="O1874" s="37"/>
    </row>
    <row r="1875" spans="10:15" x14ac:dyDescent="0.2">
      <c r="J1875" s="3"/>
      <c r="K1875" s="36"/>
      <c r="L1875" s="38"/>
      <c r="M1875" s="37"/>
      <c r="N1875" s="37"/>
      <c r="O1875" s="37"/>
    </row>
    <row r="1876" spans="10:15" x14ac:dyDescent="0.2">
      <c r="J1876" s="3"/>
      <c r="K1876" s="36"/>
      <c r="L1876" s="38"/>
      <c r="M1876" s="37"/>
      <c r="N1876" s="37"/>
      <c r="O1876" s="37"/>
    </row>
    <row r="1877" spans="10:15" x14ac:dyDescent="0.2">
      <c r="J1877" s="3"/>
      <c r="K1877" s="36"/>
      <c r="L1877" s="38"/>
      <c r="M1877" s="37"/>
      <c r="N1877" s="37"/>
      <c r="O1877" s="37"/>
    </row>
    <row r="1878" spans="10:15" x14ac:dyDescent="0.2">
      <c r="J1878" s="3"/>
      <c r="K1878" s="36"/>
      <c r="L1878" s="38"/>
      <c r="M1878" s="37"/>
      <c r="N1878" s="37"/>
      <c r="O1878" s="37"/>
    </row>
    <row r="1879" spans="10:15" x14ac:dyDescent="0.2">
      <c r="J1879" s="3"/>
      <c r="K1879" s="36"/>
      <c r="L1879" s="38"/>
      <c r="M1879" s="37"/>
      <c r="N1879" s="37"/>
      <c r="O1879" s="37"/>
    </row>
    <row r="1880" spans="10:15" x14ac:dyDescent="0.2">
      <c r="J1880" s="3"/>
      <c r="K1880" s="36"/>
      <c r="L1880" s="38"/>
      <c r="M1880" s="37"/>
      <c r="N1880" s="37"/>
      <c r="O1880" s="37"/>
    </row>
    <row r="1881" spans="10:15" x14ac:dyDescent="0.2">
      <c r="J1881" s="3"/>
      <c r="K1881" s="36"/>
      <c r="L1881" s="38"/>
      <c r="M1881" s="37"/>
      <c r="N1881" s="37"/>
      <c r="O1881" s="37"/>
    </row>
    <row r="1882" spans="10:15" x14ac:dyDescent="0.2">
      <c r="J1882" s="3"/>
      <c r="K1882" s="36"/>
      <c r="L1882" s="38"/>
      <c r="M1882" s="37"/>
      <c r="N1882" s="37"/>
      <c r="O1882" s="37"/>
    </row>
    <row r="1883" spans="10:15" x14ac:dyDescent="0.2">
      <c r="J1883" s="3"/>
      <c r="K1883" s="36"/>
      <c r="L1883" s="38"/>
      <c r="M1883" s="37"/>
      <c r="N1883" s="37"/>
      <c r="O1883" s="37"/>
    </row>
    <row r="1884" spans="10:15" x14ac:dyDescent="0.2">
      <c r="J1884" s="3"/>
      <c r="K1884" s="36"/>
      <c r="L1884" s="38"/>
      <c r="M1884" s="37"/>
      <c r="N1884" s="37"/>
      <c r="O1884" s="37"/>
    </row>
    <row r="1885" spans="10:15" x14ac:dyDescent="0.2">
      <c r="J1885" s="3"/>
      <c r="K1885" s="36"/>
      <c r="L1885" s="38"/>
      <c r="M1885" s="37"/>
      <c r="N1885" s="37"/>
      <c r="O1885" s="37"/>
    </row>
    <row r="1886" spans="10:15" x14ac:dyDescent="0.2">
      <c r="J1886" s="3"/>
      <c r="K1886" s="36"/>
      <c r="L1886" s="38"/>
      <c r="M1886" s="37"/>
      <c r="N1886" s="37"/>
      <c r="O1886" s="37"/>
    </row>
    <row r="1887" spans="10:15" x14ac:dyDescent="0.2">
      <c r="J1887" s="3"/>
      <c r="K1887" s="36"/>
      <c r="L1887" s="38"/>
      <c r="M1887" s="37"/>
      <c r="N1887" s="37"/>
      <c r="O1887" s="37"/>
    </row>
    <row r="1888" spans="10:15" x14ac:dyDescent="0.2">
      <c r="J1888" s="3"/>
      <c r="K1888" s="36"/>
      <c r="L1888" s="38"/>
      <c r="M1888" s="37"/>
      <c r="N1888" s="37"/>
      <c r="O1888" s="37"/>
    </row>
    <row r="1889" spans="10:15" x14ac:dyDescent="0.2">
      <c r="J1889" s="3"/>
      <c r="K1889" s="36"/>
      <c r="L1889" s="38"/>
      <c r="M1889" s="37"/>
      <c r="N1889" s="37"/>
      <c r="O1889" s="37"/>
    </row>
    <row r="1890" spans="10:15" x14ac:dyDescent="0.2">
      <c r="J1890" s="3"/>
      <c r="K1890" s="36"/>
      <c r="L1890" s="38"/>
      <c r="M1890" s="37"/>
      <c r="N1890" s="37"/>
      <c r="O1890" s="37"/>
    </row>
    <row r="1891" spans="10:15" x14ac:dyDescent="0.2">
      <c r="J1891" s="3"/>
      <c r="K1891" s="36"/>
      <c r="L1891" s="38"/>
      <c r="M1891" s="37"/>
      <c r="N1891" s="37"/>
      <c r="O1891" s="37"/>
    </row>
    <row r="1892" spans="10:15" x14ac:dyDescent="0.2">
      <c r="J1892" s="3"/>
      <c r="K1892" s="36"/>
      <c r="L1892" s="38"/>
      <c r="M1892" s="37"/>
      <c r="N1892" s="37"/>
      <c r="O1892" s="37"/>
    </row>
    <row r="1893" spans="10:15" x14ac:dyDescent="0.2">
      <c r="J1893" s="3"/>
      <c r="K1893" s="36"/>
      <c r="L1893" s="38"/>
      <c r="M1893" s="37"/>
      <c r="N1893" s="37"/>
      <c r="O1893" s="37"/>
    </row>
    <row r="1894" spans="10:15" x14ac:dyDescent="0.2">
      <c r="J1894" s="3"/>
      <c r="K1894" s="36"/>
      <c r="L1894" s="38"/>
      <c r="M1894" s="37"/>
      <c r="N1894" s="37"/>
      <c r="O1894" s="37"/>
    </row>
    <row r="1895" spans="10:15" x14ac:dyDescent="0.2">
      <c r="J1895" s="3"/>
      <c r="K1895" s="36"/>
      <c r="L1895" s="38"/>
      <c r="M1895" s="37"/>
      <c r="N1895" s="37"/>
      <c r="O1895" s="37"/>
    </row>
    <row r="1896" spans="10:15" x14ac:dyDescent="0.2">
      <c r="J1896" s="3"/>
      <c r="K1896" s="36"/>
      <c r="L1896" s="38"/>
      <c r="M1896" s="37"/>
      <c r="N1896" s="37"/>
      <c r="O1896" s="37"/>
    </row>
    <row r="1897" spans="10:15" x14ac:dyDescent="0.2">
      <c r="J1897" s="3"/>
      <c r="K1897" s="36"/>
      <c r="L1897" s="38"/>
      <c r="M1897" s="37"/>
      <c r="N1897" s="37"/>
      <c r="O1897" s="37"/>
    </row>
    <row r="1898" spans="10:15" x14ac:dyDescent="0.2">
      <c r="J1898" s="3"/>
      <c r="K1898" s="36"/>
      <c r="L1898" s="38"/>
      <c r="M1898" s="37"/>
      <c r="N1898" s="37"/>
      <c r="O1898" s="37"/>
    </row>
    <row r="1899" spans="10:15" x14ac:dyDescent="0.2">
      <c r="J1899" s="3"/>
      <c r="K1899" s="36"/>
      <c r="L1899" s="38"/>
      <c r="M1899" s="37"/>
      <c r="N1899" s="37"/>
      <c r="O1899" s="37"/>
    </row>
    <row r="1900" spans="10:15" x14ac:dyDescent="0.2">
      <c r="J1900" s="3"/>
      <c r="K1900" s="36"/>
      <c r="L1900" s="38"/>
      <c r="M1900" s="37"/>
      <c r="N1900" s="37"/>
      <c r="O1900" s="37"/>
    </row>
    <row r="1901" spans="10:15" x14ac:dyDescent="0.2">
      <c r="J1901" s="3"/>
      <c r="K1901" s="36"/>
      <c r="L1901" s="38"/>
      <c r="M1901" s="37"/>
      <c r="N1901" s="37"/>
      <c r="O1901" s="37"/>
    </row>
    <row r="1902" spans="10:15" x14ac:dyDescent="0.2">
      <c r="J1902" s="3"/>
      <c r="K1902" s="36"/>
      <c r="L1902" s="38"/>
      <c r="M1902" s="37"/>
      <c r="N1902" s="37"/>
      <c r="O1902" s="37"/>
    </row>
    <row r="1903" spans="10:15" x14ac:dyDescent="0.2">
      <c r="J1903" s="3"/>
      <c r="K1903" s="36"/>
      <c r="L1903" s="38"/>
      <c r="M1903" s="37"/>
      <c r="N1903" s="37"/>
      <c r="O1903" s="37"/>
    </row>
    <row r="1904" spans="10:15" x14ac:dyDescent="0.2">
      <c r="J1904" s="3"/>
      <c r="K1904" s="36"/>
      <c r="L1904" s="38"/>
      <c r="M1904" s="37"/>
      <c r="N1904" s="37"/>
      <c r="O1904" s="37"/>
    </row>
    <row r="1905" spans="10:15" x14ac:dyDescent="0.2">
      <c r="J1905" s="3"/>
      <c r="K1905" s="36"/>
      <c r="L1905" s="38"/>
      <c r="M1905" s="37"/>
      <c r="N1905" s="37"/>
      <c r="O1905" s="37"/>
    </row>
    <row r="1906" spans="10:15" x14ac:dyDescent="0.2">
      <c r="J1906" s="3"/>
      <c r="K1906" s="36"/>
      <c r="L1906" s="38"/>
      <c r="M1906" s="37"/>
      <c r="N1906" s="37"/>
      <c r="O1906" s="37"/>
    </row>
    <row r="1907" spans="10:15" x14ac:dyDescent="0.2">
      <c r="J1907" s="3"/>
      <c r="K1907" s="36"/>
      <c r="L1907" s="38"/>
      <c r="M1907" s="37"/>
      <c r="N1907" s="37"/>
      <c r="O1907" s="37"/>
    </row>
    <row r="1908" spans="10:15" x14ac:dyDescent="0.2">
      <c r="J1908" s="3"/>
      <c r="K1908" s="36"/>
      <c r="L1908" s="38"/>
      <c r="M1908" s="37"/>
      <c r="N1908" s="37"/>
      <c r="O1908" s="37"/>
    </row>
    <row r="1909" spans="10:15" x14ac:dyDescent="0.2">
      <c r="J1909" s="3"/>
      <c r="K1909" s="36"/>
      <c r="L1909" s="38"/>
      <c r="M1909" s="37"/>
      <c r="N1909" s="37"/>
      <c r="O1909" s="37"/>
    </row>
    <row r="1910" spans="10:15" x14ac:dyDescent="0.2">
      <c r="J1910" s="3"/>
      <c r="K1910" s="36"/>
      <c r="L1910" s="38"/>
      <c r="M1910" s="37"/>
      <c r="N1910" s="37"/>
      <c r="O1910" s="37"/>
    </row>
    <row r="1911" spans="10:15" x14ac:dyDescent="0.2">
      <c r="J1911" s="3"/>
      <c r="K1911" s="36"/>
      <c r="L1911" s="38"/>
      <c r="M1911" s="37"/>
      <c r="N1911" s="37"/>
      <c r="O1911" s="37"/>
    </row>
    <row r="1912" spans="10:15" x14ac:dyDescent="0.2">
      <c r="J1912" s="3"/>
      <c r="K1912" s="36"/>
      <c r="L1912" s="38"/>
      <c r="M1912" s="37"/>
      <c r="N1912" s="37"/>
      <c r="O1912" s="37"/>
    </row>
    <row r="1913" spans="10:15" x14ac:dyDescent="0.2">
      <c r="J1913" s="3"/>
      <c r="K1913" s="36"/>
      <c r="L1913" s="38"/>
      <c r="M1913" s="37"/>
      <c r="N1913" s="37"/>
      <c r="O1913" s="37"/>
    </row>
    <row r="1914" spans="10:15" x14ac:dyDescent="0.2">
      <c r="J1914" s="3"/>
      <c r="K1914" s="36"/>
      <c r="L1914" s="38"/>
      <c r="M1914" s="37"/>
      <c r="N1914" s="37"/>
      <c r="O1914" s="37"/>
    </row>
    <row r="1915" spans="10:15" x14ac:dyDescent="0.2">
      <c r="J1915" s="3"/>
      <c r="K1915" s="36"/>
      <c r="L1915" s="38"/>
      <c r="M1915" s="37"/>
      <c r="N1915" s="37"/>
      <c r="O1915" s="37"/>
    </row>
    <row r="1916" spans="10:15" x14ac:dyDescent="0.2">
      <c r="J1916" s="3"/>
      <c r="K1916" s="36"/>
      <c r="L1916" s="38"/>
      <c r="M1916" s="37"/>
      <c r="N1916" s="37"/>
      <c r="O1916" s="37"/>
    </row>
    <row r="1917" spans="10:15" x14ac:dyDescent="0.2">
      <c r="J1917" s="3"/>
      <c r="K1917" s="36"/>
      <c r="L1917" s="38"/>
      <c r="M1917" s="37"/>
      <c r="N1917" s="37"/>
      <c r="O1917" s="37"/>
    </row>
    <row r="1918" spans="10:15" x14ac:dyDescent="0.2">
      <c r="J1918" s="3"/>
      <c r="K1918" s="36"/>
      <c r="L1918" s="38"/>
      <c r="M1918" s="37"/>
      <c r="N1918" s="37"/>
      <c r="O1918" s="37"/>
    </row>
    <row r="1919" spans="10:15" x14ac:dyDescent="0.2">
      <c r="J1919" s="3"/>
      <c r="K1919" s="36"/>
      <c r="L1919" s="38"/>
      <c r="M1919" s="37"/>
      <c r="N1919" s="37"/>
      <c r="O1919" s="37"/>
    </row>
    <row r="1920" spans="10:15" x14ac:dyDescent="0.2">
      <c r="J1920" s="3"/>
      <c r="K1920" s="36"/>
      <c r="L1920" s="38"/>
      <c r="M1920" s="37"/>
      <c r="N1920" s="37"/>
      <c r="O1920" s="37"/>
    </row>
    <row r="1921" spans="10:15" x14ac:dyDescent="0.2">
      <c r="J1921" s="3"/>
      <c r="K1921" s="36"/>
      <c r="L1921" s="38"/>
      <c r="M1921" s="37"/>
      <c r="N1921" s="37"/>
      <c r="O1921" s="37"/>
    </row>
    <row r="1922" spans="10:15" x14ac:dyDescent="0.2">
      <c r="J1922" s="3"/>
      <c r="K1922" s="36"/>
      <c r="L1922" s="38"/>
      <c r="M1922" s="37"/>
      <c r="N1922" s="37"/>
      <c r="O1922" s="37"/>
    </row>
    <row r="1923" spans="10:15" x14ac:dyDescent="0.2">
      <c r="J1923" s="3"/>
      <c r="K1923" s="36"/>
      <c r="L1923" s="38"/>
      <c r="M1923" s="37"/>
      <c r="N1923" s="37"/>
      <c r="O1923" s="37"/>
    </row>
    <row r="1924" spans="10:15" x14ac:dyDescent="0.2">
      <c r="J1924" s="3"/>
      <c r="K1924" s="36"/>
      <c r="L1924" s="38"/>
      <c r="M1924" s="37"/>
      <c r="N1924" s="37"/>
      <c r="O1924" s="37"/>
    </row>
    <row r="1925" spans="10:15" x14ac:dyDescent="0.2">
      <c r="J1925" s="3"/>
      <c r="K1925" s="36"/>
      <c r="L1925" s="38"/>
      <c r="M1925" s="37"/>
      <c r="N1925" s="37"/>
      <c r="O1925" s="37"/>
    </row>
    <row r="1926" spans="10:15" x14ac:dyDescent="0.2">
      <c r="J1926" s="3"/>
      <c r="K1926" s="36"/>
      <c r="L1926" s="38"/>
      <c r="M1926" s="37"/>
      <c r="N1926" s="37"/>
      <c r="O1926" s="37"/>
    </row>
    <row r="1927" spans="10:15" x14ac:dyDescent="0.2">
      <c r="J1927" s="3"/>
      <c r="K1927" s="36"/>
      <c r="L1927" s="38"/>
      <c r="M1927" s="37"/>
      <c r="N1927" s="37"/>
      <c r="O1927" s="37"/>
    </row>
    <row r="1928" spans="10:15" x14ac:dyDescent="0.2">
      <c r="J1928" s="3"/>
      <c r="K1928" s="36"/>
      <c r="L1928" s="38"/>
      <c r="M1928" s="37"/>
      <c r="N1928" s="37"/>
      <c r="O1928" s="37"/>
    </row>
    <row r="1929" spans="10:15" x14ac:dyDescent="0.2">
      <c r="J1929" s="3"/>
      <c r="K1929" s="36"/>
      <c r="L1929" s="38"/>
      <c r="M1929" s="37"/>
      <c r="N1929" s="37"/>
      <c r="O1929" s="37"/>
    </row>
    <row r="1930" spans="10:15" x14ac:dyDescent="0.2">
      <c r="J1930" s="3"/>
      <c r="K1930" s="36"/>
      <c r="L1930" s="38"/>
      <c r="M1930" s="37"/>
      <c r="N1930" s="37"/>
      <c r="O1930" s="37"/>
    </row>
    <row r="1931" spans="10:15" x14ac:dyDescent="0.2">
      <c r="J1931" s="3"/>
      <c r="K1931" s="36"/>
      <c r="L1931" s="38"/>
      <c r="M1931" s="37"/>
      <c r="N1931" s="37"/>
      <c r="O1931" s="37"/>
    </row>
    <row r="1932" spans="10:15" x14ac:dyDescent="0.2">
      <c r="J1932" s="3"/>
      <c r="K1932" s="36"/>
      <c r="L1932" s="38"/>
      <c r="M1932" s="37"/>
      <c r="N1932" s="37"/>
      <c r="O1932" s="37"/>
    </row>
    <row r="1933" spans="10:15" x14ac:dyDescent="0.2">
      <c r="J1933" s="3"/>
      <c r="K1933" s="36"/>
      <c r="L1933" s="38"/>
      <c r="M1933" s="37"/>
      <c r="N1933" s="37"/>
      <c r="O1933" s="37"/>
    </row>
    <row r="1934" spans="10:15" x14ac:dyDescent="0.2">
      <c r="J1934" s="3"/>
      <c r="K1934" s="36"/>
      <c r="L1934" s="38"/>
      <c r="M1934" s="37"/>
      <c r="N1934" s="37"/>
      <c r="O1934" s="37"/>
    </row>
    <row r="1935" spans="10:15" x14ac:dyDescent="0.2">
      <c r="J1935" s="3"/>
      <c r="K1935" s="36"/>
      <c r="L1935" s="38"/>
      <c r="M1935" s="37"/>
      <c r="N1935" s="37"/>
      <c r="O1935" s="37"/>
    </row>
    <row r="1936" spans="10:15" x14ac:dyDescent="0.2">
      <c r="J1936" s="3"/>
      <c r="K1936" s="36"/>
      <c r="L1936" s="38"/>
      <c r="M1936" s="37"/>
      <c r="N1936" s="37"/>
      <c r="O1936" s="37"/>
    </row>
    <row r="1937" spans="10:15" x14ac:dyDescent="0.2">
      <c r="J1937" s="3"/>
      <c r="K1937" s="36"/>
      <c r="L1937" s="38"/>
      <c r="M1937" s="37"/>
      <c r="N1937" s="37"/>
      <c r="O1937" s="37"/>
    </row>
    <row r="1938" spans="10:15" x14ac:dyDescent="0.2">
      <c r="J1938" s="3"/>
      <c r="K1938" s="36"/>
      <c r="L1938" s="38"/>
      <c r="M1938" s="37"/>
      <c r="N1938" s="37"/>
      <c r="O1938" s="37"/>
    </row>
    <row r="1939" spans="10:15" x14ac:dyDescent="0.2">
      <c r="J1939" s="3"/>
      <c r="K1939" s="36"/>
      <c r="L1939" s="38"/>
      <c r="M1939" s="37"/>
      <c r="N1939" s="37"/>
      <c r="O1939" s="37"/>
    </row>
    <row r="1940" spans="10:15" x14ac:dyDescent="0.2">
      <c r="J1940" s="3"/>
      <c r="K1940" s="36"/>
      <c r="L1940" s="38"/>
      <c r="M1940" s="37"/>
      <c r="N1940" s="37"/>
      <c r="O1940" s="37"/>
    </row>
    <row r="1941" spans="10:15" x14ac:dyDescent="0.2">
      <c r="J1941" s="3"/>
      <c r="K1941" s="36"/>
      <c r="L1941" s="38"/>
      <c r="M1941" s="37"/>
      <c r="N1941" s="37"/>
      <c r="O1941" s="37"/>
    </row>
    <row r="1942" spans="10:15" x14ac:dyDescent="0.2">
      <c r="J1942" s="3"/>
      <c r="K1942" s="36"/>
      <c r="L1942" s="38"/>
      <c r="M1942" s="37"/>
      <c r="N1942" s="37"/>
      <c r="O1942" s="37"/>
    </row>
    <row r="1943" spans="10:15" x14ac:dyDescent="0.2">
      <c r="J1943" s="3"/>
      <c r="K1943" s="36"/>
      <c r="L1943" s="38"/>
      <c r="M1943" s="37"/>
      <c r="N1943" s="37"/>
      <c r="O1943" s="37"/>
    </row>
    <row r="1944" spans="10:15" x14ac:dyDescent="0.2">
      <c r="J1944" s="3"/>
      <c r="K1944" s="36"/>
      <c r="L1944" s="38"/>
      <c r="M1944" s="37"/>
      <c r="N1944" s="37"/>
      <c r="O1944" s="37"/>
    </row>
    <row r="1945" spans="10:15" x14ac:dyDescent="0.2">
      <c r="J1945" s="3"/>
      <c r="K1945" s="36"/>
      <c r="L1945" s="38"/>
      <c r="M1945" s="37"/>
      <c r="N1945" s="37"/>
      <c r="O1945" s="37"/>
    </row>
    <row r="1946" spans="10:15" x14ac:dyDescent="0.2">
      <c r="J1946" s="3"/>
      <c r="K1946" s="36"/>
      <c r="L1946" s="38"/>
      <c r="M1946" s="37"/>
      <c r="N1946" s="37"/>
      <c r="O1946" s="37"/>
    </row>
    <row r="1947" spans="10:15" x14ac:dyDescent="0.2">
      <c r="J1947" s="3"/>
      <c r="K1947" s="36"/>
      <c r="L1947" s="38"/>
      <c r="M1947" s="37"/>
      <c r="N1947" s="37"/>
      <c r="O1947" s="37"/>
    </row>
    <row r="1948" spans="10:15" x14ac:dyDescent="0.2">
      <c r="J1948" s="3"/>
      <c r="K1948" s="36"/>
      <c r="L1948" s="38"/>
      <c r="M1948" s="37"/>
      <c r="N1948" s="37"/>
      <c r="O1948" s="37"/>
    </row>
    <row r="1949" spans="10:15" x14ac:dyDescent="0.2">
      <c r="J1949" s="3"/>
      <c r="K1949" s="36"/>
      <c r="L1949" s="38"/>
      <c r="M1949" s="37"/>
      <c r="N1949" s="37"/>
      <c r="O1949" s="37"/>
    </row>
    <row r="1950" spans="10:15" x14ac:dyDescent="0.2">
      <c r="J1950" s="3"/>
      <c r="K1950" s="36"/>
      <c r="L1950" s="38"/>
      <c r="M1950" s="37"/>
      <c r="N1950" s="37"/>
      <c r="O1950" s="37"/>
    </row>
    <row r="1951" spans="10:15" x14ac:dyDescent="0.2">
      <c r="J1951" s="3"/>
      <c r="K1951" s="36"/>
      <c r="L1951" s="38"/>
      <c r="M1951" s="37"/>
      <c r="N1951" s="37"/>
      <c r="O1951" s="37"/>
    </row>
    <row r="1952" spans="10:15" x14ac:dyDescent="0.2">
      <c r="J1952" s="3"/>
      <c r="K1952" s="36"/>
      <c r="L1952" s="38"/>
      <c r="M1952" s="37"/>
      <c r="N1952" s="37"/>
      <c r="O1952" s="37"/>
    </row>
    <row r="1953" spans="10:15" x14ac:dyDescent="0.2">
      <c r="J1953" s="3"/>
      <c r="K1953" s="36"/>
      <c r="L1953" s="38"/>
      <c r="M1953" s="37"/>
      <c r="N1953" s="37"/>
      <c r="O1953" s="37"/>
    </row>
    <row r="1954" spans="10:15" x14ac:dyDescent="0.2">
      <c r="J1954" s="3"/>
      <c r="K1954" s="36"/>
      <c r="L1954" s="38"/>
      <c r="M1954" s="37"/>
      <c r="N1954" s="37"/>
      <c r="O1954" s="37"/>
    </row>
    <row r="1955" spans="10:15" x14ac:dyDescent="0.2">
      <c r="J1955" s="3"/>
      <c r="K1955" s="36"/>
      <c r="L1955" s="38"/>
      <c r="M1955" s="37"/>
      <c r="N1955" s="37"/>
      <c r="O1955" s="37"/>
    </row>
    <row r="1956" spans="10:15" x14ac:dyDescent="0.2">
      <c r="J1956" s="3"/>
      <c r="K1956" s="36"/>
      <c r="L1956" s="38"/>
      <c r="M1956" s="37"/>
      <c r="N1956" s="37"/>
      <c r="O1956" s="37"/>
    </row>
    <row r="1957" spans="10:15" x14ac:dyDescent="0.2">
      <c r="J1957" s="3"/>
      <c r="K1957" s="36"/>
      <c r="L1957" s="38"/>
      <c r="M1957" s="37"/>
      <c r="N1957" s="37"/>
      <c r="O1957" s="37"/>
    </row>
    <row r="1958" spans="10:15" x14ac:dyDescent="0.2">
      <c r="J1958" s="3"/>
      <c r="K1958" s="36"/>
      <c r="L1958" s="38"/>
      <c r="M1958" s="37"/>
      <c r="N1958" s="37"/>
      <c r="O1958" s="37"/>
    </row>
    <row r="1959" spans="10:15" x14ac:dyDescent="0.2">
      <c r="J1959" s="3"/>
      <c r="K1959" s="36"/>
      <c r="L1959" s="38"/>
      <c r="M1959" s="37"/>
      <c r="N1959" s="37"/>
      <c r="O1959" s="37"/>
    </row>
    <row r="1960" spans="10:15" x14ac:dyDescent="0.2">
      <c r="J1960" s="3"/>
      <c r="K1960" s="36"/>
      <c r="L1960" s="38"/>
      <c r="M1960" s="37"/>
      <c r="N1960" s="37"/>
      <c r="O1960" s="37"/>
    </row>
    <row r="1961" spans="10:15" x14ac:dyDescent="0.2">
      <c r="J1961" s="3"/>
      <c r="K1961" s="36"/>
      <c r="L1961" s="38"/>
      <c r="M1961" s="37"/>
      <c r="N1961" s="37"/>
      <c r="O1961" s="37"/>
    </row>
    <row r="1962" spans="10:15" x14ac:dyDescent="0.2">
      <c r="J1962" s="3"/>
      <c r="K1962" s="36"/>
      <c r="L1962" s="38"/>
      <c r="M1962" s="37"/>
      <c r="N1962" s="37"/>
      <c r="O1962" s="37"/>
    </row>
    <row r="1963" spans="10:15" x14ac:dyDescent="0.2">
      <c r="J1963" s="3"/>
      <c r="K1963" s="36"/>
      <c r="L1963" s="38"/>
      <c r="M1963" s="37"/>
      <c r="N1963" s="37"/>
      <c r="O1963" s="37"/>
    </row>
    <row r="1964" spans="10:15" x14ac:dyDescent="0.2">
      <c r="J1964" s="3"/>
      <c r="K1964" s="36"/>
      <c r="L1964" s="38"/>
      <c r="M1964" s="37"/>
      <c r="N1964" s="37"/>
      <c r="O1964" s="37"/>
    </row>
    <row r="1965" spans="10:15" x14ac:dyDescent="0.2">
      <c r="J1965" s="3"/>
      <c r="K1965" s="36"/>
      <c r="L1965" s="38"/>
      <c r="M1965" s="37"/>
      <c r="N1965" s="37"/>
      <c r="O1965" s="37"/>
    </row>
    <row r="1966" spans="10:15" x14ac:dyDescent="0.2">
      <c r="J1966" s="3"/>
      <c r="K1966" s="36"/>
      <c r="L1966" s="38"/>
      <c r="M1966" s="37"/>
      <c r="N1966" s="37"/>
      <c r="O1966" s="37"/>
    </row>
    <row r="1967" spans="10:15" x14ac:dyDescent="0.2">
      <c r="J1967" s="3"/>
      <c r="K1967" s="36"/>
      <c r="L1967" s="38"/>
      <c r="M1967" s="37"/>
      <c r="N1967" s="37"/>
      <c r="O1967" s="37"/>
    </row>
    <row r="1968" spans="10:15" x14ac:dyDescent="0.2">
      <c r="J1968" s="3"/>
      <c r="K1968" s="36"/>
      <c r="L1968" s="38"/>
      <c r="M1968" s="37"/>
      <c r="N1968" s="37"/>
      <c r="O1968" s="37"/>
    </row>
    <row r="1969" spans="10:15" x14ac:dyDescent="0.2">
      <c r="J1969" s="3"/>
      <c r="K1969" s="36"/>
      <c r="L1969" s="38"/>
      <c r="M1969" s="37"/>
      <c r="N1969" s="37"/>
      <c r="O1969" s="37"/>
    </row>
    <row r="1970" spans="10:15" x14ac:dyDescent="0.2">
      <c r="J1970" s="3"/>
      <c r="K1970" s="36"/>
      <c r="L1970" s="38"/>
      <c r="M1970" s="37"/>
      <c r="N1970" s="37"/>
      <c r="O1970" s="37"/>
    </row>
    <row r="1971" spans="10:15" x14ac:dyDescent="0.2">
      <c r="J1971" s="3"/>
      <c r="K1971" s="36"/>
      <c r="L1971" s="38"/>
      <c r="M1971" s="37"/>
      <c r="N1971" s="37"/>
      <c r="O1971" s="37"/>
    </row>
    <row r="1972" spans="10:15" x14ac:dyDescent="0.2">
      <c r="J1972" s="3"/>
      <c r="K1972" s="36"/>
      <c r="L1972" s="38"/>
      <c r="M1972" s="37"/>
      <c r="N1972" s="37"/>
      <c r="O1972" s="37"/>
    </row>
    <row r="1973" spans="10:15" x14ac:dyDescent="0.2">
      <c r="J1973" s="3"/>
      <c r="K1973" s="36"/>
      <c r="L1973" s="38"/>
      <c r="M1973" s="37"/>
      <c r="N1973" s="37"/>
      <c r="O1973" s="37"/>
    </row>
    <row r="1974" spans="10:15" x14ac:dyDescent="0.2">
      <c r="J1974" s="3"/>
      <c r="K1974" s="36"/>
      <c r="L1974" s="38"/>
      <c r="M1974" s="37"/>
      <c r="N1974" s="37"/>
      <c r="O1974" s="37"/>
    </row>
    <row r="1975" spans="10:15" x14ac:dyDescent="0.2">
      <c r="J1975" s="3"/>
      <c r="K1975" s="36"/>
      <c r="L1975" s="38"/>
      <c r="M1975" s="37"/>
      <c r="N1975" s="37"/>
      <c r="O1975" s="37"/>
    </row>
    <row r="1976" spans="10:15" x14ac:dyDescent="0.2">
      <c r="J1976" s="3"/>
      <c r="K1976" s="36"/>
      <c r="L1976" s="38"/>
      <c r="M1976" s="37"/>
      <c r="N1976" s="37"/>
      <c r="O1976" s="37"/>
    </row>
    <row r="1977" spans="10:15" x14ac:dyDescent="0.2">
      <c r="J1977" s="3"/>
      <c r="K1977" s="36"/>
      <c r="L1977" s="38"/>
      <c r="M1977" s="37"/>
      <c r="N1977" s="37"/>
      <c r="O1977" s="37"/>
    </row>
    <row r="1978" spans="10:15" x14ac:dyDescent="0.2">
      <c r="J1978" s="3"/>
      <c r="K1978" s="36"/>
      <c r="L1978" s="38"/>
      <c r="M1978" s="37"/>
      <c r="N1978" s="37"/>
      <c r="O1978" s="37"/>
    </row>
    <row r="1979" spans="10:15" x14ac:dyDescent="0.2">
      <c r="J1979" s="3"/>
      <c r="K1979" s="36"/>
      <c r="L1979" s="38"/>
      <c r="M1979" s="37"/>
      <c r="N1979" s="37"/>
      <c r="O1979" s="37"/>
    </row>
    <row r="1980" spans="10:15" x14ac:dyDescent="0.2">
      <c r="J1980" s="3"/>
      <c r="K1980" s="36"/>
      <c r="L1980" s="38"/>
      <c r="M1980" s="37"/>
      <c r="N1980" s="37"/>
      <c r="O1980" s="37"/>
    </row>
    <row r="1981" spans="10:15" x14ac:dyDescent="0.2">
      <c r="J1981" s="3"/>
      <c r="K1981" s="36"/>
      <c r="L1981" s="38"/>
      <c r="M1981" s="37"/>
      <c r="N1981" s="37"/>
      <c r="O1981" s="37"/>
    </row>
    <row r="1982" spans="10:15" x14ac:dyDescent="0.2">
      <c r="J1982" s="3"/>
      <c r="K1982" s="36"/>
      <c r="L1982" s="38"/>
      <c r="M1982" s="37"/>
      <c r="N1982" s="37"/>
      <c r="O1982" s="37"/>
    </row>
    <row r="1983" spans="10:15" x14ac:dyDescent="0.2">
      <c r="J1983" s="3"/>
      <c r="K1983" s="36"/>
      <c r="L1983" s="38"/>
      <c r="M1983" s="37"/>
      <c r="N1983" s="37"/>
      <c r="O1983" s="37"/>
    </row>
    <row r="1984" spans="10:15" x14ac:dyDescent="0.2">
      <c r="J1984" s="3"/>
      <c r="K1984" s="36"/>
      <c r="L1984" s="38"/>
      <c r="M1984" s="37"/>
      <c r="N1984" s="37"/>
      <c r="O1984" s="37"/>
    </row>
    <row r="1985" spans="10:15" x14ac:dyDescent="0.2">
      <c r="J1985" s="3"/>
      <c r="K1985" s="36"/>
      <c r="L1985" s="38"/>
      <c r="M1985" s="37"/>
      <c r="N1985" s="37"/>
      <c r="O1985" s="37"/>
    </row>
    <row r="1986" spans="10:15" x14ac:dyDescent="0.2">
      <c r="J1986" s="3"/>
      <c r="K1986" s="36"/>
      <c r="L1986" s="38"/>
      <c r="M1986" s="37"/>
      <c r="N1986" s="37"/>
      <c r="O1986" s="37"/>
    </row>
    <row r="1987" spans="10:15" x14ac:dyDescent="0.2">
      <c r="J1987" s="3"/>
      <c r="K1987" s="36"/>
      <c r="L1987" s="38"/>
      <c r="M1987" s="37"/>
      <c r="N1987" s="37"/>
      <c r="O1987" s="37"/>
    </row>
    <row r="1988" spans="10:15" x14ac:dyDescent="0.2">
      <c r="J1988" s="3"/>
      <c r="K1988" s="36"/>
      <c r="L1988" s="38"/>
      <c r="M1988" s="37"/>
      <c r="N1988" s="37"/>
      <c r="O1988" s="37"/>
    </row>
    <row r="1989" spans="10:15" x14ac:dyDescent="0.2">
      <c r="J1989" s="3"/>
      <c r="K1989" s="36"/>
      <c r="L1989" s="38"/>
      <c r="M1989" s="37"/>
      <c r="N1989" s="37"/>
      <c r="O1989" s="37"/>
    </row>
    <row r="1990" spans="10:15" x14ac:dyDescent="0.2">
      <c r="J1990" s="3"/>
      <c r="K1990" s="36"/>
      <c r="L1990" s="38"/>
      <c r="M1990" s="37"/>
      <c r="N1990" s="37"/>
      <c r="O1990" s="37"/>
    </row>
    <row r="1991" spans="10:15" x14ac:dyDescent="0.2">
      <c r="J1991" s="3"/>
      <c r="K1991" s="36"/>
      <c r="L1991" s="38"/>
      <c r="M1991" s="37"/>
      <c r="N1991" s="37"/>
      <c r="O1991" s="37"/>
    </row>
    <row r="1992" spans="10:15" x14ac:dyDescent="0.2">
      <c r="J1992" s="3"/>
      <c r="K1992" s="36"/>
      <c r="L1992" s="38"/>
      <c r="M1992" s="37"/>
      <c r="N1992" s="37"/>
      <c r="O1992" s="37"/>
    </row>
    <row r="1993" spans="10:15" x14ac:dyDescent="0.2">
      <c r="J1993" s="3"/>
      <c r="K1993" s="36"/>
      <c r="L1993" s="38"/>
      <c r="M1993" s="37"/>
      <c r="N1993" s="37"/>
      <c r="O1993" s="37"/>
    </row>
    <row r="1994" spans="10:15" x14ac:dyDescent="0.2">
      <c r="J1994" s="3"/>
      <c r="K1994" s="36"/>
      <c r="L1994" s="38"/>
      <c r="M1994" s="37"/>
      <c r="N1994" s="37"/>
      <c r="O1994" s="37"/>
    </row>
    <row r="1995" spans="10:15" x14ac:dyDescent="0.2">
      <c r="J1995" s="3"/>
      <c r="K1995" s="36"/>
      <c r="L1995" s="38"/>
      <c r="M1995" s="37"/>
      <c r="N1995" s="37"/>
      <c r="O1995" s="37"/>
    </row>
    <row r="1996" spans="10:15" x14ac:dyDescent="0.2">
      <c r="J1996" s="3"/>
      <c r="K1996" s="36"/>
      <c r="L1996" s="38"/>
      <c r="M1996" s="37"/>
      <c r="N1996" s="37"/>
      <c r="O1996" s="37"/>
    </row>
    <row r="1997" spans="10:15" x14ac:dyDescent="0.2">
      <c r="J1997" s="3"/>
      <c r="K1997" s="36"/>
      <c r="L1997" s="38"/>
      <c r="M1997" s="37"/>
      <c r="N1997" s="37"/>
      <c r="O1997" s="37"/>
    </row>
    <row r="1998" spans="10:15" x14ac:dyDescent="0.2">
      <c r="J1998" s="3"/>
      <c r="K1998" s="36"/>
      <c r="L1998" s="38"/>
      <c r="M1998" s="37"/>
      <c r="N1998" s="37"/>
      <c r="O1998" s="37"/>
    </row>
    <row r="1999" spans="10:15" x14ac:dyDescent="0.2">
      <c r="J1999" s="3"/>
      <c r="K1999" s="36"/>
      <c r="L1999" s="38"/>
      <c r="M1999" s="37"/>
      <c r="N1999" s="37"/>
      <c r="O1999" s="37"/>
    </row>
    <row r="2000" spans="10:15" x14ac:dyDescent="0.2">
      <c r="J2000" s="3"/>
      <c r="K2000" s="36"/>
      <c r="L2000" s="38"/>
      <c r="M2000" s="37"/>
      <c r="N2000" s="37"/>
      <c r="O2000" s="37"/>
    </row>
    <row r="2001" spans="10:15" x14ac:dyDescent="0.2">
      <c r="J2001" s="3"/>
      <c r="K2001" s="36"/>
      <c r="L2001" s="38"/>
      <c r="M2001" s="37"/>
      <c r="N2001" s="37"/>
      <c r="O2001" s="37"/>
    </row>
    <row r="2002" spans="10:15" x14ac:dyDescent="0.2">
      <c r="J2002" s="3"/>
      <c r="K2002" s="36"/>
      <c r="L2002" s="38"/>
      <c r="M2002" s="37"/>
      <c r="N2002" s="37"/>
      <c r="O2002" s="37"/>
    </row>
    <row r="2003" spans="10:15" x14ac:dyDescent="0.2">
      <c r="J2003" s="3"/>
      <c r="K2003" s="36"/>
      <c r="L2003" s="38"/>
      <c r="M2003" s="37"/>
      <c r="N2003" s="37"/>
      <c r="O2003" s="37"/>
    </row>
    <row r="2004" spans="10:15" x14ac:dyDescent="0.2">
      <c r="J2004" s="3"/>
      <c r="K2004" s="36"/>
      <c r="L2004" s="38"/>
      <c r="M2004" s="37"/>
      <c r="N2004" s="37"/>
      <c r="O2004" s="37"/>
    </row>
    <row r="2005" spans="10:15" x14ac:dyDescent="0.2">
      <c r="J2005" s="3"/>
      <c r="K2005" s="36"/>
      <c r="L2005" s="38"/>
      <c r="M2005" s="37"/>
      <c r="N2005" s="37"/>
      <c r="O2005" s="37"/>
    </row>
    <row r="2006" spans="10:15" x14ac:dyDescent="0.2">
      <c r="J2006" s="3"/>
      <c r="K2006" s="36"/>
      <c r="L2006" s="38"/>
      <c r="M2006" s="37"/>
      <c r="N2006" s="37"/>
      <c r="O2006" s="37"/>
    </row>
    <row r="2007" spans="10:15" x14ac:dyDescent="0.2">
      <c r="J2007" s="3"/>
      <c r="K2007" s="36"/>
      <c r="L2007" s="38"/>
      <c r="M2007" s="37"/>
      <c r="N2007" s="37"/>
      <c r="O2007" s="37"/>
    </row>
    <row r="2008" spans="10:15" x14ac:dyDescent="0.2">
      <c r="J2008" s="3"/>
      <c r="K2008" s="36"/>
      <c r="L2008" s="38"/>
      <c r="M2008" s="37"/>
      <c r="N2008" s="37"/>
      <c r="O2008" s="37"/>
    </row>
    <row r="2009" spans="10:15" x14ac:dyDescent="0.2">
      <c r="J2009" s="3"/>
      <c r="K2009" s="36"/>
      <c r="L2009" s="38"/>
      <c r="M2009" s="37"/>
      <c r="N2009" s="37"/>
      <c r="O2009" s="37"/>
    </row>
    <row r="2010" spans="10:15" x14ac:dyDescent="0.2">
      <c r="J2010" s="3"/>
      <c r="K2010" s="36"/>
      <c r="L2010" s="38"/>
      <c r="M2010" s="37"/>
      <c r="N2010" s="37"/>
      <c r="O2010" s="37"/>
    </row>
    <row r="2011" spans="10:15" x14ac:dyDescent="0.2">
      <c r="J2011" s="3"/>
      <c r="K2011" s="36"/>
      <c r="L2011" s="38"/>
      <c r="M2011" s="37"/>
      <c r="N2011" s="37"/>
      <c r="O2011" s="37"/>
    </row>
    <row r="2012" spans="10:15" x14ac:dyDescent="0.2">
      <c r="J2012" s="3"/>
      <c r="K2012" s="36"/>
      <c r="L2012" s="38"/>
      <c r="M2012" s="37"/>
      <c r="N2012" s="37"/>
      <c r="O2012" s="37"/>
    </row>
    <row r="2013" spans="10:15" x14ac:dyDescent="0.2">
      <c r="J2013" s="3"/>
      <c r="K2013" s="36"/>
      <c r="L2013" s="38"/>
      <c r="M2013" s="37"/>
      <c r="N2013" s="37"/>
      <c r="O2013" s="37"/>
    </row>
    <row r="2014" spans="10:15" x14ac:dyDescent="0.2">
      <c r="J2014" s="3"/>
      <c r="K2014" s="36"/>
      <c r="L2014" s="38"/>
      <c r="M2014" s="37"/>
      <c r="N2014" s="37"/>
      <c r="O2014" s="37"/>
    </row>
    <row r="2015" spans="10:15" x14ac:dyDescent="0.2">
      <c r="J2015" s="3"/>
      <c r="K2015" s="36"/>
      <c r="L2015" s="38"/>
      <c r="M2015" s="37"/>
      <c r="N2015" s="37"/>
      <c r="O2015" s="37"/>
    </row>
    <row r="2016" spans="10:15" x14ac:dyDescent="0.2">
      <c r="J2016" s="3"/>
      <c r="K2016" s="36"/>
      <c r="L2016" s="38"/>
      <c r="M2016" s="37"/>
      <c r="N2016" s="37"/>
      <c r="O2016" s="37"/>
    </row>
    <row r="2017" spans="10:15" x14ac:dyDescent="0.2">
      <c r="J2017" s="3"/>
      <c r="K2017" s="36"/>
      <c r="L2017" s="38"/>
      <c r="M2017" s="37"/>
      <c r="N2017" s="37"/>
      <c r="O2017" s="37"/>
    </row>
    <row r="2018" spans="10:15" x14ac:dyDescent="0.2">
      <c r="J2018" s="3"/>
      <c r="K2018" s="36"/>
      <c r="L2018" s="38"/>
      <c r="M2018" s="37"/>
      <c r="N2018" s="37"/>
      <c r="O2018" s="37"/>
    </row>
    <row r="2019" spans="10:15" x14ac:dyDescent="0.2">
      <c r="J2019" s="3"/>
      <c r="K2019" s="36"/>
      <c r="L2019" s="38"/>
      <c r="M2019" s="37"/>
      <c r="N2019" s="37"/>
      <c r="O2019" s="37"/>
    </row>
    <row r="2020" spans="10:15" x14ac:dyDescent="0.2">
      <c r="J2020" s="3"/>
      <c r="K2020" s="36"/>
      <c r="L2020" s="38"/>
      <c r="M2020" s="37"/>
      <c r="N2020" s="37"/>
      <c r="O2020" s="37"/>
    </row>
    <row r="2021" spans="10:15" x14ac:dyDescent="0.2">
      <c r="J2021" s="3"/>
      <c r="K2021" s="36"/>
      <c r="L2021" s="38"/>
      <c r="M2021" s="37"/>
      <c r="N2021" s="37"/>
      <c r="O2021" s="37"/>
    </row>
    <row r="2022" spans="10:15" x14ac:dyDescent="0.2">
      <c r="J2022" s="3"/>
      <c r="K2022" s="36"/>
      <c r="L2022" s="38"/>
      <c r="M2022" s="37"/>
      <c r="N2022" s="37"/>
      <c r="O2022" s="37"/>
    </row>
    <row r="2023" spans="10:15" x14ac:dyDescent="0.2">
      <c r="J2023" s="3"/>
      <c r="K2023" s="36"/>
      <c r="L2023" s="38"/>
      <c r="M2023" s="37"/>
      <c r="N2023" s="37"/>
      <c r="O2023" s="37"/>
    </row>
    <row r="2024" spans="10:15" x14ac:dyDescent="0.2">
      <c r="J2024" s="3"/>
      <c r="K2024" s="36"/>
      <c r="L2024" s="38"/>
      <c r="M2024" s="37"/>
      <c r="N2024" s="37"/>
      <c r="O2024" s="37"/>
    </row>
    <row r="2025" spans="10:15" x14ac:dyDescent="0.2">
      <c r="J2025" s="3"/>
      <c r="K2025" s="36"/>
      <c r="L2025" s="38"/>
      <c r="M2025" s="37"/>
      <c r="N2025" s="37"/>
      <c r="O2025" s="37"/>
    </row>
    <row r="2026" spans="10:15" x14ac:dyDescent="0.2">
      <c r="J2026" s="3"/>
      <c r="K2026" s="36"/>
      <c r="L2026" s="38"/>
      <c r="M2026" s="37"/>
      <c r="N2026" s="37"/>
      <c r="O2026" s="37"/>
    </row>
    <row r="2027" spans="10:15" x14ac:dyDescent="0.2">
      <c r="J2027" s="3"/>
      <c r="K2027" s="36"/>
      <c r="L2027" s="38"/>
      <c r="M2027" s="37"/>
      <c r="N2027" s="37"/>
      <c r="O2027" s="37"/>
    </row>
    <row r="2028" spans="10:15" x14ac:dyDescent="0.2">
      <c r="J2028" s="3"/>
      <c r="K2028" s="36"/>
      <c r="L2028" s="38"/>
      <c r="M2028" s="37"/>
      <c r="N2028" s="37"/>
      <c r="O2028" s="37"/>
    </row>
    <row r="2029" spans="10:15" x14ac:dyDescent="0.2">
      <c r="J2029" s="3"/>
      <c r="K2029" s="36"/>
      <c r="L2029" s="38"/>
      <c r="M2029" s="37"/>
      <c r="N2029" s="37"/>
      <c r="O2029" s="37"/>
    </row>
    <row r="2030" spans="10:15" x14ac:dyDescent="0.2">
      <c r="J2030" s="3"/>
      <c r="K2030" s="36"/>
      <c r="L2030" s="38"/>
      <c r="M2030" s="37"/>
      <c r="N2030" s="37"/>
      <c r="O2030" s="37"/>
    </row>
    <row r="2031" spans="10:15" x14ac:dyDescent="0.2">
      <c r="J2031" s="3"/>
      <c r="K2031" s="36"/>
      <c r="L2031" s="38"/>
      <c r="M2031" s="37"/>
      <c r="N2031" s="37"/>
      <c r="O2031" s="37"/>
    </row>
    <row r="2032" spans="10:15" x14ac:dyDescent="0.2">
      <c r="J2032" s="3"/>
      <c r="K2032" s="36"/>
      <c r="L2032" s="38"/>
      <c r="M2032" s="37"/>
      <c r="N2032" s="37"/>
      <c r="O2032" s="37"/>
    </row>
    <row r="2033" spans="10:15" x14ac:dyDescent="0.2">
      <c r="J2033" s="3"/>
      <c r="K2033" s="36"/>
      <c r="L2033" s="38"/>
      <c r="M2033" s="37"/>
      <c r="N2033" s="37"/>
      <c r="O2033" s="37"/>
    </row>
    <row r="2034" spans="10:15" x14ac:dyDescent="0.2">
      <c r="J2034" s="3"/>
      <c r="K2034" s="36"/>
      <c r="L2034" s="38"/>
      <c r="M2034" s="37"/>
      <c r="N2034" s="37"/>
      <c r="O2034" s="37"/>
    </row>
    <row r="2035" spans="10:15" x14ac:dyDescent="0.2">
      <c r="J2035" s="3"/>
      <c r="K2035" s="36"/>
      <c r="L2035" s="38"/>
      <c r="M2035" s="37"/>
      <c r="N2035" s="37"/>
      <c r="O2035" s="37"/>
    </row>
    <row r="2036" spans="10:15" x14ac:dyDescent="0.2">
      <c r="J2036" s="3"/>
      <c r="K2036" s="36"/>
      <c r="L2036" s="38"/>
      <c r="M2036" s="37"/>
      <c r="N2036" s="37"/>
      <c r="O2036" s="37"/>
    </row>
    <row r="2037" spans="10:15" x14ac:dyDescent="0.2">
      <c r="J2037" s="3"/>
      <c r="K2037" s="36"/>
      <c r="L2037" s="38"/>
      <c r="M2037" s="37"/>
      <c r="N2037" s="37"/>
      <c r="O2037" s="37"/>
    </row>
    <row r="2038" spans="10:15" x14ac:dyDescent="0.2">
      <c r="J2038" s="3"/>
      <c r="K2038" s="36"/>
      <c r="L2038" s="38"/>
      <c r="M2038" s="37"/>
      <c r="N2038" s="37"/>
      <c r="O2038" s="37"/>
    </row>
    <row r="2039" spans="10:15" x14ac:dyDescent="0.2">
      <c r="J2039" s="3"/>
      <c r="K2039" s="36"/>
      <c r="L2039" s="38"/>
      <c r="M2039" s="37"/>
      <c r="N2039" s="37"/>
      <c r="O2039" s="37"/>
    </row>
    <row r="2040" spans="10:15" x14ac:dyDescent="0.2">
      <c r="J2040" s="3"/>
      <c r="K2040" s="36"/>
      <c r="L2040" s="38"/>
      <c r="M2040" s="37"/>
      <c r="N2040" s="37"/>
      <c r="O2040" s="37"/>
    </row>
    <row r="2041" spans="10:15" x14ac:dyDescent="0.2">
      <c r="J2041" s="3"/>
      <c r="K2041" s="36"/>
      <c r="L2041" s="38"/>
      <c r="M2041" s="37"/>
      <c r="N2041" s="37"/>
      <c r="O2041" s="37"/>
    </row>
    <row r="2042" spans="10:15" x14ac:dyDescent="0.2">
      <c r="J2042" s="3"/>
      <c r="K2042" s="36"/>
      <c r="L2042" s="38"/>
      <c r="M2042" s="37"/>
      <c r="N2042" s="37"/>
      <c r="O2042" s="37"/>
    </row>
    <row r="2043" spans="10:15" x14ac:dyDescent="0.2">
      <c r="J2043" s="3"/>
      <c r="K2043" s="36"/>
      <c r="L2043" s="38"/>
      <c r="M2043" s="37"/>
      <c r="N2043" s="37"/>
      <c r="O2043" s="37"/>
    </row>
    <row r="2044" spans="10:15" x14ac:dyDescent="0.2">
      <c r="J2044" s="3"/>
      <c r="K2044" s="36"/>
      <c r="L2044" s="38"/>
      <c r="M2044" s="37"/>
      <c r="N2044" s="37"/>
      <c r="O2044" s="37"/>
    </row>
    <row r="2045" spans="10:15" x14ac:dyDescent="0.2">
      <c r="J2045" s="3"/>
      <c r="K2045" s="36"/>
      <c r="L2045" s="38"/>
      <c r="M2045" s="37"/>
      <c r="N2045" s="37"/>
      <c r="O2045" s="37"/>
    </row>
    <row r="2046" spans="10:15" x14ac:dyDescent="0.2">
      <c r="J2046" s="3"/>
      <c r="K2046" s="36"/>
      <c r="L2046" s="38"/>
      <c r="M2046" s="37"/>
      <c r="N2046" s="37"/>
      <c r="O2046" s="37"/>
    </row>
    <row r="2047" spans="10:15" x14ac:dyDescent="0.2">
      <c r="J2047" s="3"/>
      <c r="K2047" s="36"/>
      <c r="L2047" s="38"/>
      <c r="M2047" s="37"/>
      <c r="N2047" s="37"/>
      <c r="O2047" s="37"/>
    </row>
    <row r="2048" spans="10:15" x14ac:dyDescent="0.2">
      <c r="J2048" s="3"/>
      <c r="K2048" s="36"/>
      <c r="L2048" s="38"/>
      <c r="M2048" s="37"/>
      <c r="N2048" s="37"/>
      <c r="O2048" s="37"/>
    </row>
    <row r="2049" spans="10:15" x14ac:dyDescent="0.2">
      <c r="J2049" s="3"/>
      <c r="K2049" s="36"/>
      <c r="L2049" s="38"/>
      <c r="M2049" s="37"/>
      <c r="N2049" s="37"/>
      <c r="O2049" s="37"/>
    </row>
    <row r="2050" spans="10:15" x14ac:dyDescent="0.2">
      <c r="J2050" s="3"/>
      <c r="K2050" s="36"/>
      <c r="L2050" s="38"/>
      <c r="M2050" s="37"/>
      <c r="N2050" s="37"/>
      <c r="O2050" s="37"/>
    </row>
    <row r="2051" spans="10:15" x14ac:dyDescent="0.2">
      <c r="J2051" s="3"/>
      <c r="K2051" s="36"/>
      <c r="L2051" s="38"/>
      <c r="M2051" s="37"/>
      <c r="N2051" s="37"/>
      <c r="O2051" s="37"/>
    </row>
    <row r="2052" spans="10:15" x14ac:dyDescent="0.2">
      <c r="J2052" s="3"/>
      <c r="K2052" s="36"/>
      <c r="L2052" s="38"/>
      <c r="M2052" s="37"/>
      <c r="N2052" s="37"/>
      <c r="O2052" s="37"/>
    </row>
    <row r="2053" spans="10:15" x14ac:dyDescent="0.2">
      <c r="J2053" s="3"/>
      <c r="K2053" s="36"/>
      <c r="L2053" s="38"/>
      <c r="M2053" s="37"/>
      <c r="N2053" s="37"/>
      <c r="O2053" s="37"/>
    </row>
    <row r="2054" spans="10:15" x14ac:dyDescent="0.2">
      <c r="J2054" s="3"/>
      <c r="K2054" s="36"/>
      <c r="L2054" s="38"/>
      <c r="M2054" s="37"/>
      <c r="N2054" s="37"/>
      <c r="O2054" s="37"/>
    </row>
    <row r="2055" spans="10:15" x14ac:dyDescent="0.2">
      <c r="J2055" s="3"/>
      <c r="K2055" s="36"/>
      <c r="L2055" s="38"/>
      <c r="M2055" s="37"/>
      <c r="N2055" s="37"/>
      <c r="O2055" s="37"/>
    </row>
    <row r="2056" spans="10:15" x14ac:dyDescent="0.2">
      <c r="J2056" s="3"/>
      <c r="K2056" s="36"/>
      <c r="L2056" s="38"/>
      <c r="M2056" s="37"/>
      <c r="N2056" s="37"/>
      <c r="O2056" s="37"/>
    </row>
    <row r="2057" spans="10:15" x14ac:dyDescent="0.2">
      <c r="J2057" s="3"/>
      <c r="K2057" s="36"/>
      <c r="L2057" s="38"/>
      <c r="M2057" s="37"/>
      <c r="N2057" s="37"/>
      <c r="O2057" s="37"/>
    </row>
    <row r="2058" spans="10:15" x14ac:dyDescent="0.2">
      <c r="J2058" s="3"/>
      <c r="K2058" s="36"/>
      <c r="L2058" s="38"/>
      <c r="M2058" s="37"/>
      <c r="N2058" s="37"/>
      <c r="O2058" s="37"/>
    </row>
    <row r="2059" spans="10:15" x14ac:dyDescent="0.2">
      <c r="J2059" s="3"/>
      <c r="K2059" s="36"/>
      <c r="L2059" s="38"/>
      <c r="M2059" s="37"/>
      <c r="N2059" s="37"/>
      <c r="O2059" s="37"/>
    </row>
    <row r="2060" spans="10:15" x14ac:dyDescent="0.2">
      <c r="J2060" s="3"/>
      <c r="K2060" s="36"/>
      <c r="L2060" s="38"/>
      <c r="M2060" s="37"/>
      <c r="N2060" s="37"/>
      <c r="O2060" s="37"/>
    </row>
    <row r="2061" spans="10:15" x14ac:dyDescent="0.2">
      <c r="J2061" s="3"/>
      <c r="K2061" s="36"/>
      <c r="L2061" s="38"/>
      <c r="M2061" s="37"/>
      <c r="N2061" s="37"/>
      <c r="O2061" s="37"/>
    </row>
    <row r="2062" spans="10:15" x14ac:dyDescent="0.2">
      <c r="J2062" s="3"/>
      <c r="K2062" s="36"/>
      <c r="L2062" s="38"/>
      <c r="M2062" s="37"/>
      <c r="N2062" s="37"/>
      <c r="O2062" s="37"/>
    </row>
    <row r="2063" spans="10:15" x14ac:dyDescent="0.2">
      <c r="J2063" s="3"/>
      <c r="K2063" s="36"/>
      <c r="L2063" s="38"/>
      <c r="M2063" s="37"/>
      <c r="N2063" s="37"/>
      <c r="O2063" s="37"/>
    </row>
    <row r="2064" spans="10:15" x14ac:dyDescent="0.2">
      <c r="J2064" s="3"/>
      <c r="K2064" s="36"/>
      <c r="L2064" s="38"/>
      <c r="M2064" s="37"/>
      <c r="N2064" s="37"/>
    </row>
  </sheetData>
  <mergeCells count="8">
    <mergeCell ref="J33:O33"/>
    <mergeCell ref="A1:I1"/>
    <mergeCell ref="B2:I2"/>
    <mergeCell ref="B3:I3"/>
    <mergeCell ref="A4:B4"/>
    <mergeCell ref="F4:H4"/>
    <mergeCell ref="B33:F33"/>
    <mergeCell ref="G33:I33"/>
  </mergeCells>
  <dataValidations count="1">
    <dataValidation type="list" allowBlank="1" showInputMessage="1" showErrorMessage="1" sqref="B10">
      <formula1>Soil</formula1>
    </dataValidation>
  </dataValidations>
  <pageMargins left="0.7" right="0.7" top="0.75" bottom="0.75" header="0.3" footer="0.3"/>
  <pageSetup scale="96" orientation="landscape" cellComments="atEnd" r:id="rId1"/>
  <headerFooter>
    <oddFooter>&amp;LVCWPD VCRat Worksheet
&amp;Z&amp;F&amp;R&amp;D&amp;T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122"/>
  <sheetViews>
    <sheetView topLeftCell="A16" workbookViewId="0">
      <selection activeCell="K46" sqref="K46"/>
    </sheetView>
  </sheetViews>
  <sheetFormatPr defaultColWidth="8.85546875" defaultRowHeight="12.75" x14ac:dyDescent="0.2"/>
  <cols>
    <col min="1" max="1" width="13" style="41" customWidth="1"/>
    <col min="2" max="2" width="7" style="41" customWidth="1"/>
    <col min="3" max="3" width="11.7109375" style="41" bestFit="1" customWidth="1"/>
    <col min="4" max="4" width="14.7109375" style="41" customWidth="1"/>
    <col min="5" max="5" width="11.28515625" style="41" customWidth="1"/>
    <col min="6" max="7" width="11.28515625" style="34" customWidth="1"/>
    <col min="8" max="16384" width="8.85546875" style="34"/>
  </cols>
  <sheetData>
    <row r="1" spans="1:7" s="57" customFormat="1" ht="38.25" x14ac:dyDescent="0.2">
      <c r="A1" s="32" t="s">
        <v>186</v>
      </c>
      <c r="B1" s="32" t="s">
        <v>163</v>
      </c>
      <c r="C1" s="32">
        <v>60</v>
      </c>
      <c r="D1" s="32" t="s">
        <v>185</v>
      </c>
      <c r="E1" s="168" t="s">
        <v>208</v>
      </c>
      <c r="F1" s="168"/>
      <c r="G1" s="168"/>
    </row>
    <row r="2" spans="1:7" s="57" customFormat="1" x14ac:dyDescent="0.2">
      <c r="A2" s="56" t="s">
        <v>202</v>
      </c>
      <c r="B2" s="60" t="s">
        <v>164</v>
      </c>
      <c r="C2" s="32" t="s">
        <v>207</v>
      </c>
      <c r="D2" s="32" t="s">
        <v>198</v>
      </c>
      <c r="E2" s="32" t="s">
        <v>204</v>
      </c>
      <c r="F2" s="32" t="s">
        <v>203</v>
      </c>
      <c r="G2" s="61" t="s">
        <v>201</v>
      </c>
    </row>
    <row r="3" spans="1:7" ht="12.75" customHeight="1" x14ac:dyDescent="0.2">
      <c r="A3" s="54">
        <f t="shared" ref="A3:A8" si="0">43560*2*C3/$C$1+D3</f>
        <v>0</v>
      </c>
      <c r="B3" s="37">
        <f>+B27</f>
        <v>0</v>
      </c>
      <c r="C3" s="37">
        <f t="shared" ref="C3:D3" si="1">+C27</f>
        <v>0</v>
      </c>
      <c r="D3" s="37">
        <f t="shared" si="1"/>
        <v>0</v>
      </c>
      <c r="E3" s="33">
        <f ca="1">(D4-D3)/(A4-A3)</f>
        <v>3.5856573705179279E-2</v>
      </c>
      <c r="F3" s="33">
        <f ca="1">(C4-C3)/(A4-A3)</f>
        <v>6.6401062416998667E-4</v>
      </c>
      <c r="G3" s="34">
        <f t="shared" ref="G3:G22" ca="1" si="2">+(B4-B3)/(A4-A3)</f>
        <v>3.3200531208499334E-2</v>
      </c>
    </row>
    <row r="4" spans="1:7" ht="12.75" customHeight="1" x14ac:dyDescent="0.2">
      <c r="A4" s="54">
        <f ca="1">43560*2*C4/$C$1+D4</f>
        <v>6.0240000000000009</v>
      </c>
      <c r="B4" s="37">
        <f t="shared" ref="B4:B23" si="3">+B$25+B3</f>
        <v>0.2</v>
      </c>
      <c r="C4" s="45">
        <f ca="1">+VLOOKUP($B4,BasinData,2)+($B4-VLOOKUP($B4,BasinData,1))*VLOOKUP($B4,BasinData,5)</f>
        <v>4.0000000000000001E-3</v>
      </c>
      <c r="D4" s="45">
        <f t="shared" ref="D4:D23" ca="1" si="4">+VLOOKUP($B4,BasinData,3)+($B4-VLOOKUP($B4,BasinData,1))*VLOOKUP($B4,BasinData,4)</f>
        <v>0.21600000000000003</v>
      </c>
      <c r="E4" s="33">
        <f ca="1">(D5-D4)/(A5-A4)</f>
        <v>3.5856573705179279E-2</v>
      </c>
      <c r="F4" s="33">
        <f ca="1">(C5-C4)/(A5-A4)</f>
        <v>6.6401062416998667E-4</v>
      </c>
      <c r="G4" s="34">
        <f t="shared" ca="1" si="2"/>
        <v>3.3200531208499334E-2</v>
      </c>
    </row>
    <row r="5" spans="1:7" ht="12.75" customHeight="1" x14ac:dyDescent="0.2">
      <c r="A5" s="54">
        <f t="shared" ca="1" si="0"/>
        <v>12.048000000000002</v>
      </c>
      <c r="B5" s="37">
        <f t="shared" si="3"/>
        <v>0.4</v>
      </c>
      <c r="C5" s="45">
        <f t="shared" ref="C5:C23" ca="1" si="5">+VLOOKUP(B5,BasinData,2)+(B5-VLOOKUP(B5,BasinData,1))*VLOOKUP(B5,BasinData,5)</f>
        <v>8.0000000000000002E-3</v>
      </c>
      <c r="D5" s="45">
        <f t="shared" ca="1" si="4"/>
        <v>0.43200000000000005</v>
      </c>
      <c r="E5" s="33">
        <f t="shared" ref="E5:E8" ca="1" si="6">(D6-D5)/(A6-A5)</f>
        <v>4.3163097199341041E-2</v>
      </c>
      <c r="F5" s="33">
        <f t="shared" ref="F5:F8" ca="1" si="7">(C6-C5)/(A6-A5)</f>
        <v>6.5897858319604642E-4</v>
      </c>
      <c r="G5" s="34">
        <f t="shared" ca="1" si="2"/>
        <v>3.2948929159802319E-2</v>
      </c>
    </row>
    <row r="6" spans="1:7" ht="12.75" customHeight="1" x14ac:dyDescent="0.2">
      <c r="A6" s="54">
        <f t="shared" ca="1" si="0"/>
        <v>18.118000000000002</v>
      </c>
      <c r="B6" s="37">
        <f t="shared" si="3"/>
        <v>0.60000000000000009</v>
      </c>
      <c r="C6" s="45">
        <f t="shared" ca="1" si="5"/>
        <v>1.2000000000000002E-2</v>
      </c>
      <c r="D6" s="45">
        <f t="shared" ca="1" si="4"/>
        <v>0.69400000000000017</v>
      </c>
      <c r="E6" s="33">
        <f t="shared" ca="1" si="6"/>
        <v>5.035971223021584E-2</v>
      </c>
      <c r="F6" s="33">
        <f t="shared" ca="1" si="7"/>
        <v>6.5402223675604942E-4</v>
      </c>
      <c r="G6" s="34">
        <f t="shared" ca="1" si="2"/>
        <v>3.2701111837802478E-2</v>
      </c>
    </row>
    <row r="7" spans="1:7" ht="12.75" customHeight="1" x14ac:dyDescent="0.2">
      <c r="A7" s="54">
        <f t="shared" ca="1" si="0"/>
        <v>24.234000000000002</v>
      </c>
      <c r="B7" s="37">
        <f t="shared" si="3"/>
        <v>0.8</v>
      </c>
      <c r="C7" s="45">
        <f t="shared" ca="1" si="5"/>
        <v>1.6E-2</v>
      </c>
      <c r="D7" s="45">
        <f t="shared" ca="1" si="4"/>
        <v>1.0020000000000002</v>
      </c>
      <c r="E7" s="33">
        <f t="shared" ca="1" si="6"/>
        <v>5.0359712230215806E-2</v>
      </c>
      <c r="F7" s="33">
        <f t="shared" ca="1" si="7"/>
        <v>6.5402223675604975E-4</v>
      </c>
      <c r="G7" s="34">
        <f t="shared" ca="1" si="2"/>
        <v>3.2701111837802478E-2</v>
      </c>
    </row>
    <row r="8" spans="1:7" ht="12.75" customHeight="1" x14ac:dyDescent="0.2">
      <c r="A8" s="54">
        <f t="shared" ca="1" si="0"/>
        <v>30.35</v>
      </c>
      <c r="B8" s="37">
        <f t="shared" si="3"/>
        <v>1</v>
      </c>
      <c r="C8" s="45">
        <f t="shared" ca="1" si="5"/>
        <v>0.02</v>
      </c>
      <c r="D8" s="45">
        <f t="shared" ca="1" si="4"/>
        <v>1.31</v>
      </c>
      <c r="E8" s="33">
        <f t="shared" ca="1" si="6"/>
        <v>1.7591339648173217E-2</v>
      </c>
      <c r="F8" s="33">
        <f t="shared" ca="1" si="7"/>
        <v>6.7658998646820054E-4</v>
      </c>
      <c r="G8" s="34">
        <f t="shared" ca="1" si="2"/>
        <v>1.6914749661705017E-2</v>
      </c>
    </row>
    <row r="9" spans="1:7" ht="12.75" customHeight="1" x14ac:dyDescent="0.2">
      <c r="A9" s="54">
        <f ca="1">43560*2*C9/$C$1+D9</f>
        <v>42.173999999999992</v>
      </c>
      <c r="B9" s="37">
        <f t="shared" si="3"/>
        <v>1.2</v>
      </c>
      <c r="C9" s="45">
        <f t="shared" ca="1" si="5"/>
        <v>2.7999999999999997E-2</v>
      </c>
      <c r="D9" s="45">
        <f t="shared" ca="1" si="4"/>
        <v>1.518</v>
      </c>
      <c r="E9" s="33">
        <f ca="1">(D10-D9)/(A10-A9)</f>
        <v>1.7591339648173197E-2</v>
      </c>
      <c r="F9" s="33">
        <f ca="1">(C10-C9)/(A10-A9)</f>
        <v>6.765899864682E-4</v>
      </c>
      <c r="G9" s="34">
        <f t="shared" ca="1" si="2"/>
        <v>1.6914749661704996E-2</v>
      </c>
    </row>
    <row r="10" spans="1:7" ht="12.75" customHeight="1" x14ac:dyDescent="0.2">
      <c r="A10" s="54">
        <f ca="1">43560*2*C10/$C$1+D10</f>
        <v>53.997999999999998</v>
      </c>
      <c r="B10" s="37">
        <f t="shared" si="3"/>
        <v>1.4</v>
      </c>
      <c r="C10" s="45">
        <f t="shared" ca="1" si="5"/>
        <v>3.5999999999999997E-2</v>
      </c>
      <c r="D10" s="45">
        <f t="shared" ca="1" si="4"/>
        <v>1.726</v>
      </c>
      <c r="E10" s="33">
        <f ca="1">(D11-D10)/(A11-A10)</f>
        <v>1.7591339648173207E-2</v>
      </c>
      <c r="F10" s="33">
        <f ca="1">(C11-C10)/(A11-A10)</f>
        <v>6.7658998646820043E-4</v>
      </c>
      <c r="G10" s="34">
        <f t="shared" ca="1" si="2"/>
        <v>1.9331142470520011E-2</v>
      </c>
    </row>
    <row r="11" spans="1:7" ht="12.75" customHeight="1" x14ac:dyDescent="0.2">
      <c r="A11" s="54">
        <f ca="1">43560*2*C11/$C$1+D11</f>
        <v>64.343999999999994</v>
      </c>
      <c r="B11" s="37">
        <f t="shared" si="3"/>
        <v>1.5999999999999999</v>
      </c>
      <c r="C11" s="45">
        <f t="shared" ca="1" si="5"/>
        <v>4.2999999999999997E-2</v>
      </c>
      <c r="D11" s="45">
        <f t="shared" ca="1" si="4"/>
        <v>1.9079999999999999</v>
      </c>
      <c r="E11" s="33">
        <f ca="1">(D12-D11)/(A12-A11)</f>
        <v>1.7591339648173231E-2</v>
      </c>
      <c r="F11" s="33">
        <f ca="1">(C12-C11)/(A12-A11)</f>
        <v>6.7658998646820043E-4</v>
      </c>
      <c r="G11" s="34">
        <f t="shared" ca="1" si="2"/>
        <v>2.2552999548940016E-2</v>
      </c>
    </row>
    <row r="12" spans="1:7" ht="12.75" customHeight="1" x14ac:dyDescent="0.2">
      <c r="A12" s="54">
        <f ca="1">43560*2*C12/$C$1+D12</f>
        <v>73.211999999999989</v>
      </c>
      <c r="B12" s="37">
        <f t="shared" si="3"/>
        <v>1.7999999999999998</v>
      </c>
      <c r="C12" s="45">
        <f t="shared" ca="1" si="5"/>
        <v>4.8999999999999995E-2</v>
      </c>
      <c r="D12" s="45">
        <f t="shared" ca="1" si="4"/>
        <v>2.0640000000000001</v>
      </c>
      <c r="E12" s="33">
        <f t="shared" ref="E12:E22" ca="1" si="8">(D13-D12)/(A13-A12)</f>
        <v>1.7591339648173231E-2</v>
      </c>
      <c r="F12" s="33">
        <f t="shared" ref="F12:F22" ca="1" si="9">(C13-C12)/(A13-A12)</f>
        <v>6.7658998646820043E-4</v>
      </c>
      <c r="G12" s="34">
        <f t="shared" ca="1" si="2"/>
        <v>2.2552999548940016E-2</v>
      </c>
    </row>
    <row r="13" spans="1:7" ht="12.75" customHeight="1" x14ac:dyDescent="0.2">
      <c r="A13" s="54">
        <f t="shared" ref="A13:A23" ca="1" si="10">43560*2*C13/$C$1+D13</f>
        <v>82.079999999999984</v>
      </c>
      <c r="B13" s="37">
        <f t="shared" si="3"/>
        <v>1.9999999999999998</v>
      </c>
      <c r="C13" s="45">
        <f t="shared" ca="1" si="5"/>
        <v>5.4999999999999993E-2</v>
      </c>
      <c r="D13" s="45">
        <f t="shared" ca="1" si="4"/>
        <v>2.2200000000000002</v>
      </c>
      <c r="E13" s="33">
        <f t="shared" ca="1" si="8"/>
        <v>4.0951122853368563E-2</v>
      </c>
      <c r="F13" s="33">
        <f t="shared" ca="1" si="9"/>
        <v>6.6050198150594691E-4</v>
      </c>
      <c r="G13" s="34">
        <f t="shared" ca="1" si="2"/>
        <v>6.6050198150594625E-2</v>
      </c>
    </row>
    <row r="14" spans="1:7" ht="12.75" customHeight="1" x14ac:dyDescent="0.2">
      <c r="A14" s="54">
        <f t="shared" ca="1" si="10"/>
        <v>85.107999999999976</v>
      </c>
      <c r="B14" s="37">
        <f t="shared" si="3"/>
        <v>2.1999999999999997</v>
      </c>
      <c r="C14" s="45">
        <f t="shared" ca="1" si="5"/>
        <v>5.6999999999999995E-2</v>
      </c>
      <c r="D14" s="45">
        <f t="shared" ca="1" si="4"/>
        <v>2.3439999999999999</v>
      </c>
      <c r="E14" s="33">
        <f t="shared" ca="1" si="8"/>
        <v>4.0951122853368327E-2</v>
      </c>
      <c r="F14" s="33">
        <f t="shared" ca="1" si="9"/>
        <v>6.6050198150594073E-4</v>
      </c>
      <c r="G14" s="34">
        <f t="shared" ca="1" si="2"/>
        <v>6.6050198150594069E-2</v>
      </c>
    </row>
    <row r="15" spans="1:7" ht="12.75" customHeight="1" x14ac:dyDescent="0.2">
      <c r="A15" s="54">
        <f t="shared" ca="1" si="10"/>
        <v>88.135999999999996</v>
      </c>
      <c r="B15" s="37">
        <f t="shared" si="3"/>
        <v>2.4</v>
      </c>
      <c r="C15" s="45">
        <f t="shared" ca="1" si="5"/>
        <v>5.8999999999999997E-2</v>
      </c>
      <c r="D15" s="45">
        <f t="shared" ca="1" si="4"/>
        <v>2.468</v>
      </c>
      <c r="E15" s="33">
        <f t="shared" ca="1" si="8"/>
        <v>9.2494313874146809E-3</v>
      </c>
      <c r="F15" s="33">
        <f t="shared" ca="1" si="9"/>
        <v>6.8233510235026461E-4</v>
      </c>
      <c r="G15" s="34">
        <f t="shared" ca="1" si="2"/>
        <v>1.5163002274450325E-2</v>
      </c>
    </row>
    <row r="16" spans="1:7" ht="12.75" customHeight="1" x14ac:dyDescent="0.2">
      <c r="A16" s="54">
        <f t="shared" ca="1" si="10"/>
        <v>101.32600000000002</v>
      </c>
      <c r="B16" s="37">
        <f t="shared" si="3"/>
        <v>2.6</v>
      </c>
      <c r="C16" s="45">
        <f t="shared" ca="1" si="5"/>
        <v>6.8000000000000005E-2</v>
      </c>
      <c r="D16" s="45">
        <f t="shared" ca="1" si="4"/>
        <v>2.59</v>
      </c>
      <c r="E16" s="33">
        <f t="shared" ca="1" si="8"/>
        <v>5.1387461459403939E-3</v>
      </c>
      <c r="F16" s="33">
        <f t="shared" ca="1" si="9"/>
        <v>6.8516615279205252E-4</v>
      </c>
      <c r="G16" s="34">
        <f t="shared" ca="1" si="2"/>
        <v>8.5645769099006574E-3</v>
      </c>
    </row>
    <row r="17" spans="1:7" ht="12.75" customHeight="1" x14ac:dyDescent="0.2">
      <c r="A17" s="54">
        <f t="shared" ca="1" si="10"/>
        <v>124.67800000000003</v>
      </c>
      <c r="B17" s="37">
        <f t="shared" si="3"/>
        <v>2.8000000000000003</v>
      </c>
      <c r="C17" s="45">
        <f t="shared" ca="1" si="5"/>
        <v>8.4000000000000019E-2</v>
      </c>
      <c r="D17" s="45">
        <f t="shared" ca="1" si="4"/>
        <v>2.71</v>
      </c>
      <c r="E17" s="33">
        <f t="shared" ca="1" si="8"/>
        <v>5.1387461459404008E-3</v>
      </c>
      <c r="F17" s="33">
        <f t="shared" ca="1" si="9"/>
        <v>6.8516615279205155E-4</v>
      </c>
      <c r="G17" s="34">
        <f t="shared" ca="1" si="2"/>
        <v>8.5645769099006366E-3</v>
      </c>
    </row>
    <row r="18" spans="1:7" ht="12.75" customHeight="1" x14ac:dyDescent="0.2">
      <c r="A18" s="54">
        <f t="shared" ca="1" si="10"/>
        <v>148.03000000000009</v>
      </c>
      <c r="B18" s="37">
        <f t="shared" si="3"/>
        <v>3.0000000000000004</v>
      </c>
      <c r="C18" s="45">
        <f t="shared" ca="1" si="5"/>
        <v>0.10000000000000005</v>
      </c>
      <c r="D18" s="45">
        <f t="shared" ca="1" si="4"/>
        <v>2.8300000000000005</v>
      </c>
      <c r="E18" s="33">
        <f t="shared" ca="1" si="8"/>
        <v>3.5684875102937014E-3</v>
      </c>
      <c r="F18" s="33">
        <f t="shared" ca="1" si="9"/>
        <v>6.8624759813340703E-4</v>
      </c>
      <c r="G18" s="34">
        <f t="shared" ca="1" si="2"/>
        <v>6.8624759813340703E-3</v>
      </c>
    </row>
    <row r="19" spans="1:7" ht="12.75" customHeight="1" x14ac:dyDescent="0.2">
      <c r="A19" s="54">
        <f t="shared" ca="1" si="10"/>
        <v>177.17400000000009</v>
      </c>
      <c r="B19" s="37">
        <f t="shared" si="3"/>
        <v>3.2000000000000006</v>
      </c>
      <c r="C19" s="45">
        <f t="shared" ca="1" si="5"/>
        <v>0.12000000000000006</v>
      </c>
      <c r="D19" s="45">
        <f t="shared" ca="1" si="4"/>
        <v>2.9340000000000002</v>
      </c>
      <c r="E19" s="33">
        <f t="shared" ca="1" si="8"/>
        <v>3.5684875102937131E-3</v>
      </c>
      <c r="F19" s="33">
        <f t="shared" ca="1" si="9"/>
        <v>6.8624759813340583E-4</v>
      </c>
      <c r="G19" s="34">
        <f t="shared" ca="1" si="2"/>
        <v>6.8624759813340633E-3</v>
      </c>
    </row>
    <row r="20" spans="1:7" ht="12.75" customHeight="1" x14ac:dyDescent="0.2">
      <c r="A20" s="54">
        <f t="shared" ca="1" si="10"/>
        <v>206.31800000000013</v>
      </c>
      <c r="B20" s="37">
        <f t="shared" si="3"/>
        <v>3.4000000000000008</v>
      </c>
      <c r="C20" s="45">
        <f t="shared" ca="1" si="5"/>
        <v>0.14000000000000007</v>
      </c>
      <c r="D20" s="45">
        <f t="shared" ca="1" si="4"/>
        <v>3.0380000000000003</v>
      </c>
      <c r="E20" s="33">
        <f t="shared" ca="1" si="8"/>
        <v>1.6577920044004053E-3</v>
      </c>
      <c r="F20" s="33">
        <f t="shared" ca="1" si="9"/>
        <v>6.8756350412920114E-4</v>
      </c>
      <c r="G20" s="34">
        <f t="shared" ca="1" si="2"/>
        <v>7.6395944903243974E-4</v>
      </c>
    </row>
    <row r="21" spans="1:7" ht="12.75" customHeight="1" x14ac:dyDescent="0.2">
      <c r="A21" s="54">
        <f t="shared" ca="1" si="10"/>
        <v>468.1120000000023</v>
      </c>
      <c r="B21" s="37">
        <f t="shared" si="3"/>
        <v>3.600000000000001</v>
      </c>
      <c r="C21" s="45">
        <f t="shared" ca="1" si="5"/>
        <v>0.32000000000000162</v>
      </c>
      <c r="D21" s="45">
        <f t="shared" ca="1" si="4"/>
        <v>3.4720000000000035</v>
      </c>
      <c r="E21" s="33">
        <f t="shared" ca="1" si="8"/>
        <v>1.5451699282426319E-3</v>
      </c>
      <c r="F21" s="33">
        <f t="shared" ca="1" si="9"/>
        <v>6.8764106754253256E-4</v>
      </c>
      <c r="G21" s="34">
        <f t="shared" ca="1" si="2"/>
        <v>4.0449474561325444E-4</v>
      </c>
    </row>
    <row r="22" spans="1:7" ht="12.75" customHeight="1" x14ac:dyDescent="0.2">
      <c r="A22" s="54">
        <f t="shared" ca="1" si="10"/>
        <v>962.55600000000277</v>
      </c>
      <c r="B22" s="37">
        <f t="shared" si="3"/>
        <v>3.8000000000000012</v>
      </c>
      <c r="C22" s="45">
        <f t="shared" ca="1" si="5"/>
        <v>0.66000000000000192</v>
      </c>
      <c r="D22" s="45">
        <f t="shared" ca="1" si="4"/>
        <v>4.2360000000000042</v>
      </c>
      <c r="E22" s="33">
        <f t="shared" ca="1" si="8"/>
        <v>1.5451699282426324E-3</v>
      </c>
      <c r="F22" s="33">
        <f t="shared" ca="1" si="9"/>
        <v>6.8764106754253256E-4</v>
      </c>
      <c r="G22" s="34">
        <f t="shared" ca="1" si="2"/>
        <v>4.0449474561325623E-4</v>
      </c>
    </row>
    <row r="23" spans="1:7" ht="12.75" customHeight="1" x14ac:dyDescent="0.2">
      <c r="A23" s="54">
        <f t="shared" ca="1" si="10"/>
        <v>1457</v>
      </c>
      <c r="B23" s="37">
        <f t="shared" si="3"/>
        <v>4.0000000000000009</v>
      </c>
      <c r="C23" s="45">
        <f t="shared" ca="1" si="5"/>
        <v>1</v>
      </c>
      <c r="D23" s="45">
        <f t="shared" ca="1" si="4"/>
        <v>5</v>
      </c>
      <c r="E23" s="33">
        <f t="shared" ref="E23" ca="1" si="11">(D24-D23)/(A24-A23)</f>
        <v>3.4317089910775567E-3</v>
      </c>
      <c r="F23" s="33">
        <f t="shared" ref="F23" ca="1" si="12">(C24-C23)/(A24-A23)</f>
        <v>6.863417982155113E-4</v>
      </c>
      <c r="G23" s="34">
        <f t="shared" ref="G23" ca="1" si="13">+(B24-B23)/(A24-A23)</f>
        <v>2.7453671928620461E-3</v>
      </c>
    </row>
    <row r="24" spans="1:7" ht="12.75" customHeight="1" x14ac:dyDescent="0.2">
      <c r="A24" s="54"/>
      <c r="B24" s="37"/>
      <c r="C24" s="45"/>
      <c r="D24" s="55"/>
      <c r="E24" s="33"/>
      <c r="F24" s="33"/>
    </row>
    <row r="25" spans="1:7" ht="12.75" customHeight="1" x14ac:dyDescent="0.2">
      <c r="A25" s="54" t="s">
        <v>223</v>
      </c>
      <c r="B25" s="37">
        <f>+MAX(B27:B47)/20</f>
        <v>0.2</v>
      </c>
      <c r="C25" s="45" t="s">
        <v>224</v>
      </c>
      <c r="D25" s="55">
        <f>+COUNT(Design!F6:F26)</f>
        <v>9</v>
      </c>
      <c r="E25" s="33"/>
      <c r="F25" s="33"/>
    </row>
    <row r="26" spans="1:7" ht="12.75" customHeight="1" x14ac:dyDescent="0.2">
      <c r="A26" s="54" t="s">
        <v>222</v>
      </c>
      <c r="C26" s="45"/>
      <c r="D26" s="55"/>
      <c r="E26" s="33" t="s">
        <v>220</v>
      </c>
      <c r="F26" s="33" t="s">
        <v>221</v>
      </c>
    </row>
    <row r="27" spans="1:7" ht="12.75" customHeight="1" x14ac:dyDescent="0.2">
      <c r="A27" s="54">
        <v>1</v>
      </c>
      <c r="B27" s="76">
        <f>+Design!F6</f>
        <v>0</v>
      </c>
      <c r="C27" s="76">
        <f>+Design!G6</f>
        <v>0</v>
      </c>
      <c r="D27" s="76">
        <f>+Design!H6</f>
        <v>0</v>
      </c>
      <c r="E27" s="41">
        <f>+(D28-D27)/($B28-$B27)</f>
        <v>1.08</v>
      </c>
      <c r="F27" s="41">
        <f>+(C28-C27)/($B28-$B27)</f>
        <v>0.02</v>
      </c>
    </row>
    <row r="28" spans="1:7" ht="12.75" customHeight="1" x14ac:dyDescent="0.2">
      <c r="A28" s="54">
        <v>2</v>
      </c>
      <c r="B28" s="76">
        <f>+Design!F7</f>
        <v>0.5</v>
      </c>
      <c r="C28" s="76">
        <f>+Design!G7</f>
        <v>0.01</v>
      </c>
      <c r="D28" s="76">
        <f>+Design!H7</f>
        <v>0.54</v>
      </c>
      <c r="E28" s="41">
        <f>IF(B29&gt;0,(D29-D28)/($B29-$B28),0)</f>
        <v>1.54</v>
      </c>
      <c r="F28" s="41">
        <f>IF(B29&gt;0,(C29-C28)/($B29-$B28),0)</f>
        <v>0.02</v>
      </c>
    </row>
    <row r="29" spans="1:7" ht="12.75" customHeight="1" x14ac:dyDescent="0.2">
      <c r="A29" s="54">
        <v>3</v>
      </c>
      <c r="B29" s="76">
        <f>+Design!F8</f>
        <v>1</v>
      </c>
      <c r="C29" s="76">
        <f>+Design!G8</f>
        <v>0.02</v>
      </c>
      <c r="D29" s="76">
        <f>+Design!H8</f>
        <v>1.31</v>
      </c>
      <c r="E29" s="41">
        <f>IF(B30&gt;0,(D30-D29)/($B30-$B29),0)</f>
        <v>1.04</v>
      </c>
      <c r="F29" s="41">
        <f>IF(B30&gt;0,(C30-C29)/($B30-$B29),0)</f>
        <v>0.04</v>
      </c>
    </row>
    <row r="30" spans="1:7" ht="12.75" customHeight="1" x14ac:dyDescent="0.2">
      <c r="A30" s="54">
        <v>4</v>
      </c>
      <c r="B30" s="76">
        <f>+Design!F9</f>
        <v>1.5</v>
      </c>
      <c r="C30" s="76">
        <f>+Design!G9</f>
        <v>0.04</v>
      </c>
      <c r="D30" s="76">
        <f>+Design!H9</f>
        <v>1.83</v>
      </c>
      <c r="E30" s="41">
        <f t="shared" ref="E30:E47" si="14">IF(B31&gt;0,(D31-D30)/($B31-$B30),0)</f>
        <v>0.78000000000000025</v>
      </c>
      <c r="F30" s="41">
        <f t="shared" ref="F30:F47" si="15">IF(B31&gt;0,(C31-C30)/($B31-$B30),0)</f>
        <v>0.03</v>
      </c>
    </row>
    <row r="31" spans="1:7" ht="12.75" customHeight="1" x14ac:dyDescent="0.2">
      <c r="A31" s="54">
        <v>5</v>
      </c>
      <c r="B31" s="76">
        <f>+Design!F10</f>
        <v>2</v>
      </c>
      <c r="C31" s="76">
        <f>+Design!G10</f>
        <v>5.5E-2</v>
      </c>
      <c r="D31" s="76">
        <f>+Design!H10</f>
        <v>2.2200000000000002</v>
      </c>
      <c r="E31" s="41">
        <f t="shared" si="14"/>
        <v>0.61999999999999922</v>
      </c>
      <c r="F31" s="41">
        <f t="shared" si="15"/>
        <v>9.999999999999995E-3</v>
      </c>
    </row>
    <row r="32" spans="1:7" ht="12.75" customHeight="1" x14ac:dyDescent="0.2">
      <c r="A32" s="54">
        <v>6</v>
      </c>
      <c r="B32" s="76">
        <f>+Design!F11</f>
        <v>2.5</v>
      </c>
      <c r="C32" s="76">
        <f>+Design!G11</f>
        <v>0.06</v>
      </c>
      <c r="D32" s="76">
        <f>+Design!H11</f>
        <v>2.5299999999999998</v>
      </c>
      <c r="E32" s="41">
        <f t="shared" si="14"/>
        <v>0.60000000000000053</v>
      </c>
      <c r="F32" s="41">
        <f t="shared" si="15"/>
        <v>8.0000000000000016E-2</v>
      </c>
    </row>
    <row r="33" spans="1:11" ht="12.75" customHeight="1" x14ac:dyDescent="0.2">
      <c r="A33" s="54">
        <v>7</v>
      </c>
      <c r="B33" s="76">
        <f>+Design!F12</f>
        <v>3</v>
      </c>
      <c r="C33" s="76">
        <f>+Design!G12</f>
        <v>0.1</v>
      </c>
      <c r="D33" s="76">
        <f>+Design!H12</f>
        <v>2.83</v>
      </c>
      <c r="E33" s="41">
        <f t="shared" si="14"/>
        <v>0.51999999999999957</v>
      </c>
      <c r="F33" s="41">
        <f t="shared" si="15"/>
        <v>9.9999999999999978E-2</v>
      </c>
    </row>
    <row r="34" spans="1:11" ht="12.75" customHeight="1" x14ac:dyDescent="0.2">
      <c r="A34" s="54">
        <v>8</v>
      </c>
      <c r="B34" s="76">
        <f>+Design!F13</f>
        <v>3.5</v>
      </c>
      <c r="C34" s="76">
        <f>+Design!G13</f>
        <v>0.15</v>
      </c>
      <c r="D34" s="76">
        <f>+Design!H13</f>
        <v>3.09</v>
      </c>
      <c r="E34" s="41">
        <f t="shared" si="14"/>
        <v>3.8200000000000003</v>
      </c>
      <c r="F34" s="41">
        <f t="shared" si="15"/>
        <v>1.7</v>
      </c>
    </row>
    <row r="35" spans="1:11" ht="12.75" customHeight="1" x14ac:dyDescent="0.2">
      <c r="A35" s="54">
        <v>9</v>
      </c>
      <c r="B35" s="76">
        <f>+Design!F14</f>
        <v>4</v>
      </c>
      <c r="C35" s="76">
        <f>+Design!G14</f>
        <v>1</v>
      </c>
      <c r="D35" s="76">
        <f>+Design!H14</f>
        <v>5</v>
      </c>
      <c r="E35" s="41">
        <f t="shared" si="14"/>
        <v>0</v>
      </c>
      <c r="F35" s="41">
        <f t="shared" si="15"/>
        <v>0</v>
      </c>
    </row>
    <row r="36" spans="1:11" ht="12.75" customHeight="1" x14ac:dyDescent="0.2">
      <c r="A36" s="54">
        <v>10</v>
      </c>
      <c r="B36" s="76">
        <f>+Design!F15</f>
        <v>0</v>
      </c>
      <c r="C36" s="76">
        <f>+Design!G15</f>
        <v>0</v>
      </c>
      <c r="D36" s="76">
        <f>+Design!H15</f>
        <v>0</v>
      </c>
      <c r="E36" s="41">
        <f t="shared" si="14"/>
        <v>0</v>
      </c>
      <c r="F36" s="41">
        <f t="shared" si="15"/>
        <v>0</v>
      </c>
    </row>
    <row r="37" spans="1:11" ht="12.75" customHeight="1" x14ac:dyDescent="0.2">
      <c r="A37" s="54">
        <v>11</v>
      </c>
      <c r="B37" s="76">
        <f>+Design!F16</f>
        <v>0</v>
      </c>
      <c r="C37" s="76">
        <f>+Design!G16</f>
        <v>0</v>
      </c>
      <c r="D37" s="76">
        <f>+Design!H16</f>
        <v>0</v>
      </c>
      <c r="E37" s="41">
        <f t="shared" si="14"/>
        <v>0</v>
      </c>
      <c r="F37" s="41">
        <f t="shared" si="15"/>
        <v>0</v>
      </c>
    </row>
    <row r="38" spans="1:11" ht="12.75" customHeight="1" x14ac:dyDescent="0.2">
      <c r="A38" s="54">
        <v>12</v>
      </c>
      <c r="B38" s="76">
        <f>+Design!F17</f>
        <v>0</v>
      </c>
      <c r="C38" s="76">
        <f>+Design!G17</f>
        <v>0</v>
      </c>
      <c r="D38" s="76">
        <f>+Design!H17</f>
        <v>0</v>
      </c>
      <c r="E38" s="41">
        <f t="shared" si="14"/>
        <v>0</v>
      </c>
      <c r="F38" s="41">
        <f t="shared" si="15"/>
        <v>0</v>
      </c>
    </row>
    <row r="39" spans="1:11" ht="12.75" customHeight="1" x14ac:dyDescent="0.2">
      <c r="A39" s="54">
        <v>13</v>
      </c>
      <c r="B39" s="76">
        <f>+Design!F18</f>
        <v>0</v>
      </c>
      <c r="C39" s="76">
        <f>+Design!G18</f>
        <v>0</v>
      </c>
      <c r="D39" s="76">
        <f>+Design!H18</f>
        <v>0</v>
      </c>
      <c r="E39" s="41">
        <f t="shared" si="14"/>
        <v>0</v>
      </c>
      <c r="F39" s="41">
        <f t="shared" si="15"/>
        <v>0</v>
      </c>
      <c r="I39" s="34">
        <v>0</v>
      </c>
      <c r="J39" s="34">
        <v>0</v>
      </c>
      <c r="K39" s="34">
        <v>0</v>
      </c>
    </row>
    <row r="40" spans="1:11" ht="12.75" customHeight="1" x14ac:dyDescent="0.2">
      <c r="A40" s="54">
        <v>14</v>
      </c>
      <c r="B40" s="76">
        <f>+Design!F19</f>
        <v>0</v>
      </c>
      <c r="C40" s="76">
        <f>+Design!G19</f>
        <v>0</v>
      </c>
      <c r="D40" s="76">
        <f>+Design!H19</f>
        <v>0</v>
      </c>
      <c r="E40" s="41">
        <f t="shared" si="14"/>
        <v>0</v>
      </c>
      <c r="F40" s="41">
        <f t="shared" si="15"/>
        <v>0</v>
      </c>
      <c r="I40" s="34">
        <v>1</v>
      </c>
      <c r="J40" s="34">
        <v>0.5</v>
      </c>
      <c r="K40" s="34">
        <v>5</v>
      </c>
    </row>
    <row r="41" spans="1:11" ht="12.75" customHeight="1" x14ac:dyDescent="0.2">
      <c r="A41" s="54">
        <v>15</v>
      </c>
      <c r="B41" s="76">
        <f>+Design!F20</f>
        <v>0</v>
      </c>
      <c r="C41" s="76">
        <f>+Design!G20</f>
        <v>0</v>
      </c>
      <c r="D41" s="76">
        <f>+Design!H20</f>
        <v>0</v>
      </c>
      <c r="E41" s="41">
        <f t="shared" si="14"/>
        <v>0</v>
      </c>
      <c r="F41" s="41">
        <f t="shared" si="15"/>
        <v>0</v>
      </c>
      <c r="I41" s="34">
        <v>5</v>
      </c>
      <c r="J41" s="34">
        <v>1</v>
      </c>
      <c r="K41" s="34">
        <v>20</v>
      </c>
    </row>
    <row r="42" spans="1:11" ht="12.75" customHeight="1" x14ac:dyDescent="0.2">
      <c r="A42" s="54">
        <v>16</v>
      </c>
      <c r="B42" s="76">
        <f>+Design!F21</f>
        <v>0</v>
      </c>
      <c r="C42" s="76">
        <f>+Design!G21</f>
        <v>0</v>
      </c>
      <c r="D42" s="76">
        <f>+Design!H21</f>
        <v>0</v>
      </c>
      <c r="E42" s="41">
        <f t="shared" si="14"/>
        <v>0</v>
      </c>
      <c r="F42" s="41">
        <f t="shared" si="15"/>
        <v>0</v>
      </c>
    </row>
    <row r="43" spans="1:11" ht="12.75" customHeight="1" x14ac:dyDescent="0.2">
      <c r="A43" s="54">
        <v>17</v>
      </c>
      <c r="B43" s="76">
        <f>+Design!F22</f>
        <v>0</v>
      </c>
      <c r="C43" s="76">
        <f>+Design!G22</f>
        <v>0</v>
      </c>
      <c r="D43" s="76">
        <f>+Design!H22</f>
        <v>0</v>
      </c>
      <c r="E43" s="41">
        <f t="shared" si="14"/>
        <v>0</v>
      </c>
      <c r="F43" s="41">
        <f t="shared" si="15"/>
        <v>0</v>
      </c>
    </row>
    <row r="44" spans="1:11" ht="12.75" customHeight="1" x14ac:dyDescent="0.2">
      <c r="A44" s="54">
        <v>18</v>
      </c>
      <c r="B44" s="76">
        <f>+Design!F23</f>
        <v>0</v>
      </c>
      <c r="C44" s="76">
        <f>+Design!G23</f>
        <v>0</v>
      </c>
      <c r="D44" s="76">
        <f>+Design!H23</f>
        <v>0</v>
      </c>
      <c r="E44" s="41">
        <f t="shared" si="14"/>
        <v>0</v>
      </c>
      <c r="F44" s="41">
        <f t="shared" si="15"/>
        <v>0</v>
      </c>
    </row>
    <row r="45" spans="1:11" ht="12.75" customHeight="1" x14ac:dyDescent="0.2">
      <c r="A45" s="54">
        <v>19</v>
      </c>
      <c r="B45" s="76">
        <f>+Design!F24</f>
        <v>0</v>
      </c>
      <c r="C45" s="76">
        <f>+Design!G24</f>
        <v>0</v>
      </c>
      <c r="D45" s="76">
        <f>+Design!H24</f>
        <v>0</v>
      </c>
      <c r="E45" s="41">
        <f t="shared" si="14"/>
        <v>0</v>
      </c>
      <c r="F45" s="41">
        <f t="shared" si="15"/>
        <v>0</v>
      </c>
    </row>
    <row r="46" spans="1:11" ht="12.75" customHeight="1" x14ac:dyDescent="0.2">
      <c r="A46" s="54">
        <v>20</v>
      </c>
      <c r="B46" s="76">
        <f>+Design!F25</f>
        <v>0</v>
      </c>
      <c r="C46" s="76">
        <f>+Design!G25</f>
        <v>0</v>
      </c>
      <c r="D46" s="76">
        <f>+Design!H25</f>
        <v>0</v>
      </c>
      <c r="E46" s="41">
        <f t="shared" si="14"/>
        <v>0</v>
      </c>
      <c r="F46" s="41">
        <f t="shared" si="15"/>
        <v>0</v>
      </c>
    </row>
    <row r="47" spans="1:11" ht="12.75" customHeight="1" x14ac:dyDescent="0.2">
      <c r="A47" s="54">
        <v>21</v>
      </c>
      <c r="B47" s="76">
        <f>+Design!F26</f>
        <v>0</v>
      </c>
      <c r="C47" s="76">
        <f>+Design!G26</f>
        <v>0</v>
      </c>
      <c r="D47" s="76">
        <f>+Design!H26</f>
        <v>0</v>
      </c>
      <c r="E47" s="41">
        <f t="shared" si="14"/>
        <v>0</v>
      </c>
      <c r="F47" s="41">
        <f t="shared" si="15"/>
        <v>0</v>
      </c>
    </row>
    <row r="48" spans="1:11" ht="12.75" customHeight="1" x14ac:dyDescent="0.2">
      <c r="A48" s="35"/>
      <c r="B48" s="37"/>
      <c r="C48" s="37"/>
      <c r="D48" s="37"/>
      <c r="E48" s="33"/>
    </row>
    <row r="49" spans="1:5" ht="12.75" customHeight="1" x14ac:dyDescent="0.2">
      <c r="A49" s="35"/>
      <c r="B49" s="35"/>
      <c r="C49" s="33"/>
      <c r="D49" s="33"/>
      <c r="E49" s="33"/>
    </row>
    <row r="50" spans="1:5" ht="12.75" customHeight="1" x14ac:dyDescent="0.2">
      <c r="A50" s="35"/>
      <c r="B50" s="35"/>
      <c r="C50" s="33"/>
      <c r="D50" s="33"/>
      <c r="E50" s="33"/>
    </row>
    <row r="51" spans="1:5" ht="12.75" customHeight="1" x14ac:dyDescent="0.2">
      <c r="A51" s="35"/>
      <c r="B51" s="35"/>
      <c r="C51" s="33"/>
      <c r="D51" s="33"/>
      <c r="E51" s="33"/>
    </row>
    <row r="52" spans="1:5" ht="12.75" customHeight="1" x14ac:dyDescent="0.2">
      <c r="A52" s="35"/>
      <c r="B52" s="35"/>
      <c r="C52" s="33"/>
      <c r="D52" s="33"/>
      <c r="E52" s="33"/>
    </row>
    <row r="53" spans="1:5" ht="12.75" customHeight="1" x14ac:dyDescent="0.2">
      <c r="A53" s="35"/>
      <c r="B53" s="35"/>
      <c r="C53" s="33"/>
      <c r="D53" s="33"/>
      <c r="E53" s="33"/>
    </row>
    <row r="54" spans="1:5" ht="12.75" customHeight="1" x14ac:dyDescent="0.2">
      <c r="A54" s="35"/>
      <c r="B54" s="35"/>
      <c r="C54" s="33"/>
      <c r="D54" s="33"/>
      <c r="E54" s="33"/>
    </row>
    <row r="55" spans="1:5" ht="12.75" customHeight="1" x14ac:dyDescent="0.2">
      <c r="A55" s="35"/>
      <c r="B55" s="35"/>
      <c r="C55" s="33"/>
      <c r="D55" s="33"/>
      <c r="E55" s="33"/>
    </row>
    <row r="56" spans="1:5" ht="12.75" customHeight="1" x14ac:dyDescent="0.2">
      <c r="A56" s="35"/>
      <c r="B56" s="35"/>
      <c r="C56" s="33"/>
      <c r="D56" s="33"/>
      <c r="E56" s="33"/>
    </row>
    <row r="57" spans="1:5" ht="12.75" customHeight="1" x14ac:dyDescent="0.2">
      <c r="A57" s="35"/>
      <c r="B57" s="35"/>
      <c r="C57" s="33"/>
      <c r="D57" s="33"/>
      <c r="E57" s="33"/>
    </row>
    <row r="58" spans="1:5" ht="12.75" customHeight="1" x14ac:dyDescent="0.2">
      <c r="A58" s="35"/>
      <c r="B58" s="35"/>
      <c r="C58" s="33"/>
      <c r="D58" s="33"/>
      <c r="E58" s="33"/>
    </row>
    <row r="59" spans="1:5" ht="12.75" customHeight="1" x14ac:dyDescent="0.2">
      <c r="A59" s="35"/>
      <c r="B59" s="35"/>
      <c r="C59" s="33"/>
      <c r="D59" s="33"/>
      <c r="E59" s="33"/>
    </row>
    <row r="60" spans="1:5" ht="12.75" customHeight="1" x14ac:dyDescent="0.2">
      <c r="A60" s="35"/>
      <c r="B60" s="35"/>
      <c r="C60" s="33"/>
      <c r="D60" s="33"/>
      <c r="E60" s="33"/>
    </row>
    <row r="61" spans="1:5" ht="12.75" customHeight="1" x14ac:dyDescent="0.2">
      <c r="A61" s="35"/>
      <c r="B61" s="35"/>
      <c r="C61" s="33"/>
      <c r="D61" s="33"/>
      <c r="E61" s="33"/>
    </row>
    <row r="62" spans="1:5" ht="12.75" customHeight="1" x14ac:dyDescent="0.2">
      <c r="A62" s="35"/>
      <c r="B62" s="35"/>
      <c r="C62" s="33"/>
      <c r="D62" s="33"/>
      <c r="E62" s="33"/>
    </row>
    <row r="63" spans="1:5" ht="12.75" customHeight="1" x14ac:dyDescent="0.2">
      <c r="A63" s="35"/>
      <c r="B63" s="35"/>
      <c r="C63" s="33"/>
      <c r="D63" s="33"/>
      <c r="E63" s="33"/>
    </row>
    <row r="64" spans="1:5" ht="12.75" customHeight="1" x14ac:dyDescent="0.2">
      <c r="A64" s="35"/>
      <c r="B64" s="35"/>
      <c r="C64" s="33"/>
      <c r="D64" s="33"/>
      <c r="E64" s="33"/>
    </row>
    <row r="65" spans="1:5" ht="12.75" customHeight="1" x14ac:dyDescent="0.2">
      <c r="A65" s="35"/>
      <c r="B65" s="35"/>
      <c r="C65" s="33"/>
      <c r="D65" s="33"/>
      <c r="E65" s="33"/>
    </row>
    <row r="66" spans="1:5" ht="12.75" customHeight="1" x14ac:dyDescent="0.2">
      <c r="A66" s="35"/>
      <c r="B66" s="35"/>
      <c r="C66" s="33"/>
      <c r="D66" s="33"/>
      <c r="E66" s="33"/>
    </row>
    <row r="67" spans="1:5" ht="12.75" customHeight="1" x14ac:dyDescent="0.2">
      <c r="A67" s="35"/>
      <c r="B67" s="35"/>
      <c r="C67" s="33"/>
      <c r="D67" s="33"/>
      <c r="E67" s="33"/>
    </row>
    <row r="68" spans="1:5" ht="12.75" customHeight="1" x14ac:dyDescent="0.2">
      <c r="A68" s="35"/>
      <c r="B68" s="35"/>
      <c r="C68" s="33"/>
      <c r="D68" s="33"/>
      <c r="E68" s="33"/>
    </row>
    <row r="69" spans="1:5" ht="12.75" customHeight="1" x14ac:dyDescent="0.2">
      <c r="A69" s="35"/>
      <c r="B69" s="35"/>
      <c r="C69" s="33"/>
      <c r="D69" s="33"/>
      <c r="E69" s="33"/>
    </row>
    <row r="70" spans="1:5" ht="12.75" customHeight="1" x14ac:dyDescent="0.2">
      <c r="A70" s="35"/>
      <c r="B70" s="35"/>
      <c r="C70" s="33"/>
      <c r="D70" s="33"/>
      <c r="E70" s="33"/>
    </row>
    <row r="71" spans="1:5" ht="12.75" customHeight="1" x14ac:dyDescent="0.2">
      <c r="A71" s="35"/>
      <c r="B71" s="35"/>
      <c r="C71" s="33"/>
      <c r="D71" s="33"/>
      <c r="E71" s="33"/>
    </row>
    <row r="72" spans="1:5" ht="12.75" customHeight="1" x14ac:dyDescent="0.2">
      <c r="A72" s="35"/>
      <c r="B72" s="35"/>
      <c r="C72" s="33"/>
      <c r="D72" s="33"/>
      <c r="E72" s="33"/>
    </row>
    <row r="73" spans="1:5" ht="12.75" customHeight="1" x14ac:dyDescent="0.2">
      <c r="A73" s="35"/>
      <c r="B73" s="35"/>
      <c r="C73" s="33"/>
      <c r="D73" s="33"/>
      <c r="E73" s="33"/>
    </row>
    <row r="74" spans="1:5" ht="12.75" customHeight="1" x14ac:dyDescent="0.2">
      <c r="A74" s="35"/>
      <c r="B74" s="35"/>
      <c r="C74" s="33"/>
      <c r="D74" s="33"/>
      <c r="E74" s="33"/>
    </row>
    <row r="75" spans="1:5" ht="12.75" customHeight="1" x14ac:dyDescent="0.2">
      <c r="A75" s="35"/>
      <c r="B75" s="35"/>
      <c r="C75" s="33"/>
      <c r="D75" s="33"/>
      <c r="E75" s="33"/>
    </row>
    <row r="76" spans="1:5" ht="12.75" customHeight="1" x14ac:dyDescent="0.2">
      <c r="A76" s="35"/>
      <c r="B76" s="35"/>
      <c r="C76" s="33"/>
      <c r="D76" s="33"/>
      <c r="E76" s="33"/>
    </row>
    <row r="77" spans="1:5" ht="12.75" customHeight="1" x14ac:dyDescent="0.2">
      <c r="A77" s="35"/>
      <c r="B77" s="35"/>
      <c r="C77" s="33"/>
      <c r="D77" s="33"/>
      <c r="E77" s="33"/>
    </row>
    <row r="78" spans="1:5" ht="12.75" customHeight="1" x14ac:dyDescent="0.2">
      <c r="A78" s="35"/>
      <c r="B78" s="35"/>
      <c r="C78" s="33"/>
      <c r="D78" s="33"/>
      <c r="E78" s="33"/>
    </row>
    <row r="79" spans="1:5" ht="12.75" customHeight="1" x14ac:dyDescent="0.2">
      <c r="A79" s="35"/>
      <c r="B79" s="35"/>
      <c r="C79" s="33"/>
      <c r="D79" s="33"/>
      <c r="E79" s="33"/>
    </row>
    <row r="80" spans="1:5" ht="12.75" customHeight="1" x14ac:dyDescent="0.2">
      <c r="A80" s="35"/>
      <c r="B80" s="35"/>
      <c r="C80" s="33"/>
      <c r="D80" s="33"/>
      <c r="E80" s="33"/>
    </row>
    <row r="81" spans="1:5" ht="12.75" customHeight="1" x14ac:dyDescent="0.2">
      <c r="A81" s="35"/>
      <c r="B81" s="35"/>
      <c r="C81" s="33"/>
      <c r="D81" s="33"/>
      <c r="E81" s="33"/>
    </row>
    <row r="82" spans="1:5" ht="12.75" customHeight="1" x14ac:dyDescent="0.2">
      <c r="A82" s="35"/>
      <c r="B82" s="35"/>
      <c r="C82" s="33"/>
      <c r="D82" s="33"/>
      <c r="E82" s="33"/>
    </row>
    <row r="83" spans="1:5" ht="12.75" customHeight="1" x14ac:dyDescent="0.2">
      <c r="A83" s="35"/>
      <c r="B83" s="35"/>
      <c r="C83" s="33"/>
      <c r="D83" s="33"/>
      <c r="E83" s="33"/>
    </row>
    <row r="84" spans="1:5" ht="12.75" customHeight="1" x14ac:dyDescent="0.2">
      <c r="A84" s="35"/>
      <c r="B84" s="35"/>
      <c r="C84" s="33"/>
      <c r="D84" s="33"/>
      <c r="E84" s="33"/>
    </row>
    <row r="85" spans="1:5" ht="12.75" customHeight="1" x14ac:dyDescent="0.2">
      <c r="A85" s="35"/>
      <c r="B85" s="35"/>
      <c r="C85" s="33"/>
      <c r="D85" s="33"/>
      <c r="E85" s="33"/>
    </row>
    <row r="86" spans="1:5" ht="12.75" customHeight="1" x14ac:dyDescent="0.2">
      <c r="A86" s="35"/>
      <c r="B86" s="35"/>
      <c r="C86" s="33"/>
      <c r="D86" s="33"/>
      <c r="E86" s="33"/>
    </row>
    <row r="87" spans="1:5" ht="12.75" customHeight="1" x14ac:dyDescent="0.2">
      <c r="A87" s="35"/>
      <c r="B87" s="35"/>
      <c r="C87" s="33"/>
      <c r="D87" s="33"/>
      <c r="E87" s="33"/>
    </row>
    <row r="88" spans="1:5" ht="12.75" customHeight="1" x14ac:dyDescent="0.2">
      <c r="A88" s="35"/>
      <c r="B88" s="35"/>
      <c r="C88" s="33"/>
      <c r="D88" s="33"/>
      <c r="E88" s="33"/>
    </row>
    <row r="89" spans="1:5" ht="12.75" customHeight="1" x14ac:dyDescent="0.2">
      <c r="A89" s="35"/>
      <c r="B89" s="35"/>
      <c r="C89" s="33"/>
      <c r="D89" s="33"/>
      <c r="E89" s="33"/>
    </row>
    <row r="90" spans="1:5" ht="12.75" customHeight="1" x14ac:dyDescent="0.2">
      <c r="A90" s="35"/>
      <c r="B90" s="35"/>
      <c r="C90" s="33"/>
      <c r="D90" s="33"/>
      <c r="E90" s="33"/>
    </row>
    <row r="91" spans="1:5" ht="12.75" customHeight="1" x14ac:dyDescent="0.2">
      <c r="A91" s="35"/>
      <c r="B91" s="35"/>
      <c r="C91" s="33"/>
      <c r="D91" s="33"/>
      <c r="E91" s="33"/>
    </row>
    <row r="92" spans="1:5" ht="12.75" customHeight="1" x14ac:dyDescent="0.2">
      <c r="A92" s="35"/>
      <c r="B92" s="35"/>
      <c r="C92" s="33"/>
      <c r="D92" s="33"/>
      <c r="E92" s="33"/>
    </row>
    <row r="93" spans="1:5" ht="12.75" customHeight="1" x14ac:dyDescent="0.2">
      <c r="A93" s="35"/>
      <c r="B93" s="35"/>
      <c r="C93" s="33"/>
      <c r="D93" s="33"/>
      <c r="E93" s="33"/>
    </row>
    <row r="94" spans="1:5" ht="12.75" customHeight="1" x14ac:dyDescent="0.2">
      <c r="A94" s="35"/>
      <c r="B94" s="35"/>
      <c r="C94" s="33"/>
      <c r="D94" s="33"/>
      <c r="E94" s="33"/>
    </row>
    <row r="95" spans="1:5" ht="12.75" customHeight="1" x14ac:dyDescent="0.2">
      <c r="A95" s="35"/>
      <c r="B95" s="35"/>
      <c r="C95" s="33"/>
      <c r="D95" s="33"/>
      <c r="E95" s="33"/>
    </row>
    <row r="96" spans="1:5" ht="12.75" customHeight="1" x14ac:dyDescent="0.2">
      <c r="A96" s="35"/>
      <c r="B96" s="35"/>
      <c r="C96" s="33"/>
      <c r="D96" s="33"/>
      <c r="E96" s="33"/>
    </row>
    <row r="97" spans="1:5" ht="12.75" customHeight="1" x14ac:dyDescent="0.2">
      <c r="A97" s="35"/>
      <c r="B97" s="35"/>
      <c r="C97" s="33"/>
      <c r="D97" s="33"/>
      <c r="E97" s="33"/>
    </row>
    <row r="98" spans="1:5" ht="12.75" customHeight="1" x14ac:dyDescent="0.2">
      <c r="A98" s="35"/>
      <c r="B98" s="35"/>
      <c r="C98" s="33"/>
      <c r="D98" s="33"/>
      <c r="E98" s="33"/>
    </row>
    <row r="99" spans="1:5" ht="12.75" customHeight="1" x14ac:dyDescent="0.2">
      <c r="A99" s="35"/>
      <c r="B99" s="35"/>
      <c r="C99" s="33"/>
      <c r="D99" s="33"/>
      <c r="E99" s="33"/>
    </row>
    <row r="100" spans="1:5" ht="12.75" customHeight="1" x14ac:dyDescent="0.2">
      <c r="A100" s="35"/>
      <c r="B100" s="35"/>
      <c r="C100" s="33"/>
      <c r="D100" s="33"/>
      <c r="E100" s="33"/>
    </row>
    <row r="101" spans="1:5" ht="12.75" customHeight="1" x14ac:dyDescent="0.2">
      <c r="A101" s="35"/>
      <c r="B101" s="35"/>
      <c r="C101" s="33"/>
      <c r="D101" s="33"/>
      <c r="E101" s="33"/>
    </row>
    <row r="102" spans="1:5" ht="12.75" customHeight="1" x14ac:dyDescent="0.2">
      <c r="A102" s="35"/>
      <c r="B102" s="35"/>
      <c r="C102" s="33"/>
      <c r="D102" s="33"/>
      <c r="E102" s="33"/>
    </row>
    <row r="103" spans="1:5" ht="12.75" customHeight="1" x14ac:dyDescent="0.2">
      <c r="A103" s="35"/>
      <c r="B103" s="35"/>
      <c r="C103" s="33"/>
      <c r="D103" s="33"/>
      <c r="E103" s="33"/>
    </row>
    <row r="104" spans="1:5" ht="12.75" customHeight="1" x14ac:dyDescent="0.2">
      <c r="A104" s="35"/>
      <c r="B104" s="35"/>
      <c r="C104" s="33"/>
      <c r="D104" s="33"/>
      <c r="E104" s="33"/>
    </row>
    <row r="105" spans="1:5" ht="12.75" customHeight="1" x14ac:dyDescent="0.2">
      <c r="A105" s="35"/>
      <c r="B105" s="35"/>
      <c r="C105" s="33"/>
      <c r="D105" s="33"/>
      <c r="E105" s="33"/>
    </row>
    <row r="106" spans="1:5" ht="12.75" customHeight="1" x14ac:dyDescent="0.2">
      <c r="A106" s="33"/>
      <c r="B106" s="35"/>
      <c r="C106" s="33"/>
      <c r="D106" s="33"/>
      <c r="E106" s="33"/>
    </row>
    <row r="107" spans="1:5" ht="12.75" customHeight="1" x14ac:dyDescent="0.2">
      <c r="B107" s="35"/>
    </row>
    <row r="108" spans="1:5" ht="12.75" customHeight="1" x14ac:dyDescent="0.2">
      <c r="B108" s="35"/>
    </row>
    <row r="109" spans="1:5" ht="12.75" customHeight="1" x14ac:dyDescent="0.2">
      <c r="B109" s="35"/>
    </row>
    <row r="110" spans="1:5" ht="12.75" customHeight="1" x14ac:dyDescent="0.2">
      <c r="B110" s="35"/>
    </row>
    <row r="111" spans="1:5" ht="12.75" customHeight="1" x14ac:dyDescent="0.2">
      <c r="B111" s="35"/>
    </row>
    <row r="112" spans="1:5" ht="12.75" customHeight="1" x14ac:dyDescent="0.2">
      <c r="B112" s="35"/>
    </row>
    <row r="113" spans="2:2" ht="12.75" customHeight="1" x14ac:dyDescent="0.2">
      <c r="B113" s="35"/>
    </row>
    <row r="114" spans="2:2" ht="12.75" customHeight="1" x14ac:dyDescent="0.2">
      <c r="B114" s="35"/>
    </row>
    <row r="115" spans="2:2" ht="12.75" customHeight="1" x14ac:dyDescent="0.2">
      <c r="B115" s="35"/>
    </row>
    <row r="116" spans="2:2" ht="12.75" customHeight="1" x14ac:dyDescent="0.2">
      <c r="B116" s="35"/>
    </row>
    <row r="117" spans="2:2" ht="12.75" customHeight="1" x14ac:dyDescent="0.2">
      <c r="B117" s="35"/>
    </row>
    <row r="118" spans="2:2" ht="12.75" customHeight="1" x14ac:dyDescent="0.2">
      <c r="B118" s="35"/>
    </row>
    <row r="119" spans="2:2" ht="12.75" customHeight="1" x14ac:dyDescent="0.2">
      <c r="B119" s="35"/>
    </row>
    <row r="120" spans="2:2" ht="12.75" customHeight="1" x14ac:dyDescent="0.2">
      <c r="B120" s="35"/>
    </row>
    <row r="121" spans="2:2" ht="12.75" customHeight="1" x14ac:dyDescent="0.2">
      <c r="B121" s="35"/>
    </row>
    <row r="122" spans="2:2" ht="12.75" customHeight="1" x14ac:dyDescent="0.2">
      <c r="B122" s="35"/>
    </row>
  </sheetData>
  <sheetProtection algorithmName="SHA-512" hashValue="4ydRGfA/Vn1CKB4Mjn0sFGMmiZxTYHem295dh4rp95TaoJ2zs8VLIK5GU+bkwQ7/I6QRHVLRG9VGKQ+yNClrAg==" saltValue="MS36png05BDtJ0xJ5dN4Jw==" spinCount="100000" sheet="1" objects="1" scenarios="1"/>
  <mergeCells count="1">
    <mergeCell ref="E1:G1"/>
  </mergeCells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AH1504"/>
  <sheetViews>
    <sheetView workbookViewId="0">
      <selection activeCell="D17" sqref="D17"/>
    </sheetView>
  </sheetViews>
  <sheetFormatPr defaultRowHeight="12.75" x14ac:dyDescent="0.2"/>
  <sheetData>
    <row r="3" spans="1:34" x14ac:dyDescent="0.2">
      <c r="A3" t="s">
        <v>36</v>
      </c>
      <c r="B3" s="14" t="s">
        <v>38</v>
      </c>
      <c r="C3" s="15" t="s">
        <v>42</v>
      </c>
      <c r="D3" s="14" t="s">
        <v>46</v>
      </c>
      <c r="E3" s="14" t="s">
        <v>49</v>
      </c>
      <c r="F3" s="14" t="s">
        <v>59</v>
      </c>
      <c r="G3" s="14" t="s">
        <v>62</v>
      </c>
      <c r="H3" s="17" t="s">
        <v>60</v>
      </c>
      <c r="I3" s="17" t="s">
        <v>61</v>
      </c>
      <c r="J3" s="14" t="s">
        <v>39</v>
      </c>
      <c r="K3" t="s">
        <v>43</v>
      </c>
      <c r="L3" s="14" t="s">
        <v>47</v>
      </c>
      <c r="M3" s="14" t="s">
        <v>51</v>
      </c>
      <c r="N3" s="14" t="s">
        <v>40</v>
      </c>
      <c r="O3" t="s">
        <v>44</v>
      </c>
      <c r="P3" s="14" t="s">
        <v>48</v>
      </c>
      <c r="Q3" s="14" t="s">
        <v>52</v>
      </c>
      <c r="S3" t="s">
        <v>159</v>
      </c>
    </row>
    <row r="4" spans="1:34" x14ac:dyDescent="0.2">
      <c r="A4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S4" s="14" t="s">
        <v>38</v>
      </c>
      <c r="T4" s="15" t="s">
        <v>42</v>
      </c>
      <c r="U4" s="14" t="s">
        <v>46</v>
      </c>
      <c r="V4" s="14" t="s">
        <v>49</v>
      </c>
      <c r="W4" s="14" t="s">
        <v>59</v>
      </c>
      <c r="X4" s="14" t="s">
        <v>62</v>
      </c>
      <c r="Y4" s="17" t="s">
        <v>60</v>
      </c>
      <c r="Z4" s="17" t="s">
        <v>61</v>
      </c>
      <c r="AA4" s="14" t="s">
        <v>39</v>
      </c>
      <c r="AB4" t="s">
        <v>43</v>
      </c>
      <c r="AC4" s="14" t="s">
        <v>47</v>
      </c>
      <c r="AD4" s="14" t="s">
        <v>51</v>
      </c>
      <c r="AE4" s="14" t="s">
        <v>40</v>
      </c>
      <c r="AF4" t="s">
        <v>44</v>
      </c>
      <c r="AG4" s="14" t="s">
        <v>48</v>
      </c>
      <c r="AH4" s="14" t="s">
        <v>52</v>
      </c>
    </row>
    <row r="5" spans="1:34" x14ac:dyDescent="0.2">
      <c r="A5">
        <v>1</v>
      </c>
      <c r="B5" s="10">
        <v>1.7000000000000001E-4</v>
      </c>
      <c r="C5" s="10">
        <v>3.4813529922483166E-3</v>
      </c>
      <c r="D5" s="10">
        <v>2.1999999999999998E-4</v>
      </c>
      <c r="E5" s="10">
        <v>2.8000000000000003E-4</v>
      </c>
      <c r="F5" s="10">
        <v>5.0724637681159423E-4</v>
      </c>
      <c r="G5" s="10">
        <v>2E-3</v>
      </c>
      <c r="H5" s="10">
        <v>4.4000000000000007E-4</v>
      </c>
      <c r="I5" s="10">
        <v>5.0000000000000001E-4</v>
      </c>
      <c r="J5" s="10">
        <v>1E-3</v>
      </c>
      <c r="K5" s="10">
        <v>4.5000000000000005E-3</v>
      </c>
      <c r="L5" s="10">
        <v>1E-3</v>
      </c>
      <c r="M5" s="10">
        <v>1E-3</v>
      </c>
      <c r="N5" s="10">
        <v>1E-3</v>
      </c>
      <c r="O5" s="10">
        <v>7.1999999999999998E-3</v>
      </c>
      <c r="P5" s="10">
        <v>9.2000000000000003E-4</v>
      </c>
      <c r="Q5" s="10">
        <v>8.0000000000000004E-4</v>
      </c>
    </row>
    <row r="6" spans="1:34" x14ac:dyDescent="0.2">
      <c r="A6">
        <v>2</v>
      </c>
      <c r="B6" s="10">
        <v>3.4000000000000002E-4</v>
      </c>
      <c r="C6" s="10">
        <v>6.9627059844966331E-3</v>
      </c>
      <c r="D6" s="10">
        <v>4.3999999999999996E-4</v>
      </c>
      <c r="E6" s="10">
        <v>5.6000000000000006E-4</v>
      </c>
      <c r="F6" s="10">
        <v>1.0144927536231885E-3</v>
      </c>
      <c r="G6" s="10">
        <v>4.0000000000000001E-3</v>
      </c>
      <c r="H6" s="10">
        <v>8.8000000000000014E-4</v>
      </c>
      <c r="I6" s="10">
        <v>1E-3</v>
      </c>
      <c r="J6" s="10">
        <v>2E-3</v>
      </c>
      <c r="K6" s="10">
        <v>9.0000000000000011E-3</v>
      </c>
      <c r="L6" s="10">
        <v>2E-3</v>
      </c>
      <c r="M6" s="10">
        <v>2E-3</v>
      </c>
      <c r="N6" s="10">
        <v>2E-3</v>
      </c>
      <c r="O6" s="10">
        <v>1.44E-2</v>
      </c>
      <c r="P6" s="10">
        <v>1.8400000000000001E-3</v>
      </c>
      <c r="Q6" s="10">
        <v>1.6000000000000001E-3</v>
      </c>
      <c r="S6" s="14" t="s">
        <v>55</v>
      </c>
    </row>
    <row r="7" spans="1:34" x14ac:dyDescent="0.2">
      <c r="A7">
        <v>3</v>
      </c>
      <c r="B7" s="10">
        <v>5.1000000000000004E-4</v>
      </c>
      <c r="C7" s="10">
        <v>1.044405897674495E-2</v>
      </c>
      <c r="D7" s="10">
        <v>6.6E-4</v>
      </c>
      <c r="E7" s="10">
        <v>8.4000000000000003E-4</v>
      </c>
      <c r="F7" s="10">
        <v>1.5217391304347828E-3</v>
      </c>
      <c r="G7" s="10">
        <v>6.0000000000000001E-3</v>
      </c>
      <c r="H7" s="10">
        <v>1.3200000000000002E-3</v>
      </c>
      <c r="I7" s="10">
        <v>1.5E-3</v>
      </c>
      <c r="J7" s="10">
        <v>3.0000000000000001E-3</v>
      </c>
      <c r="K7" s="10">
        <v>1.35E-2</v>
      </c>
      <c r="L7" s="10">
        <v>3.0000000000000001E-3</v>
      </c>
      <c r="M7" s="10">
        <v>3.0000000000000001E-3</v>
      </c>
      <c r="N7" s="10">
        <v>3.0000000000000001E-3</v>
      </c>
      <c r="O7" s="10">
        <v>2.1599999999999998E-2</v>
      </c>
      <c r="P7" s="10">
        <v>2.7599999999999999E-3</v>
      </c>
      <c r="Q7" s="10">
        <v>2.4000000000000002E-3</v>
      </c>
      <c r="S7" s="14" t="s">
        <v>38</v>
      </c>
    </row>
    <row r="8" spans="1:34" x14ac:dyDescent="0.2">
      <c r="A8">
        <v>4</v>
      </c>
      <c r="B8" s="10">
        <v>6.8000000000000005E-4</v>
      </c>
      <c r="C8" s="10">
        <v>1.3925411968993266E-2</v>
      </c>
      <c r="D8" s="10">
        <v>8.7999999999999992E-4</v>
      </c>
      <c r="E8" s="10">
        <v>1.1200000000000001E-3</v>
      </c>
      <c r="F8" s="10">
        <v>2.0289855072463769E-3</v>
      </c>
      <c r="G8" s="10">
        <v>8.0000000000000002E-3</v>
      </c>
      <c r="H8" s="10">
        <v>1.7600000000000003E-3</v>
      </c>
      <c r="I8" s="10">
        <v>2E-3</v>
      </c>
      <c r="J8" s="10">
        <v>4.0000000000000001E-3</v>
      </c>
      <c r="K8" s="10">
        <v>1.8000000000000002E-2</v>
      </c>
      <c r="L8" s="10">
        <v>4.0000000000000001E-3</v>
      </c>
      <c r="M8" s="10">
        <v>4.0000000000000001E-3</v>
      </c>
      <c r="N8" s="10">
        <v>4.0000000000000001E-3</v>
      </c>
      <c r="O8" s="10">
        <v>2.8799999999999999E-2</v>
      </c>
      <c r="P8" s="10">
        <v>3.6800000000000001E-3</v>
      </c>
      <c r="Q8" s="10">
        <v>3.2000000000000002E-3</v>
      </c>
      <c r="S8" s="14" t="s">
        <v>46</v>
      </c>
    </row>
    <row r="9" spans="1:34" x14ac:dyDescent="0.2">
      <c r="A9">
        <v>5</v>
      </c>
      <c r="B9" s="10">
        <v>8.5000000000000006E-4</v>
      </c>
      <c r="C9" s="10">
        <v>1.7406764961241585E-2</v>
      </c>
      <c r="D9" s="10">
        <v>1.0999999999999998E-3</v>
      </c>
      <c r="E9" s="10">
        <v>1.4E-3</v>
      </c>
      <c r="F9" s="10">
        <v>2.5362318840579713E-3</v>
      </c>
      <c r="G9" s="10">
        <v>0.01</v>
      </c>
      <c r="H9" s="10">
        <v>2.2000000000000001E-3</v>
      </c>
      <c r="I9" s="10">
        <v>2.5000000000000001E-3</v>
      </c>
      <c r="J9" s="10">
        <v>5.0000000000000001E-3</v>
      </c>
      <c r="K9" s="10">
        <v>2.2499999999999999E-2</v>
      </c>
      <c r="L9" s="10">
        <v>5.0000000000000001E-3</v>
      </c>
      <c r="M9" s="10">
        <v>5.0000000000000001E-3</v>
      </c>
      <c r="N9" s="10">
        <v>5.0000000000000001E-3</v>
      </c>
      <c r="O9" s="10">
        <v>3.5999999999999997E-2</v>
      </c>
      <c r="P9" s="10">
        <v>4.5999999999999999E-3</v>
      </c>
      <c r="Q9" s="10">
        <v>4.0000000000000001E-3</v>
      </c>
      <c r="S9" s="14" t="s">
        <v>49</v>
      </c>
    </row>
    <row r="10" spans="1:34" x14ac:dyDescent="0.2">
      <c r="A10">
        <v>6</v>
      </c>
      <c r="B10" s="10">
        <v>1.0200000000000001E-3</v>
      </c>
      <c r="C10" s="10">
        <v>2.0888117953489899E-2</v>
      </c>
      <c r="D10" s="10">
        <v>1.32E-3</v>
      </c>
      <c r="E10" s="10">
        <v>1.6800000000000001E-3</v>
      </c>
      <c r="F10" s="10">
        <v>3.0434782608695656E-3</v>
      </c>
      <c r="G10" s="10">
        <v>1.2E-2</v>
      </c>
      <c r="H10" s="10">
        <v>2.6400000000000004E-3</v>
      </c>
      <c r="I10" s="10">
        <v>3.0000000000000001E-3</v>
      </c>
      <c r="J10" s="10">
        <v>6.0000000000000001E-3</v>
      </c>
      <c r="K10" s="10">
        <v>2.7E-2</v>
      </c>
      <c r="L10" s="10">
        <v>6.0000000000000001E-3</v>
      </c>
      <c r="M10" s="10">
        <v>6.0000000000000001E-3</v>
      </c>
      <c r="N10" s="10">
        <v>6.0000000000000001E-3</v>
      </c>
      <c r="O10" s="10">
        <v>4.3199999999999995E-2</v>
      </c>
      <c r="P10" s="10">
        <v>5.5199999999999997E-3</v>
      </c>
      <c r="Q10" s="10">
        <v>4.8000000000000004E-3</v>
      </c>
      <c r="S10" s="15" t="s">
        <v>42</v>
      </c>
    </row>
    <row r="11" spans="1:34" x14ac:dyDescent="0.2">
      <c r="A11">
        <v>7</v>
      </c>
      <c r="B11" s="10">
        <v>1.1900000000000001E-3</v>
      </c>
      <c r="C11" s="10">
        <v>2.4369470945738218E-2</v>
      </c>
      <c r="D11" s="10">
        <v>1.5399999999999999E-3</v>
      </c>
      <c r="E11" s="10">
        <v>1.9599999999999999E-3</v>
      </c>
      <c r="F11" s="10">
        <v>3.5507246376811599E-3</v>
      </c>
      <c r="G11" s="10">
        <v>1.4E-2</v>
      </c>
      <c r="H11" s="10">
        <v>3.0800000000000003E-3</v>
      </c>
      <c r="I11" s="10">
        <v>3.5000000000000001E-3</v>
      </c>
      <c r="J11" s="10">
        <v>7.0000000000000001E-3</v>
      </c>
      <c r="K11" s="10">
        <v>3.15E-2</v>
      </c>
      <c r="L11" s="10">
        <v>7.0000000000000001E-3</v>
      </c>
      <c r="M11" s="10">
        <v>7.0000000000000001E-3</v>
      </c>
      <c r="N11" s="10">
        <v>7.0000000000000001E-3</v>
      </c>
      <c r="O11" s="10">
        <v>5.04E-2</v>
      </c>
      <c r="P11" s="10">
        <v>6.4399999999999995E-3</v>
      </c>
      <c r="Q11" s="10">
        <v>5.5999999999999999E-3</v>
      </c>
      <c r="S11" s="14" t="s">
        <v>59</v>
      </c>
    </row>
    <row r="12" spans="1:34" x14ac:dyDescent="0.2">
      <c r="A12">
        <v>8</v>
      </c>
      <c r="B12" s="10">
        <v>1.3600000000000001E-3</v>
      </c>
      <c r="C12" s="10">
        <v>2.7850823937986532E-2</v>
      </c>
      <c r="D12" s="10">
        <v>1.7599999999999998E-3</v>
      </c>
      <c r="E12" s="10">
        <v>2.2400000000000002E-3</v>
      </c>
      <c r="F12" s="10">
        <v>4.0579710144927538E-3</v>
      </c>
      <c r="G12" s="10">
        <v>1.6E-2</v>
      </c>
      <c r="H12" s="10">
        <v>3.5200000000000006E-3</v>
      </c>
      <c r="I12" s="10">
        <v>4.0000000000000001E-3</v>
      </c>
      <c r="J12" s="10">
        <v>8.0000000000000002E-3</v>
      </c>
      <c r="K12" s="10">
        <v>3.6000000000000004E-2</v>
      </c>
      <c r="L12" s="10">
        <v>8.0000000000000002E-3</v>
      </c>
      <c r="M12" s="10">
        <v>8.0000000000000002E-3</v>
      </c>
      <c r="N12" s="10">
        <v>8.0000000000000002E-3</v>
      </c>
      <c r="O12" s="10">
        <v>5.7599999999999998E-2</v>
      </c>
      <c r="P12" s="10">
        <v>7.3600000000000002E-3</v>
      </c>
      <c r="Q12" s="10">
        <v>6.4000000000000003E-3</v>
      </c>
      <c r="S12" s="14" t="s">
        <v>60</v>
      </c>
    </row>
    <row r="13" spans="1:34" x14ac:dyDescent="0.2">
      <c r="A13">
        <v>9</v>
      </c>
      <c r="B13" s="10">
        <v>1.5300000000000001E-3</v>
      </c>
      <c r="C13" s="10">
        <v>3.1332176930234851E-2</v>
      </c>
      <c r="D13" s="10">
        <v>1.98E-3</v>
      </c>
      <c r="E13" s="10">
        <v>2.5200000000000001E-3</v>
      </c>
      <c r="F13" s="10">
        <v>4.5652173913043482E-3</v>
      </c>
      <c r="G13" s="10">
        <v>1.8000000000000002E-2</v>
      </c>
      <c r="H13" s="10">
        <v>3.96E-3</v>
      </c>
      <c r="I13" s="10">
        <v>4.5000000000000005E-3</v>
      </c>
      <c r="J13" s="10">
        <v>9.0000000000000011E-3</v>
      </c>
      <c r="K13" s="10">
        <v>4.0500000000000001E-2</v>
      </c>
      <c r="L13" s="10">
        <v>9.0000000000000011E-3</v>
      </c>
      <c r="M13" s="10">
        <v>9.0000000000000011E-3</v>
      </c>
      <c r="N13" s="10">
        <v>9.0000000000000011E-3</v>
      </c>
      <c r="O13" s="10">
        <v>6.4799999999999996E-2</v>
      </c>
      <c r="P13" s="10">
        <v>8.2799999999999992E-3</v>
      </c>
      <c r="Q13" s="10">
        <v>7.1999999999999998E-3</v>
      </c>
      <c r="S13" s="14" t="s">
        <v>61</v>
      </c>
    </row>
    <row r="14" spans="1:34" x14ac:dyDescent="0.2">
      <c r="A14">
        <v>10</v>
      </c>
      <c r="B14" s="10">
        <v>1.7000000000000001E-3</v>
      </c>
      <c r="C14" s="10">
        <v>3.4813529922483169E-2</v>
      </c>
      <c r="D14" s="10">
        <v>2.1999999999999997E-3</v>
      </c>
      <c r="E14" s="10">
        <v>2.8E-3</v>
      </c>
      <c r="F14" s="10">
        <v>5.0724637681159425E-3</v>
      </c>
      <c r="G14" s="10">
        <v>0.02</v>
      </c>
      <c r="H14" s="10">
        <v>4.4000000000000003E-3</v>
      </c>
      <c r="I14" s="10">
        <v>5.0000000000000001E-3</v>
      </c>
      <c r="J14" s="10">
        <v>0.01</v>
      </c>
      <c r="K14" s="10">
        <v>4.4999999999999998E-2</v>
      </c>
      <c r="L14" s="10">
        <v>0.01</v>
      </c>
      <c r="M14" s="10">
        <v>0.01</v>
      </c>
      <c r="N14" s="10">
        <v>0.01</v>
      </c>
      <c r="O14" s="10">
        <v>7.1999999999999995E-2</v>
      </c>
      <c r="P14" s="10">
        <v>9.1999999999999998E-3</v>
      </c>
      <c r="Q14" s="10">
        <v>8.0000000000000002E-3</v>
      </c>
      <c r="S14" s="14" t="s">
        <v>62</v>
      </c>
    </row>
    <row r="15" spans="1:34" x14ac:dyDescent="0.2">
      <c r="A15">
        <v>11</v>
      </c>
      <c r="B15" s="10">
        <v>1.8700000000000001E-3</v>
      </c>
      <c r="C15" s="10">
        <v>3.829488291473148E-2</v>
      </c>
      <c r="D15" s="10">
        <v>2.4199999999999998E-3</v>
      </c>
      <c r="E15" s="10">
        <v>3.0800000000000003E-3</v>
      </c>
      <c r="F15" s="10">
        <v>5.5797101449275369E-3</v>
      </c>
      <c r="G15" s="10">
        <v>2.2000000000000002E-2</v>
      </c>
      <c r="H15" s="10">
        <v>4.8400000000000006E-3</v>
      </c>
      <c r="I15" s="10">
        <v>5.5000000000000005E-3</v>
      </c>
      <c r="J15" s="10">
        <v>1.1000000000000001E-2</v>
      </c>
      <c r="K15" s="10">
        <v>4.9500000000000002E-2</v>
      </c>
      <c r="L15" s="10">
        <v>1.1000000000000001E-2</v>
      </c>
      <c r="M15" s="10">
        <v>1.1000000000000001E-2</v>
      </c>
      <c r="N15" s="10">
        <v>1.1000000000000001E-2</v>
      </c>
      <c r="O15" s="10">
        <v>7.9199999999999993E-2</v>
      </c>
      <c r="P15" s="10">
        <v>1.0120000000000001E-2</v>
      </c>
      <c r="Q15" s="10">
        <v>8.8000000000000005E-3</v>
      </c>
      <c r="S15" s="14" t="s">
        <v>39</v>
      </c>
    </row>
    <row r="16" spans="1:34" x14ac:dyDescent="0.2">
      <c r="A16">
        <v>12</v>
      </c>
      <c r="B16" s="10">
        <v>2.0400000000000001E-3</v>
      </c>
      <c r="C16" s="10">
        <v>4.1776235906979799E-2</v>
      </c>
      <c r="D16" s="10">
        <v>2.64E-3</v>
      </c>
      <c r="E16" s="10">
        <v>3.3600000000000001E-3</v>
      </c>
      <c r="F16" s="10">
        <v>6.0869565217391312E-3</v>
      </c>
      <c r="G16" s="10">
        <v>2.4E-2</v>
      </c>
      <c r="H16" s="10">
        <v>5.2800000000000008E-3</v>
      </c>
      <c r="I16" s="10">
        <v>6.0000000000000001E-3</v>
      </c>
      <c r="J16" s="10">
        <v>1.2E-2</v>
      </c>
      <c r="K16" s="10">
        <v>5.3999999999999999E-2</v>
      </c>
      <c r="L16" s="10">
        <v>1.2E-2</v>
      </c>
      <c r="M16" s="10">
        <v>1.2E-2</v>
      </c>
      <c r="N16" s="10">
        <v>1.2E-2</v>
      </c>
      <c r="O16" s="10">
        <v>8.6399999999999991E-2</v>
      </c>
      <c r="P16" s="10">
        <v>1.1039999999999999E-2</v>
      </c>
      <c r="Q16" s="10">
        <v>9.6000000000000009E-3</v>
      </c>
      <c r="S16" s="14" t="s">
        <v>47</v>
      </c>
    </row>
    <row r="17" spans="1:19" x14ac:dyDescent="0.2">
      <c r="A17">
        <v>13</v>
      </c>
      <c r="B17" s="10">
        <v>2.2100000000000002E-3</v>
      </c>
      <c r="C17" s="10">
        <v>4.5257588899228117E-2</v>
      </c>
      <c r="D17" s="10">
        <v>2.8599999999999997E-3</v>
      </c>
      <c r="E17" s="10">
        <v>3.64E-3</v>
      </c>
      <c r="F17" s="10">
        <v>6.5942028985507255E-3</v>
      </c>
      <c r="G17" s="10">
        <v>2.6000000000000002E-2</v>
      </c>
      <c r="H17" s="10">
        <v>5.7200000000000003E-3</v>
      </c>
      <c r="I17" s="10">
        <v>6.5000000000000006E-3</v>
      </c>
      <c r="J17" s="10">
        <v>1.3000000000000001E-2</v>
      </c>
      <c r="K17" s="10">
        <v>5.8500000000000003E-2</v>
      </c>
      <c r="L17" s="10">
        <v>1.3000000000000001E-2</v>
      </c>
      <c r="M17" s="10">
        <v>1.3000000000000001E-2</v>
      </c>
      <c r="N17" s="10">
        <v>1.3000000000000001E-2</v>
      </c>
      <c r="O17" s="10">
        <v>9.3600000000000003E-2</v>
      </c>
      <c r="P17" s="10">
        <v>1.196E-2</v>
      </c>
      <c r="Q17" s="10">
        <v>1.04E-2</v>
      </c>
      <c r="S17" s="14" t="s">
        <v>51</v>
      </c>
    </row>
    <row r="18" spans="1:19" x14ac:dyDescent="0.2">
      <c r="A18">
        <v>14</v>
      </c>
      <c r="B18" s="10">
        <v>2.3800000000000002E-3</v>
      </c>
      <c r="C18" s="10">
        <v>4.8738941891476435E-2</v>
      </c>
      <c r="D18" s="10">
        <v>3.0799999999999998E-3</v>
      </c>
      <c r="E18" s="10">
        <v>3.9199999999999999E-3</v>
      </c>
      <c r="F18" s="10">
        <v>7.1014492753623199E-3</v>
      </c>
      <c r="G18" s="10">
        <v>2.8000000000000001E-2</v>
      </c>
      <c r="H18" s="10">
        <v>6.1600000000000005E-3</v>
      </c>
      <c r="I18" s="10">
        <v>7.0000000000000001E-3</v>
      </c>
      <c r="J18" s="10">
        <v>1.4E-2</v>
      </c>
      <c r="K18" s="10">
        <v>6.3E-2</v>
      </c>
      <c r="L18" s="10">
        <v>1.4E-2</v>
      </c>
      <c r="M18" s="10">
        <v>1.4E-2</v>
      </c>
      <c r="N18" s="10">
        <v>1.4E-2</v>
      </c>
      <c r="O18" s="10">
        <v>0.1008</v>
      </c>
      <c r="P18" s="10">
        <v>1.2879999999999999E-2</v>
      </c>
      <c r="Q18" s="10">
        <v>1.12E-2</v>
      </c>
      <c r="S18" s="14" t="s">
        <v>43</v>
      </c>
    </row>
    <row r="19" spans="1:19" x14ac:dyDescent="0.2">
      <c r="A19">
        <v>15</v>
      </c>
      <c r="B19" s="10">
        <v>2.5500000000000002E-3</v>
      </c>
      <c r="C19" s="10">
        <v>5.2220294883724747E-2</v>
      </c>
      <c r="D19" s="10">
        <v>3.3E-3</v>
      </c>
      <c r="E19" s="10">
        <v>4.1999999999999997E-3</v>
      </c>
      <c r="F19" s="10">
        <v>7.6086956521739134E-3</v>
      </c>
      <c r="G19" s="10">
        <v>3.0000000000000002E-2</v>
      </c>
      <c r="H19" s="10">
        <v>6.6000000000000008E-3</v>
      </c>
      <c r="I19" s="10">
        <v>7.5000000000000006E-3</v>
      </c>
      <c r="J19" s="10">
        <v>1.5000000000000001E-2</v>
      </c>
      <c r="K19" s="10">
        <v>6.7500000000000004E-2</v>
      </c>
      <c r="L19" s="10">
        <v>1.5000000000000001E-2</v>
      </c>
      <c r="M19" s="10">
        <v>1.5000000000000001E-2</v>
      </c>
      <c r="N19" s="10">
        <v>1.5000000000000001E-2</v>
      </c>
      <c r="O19" s="10">
        <v>0.108</v>
      </c>
      <c r="P19" s="10">
        <v>1.38E-2</v>
      </c>
      <c r="Q19" s="10">
        <v>1.2E-2</v>
      </c>
      <c r="S19" s="14" t="s">
        <v>40</v>
      </c>
    </row>
    <row r="20" spans="1:19" x14ac:dyDescent="0.2">
      <c r="A20">
        <v>16</v>
      </c>
      <c r="B20" s="10">
        <v>2.7200000000000002E-3</v>
      </c>
      <c r="C20" s="10">
        <v>5.5701647875973065E-2</v>
      </c>
      <c r="D20" s="10">
        <v>3.5199999999999997E-3</v>
      </c>
      <c r="E20" s="10">
        <v>4.4800000000000005E-3</v>
      </c>
      <c r="F20" s="10">
        <v>8.1159420289855077E-3</v>
      </c>
      <c r="G20" s="10">
        <v>3.2000000000000001E-2</v>
      </c>
      <c r="H20" s="10">
        <v>7.0400000000000011E-3</v>
      </c>
      <c r="I20" s="10">
        <v>8.0000000000000002E-3</v>
      </c>
      <c r="J20" s="10">
        <v>1.6E-2</v>
      </c>
      <c r="K20" s="10">
        <v>7.2000000000000008E-2</v>
      </c>
      <c r="L20" s="10">
        <v>1.6E-2</v>
      </c>
      <c r="M20" s="10">
        <v>1.6E-2</v>
      </c>
      <c r="N20" s="10">
        <v>1.6E-2</v>
      </c>
      <c r="O20" s="10">
        <v>0.1152</v>
      </c>
      <c r="P20" s="10">
        <v>1.472E-2</v>
      </c>
      <c r="Q20" s="10">
        <v>1.2800000000000001E-2</v>
      </c>
      <c r="S20" s="14" t="s">
        <v>48</v>
      </c>
    </row>
    <row r="21" spans="1:19" x14ac:dyDescent="0.2">
      <c r="A21">
        <v>17</v>
      </c>
      <c r="B21" s="10">
        <v>2.8900000000000002E-3</v>
      </c>
      <c r="C21" s="10">
        <v>5.9183000868221383E-2</v>
      </c>
      <c r="D21" s="10">
        <v>3.7399999999999998E-3</v>
      </c>
      <c r="E21" s="10">
        <v>4.7600000000000003E-3</v>
      </c>
      <c r="F21" s="10">
        <v>8.6231884057971029E-3</v>
      </c>
      <c r="G21" s="10">
        <v>3.4000000000000002E-2</v>
      </c>
      <c r="H21" s="10">
        <v>7.4800000000000005E-3</v>
      </c>
      <c r="I21" s="10">
        <v>8.5000000000000006E-3</v>
      </c>
      <c r="J21" s="10">
        <v>1.7000000000000001E-2</v>
      </c>
      <c r="K21" s="10">
        <v>7.6499999999999999E-2</v>
      </c>
      <c r="L21" s="10">
        <v>1.7000000000000001E-2</v>
      </c>
      <c r="M21" s="10">
        <v>1.7000000000000001E-2</v>
      </c>
      <c r="N21" s="10">
        <v>1.7000000000000001E-2</v>
      </c>
      <c r="O21" s="10">
        <v>0.12239999999999999</v>
      </c>
      <c r="P21" s="10">
        <v>1.5640000000000001E-2</v>
      </c>
      <c r="Q21" s="10">
        <v>1.3600000000000001E-2</v>
      </c>
      <c r="S21" s="14" t="s">
        <v>52</v>
      </c>
    </row>
    <row r="22" spans="1:19" x14ac:dyDescent="0.2">
      <c r="A22">
        <v>18</v>
      </c>
      <c r="B22" s="10">
        <v>3.0600000000000002E-3</v>
      </c>
      <c r="C22" s="10">
        <v>6.2664353860469701E-2</v>
      </c>
      <c r="D22" s="10">
        <v>3.96E-3</v>
      </c>
      <c r="E22" s="10">
        <v>5.0400000000000002E-3</v>
      </c>
      <c r="F22" s="10">
        <v>9.1304347826086964E-3</v>
      </c>
      <c r="G22" s="10">
        <v>3.6000000000000004E-2</v>
      </c>
      <c r="H22" s="10">
        <v>7.92E-3</v>
      </c>
      <c r="I22" s="10">
        <v>9.0000000000000011E-3</v>
      </c>
      <c r="J22" s="10">
        <v>1.8000000000000002E-2</v>
      </c>
      <c r="K22" s="10">
        <v>8.1000000000000003E-2</v>
      </c>
      <c r="L22" s="10">
        <v>1.8000000000000002E-2</v>
      </c>
      <c r="M22" s="10">
        <v>1.8000000000000002E-2</v>
      </c>
      <c r="N22" s="10">
        <v>1.8000000000000002E-2</v>
      </c>
      <c r="O22" s="10">
        <v>0.12959999999999999</v>
      </c>
      <c r="P22" s="10">
        <v>1.6559999999999998E-2</v>
      </c>
      <c r="Q22" s="10">
        <v>1.44E-2</v>
      </c>
      <c r="S22" s="14" t="s">
        <v>44</v>
      </c>
    </row>
    <row r="23" spans="1:19" x14ac:dyDescent="0.2">
      <c r="A23">
        <v>19</v>
      </c>
      <c r="B23" s="10">
        <v>3.2300000000000002E-3</v>
      </c>
      <c r="C23" s="10">
        <v>6.614570685271802E-2</v>
      </c>
      <c r="D23" s="10">
        <v>4.1799999999999997E-3</v>
      </c>
      <c r="E23" s="10">
        <v>5.3200000000000001E-3</v>
      </c>
      <c r="F23" s="10">
        <v>9.6376811594202916E-3</v>
      </c>
      <c r="G23" s="10">
        <v>3.7999999999999999E-2</v>
      </c>
      <c r="H23" s="10">
        <v>8.3600000000000011E-3</v>
      </c>
      <c r="I23" s="10">
        <v>9.4999999999999998E-3</v>
      </c>
      <c r="J23" s="10">
        <v>1.9E-2</v>
      </c>
      <c r="K23" s="10">
        <v>8.5500000000000007E-2</v>
      </c>
      <c r="L23" s="10">
        <v>1.9E-2</v>
      </c>
      <c r="M23" s="10">
        <v>1.9E-2</v>
      </c>
      <c r="N23" s="10">
        <v>1.9E-2</v>
      </c>
      <c r="O23" s="10">
        <v>0.1368</v>
      </c>
      <c r="P23" s="10">
        <v>1.7479999999999999E-2</v>
      </c>
      <c r="Q23" s="10">
        <v>1.52E-2</v>
      </c>
    </row>
    <row r="24" spans="1:19" x14ac:dyDescent="0.2">
      <c r="A24">
        <v>20</v>
      </c>
      <c r="B24" s="10">
        <v>3.4000000000000002E-3</v>
      </c>
      <c r="C24" s="10">
        <v>6.9627059844966338E-2</v>
      </c>
      <c r="D24" s="10">
        <v>4.3999999999999994E-3</v>
      </c>
      <c r="E24" s="10">
        <v>5.5999999999999999E-3</v>
      </c>
      <c r="F24" s="10">
        <v>1.0144927536231885E-2</v>
      </c>
      <c r="G24" s="10">
        <v>0.04</v>
      </c>
      <c r="H24" s="10">
        <v>8.8000000000000005E-3</v>
      </c>
      <c r="I24" s="10">
        <v>0.01</v>
      </c>
      <c r="J24" s="10">
        <v>0.02</v>
      </c>
      <c r="K24" s="10">
        <v>0.09</v>
      </c>
      <c r="L24" s="10">
        <v>0.02</v>
      </c>
      <c r="M24" s="10">
        <v>0.02</v>
      </c>
      <c r="N24" s="10">
        <v>0.02</v>
      </c>
      <c r="O24" s="10">
        <v>0.14399999999999999</v>
      </c>
      <c r="P24" s="10">
        <v>1.84E-2</v>
      </c>
      <c r="Q24" s="10">
        <v>1.6E-2</v>
      </c>
    </row>
    <row r="25" spans="1:19" x14ac:dyDescent="0.2">
      <c r="A25">
        <v>21</v>
      </c>
      <c r="B25" s="10">
        <v>3.5700000000000003E-3</v>
      </c>
      <c r="C25" s="10">
        <v>7.3108412837214642E-2</v>
      </c>
      <c r="D25" s="10">
        <v>4.62E-3</v>
      </c>
      <c r="E25" s="10">
        <v>5.8799999999999998E-3</v>
      </c>
      <c r="F25" s="10">
        <v>1.0652173913043479E-2</v>
      </c>
      <c r="G25" s="10">
        <v>4.2000000000000003E-2</v>
      </c>
      <c r="H25" s="10">
        <v>9.2400000000000017E-3</v>
      </c>
      <c r="I25" s="10">
        <v>1.0500000000000001E-2</v>
      </c>
      <c r="J25" s="10">
        <v>2.1000000000000001E-2</v>
      </c>
      <c r="K25" s="10">
        <v>9.4500000000000001E-2</v>
      </c>
      <c r="L25" s="10">
        <v>2.1000000000000001E-2</v>
      </c>
      <c r="M25" s="10">
        <v>2.1000000000000001E-2</v>
      </c>
      <c r="N25" s="10">
        <v>2.1000000000000001E-2</v>
      </c>
      <c r="O25" s="10">
        <v>0.1512</v>
      </c>
      <c r="P25" s="10">
        <v>1.932E-2</v>
      </c>
      <c r="Q25" s="10">
        <v>1.6799999999999999E-2</v>
      </c>
    </row>
    <row r="26" spans="1:19" x14ac:dyDescent="0.2">
      <c r="A26">
        <v>22</v>
      </c>
      <c r="B26" s="10">
        <v>3.7400000000000003E-3</v>
      </c>
      <c r="C26" s="10">
        <v>7.6589765829462961E-2</v>
      </c>
      <c r="D26" s="10">
        <v>4.8399999999999997E-3</v>
      </c>
      <c r="E26" s="10">
        <v>6.1600000000000005E-3</v>
      </c>
      <c r="F26" s="10">
        <v>1.1159420289855074E-2</v>
      </c>
      <c r="G26" s="10">
        <v>4.4000000000000004E-2</v>
      </c>
      <c r="H26" s="10">
        <v>9.6800000000000011E-3</v>
      </c>
      <c r="I26" s="10">
        <v>1.1000000000000001E-2</v>
      </c>
      <c r="J26" s="10">
        <v>2.2000000000000002E-2</v>
      </c>
      <c r="K26" s="10">
        <v>9.9000000000000005E-2</v>
      </c>
      <c r="L26" s="10">
        <v>2.2000000000000002E-2</v>
      </c>
      <c r="M26" s="10">
        <v>2.2000000000000002E-2</v>
      </c>
      <c r="N26" s="10">
        <v>2.2000000000000002E-2</v>
      </c>
      <c r="O26" s="10">
        <v>0.15839999999999999</v>
      </c>
      <c r="P26" s="10">
        <v>2.0240000000000001E-2</v>
      </c>
      <c r="Q26" s="10">
        <v>1.7600000000000001E-2</v>
      </c>
    </row>
    <row r="27" spans="1:19" x14ac:dyDescent="0.2">
      <c r="A27">
        <v>23</v>
      </c>
      <c r="B27" s="10">
        <v>3.9100000000000003E-3</v>
      </c>
      <c r="C27" s="10">
        <v>8.0071118821711279E-2</v>
      </c>
      <c r="D27" s="10">
        <v>5.0599999999999994E-3</v>
      </c>
      <c r="E27" s="10">
        <v>6.4400000000000004E-3</v>
      </c>
      <c r="F27" s="10">
        <v>1.1666666666666667E-2</v>
      </c>
      <c r="G27" s="10">
        <v>4.5999999999999999E-2</v>
      </c>
      <c r="H27" s="10">
        <v>1.0120000000000001E-2</v>
      </c>
      <c r="I27" s="10">
        <v>1.15E-2</v>
      </c>
      <c r="J27" s="10">
        <v>2.3E-2</v>
      </c>
      <c r="K27" s="10">
        <v>0.10350000000000001</v>
      </c>
      <c r="L27" s="10">
        <v>2.3E-2</v>
      </c>
      <c r="M27" s="10">
        <v>2.3E-2</v>
      </c>
      <c r="N27" s="10">
        <v>2.3E-2</v>
      </c>
      <c r="O27" s="10">
        <v>0.1656</v>
      </c>
      <c r="P27" s="10">
        <v>2.1159999999999998E-2</v>
      </c>
      <c r="Q27" s="10">
        <v>1.84E-2</v>
      </c>
    </row>
    <row r="28" spans="1:19" x14ac:dyDescent="0.2">
      <c r="A28">
        <v>24</v>
      </c>
      <c r="B28" s="10">
        <v>4.0800000000000003E-3</v>
      </c>
      <c r="C28" s="10">
        <v>8.3552471813959597E-2</v>
      </c>
      <c r="D28" s="10">
        <v>5.28E-3</v>
      </c>
      <c r="E28" s="10">
        <v>6.7200000000000003E-3</v>
      </c>
      <c r="F28" s="10">
        <v>1.2173913043478262E-2</v>
      </c>
      <c r="G28" s="10">
        <v>4.8000000000000001E-2</v>
      </c>
      <c r="H28" s="10">
        <v>1.0560000000000002E-2</v>
      </c>
      <c r="I28" s="10">
        <v>1.2E-2</v>
      </c>
      <c r="J28" s="10">
        <v>2.4E-2</v>
      </c>
      <c r="K28" s="10">
        <v>0.108</v>
      </c>
      <c r="L28" s="10">
        <v>2.4E-2</v>
      </c>
      <c r="M28" s="10">
        <v>2.4E-2</v>
      </c>
      <c r="N28" s="10">
        <v>2.4E-2</v>
      </c>
      <c r="O28" s="10">
        <v>0.17279999999999998</v>
      </c>
      <c r="P28" s="10">
        <v>2.2079999999999999E-2</v>
      </c>
      <c r="Q28" s="10">
        <v>1.9200000000000002E-2</v>
      </c>
    </row>
    <row r="29" spans="1:19" x14ac:dyDescent="0.2">
      <c r="A29">
        <v>25</v>
      </c>
      <c r="B29" s="10">
        <v>4.2500000000000003E-3</v>
      </c>
      <c r="C29" s="10">
        <v>8.7033824806207916E-2</v>
      </c>
      <c r="D29" s="10">
        <v>5.4999999999999997E-3</v>
      </c>
      <c r="E29" s="10">
        <v>7.0000000000000001E-3</v>
      </c>
      <c r="F29" s="10">
        <v>1.2681159420289856E-2</v>
      </c>
      <c r="G29" s="10">
        <v>0.05</v>
      </c>
      <c r="H29" s="10">
        <v>1.1000000000000001E-2</v>
      </c>
      <c r="I29" s="10">
        <v>1.2500000000000001E-2</v>
      </c>
      <c r="J29" s="10">
        <v>2.5000000000000001E-2</v>
      </c>
      <c r="K29" s="10">
        <v>0.1125</v>
      </c>
      <c r="L29" s="10">
        <v>2.5000000000000001E-2</v>
      </c>
      <c r="M29" s="10">
        <v>2.5000000000000001E-2</v>
      </c>
      <c r="N29" s="10">
        <v>2.5000000000000001E-2</v>
      </c>
      <c r="O29" s="10">
        <v>0.18</v>
      </c>
      <c r="P29" s="10">
        <v>2.3E-2</v>
      </c>
      <c r="Q29" s="10">
        <v>0.02</v>
      </c>
    </row>
    <row r="30" spans="1:19" x14ac:dyDescent="0.2">
      <c r="A30">
        <v>26</v>
      </c>
      <c r="B30" s="10">
        <v>4.4200000000000003E-3</v>
      </c>
      <c r="C30" s="10">
        <v>9.0515177798456234E-2</v>
      </c>
      <c r="D30" s="10">
        <v>5.7199999999999994E-3</v>
      </c>
      <c r="E30" s="10">
        <v>7.28E-3</v>
      </c>
      <c r="F30" s="10">
        <v>1.3188405797101451E-2</v>
      </c>
      <c r="G30" s="10">
        <v>5.2000000000000005E-2</v>
      </c>
      <c r="H30" s="10">
        <v>1.1440000000000001E-2</v>
      </c>
      <c r="I30" s="10">
        <v>1.3000000000000001E-2</v>
      </c>
      <c r="J30" s="10">
        <v>2.6000000000000002E-2</v>
      </c>
      <c r="K30" s="10">
        <v>0.11700000000000001</v>
      </c>
      <c r="L30" s="10">
        <v>2.6000000000000002E-2</v>
      </c>
      <c r="M30" s="10">
        <v>2.6000000000000002E-2</v>
      </c>
      <c r="N30" s="10">
        <v>2.6000000000000002E-2</v>
      </c>
      <c r="O30" s="10">
        <v>0.18720000000000001</v>
      </c>
      <c r="P30" s="10">
        <v>2.392E-2</v>
      </c>
      <c r="Q30" s="10">
        <v>2.0799999999999999E-2</v>
      </c>
    </row>
    <row r="31" spans="1:19" x14ac:dyDescent="0.2">
      <c r="A31">
        <v>27</v>
      </c>
      <c r="B31" s="10">
        <v>4.5900000000000003E-3</v>
      </c>
      <c r="C31" s="10">
        <v>9.3996530790704552E-2</v>
      </c>
      <c r="D31" s="10">
        <v>5.94E-3</v>
      </c>
      <c r="E31" s="10">
        <v>7.5599999999999999E-3</v>
      </c>
      <c r="F31" s="10">
        <v>1.3695652173913045E-2</v>
      </c>
      <c r="G31" s="10">
        <v>5.4000000000000006E-2</v>
      </c>
      <c r="H31" s="10">
        <v>1.1880000000000002E-2</v>
      </c>
      <c r="I31" s="10">
        <v>1.3500000000000002E-2</v>
      </c>
      <c r="J31" s="10">
        <v>2.7000000000000003E-2</v>
      </c>
      <c r="K31" s="10">
        <v>0.1215</v>
      </c>
      <c r="L31" s="10">
        <v>2.7000000000000003E-2</v>
      </c>
      <c r="M31" s="10">
        <v>2.7000000000000003E-2</v>
      </c>
      <c r="N31" s="10">
        <v>2.7000000000000003E-2</v>
      </c>
      <c r="O31" s="10">
        <v>0.19439999999999999</v>
      </c>
      <c r="P31" s="10">
        <v>2.4840000000000001E-2</v>
      </c>
      <c r="Q31" s="10">
        <v>2.1600000000000001E-2</v>
      </c>
    </row>
    <row r="32" spans="1:19" x14ac:dyDescent="0.2">
      <c r="A32">
        <v>28</v>
      </c>
      <c r="B32" s="10">
        <v>4.7600000000000003E-3</v>
      </c>
      <c r="C32" s="10">
        <v>9.747788378295287E-2</v>
      </c>
      <c r="D32" s="10">
        <v>6.1599999999999997E-3</v>
      </c>
      <c r="E32" s="10">
        <v>7.8399999999999997E-3</v>
      </c>
      <c r="F32" s="10">
        <v>1.420289855072464E-2</v>
      </c>
      <c r="G32" s="10">
        <v>5.6000000000000001E-2</v>
      </c>
      <c r="H32" s="10">
        <v>1.2320000000000001E-2</v>
      </c>
      <c r="I32" s="10">
        <v>1.4E-2</v>
      </c>
      <c r="J32" s="10">
        <v>2.8000000000000001E-2</v>
      </c>
      <c r="K32" s="10">
        <v>0.126</v>
      </c>
      <c r="L32" s="10">
        <v>2.8000000000000001E-2</v>
      </c>
      <c r="M32" s="10">
        <v>2.8000000000000001E-2</v>
      </c>
      <c r="N32" s="10">
        <v>2.8000000000000001E-2</v>
      </c>
      <c r="O32" s="10">
        <v>0.2016</v>
      </c>
      <c r="P32" s="10">
        <v>2.5759999999999998E-2</v>
      </c>
      <c r="Q32" s="10">
        <v>2.24E-2</v>
      </c>
    </row>
    <row r="33" spans="1:17" x14ac:dyDescent="0.2">
      <c r="A33">
        <v>29</v>
      </c>
      <c r="B33" s="10">
        <v>4.9300000000000004E-3</v>
      </c>
      <c r="C33" s="10">
        <v>0.10095923677520119</v>
      </c>
      <c r="D33" s="10">
        <v>6.3799999999999994E-3</v>
      </c>
      <c r="E33" s="10">
        <v>8.1200000000000005E-3</v>
      </c>
      <c r="F33" s="10">
        <v>1.4710144927536233E-2</v>
      </c>
      <c r="G33" s="10">
        <v>5.8000000000000003E-2</v>
      </c>
      <c r="H33" s="10">
        <v>1.2760000000000001E-2</v>
      </c>
      <c r="I33" s="10">
        <v>1.4500000000000001E-2</v>
      </c>
      <c r="J33" s="10">
        <v>2.9000000000000001E-2</v>
      </c>
      <c r="K33" s="10">
        <v>0.1305</v>
      </c>
      <c r="L33" s="10">
        <v>2.9000000000000001E-2</v>
      </c>
      <c r="M33" s="10">
        <v>2.9000000000000001E-2</v>
      </c>
      <c r="N33" s="10">
        <v>2.9000000000000001E-2</v>
      </c>
      <c r="O33" s="10">
        <v>0.20879999999999999</v>
      </c>
      <c r="P33" s="10">
        <v>2.6679999999999999E-2</v>
      </c>
      <c r="Q33" s="10">
        <v>2.3200000000000002E-2</v>
      </c>
    </row>
    <row r="34" spans="1:17" x14ac:dyDescent="0.2">
      <c r="A34">
        <v>30</v>
      </c>
      <c r="B34" s="10">
        <v>5.1000000000000004E-3</v>
      </c>
      <c r="C34" s="10">
        <v>0.10444058976744949</v>
      </c>
      <c r="D34" s="10">
        <v>6.6E-3</v>
      </c>
      <c r="E34" s="10">
        <v>8.3999999999999995E-3</v>
      </c>
      <c r="F34" s="10">
        <v>1.5217391304347827E-2</v>
      </c>
      <c r="G34" s="10">
        <v>6.0000000000000005E-2</v>
      </c>
      <c r="H34" s="10">
        <v>1.3200000000000002E-2</v>
      </c>
      <c r="I34" s="10">
        <v>1.5000000000000001E-2</v>
      </c>
      <c r="J34" s="10">
        <v>3.0000000000000002E-2</v>
      </c>
      <c r="K34" s="10">
        <v>0.13500000000000001</v>
      </c>
      <c r="L34" s="10">
        <v>3.0000000000000002E-2</v>
      </c>
      <c r="M34" s="10">
        <v>3.0000000000000002E-2</v>
      </c>
      <c r="N34" s="10">
        <v>3.0000000000000002E-2</v>
      </c>
      <c r="O34" s="10">
        <v>0.216</v>
      </c>
      <c r="P34" s="10">
        <v>2.76E-2</v>
      </c>
      <c r="Q34" s="10">
        <v>2.4E-2</v>
      </c>
    </row>
    <row r="35" spans="1:17" x14ac:dyDescent="0.2">
      <c r="A35">
        <v>31</v>
      </c>
      <c r="B35" s="10">
        <v>5.2700000000000004E-3</v>
      </c>
      <c r="C35" s="10">
        <v>0.10792194275969781</v>
      </c>
      <c r="D35" s="10">
        <v>6.8199999999999997E-3</v>
      </c>
      <c r="E35" s="10">
        <v>8.6800000000000002E-3</v>
      </c>
      <c r="F35" s="10">
        <v>1.572463768115942E-2</v>
      </c>
      <c r="G35" s="10">
        <v>6.2000000000000006E-2</v>
      </c>
      <c r="H35" s="10">
        <v>1.3640000000000001E-2</v>
      </c>
      <c r="I35" s="10">
        <v>1.5500000000000002E-2</v>
      </c>
      <c r="J35" s="10">
        <v>3.1000000000000003E-2</v>
      </c>
      <c r="K35" s="10">
        <v>0.13950000000000001</v>
      </c>
      <c r="L35" s="10">
        <v>3.1000000000000003E-2</v>
      </c>
      <c r="M35" s="10">
        <v>3.1000000000000003E-2</v>
      </c>
      <c r="N35" s="10">
        <v>3.1000000000000003E-2</v>
      </c>
      <c r="O35" s="10">
        <v>0.22319999999999998</v>
      </c>
      <c r="P35" s="10">
        <v>2.852E-2</v>
      </c>
      <c r="Q35" s="10">
        <v>2.4799999999999999E-2</v>
      </c>
    </row>
    <row r="36" spans="1:17" x14ac:dyDescent="0.2">
      <c r="A36">
        <v>32</v>
      </c>
      <c r="B36" s="10">
        <v>5.4400000000000004E-3</v>
      </c>
      <c r="C36" s="10">
        <v>0.11140329575194613</v>
      </c>
      <c r="D36" s="10">
        <v>7.0399999999999994E-3</v>
      </c>
      <c r="E36" s="10">
        <v>8.9600000000000009E-3</v>
      </c>
      <c r="F36" s="10">
        <v>1.6231884057971015E-2</v>
      </c>
      <c r="G36" s="10">
        <v>6.4000000000000001E-2</v>
      </c>
      <c r="H36" s="10">
        <v>1.4080000000000002E-2</v>
      </c>
      <c r="I36" s="10">
        <v>1.6E-2</v>
      </c>
      <c r="J36" s="10">
        <v>3.2000000000000001E-2</v>
      </c>
      <c r="K36" s="10">
        <v>0.14400000000000002</v>
      </c>
      <c r="L36" s="10">
        <v>3.2000000000000001E-2</v>
      </c>
      <c r="M36" s="10">
        <v>3.2000000000000001E-2</v>
      </c>
      <c r="N36" s="10">
        <v>3.2000000000000001E-2</v>
      </c>
      <c r="O36" s="10">
        <v>0.23039999999999999</v>
      </c>
      <c r="P36" s="10">
        <v>2.9440000000000001E-2</v>
      </c>
      <c r="Q36" s="10">
        <v>2.5600000000000001E-2</v>
      </c>
    </row>
    <row r="37" spans="1:17" x14ac:dyDescent="0.2">
      <c r="A37">
        <v>33</v>
      </c>
      <c r="B37" s="10">
        <v>5.6100000000000004E-3</v>
      </c>
      <c r="C37" s="10">
        <v>0.11488464874419445</v>
      </c>
      <c r="D37" s="10">
        <v>7.26E-3</v>
      </c>
      <c r="E37" s="10">
        <v>9.2399999999999999E-3</v>
      </c>
      <c r="F37" s="10">
        <v>1.6739130434782611E-2</v>
      </c>
      <c r="G37" s="10">
        <v>6.6000000000000003E-2</v>
      </c>
      <c r="H37" s="10">
        <v>1.4520000000000002E-2</v>
      </c>
      <c r="I37" s="10">
        <v>1.6500000000000001E-2</v>
      </c>
      <c r="J37" s="10">
        <v>3.3000000000000002E-2</v>
      </c>
      <c r="K37" s="10">
        <v>0.14849999999999999</v>
      </c>
      <c r="L37" s="10">
        <v>3.3000000000000002E-2</v>
      </c>
      <c r="M37" s="10">
        <v>3.3000000000000002E-2</v>
      </c>
      <c r="N37" s="10">
        <v>3.3000000000000002E-2</v>
      </c>
      <c r="O37" s="10">
        <v>0.23759999999999998</v>
      </c>
      <c r="P37" s="10">
        <v>3.0359999999999998E-2</v>
      </c>
      <c r="Q37" s="10">
        <v>2.64E-2</v>
      </c>
    </row>
    <row r="38" spans="1:17" x14ac:dyDescent="0.2">
      <c r="A38">
        <v>34</v>
      </c>
      <c r="B38" s="10">
        <v>5.7800000000000004E-3</v>
      </c>
      <c r="C38" s="10">
        <v>0.11836600173644277</v>
      </c>
      <c r="D38" s="10">
        <v>7.4799999999999997E-3</v>
      </c>
      <c r="E38" s="10">
        <v>9.5200000000000007E-3</v>
      </c>
      <c r="F38" s="10">
        <v>1.7246376811594206E-2</v>
      </c>
      <c r="G38" s="10">
        <v>6.8000000000000005E-2</v>
      </c>
      <c r="H38" s="10">
        <v>1.4960000000000001E-2</v>
      </c>
      <c r="I38" s="10">
        <v>1.7000000000000001E-2</v>
      </c>
      <c r="J38" s="10">
        <v>3.4000000000000002E-2</v>
      </c>
      <c r="K38" s="10">
        <v>0.153</v>
      </c>
      <c r="L38" s="10">
        <v>3.4000000000000002E-2</v>
      </c>
      <c r="M38" s="10">
        <v>3.4000000000000002E-2</v>
      </c>
      <c r="N38" s="10">
        <v>3.4000000000000002E-2</v>
      </c>
      <c r="O38" s="10">
        <v>0.24479999999999999</v>
      </c>
      <c r="P38" s="10">
        <v>3.1280000000000002E-2</v>
      </c>
      <c r="Q38" s="10">
        <v>2.7200000000000002E-2</v>
      </c>
    </row>
    <row r="39" spans="1:17" x14ac:dyDescent="0.2">
      <c r="A39">
        <v>35</v>
      </c>
      <c r="B39" s="10">
        <v>5.9500000000000004E-3</v>
      </c>
      <c r="C39" s="10">
        <v>0.12184735472869108</v>
      </c>
      <c r="D39" s="10">
        <v>7.6999999999999994E-3</v>
      </c>
      <c r="E39" s="10">
        <v>9.7999999999999997E-3</v>
      </c>
      <c r="F39" s="10">
        <v>1.7753623188405798E-2</v>
      </c>
      <c r="G39" s="10">
        <v>7.0000000000000007E-2</v>
      </c>
      <c r="H39" s="10">
        <v>1.5400000000000002E-2</v>
      </c>
      <c r="I39" s="10">
        <v>1.7500000000000002E-2</v>
      </c>
      <c r="J39" s="10">
        <v>3.5000000000000003E-2</v>
      </c>
      <c r="K39" s="10">
        <v>0.1575</v>
      </c>
      <c r="L39" s="10">
        <v>3.5000000000000003E-2</v>
      </c>
      <c r="M39" s="10">
        <v>3.5000000000000003E-2</v>
      </c>
      <c r="N39" s="10">
        <v>3.5000000000000003E-2</v>
      </c>
      <c r="O39" s="10">
        <v>0.252</v>
      </c>
      <c r="P39" s="10">
        <v>3.2199999999999999E-2</v>
      </c>
      <c r="Q39" s="10">
        <v>2.8000000000000001E-2</v>
      </c>
    </row>
    <row r="40" spans="1:17" x14ac:dyDescent="0.2">
      <c r="A40">
        <v>36</v>
      </c>
      <c r="B40" s="10">
        <v>6.1200000000000004E-3</v>
      </c>
      <c r="C40" s="10">
        <v>0.1253287077209394</v>
      </c>
      <c r="D40" s="10">
        <v>7.92E-3</v>
      </c>
      <c r="E40" s="10">
        <v>1.008E-2</v>
      </c>
      <c r="F40" s="10">
        <v>1.8260869565217393E-2</v>
      </c>
      <c r="G40" s="10">
        <v>7.2000000000000008E-2</v>
      </c>
      <c r="H40" s="10">
        <v>1.584E-2</v>
      </c>
      <c r="I40" s="10">
        <v>1.8000000000000002E-2</v>
      </c>
      <c r="J40" s="10">
        <v>3.6000000000000004E-2</v>
      </c>
      <c r="K40" s="10">
        <v>0.16200000000000001</v>
      </c>
      <c r="L40" s="10">
        <v>3.6000000000000004E-2</v>
      </c>
      <c r="M40" s="10">
        <v>3.6000000000000004E-2</v>
      </c>
      <c r="N40" s="10">
        <v>3.6000000000000004E-2</v>
      </c>
      <c r="O40" s="10">
        <v>0.25919999999999999</v>
      </c>
      <c r="P40" s="10">
        <v>3.3119999999999997E-2</v>
      </c>
      <c r="Q40" s="10">
        <v>2.8799999999999999E-2</v>
      </c>
    </row>
    <row r="41" spans="1:17" x14ac:dyDescent="0.2">
      <c r="A41">
        <v>37</v>
      </c>
      <c r="B41" s="10">
        <v>6.2900000000000005E-3</v>
      </c>
      <c r="C41" s="10">
        <v>0.12881006071318771</v>
      </c>
      <c r="D41" s="10">
        <v>8.1399999999999997E-3</v>
      </c>
      <c r="E41" s="10">
        <v>1.0359999999999999E-2</v>
      </c>
      <c r="F41" s="10">
        <v>1.8768115942028988E-2</v>
      </c>
      <c r="G41" s="10">
        <v>7.400000000000001E-2</v>
      </c>
      <c r="H41" s="10">
        <v>1.6280000000000003E-2</v>
      </c>
      <c r="I41" s="10">
        <v>1.8500000000000003E-2</v>
      </c>
      <c r="J41" s="10">
        <v>3.7000000000000005E-2</v>
      </c>
      <c r="K41" s="10">
        <v>0.16650000000000001</v>
      </c>
      <c r="L41" s="10">
        <v>3.7000000000000005E-2</v>
      </c>
      <c r="M41" s="10">
        <v>3.7000000000000005E-2</v>
      </c>
      <c r="N41" s="10">
        <v>3.7000000000000005E-2</v>
      </c>
      <c r="O41" s="10">
        <v>0.26639999999999997</v>
      </c>
      <c r="P41" s="10">
        <v>3.4040000000000001E-2</v>
      </c>
      <c r="Q41" s="10">
        <v>2.9600000000000001E-2</v>
      </c>
    </row>
    <row r="42" spans="1:17" x14ac:dyDescent="0.2">
      <c r="A42">
        <v>38</v>
      </c>
      <c r="B42" s="10">
        <v>6.4600000000000005E-3</v>
      </c>
      <c r="C42" s="10">
        <v>0.13229141370543604</v>
      </c>
      <c r="D42" s="10">
        <v>8.3599999999999994E-3</v>
      </c>
      <c r="E42" s="10">
        <v>1.064E-2</v>
      </c>
      <c r="F42" s="10">
        <v>1.9275362318840583E-2</v>
      </c>
      <c r="G42" s="10">
        <v>7.5999999999999998E-2</v>
      </c>
      <c r="H42" s="10">
        <v>1.6720000000000002E-2</v>
      </c>
      <c r="I42" s="10">
        <v>1.9E-2</v>
      </c>
      <c r="J42" s="10">
        <v>3.7999999999999999E-2</v>
      </c>
      <c r="K42" s="10">
        <v>0.17100000000000001</v>
      </c>
      <c r="L42" s="10">
        <v>3.7999999999999999E-2</v>
      </c>
      <c r="M42" s="10">
        <v>3.7999999999999999E-2</v>
      </c>
      <c r="N42" s="10">
        <v>3.7999999999999999E-2</v>
      </c>
      <c r="O42" s="10">
        <v>0.27360000000000001</v>
      </c>
      <c r="P42" s="10">
        <v>3.4959999999999998E-2</v>
      </c>
      <c r="Q42" s="10">
        <v>3.04E-2</v>
      </c>
    </row>
    <row r="43" spans="1:17" x14ac:dyDescent="0.2">
      <c r="A43">
        <v>39</v>
      </c>
      <c r="B43" s="10">
        <v>6.6300000000000005E-3</v>
      </c>
      <c r="C43" s="10">
        <v>0.13577276669768434</v>
      </c>
      <c r="D43" s="10">
        <v>8.5799999999999991E-3</v>
      </c>
      <c r="E43" s="10">
        <v>1.0920000000000001E-2</v>
      </c>
      <c r="F43" s="10">
        <v>1.9782608695652175E-2</v>
      </c>
      <c r="G43" s="10">
        <v>7.8E-2</v>
      </c>
      <c r="H43" s="10">
        <v>1.7160000000000002E-2</v>
      </c>
      <c r="I43" s="10">
        <v>1.95E-2</v>
      </c>
      <c r="J43" s="10">
        <v>3.9E-2</v>
      </c>
      <c r="K43" s="10">
        <v>0.17550000000000002</v>
      </c>
      <c r="L43" s="10">
        <v>3.9E-2</v>
      </c>
      <c r="M43" s="10">
        <v>3.9E-2</v>
      </c>
      <c r="N43" s="10">
        <v>3.9E-2</v>
      </c>
      <c r="O43" s="10">
        <v>0.28079999999999999</v>
      </c>
      <c r="P43" s="10">
        <v>3.5880000000000002E-2</v>
      </c>
      <c r="Q43" s="10">
        <v>3.1200000000000002E-2</v>
      </c>
    </row>
    <row r="44" spans="1:17" x14ac:dyDescent="0.2">
      <c r="A44">
        <v>40</v>
      </c>
      <c r="B44" s="10">
        <v>6.8000000000000005E-3</v>
      </c>
      <c r="C44" s="10">
        <v>0.13925411968993268</v>
      </c>
      <c r="D44" s="10">
        <v>8.7999999999999988E-3</v>
      </c>
      <c r="E44" s="10">
        <v>1.12E-2</v>
      </c>
      <c r="F44" s="10">
        <v>2.028985507246377E-2</v>
      </c>
      <c r="G44" s="10">
        <v>0.08</v>
      </c>
      <c r="H44" s="10">
        <v>1.7600000000000001E-2</v>
      </c>
      <c r="I44" s="10">
        <v>0.02</v>
      </c>
      <c r="J44" s="10">
        <v>0.04</v>
      </c>
      <c r="K44" s="10">
        <v>0.18</v>
      </c>
      <c r="L44" s="10">
        <v>0.04</v>
      </c>
      <c r="M44" s="10">
        <v>0.04</v>
      </c>
      <c r="N44" s="10">
        <v>0.04</v>
      </c>
      <c r="O44" s="10">
        <v>0.28799999999999998</v>
      </c>
      <c r="P44" s="10">
        <v>3.6799999999999999E-2</v>
      </c>
      <c r="Q44" s="10">
        <v>3.2000000000000001E-2</v>
      </c>
    </row>
    <row r="45" spans="1:17" x14ac:dyDescent="0.2">
      <c r="A45">
        <v>41</v>
      </c>
      <c r="B45" s="10">
        <v>6.9700000000000005E-3</v>
      </c>
      <c r="C45" s="10">
        <v>0.14273547268218098</v>
      </c>
      <c r="D45" s="10">
        <v>9.0200000000000002E-3</v>
      </c>
      <c r="E45" s="10">
        <v>1.1480000000000001E-2</v>
      </c>
      <c r="F45" s="10">
        <v>2.0797101449275365E-2</v>
      </c>
      <c r="G45" s="10">
        <v>8.2000000000000003E-2</v>
      </c>
      <c r="H45" s="10">
        <v>1.804E-2</v>
      </c>
      <c r="I45" s="10">
        <v>2.0500000000000001E-2</v>
      </c>
      <c r="J45" s="10">
        <v>4.1000000000000002E-2</v>
      </c>
      <c r="K45" s="10">
        <v>0.1845</v>
      </c>
      <c r="L45" s="10">
        <v>4.1000000000000002E-2</v>
      </c>
      <c r="M45" s="10">
        <v>4.1000000000000002E-2</v>
      </c>
      <c r="N45" s="10">
        <v>4.1000000000000002E-2</v>
      </c>
      <c r="O45" s="10">
        <v>0.29519999999999996</v>
      </c>
      <c r="P45" s="10">
        <v>3.7719999999999997E-2</v>
      </c>
      <c r="Q45" s="10">
        <v>3.2800000000000003E-2</v>
      </c>
    </row>
    <row r="46" spans="1:17" x14ac:dyDescent="0.2">
      <c r="A46">
        <v>42</v>
      </c>
      <c r="B46" s="10">
        <v>7.1400000000000005E-3</v>
      </c>
      <c r="C46" s="10">
        <v>0.14621682567442928</v>
      </c>
      <c r="D46" s="10">
        <v>9.2399999999999999E-3</v>
      </c>
      <c r="E46" s="10">
        <v>1.176E-2</v>
      </c>
      <c r="F46" s="10">
        <v>2.1304347826086957E-2</v>
      </c>
      <c r="G46" s="10">
        <v>8.4000000000000005E-2</v>
      </c>
      <c r="H46" s="10">
        <v>1.8480000000000003E-2</v>
      </c>
      <c r="I46" s="10">
        <v>2.1000000000000001E-2</v>
      </c>
      <c r="J46" s="10">
        <v>4.2000000000000003E-2</v>
      </c>
      <c r="K46" s="10">
        <v>0.189</v>
      </c>
      <c r="L46" s="10">
        <v>4.2000000000000003E-2</v>
      </c>
      <c r="M46" s="10">
        <v>4.2000000000000003E-2</v>
      </c>
      <c r="N46" s="10">
        <v>4.2000000000000003E-2</v>
      </c>
      <c r="O46" s="10">
        <v>0.3024</v>
      </c>
      <c r="P46" s="10">
        <v>3.8640000000000001E-2</v>
      </c>
      <c r="Q46" s="10">
        <v>3.3599999999999998E-2</v>
      </c>
    </row>
    <row r="47" spans="1:17" x14ac:dyDescent="0.2">
      <c r="A47">
        <v>43</v>
      </c>
      <c r="B47" s="10">
        <v>7.3100000000000005E-3</v>
      </c>
      <c r="C47" s="10">
        <v>0.14969817866667762</v>
      </c>
      <c r="D47" s="10">
        <v>9.4599999999999997E-3</v>
      </c>
      <c r="E47" s="10">
        <v>1.204E-2</v>
      </c>
      <c r="F47" s="10">
        <v>2.1811594202898552E-2</v>
      </c>
      <c r="G47" s="10">
        <v>8.6000000000000007E-2</v>
      </c>
      <c r="H47" s="10">
        <v>1.8920000000000003E-2</v>
      </c>
      <c r="I47" s="10">
        <v>2.1500000000000002E-2</v>
      </c>
      <c r="J47" s="10">
        <v>4.3000000000000003E-2</v>
      </c>
      <c r="K47" s="10">
        <v>0.19350000000000001</v>
      </c>
      <c r="L47" s="10">
        <v>4.3000000000000003E-2</v>
      </c>
      <c r="M47" s="10">
        <v>4.3000000000000003E-2</v>
      </c>
      <c r="N47" s="10">
        <v>4.3000000000000003E-2</v>
      </c>
      <c r="O47" s="10">
        <v>0.30959999999999999</v>
      </c>
      <c r="P47" s="10">
        <v>3.9559999999999998E-2</v>
      </c>
      <c r="Q47" s="10">
        <v>3.44E-2</v>
      </c>
    </row>
    <row r="48" spans="1:17" x14ac:dyDescent="0.2">
      <c r="A48">
        <v>44</v>
      </c>
      <c r="B48" s="10">
        <v>7.4800000000000005E-3</v>
      </c>
      <c r="C48" s="10">
        <v>0.15317953165892592</v>
      </c>
      <c r="D48" s="10">
        <v>9.6799999999999994E-3</v>
      </c>
      <c r="E48" s="10">
        <v>1.2320000000000001E-2</v>
      </c>
      <c r="F48" s="10">
        <v>2.2318840579710147E-2</v>
      </c>
      <c r="G48" s="10">
        <v>8.8000000000000009E-2</v>
      </c>
      <c r="H48" s="10">
        <v>1.9360000000000002E-2</v>
      </c>
      <c r="I48" s="10">
        <v>2.2000000000000002E-2</v>
      </c>
      <c r="J48" s="10">
        <v>4.4000000000000004E-2</v>
      </c>
      <c r="K48" s="10">
        <v>0.19800000000000001</v>
      </c>
      <c r="L48" s="10">
        <v>4.4000000000000004E-2</v>
      </c>
      <c r="M48" s="10">
        <v>4.4000000000000004E-2</v>
      </c>
      <c r="N48" s="10">
        <v>4.4000000000000004E-2</v>
      </c>
      <c r="O48" s="10">
        <v>0.31679999999999997</v>
      </c>
      <c r="P48" s="10">
        <v>4.0480000000000002E-2</v>
      </c>
      <c r="Q48" s="10">
        <v>3.5200000000000002E-2</v>
      </c>
    </row>
    <row r="49" spans="1:17" x14ac:dyDescent="0.2">
      <c r="A49">
        <v>45</v>
      </c>
      <c r="B49" s="10">
        <v>7.6500000000000005E-3</v>
      </c>
      <c r="C49" s="10">
        <v>0.15666088465117425</v>
      </c>
      <c r="D49" s="10">
        <v>9.8999999999999991E-3</v>
      </c>
      <c r="E49" s="10">
        <v>1.26E-2</v>
      </c>
      <c r="F49" s="10">
        <v>2.2826086956521743E-2</v>
      </c>
      <c r="G49" s="10">
        <v>9.0000000000000011E-2</v>
      </c>
      <c r="H49" s="10">
        <v>1.9800000000000002E-2</v>
      </c>
      <c r="I49" s="10">
        <v>2.2500000000000003E-2</v>
      </c>
      <c r="J49" s="10">
        <v>4.5000000000000005E-2</v>
      </c>
      <c r="K49" s="10">
        <v>0.20250000000000001</v>
      </c>
      <c r="L49" s="10">
        <v>4.5000000000000005E-2</v>
      </c>
      <c r="M49" s="10">
        <v>4.5000000000000005E-2</v>
      </c>
      <c r="N49" s="10">
        <v>4.5000000000000005E-2</v>
      </c>
      <c r="O49" s="10">
        <v>0.32400000000000001</v>
      </c>
      <c r="P49" s="10">
        <v>4.1399999999999999E-2</v>
      </c>
      <c r="Q49" s="10">
        <v>3.6000000000000004E-2</v>
      </c>
    </row>
    <row r="50" spans="1:17" x14ac:dyDescent="0.2">
      <c r="A50">
        <v>46</v>
      </c>
      <c r="B50" s="10">
        <v>7.8200000000000006E-3</v>
      </c>
      <c r="C50" s="10">
        <v>0.16014223764342256</v>
      </c>
      <c r="D50" s="10">
        <v>1.0119999999999999E-2</v>
      </c>
      <c r="E50" s="10">
        <v>1.2880000000000001E-2</v>
      </c>
      <c r="F50" s="10">
        <v>2.3333333333333334E-2</v>
      </c>
      <c r="G50" s="10">
        <v>9.1999999999999998E-2</v>
      </c>
      <c r="H50" s="10">
        <v>2.0240000000000001E-2</v>
      </c>
      <c r="I50" s="10">
        <v>2.3E-2</v>
      </c>
      <c r="J50" s="10">
        <v>4.5999999999999999E-2</v>
      </c>
      <c r="K50" s="10">
        <v>0.20700000000000002</v>
      </c>
      <c r="L50" s="10">
        <v>4.5999999999999999E-2</v>
      </c>
      <c r="M50" s="10">
        <v>4.5999999999999999E-2</v>
      </c>
      <c r="N50" s="10">
        <v>4.5999999999999999E-2</v>
      </c>
      <c r="O50" s="10">
        <v>0.33119999999999999</v>
      </c>
      <c r="P50" s="10">
        <v>4.2319999999999997E-2</v>
      </c>
      <c r="Q50" s="10">
        <v>3.6799999999999999E-2</v>
      </c>
    </row>
    <row r="51" spans="1:17" x14ac:dyDescent="0.2">
      <c r="A51">
        <v>47</v>
      </c>
      <c r="B51" s="10">
        <v>7.9900000000000006E-3</v>
      </c>
      <c r="C51" s="10">
        <v>0.16362359063567089</v>
      </c>
      <c r="D51" s="10">
        <v>1.034E-2</v>
      </c>
      <c r="E51" s="10">
        <v>1.316E-2</v>
      </c>
      <c r="F51" s="10">
        <v>2.384057971014493E-2</v>
      </c>
      <c r="G51" s="10">
        <v>9.4E-2</v>
      </c>
      <c r="H51" s="10">
        <v>2.068E-2</v>
      </c>
      <c r="I51" s="10">
        <v>2.35E-2</v>
      </c>
      <c r="J51" s="10">
        <v>4.7E-2</v>
      </c>
      <c r="K51" s="10">
        <v>0.21149999999999999</v>
      </c>
      <c r="L51" s="10">
        <v>4.7E-2</v>
      </c>
      <c r="M51" s="10">
        <v>4.7E-2</v>
      </c>
      <c r="N51" s="10">
        <v>4.7E-2</v>
      </c>
      <c r="O51" s="10">
        <v>0.33839999999999998</v>
      </c>
      <c r="P51" s="10">
        <v>4.3240000000000001E-2</v>
      </c>
      <c r="Q51" s="10">
        <v>3.7600000000000001E-2</v>
      </c>
    </row>
    <row r="52" spans="1:17" x14ac:dyDescent="0.2">
      <c r="A52">
        <v>48</v>
      </c>
      <c r="B52" s="10">
        <v>8.1600000000000006E-3</v>
      </c>
      <c r="C52" s="10">
        <v>0.16710494362791919</v>
      </c>
      <c r="D52" s="10">
        <v>1.056E-2</v>
      </c>
      <c r="E52" s="10">
        <v>1.3440000000000001E-2</v>
      </c>
      <c r="F52" s="10">
        <v>2.4347826086956525E-2</v>
      </c>
      <c r="G52" s="10">
        <v>9.6000000000000002E-2</v>
      </c>
      <c r="H52" s="10">
        <v>2.1120000000000003E-2</v>
      </c>
      <c r="I52" s="10">
        <v>2.4E-2</v>
      </c>
      <c r="J52" s="10">
        <v>4.8000000000000001E-2</v>
      </c>
      <c r="K52" s="10">
        <v>0.216</v>
      </c>
      <c r="L52" s="10">
        <v>4.8000000000000001E-2</v>
      </c>
      <c r="M52" s="10">
        <v>4.8000000000000001E-2</v>
      </c>
      <c r="N52" s="10">
        <v>4.8000000000000001E-2</v>
      </c>
      <c r="O52" s="10">
        <v>0.34559999999999996</v>
      </c>
      <c r="P52" s="10">
        <v>4.4159999999999998E-2</v>
      </c>
      <c r="Q52" s="10">
        <v>3.8400000000000004E-2</v>
      </c>
    </row>
    <row r="53" spans="1:17" x14ac:dyDescent="0.2">
      <c r="A53">
        <v>49</v>
      </c>
      <c r="B53" s="10">
        <v>8.3300000000000006E-3</v>
      </c>
      <c r="C53" s="10">
        <v>0.17058629662016753</v>
      </c>
      <c r="D53" s="10">
        <v>1.078E-2</v>
      </c>
      <c r="E53" s="10">
        <v>1.372E-2</v>
      </c>
      <c r="F53" s="10">
        <v>2.485507246376812E-2</v>
      </c>
      <c r="G53" s="10">
        <v>9.8000000000000004E-2</v>
      </c>
      <c r="H53" s="10">
        <v>2.1560000000000003E-2</v>
      </c>
      <c r="I53" s="10">
        <v>2.4500000000000001E-2</v>
      </c>
      <c r="J53" s="10">
        <v>4.9000000000000002E-2</v>
      </c>
      <c r="K53" s="10">
        <v>0.2205</v>
      </c>
      <c r="L53" s="10">
        <v>4.9000000000000002E-2</v>
      </c>
      <c r="M53" s="10">
        <v>4.9000000000000002E-2</v>
      </c>
      <c r="N53" s="10">
        <v>4.9000000000000002E-2</v>
      </c>
      <c r="O53" s="10">
        <v>0.3528</v>
      </c>
      <c r="P53" s="10">
        <v>4.5080000000000002E-2</v>
      </c>
      <c r="Q53" s="10">
        <v>3.9199999999999999E-2</v>
      </c>
    </row>
    <row r="54" spans="1:17" x14ac:dyDescent="0.2">
      <c r="A54">
        <v>50</v>
      </c>
      <c r="B54" s="10">
        <v>8.5000000000000006E-3</v>
      </c>
      <c r="C54" s="10">
        <v>0.17406764961241583</v>
      </c>
      <c r="D54" s="10">
        <v>1.0999999999999999E-2</v>
      </c>
      <c r="E54" s="10">
        <v>1.4E-2</v>
      </c>
      <c r="F54" s="10">
        <v>2.5362318840579712E-2</v>
      </c>
      <c r="G54" s="10">
        <v>0.1</v>
      </c>
      <c r="H54" s="10">
        <v>2.2000000000000002E-2</v>
      </c>
      <c r="I54" s="10">
        <v>2.5000000000000001E-2</v>
      </c>
      <c r="J54" s="10">
        <v>0.05</v>
      </c>
      <c r="K54" s="10">
        <v>0.22500000000000001</v>
      </c>
      <c r="L54" s="10">
        <v>0.05</v>
      </c>
      <c r="M54" s="10">
        <v>0.05</v>
      </c>
      <c r="N54" s="10">
        <v>0.05</v>
      </c>
      <c r="O54" s="10">
        <v>0.36</v>
      </c>
      <c r="P54" s="10">
        <v>4.5999999999999999E-2</v>
      </c>
      <c r="Q54" s="10">
        <v>0.04</v>
      </c>
    </row>
    <row r="55" spans="1:17" x14ac:dyDescent="0.2">
      <c r="A55">
        <v>51</v>
      </c>
      <c r="B55" s="10">
        <v>8.6700000000000006E-3</v>
      </c>
      <c r="C55" s="10">
        <v>0.17754900260466414</v>
      </c>
      <c r="D55" s="10">
        <v>1.1219999999999999E-2</v>
      </c>
      <c r="E55" s="10">
        <v>1.4280000000000001E-2</v>
      </c>
      <c r="F55" s="10">
        <v>2.5869565217391307E-2</v>
      </c>
      <c r="G55" s="10">
        <v>0.10200000000000001</v>
      </c>
      <c r="H55" s="10">
        <v>2.2440000000000002E-2</v>
      </c>
      <c r="I55" s="10">
        <v>2.5500000000000002E-2</v>
      </c>
      <c r="J55" s="10">
        <v>5.1000000000000004E-2</v>
      </c>
      <c r="K55" s="10">
        <v>0.22950000000000001</v>
      </c>
      <c r="L55" s="10">
        <v>5.1000000000000004E-2</v>
      </c>
      <c r="M55" s="10">
        <v>5.1000000000000004E-2</v>
      </c>
      <c r="N55" s="10">
        <v>5.1000000000000004E-2</v>
      </c>
      <c r="O55" s="10">
        <v>0.36719999999999997</v>
      </c>
      <c r="P55" s="10">
        <v>4.6919999999999996E-2</v>
      </c>
      <c r="Q55" s="10">
        <v>4.0800000000000003E-2</v>
      </c>
    </row>
    <row r="56" spans="1:17" x14ac:dyDescent="0.2">
      <c r="A56">
        <v>52</v>
      </c>
      <c r="B56" s="10">
        <v>8.8400000000000006E-3</v>
      </c>
      <c r="C56" s="10">
        <v>0.18103035559691247</v>
      </c>
      <c r="D56" s="10">
        <v>1.1439999999999999E-2</v>
      </c>
      <c r="E56" s="10">
        <v>1.456E-2</v>
      </c>
      <c r="F56" s="10">
        <v>2.6376811594202902E-2</v>
      </c>
      <c r="G56" s="10">
        <v>0.10400000000000001</v>
      </c>
      <c r="H56" s="10">
        <v>2.2880000000000001E-2</v>
      </c>
      <c r="I56" s="10">
        <v>2.6000000000000002E-2</v>
      </c>
      <c r="J56" s="10">
        <v>5.2000000000000005E-2</v>
      </c>
      <c r="K56" s="10">
        <v>0.23400000000000001</v>
      </c>
      <c r="L56" s="10">
        <v>5.2000000000000005E-2</v>
      </c>
      <c r="M56" s="10">
        <v>5.2000000000000005E-2</v>
      </c>
      <c r="N56" s="10">
        <v>5.2000000000000005E-2</v>
      </c>
      <c r="O56" s="10">
        <v>0.37440000000000001</v>
      </c>
      <c r="P56" s="10">
        <v>4.7840000000000001E-2</v>
      </c>
      <c r="Q56" s="10">
        <v>4.1599999999999998E-2</v>
      </c>
    </row>
    <row r="57" spans="1:17" x14ac:dyDescent="0.2">
      <c r="A57">
        <v>53</v>
      </c>
      <c r="B57" s="10">
        <v>9.0100000000000006E-3</v>
      </c>
      <c r="C57" s="10">
        <v>0.18451170858916077</v>
      </c>
      <c r="D57" s="10">
        <v>1.1659999999999998E-2</v>
      </c>
      <c r="E57" s="10">
        <v>1.4840000000000001E-2</v>
      </c>
      <c r="F57" s="10">
        <v>2.6884057971014494E-2</v>
      </c>
      <c r="G57" s="10">
        <v>0.10600000000000001</v>
      </c>
      <c r="H57" s="10">
        <v>2.3320000000000004E-2</v>
      </c>
      <c r="I57" s="10">
        <v>2.6500000000000003E-2</v>
      </c>
      <c r="J57" s="10">
        <v>5.3000000000000005E-2</v>
      </c>
      <c r="K57" s="10">
        <v>0.23850000000000002</v>
      </c>
      <c r="L57" s="10">
        <v>5.3000000000000005E-2</v>
      </c>
      <c r="M57" s="10">
        <v>5.3000000000000005E-2</v>
      </c>
      <c r="N57" s="10">
        <v>5.3000000000000005E-2</v>
      </c>
      <c r="O57" s="10">
        <v>0.38159999999999999</v>
      </c>
      <c r="P57" s="10">
        <v>4.8759999999999998E-2</v>
      </c>
      <c r="Q57" s="10">
        <v>4.24E-2</v>
      </c>
    </row>
    <row r="58" spans="1:17" x14ac:dyDescent="0.2">
      <c r="A58">
        <v>54</v>
      </c>
      <c r="B58" s="10">
        <v>9.1800000000000007E-3</v>
      </c>
      <c r="C58" s="10">
        <v>0.1879930615814091</v>
      </c>
      <c r="D58" s="10">
        <v>1.188E-2</v>
      </c>
      <c r="E58" s="10">
        <v>1.512E-2</v>
      </c>
      <c r="F58" s="10">
        <v>2.7391304347826089E-2</v>
      </c>
      <c r="G58" s="10">
        <v>0.10800000000000001</v>
      </c>
      <c r="H58" s="10">
        <v>2.3760000000000003E-2</v>
      </c>
      <c r="I58" s="10">
        <v>2.7000000000000003E-2</v>
      </c>
      <c r="J58" s="10">
        <v>5.4000000000000006E-2</v>
      </c>
      <c r="K58" s="10">
        <v>0.24299999999999999</v>
      </c>
      <c r="L58" s="10">
        <v>5.4000000000000006E-2</v>
      </c>
      <c r="M58" s="10">
        <v>5.4000000000000006E-2</v>
      </c>
      <c r="N58" s="10">
        <v>5.4000000000000006E-2</v>
      </c>
      <c r="O58" s="10">
        <v>0.38879999999999998</v>
      </c>
      <c r="P58" s="10">
        <v>4.9680000000000002E-2</v>
      </c>
      <c r="Q58" s="10">
        <v>4.3200000000000002E-2</v>
      </c>
    </row>
    <row r="59" spans="1:17" x14ac:dyDescent="0.2">
      <c r="A59">
        <v>55</v>
      </c>
      <c r="B59" s="10">
        <v>9.3500000000000007E-3</v>
      </c>
      <c r="C59" s="10">
        <v>0.19147441457365741</v>
      </c>
      <c r="D59" s="10">
        <v>1.21E-2</v>
      </c>
      <c r="E59" s="10">
        <v>1.54E-2</v>
      </c>
      <c r="F59" s="10">
        <v>2.7898550724637684E-2</v>
      </c>
      <c r="G59" s="10">
        <v>0.11</v>
      </c>
      <c r="H59" s="10">
        <v>2.4200000000000003E-2</v>
      </c>
      <c r="I59" s="10">
        <v>2.75E-2</v>
      </c>
      <c r="J59" s="10">
        <v>5.5E-2</v>
      </c>
      <c r="K59" s="10">
        <v>0.2475</v>
      </c>
      <c r="L59" s="10">
        <v>5.5E-2</v>
      </c>
      <c r="M59" s="10">
        <v>5.5E-2</v>
      </c>
      <c r="N59" s="10">
        <v>5.5E-2</v>
      </c>
      <c r="O59" s="10">
        <v>0.39599999999999996</v>
      </c>
      <c r="P59" s="10">
        <v>5.0599999999999999E-2</v>
      </c>
      <c r="Q59" s="10">
        <v>4.3999999999999997E-2</v>
      </c>
    </row>
    <row r="60" spans="1:17" x14ac:dyDescent="0.2">
      <c r="A60">
        <v>56</v>
      </c>
      <c r="B60" s="10">
        <v>9.5200000000000007E-3</v>
      </c>
      <c r="C60" s="10">
        <v>0.19495576756590574</v>
      </c>
      <c r="D60" s="10">
        <v>1.2319999999999999E-2</v>
      </c>
      <c r="E60" s="10">
        <v>1.5679999999999999E-2</v>
      </c>
      <c r="F60" s="10">
        <v>2.840579710144928E-2</v>
      </c>
      <c r="G60" s="10">
        <v>0.112</v>
      </c>
      <c r="H60" s="10">
        <v>2.4640000000000002E-2</v>
      </c>
      <c r="I60" s="10">
        <v>2.8000000000000001E-2</v>
      </c>
      <c r="J60" s="10">
        <v>5.6000000000000001E-2</v>
      </c>
      <c r="K60" s="10">
        <v>0.252</v>
      </c>
      <c r="L60" s="10">
        <v>5.6000000000000001E-2</v>
      </c>
      <c r="M60" s="10">
        <v>5.6000000000000001E-2</v>
      </c>
      <c r="N60" s="10">
        <v>5.6000000000000001E-2</v>
      </c>
      <c r="O60" s="10">
        <v>0.4032</v>
      </c>
      <c r="P60" s="10">
        <v>5.1519999999999996E-2</v>
      </c>
      <c r="Q60" s="10">
        <v>4.48E-2</v>
      </c>
    </row>
    <row r="61" spans="1:17" x14ac:dyDescent="0.2">
      <c r="A61">
        <v>57</v>
      </c>
      <c r="B61" s="10">
        <v>9.6900000000000007E-3</v>
      </c>
      <c r="C61" s="10">
        <v>0.19843712055815405</v>
      </c>
      <c r="D61" s="10">
        <v>1.2539999999999999E-2</v>
      </c>
      <c r="E61" s="10">
        <v>1.5960000000000002E-2</v>
      </c>
      <c r="F61" s="10">
        <v>2.8913043478260871E-2</v>
      </c>
      <c r="G61" s="10">
        <v>0.114</v>
      </c>
      <c r="H61" s="10">
        <v>2.5080000000000002E-2</v>
      </c>
      <c r="I61" s="10">
        <v>2.8500000000000001E-2</v>
      </c>
      <c r="J61" s="10">
        <v>5.7000000000000002E-2</v>
      </c>
      <c r="K61" s="10">
        <v>0.25650000000000001</v>
      </c>
      <c r="L61" s="10">
        <v>5.7000000000000002E-2</v>
      </c>
      <c r="M61" s="10">
        <v>5.7000000000000002E-2</v>
      </c>
      <c r="N61" s="10">
        <v>5.7000000000000002E-2</v>
      </c>
      <c r="O61" s="10">
        <v>0.41039999999999999</v>
      </c>
      <c r="P61" s="10">
        <v>5.2440000000000001E-2</v>
      </c>
      <c r="Q61" s="10">
        <v>4.5600000000000002E-2</v>
      </c>
    </row>
    <row r="62" spans="1:17" x14ac:dyDescent="0.2">
      <c r="A62">
        <v>58</v>
      </c>
      <c r="B62" s="10">
        <v>9.8600000000000007E-3</v>
      </c>
      <c r="C62" s="10">
        <v>0.20191847355040238</v>
      </c>
      <c r="D62" s="10">
        <v>1.2759999999999999E-2</v>
      </c>
      <c r="E62" s="10">
        <v>1.6240000000000001E-2</v>
      </c>
      <c r="F62" s="10">
        <v>2.9420289855072466E-2</v>
      </c>
      <c r="G62" s="10">
        <v>0.11600000000000001</v>
      </c>
      <c r="H62" s="10">
        <v>2.5520000000000001E-2</v>
      </c>
      <c r="I62" s="10">
        <v>2.9000000000000001E-2</v>
      </c>
      <c r="J62" s="10">
        <v>5.8000000000000003E-2</v>
      </c>
      <c r="K62" s="10">
        <v>0.26100000000000001</v>
      </c>
      <c r="L62" s="10">
        <v>5.8000000000000003E-2</v>
      </c>
      <c r="M62" s="10">
        <v>5.8000000000000003E-2</v>
      </c>
      <c r="N62" s="10">
        <v>5.8000000000000003E-2</v>
      </c>
      <c r="O62" s="10">
        <v>0.41759999999999997</v>
      </c>
      <c r="P62" s="10">
        <v>5.3359999999999998E-2</v>
      </c>
      <c r="Q62" s="10">
        <v>4.6400000000000004E-2</v>
      </c>
    </row>
    <row r="63" spans="1:17" x14ac:dyDescent="0.2">
      <c r="A63">
        <v>59</v>
      </c>
      <c r="B63" s="10">
        <v>1.0030000000000001E-2</v>
      </c>
      <c r="C63" s="10">
        <v>0.20539982654265068</v>
      </c>
      <c r="D63" s="10">
        <v>1.2979999999999998E-2</v>
      </c>
      <c r="E63" s="10">
        <v>1.652E-2</v>
      </c>
      <c r="F63" s="10">
        <v>2.9927536231884062E-2</v>
      </c>
      <c r="G63" s="10">
        <v>0.11800000000000001</v>
      </c>
      <c r="H63" s="10">
        <v>2.5960000000000004E-2</v>
      </c>
      <c r="I63" s="10">
        <v>2.9500000000000002E-2</v>
      </c>
      <c r="J63" s="10">
        <v>5.9000000000000004E-2</v>
      </c>
      <c r="K63" s="10">
        <v>0.26550000000000001</v>
      </c>
      <c r="L63" s="10">
        <v>5.9000000000000004E-2</v>
      </c>
      <c r="M63" s="10">
        <v>5.9000000000000004E-2</v>
      </c>
      <c r="N63" s="10">
        <v>5.9000000000000004E-2</v>
      </c>
      <c r="O63" s="10">
        <v>0.42480000000000001</v>
      </c>
      <c r="P63" s="10">
        <v>5.4280000000000002E-2</v>
      </c>
      <c r="Q63" s="10">
        <v>4.7199999999999999E-2</v>
      </c>
    </row>
    <row r="64" spans="1:17" x14ac:dyDescent="0.2">
      <c r="A64">
        <v>60</v>
      </c>
      <c r="B64" s="10">
        <v>1.0200000000000001E-2</v>
      </c>
      <c r="C64" s="10">
        <v>0.20888117953489899</v>
      </c>
      <c r="D64" s="10">
        <v>1.32E-2</v>
      </c>
      <c r="E64" s="10">
        <v>1.6799999999999999E-2</v>
      </c>
      <c r="F64" s="10">
        <v>3.0434782608695653E-2</v>
      </c>
      <c r="G64" s="10">
        <v>0.12000000000000001</v>
      </c>
      <c r="H64" s="10">
        <v>2.6400000000000003E-2</v>
      </c>
      <c r="I64" s="10">
        <v>3.0000000000000002E-2</v>
      </c>
      <c r="J64" s="10">
        <v>6.0000000000000005E-2</v>
      </c>
      <c r="K64" s="10">
        <v>0.27</v>
      </c>
      <c r="L64" s="10">
        <v>6.0000000000000005E-2</v>
      </c>
      <c r="M64" s="10">
        <v>6.0000000000000005E-2</v>
      </c>
      <c r="N64" s="10">
        <v>6.0000000000000005E-2</v>
      </c>
      <c r="O64" s="10">
        <v>0.432</v>
      </c>
      <c r="P64" s="10">
        <v>5.5199999999999999E-2</v>
      </c>
      <c r="Q64" s="10">
        <v>4.8000000000000001E-2</v>
      </c>
    </row>
    <row r="65" spans="1:17" x14ac:dyDescent="0.2">
      <c r="A65">
        <v>61</v>
      </c>
      <c r="B65" s="10">
        <v>1.0370000000000001E-2</v>
      </c>
      <c r="C65" s="10">
        <v>0.21236253252714732</v>
      </c>
      <c r="D65" s="10">
        <v>1.342E-2</v>
      </c>
      <c r="E65" s="10">
        <v>1.7080000000000001E-2</v>
      </c>
      <c r="F65" s="10">
        <v>3.0942028985507249E-2</v>
      </c>
      <c r="G65" s="10">
        <v>0.12200000000000001</v>
      </c>
      <c r="H65" s="10">
        <v>2.6840000000000003E-2</v>
      </c>
      <c r="I65" s="10">
        <v>3.0500000000000003E-2</v>
      </c>
      <c r="J65" s="10">
        <v>6.1000000000000006E-2</v>
      </c>
      <c r="K65" s="10">
        <v>0.27450000000000002</v>
      </c>
      <c r="L65" s="10">
        <v>6.1000000000000006E-2</v>
      </c>
      <c r="M65" s="10">
        <v>6.1000000000000006E-2</v>
      </c>
      <c r="N65" s="10">
        <v>6.1000000000000006E-2</v>
      </c>
      <c r="O65" s="10">
        <v>0.43919999999999998</v>
      </c>
      <c r="P65" s="10">
        <v>5.6119999999999996E-2</v>
      </c>
      <c r="Q65" s="10">
        <v>4.8800000000000003E-2</v>
      </c>
    </row>
    <row r="66" spans="1:17" x14ac:dyDescent="0.2">
      <c r="A66">
        <v>62</v>
      </c>
      <c r="B66" s="10">
        <v>1.0540000000000001E-2</v>
      </c>
      <c r="C66" s="10">
        <v>0.21584388551939562</v>
      </c>
      <c r="D66" s="10">
        <v>1.3639999999999999E-2</v>
      </c>
      <c r="E66" s="10">
        <v>1.736E-2</v>
      </c>
      <c r="F66" s="10">
        <v>3.144927536231884E-2</v>
      </c>
      <c r="G66" s="10">
        <v>0.12400000000000001</v>
      </c>
      <c r="H66" s="10">
        <v>2.7280000000000002E-2</v>
      </c>
      <c r="I66" s="10">
        <v>3.1000000000000003E-2</v>
      </c>
      <c r="J66" s="10">
        <v>6.2000000000000006E-2</v>
      </c>
      <c r="K66" s="10">
        <v>0.27900000000000003</v>
      </c>
      <c r="L66" s="10">
        <v>6.2000000000000006E-2</v>
      </c>
      <c r="M66" s="10">
        <v>6.2000000000000006E-2</v>
      </c>
      <c r="N66" s="10">
        <v>6.2000000000000006E-2</v>
      </c>
      <c r="O66" s="10">
        <v>0.44639999999999996</v>
      </c>
      <c r="P66" s="10">
        <v>5.704E-2</v>
      </c>
      <c r="Q66" s="10">
        <v>4.9599999999999998E-2</v>
      </c>
    </row>
    <row r="67" spans="1:17" x14ac:dyDescent="0.2">
      <c r="A67">
        <v>63</v>
      </c>
      <c r="B67" s="10">
        <v>1.0710000000000001E-2</v>
      </c>
      <c r="C67" s="10">
        <v>0.21932523851164396</v>
      </c>
      <c r="D67" s="10">
        <v>1.3859999999999999E-2</v>
      </c>
      <c r="E67" s="10">
        <v>1.7639999999999999E-2</v>
      </c>
      <c r="F67" s="10">
        <v>3.1956521739130439E-2</v>
      </c>
      <c r="G67" s="10">
        <v>0.126</v>
      </c>
      <c r="H67" s="10">
        <v>2.7720000000000002E-2</v>
      </c>
      <c r="I67" s="10">
        <v>3.15E-2</v>
      </c>
      <c r="J67" s="10">
        <v>6.3E-2</v>
      </c>
      <c r="K67" s="10">
        <v>0.28350000000000003</v>
      </c>
      <c r="L67" s="10">
        <v>6.3E-2</v>
      </c>
      <c r="M67" s="10">
        <v>6.3E-2</v>
      </c>
      <c r="N67" s="10">
        <v>6.3E-2</v>
      </c>
      <c r="O67" s="10">
        <v>0.4536</v>
      </c>
      <c r="P67" s="10">
        <v>5.7959999999999998E-2</v>
      </c>
      <c r="Q67" s="10">
        <v>5.04E-2</v>
      </c>
    </row>
    <row r="68" spans="1:17" x14ac:dyDescent="0.2">
      <c r="A68">
        <v>64</v>
      </c>
      <c r="B68" s="10">
        <v>1.0880000000000001E-2</v>
      </c>
      <c r="C68" s="10">
        <v>0.22280659150389226</v>
      </c>
      <c r="D68" s="10">
        <v>1.4079999999999999E-2</v>
      </c>
      <c r="E68" s="10">
        <v>1.7920000000000002E-2</v>
      </c>
      <c r="F68" s="10">
        <v>3.2463768115942031E-2</v>
      </c>
      <c r="G68" s="10">
        <v>0.128</v>
      </c>
      <c r="H68" s="10">
        <v>2.8160000000000004E-2</v>
      </c>
      <c r="I68" s="10">
        <v>3.2000000000000001E-2</v>
      </c>
      <c r="J68" s="10">
        <v>6.4000000000000001E-2</v>
      </c>
      <c r="K68" s="10">
        <v>0.28800000000000003</v>
      </c>
      <c r="L68" s="10">
        <v>6.4000000000000001E-2</v>
      </c>
      <c r="M68" s="10">
        <v>6.4000000000000001E-2</v>
      </c>
      <c r="N68" s="10">
        <v>6.4000000000000001E-2</v>
      </c>
      <c r="O68" s="10">
        <v>0.46079999999999999</v>
      </c>
      <c r="P68" s="10">
        <v>5.8880000000000002E-2</v>
      </c>
      <c r="Q68" s="10">
        <v>5.1200000000000002E-2</v>
      </c>
    </row>
    <row r="69" spans="1:17" x14ac:dyDescent="0.2">
      <c r="A69">
        <v>65</v>
      </c>
      <c r="B69" s="10">
        <v>1.1050000000000001E-2</v>
      </c>
      <c r="C69" s="10">
        <v>0.22628794449614059</v>
      </c>
      <c r="D69" s="10">
        <v>1.4299999999999998E-2</v>
      </c>
      <c r="E69" s="10">
        <v>1.8200000000000001E-2</v>
      </c>
      <c r="F69" s="10">
        <v>3.2971014492753629E-2</v>
      </c>
      <c r="G69" s="10">
        <v>0.13</v>
      </c>
      <c r="H69" s="10">
        <v>2.8600000000000004E-2</v>
      </c>
      <c r="I69" s="10">
        <v>3.2500000000000001E-2</v>
      </c>
      <c r="J69" s="10">
        <v>6.5000000000000002E-2</v>
      </c>
      <c r="K69" s="10">
        <v>0.29249999999999998</v>
      </c>
      <c r="L69" s="10">
        <v>6.5000000000000002E-2</v>
      </c>
      <c r="M69" s="10">
        <v>6.5000000000000002E-2</v>
      </c>
      <c r="N69" s="10">
        <v>6.5000000000000002E-2</v>
      </c>
      <c r="O69" s="10">
        <v>0.46799999999999997</v>
      </c>
      <c r="P69" s="10">
        <v>5.9799999999999999E-2</v>
      </c>
      <c r="Q69" s="10">
        <v>5.2000000000000005E-2</v>
      </c>
    </row>
    <row r="70" spans="1:17" x14ac:dyDescent="0.2">
      <c r="A70">
        <v>66</v>
      </c>
      <c r="B70" s="10">
        <v>1.1220000000000001E-2</v>
      </c>
      <c r="C70" s="10">
        <v>0.2297692974883889</v>
      </c>
      <c r="D70" s="10">
        <v>1.452E-2</v>
      </c>
      <c r="E70" s="10">
        <v>1.848E-2</v>
      </c>
      <c r="F70" s="10">
        <v>3.3478260869565221E-2</v>
      </c>
      <c r="G70" s="10">
        <v>0.13200000000000001</v>
      </c>
      <c r="H70" s="10">
        <v>2.9040000000000003E-2</v>
      </c>
      <c r="I70" s="10">
        <v>3.3000000000000002E-2</v>
      </c>
      <c r="J70" s="10">
        <v>6.6000000000000003E-2</v>
      </c>
      <c r="K70" s="10">
        <v>0.29699999999999999</v>
      </c>
      <c r="L70" s="10">
        <v>6.6000000000000003E-2</v>
      </c>
      <c r="M70" s="10">
        <v>6.6000000000000003E-2</v>
      </c>
      <c r="N70" s="10">
        <v>6.6000000000000003E-2</v>
      </c>
      <c r="O70" s="10">
        <v>0.47519999999999996</v>
      </c>
      <c r="P70" s="10">
        <v>6.0719999999999996E-2</v>
      </c>
      <c r="Q70" s="10">
        <v>5.28E-2</v>
      </c>
    </row>
    <row r="71" spans="1:17" x14ac:dyDescent="0.2">
      <c r="A71">
        <v>67</v>
      </c>
      <c r="B71" s="10">
        <v>1.1390000000000001E-2</v>
      </c>
      <c r="C71" s="10">
        <v>0.2332506504806372</v>
      </c>
      <c r="D71" s="10">
        <v>1.474E-2</v>
      </c>
      <c r="E71" s="10">
        <v>1.8759999999999999E-2</v>
      </c>
      <c r="F71" s="10">
        <v>3.3985507246376813E-2</v>
      </c>
      <c r="G71" s="10">
        <v>0.13400000000000001</v>
      </c>
      <c r="H71" s="10">
        <v>2.9480000000000003E-2</v>
      </c>
      <c r="I71" s="10">
        <v>3.3500000000000002E-2</v>
      </c>
      <c r="J71" s="10">
        <v>6.7000000000000004E-2</v>
      </c>
      <c r="K71" s="10">
        <v>0.30149999999999999</v>
      </c>
      <c r="L71" s="10">
        <v>6.7000000000000004E-2</v>
      </c>
      <c r="M71" s="10">
        <v>6.7000000000000004E-2</v>
      </c>
      <c r="N71" s="10">
        <v>6.7000000000000004E-2</v>
      </c>
      <c r="O71" s="10">
        <v>0.4824</v>
      </c>
      <c r="P71" s="10">
        <v>6.164E-2</v>
      </c>
      <c r="Q71" s="10">
        <v>5.3600000000000002E-2</v>
      </c>
    </row>
    <row r="72" spans="1:17" x14ac:dyDescent="0.2">
      <c r="A72">
        <v>68</v>
      </c>
      <c r="B72" s="10">
        <v>1.1560000000000001E-2</v>
      </c>
      <c r="C72" s="10">
        <v>0.23673200347288553</v>
      </c>
      <c r="D72" s="10">
        <v>1.4959999999999999E-2</v>
      </c>
      <c r="E72" s="10">
        <v>1.9040000000000001E-2</v>
      </c>
      <c r="F72" s="10">
        <v>3.4492753623188412E-2</v>
      </c>
      <c r="G72" s="10">
        <v>0.13600000000000001</v>
      </c>
      <c r="H72" s="10">
        <v>2.9920000000000002E-2</v>
      </c>
      <c r="I72" s="10">
        <v>3.4000000000000002E-2</v>
      </c>
      <c r="J72" s="10">
        <v>6.8000000000000005E-2</v>
      </c>
      <c r="K72" s="10">
        <v>0.30599999999999999</v>
      </c>
      <c r="L72" s="10">
        <v>6.8000000000000005E-2</v>
      </c>
      <c r="M72" s="10">
        <v>6.8000000000000005E-2</v>
      </c>
      <c r="N72" s="10">
        <v>6.8000000000000005E-2</v>
      </c>
      <c r="O72" s="10">
        <v>0.48959999999999998</v>
      </c>
      <c r="P72" s="10">
        <v>6.2560000000000004E-2</v>
      </c>
      <c r="Q72" s="10">
        <v>5.4400000000000004E-2</v>
      </c>
    </row>
    <row r="73" spans="1:17" x14ac:dyDescent="0.2">
      <c r="A73">
        <v>69</v>
      </c>
      <c r="B73" s="10">
        <v>1.1730000000000001E-2</v>
      </c>
      <c r="C73" s="10">
        <v>0.24021335646513384</v>
      </c>
      <c r="D73" s="10">
        <v>1.5179999999999999E-2</v>
      </c>
      <c r="E73" s="10">
        <v>1.932E-2</v>
      </c>
      <c r="F73" s="10">
        <v>3.5000000000000003E-2</v>
      </c>
      <c r="G73" s="10">
        <v>0.13800000000000001</v>
      </c>
      <c r="H73" s="10">
        <v>3.0360000000000002E-2</v>
      </c>
      <c r="I73" s="10">
        <v>3.4500000000000003E-2</v>
      </c>
      <c r="J73" s="10">
        <v>6.9000000000000006E-2</v>
      </c>
      <c r="K73" s="10">
        <v>0.3105</v>
      </c>
      <c r="L73" s="10">
        <v>6.9000000000000006E-2</v>
      </c>
      <c r="M73" s="10">
        <v>6.9000000000000006E-2</v>
      </c>
      <c r="N73" s="10">
        <v>6.9000000000000006E-2</v>
      </c>
      <c r="O73" s="10">
        <v>0.49679999999999996</v>
      </c>
      <c r="P73" s="10">
        <v>6.3479999999999995E-2</v>
      </c>
      <c r="Q73" s="10">
        <v>5.5199999999999999E-2</v>
      </c>
    </row>
    <row r="74" spans="1:17" x14ac:dyDescent="0.2">
      <c r="A74">
        <v>70</v>
      </c>
      <c r="B74" s="10">
        <v>1.1900000000000001E-2</v>
      </c>
      <c r="C74" s="10">
        <v>0.24369470945738217</v>
      </c>
      <c r="D74" s="10">
        <v>1.5399999999999999E-2</v>
      </c>
      <c r="E74" s="10">
        <v>1.9599999999999999E-2</v>
      </c>
      <c r="F74" s="10">
        <v>3.5507246376811595E-2</v>
      </c>
      <c r="G74" s="10">
        <v>0.14000000000000001</v>
      </c>
      <c r="H74" s="10">
        <v>3.0800000000000004E-2</v>
      </c>
      <c r="I74" s="10">
        <v>3.5000000000000003E-2</v>
      </c>
      <c r="J74" s="10">
        <v>7.0000000000000007E-2</v>
      </c>
      <c r="K74" s="10">
        <v>0.315</v>
      </c>
      <c r="L74" s="10">
        <v>7.0000000000000007E-2</v>
      </c>
      <c r="M74" s="10">
        <v>7.0000000000000007E-2</v>
      </c>
      <c r="N74" s="10">
        <v>7.0000000000000007E-2</v>
      </c>
      <c r="O74" s="10">
        <v>0.504</v>
      </c>
      <c r="P74" s="10">
        <v>6.4399999999999999E-2</v>
      </c>
      <c r="Q74" s="10">
        <v>5.6000000000000001E-2</v>
      </c>
    </row>
    <row r="75" spans="1:17" x14ac:dyDescent="0.2">
      <c r="A75">
        <v>71</v>
      </c>
      <c r="B75" s="10">
        <v>1.2070000000000001E-2</v>
      </c>
      <c r="C75" s="10">
        <v>0.24717606244963047</v>
      </c>
      <c r="D75" s="10">
        <v>1.5619999999999998E-2</v>
      </c>
      <c r="E75" s="10">
        <v>1.9880000000000002E-2</v>
      </c>
      <c r="F75" s="10">
        <v>3.6014492753623194E-2</v>
      </c>
      <c r="G75" s="10">
        <v>0.14200000000000002</v>
      </c>
      <c r="H75" s="10">
        <v>3.1240000000000004E-2</v>
      </c>
      <c r="I75" s="10">
        <v>3.5500000000000004E-2</v>
      </c>
      <c r="J75" s="10">
        <v>7.1000000000000008E-2</v>
      </c>
      <c r="K75" s="10">
        <v>0.31950000000000001</v>
      </c>
      <c r="L75" s="10">
        <v>7.1000000000000008E-2</v>
      </c>
      <c r="M75" s="10">
        <v>7.1000000000000008E-2</v>
      </c>
      <c r="N75" s="10">
        <v>7.1000000000000008E-2</v>
      </c>
      <c r="O75" s="10">
        <v>0.51119999999999999</v>
      </c>
      <c r="P75" s="10">
        <v>6.5320000000000003E-2</v>
      </c>
      <c r="Q75" s="10">
        <v>5.6800000000000003E-2</v>
      </c>
    </row>
    <row r="76" spans="1:17" x14ac:dyDescent="0.2">
      <c r="A76">
        <v>72</v>
      </c>
      <c r="B76" s="10">
        <v>1.2240000000000001E-2</v>
      </c>
      <c r="C76" s="10">
        <v>0.25065741544187881</v>
      </c>
      <c r="D76" s="10">
        <v>1.584E-2</v>
      </c>
      <c r="E76" s="10">
        <v>2.0160000000000001E-2</v>
      </c>
      <c r="F76" s="10">
        <v>3.6521739130434785E-2</v>
      </c>
      <c r="G76" s="10">
        <v>0.14400000000000002</v>
      </c>
      <c r="H76" s="10">
        <v>3.168E-2</v>
      </c>
      <c r="I76" s="10">
        <v>3.6000000000000004E-2</v>
      </c>
      <c r="J76" s="10">
        <v>7.2000000000000008E-2</v>
      </c>
      <c r="K76" s="10">
        <v>0.32400000000000001</v>
      </c>
      <c r="L76" s="10">
        <v>7.2000000000000008E-2</v>
      </c>
      <c r="M76" s="10">
        <v>7.2000000000000008E-2</v>
      </c>
      <c r="N76" s="10">
        <v>7.2000000000000008E-2</v>
      </c>
      <c r="O76" s="10">
        <v>0.51839999999999997</v>
      </c>
      <c r="P76" s="10">
        <v>6.6239999999999993E-2</v>
      </c>
      <c r="Q76" s="10">
        <v>5.7599999999999998E-2</v>
      </c>
    </row>
    <row r="77" spans="1:17" x14ac:dyDescent="0.2">
      <c r="A77">
        <v>73</v>
      </c>
      <c r="B77" s="10">
        <v>1.2410000000000001E-2</v>
      </c>
      <c r="C77" s="10">
        <v>0.25413876843412714</v>
      </c>
      <c r="D77" s="10">
        <v>1.6059999999999998E-2</v>
      </c>
      <c r="E77" s="10">
        <v>2.044E-2</v>
      </c>
      <c r="F77" s="10">
        <v>3.7028985507246377E-2</v>
      </c>
      <c r="G77" s="10">
        <v>0.14600000000000002</v>
      </c>
      <c r="H77" s="10">
        <v>3.2120000000000003E-2</v>
      </c>
      <c r="I77" s="10">
        <v>3.6500000000000005E-2</v>
      </c>
      <c r="J77" s="10">
        <v>7.3000000000000009E-2</v>
      </c>
      <c r="K77" s="10">
        <v>0.32850000000000001</v>
      </c>
      <c r="L77" s="10">
        <v>7.3000000000000009E-2</v>
      </c>
      <c r="M77" s="10">
        <v>7.3000000000000009E-2</v>
      </c>
      <c r="N77" s="10">
        <v>7.3000000000000009E-2</v>
      </c>
      <c r="O77" s="10">
        <v>0.52559999999999996</v>
      </c>
      <c r="P77" s="10">
        <v>6.7159999999999997E-2</v>
      </c>
      <c r="Q77" s="10">
        <v>5.8400000000000001E-2</v>
      </c>
    </row>
    <row r="78" spans="1:17" x14ac:dyDescent="0.2">
      <c r="A78">
        <v>74</v>
      </c>
      <c r="B78" s="10">
        <v>1.2580000000000001E-2</v>
      </c>
      <c r="C78" s="10">
        <v>0.25762012142637541</v>
      </c>
      <c r="D78" s="10">
        <v>1.6279999999999999E-2</v>
      </c>
      <c r="E78" s="10">
        <v>2.0719999999999999E-2</v>
      </c>
      <c r="F78" s="10">
        <v>3.7536231884057976E-2</v>
      </c>
      <c r="G78" s="10">
        <v>0.14800000000000002</v>
      </c>
      <c r="H78" s="10">
        <v>3.2560000000000006E-2</v>
      </c>
      <c r="I78" s="10">
        <v>3.7000000000000005E-2</v>
      </c>
      <c r="J78" s="10">
        <v>7.400000000000001E-2</v>
      </c>
      <c r="K78" s="10">
        <v>0.33300000000000002</v>
      </c>
      <c r="L78" s="10">
        <v>7.400000000000001E-2</v>
      </c>
      <c r="M78" s="10">
        <v>7.400000000000001E-2</v>
      </c>
      <c r="N78" s="10">
        <v>7.400000000000001E-2</v>
      </c>
      <c r="O78" s="10">
        <v>0.53279999999999994</v>
      </c>
      <c r="P78" s="10">
        <v>6.8080000000000002E-2</v>
      </c>
      <c r="Q78" s="10">
        <v>5.9200000000000003E-2</v>
      </c>
    </row>
    <row r="79" spans="1:17" x14ac:dyDescent="0.2">
      <c r="A79">
        <v>75</v>
      </c>
      <c r="B79" s="10">
        <v>1.2750000000000001E-2</v>
      </c>
      <c r="C79" s="10">
        <v>0.26110147441862375</v>
      </c>
      <c r="D79" s="10">
        <v>1.6500000000000001E-2</v>
      </c>
      <c r="E79" s="10">
        <v>2.1000000000000001E-2</v>
      </c>
      <c r="F79" s="10">
        <v>3.8043478260869568E-2</v>
      </c>
      <c r="G79" s="10">
        <v>0.15000000000000002</v>
      </c>
      <c r="H79" s="10">
        <v>3.3000000000000002E-2</v>
      </c>
      <c r="I79" s="10">
        <v>3.7500000000000006E-2</v>
      </c>
      <c r="J79" s="10">
        <v>7.5000000000000011E-2</v>
      </c>
      <c r="K79" s="10">
        <v>0.33750000000000002</v>
      </c>
      <c r="L79" s="10">
        <v>7.5000000000000011E-2</v>
      </c>
      <c r="M79" s="10">
        <v>7.5000000000000011E-2</v>
      </c>
      <c r="N79" s="10">
        <v>7.5000000000000011E-2</v>
      </c>
      <c r="O79" s="10">
        <v>0.54</v>
      </c>
      <c r="P79" s="10">
        <v>6.9000000000000006E-2</v>
      </c>
      <c r="Q79" s="10">
        <v>0.06</v>
      </c>
    </row>
    <row r="80" spans="1:17" x14ac:dyDescent="0.2">
      <c r="A80">
        <v>76</v>
      </c>
      <c r="B80" s="10">
        <v>1.2920000000000001E-2</v>
      </c>
      <c r="C80" s="10">
        <v>0.26458282741087208</v>
      </c>
      <c r="D80" s="10">
        <v>1.6719999999999999E-2</v>
      </c>
      <c r="E80" s="10">
        <v>2.128E-2</v>
      </c>
      <c r="F80" s="10">
        <v>3.8550724637681166E-2</v>
      </c>
      <c r="G80" s="10">
        <v>0.152</v>
      </c>
      <c r="H80" s="10">
        <v>3.3440000000000004E-2</v>
      </c>
      <c r="I80" s="10">
        <v>3.7999999999999999E-2</v>
      </c>
      <c r="J80" s="10">
        <v>7.5999999999999998E-2</v>
      </c>
      <c r="K80" s="10">
        <v>0.34200000000000003</v>
      </c>
      <c r="L80" s="10">
        <v>7.5999999999999998E-2</v>
      </c>
      <c r="M80" s="10">
        <v>7.5999999999999998E-2</v>
      </c>
      <c r="N80" s="10">
        <v>7.5999999999999998E-2</v>
      </c>
      <c r="O80" s="10">
        <v>0.54720000000000002</v>
      </c>
      <c r="P80" s="10">
        <v>6.9919999999999996E-2</v>
      </c>
      <c r="Q80" s="10">
        <v>6.08E-2</v>
      </c>
    </row>
    <row r="81" spans="1:17" x14ac:dyDescent="0.2">
      <c r="A81">
        <v>77</v>
      </c>
      <c r="B81" s="10">
        <v>1.3090000000000001E-2</v>
      </c>
      <c r="C81" s="10">
        <v>0.26806418040312036</v>
      </c>
      <c r="D81" s="10">
        <v>1.694E-2</v>
      </c>
      <c r="E81" s="10">
        <v>2.1559999999999999E-2</v>
      </c>
      <c r="F81" s="10">
        <v>3.9057971014492758E-2</v>
      </c>
      <c r="G81" s="10">
        <v>0.154</v>
      </c>
      <c r="H81" s="10">
        <v>3.388E-2</v>
      </c>
      <c r="I81" s="10">
        <v>3.85E-2</v>
      </c>
      <c r="J81" s="10">
        <v>7.6999999999999999E-2</v>
      </c>
      <c r="K81" s="10">
        <v>0.34650000000000003</v>
      </c>
      <c r="L81" s="10">
        <v>7.6999999999999999E-2</v>
      </c>
      <c r="M81" s="10">
        <v>7.6999999999999999E-2</v>
      </c>
      <c r="N81" s="10">
        <v>7.6999999999999999E-2</v>
      </c>
      <c r="O81" s="10">
        <v>0.5544</v>
      </c>
      <c r="P81" s="10">
        <v>7.084E-2</v>
      </c>
      <c r="Q81" s="10">
        <v>6.1600000000000002E-2</v>
      </c>
    </row>
    <row r="82" spans="1:17" x14ac:dyDescent="0.2">
      <c r="A82">
        <v>78</v>
      </c>
      <c r="B82" s="10">
        <v>1.3260000000000001E-2</v>
      </c>
      <c r="C82" s="10">
        <v>0.27154553339536869</v>
      </c>
      <c r="D82" s="10">
        <v>1.7159999999999998E-2</v>
      </c>
      <c r="E82" s="10">
        <v>2.1840000000000002E-2</v>
      </c>
      <c r="F82" s="10">
        <v>3.956521739130435E-2</v>
      </c>
      <c r="G82" s="10">
        <v>0.156</v>
      </c>
      <c r="H82" s="10">
        <v>3.4320000000000003E-2</v>
      </c>
      <c r="I82" s="10">
        <v>3.9E-2</v>
      </c>
      <c r="J82" s="10">
        <v>7.8E-2</v>
      </c>
      <c r="K82" s="10">
        <v>0.35100000000000003</v>
      </c>
      <c r="L82" s="10">
        <v>7.8E-2</v>
      </c>
      <c r="M82" s="10">
        <v>7.8E-2</v>
      </c>
      <c r="N82" s="10">
        <v>7.8E-2</v>
      </c>
      <c r="O82" s="10">
        <v>0.56159999999999999</v>
      </c>
      <c r="P82" s="10">
        <v>7.1760000000000004E-2</v>
      </c>
      <c r="Q82" s="10">
        <v>6.2400000000000004E-2</v>
      </c>
    </row>
    <row r="83" spans="1:17" x14ac:dyDescent="0.2">
      <c r="A83">
        <v>79</v>
      </c>
      <c r="B83" s="10">
        <v>1.3430000000000001E-2</v>
      </c>
      <c r="C83" s="10">
        <v>0.27502688638761702</v>
      </c>
      <c r="D83" s="10">
        <v>1.738E-2</v>
      </c>
      <c r="E83" s="10">
        <v>2.2120000000000001E-2</v>
      </c>
      <c r="F83" s="10">
        <v>4.0072463768115948E-2</v>
      </c>
      <c r="G83" s="10">
        <v>0.158</v>
      </c>
      <c r="H83" s="10">
        <v>3.4760000000000006E-2</v>
      </c>
      <c r="I83" s="10">
        <v>3.95E-2</v>
      </c>
      <c r="J83" s="10">
        <v>7.9000000000000001E-2</v>
      </c>
      <c r="K83" s="10">
        <v>0.35549999999999998</v>
      </c>
      <c r="L83" s="10">
        <v>7.9000000000000001E-2</v>
      </c>
      <c r="M83" s="10">
        <v>7.9000000000000001E-2</v>
      </c>
      <c r="N83" s="10">
        <v>7.9000000000000001E-2</v>
      </c>
      <c r="O83" s="10">
        <v>0.56879999999999997</v>
      </c>
      <c r="P83" s="10">
        <v>7.2679999999999995E-2</v>
      </c>
      <c r="Q83" s="10">
        <v>6.3200000000000006E-2</v>
      </c>
    </row>
    <row r="84" spans="1:17" x14ac:dyDescent="0.2">
      <c r="A84">
        <v>80</v>
      </c>
      <c r="B84" s="10">
        <v>1.3600000000000001E-2</v>
      </c>
      <c r="C84" s="10">
        <v>0.27850823937986535</v>
      </c>
      <c r="D84" s="10">
        <v>1.7599999999999998E-2</v>
      </c>
      <c r="E84" s="10">
        <v>2.24E-2</v>
      </c>
      <c r="F84" s="10">
        <v>4.057971014492754E-2</v>
      </c>
      <c r="G84" s="10">
        <v>0.16</v>
      </c>
      <c r="H84" s="10">
        <v>3.5200000000000002E-2</v>
      </c>
      <c r="I84" s="10">
        <v>0.04</v>
      </c>
      <c r="J84" s="10">
        <v>0.08</v>
      </c>
      <c r="K84" s="10">
        <v>0.36</v>
      </c>
      <c r="L84" s="10">
        <v>0.08</v>
      </c>
      <c r="M84" s="10">
        <v>0.08</v>
      </c>
      <c r="N84" s="10">
        <v>0.08</v>
      </c>
      <c r="O84" s="10">
        <v>0.57599999999999996</v>
      </c>
      <c r="P84" s="10">
        <v>7.3599999999999999E-2</v>
      </c>
      <c r="Q84" s="10">
        <v>6.4000000000000001E-2</v>
      </c>
    </row>
    <row r="85" spans="1:17" x14ac:dyDescent="0.2">
      <c r="A85">
        <v>81</v>
      </c>
      <c r="B85" s="10">
        <v>1.3770000000000001E-2</v>
      </c>
      <c r="C85" s="10">
        <v>0.28198959237211363</v>
      </c>
      <c r="D85" s="10">
        <v>1.7819999999999999E-2</v>
      </c>
      <c r="E85" s="10">
        <v>2.2679999999999999E-2</v>
      </c>
      <c r="F85" s="10">
        <v>4.1086956521739132E-2</v>
      </c>
      <c r="G85" s="10">
        <v>0.16200000000000001</v>
      </c>
      <c r="H85" s="10">
        <v>3.5640000000000005E-2</v>
      </c>
      <c r="I85" s="10">
        <v>4.0500000000000001E-2</v>
      </c>
      <c r="J85" s="10">
        <v>8.1000000000000003E-2</v>
      </c>
      <c r="K85" s="10">
        <v>0.36449999999999999</v>
      </c>
      <c r="L85" s="10">
        <v>8.1000000000000003E-2</v>
      </c>
      <c r="M85" s="10">
        <v>8.1000000000000003E-2</v>
      </c>
      <c r="N85" s="10">
        <v>8.1000000000000003E-2</v>
      </c>
      <c r="O85" s="10">
        <v>0.58319999999999994</v>
      </c>
      <c r="P85" s="10">
        <v>7.4520000000000003E-2</v>
      </c>
      <c r="Q85" s="10">
        <v>6.4799999999999996E-2</v>
      </c>
    </row>
    <row r="86" spans="1:17" x14ac:dyDescent="0.2">
      <c r="A86">
        <v>82</v>
      </c>
      <c r="B86" s="10">
        <v>1.3940000000000001E-2</v>
      </c>
      <c r="C86" s="10">
        <v>0.28547094536436196</v>
      </c>
      <c r="D86" s="10">
        <v>1.804E-2</v>
      </c>
      <c r="E86" s="10">
        <v>2.2960000000000001E-2</v>
      </c>
      <c r="F86" s="10">
        <v>4.1594202898550731E-2</v>
      </c>
      <c r="G86" s="10">
        <v>0.16400000000000001</v>
      </c>
      <c r="H86" s="10">
        <v>3.6080000000000001E-2</v>
      </c>
      <c r="I86" s="10">
        <v>4.1000000000000002E-2</v>
      </c>
      <c r="J86" s="10">
        <v>8.2000000000000003E-2</v>
      </c>
      <c r="K86" s="10">
        <v>0.36899999999999999</v>
      </c>
      <c r="L86" s="10">
        <v>8.2000000000000003E-2</v>
      </c>
      <c r="M86" s="10">
        <v>8.2000000000000003E-2</v>
      </c>
      <c r="N86" s="10">
        <v>8.2000000000000003E-2</v>
      </c>
      <c r="O86" s="10">
        <v>0.59039999999999992</v>
      </c>
      <c r="P86" s="10">
        <v>7.5439999999999993E-2</v>
      </c>
      <c r="Q86" s="10">
        <v>6.5600000000000006E-2</v>
      </c>
    </row>
    <row r="87" spans="1:17" x14ac:dyDescent="0.2">
      <c r="A87">
        <v>83</v>
      </c>
      <c r="B87" s="10">
        <v>1.4110000000000001E-2</v>
      </c>
      <c r="C87" s="10">
        <v>0.28895229835661029</v>
      </c>
      <c r="D87" s="10">
        <v>1.8259999999999998E-2</v>
      </c>
      <c r="E87" s="10">
        <v>2.324E-2</v>
      </c>
      <c r="F87" s="10">
        <v>4.2101449275362322E-2</v>
      </c>
      <c r="G87" s="10">
        <v>0.16600000000000001</v>
      </c>
      <c r="H87" s="10">
        <v>3.6520000000000004E-2</v>
      </c>
      <c r="I87" s="10">
        <v>4.1500000000000002E-2</v>
      </c>
      <c r="J87" s="10">
        <v>8.3000000000000004E-2</v>
      </c>
      <c r="K87" s="10">
        <v>0.3735</v>
      </c>
      <c r="L87" s="10">
        <v>8.3000000000000004E-2</v>
      </c>
      <c r="M87" s="10">
        <v>8.3000000000000004E-2</v>
      </c>
      <c r="N87" s="10">
        <v>8.3000000000000004E-2</v>
      </c>
      <c r="O87" s="10">
        <v>0.59760000000000002</v>
      </c>
      <c r="P87" s="10">
        <v>7.6359999999999997E-2</v>
      </c>
      <c r="Q87" s="10">
        <v>6.6400000000000001E-2</v>
      </c>
    </row>
    <row r="88" spans="1:17" x14ac:dyDescent="0.2">
      <c r="A88">
        <v>84</v>
      </c>
      <c r="B88" s="10">
        <v>1.4280000000000001E-2</v>
      </c>
      <c r="C88" s="10">
        <v>0.29243365134885857</v>
      </c>
      <c r="D88" s="10">
        <v>1.848E-2</v>
      </c>
      <c r="E88" s="10">
        <v>2.3519999999999999E-2</v>
      </c>
      <c r="F88" s="10">
        <v>4.2608695652173914E-2</v>
      </c>
      <c r="G88" s="10">
        <v>0.16800000000000001</v>
      </c>
      <c r="H88" s="10">
        <v>3.6960000000000007E-2</v>
      </c>
      <c r="I88" s="10">
        <v>4.2000000000000003E-2</v>
      </c>
      <c r="J88" s="10">
        <v>8.4000000000000005E-2</v>
      </c>
      <c r="K88" s="10">
        <v>0.378</v>
      </c>
      <c r="L88" s="10">
        <v>8.4000000000000005E-2</v>
      </c>
      <c r="M88" s="10">
        <v>8.4000000000000005E-2</v>
      </c>
      <c r="N88" s="10">
        <v>8.4000000000000005E-2</v>
      </c>
      <c r="O88" s="10">
        <v>0.6048</v>
      </c>
      <c r="P88" s="10">
        <v>7.7280000000000001E-2</v>
      </c>
      <c r="Q88" s="10">
        <v>6.7199999999999996E-2</v>
      </c>
    </row>
    <row r="89" spans="1:17" x14ac:dyDescent="0.2">
      <c r="A89">
        <v>85</v>
      </c>
      <c r="B89" s="10">
        <v>1.4450000000000001E-2</v>
      </c>
      <c r="C89" s="10">
        <v>0.2959150043411069</v>
      </c>
      <c r="D89" s="10">
        <v>1.8699999999999998E-2</v>
      </c>
      <c r="E89" s="10">
        <v>2.3800000000000002E-2</v>
      </c>
      <c r="F89" s="10">
        <v>4.3115942028985513E-2</v>
      </c>
      <c r="G89" s="10">
        <v>0.17</v>
      </c>
      <c r="H89" s="10">
        <v>3.7400000000000003E-2</v>
      </c>
      <c r="I89" s="10">
        <v>4.2500000000000003E-2</v>
      </c>
      <c r="J89" s="10">
        <v>8.5000000000000006E-2</v>
      </c>
      <c r="K89" s="10">
        <v>0.38250000000000001</v>
      </c>
      <c r="L89" s="10">
        <v>8.5000000000000006E-2</v>
      </c>
      <c r="M89" s="10">
        <v>8.5000000000000006E-2</v>
      </c>
      <c r="N89" s="10">
        <v>8.5000000000000006E-2</v>
      </c>
      <c r="O89" s="10">
        <v>0.61199999999999999</v>
      </c>
      <c r="P89" s="10">
        <v>7.8199999999999992E-2</v>
      </c>
      <c r="Q89" s="10">
        <v>6.8000000000000005E-2</v>
      </c>
    </row>
    <row r="90" spans="1:17" x14ac:dyDescent="0.2">
      <c r="A90">
        <v>86</v>
      </c>
      <c r="B90" s="10">
        <v>1.4620000000000001E-2</v>
      </c>
      <c r="C90" s="10">
        <v>0.29939635733335523</v>
      </c>
      <c r="D90" s="10">
        <v>1.8919999999999999E-2</v>
      </c>
      <c r="E90" s="10">
        <v>2.4080000000000001E-2</v>
      </c>
      <c r="F90" s="10">
        <v>4.3623188405797104E-2</v>
      </c>
      <c r="G90" s="10">
        <v>0.17200000000000001</v>
      </c>
      <c r="H90" s="10">
        <v>3.7840000000000006E-2</v>
      </c>
      <c r="I90" s="10">
        <v>4.3000000000000003E-2</v>
      </c>
      <c r="J90" s="10">
        <v>8.6000000000000007E-2</v>
      </c>
      <c r="K90" s="10">
        <v>0.38700000000000001</v>
      </c>
      <c r="L90" s="10">
        <v>8.6000000000000007E-2</v>
      </c>
      <c r="M90" s="10">
        <v>8.6000000000000007E-2</v>
      </c>
      <c r="N90" s="10">
        <v>8.6000000000000007E-2</v>
      </c>
      <c r="O90" s="10">
        <v>0.61919999999999997</v>
      </c>
      <c r="P90" s="10">
        <v>7.9119999999999996E-2</v>
      </c>
      <c r="Q90" s="10">
        <v>6.88E-2</v>
      </c>
    </row>
    <row r="91" spans="1:17" x14ac:dyDescent="0.2">
      <c r="A91">
        <v>87</v>
      </c>
      <c r="B91" s="10">
        <v>1.4790000000000001E-2</v>
      </c>
      <c r="C91" s="10">
        <v>0.30287771032560357</v>
      </c>
      <c r="D91" s="10">
        <v>1.9139999999999997E-2</v>
      </c>
      <c r="E91" s="10">
        <v>2.436E-2</v>
      </c>
      <c r="F91" s="10">
        <v>4.4130434782608703E-2</v>
      </c>
      <c r="G91" s="10">
        <v>0.17400000000000002</v>
      </c>
      <c r="H91" s="10">
        <v>3.8280000000000002E-2</v>
      </c>
      <c r="I91" s="10">
        <v>4.3500000000000004E-2</v>
      </c>
      <c r="J91" s="10">
        <v>8.7000000000000008E-2</v>
      </c>
      <c r="K91" s="10">
        <v>0.39150000000000001</v>
      </c>
      <c r="L91" s="10">
        <v>8.7000000000000008E-2</v>
      </c>
      <c r="M91" s="10">
        <v>8.7000000000000008E-2</v>
      </c>
      <c r="N91" s="10">
        <v>8.7000000000000008E-2</v>
      </c>
      <c r="O91" s="10">
        <v>0.62639999999999996</v>
      </c>
      <c r="P91" s="10">
        <v>8.004E-2</v>
      </c>
      <c r="Q91" s="10">
        <v>6.9599999999999995E-2</v>
      </c>
    </row>
    <row r="92" spans="1:17" x14ac:dyDescent="0.2">
      <c r="A92">
        <v>88</v>
      </c>
      <c r="B92" s="10">
        <v>1.4960000000000001E-2</v>
      </c>
      <c r="C92" s="10">
        <v>0.30635906331785184</v>
      </c>
      <c r="D92" s="10">
        <v>1.9359999999999999E-2</v>
      </c>
      <c r="E92" s="10">
        <v>2.4640000000000002E-2</v>
      </c>
      <c r="F92" s="10">
        <v>4.4637681159420295E-2</v>
      </c>
      <c r="G92" s="10">
        <v>0.17600000000000002</v>
      </c>
      <c r="H92" s="10">
        <v>3.8720000000000004E-2</v>
      </c>
      <c r="I92" s="10">
        <v>4.4000000000000004E-2</v>
      </c>
      <c r="J92" s="10">
        <v>8.8000000000000009E-2</v>
      </c>
      <c r="K92" s="10">
        <v>0.39600000000000002</v>
      </c>
      <c r="L92" s="10">
        <v>8.8000000000000009E-2</v>
      </c>
      <c r="M92" s="10">
        <v>8.8000000000000009E-2</v>
      </c>
      <c r="N92" s="10">
        <v>8.8000000000000009E-2</v>
      </c>
      <c r="O92" s="10">
        <v>0.63359999999999994</v>
      </c>
      <c r="P92" s="10">
        <v>8.0960000000000004E-2</v>
      </c>
      <c r="Q92" s="10">
        <v>7.0400000000000004E-2</v>
      </c>
    </row>
    <row r="93" spans="1:17" x14ac:dyDescent="0.2">
      <c r="A93">
        <v>89</v>
      </c>
      <c r="B93" s="10">
        <v>1.5130000000000001E-2</v>
      </c>
      <c r="C93" s="10">
        <v>0.30984041631010018</v>
      </c>
      <c r="D93" s="10">
        <v>1.958E-2</v>
      </c>
      <c r="E93" s="10">
        <v>2.4920000000000001E-2</v>
      </c>
      <c r="F93" s="10">
        <v>4.5144927536231887E-2</v>
      </c>
      <c r="G93" s="10">
        <v>0.17800000000000002</v>
      </c>
      <c r="H93" s="10">
        <v>3.9160000000000007E-2</v>
      </c>
      <c r="I93" s="10">
        <v>4.4500000000000005E-2</v>
      </c>
      <c r="J93" s="10">
        <v>8.900000000000001E-2</v>
      </c>
      <c r="K93" s="10">
        <v>0.40050000000000002</v>
      </c>
      <c r="L93" s="10">
        <v>8.900000000000001E-2</v>
      </c>
      <c r="M93" s="10">
        <v>8.900000000000001E-2</v>
      </c>
      <c r="N93" s="10">
        <v>8.900000000000001E-2</v>
      </c>
      <c r="O93" s="10">
        <v>0.64079999999999993</v>
      </c>
      <c r="P93" s="10">
        <v>8.1879999999999994E-2</v>
      </c>
      <c r="Q93" s="10">
        <v>7.1199999999999999E-2</v>
      </c>
    </row>
    <row r="94" spans="1:17" x14ac:dyDescent="0.2">
      <c r="A94">
        <v>90</v>
      </c>
      <c r="B94" s="10">
        <v>1.5300000000000001E-2</v>
      </c>
      <c r="C94" s="10">
        <v>0.31332176930234851</v>
      </c>
      <c r="D94" s="10">
        <v>1.9799999999999998E-2</v>
      </c>
      <c r="E94" s="10">
        <v>2.52E-2</v>
      </c>
      <c r="F94" s="10">
        <v>4.5652173913043485E-2</v>
      </c>
      <c r="G94" s="10">
        <v>0.18000000000000002</v>
      </c>
      <c r="H94" s="10">
        <v>3.9600000000000003E-2</v>
      </c>
      <c r="I94" s="10">
        <v>4.5000000000000005E-2</v>
      </c>
      <c r="J94" s="10">
        <v>9.0000000000000011E-2</v>
      </c>
      <c r="K94" s="10">
        <v>0.40500000000000003</v>
      </c>
      <c r="L94" s="10">
        <v>9.0000000000000011E-2</v>
      </c>
      <c r="M94" s="10">
        <v>9.0000000000000011E-2</v>
      </c>
      <c r="N94" s="10">
        <v>9.0000000000000011E-2</v>
      </c>
      <c r="O94" s="10">
        <v>0.64800000000000002</v>
      </c>
      <c r="P94" s="10">
        <v>8.2799999999999999E-2</v>
      </c>
      <c r="Q94" s="10">
        <v>7.2000000000000008E-2</v>
      </c>
    </row>
    <row r="95" spans="1:17" x14ac:dyDescent="0.2">
      <c r="A95">
        <v>91</v>
      </c>
      <c r="B95" s="10">
        <v>1.5470000000000001E-2</v>
      </c>
      <c r="C95" s="10">
        <v>0.31680312229459684</v>
      </c>
      <c r="D95" s="10">
        <v>2.002E-2</v>
      </c>
      <c r="E95" s="10">
        <v>2.5479999999999999E-2</v>
      </c>
      <c r="F95" s="10">
        <v>4.6159420289855077E-2</v>
      </c>
      <c r="G95" s="10">
        <v>0.18200000000000002</v>
      </c>
      <c r="H95" s="10">
        <v>4.0040000000000006E-2</v>
      </c>
      <c r="I95" s="10">
        <v>4.5500000000000006E-2</v>
      </c>
      <c r="J95" s="10">
        <v>9.1000000000000011E-2</v>
      </c>
      <c r="K95" s="10">
        <v>0.40950000000000003</v>
      </c>
      <c r="L95" s="10">
        <v>9.1000000000000011E-2</v>
      </c>
      <c r="M95" s="10">
        <v>9.1000000000000011E-2</v>
      </c>
      <c r="N95" s="10">
        <v>9.1000000000000011E-2</v>
      </c>
      <c r="O95" s="10">
        <v>0.6552</v>
      </c>
      <c r="P95" s="10">
        <v>8.3720000000000003E-2</v>
      </c>
      <c r="Q95" s="10">
        <v>7.2800000000000004E-2</v>
      </c>
    </row>
    <row r="96" spans="1:17" x14ac:dyDescent="0.2">
      <c r="A96">
        <v>92</v>
      </c>
      <c r="B96" s="10">
        <v>1.5640000000000001E-2</v>
      </c>
      <c r="C96" s="10">
        <v>0.32028447528684512</v>
      </c>
      <c r="D96" s="10">
        <v>2.0239999999999998E-2</v>
      </c>
      <c r="E96" s="10">
        <v>2.5760000000000002E-2</v>
      </c>
      <c r="F96" s="10">
        <v>4.6666666666666669E-2</v>
      </c>
      <c r="G96" s="10">
        <v>0.184</v>
      </c>
      <c r="H96" s="10">
        <v>4.0480000000000002E-2</v>
      </c>
      <c r="I96" s="10">
        <v>4.5999999999999999E-2</v>
      </c>
      <c r="J96" s="10">
        <v>9.1999999999999998E-2</v>
      </c>
      <c r="K96" s="10">
        <v>0.41400000000000003</v>
      </c>
      <c r="L96" s="10">
        <v>9.1999999999999998E-2</v>
      </c>
      <c r="M96" s="10">
        <v>9.1999999999999998E-2</v>
      </c>
      <c r="N96" s="10">
        <v>9.1999999999999998E-2</v>
      </c>
      <c r="O96" s="10">
        <v>0.66239999999999999</v>
      </c>
      <c r="P96" s="10">
        <v>8.4639999999999993E-2</v>
      </c>
      <c r="Q96" s="10">
        <v>7.3599999999999999E-2</v>
      </c>
    </row>
    <row r="97" spans="1:17" x14ac:dyDescent="0.2">
      <c r="A97">
        <v>93</v>
      </c>
      <c r="B97" s="10">
        <v>1.5810000000000001E-2</v>
      </c>
      <c r="C97" s="10">
        <v>0.32376582827909345</v>
      </c>
      <c r="D97" s="10">
        <v>2.0459999999999999E-2</v>
      </c>
      <c r="E97" s="10">
        <v>2.6040000000000001E-2</v>
      </c>
      <c r="F97" s="10">
        <v>4.7173913043478267E-2</v>
      </c>
      <c r="G97" s="10">
        <v>0.186</v>
      </c>
      <c r="H97" s="10">
        <v>4.0920000000000005E-2</v>
      </c>
      <c r="I97" s="10">
        <v>4.65E-2</v>
      </c>
      <c r="J97" s="10">
        <v>9.2999999999999999E-2</v>
      </c>
      <c r="K97" s="10">
        <v>0.41849999999999998</v>
      </c>
      <c r="L97" s="10">
        <v>9.2999999999999999E-2</v>
      </c>
      <c r="M97" s="10">
        <v>9.2999999999999999E-2</v>
      </c>
      <c r="N97" s="10">
        <v>9.2999999999999999E-2</v>
      </c>
      <c r="O97" s="10">
        <v>0.66959999999999997</v>
      </c>
      <c r="P97" s="10">
        <v>8.5559999999999997E-2</v>
      </c>
      <c r="Q97" s="10">
        <v>7.4400000000000008E-2</v>
      </c>
    </row>
    <row r="98" spans="1:17" x14ac:dyDescent="0.2">
      <c r="A98">
        <v>94</v>
      </c>
      <c r="B98" s="10">
        <v>1.5980000000000001E-2</v>
      </c>
      <c r="C98" s="10">
        <v>0.32724718127134178</v>
      </c>
      <c r="D98" s="10">
        <v>2.068E-2</v>
      </c>
      <c r="E98" s="10">
        <v>2.632E-2</v>
      </c>
      <c r="F98" s="10">
        <v>4.7681159420289859E-2</v>
      </c>
      <c r="G98" s="10">
        <v>0.188</v>
      </c>
      <c r="H98" s="10">
        <v>4.1360000000000001E-2</v>
      </c>
      <c r="I98" s="10">
        <v>4.7E-2</v>
      </c>
      <c r="J98" s="10">
        <v>9.4E-2</v>
      </c>
      <c r="K98" s="10">
        <v>0.42299999999999999</v>
      </c>
      <c r="L98" s="10">
        <v>9.4E-2</v>
      </c>
      <c r="M98" s="10">
        <v>9.4E-2</v>
      </c>
      <c r="N98" s="10">
        <v>9.4E-2</v>
      </c>
      <c r="O98" s="10">
        <v>0.67679999999999996</v>
      </c>
      <c r="P98" s="10">
        <v>8.6480000000000001E-2</v>
      </c>
      <c r="Q98" s="10">
        <v>7.5200000000000003E-2</v>
      </c>
    </row>
    <row r="99" spans="1:17" x14ac:dyDescent="0.2">
      <c r="A99">
        <v>95</v>
      </c>
      <c r="B99" s="10">
        <v>1.6150000000000001E-2</v>
      </c>
      <c r="C99" s="10">
        <v>0.33072853426359006</v>
      </c>
      <c r="D99" s="10">
        <v>2.0899999999999998E-2</v>
      </c>
      <c r="E99" s="10">
        <v>2.6600000000000002E-2</v>
      </c>
      <c r="F99" s="10">
        <v>4.8188405797101451E-2</v>
      </c>
      <c r="G99" s="10">
        <v>0.19</v>
      </c>
      <c r="H99" s="10">
        <v>4.1800000000000004E-2</v>
      </c>
      <c r="I99" s="10">
        <v>4.7500000000000001E-2</v>
      </c>
      <c r="J99" s="10">
        <v>9.5000000000000001E-2</v>
      </c>
      <c r="K99" s="10">
        <v>0.42749999999999999</v>
      </c>
      <c r="L99" s="10">
        <v>9.5000000000000001E-2</v>
      </c>
      <c r="M99" s="10">
        <v>9.5000000000000001E-2</v>
      </c>
      <c r="N99" s="10">
        <v>9.5000000000000001E-2</v>
      </c>
      <c r="O99" s="10">
        <v>0.68399999999999994</v>
      </c>
      <c r="P99" s="10">
        <v>8.7400000000000005E-2</v>
      </c>
      <c r="Q99" s="10">
        <v>7.5999999999999998E-2</v>
      </c>
    </row>
    <row r="100" spans="1:17" x14ac:dyDescent="0.2">
      <c r="A100">
        <v>96</v>
      </c>
      <c r="B100" s="10">
        <v>1.6320000000000001E-2</v>
      </c>
      <c r="C100" s="10">
        <v>0.33420988725583839</v>
      </c>
      <c r="D100" s="10">
        <v>2.112E-2</v>
      </c>
      <c r="E100" s="10">
        <v>2.6880000000000001E-2</v>
      </c>
      <c r="F100" s="10">
        <v>4.869565217391305E-2</v>
      </c>
      <c r="G100" s="10">
        <v>0.192</v>
      </c>
      <c r="H100" s="10">
        <v>4.2240000000000007E-2</v>
      </c>
      <c r="I100" s="10">
        <v>4.8000000000000001E-2</v>
      </c>
      <c r="J100" s="10">
        <v>9.6000000000000002E-2</v>
      </c>
      <c r="K100" s="10">
        <v>0.432</v>
      </c>
      <c r="L100" s="10">
        <v>9.6000000000000002E-2</v>
      </c>
      <c r="M100" s="10">
        <v>9.6000000000000002E-2</v>
      </c>
      <c r="N100" s="10">
        <v>9.6000000000000002E-2</v>
      </c>
      <c r="O100" s="10">
        <v>0.69119999999999993</v>
      </c>
      <c r="P100" s="10">
        <v>8.8319999999999996E-2</v>
      </c>
      <c r="Q100" s="10">
        <v>7.6800000000000007E-2</v>
      </c>
    </row>
    <row r="101" spans="1:17" x14ac:dyDescent="0.2">
      <c r="A101">
        <v>97</v>
      </c>
      <c r="B101" s="10">
        <v>1.6490000000000001E-2</v>
      </c>
      <c r="C101" s="10">
        <v>0.33769124024808672</v>
      </c>
      <c r="D101" s="10">
        <v>2.1339999999999998E-2</v>
      </c>
      <c r="E101" s="10">
        <v>2.716E-2</v>
      </c>
      <c r="F101" s="10">
        <v>4.9202898550724641E-2</v>
      </c>
      <c r="G101" s="10">
        <v>0.19400000000000001</v>
      </c>
      <c r="H101" s="10">
        <v>4.2680000000000003E-2</v>
      </c>
      <c r="I101" s="10">
        <v>4.8500000000000001E-2</v>
      </c>
      <c r="J101" s="10">
        <v>9.7000000000000003E-2</v>
      </c>
      <c r="K101" s="10">
        <v>0.4365</v>
      </c>
      <c r="L101" s="10">
        <v>9.7000000000000003E-2</v>
      </c>
      <c r="M101" s="10">
        <v>9.7000000000000003E-2</v>
      </c>
      <c r="N101" s="10">
        <v>9.7000000000000003E-2</v>
      </c>
      <c r="O101" s="10">
        <v>0.69840000000000002</v>
      </c>
      <c r="P101" s="10">
        <v>8.924E-2</v>
      </c>
      <c r="Q101" s="10">
        <v>7.7600000000000002E-2</v>
      </c>
    </row>
    <row r="102" spans="1:17" x14ac:dyDescent="0.2">
      <c r="A102">
        <v>98</v>
      </c>
      <c r="B102" s="10">
        <v>1.6660000000000001E-2</v>
      </c>
      <c r="C102" s="10">
        <v>0.34117259324033505</v>
      </c>
      <c r="D102" s="10">
        <v>2.1559999999999999E-2</v>
      </c>
      <c r="E102" s="10">
        <v>2.7439999999999999E-2</v>
      </c>
      <c r="F102" s="10">
        <v>4.971014492753624E-2</v>
      </c>
      <c r="G102" s="10">
        <v>0.19600000000000001</v>
      </c>
      <c r="H102" s="10">
        <v>4.3120000000000006E-2</v>
      </c>
      <c r="I102" s="10">
        <v>4.9000000000000002E-2</v>
      </c>
      <c r="J102" s="10">
        <v>9.8000000000000004E-2</v>
      </c>
      <c r="K102" s="10">
        <v>0.441</v>
      </c>
      <c r="L102" s="10">
        <v>9.8000000000000004E-2</v>
      </c>
      <c r="M102" s="10">
        <v>9.8000000000000004E-2</v>
      </c>
      <c r="N102" s="10">
        <v>9.8000000000000004E-2</v>
      </c>
      <c r="O102" s="10">
        <v>0.7056</v>
      </c>
      <c r="P102" s="10">
        <v>9.0160000000000004E-2</v>
      </c>
      <c r="Q102" s="10">
        <v>7.8399999999999997E-2</v>
      </c>
    </row>
    <row r="103" spans="1:17" x14ac:dyDescent="0.2">
      <c r="A103">
        <v>99</v>
      </c>
      <c r="B103" s="10">
        <v>1.6830000000000001E-2</v>
      </c>
      <c r="C103" s="10">
        <v>0.34465394623258333</v>
      </c>
      <c r="D103" s="10">
        <v>2.1779999999999997E-2</v>
      </c>
      <c r="E103" s="10">
        <v>2.7720000000000002E-2</v>
      </c>
      <c r="F103" s="10">
        <v>5.0217391304347832E-2</v>
      </c>
      <c r="G103" s="10">
        <v>0.19800000000000001</v>
      </c>
      <c r="H103" s="10">
        <v>4.3560000000000001E-2</v>
      </c>
      <c r="I103" s="10">
        <v>4.9500000000000002E-2</v>
      </c>
      <c r="J103" s="10">
        <v>9.9000000000000005E-2</v>
      </c>
      <c r="K103" s="10">
        <v>0.44550000000000001</v>
      </c>
      <c r="L103" s="10">
        <v>9.9000000000000005E-2</v>
      </c>
      <c r="M103" s="10">
        <v>9.9000000000000005E-2</v>
      </c>
      <c r="N103" s="10">
        <v>9.9000000000000005E-2</v>
      </c>
      <c r="O103" s="10">
        <v>0.71279999999999999</v>
      </c>
      <c r="P103" s="10">
        <v>9.1079999999999994E-2</v>
      </c>
      <c r="Q103" s="10">
        <v>7.9200000000000007E-2</v>
      </c>
    </row>
    <row r="104" spans="1:17" x14ac:dyDescent="0.2">
      <c r="A104">
        <v>100</v>
      </c>
      <c r="B104" s="10">
        <v>1.7000000000000001E-2</v>
      </c>
      <c r="C104" s="10">
        <v>0.34813529922483166</v>
      </c>
      <c r="D104" s="10">
        <v>2.1999999999999999E-2</v>
      </c>
      <c r="E104" s="10">
        <v>2.8000000000000001E-2</v>
      </c>
      <c r="F104" s="10">
        <v>5.0724637681159424E-2</v>
      </c>
      <c r="G104" s="10">
        <v>0.2</v>
      </c>
      <c r="H104" s="10">
        <v>4.4000000000000004E-2</v>
      </c>
      <c r="I104" s="10">
        <v>0.05</v>
      </c>
      <c r="J104" s="10">
        <v>0.1</v>
      </c>
      <c r="K104" s="10">
        <v>0.45</v>
      </c>
      <c r="L104" s="10">
        <v>0.1</v>
      </c>
      <c r="M104" s="10">
        <v>0.1</v>
      </c>
      <c r="N104" s="10">
        <v>0.1</v>
      </c>
      <c r="O104" s="10">
        <v>0.72</v>
      </c>
      <c r="P104" s="10">
        <v>9.1999999999999998E-2</v>
      </c>
      <c r="Q104" s="10">
        <v>0.08</v>
      </c>
    </row>
    <row r="105" spans="1:17" x14ac:dyDescent="0.2">
      <c r="A105">
        <v>101</v>
      </c>
      <c r="B105" s="10">
        <v>1.7520000000000001E-2</v>
      </c>
      <c r="C105" s="10">
        <v>0.35173321973593258</v>
      </c>
      <c r="D105" s="10">
        <v>2.2629999999999997E-2</v>
      </c>
      <c r="E105" s="10">
        <v>2.8830000000000001E-2</v>
      </c>
      <c r="F105" s="10">
        <v>5.1231884057971022E-2</v>
      </c>
      <c r="G105" s="10">
        <v>0.20200000000000001</v>
      </c>
      <c r="H105" s="10">
        <v>4.4440000000000007E-2</v>
      </c>
      <c r="I105" s="10">
        <v>5.0500000000000003E-2</v>
      </c>
      <c r="J105" s="10">
        <v>0.10110000000000001</v>
      </c>
      <c r="K105" s="10">
        <v>0.45490000000000003</v>
      </c>
      <c r="L105" s="10">
        <v>0.10135000000000001</v>
      </c>
      <c r="M105" s="10">
        <v>0.1018</v>
      </c>
      <c r="N105" s="10">
        <v>0.10120000000000001</v>
      </c>
      <c r="O105" s="10">
        <v>0.7278</v>
      </c>
      <c r="P105" s="10">
        <v>9.3409999999999993E-2</v>
      </c>
      <c r="Q105" s="10">
        <v>8.1699999999999995E-2</v>
      </c>
    </row>
    <row r="106" spans="1:17" x14ac:dyDescent="0.2">
      <c r="A106">
        <v>102</v>
      </c>
      <c r="B106" s="10">
        <v>1.804E-2</v>
      </c>
      <c r="C106" s="10">
        <v>0.35533114024703344</v>
      </c>
      <c r="D106" s="10">
        <v>2.3259999999999999E-2</v>
      </c>
      <c r="E106" s="10">
        <v>2.9659999999999999E-2</v>
      </c>
      <c r="F106" s="10">
        <v>5.1739130434782614E-2</v>
      </c>
      <c r="G106" s="10">
        <v>0.20400000000000001</v>
      </c>
      <c r="H106" s="10">
        <v>4.4880000000000003E-2</v>
      </c>
      <c r="I106" s="10">
        <v>5.1000000000000004E-2</v>
      </c>
      <c r="J106" s="10">
        <v>0.1022</v>
      </c>
      <c r="K106" s="10">
        <v>0.45979999999999999</v>
      </c>
      <c r="L106" s="10">
        <v>0.1027</v>
      </c>
      <c r="M106" s="10">
        <v>0.10360000000000001</v>
      </c>
      <c r="N106" s="10">
        <v>0.1024</v>
      </c>
      <c r="O106" s="10">
        <v>0.73559999999999992</v>
      </c>
      <c r="P106" s="10">
        <v>9.4820000000000002E-2</v>
      </c>
      <c r="Q106" s="10">
        <v>8.3400000000000002E-2</v>
      </c>
    </row>
    <row r="107" spans="1:17" x14ac:dyDescent="0.2">
      <c r="A107">
        <v>103</v>
      </c>
      <c r="B107" s="10">
        <v>1.856E-2</v>
      </c>
      <c r="C107" s="10">
        <v>0.35892906075813436</v>
      </c>
      <c r="D107" s="10">
        <v>2.3889999999999998E-2</v>
      </c>
      <c r="E107" s="10">
        <v>3.049E-2</v>
      </c>
      <c r="F107" s="10">
        <v>5.2246376811594206E-2</v>
      </c>
      <c r="G107" s="10">
        <v>0.20600000000000002</v>
      </c>
      <c r="H107" s="10">
        <v>4.5320000000000006E-2</v>
      </c>
      <c r="I107" s="10">
        <v>5.1500000000000004E-2</v>
      </c>
      <c r="J107" s="10">
        <v>0.1033</v>
      </c>
      <c r="K107" s="10">
        <v>0.4647</v>
      </c>
      <c r="L107" s="10">
        <v>0.10405</v>
      </c>
      <c r="M107" s="10">
        <v>0.10540000000000001</v>
      </c>
      <c r="N107" s="10">
        <v>0.10360000000000001</v>
      </c>
      <c r="O107" s="10">
        <v>0.74339999999999995</v>
      </c>
      <c r="P107" s="10">
        <v>9.6229999999999996E-2</v>
      </c>
      <c r="Q107" s="10">
        <v>8.5099999999999995E-2</v>
      </c>
    </row>
    <row r="108" spans="1:17" x14ac:dyDescent="0.2">
      <c r="A108">
        <v>104</v>
      </c>
      <c r="B108" s="10">
        <v>1.908E-2</v>
      </c>
      <c r="C108" s="10">
        <v>0.36252698126923527</v>
      </c>
      <c r="D108" s="10">
        <v>2.452E-2</v>
      </c>
      <c r="E108" s="10">
        <v>3.1320000000000001E-2</v>
      </c>
      <c r="F108" s="10">
        <v>5.2753623188405804E-2</v>
      </c>
      <c r="G108" s="10">
        <v>0.20800000000000002</v>
      </c>
      <c r="H108" s="10">
        <v>4.5760000000000002E-2</v>
      </c>
      <c r="I108" s="10">
        <v>5.2000000000000005E-2</v>
      </c>
      <c r="J108" s="10">
        <v>0.10440000000000001</v>
      </c>
      <c r="K108" s="10">
        <v>0.46960000000000002</v>
      </c>
      <c r="L108" s="10">
        <v>0.10540000000000001</v>
      </c>
      <c r="M108" s="10">
        <v>0.1072</v>
      </c>
      <c r="N108" s="10">
        <v>0.1048</v>
      </c>
      <c r="O108" s="10">
        <v>0.75119999999999998</v>
      </c>
      <c r="P108" s="10">
        <v>9.7640000000000005E-2</v>
      </c>
      <c r="Q108" s="10">
        <v>8.6800000000000002E-2</v>
      </c>
    </row>
    <row r="109" spans="1:17" x14ac:dyDescent="0.2">
      <c r="A109">
        <v>105</v>
      </c>
      <c r="B109" s="10">
        <v>1.9600000000000003E-2</v>
      </c>
      <c r="C109" s="10">
        <v>0.36612490178033619</v>
      </c>
      <c r="D109" s="10">
        <v>2.5149999999999999E-2</v>
      </c>
      <c r="E109" s="10">
        <v>3.2149999999999998E-2</v>
      </c>
      <c r="F109" s="10">
        <v>5.3260869565217396E-2</v>
      </c>
      <c r="G109" s="10">
        <v>0.21000000000000002</v>
      </c>
      <c r="H109" s="10">
        <v>4.6200000000000005E-2</v>
      </c>
      <c r="I109" s="10">
        <v>5.2500000000000005E-2</v>
      </c>
      <c r="J109" s="10">
        <v>0.10550000000000001</v>
      </c>
      <c r="K109" s="10">
        <v>0.47450000000000003</v>
      </c>
      <c r="L109" s="10">
        <v>0.10675000000000001</v>
      </c>
      <c r="M109" s="10">
        <v>0.10900000000000001</v>
      </c>
      <c r="N109" s="10">
        <v>0.10600000000000001</v>
      </c>
      <c r="O109" s="10">
        <v>0.75900000000000001</v>
      </c>
      <c r="P109" s="10">
        <v>9.9049999999999999E-2</v>
      </c>
      <c r="Q109" s="10">
        <v>8.8499999999999995E-2</v>
      </c>
    </row>
    <row r="110" spans="1:17" x14ac:dyDescent="0.2">
      <c r="A110">
        <v>106</v>
      </c>
      <c r="B110" s="10">
        <v>2.0120000000000002E-2</v>
      </c>
      <c r="C110" s="10">
        <v>0.36972282229143705</v>
      </c>
      <c r="D110" s="10">
        <v>2.5780000000000001E-2</v>
      </c>
      <c r="E110" s="10">
        <v>3.2980000000000002E-2</v>
      </c>
      <c r="F110" s="10">
        <v>5.3768115942028988E-2</v>
      </c>
      <c r="G110" s="10">
        <v>0.21200000000000002</v>
      </c>
      <c r="H110" s="10">
        <v>4.6640000000000008E-2</v>
      </c>
      <c r="I110" s="10">
        <v>5.3000000000000005E-2</v>
      </c>
      <c r="J110" s="10">
        <v>0.1066</v>
      </c>
      <c r="K110" s="10">
        <v>0.47939999999999999</v>
      </c>
      <c r="L110" s="10">
        <v>0.1081</v>
      </c>
      <c r="M110" s="10">
        <v>0.11080000000000001</v>
      </c>
      <c r="N110" s="10">
        <v>0.1072</v>
      </c>
      <c r="O110" s="10">
        <v>0.76679999999999993</v>
      </c>
      <c r="P110" s="10">
        <v>0.10045999999999999</v>
      </c>
      <c r="Q110" s="10">
        <v>9.0200000000000002E-2</v>
      </c>
    </row>
    <row r="111" spans="1:17" x14ac:dyDescent="0.2">
      <c r="A111">
        <v>107</v>
      </c>
      <c r="B111" s="10">
        <v>2.0640000000000002E-2</v>
      </c>
      <c r="C111" s="10">
        <v>0.37332074280253796</v>
      </c>
      <c r="D111" s="10">
        <v>2.6409999999999999E-2</v>
      </c>
      <c r="E111" s="10">
        <v>3.381E-2</v>
      </c>
      <c r="F111" s="10">
        <v>5.4275362318840586E-2</v>
      </c>
      <c r="G111" s="10">
        <v>0.21400000000000002</v>
      </c>
      <c r="H111" s="10">
        <v>4.7080000000000004E-2</v>
      </c>
      <c r="I111" s="10">
        <v>5.3500000000000006E-2</v>
      </c>
      <c r="J111" s="10">
        <v>0.1077</v>
      </c>
      <c r="K111" s="10">
        <v>0.48430000000000001</v>
      </c>
      <c r="L111" s="10">
        <v>0.10945000000000001</v>
      </c>
      <c r="M111" s="10">
        <v>0.11260000000000001</v>
      </c>
      <c r="N111" s="10">
        <v>0.10840000000000001</v>
      </c>
      <c r="O111" s="10">
        <v>0.77459999999999996</v>
      </c>
      <c r="P111" s="10">
        <v>0.10187</v>
      </c>
      <c r="Q111" s="10">
        <v>9.1899999999999996E-2</v>
      </c>
    </row>
    <row r="112" spans="1:17" x14ac:dyDescent="0.2">
      <c r="A112">
        <v>108</v>
      </c>
      <c r="B112" s="10">
        <v>2.1160000000000002E-2</v>
      </c>
      <c r="C112" s="10">
        <v>0.37691866331363888</v>
      </c>
      <c r="D112" s="10">
        <v>2.7039999999999998E-2</v>
      </c>
      <c r="E112" s="10">
        <v>3.4640000000000004E-2</v>
      </c>
      <c r="F112" s="10">
        <v>5.4782608695652178E-2</v>
      </c>
      <c r="G112" s="10">
        <v>0.21600000000000003</v>
      </c>
      <c r="H112" s="10">
        <v>4.7520000000000007E-2</v>
      </c>
      <c r="I112" s="10">
        <v>5.4000000000000006E-2</v>
      </c>
      <c r="J112" s="10">
        <v>0.10880000000000001</v>
      </c>
      <c r="K112" s="10">
        <v>0.48920000000000002</v>
      </c>
      <c r="L112" s="10">
        <v>0.11080000000000001</v>
      </c>
      <c r="M112" s="10">
        <v>0.1144</v>
      </c>
      <c r="N112" s="10">
        <v>0.1096</v>
      </c>
      <c r="O112" s="10">
        <v>0.78239999999999998</v>
      </c>
      <c r="P112" s="10">
        <v>0.10328</v>
      </c>
      <c r="Q112" s="10">
        <v>9.3600000000000003E-2</v>
      </c>
    </row>
    <row r="113" spans="1:17" x14ac:dyDescent="0.2">
      <c r="A113">
        <v>109</v>
      </c>
      <c r="B113" s="10">
        <v>2.1680000000000001E-2</v>
      </c>
      <c r="C113" s="10">
        <v>0.38051658382473974</v>
      </c>
      <c r="D113" s="10">
        <v>2.767E-2</v>
      </c>
      <c r="E113" s="10">
        <v>3.5470000000000002E-2</v>
      </c>
      <c r="F113" s="10">
        <v>5.528985507246377E-2</v>
      </c>
      <c r="G113" s="10">
        <v>0.218</v>
      </c>
      <c r="H113" s="10">
        <v>4.7960000000000003E-2</v>
      </c>
      <c r="I113" s="10">
        <v>5.45E-2</v>
      </c>
      <c r="J113" s="10">
        <v>0.1099</v>
      </c>
      <c r="K113" s="10">
        <v>0.49409999999999998</v>
      </c>
      <c r="L113" s="10">
        <v>0.11215</v>
      </c>
      <c r="M113" s="10">
        <v>0.11620000000000001</v>
      </c>
      <c r="N113" s="10">
        <v>0.11080000000000001</v>
      </c>
      <c r="O113" s="10">
        <v>0.79020000000000001</v>
      </c>
      <c r="P113" s="10">
        <v>0.10469000000000001</v>
      </c>
      <c r="Q113" s="10">
        <v>9.5299999999999996E-2</v>
      </c>
    </row>
    <row r="114" spans="1:17" x14ac:dyDescent="0.2">
      <c r="A114">
        <v>110</v>
      </c>
      <c r="B114" s="10">
        <v>2.2200000000000001E-2</v>
      </c>
      <c r="C114" s="10">
        <v>0.38411450433584066</v>
      </c>
      <c r="D114" s="10">
        <v>2.8299999999999999E-2</v>
      </c>
      <c r="E114" s="10">
        <v>3.6299999999999999E-2</v>
      </c>
      <c r="F114" s="10">
        <v>5.5797101449275369E-2</v>
      </c>
      <c r="G114" s="10">
        <v>0.22</v>
      </c>
      <c r="H114" s="10">
        <v>4.8400000000000006E-2</v>
      </c>
      <c r="I114" s="10">
        <v>5.5E-2</v>
      </c>
      <c r="J114" s="10">
        <v>0.111</v>
      </c>
      <c r="K114" s="10">
        <v>0.499</v>
      </c>
      <c r="L114" s="10">
        <v>0.1135</v>
      </c>
      <c r="M114" s="10">
        <v>0.11800000000000001</v>
      </c>
      <c r="N114" s="10">
        <v>0.112</v>
      </c>
      <c r="O114" s="10">
        <v>0.79799999999999993</v>
      </c>
      <c r="P114" s="10">
        <v>0.1061</v>
      </c>
      <c r="Q114" s="10">
        <v>9.7000000000000003E-2</v>
      </c>
    </row>
    <row r="115" spans="1:17" x14ac:dyDescent="0.2">
      <c r="A115">
        <v>111</v>
      </c>
      <c r="B115" s="10">
        <v>2.2720000000000001E-2</v>
      </c>
      <c r="C115" s="10">
        <v>0.38771242484694157</v>
      </c>
      <c r="D115" s="10">
        <v>2.8930000000000001E-2</v>
      </c>
      <c r="E115" s="10">
        <v>3.7130000000000003E-2</v>
      </c>
      <c r="F115" s="10">
        <v>5.630434782608696E-2</v>
      </c>
      <c r="G115" s="10">
        <v>0.222</v>
      </c>
      <c r="H115" s="10">
        <v>4.8840000000000001E-2</v>
      </c>
      <c r="I115" s="10">
        <v>5.5500000000000001E-2</v>
      </c>
      <c r="J115" s="10">
        <v>0.11210000000000001</v>
      </c>
      <c r="K115" s="10">
        <v>0.50390000000000001</v>
      </c>
      <c r="L115" s="10">
        <v>0.11485000000000001</v>
      </c>
      <c r="M115" s="10">
        <v>0.1198</v>
      </c>
      <c r="N115" s="10">
        <v>0.11320000000000001</v>
      </c>
      <c r="O115" s="10">
        <v>0.80579999999999996</v>
      </c>
      <c r="P115" s="10">
        <v>0.10750999999999999</v>
      </c>
      <c r="Q115" s="10">
        <v>9.8699999999999996E-2</v>
      </c>
    </row>
    <row r="116" spans="1:17" x14ac:dyDescent="0.2">
      <c r="A116">
        <v>112</v>
      </c>
      <c r="B116" s="10">
        <v>2.324E-2</v>
      </c>
      <c r="C116" s="10">
        <v>0.39131034535804249</v>
      </c>
      <c r="D116" s="10">
        <v>2.9559999999999999E-2</v>
      </c>
      <c r="E116" s="10">
        <v>3.7960000000000001E-2</v>
      </c>
      <c r="F116" s="10">
        <v>5.6811594202898559E-2</v>
      </c>
      <c r="G116" s="10">
        <v>0.224</v>
      </c>
      <c r="H116" s="10">
        <v>4.9280000000000004E-2</v>
      </c>
      <c r="I116" s="10">
        <v>5.6000000000000001E-2</v>
      </c>
      <c r="J116" s="10">
        <v>0.11320000000000001</v>
      </c>
      <c r="K116" s="10">
        <v>0.50880000000000003</v>
      </c>
      <c r="L116" s="10">
        <v>0.1162</v>
      </c>
      <c r="M116" s="10">
        <v>0.12160000000000001</v>
      </c>
      <c r="N116" s="10">
        <v>0.1144</v>
      </c>
      <c r="O116" s="10">
        <v>0.81359999999999999</v>
      </c>
      <c r="P116" s="10">
        <v>0.10892</v>
      </c>
      <c r="Q116" s="10">
        <v>0.1004</v>
      </c>
    </row>
    <row r="117" spans="1:17" x14ac:dyDescent="0.2">
      <c r="A117">
        <v>113</v>
      </c>
      <c r="B117" s="10">
        <v>2.3760000000000003E-2</v>
      </c>
      <c r="C117" s="10">
        <v>0.39490826586914335</v>
      </c>
      <c r="D117" s="10">
        <v>3.0189999999999998E-2</v>
      </c>
      <c r="E117" s="10">
        <v>3.8789999999999998E-2</v>
      </c>
      <c r="F117" s="10">
        <v>5.7318840579710151E-2</v>
      </c>
      <c r="G117" s="10">
        <v>0.22600000000000001</v>
      </c>
      <c r="H117" s="10">
        <v>4.9720000000000007E-2</v>
      </c>
      <c r="I117" s="10">
        <v>5.6500000000000002E-2</v>
      </c>
      <c r="J117" s="10">
        <v>0.1143</v>
      </c>
      <c r="K117" s="10">
        <v>0.51370000000000005</v>
      </c>
      <c r="L117" s="10">
        <v>0.11755</v>
      </c>
      <c r="M117" s="10">
        <v>0.12340000000000001</v>
      </c>
      <c r="N117" s="10">
        <v>0.11560000000000001</v>
      </c>
      <c r="O117" s="10">
        <v>0.82140000000000002</v>
      </c>
      <c r="P117" s="10">
        <v>0.11033</v>
      </c>
      <c r="Q117" s="10">
        <v>0.1021</v>
      </c>
    </row>
    <row r="118" spans="1:17" x14ac:dyDescent="0.2">
      <c r="A118">
        <v>114</v>
      </c>
      <c r="B118" s="10">
        <v>2.4280000000000003E-2</v>
      </c>
      <c r="C118" s="10">
        <v>0.39850618638024426</v>
      </c>
      <c r="D118" s="10">
        <v>3.082E-2</v>
      </c>
      <c r="E118" s="10">
        <v>3.9620000000000002E-2</v>
      </c>
      <c r="F118" s="10">
        <v>5.7826086956521743E-2</v>
      </c>
      <c r="G118" s="10">
        <v>0.22800000000000001</v>
      </c>
      <c r="H118" s="10">
        <v>5.0160000000000003E-2</v>
      </c>
      <c r="I118" s="10">
        <v>5.7000000000000002E-2</v>
      </c>
      <c r="J118" s="10">
        <v>0.1154</v>
      </c>
      <c r="K118" s="10">
        <v>0.51859999999999995</v>
      </c>
      <c r="L118" s="10">
        <v>0.11890000000000001</v>
      </c>
      <c r="M118" s="10">
        <v>0.12520000000000001</v>
      </c>
      <c r="N118" s="10">
        <v>0.1168</v>
      </c>
      <c r="O118" s="10">
        <v>0.82919999999999994</v>
      </c>
      <c r="P118" s="10">
        <v>0.11174000000000001</v>
      </c>
      <c r="Q118" s="10">
        <v>0.1038</v>
      </c>
    </row>
    <row r="119" spans="1:17" x14ac:dyDescent="0.2">
      <c r="A119">
        <v>115</v>
      </c>
      <c r="B119" s="10">
        <v>2.4800000000000003E-2</v>
      </c>
      <c r="C119" s="10">
        <v>0.40210410689134518</v>
      </c>
      <c r="D119" s="10">
        <v>3.1449999999999999E-2</v>
      </c>
      <c r="E119" s="10">
        <v>4.045E-2</v>
      </c>
      <c r="F119" s="10">
        <v>5.8333333333333341E-2</v>
      </c>
      <c r="G119" s="10">
        <v>0.23</v>
      </c>
      <c r="H119" s="10">
        <v>5.0600000000000006E-2</v>
      </c>
      <c r="I119" s="10">
        <v>5.7500000000000002E-2</v>
      </c>
      <c r="J119" s="10">
        <v>0.11650000000000001</v>
      </c>
      <c r="K119" s="10">
        <v>0.52349999999999997</v>
      </c>
      <c r="L119" s="10">
        <v>0.12025</v>
      </c>
      <c r="M119" s="10">
        <v>0.127</v>
      </c>
      <c r="N119" s="10">
        <v>0.11800000000000001</v>
      </c>
      <c r="O119" s="10">
        <v>0.83699999999999997</v>
      </c>
      <c r="P119" s="10">
        <v>0.11315</v>
      </c>
      <c r="Q119" s="10">
        <v>0.1055</v>
      </c>
    </row>
    <row r="120" spans="1:17" x14ac:dyDescent="0.2">
      <c r="A120">
        <v>116</v>
      </c>
      <c r="B120" s="10">
        <v>2.5320000000000002E-2</v>
      </c>
      <c r="C120" s="10">
        <v>0.4057020274024461</v>
      </c>
      <c r="D120" s="10">
        <v>3.2079999999999997E-2</v>
      </c>
      <c r="E120" s="10">
        <v>4.1279999999999997E-2</v>
      </c>
      <c r="F120" s="10">
        <v>5.8840579710144933E-2</v>
      </c>
      <c r="G120" s="10">
        <v>0.23200000000000001</v>
      </c>
      <c r="H120" s="10">
        <v>5.1040000000000002E-2</v>
      </c>
      <c r="I120" s="10">
        <v>5.8000000000000003E-2</v>
      </c>
      <c r="J120" s="10">
        <v>0.11760000000000001</v>
      </c>
      <c r="K120" s="10">
        <v>0.52839999999999998</v>
      </c>
      <c r="L120" s="10">
        <v>0.1216</v>
      </c>
      <c r="M120" s="10">
        <v>0.1288</v>
      </c>
      <c r="N120" s="10">
        <v>0.1192</v>
      </c>
      <c r="O120" s="10">
        <v>0.8448</v>
      </c>
      <c r="P120" s="10">
        <v>0.11456</v>
      </c>
      <c r="Q120" s="10">
        <v>0.1072</v>
      </c>
    </row>
    <row r="121" spans="1:17" x14ac:dyDescent="0.2">
      <c r="A121">
        <v>117</v>
      </c>
      <c r="B121" s="10">
        <v>2.5840000000000002E-2</v>
      </c>
      <c r="C121" s="10">
        <v>0.40929994791354696</v>
      </c>
      <c r="D121" s="10">
        <v>3.2710000000000003E-2</v>
      </c>
      <c r="E121" s="10">
        <v>4.2110000000000002E-2</v>
      </c>
      <c r="F121" s="10">
        <v>5.9347826086956525E-2</v>
      </c>
      <c r="G121" s="10">
        <v>0.23400000000000001</v>
      </c>
      <c r="H121" s="10">
        <v>5.1480000000000005E-2</v>
      </c>
      <c r="I121" s="10">
        <v>5.8500000000000003E-2</v>
      </c>
      <c r="J121" s="10">
        <v>0.1187</v>
      </c>
      <c r="K121" s="10">
        <v>0.5333</v>
      </c>
      <c r="L121" s="10">
        <v>0.12295</v>
      </c>
      <c r="M121" s="10">
        <v>0.13060000000000002</v>
      </c>
      <c r="N121" s="10">
        <v>0.12040000000000001</v>
      </c>
      <c r="O121" s="10">
        <v>0.85260000000000002</v>
      </c>
      <c r="P121" s="10">
        <v>0.11597</v>
      </c>
      <c r="Q121" s="10">
        <v>0.1089</v>
      </c>
    </row>
    <row r="122" spans="1:17" x14ac:dyDescent="0.2">
      <c r="A122">
        <v>118</v>
      </c>
      <c r="B122" s="10">
        <v>2.6360000000000001E-2</v>
      </c>
      <c r="C122" s="10">
        <v>0.41289786842464787</v>
      </c>
      <c r="D122" s="10">
        <v>3.3340000000000002E-2</v>
      </c>
      <c r="E122" s="10">
        <v>4.2939999999999999E-2</v>
      </c>
      <c r="F122" s="10">
        <v>5.9855072463768123E-2</v>
      </c>
      <c r="G122" s="10">
        <v>0.23600000000000002</v>
      </c>
      <c r="H122" s="10">
        <v>5.1920000000000008E-2</v>
      </c>
      <c r="I122" s="10">
        <v>5.9000000000000004E-2</v>
      </c>
      <c r="J122" s="10">
        <v>0.1198</v>
      </c>
      <c r="K122" s="10">
        <v>0.53820000000000001</v>
      </c>
      <c r="L122" s="10">
        <v>0.12430000000000001</v>
      </c>
      <c r="M122" s="10">
        <v>0.13240000000000002</v>
      </c>
      <c r="N122" s="10">
        <v>0.1216</v>
      </c>
      <c r="O122" s="10">
        <v>0.86039999999999994</v>
      </c>
      <c r="P122" s="10">
        <v>0.11738</v>
      </c>
      <c r="Q122" s="10">
        <v>0.1106</v>
      </c>
    </row>
    <row r="123" spans="1:17" x14ac:dyDescent="0.2">
      <c r="A123">
        <v>119</v>
      </c>
      <c r="B123" s="10">
        <v>2.6880000000000001E-2</v>
      </c>
      <c r="C123" s="10">
        <v>0.41649578893574879</v>
      </c>
      <c r="D123" s="10">
        <v>3.397E-2</v>
      </c>
      <c r="E123" s="10">
        <v>4.3770000000000003E-2</v>
      </c>
      <c r="F123" s="10">
        <v>6.0362318840579715E-2</v>
      </c>
      <c r="G123" s="10">
        <v>0.23800000000000002</v>
      </c>
      <c r="H123" s="10">
        <v>5.2360000000000004E-2</v>
      </c>
      <c r="I123" s="10">
        <v>5.9500000000000004E-2</v>
      </c>
      <c r="J123" s="10">
        <v>0.12090000000000001</v>
      </c>
      <c r="K123" s="10">
        <v>0.54310000000000003</v>
      </c>
      <c r="L123" s="10">
        <v>0.12565000000000001</v>
      </c>
      <c r="M123" s="10">
        <v>0.13420000000000001</v>
      </c>
      <c r="N123" s="10">
        <v>0.12280000000000001</v>
      </c>
      <c r="O123" s="10">
        <v>0.86819999999999997</v>
      </c>
      <c r="P123" s="10">
        <v>0.11879000000000001</v>
      </c>
      <c r="Q123" s="10">
        <v>0.1123</v>
      </c>
    </row>
    <row r="124" spans="1:17" x14ac:dyDescent="0.2">
      <c r="A124">
        <v>120</v>
      </c>
      <c r="B124" s="10">
        <v>2.7400000000000001E-2</v>
      </c>
      <c r="C124" s="10">
        <v>0.42009370944684965</v>
      </c>
      <c r="D124" s="10">
        <v>3.4599999999999999E-2</v>
      </c>
      <c r="E124" s="10">
        <v>4.4600000000000001E-2</v>
      </c>
      <c r="F124" s="10">
        <v>6.0869565217391307E-2</v>
      </c>
      <c r="G124" s="10">
        <v>0.24000000000000002</v>
      </c>
      <c r="H124" s="10">
        <v>5.2800000000000007E-2</v>
      </c>
      <c r="I124" s="10">
        <v>6.0000000000000005E-2</v>
      </c>
      <c r="J124" s="10">
        <v>0.122</v>
      </c>
      <c r="K124" s="10">
        <v>0.54800000000000004</v>
      </c>
      <c r="L124" s="10">
        <v>0.127</v>
      </c>
      <c r="M124" s="10">
        <v>0.13600000000000001</v>
      </c>
      <c r="N124" s="10">
        <v>0.124</v>
      </c>
      <c r="O124" s="10">
        <v>0.876</v>
      </c>
      <c r="P124" s="10">
        <v>0.1202</v>
      </c>
      <c r="Q124" s="10">
        <v>0.114</v>
      </c>
    </row>
    <row r="125" spans="1:17" x14ac:dyDescent="0.2">
      <c r="A125">
        <v>121</v>
      </c>
      <c r="B125" s="10">
        <v>2.7920000000000004E-2</v>
      </c>
      <c r="C125" s="10">
        <v>0.42369162995795057</v>
      </c>
      <c r="D125" s="10">
        <v>3.5229999999999997E-2</v>
      </c>
      <c r="E125" s="10">
        <v>4.5429999999999998E-2</v>
      </c>
      <c r="F125" s="10">
        <v>6.1376811594202905E-2</v>
      </c>
      <c r="G125" s="10">
        <v>0.24200000000000002</v>
      </c>
      <c r="H125" s="10">
        <v>5.3240000000000003E-2</v>
      </c>
      <c r="I125" s="10">
        <v>6.0500000000000005E-2</v>
      </c>
      <c r="J125" s="10">
        <v>0.1231</v>
      </c>
      <c r="K125" s="10">
        <v>0.55289999999999995</v>
      </c>
      <c r="L125" s="10">
        <v>0.12834999999999999</v>
      </c>
      <c r="M125" s="10">
        <v>0.13780000000000001</v>
      </c>
      <c r="N125" s="10">
        <v>0.12520000000000001</v>
      </c>
      <c r="O125" s="10">
        <v>0.88380000000000003</v>
      </c>
      <c r="P125" s="10">
        <v>0.12161</v>
      </c>
      <c r="Q125" s="10">
        <v>0.1157</v>
      </c>
    </row>
    <row r="126" spans="1:17" x14ac:dyDescent="0.2">
      <c r="A126">
        <v>122</v>
      </c>
      <c r="B126" s="10">
        <v>2.8440000000000003E-2</v>
      </c>
      <c r="C126" s="10">
        <v>0.42728955046905148</v>
      </c>
      <c r="D126" s="10">
        <v>3.5860000000000003E-2</v>
      </c>
      <c r="E126" s="10">
        <v>4.6260000000000003E-2</v>
      </c>
      <c r="F126" s="10">
        <v>6.1884057971014497E-2</v>
      </c>
      <c r="G126" s="10">
        <v>0.24400000000000002</v>
      </c>
      <c r="H126" s="10">
        <v>5.3680000000000005E-2</v>
      </c>
      <c r="I126" s="10">
        <v>6.1000000000000006E-2</v>
      </c>
      <c r="J126" s="10">
        <v>0.1242</v>
      </c>
      <c r="K126" s="10">
        <v>0.55779999999999996</v>
      </c>
      <c r="L126" s="10">
        <v>0.12970000000000001</v>
      </c>
      <c r="M126" s="10">
        <v>0.1396</v>
      </c>
      <c r="N126" s="10">
        <v>0.12640000000000001</v>
      </c>
      <c r="O126" s="10">
        <v>0.89159999999999995</v>
      </c>
      <c r="P126" s="10">
        <v>0.12302</v>
      </c>
      <c r="Q126" s="10">
        <v>0.1174</v>
      </c>
    </row>
    <row r="127" spans="1:17" x14ac:dyDescent="0.2">
      <c r="A127">
        <v>123</v>
      </c>
      <c r="B127" s="10">
        <v>2.8960000000000003E-2</v>
      </c>
      <c r="C127" s="10">
        <v>0.4308874709801524</v>
      </c>
      <c r="D127" s="10">
        <v>3.6490000000000002E-2</v>
      </c>
      <c r="E127" s="10">
        <v>4.709E-2</v>
      </c>
      <c r="F127" s="10">
        <v>6.2391304347826096E-2</v>
      </c>
      <c r="G127" s="10">
        <v>0.24600000000000002</v>
      </c>
      <c r="H127" s="10">
        <v>5.4120000000000008E-2</v>
      </c>
      <c r="I127" s="10">
        <v>6.1500000000000006E-2</v>
      </c>
      <c r="J127" s="10">
        <v>0.12529999999999999</v>
      </c>
      <c r="K127" s="10">
        <v>0.56269999999999998</v>
      </c>
      <c r="L127" s="10">
        <v>0.13105</v>
      </c>
      <c r="M127" s="10">
        <v>0.1414</v>
      </c>
      <c r="N127" s="10">
        <v>0.12759999999999999</v>
      </c>
      <c r="O127" s="10">
        <v>0.89939999999999998</v>
      </c>
      <c r="P127" s="10">
        <v>0.12443</v>
      </c>
      <c r="Q127" s="10">
        <v>0.1191</v>
      </c>
    </row>
    <row r="128" spans="1:17" x14ac:dyDescent="0.2">
      <c r="A128">
        <v>124</v>
      </c>
      <c r="B128" s="10">
        <v>2.9480000000000003E-2</v>
      </c>
      <c r="C128" s="10">
        <v>0.43448539149125326</v>
      </c>
      <c r="D128" s="10">
        <v>3.712E-2</v>
      </c>
      <c r="E128" s="10">
        <v>4.7920000000000004E-2</v>
      </c>
      <c r="F128" s="10">
        <v>6.2898550724637681E-2</v>
      </c>
      <c r="G128" s="10">
        <v>0.24800000000000003</v>
      </c>
      <c r="H128" s="10">
        <v>5.4560000000000004E-2</v>
      </c>
      <c r="I128" s="10">
        <v>6.2000000000000006E-2</v>
      </c>
      <c r="J128" s="10">
        <v>0.12640000000000001</v>
      </c>
      <c r="K128" s="10">
        <v>0.56759999999999999</v>
      </c>
      <c r="L128" s="10">
        <v>0.13239999999999999</v>
      </c>
      <c r="M128" s="10">
        <v>0.14320000000000002</v>
      </c>
      <c r="N128" s="10">
        <v>0.1288</v>
      </c>
      <c r="O128" s="10">
        <v>0.90720000000000001</v>
      </c>
      <c r="P128" s="10">
        <v>0.12584000000000001</v>
      </c>
      <c r="Q128" s="10">
        <v>0.1208</v>
      </c>
    </row>
    <row r="129" spans="1:17" x14ac:dyDescent="0.2">
      <c r="A129">
        <v>125</v>
      </c>
      <c r="B129" s="10">
        <v>3.0000000000000002E-2</v>
      </c>
      <c r="C129" s="10">
        <v>0.43808331200235417</v>
      </c>
      <c r="D129" s="10">
        <v>3.7749999999999999E-2</v>
      </c>
      <c r="E129" s="10">
        <v>4.8750000000000002E-2</v>
      </c>
      <c r="F129" s="10">
        <v>6.3405797101449279E-2</v>
      </c>
      <c r="G129" s="10">
        <v>0.25</v>
      </c>
      <c r="H129" s="10">
        <v>5.5000000000000007E-2</v>
      </c>
      <c r="I129" s="10">
        <v>6.25E-2</v>
      </c>
      <c r="J129" s="10">
        <v>0.1275</v>
      </c>
      <c r="K129" s="10">
        <v>0.57250000000000001</v>
      </c>
      <c r="L129" s="10">
        <v>0.13375000000000001</v>
      </c>
      <c r="M129" s="10">
        <v>0.14500000000000002</v>
      </c>
      <c r="N129" s="10">
        <v>0.13</v>
      </c>
      <c r="O129" s="10">
        <v>0.91500000000000004</v>
      </c>
      <c r="P129" s="10">
        <v>0.12725</v>
      </c>
      <c r="Q129" s="10">
        <v>0.1225</v>
      </c>
    </row>
    <row r="130" spans="1:17" x14ac:dyDescent="0.2">
      <c r="A130">
        <v>126</v>
      </c>
      <c r="B130" s="10">
        <v>3.0520000000000002E-2</v>
      </c>
      <c r="C130" s="10">
        <v>0.44168123251345509</v>
      </c>
      <c r="D130" s="10">
        <v>3.8379999999999997E-2</v>
      </c>
      <c r="E130" s="10">
        <v>4.9579999999999999E-2</v>
      </c>
      <c r="F130" s="10">
        <v>6.3913043478260878E-2</v>
      </c>
      <c r="G130" s="10">
        <v>0.252</v>
      </c>
      <c r="H130" s="10">
        <v>5.5440000000000003E-2</v>
      </c>
      <c r="I130" s="10">
        <v>6.3E-2</v>
      </c>
      <c r="J130" s="10">
        <v>0.12859999999999999</v>
      </c>
      <c r="K130" s="10">
        <v>0.57740000000000002</v>
      </c>
      <c r="L130" s="10">
        <v>0.1351</v>
      </c>
      <c r="M130" s="10">
        <v>0.14680000000000001</v>
      </c>
      <c r="N130" s="10">
        <v>0.13120000000000001</v>
      </c>
      <c r="O130" s="10">
        <v>0.92279999999999995</v>
      </c>
      <c r="P130" s="10">
        <v>0.12866</v>
      </c>
      <c r="Q130" s="10">
        <v>0.1242</v>
      </c>
    </row>
    <row r="131" spans="1:17" x14ac:dyDescent="0.2">
      <c r="A131">
        <v>127</v>
      </c>
      <c r="B131" s="10">
        <v>3.1040000000000002E-2</v>
      </c>
      <c r="C131" s="10">
        <v>0.44527915302455595</v>
      </c>
      <c r="D131" s="10">
        <v>3.9010000000000003E-2</v>
      </c>
      <c r="E131" s="10">
        <v>5.0410000000000003E-2</v>
      </c>
      <c r="F131" s="10">
        <v>6.4420289855072477E-2</v>
      </c>
      <c r="G131" s="10">
        <v>0.254</v>
      </c>
      <c r="H131" s="10">
        <v>5.5880000000000006E-2</v>
      </c>
      <c r="I131" s="10">
        <v>6.3500000000000001E-2</v>
      </c>
      <c r="J131" s="10">
        <v>0.12970000000000001</v>
      </c>
      <c r="K131" s="10">
        <v>0.58230000000000004</v>
      </c>
      <c r="L131" s="10">
        <v>0.13644999999999999</v>
      </c>
      <c r="M131" s="10">
        <v>0.14860000000000001</v>
      </c>
      <c r="N131" s="10">
        <v>0.13240000000000002</v>
      </c>
      <c r="O131" s="10">
        <v>0.93059999999999998</v>
      </c>
      <c r="P131" s="10">
        <v>0.13006999999999999</v>
      </c>
      <c r="Q131" s="10">
        <v>0.12590000000000001</v>
      </c>
    </row>
    <row r="132" spans="1:17" x14ac:dyDescent="0.2">
      <c r="A132">
        <v>128</v>
      </c>
      <c r="B132" s="10">
        <v>3.1560000000000005E-2</v>
      </c>
      <c r="C132" s="10">
        <v>0.44887707353565687</v>
      </c>
      <c r="D132" s="10">
        <v>3.9640000000000002E-2</v>
      </c>
      <c r="E132" s="10">
        <v>5.1240000000000001E-2</v>
      </c>
      <c r="F132" s="10">
        <v>6.4927536231884062E-2</v>
      </c>
      <c r="G132" s="10">
        <v>0.25600000000000001</v>
      </c>
      <c r="H132" s="10">
        <v>5.6320000000000009E-2</v>
      </c>
      <c r="I132" s="10">
        <v>6.4000000000000001E-2</v>
      </c>
      <c r="J132" s="10">
        <v>0.1308</v>
      </c>
      <c r="K132" s="10">
        <v>0.58719999999999994</v>
      </c>
      <c r="L132" s="10">
        <v>0.13780000000000001</v>
      </c>
      <c r="M132" s="10">
        <v>0.15040000000000001</v>
      </c>
      <c r="N132" s="10">
        <v>0.1336</v>
      </c>
      <c r="O132" s="10">
        <v>0.93840000000000001</v>
      </c>
      <c r="P132" s="10">
        <v>0.13148000000000001</v>
      </c>
      <c r="Q132" s="10">
        <v>0.12759999999999999</v>
      </c>
    </row>
    <row r="133" spans="1:17" x14ac:dyDescent="0.2">
      <c r="A133">
        <v>129</v>
      </c>
      <c r="B133" s="10">
        <v>3.2080000000000004E-2</v>
      </c>
      <c r="C133" s="10">
        <v>0.45247499404675778</v>
      </c>
      <c r="D133" s="10">
        <v>4.027E-2</v>
      </c>
      <c r="E133" s="10">
        <v>5.2069999999999998E-2</v>
      </c>
      <c r="F133" s="10">
        <v>6.543478260869566E-2</v>
      </c>
      <c r="G133" s="10">
        <v>0.25800000000000001</v>
      </c>
      <c r="H133" s="10">
        <v>5.6760000000000005E-2</v>
      </c>
      <c r="I133" s="10">
        <v>6.4500000000000002E-2</v>
      </c>
      <c r="J133" s="10">
        <v>0.13189999999999999</v>
      </c>
      <c r="K133" s="10">
        <v>0.59209999999999996</v>
      </c>
      <c r="L133" s="10">
        <v>0.13915</v>
      </c>
      <c r="M133" s="10">
        <v>0.1522</v>
      </c>
      <c r="N133" s="10">
        <v>0.1348</v>
      </c>
      <c r="O133" s="10">
        <v>0.94619999999999993</v>
      </c>
      <c r="P133" s="10">
        <v>0.13289000000000001</v>
      </c>
      <c r="Q133" s="10">
        <v>0.1293</v>
      </c>
    </row>
    <row r="134" spans="1:17" x14ac:dyDescent="0.2">
      <c r="A134">
        <v>130</v>
      </c>
      <c r="B134" s="10">
        <v>3.2600000000000004E-2</v>
      </c>
      <c r="C134" s="10">
        <v>0.4560729145578587</v>
      </c>
      <c r="D134" s="10">
        <v>4.0899999999999999E-2</v>
      </c>
      <c r="E134" s="10">
        <v>5.2900000000000003E-2</v>
      </c>
      <c r="F134" s="10">
        <v>6.5942028985507259E-2</v>
      </c>
      <c r="G134" s="10">
        <v>0.26</v>
      </c>
      <c r="H134" s="10">
        <v>5.7200000000000008E-2</v>
      </c>
      <c r="I134" s="10">
        <v>6.5000000000000002E-2</v>
      </c>
      <c r="J134" s="10">
        <v>0.13300000000000001</v>
      </c>
      <c r="K134" s="10">
        <v>0.59699999999999998</v>
      </c>
      <c r="L134" s="10">
        <v>0.14050000000000001</v>
      </c>
      <c r="M134" s="10">
        <v>0.15400000000000003</v>
      </c>
      <c r="N134" s="10">
        <v>0.13600000000000001</v>
      </c>
      <c r="O134" s="10">
        <v>0.95399999999999996</v>
      </c>
      <c r="P134" s="10">
        <v>0.1343</v>
      </c>
      <c r="Q134" s="10">
        <v>0.13100000000000001</v>
      </c>
    </row>
    <row r="135" spans="1:17" x14ac:dyDescent="0.2">
      <c r="A135">
        <v>131</v>
      </c>
      <c r="B135" s="10">
        <v>3.3120000000000004E-2</v>
      </c>
      <c r="C135" s="10">
        <v>0.45967083506895956</v>
      </c>
      <c r="D135" s="10">
        <v>4.1530000000000004E-2</v>
      </c>
      <c r="E135" s="10">
        <v>5.373E-2</v>
      </c>
      <c r="F135" s="10">
        <v>6.6449275362318844E-2</v>
      </c>
      <c r="G135" s="10">
        <v>0.26200000000000001</v>
      </c>
      <c r="H135" s="10">
        <v>5.7640000000000004E-2</v>
      </c>
      <c r="I135" s="10">
        <v>6.5500000000000003E-2</v>
      </c>
      <c r="J135" s="10">
        <v>0.1341</v>
      </c>
      <c r="K135" s="10">
        <v>0.60189999999999999</v>
      </c>
      <c r="L135" s="10">
        <v>0.14185</v>
      </c>
      <c r="M135" s="10">
        <v>0.15580000000000002</v>
      </c>
      <c r="N135" s="10">
        <v>0.13720000000000002</v>
      </c>
      <c r="O135" s="10">
        <v>0.96179999999999999</v>
      </c>
      <c r="P135" s="10">
        <v>0.13571</v>
      </c>
      <c r="Q135" s="10">
        <v>0.13270000000000001</v>
      </c>
    </row>
    <row r="136" spans="1:17" x14ac:dyDescent="0.2">
      <c r="A136">
        <v>132</v>
      </c>
      <c r="B136" s="10">
        <v>3.3640000000000003E-2</v>
      </c>
      <c r="C136" s="10">
        <v>0.46326875558006048</v>
      </c>
      <c r="D136" s="10">
        <v>4.2160000000000003E-2</v>
      </c>
      <c r="E136" s="10">
        <v>5.4559999999999997E-2</v>
      </c>
      <c r="F136" s="10">
        <v>6.6956521739130442E-2</v>
      </c>
      <c r="G136" s="10">
        <v>0.26400000000000001</v>
      </c>
      <c r="H136" s="10">
        <v>5.8080000000000007E-2</v>
      </c>
      <c r="I136" s="10">
        <v>6.6000000000000003E-2</v>
      </c>
      <c r="J136" s="10">
        <v>0.13520000000000001</v>
      </c>
      <c r="K136" s="10">
        <v>0.60680000000000001</v>
      </c>
      <c r="L136" s="10">
        <v>0.14319999999999999</v>
      </c>
      <c r="M136" s="10">
        <v>0.15760000000000002</v>
      </c>
      <c r="N136" s="10">
        <v>0.1384</v>
      </c>
      <c r="O136" s="10">
        <v>0.96960000000000002</v>
      </c>
      <c r="P136" s="10">
        <v>0.13711999999999999</v>
      </c>
      <c r="Q136" s="10">
        <v>0.13439999999999999</v>
      </c>
    </row>
    <row r="137" spans="1:17" x14ac:dyDescent="0.2">
      <c r="A137">
        <v>133</v>
      </c>
      <c r="B137" s="10">
        <v>3.4160000000000003E-2</v>
      </c>
      <c r="C137" s="10">
        <v>0.46686667609116139</v>
      </c>
      <c r="D137" s="10">
        <v>4.2790000000000002E-2</v>
      </c>
      <c r="E137" s="10">
        <v>5.5390000000000002E-2</v>
      </c>
      <c r="F137" s="10">
        <v>6.7463768115942041E-2</v>
      </c>
      <c r="G137" s="10">
        <v>0.26600000000000001</v>
      </c>
      <c r="H137" s="10">
        <v>5.8520000000000003E-2</v>
      </c>
      <c r="I137" s="10">
        <v>6.6500000000000004E-2</v>
      </c>
      <c r="J137" s="10">
        <v>0.1363</v>
      </c>
      <c r="K137" s="10">
        <v>0.61170000000000002</v>
      </c>
      <c r="L137" s="10">
        <v>0.14455000000000001</v>
      </c>
      <c r="M137" s="10">
        <v>0.15940000000000001</v>
      </c>
      <c r="N137" s="10">
        <v>0.1396</v>
      </c>
      <c r="O137" s="10">
        <v>0.97739999999999994</v>
      </c>
      <c r="P137" s="10">
        <v>0.13853000000000001</v>
      </c>
      <c r="Q137" s="10">
        <v>0.1361</v>
      </c>
    </row>
    <row r="138" spans="1:17" x14ac:dyDescent="0.2">
      <c r="A138">
        <v>134</v>
      </c>
      <c r="B138" s="10">
        <v>3.4680000000000002E-2</v>
      </c>
      <c r="C138" s="10">
        <v>0.47046459660226225</v>
      </c>
      <c r="D138" s="10">
        <v>4.342E-2</v>
      </c>
      <c r="E138" s="10">
        <v>5.6219999999999999E-2</v>
      </c>
      <c r="F138" s="10">
        <v>6.7971014492753626E-2</v>
      </c>
      <c r="G138" s="10">
        <v>0.26800000000000002</v>
      </c>
      <c r="H138" s="10">
        <v>5.8960000000000005E-2</v>
      </c>
      <c r="I138" s="10">
        <v>6.7000000000000004E-2</v>
      </c>
      <c r="J138" s="10">
        <v>0.13739999999999999</v>
      </c>
      <c r="K138" s="10">
        <v>0.61660000000000004</v>
      </c>
      <c r="L138" s="10">
        <v>0.1459</v>
      </c>
      <c r="M138" s="10">
        <v>0.16120000000000001</v>
      </c>
      <c r="N138" s="10">
        <v>0.14080000000000001</v>
      </c>
      <c r="O138" s="10">
        <v>0.98519999999999996</v>
      </c>
      <c r="P138" s="10">
        <v>0.13994000000000001</v>
      </c>
      <c r="Q138" s="10">
        <v>0.13780000000000001</v>
      </c>
    </row>
    <row r="139" spans="1:17" x14ac:dyDescent="0.2">
      <c r="A139">
        <v>135</v>
      </c>
      <c r="B139" s="10">
        <v>3.5200000000000002E-2</v>
      </c>
      <c r="C139" s="10">
        <v>0.47406251711336317</v>
      </c>
      <c r="D139" s="10">
        <v>4.4049999999999999E-2</v>
      </c>
      <c r="E139" s="10">
        <v>5.7050000000000003E-2</v>
      </c>
      <c r="F139" s="10">
        <v>6.8478260869565225E-2</v>
      </c>
      <c r="G139" s="10">
        <v>0.27</v>
      </c>
      <c r="H139" s="10">
        <v>5.9400000000000008E-2</v>
      </c>
      <c r="I139" s="10">
        <v>6.7500000000000004E-2</v>
      </c>
      <c r="J139" s="10">
        <v>0.13850000000000001</v>
      </c>
      <c r="K139" s="10">
        <v>0.62149999999999994</v>
      </c>
      <c r="L139" s="10">
        <v>0.14724999999999999</v>
      </c>
      <c r="M139" s="10">
        <v>0.16300000000000001</v>
      </c>
      <c r="N139" s="10">
        <v>0.14200000000000002</v>
      </c>
      <c r="O139" s="10">
        <v>0.99299999999999999</v>
      </c>
      <c r="P139" s="10">
        <v>0.14135</v>
      </c>
      <c r="Q139" s="10">
        <v>0.13950000000000001</v>
      </c>
    </row>
    <row r="140" spans="1:17" x14ac:dyDescent="0.2">
      <c r="A140">
        <v>136</v>
      </c>
      <c r="B140" s="10">
        <v>3.5720000000000002E-2</v>
      </c>
      <c r="C140" s="10">
        <v>0.47766043762446408</v>
      </c>
      <c r="D140" s="10">
        <v>4.4680000000000004E-2</v>
      </c>
      <c r="E140" s="10">
        <v>5.7880000000000001E-2</v>
      </c>
      <c r="F140" s="10">
        <v>6.8985507246376823E-2</v>
      </c>
      <c r="G140" s="10">
        <v>0.27200000000000002</v>
      </c>
      <c r="H140" s="10">
        <v>5.9840000000000004E-2</v>
      </c>
      <c r="I140" s="10">
        <v>6.8000000000000005E-2</v>
      </c>
      <c r="J140" s="10">
        <v>0.1396</v>
      </c>
      <c r="K140" s="10">
        <v>0.62639999999999996</v>
      </c>
      <c r="L140" s="10">
        <v>0.14860000000000001</v>
      </c>
      <c r="M140" s="10">
        <v>0.1648</v>
      </c>
      <c r="N140" s="10">
        <v>0.14319999999999999</v>
      </c>
      <c r="O140" s="10">
        <v>1.0007999999999999</v>
      </c>
      <c r="P140" s="10">
        <v>0.14276</v>
      </c>
      <c r="Q140" s="10">
        <v>0.14119999999999999</v>
      </c>
    </row>
    <row r="141" spans="1:17" x14ac:dyDescent="0.2">
      <c r="A141">
        <v>137</v>
      </c>
      <c r="B141" s="10">
        <v>3.6240000000000001E-2</v>
      </c>
      <c r="C141" s="10">
        <v>0.481258358135565</v>
      </c>
      <c r="D141" s="10">
        <v>4.5310000000000003E-2</v>
      </c>
      <c r="E141" s="10">
        <v>5.8709999999999998E-2</v>
      </c>
      <c r="F141" s="10">
        <v>6.9492753623188408E-2</v>
      </c>
      <c r="G141" s="10">
        <v>0.27400000000000002</v>
      </c>
      <c r="H141" s="10">
        <v>6.0280000000000007E-2</v>
      </c>
      <c r="I141" s="10">
        <v>6.8500000000000005E-2</v>
      </c>
      <c r="J141" s="10">
        <v>0.14069999999999999</v>
      </c>
      <c r="K141" s="10">
        <v>0.63129999999999997</v>
      </c>
      <c r="L141" s="10">
        <v>0.14995</v>
      </c>
      <c r="M141" s="10">
        <v>0.16660000000000003</v>
      </c>
      <c r="N141" s="10">
        <v>0.1444</v>
      </c>
      <c r="O141" s="10">
        <v>1.0085999999999999</v>
      </c>
      <c r="P141" s="10">
        <v>0.14416999999999999</v>
      </c>
      <c r="Q141" s="10">
        <v>0.1429</v>
      </c>
    </row>
    <row r="142" spans="1:17" x14ac:dyDescent="0.2">
      <c r="A142">
        <v>138</v>
      </c>
      <c r="B142" s="10">
        <v>3.6760000000000001E-2</v>
      </c>
      <c r="C142" s="10">
        <v>0.48485627864666586</v>
      </c>
      <c r="D142" s="10">
        <v>4.5940000000000002E-2</v>
      </c>
      <c r="E142" s="10">
        <v>5.9540000000000003E-2</v>
      </c>
      <c r="F142" s="10">
        <v>7.0000000000000007E-2</v>
      </c>
      <c r="G142" s="10">
        <v>0.27600000000000002</v>
      </c>
      <c r="H142" s="10">
        <v>6.0720000000000003E-2</v>
      </c>
      <c r="I142" s="10">
        <v>6.9000000000000006E-2</v>
      </c>
      <c r="J142" s="10">
        <v>0.14180000000000001</v>
      </c>
      <c r="K142" s="10">
        <v>0.63619999999999999</v>
      </c>
      <c r="L142" s="10">
        <v>0.15129999999999999</v>
      </c>
      <c r="M142" s="10">
        <v>0.16840000000000002</v>
      </c>
      <c r="N142" s="10">
        <v>0.14560000000000001</v>
      </c>
      <c r="O142" s="10">
        <v>1.0164</v>
      </c>
      <c r="P142" s="10">
        <v>0.14558000000000001</v>
      </c>
      <c r="Q142" s="10">
        <v>0.14460000000000001</v>
      </c>
    </row>
    <row r="143" spans="1:17" x14ac:dyDescent="0.2">
      <c r="A143">
        <v>139</v>
      </c>
      <c r="B143" s="10">
        <v>3.7280000000000001E-2</v>
      </c>
      <c r="C143" s="10">
        <v>0.48845419915776678</v>
      </c>
      <c r="D143" s="10">
        <v>4.657E-2</v>
      </c>
      <c r="E143" s="10">
        <v>6.037E-2</v>
      </c>
      <c r="F143" s="10">
        <v>7.0507246376811605E-2</v>
      </c>
      <c r="G143" s="10">
        <v>0.27800000000000002</v>
      </c>
      <c r="H143" s="10">
        <v>6.1160000000000006E-2</v>
      </c>
      <c r="I143" s="10">
        <v>6.9500000000000006E-2</v>
      </c>
      <c r="J143" s="10">
        <v>0.1429</v>
      </c>
      <c r="K143" s="10">
        <v>0.6411</v>
      </c>
      <c r="L143" s="10">
        <v>0.15265000000000001</v>
      </c>
      <c r="M143" s="10">
        <v>0.17020000000000002</v>
      </c>
      <c r="N143" s="10">
        <v>0.14680000000000001</v>
      </c>
      <c r="O143" s="10">
        <v>1.0242</v>
      </c>
      <c r="P143" s="10">
        <v>0.14699000000000001</v>
      </c>
      <c r="Q143" s="10">
        <v>0.14630000000000001</v>
      </c>
    </row>
    <row r="144" spans="1:17" x14ac:dyDescent="0.2">
      <c r="A144">
        <v>140</v>
      </c>
      <c r="B144" s="10">
        <v>3.78E-2</v>
      </c>
      <c r="C144" s="10">
        <v>0.49205211966886769</v>
      </c>
      <c r="D144" s="10">
        <v>4.7199999999999999E-2</v>
      </c>
      <c r="E144" s="10">
        <v>6.1200000000000004E-2</v>
      </c>
      <c r="F144" s="10">
        <v>7.101449275362319E-2</v>
      </c>
      <c r="G144" s="10">
        <v>0.28000000000000003</v>
      </c>
      <c r="H144" s="10">
        <v>6.1600000000000009E-2</v>
      </c>
      <c r="I144" s="10">
        <v>7.0000000000000007E-2</v>
      </c>
      <c r="J144" s="10">
        <v>0.14399999999999999</v>
      </c>
      <c r="K144" s="10">
        <v>0.64600000000000002</v>
      </c>
      <c r="L144" s="10">
        <v>0.154</v>
      </c>
      <c r="M144" s="10">
        <v>0.17200000000000001</v>
      </c>
      <c r="N144" s="10">
        <v>0.14799999999999999</v>
      </c>
      <c r="O144" s="10">
        <v>1.032</v>
      </c>
      <c r="P144" s="10">
        <v>0.1484</v>
      </c>
      <c r="Q144" s="10">
        <v>0.14799999999999999</v>
      </c>
    </row>
    <row r="145" spans="1:17" x14ac:dyDescent="0.2">
      <c r="A145">
        <v>141</v>
      </c>
      <c r="B145" s="10">
        <v>3.832E-2</v>
      </c>
      <c r="C145" s="10">
        <v>0.49565004017996861</v>
      </c>
      <c r="D145" s="10">
        <v>4.7830000000000004E-2</v>
      </c>
      <c r="E145" s="10">
        <v>6.2030000000000002E-2</v>
      </c>
      <c r="F145" s="10">
        <v>7.1521739130434789E-2</v>
      </c>
      <c r="G145" s="10">
        <v>0.28200000000000003</v>
      </c>
      <c r="H145" s="10">
        <v>6.2040000000000005E-2</v>
      </c>
      <c r="I145" s="10">
        <v>7.0500000000000007E-2</v>
      </c>
      <c r="J145" s="10">
        <v>0.14510000000000001</v>
      </c>
      <c r="K145" s="10">
        <v>0.65090000000000003</v>
      </c>
      <c r="L145" s="10">
        <v>0.15534999999999999</v>
      </c>
      <c r="M145" s="10">
        <v>0.17380000000000001</v>
      </c>
      <c r="N145" s="10">
        <v>0.1492</v>
      </c>
      <c r="O145" s="10">
        <v>1.0398000000000001</v>
      </c>
      <c r="P145" s="10">
        <v>0.14981</v>
      </c>
      <c r="Q145" s="10">
        <v>0.1497</v>
      </c>
    </row>
    <row r="146" spans="1:17" x14ac:dyDescent="0.2">
      <c r="A146">
        <v>142</v>
      </c>
      <c r="B146" s="10">
        <v>3.8840000000000006E-2</v>
      </c>
      <c r="C146" s="10">
        <v>0.49924796069106947</v>
      </c>
      <c r="D146" s="10">
        <v>4.8460000000000003E-2</v>
      </c>
      <c r="E146" s="10">
        <v>6.2859999999999999E-2</v>
      </c>
      <c r="F146" s="10">
        <v>7.2028985507246387E-2</v>
      </c>
      <c r="G146" s="10">
        <v>0.28400000000000003</v>
      </c>
      <c r="H146" s="10">
        <v>6.2480000000000008E-2</v>
      </c>
      <c r="I146" s="10">
        <v>7.1000000000000008E-2</v>
      </c>
      <c r="J146" s="10">
        <v>0.1462</v>
      </c>
      <c r="K146" s="10">
        <v>0.65579999999999994</v>
      </c>
      <c r="L146" s="10">
        <v>0.15670000000000001</v>
      </c>
      <c r="M146" s="10">
        <v>0.17560000000000001</v>
      </c>
      <c r="N146" s="10">
        <v>0.15040000000000001</v>
      </c>
      <c r="O146" s="10">
        <v>1.0476000000000001</v>
      </c>
      <c r="P146" s="10">
        <v>0.15121999999999999</v>
      </c>
      <c r="Q146" s="10">
        <v>0.15140000000000001</v>
      </c>
    </row>
    <row r="147" spans="1:17" x14ac:dyDescent="0.2">
      <c r="A147">
        <v>143</v>
      </c>
      <c r="B147" s="10">
        <v>3.9360000000000006E-2</v>
      </c>
      <c r="C147" s="10">
        <v>0.50284588120217033</v>
      </c>
      <c r="D147" s="10">
        <v>4.9090000000000002E-2</v>
      </c>
      <c r="E147" s="10">
        <v>6.3689999999999997E-2</v>
      </c>
      <c r="F147" s="10">
        <v>7.2536231884057972E-2</v>
      </c>
      <c r="G147" s="10">
        <v>0.28600000000000003</v>
      </c>
      <c r="H147" s="10">
        <v>6.2920000000000004E-2</v>
      </c>
      <c r="I147" s="10">
        <v>7.1500000000000008E-2</v>
      </c>
      <c r="J147" s="10">
        <v>0.14729999999999999</v>
      </c>
      <c r="K147" s="10">
        <v>0.66069999999999995</v>
      </c>
      <c r="L147" s="10">
        <v>0.15805</v>
      </c>
      <c r="M147" s="10">
        <v>0.1774</v>
      </c>
      <c r="N147" s="10">
        <v>0.15160000000000001</v>
      </c>
      <c r="O147" s="10">
        <v>1.0553999999999999</v>
      </c>
      <c r="P147" s="10">
        <v>0.15263000000000002</v>
      </c>
      <c r="Q147" s="10">
        <v>0.15310000000000001</v>
      </c>
    </row>
    <row r="148" spans="1:17" x14ac:dyDescent="0.2">
      <c r="A148">
        <v>144</v>
      </c>
      <c r="B148" s="10">
        <v>3.9880000000000006E-2</v>
      </c>
      <c r="C148" s="10">
        <v>0.5064438017132713</v>
      </c>
      <c r="D148" s="10">
        <v>4.972E-2</v>
      </c>
      <c r="E148" s="10">
        <v>6.4519999999999994E-2</v>
      </c>
      <c r="F148" s="10">
        <v>7.3043478260869571E-2</v>
      </c>
      <c r="G148" s="10">
        <v>0.28800000000000003</v>
      </c>
      <c r="H148" s="10">
        <v>6.336E-2</v>
      </c>
      <c r="I148" s="10">
        <v>7.2000000000000008E-2</v>
      </c>
      <c r="J148" s="10">
        <v>0.1484</v>
      </c>
      <c r="K148" s="10">
        <v>0.66559999999999997</v>
      </c>
      <c r="L148" s="10">
        <v>0.15939999999999999</v>
      </c>
      <c r="M148" s="10">
        <v>0.17920000000000003</v>
      </c>
      <c r="N148" s="10">
        <v>0.15279999999999999</v>
      </c>
      <c r="O148" s="10">
        <v>1.0631999999999999</v>
      </c>
      <c r="P148" s="10">
        <v>0.15404000000000001</v>
      </c>
      <c r="Q148" s="10">
        <v>0.15479999999999999</v>
      </c>
    </row>
    <row r="149" spans="1:17" x14ac:dyDescent="0.2">
      <c r="A149">
        <v>145</v>
      </c>
      <c r="B149" s="10">
        <v>4.0400000000000005E-2</v>
      </c>
      <c r="C149" s="10">
        <v>0.51004172222437216</v>
      </c>
      <c r="D149" s="10">
        <v>5.0349999999999999E-2</v>
      </c>
      <c r="E149" s="10">
        <v>6.5350000000000005E-2</v>
      </c>
      <c r="F149" s="10">
        <v>7.355072463768117E-2</v>
      </c>
      <c r="G149" s="10">
        <v>0.29000000000000004</v>
      </c>
      <c r="H149" s="10">
        <v>6.3800000000000009E-2</v>
      </c>
      <c r="I149" s="10">
        <v>7.2500000000000009E-2</v>
      </c>
      <c r="J149" s="10">
        <v>0.14949999999999999</v>
      </c>
      <c r="K149" s="10">
        <v>0.67049999999999998</v>
      </c>
      <c r="L149" s="10">
        <v>0.16075</v>
      </c>
      <c r="M149" s="10">
        <v>0.18100000000000002</v>
      </c>
      <c r="N149" s="10">
        <v>0.154</v>
      </c>
      <c r="O149" s="10">
        <v>1.071</v>
      </c>
      <c r="P149" s="10">
        <v>0.15545</v>
      </c>
      <c r="Q149" s="10">
        <v>0.1565</v>
      </c>
    </row>
    <row r="150" spans="1:17" x14ac:dyDescent="0.2">
      <c r="A150">
        <v>146</v>
      </c>
      <c r="B150" s="10">
        <v>4.0920000000000005E-2</v>
      </c>
      <c r="C150" s="10">
        <v>0.51363964273547313</v>
      </c>
      <c r="D150" s="10">
        <v>5.0980000000000004E-2</v>
      </c>
      <c r="E150" s="10">
        <v>6.6180000000000003E-2</v>
      </c>
      <c r="F150" s="10">
        <v>7.4057971014492754E-2</v>
      </c>
      <c r="G150" s="10">
        <v>0.29200000000000004</v>
      </c>
      <c r="H150" s="10">
        <v>6.4240000000000005E-2</v>
      </c>
      <c r="I150" s="10">
        <v>7.3000000000000009E-2</v>
      </c>
      <c r="J150" s="10">
        <v>0.15060000000000001</v>
      </c>
      <c r="K150" s="10">
        <v>0.6754</v>
      </c>
      <c r="L150" s="10">
        <v>0.16209999999999999</v>
      </c>
      <c r="M150" s="10">
        <v>0.18280000000000002</v>
      </c>
      <c r="N150" s="10">
        <v>0.1552</v>
      </c>
      <c r="O150" s="10">
        <v>1.0788</v>
      </c>
      <c r="P150" s="10">
        <v>0.15686</v>
      </c>
      <c r="Q150" s="10">
        <v>0.15820000000000001</v>
      </c>
    </row>
    <row r="151" spans="1:17" x14ac:dyDescent="0.2">
      <c r="A151">
        <v>147</v>
      </c>
      <c r="B151" s="10">
        <v>4.1440000000000005E-2</v>
      </c>
      <c r="C151" s="10">
        <v>0.51723756324657399</v>
      </c>
      <c r="D151" s="10">
        <v>5.1610000000000003E-2</v>
      </c>
      <c r="E151" s="10">
        <v>6.701E-2</v>
      </c>
      <c r="F151" s="10">
        <v>7.4565217391304353E-2</v>
      </c>
      <c r="G151" s="10">
        <v>0.29400000000000004</v>
      </c>
      <c r="H151" s="10">
        <v>6.4680000000000001E-2</v>
      </c>
      <c r="I151" s="10">
        <v>7.350000000000001E-2</v>
      </c>
      <c r="J151" s="10">
        <v>0.1517</v>
      </c>
      <c r="K151" s="10">
        <v>0.68030000000000002</v>
      </c>
      <c r="L151" s="10">
        <v>0.16344999999999998</v>
      </c>
      <c r="M151" s="10">
        <v>0.18460000000000001</v>
      </c>
      <c r="N151" s="10">
        <v>0.15640000000000001</v>
      </c>
      <c r="O151" s="10">
        <v>1.0866</v>
      </c>
      <c r="P151" s="10">
        <v>0.15826999999999999</v>
      </c>
      <c r="Q151" s="10">
        <v>0.15990000000000001</v>
      </c>
    </row>
    <row r="152" spans="1:17" x14ac:dyDescent="0.2">
      <c r="A152">
        <v>148</v>
      </c>
      <c r="B152" s="10">
        <v>4.1960000000000004E-2</v>
      </c>
      <c r="C152" s="10">
        <v>0.52083548375767486</v>
      </c>
      <c r="D152" s="10">
        <v>5.2240000000000002E-2</v>
      </c>
      <c r="E152" s="10">
        <v>6.7839999999999998E-2</v>
      </c>
      <c r="F152" s="10">
        <v>7.5072463768115952E-2</v>
      </c>
      <c r="G152" s="10">
        <v>0.29600000000000004</v>
      </c>
      <c r="H152" s="10">
        <v>6.5120000000000011E-2</v>
      </c>
      <c r="I152" s="10">
        <v>7.400000000000001E-2</v>
      </c>
      <c r="J152" s="10">
        <v>0.15279999999999999</v>
      </c>
      <c r="K152" s="10">
        <v>0.68520000000000003</v>
      </c>
      <c r="L152" s="10">
        <v>0.1648</v>
      </c>
      <c r="M152" s="10">
        <v>0.18640000000000001</v>
      </c>
      <c r="N152" s="10">
        <v>0.15759999999999999</v>
      </c>
      <c r="O152" s="10">
        <v>1.0944</v>
      </c>
      <c r="P152" s="10">
        <v>0.15968000000000002</v>
      </c>
      <c r="Q152" s="10">
        <v>0.16159999999999999</v>
      </c>
    </row>
    <row r="153" spans="1:17" x14ac:dyDescent="0.2">
      <c r="A153">
        <v>149</v>
      </c>
      <c r="B153" s="10">
        <v>4.2480000000000004E-2</v>
      </c>
      <c r="C153" s="10">
        <v>0.52443340426877583</v>
      </c>
      <c r="D153" s="10">
        <v>5.287E-2</v>
      </c>
      <c r="E153" s="10">
        <v>6.8669999999999995E-2</v>
      </c>
      <c r="F153" s="10">
        <v>7.5579710144927537E-2</v>
      </c>
      <c r="G153" s="10">
        <v>0.29800000000000004</v>
      </c>
      <c r="H153" s="10">
        <v>6.5560000000000007E-2</v>
      </c>
      <c r="I153" s="10">
        <v>7.4500000000000011E-2</v>
      </c>
      <c r="J153" s="10">
        <v>0.15390000000000001</v>
      </c>
      <c r="K153" s="10">
        <v>0.69009999999999994</v>
      </c>
      <c r="L153" s="10">
        <v>0.16614999999999999</v>
      </c>
      <c r="M153" s="10">
        <v>0.18820000000000001</v>
      </c>
      <c r="N153" s="10">
        <v>0.1588</v>
      </c>
      <c r="O153" s="10">
        <v>1.1022000000000001</v>
      </c>
      <c r="P153" s="10">
        <v>0.16109000000000001</v>
      </c>
      <c r="Q153" s="10">
        <v>0.1633</v>
      </c>
    </row>
    <row r="154" spans="1:17" x14ac:dyDescent="0.2">
      <c r="A154">
        <v>150</v>
      </c>
      <c r="B154" s="10">
        <v>4.3000000000000003E-2</v>
      </c>
      <c r="C154" s="10">
        <v>0.52803132477987669</v>
      </c>
      <c r="D154" s="10">
        <v>5.3500000000000006E-2</v>
      </c>
      <c r="E154" s="10">
        <v>6.9500000000000006E-2</v>
      </c>
      <c r="F154" s="10">
        <v>7.6086956521739135E-2</v>
      </c>
      <c r="G154" s="10">
        <v>0.30000000000000004</v>
      </c>
      <c r="H154" s="10">
        <v>6.6000000000000003E-2</v>
      </c>
      <c r="I154" s="10">
        <v>7.5000000000000011E-2</v>
      </c>
      <c r="J154" s="10">
        <v>0.155</v>
      </c>
      <c r="K154" s="10">
        <v>0.69499999999999995</v>
      </c>
      <c r="L154" s="10">
        <v>0.16749999999999998</v>
      </c>
      <c r="M154" s="10">
        <v>0.19</v>
      </c>
      <c r="N154" s="10">
        <v>0.16</v>
      </c>
      <c r="O154" s="10">
        <v>1.1099999999999999</v>
      </c>
      <c r="P154" s="10">
        <v>0.16250000000000001</v>
      </c>
      <c r="Q154" s="10">
        <v>0.16500000000000001</v>
      </c>
    </row>
    <row r="155" spans="1:17" x14ac:dyDescent="0.2">
      <c r="A155">
        <v>151</v>
      </c>
      <c r="B155" s="10">
        <v>4.3520000000000003E-2</v>
      </c>
      <c r="C155" s="10">
        <v>0.53162924529097755</v>
      </c>
      <c r="D155" s="10">
        <v>5.4130000000000005E-2</v>
      </c>
      <c r="E155" s="10">
        <v>7.0330000000000004E-2</v>
      </c>
      <c r="F155" s="10">
        <v>7.6594202898550734E-2</v>
      </c>
      <c r="G155" s="10">
        <v>0.30199999999999999</v>
      </c>
      <c r="H155" s="10">
        <v>6.6440000000000013E-2</v>
      </c>
      <c r="I155" s="10">
        <v>7.5499999999999998E-2</v>
      </c>
      <c r="J155" s="10">
        <v>0.15609999999999999</v>
      </c>
      <c r="K155" s="10">
        <v>0.69989999999999997</v>
      </c>
      <c r="L155" s="10">
        <v>0.16885</v>
      </c>
      <c r="M155" s="10">
        <v>0.19180000000000003</v>
      </c>
      <c r="N155" s="10">
        <v>0.16120000000000001</v>
      </c>
      <c r="O155" s="10">
        <v>1.1177999999999999</v>
      </c>
      <c r="P155" s="10">
        <v>0.16391</v>
      </c>
      <c r="Q155" s="10">
        <v>0.16669999999999999</v>
      </c>
    </row>
    <row r="156" spans="1:17" x14ac:dyDescent="0.2">
      <c r="A156">
        <v>152</v>
      </c>
      <c r="B156" s="10">
        <v>4.4040000000000003E-2</v>
      </c>
      <c r="C156" s="10">
        <v>0.53522716580207852</v>
      </c>
      <c r="D156" s="10">
        <v>5.4760000000000003E-2</v>
      </c>
      <c r="E156" s="10">
        <v>7.1160000000000001E-2</v>
      </c>
      <c r="F156" s="10">
        <v>7.7101449275362333E-2</v>
      </c>
      <c r="G156" s="10">
        <v>0.30399999999999999</v>
      </c>
      <c r="H156" s="10">
        <v>6.6880000000000009E-2</v>
      </c>
      <c r="I156" s="10">
        <v>7.5999999999999998E-2</v>
      </c>
      <c r="J156" s="10">
        <v>0.15720000000000001</v>
      </c>
      <c r="K156" s="10">
        <v>0.70479999999999998</v>
      </c>
      <c r="L156" s="10">
        <v>0.17019999999999999</v>
      </c>
      <c r="M156" s="10">
        <v>0.19360000000000002</v>
      </c>
      <c r="N156" s="10">
        <v>0.16240000000000002</v>
      </c>
      <c r="O156" s="10">
        <v>1.1255999999999999</v>
      </c>
      <c r="P156" s="10">
        <v>0.16531999999999999</v>
      </c>
      <c r="Q156" s="10">
        <v>0.16839999999999999</v>
      </c>
    </row>
    <row r="157" spans="1:17" x14ac:dyDescent="0.2">
      <c r="A157">
        <v>153</v>
      </c>
      <c r="B157" s="10">
        <v>4.4560000000000002E-2</v>
      </c>
      <c r="C157" s="10">
        <v>0.53882508631317938</v>
      </c>
      <c r="D157" s="10">
        <v>5.5390000000000002E-2</v>
      </c>
      <c r="E157" s="10">
        <v>7.1989999999999998E-2</v>
      </c>
      <c r="F157" s="10">
        <v>7.7608695652173917E-2</v>
      </c>
      <c r="G157" s="10">
        <v>0.30599999999999999</v>
      </c>
      <c r="H157" s="10">
        <v>6.7320000000000005E-2</v>
      </c>
      <c r="I157" s="10">
        <v>7.6499999999999999E-2</v>
      </c>
      <c r="J157" s="10">
        <v>0.1583</v>
      </c>
      <c r="K157" s="10">
        <v>0.7097</v>
      </c>
      <c r="L157" s="10">
        <v>0.17155000000000001</v>
      </c>
      <c r="M157" s="10">
        <v>0.19540000000000002</v>
      </c>
      <c r="N157" s="10">
        <v>0.1636</v>
      </c>
      <c r="O157" s="10">
        <v>1.1334</v>
      </c>
      <c r="P157" s="10">
        <v>0.16673000000000002</v>
      </c>
      <c r="Q157" s="10">
        <v>0.1701</v>
      </c>
    </row>
    <row r="158" spans="1:17" x14ac:dyDescent="0.2">
      <c r="A158">
        <v>154</v>
      </c>
      <c r="B158" s="10">
        <v>4.5080000000000002E-2</v>
      </c>
      <c r="C158" s="10">
        <v>0.54242300682428024</v>
      </c>
      <c r="D158" s="10">
        <v>5.602E-2</v>
      </c>
      <c r="E158" s="10">
        <v>7.2819999999999996E-2</v>
      </c>
      <c r="F158" s="10">
        <v>7.8115942028985516E-2</v>
      </c>
      <c r="G158" s="10">
        <v>0.308</v>
      </c>
      <c r="H158" s="10">
        <v>6.7760000000000001E-2</v>
      </c>
      <c r="I158" s="10">
        <v>7.6999999999999999E-2</v>
      </c>
      <c r="J158" s="10">
        <v>0.15939999999999999</v>
      </c>
      <c r="K158" s="10">
        <v>0.71460000000000001</v>
      </c>
      <c r="L158" s="10">
        <v>0.1729</v>
      </c>
      <c r="M158" s="10">
        <v>0.19720000000000001</v>
      </c>
      <c r="N158" s="10">
        <v>0.1648</v>
      </c>
      <c r="O158" s="10">
        <v>1.1412</v>
      </c>
      <c r="P158" s="10">
        <v>0.16814000000000001</v>
      </c>
      <c r="Q158" s="10">
        <v>0.17180000000000001</v>
      </c>
    </row>
    <row r="159" spans="1:17" x14ac:dyDescent="0.2">
      <c r="A159">
        <v>155</v>
      </c>
      <c r="B159" s="10">
        <v>4.5600000000000002E-2</v>
      </c>
      <c r="C159" s="10">
        <v>0.54602092733538121</v>
      </c>
      <c r="D159" s="10">
        <v>5.6650000000000006E-2</v>
      </c>
      <c r="E159" s="10">
        <v>7.3650000000000007E-2</v>
      </c>
      <c r="F159" s="10">
        <v>7.8623188405797115E-2</v>
      </c>
      <c r="G159" s="10">
        <v>0.31</v>
      </c>
      <c r="H159" s="10">
        <v>6.8200000000000011E-2</v>
      </c>
      <c r="I159" s="10">
        <v>7.7499999999999999E-2</v>
      </c>
      <c r="J159" s="10">
        <v>0.1605</v>
      </c>
      <c r="K159" s="10">
        <v>0.71950000000000003</v>
      </c>
      <c r="L159" s="10">
        <v>0.17424999999999999</v>
      </c>
      <c r="M159" s="10">
        <v>0.19900000000000001</v>
      </c>
      <c r="N159" s="10">
        <v>0.16600000000000001</v>
      </c>
      <c r="O159" s="10">
        <v>1.149</v>
      </c>
      <c r="P159" s="10">
        <v>0.16955000000000001</v>
      </c>
      <c r="Q159" s="10">
        <v>0.17349999999999999</v>
      </c>
    </row>
    <row r="160" spans="1:17" x14ac:dyDescent="0.2">
      <c r="A160">
        <v>156</v>
      </c>
      <c r="B160" s="10">
        <v>4.6120000000000001E-2</v>
      </c>
      <c r="C160" s="10">
        <v>0.54961884784648207</v>
      </c>
      <c r="D160" s="10">
        <v>5.7280000000000005E-2</v>
      </c>
      <c r="E160" s="10">
        <v>7.4480000000000005E-2</v>
      </c>
      <c r="F160" s="10">
        <v>7.91304347826087E-2</v>
      </c>
      <c r="G160" s="10">
        <v>0.312</v>
      </c>
      <c r="H160" s="10">
        <v>6.8640000000000007E-2</v>
      </c>
      <c r="I160" s="10">
        <v>7.8E-2</v>
      </c>
      <c r="J160" s="10">
        <v>0.16159999999999999</v>
      </c>
      <c r="K160" s="10">
        <v>0.72439999999999993</v>
      </c>
      <c r="L160" s="10">
        <v>0.17560000000000001</v>
      </c>
      <c r="M160" s="10">
        <v>0.20080000000000001</v>
      </c>
      <c r="N160" s="10">
        <v>0.16720000000000002</v>
      </c>
      <c r="O160" s="10">
        <v>1.1568000000000001</v>
      </c>
      <c r="P160" s="10">
        <v>0.17096</v>
      </c>
      <c r="Q160" s="10">
        <v>0.17519999999999999</v>
      </c>
    </row>
    <row r="161" spans="1:17" x14ac:dyDescent="0.2">
      <c r="A161">
        <v>157</v>
      </c>
      <c r="B161" s="10">
        <v>4.6640000000000001E-2</v>
      </c>
      <c r="C161" s="10">
        <v>0.55321676835758304</v>
      </c>
      <c r="D161" s="10">
        <v>5.7910000000000003E-2</v>
      </c>
      <c r="E161" s="10">
        <v>7.5310000000000002E-2</v>
      </c>
      <c r="F161" s="10">
        <v>7.9637681159420298E-2</v>
      </c>
      <c r="G161" s="10">
        <v>0.314</v>
      </c>
      <c r="H161" s="10">
        <v>6.9080000000000003E-2</v>
      </c>
      <c r="I161" s="10">
        <v>7.85E-2</v>
      </c>
      <c r="J161" s="10">
        <v>0.16270000000000001</v>
      </c>
      <c r="K161" s="10">
        <v>0.72929999999999995</v>
      </c>
      <c r="L161" s="10">
        <v>0.17695</v>
      </c>
      <c r="M161" s="10">
        <v>0.20260000000000003</v>
      </c>
      <c r="N161" s="10">
        <v>0.16839999999999999</v>
      </c>
      <c r="O161" s="10">
        <v>1.1646000000000001</v>
      </c>
      <c r="P161" s="10">
        <v>0.17237</v>
      </c>
      <c r="Q161" s="10">
        <v>0.1769</v>
      </c>
    </row>
    <row r="162" spans="1:17" x14ac:dyDescent="0.2">
      <c r="A162">
        <v>158</v>
      </c>
      <c r="B162" s="10">
        <v>4.7160000000000001E-2</v>
      </c>
      <c r="C162" s="10">
        <v>0.5568146888686839</v>
      </c>
      <c r="D162" s="10">
        <v>5.8540000000000002E-2</v>
      </c>
      <c r="E162" s="10">
        <v>7.6139999999999999E-2</v>
      </c>
      <c r="F162" s="10">
        <v>8.0144927536231897E-2</v>
      </c>
      <c r="G162" s="10">
        <v>0.316</v>
      </c>
      <c r="H162" s="10">
        <v>6.9520000000000012E-2</v>
      </c>
      <c r="I162" s="10">
        <v>7.9000000000000001E-2</v>
      </c>
      <c r="J162" s="10">
        <v>0.1638</v>
      </c>
      <c r="K162" s="10">
        <v>0.73419999999999996</v>
      </c>
      <c r="L162" s="10">
        <v>0.17829999999999999</v>
      </c>
      <c r="M162" s="10">
        <v>0.20440000000000003</v>
      </c>
      <c r="N162" s="10">
        <v>0.1696</v>
      </c>
      <c r="O162" s="10">
        <v>1.1723999999999999</v>
      </c>
      <c r="P162" s="10">
        <v>0.17378000000000002</v>
      </c>
      <c r="Q162" s="10">
        <v>0.17860000000000001</v>
      </c>
    </row>
    <row r="163" spans="1:17" x14ac:dyDescent="0.2">
      <c r="A163">
        <v>159</v>
      </c>
      <c r="B163" s="10">
        <v>4.7680000000000007E-2</v>
      </c>
      <c r="C163" s="10">
        <v>0.56041260937978477</v>
      </c>
      <c r="D163" s="10">
        <v>5.917E-2</v>
      </c>
      <c r="E163" s="10">
        <v>7.6969999999999997E-2</v>
      </c>
      <c r="F163" s="10">
        <v>8.0652173913043482E-2</v>
      </c>
      <c r="G163" s="10">
        <v>0.318</v>
      </c>
      <c r="H163" s="10">
        <v>6.9960000000000008E-2</v>
      </c>
      <c r="I163" s="10">
        <v>7.9500000000000001E-2</v>
      </c>
      <c r="J163" s="10">
        <v>0.16489999999999999</v>
      </c>
      <c r="K163" s="10">
        <v>0.73909999999999998</v>
      </c>
      <c r="L163" s="10">
        <v>0.17965</v>
      </c>
      <c r="M163" s="10">
        <v>0.20620000000000002</v>
      </c>
      <c r="N163" s="10">
        <v>0.17080000000000001</v>
      </c>
      <c r="O163" s="10">
        <v>1.1801999999999999</v>
      </c>
      <c r="P163" s="10">
        <v>0.17519000000000001</v>
      </c>
      <c r="Q163" s="10">
        <v>0.18029999999999999</v>
      </c>
    </row>
    <row r="164" spans="1:17" x14ac:dyDescent="0.2">
      <c r="A164">
        <v>160</v>
      </c>
      <c r="B164" s="10">
        <v>4.8200000000000007E-2</v>
      </c>
      <c r="C164" s="10">
        <v>0.56401052989088574</v>
      </c>
      <c r="D164" s="10">
        <v>5.9800000000000006E-2</v>
      </c>
      <c r="E164" s="10">
        <v>7.7800000000000008E-2</v>
      </c>
      <c r="F164" s="10">
        <v>8.115942028985508E-2</v>
      </c>
      <c r="G164" s="10">
        <v>0.32</v>
      </c>
      <c r="H164" s="10">
        <v>7.0400000000000004E-2</v>
      </c>
      <c r="I164" s="10">
        <v>0.08</v>
      </c>
      <c r="J164" s="10">
        <v>0.16600000000000001</v>
      </c>
      <c r="K164" s="10">
        <v>0.74399999999999999</v>
      </c>
      <c r="L164" s="10">
        <v>0.18099999999999999</v>
      </c>
      <c r="M164" s="10">
        <v>0.20800000000000002</v>
      </c>
      <c r="N164" s="10">
        <v>0.17200000000000001</v>
      </c>
      <c r="O164" s="10">
        <v>1.1879999999999999</v>
      </c>
      <c r="P164" s="10">
        <v>0.17660000000000001</v>
      </c>
      <c r="Q164" s="10">
        <v>0.182</v>
      </c>
    </row>
    <row r="165" spans="1:17" x14ac:dyDescent="0.2">
      <c r="A165">
        <v>161</v>
      </c>
      <c r="B165" s="10">
        <v>4.8720000000000006E-2</v>
      </c>
      <c r="C165" s="10">
        <v>0.5676084504019866</v>
      </c>
      <c r="D165" s="10">
        <v>6.0430000000000005E-2</v>
      </c>
      <c r="E165" s="10">
        <v>7.8630000000000005E-2</v>
      </c>
      <c r="F165" s="10">
        <v>8.1666666666666679E-2</v>
      </c>
      <c r="G165" s="10">
        <v>0.32200000000000001</v>
      </c>
      <c r="H165" s="10">
        <v>7.084E-2</v>
      </c>
      <c r="I165" s="10">
        <v>8.0500000000000002E-2</v>
      </c>
      <c r="J165" s="10">
        <v>0.1671</v>
      </c>
      <c r="K165" s="10">
        <v>0.74890000000000001</v>
      </c>
      <c r="L165" s="10">
        <v>0.18234999999999998</v>
      </c>
      <c r="M165" s="10">
        <v>0.20980000000000001</v>
      </c>
      <c r="N165" s="10">
        <v>0.17319999999999999</v>
      </c>
      <c r="O165" s="10">
        <v>1.1958</v>
      </c>
      <c r="P165" s="10">
        <v>0.17801</v>
      </c>
      <c r="Q165" s="10">
        <v>0.1837</v>
      </c>
    </row>
    <row r="166" spans="1:17" x14ac:dyDescent="0.2">
      <c r="A166">
        <v>162</v>
      </c>
      <c r="B166" s="10">
        <v>4.9240000000000006E-2</v>
      </c>
      <c r="C166" s="10">
        <v>0.57120637091308746</v>
      </c>
      <c r="D166" s="10">
        <v>6.1060000000000003E-2</v>
      </c>
      <c r="E166" s="10">
        <v>7.9460000000000003E-2</v>
      </c>
      <c r="F166" s="10">
        <v>8.2173913043478264E-2</v>
      </c>
      <c r="G166" s="10">
        <v>0.32400000000000001</v>
      </c>
      <c r="H166" s="10">
        <v>7.128000000000001E-2</v>
      </c>
      <c r="I166" s="10">
        <v>8.1000000000000003E-2</v>
      </c>
      <c r="J166" s="10">
        <v>0.16819999999999999</v>
      </c>
      <c r="K166" s="10">
        <v>0.75380000000000003</v>
      </c>
      <c r="L166" s="10">
        <v>0.1837</v>
      </c>
      <c r="M166" s="10">
        <v>0.21160000000000001</v>
      </c>
      <c r="N166" s="10">
        <v>0.1744</v>
      </c>
      <c r="O166" s="10">
        <v>1.2036</v>
      </c>
      <c r="P166" s="10">
        <v>0.17942</v>
      </c>
      <c r="Q166" s="10">
        <v>0.18540000000000001</v>
      </c>
    </row>
    <row r="167" spans="1:17" x14ac:dyDescent="0.2">
      <c r="A167">
        <v>163</v>
      </c>
      <c r="B167" s="10">
        <v>4.9760000000000006E-2</v>
      </c>
      <c r="C167" s="10">
        <v>0.57480429142418843</v>
      </c>
      <c r="D167" s="10">
        <v>6.1690000000000002E-2</v>
      </c>
      <c r="E167" s="10">
        <v>8.029E-2</v>
      </c>
      <c r="F167" s="10">
        <v>8.2681159420289863E-2</v>
      </c>
      <c r="G167" s="10">
        <v>0.32600000000000001</v>
      </c>
      <c r="H167" s="10">
        <v>7.1720000000000006E-2</v>
      </c>
      <c r="I167" s="10">
        <v>8.1500000000000003E-2</v>
      </c>
      <c r="J167" s="10">
        <v>0.16930000000000001</v>
      </c>
      <c r="K167" s="10">
        <v>0.75869999999999993</v>
      </c>
      <c r="L167" s="10">
        <v>0.18504999999999999</v>
      </c>
      <c r="M167" s="10">
        <v>0.21340000000000001</v>
      </c>
      <c r="N167" s="10">
        <v>0.17560000000000001</v>
      </c>
      <c r="O167" s="10">
        <v>1.2114</v>
      </c>
      <c r="P167" s="10">
        <v>0.18083000000000002</v>
      </c>
      <c r="Q167" s="10">
        <v>0.18709999999999999</v>
      </c>
    </row>
    <row r="168" spans="1:17" x14ac:dyDescent="0.2">
      <c r="A168">
        <v>164</v>
      </c>
      <c r="B168" s="10">
        <v>5.0280000000000005E-2</v>
      </c>
      <c r="C168" s="10">
        <v>0.57840221193528929</v>
      </c>
      <c r="D168" s="10">
        <v>6.232E-2</v>
      </c>
      <c r="E168" s="10">
        <v>8.1119999999999998E-2</v>
      </c>
      <c r="F168" s="10">
        <v>8.3188405797101461E-2</v>
      </c>
      <c r="G168" s="10">
        <v>0.32800000000000001</v>
      </c>
      <c r="H168" s="10">
        <v>7.2160000000000002E-2</v>
      </c>
      <c r="I168" s="10">
        <v>8.2000000000000003E-2</v>
      </c>
      <c r="J168" s="10">
        <v>0.1704</v>
      </c>
      <c r="K168" s="10">
        <v>0.76359999999999995</v>
      </c>
      <c r="L168" s="10">
        <v>0.18639999999999998</v>
      </c>
      <c r="M168" s="10">
        <v>0.21520000000000003</v>
      </c>
      <c r="N168" s="10">
        <v>0.17680000000000001</v>
      </c>
      <c r="O168" s="10">
        <v>1.2192000000000001</v>
      </c>
      <c r="P168" s="10">
        <v>0.18224000000000001</v>
      </c>
      <c r="Q168" s="10">
        <v>0.1888</v>
      </c>
    </row>
    <row r="169" spans="1:17" x14ac:dyDescent="0.2">
      <c r="A169">
        <v>165</v>
      </c>
      <c r="B169" s="10">
        <v>5.0800000000000005E-2</v>
      </c>
      <c r="C169" s="10">
        <v>0.58200013244639015</v>
      </c>
      <c r="D169" s="10">
        <v>6.2950000000000006E-2</v>
      </c>
      <c r="E169" s="10">
        <v>8.1949999999999995E-2</v>
      </c>
      <c r="F169" s="10">
        <v>8.3695652173913046E-2</v>
      </c>
      <c r="G169" s="10">
        <v>0.33</v>
      </c>
      <c r="H169" s="10">
        <v>7.2600000000000012E-2</v>
      </c>
      <c r="I169" s="10">
        <v>8.2500000000000004E-2</v>
      </c>
      <c r="J169" s="10">
        <v>0.17149999999999999</v>
      </c>
      <c r="K169" s="10">
        <v>0.76849999999999996</v>
      </c>
      <c r="L169" s="10">
        <v>0.18775</v>
      </c>
      <c r="M169" s="10">
        <v>0.21700000000000003</v>
      </c>
      <c r="N169" s="10">
        <v>0.17799999999999999</v>
      </c>
      <c r="O169" s="10">
        <v>1.2270000000000001</v>
      </c>
      <c r="P169" s="10">
        <v>0.18365000000000001</v>
      </c>
      <c r="Q169" s="10">
        <v>0.1905</v>
      </c>
    </row>
    <row r="170" spans="1:17" x14ac:dyDescent="0.2">
      <c r="A170">
        <v>166</v>
      </c>
      <c r="B170" s="10">
        <v>5.1320000000000005E-2</v>
      </c>
      <c r="C170" s="10">
        <v>0.58559805295749112</v>
      </c>
      <c r="D170" s="10">
        <v>6.3579999999999998E-2</v>
      </c>
      <c r="E170" s="10">
        <v>8.2780000000000006E-2</v>
      </c>
      <c r="F170" s="10">
        <v>8.4202898550724645E-2</v>
      </c>
      <c r="G170" s="10">
        <v>0.33200000000000002</v>
      </c>
      <c r="H170" s="10">
        <v>7.3040000000000008E-2</v>
      </c>
      <c r="I170" s="10">
        <v>8.3000000000000004E-2</v>
      </c>
      <c r="J170" s="10">
        <v>0.1726</v>
      </c>
      <c r="K170" s="10">
        <v>0.77339999999999998</v>
      </c>
      <c r="L170" s="10">
        <v>0.18909999999999999</v>
      </c>
      <c r="M170" s="10">
        <v>0.21880000000000002</v>
      </c>
      <c r="N170" s="10">
        <v>0.1792</v>
      </c>
      <c r="O170" s="10">
        <v>1.2347999999999999</v>
      </c>
      <c r="P170" s="10">
        <v>0.18506</v>
      </c>
      <c r="Q170" s="10">
        <v>0.19220000000000001</v>
      </c>
    </row>
    <row r="171" spans="1:17" x14ac:dyDescent="0.2">
      <c r="A171">
        <v>167</v>
      </c>
      <c r="B171" s="10">
        <v>5.1840000000000004E-2</v>
      </c>
      <c r="C171" s="10">
        <v>0.58919597346859198</v>
      </c>
      <c r="D171" s="10">
        <v>6.4210000000000003E-2</v>
      </c>
      <c r="E171" s="10">
        <v>8.3610000000000004E-2</v>
      </c>
      <c r="F171" s="10">
        <v>8.4710144927536243E-2</v>
      </c>
      <c r="G171" s="10">
        <v>0.33400000000000002</v>
      </c>
      <c r="H171" s="10">
        <v>7.3480000000000004E-2</v>
      </c>
      <c r="I171" s="10">
        <v>8.3500000000000005E-2</v>
      </c>
      <c r="J171" s="10">
        <v>0.17369999999999999</v>
      </c>
      <c r="K171" s="10">
        <v>0.77829999999999999</v>
      </c>
      <c r="L171" s="10">
        <v>0.19044999999999998</v>
      </c>
      <c r="M171" s="10">
        <v>0.22060000000000002</v>
      </c>
      <c r="N171" s="10">
        <v>0.1804</v>
      </c>
      <c r="O171" s="10">
        <v>1.2425999999999999</v>
      </c>
      <c r="P171" s="10">
        <v>0.18647</v>
      </c>
      <c r="Q171" s="10">
        <v>0.19389999999999999</v>
      </c>
    </row>
    <row r="172" spans="1:17" x14ac:dyDescent="0.2">
      <c r="A172">
        <v>168</v>
      </c>
      <c r="B172" s="10">
        <v>5.2360000000000004E-2</v>
      </c>
      <c r="C172" s="10">
        <v>0.59279389397969284</v>
      </c>
      <c r="D172" s="10">
        <v>6.4840000000000009E-2</v>
      </c>
      <c r="E172" s="10">
        <v>8.4440000000000001E-2</v>
      </c>
      <c r="F172" s="10">
        <v>8.5217391304347828E-2</v>
      </c>
      <c r="G172" s="10">
        <v>0.33600000000000002</v>
      </c>
      <c r="H172" s="10">
        <v>7.3920000000000013E-2</v>
      </c>
      <c r="I172" s="10">
        <v>8.4000000000000005E-2</v>
      </c>
      <c r="J172" s="10">
        <v>0.17479999999999998</v>
      </c>
      <c r="K172" s="10">
        <v>0.78320000000000001</v>
      </c>
      <c r="L172" s="10">
        <v>0.1918</v>
      </c>
      <c r="M172" s="10">
        <v>0.22240000000000001</v>
      </c>
      <c r="N172" s="10">
        <v>0.18160000000000001</v>
      </c>
      <c r="O172" s="10">
        <v>1.2504</v>
      </c>
      <c r="P172" s="10">
        <v>0.18788000000000002</v>
      </c>
      <c r="Q172" s="10">
        <v>0.1956</v>
      </c>
    </row>
    <row r="173" spans="1:17" x14ac:dyDescent="0.2">
      <c r="A173">
        <v>169</v>
      </c>
      <c r="B173" s="10">
        <v>5.2880000000000003E-2</v>
      </c>
      <c r="C173" s="10">
        <v>0.59639181449079381</v>
      </c>
      <c r="D173" s="10">
        <v>6.547E-2</v>
      </c>
      <c r="E173" s="10">
        <v>8.5269999999999999E-2</v>
      </c>
      <c r="F173" s="10">
        <v>8.5724637681159427E-2</v>
      </c>
      <c r="G173" s="10">
        <v>0.33800000000000002</v>
      </c>
      <c r="H173" s="10">
        <v>7.4360000000000009E-2</v>
      </c>
      <c r="I173" s="10">
        <v>8.4500000000000006E-2</v>
      </c>
      <c r="J173" s="10">
        <v>0.1759</v>
      </c>
      <c r="K173" s="10">
        <v>0.78809999999999991</v>
      </c>
      <c r="L173" s="10">
        <v>0.19314999999999999</v>
      </c>
      <c r="M173" s="10">
        <v>0.22420000000000001</v>
      </c>
      <c r="N173" s="10">
        <v>0.18279999999999999</v>
      </c>
      <c r="O173" s="10">
        <v>1.2582</v>
      </c>
      <c r="P173" s="10">
        <v>0.18929000000000001</v>
      </c>
      <c r="Q173" s="10">
        <v>0.1973</v>
      </c>
    </row>
    <row r="174" spans="1:17" x14ac:dyDescent="0.2">
      <c r="A174">
        <v>170</v>
      </c>
      <c r="B174" s="10">
        <v>5.3400000000000003E-2</v>
      </c>
      <c r="C174" s="10">
        <v>0.59998973500189468</v>
      </c>
      <c r="D174" s="10">
        <v>6.6100000000000006E-2</v>
      </c>
      <c r="E174" s="10">
        <v>8.6099999999999996E-2</v>
      </c>
      <c r="F174" s="10">
        <v>8.6231884057971026E-2</v>
      </c>
      <c r="G174" s="10">
        <v>0.34</v>
      </c>
      <c r="H174" s="10">
        <v>7.4800000000000005E-2</v>
      </c>
      <c r="I174" s="10">
        <v>8.5000000000000006E-2</v>
      </c>
      <c r="J174" s="10">
        <v>0.17699999999999999</v>
      </c>
      <c r="K174" s="10">
        <v>0.79299999999999993</v>
      </c>
      <c r="L174" s="10">
        <v>0.19450000000000001</v>
      </c>
      <c r="M174" s="10">
        <v>0.22600000000000003</v>
      </c>
      <c r="N174" s="10">
        <v>0.184</v>
      </c>
      <c r="O174" s="10">
        <v>1.266</v>
      </c>
      <c r="P174" s="10">
        <v>0.19070000000000001</v>
      </c>
      <c r="Q174" s="10">
        <v>0.19900000000000001</v>
      </c>
    </row>
    <row r="175" spans="1:17" x14ac:dyDescent="0.2">
      <c r="A175">
        <v>171</v>
      </c>
      <c r="B175" s="10">
        <v>5.3920000000000003E-2</v>
      </c>
      <c r="C175" s="10">
        <v>0.60358765551299565</v>
      </c>
      <c r="D175" s="10">
        <v>6.6729999999999998E-2</v>
      </c>
      <c r="E175" s="10">
        <v>8.6930000000000007E-2</v>
      </c>
      <c r="F175" s="10">
        <v>8.673913043478261E-2</v>
      </c>
      <c r="G175" s="10">
        <v>0.34200000000000003</v>
      </c>
      <c r="H175" s="10">
        <v>7.5240000000000001E-2</v>
      </c>
      <c r="I175" s="10">
        <v>8.5500000000000007E-2</v>
      </c>
      <c r="J175" s="10">
        <v>0.17810000000000001</v>
      </c>
      <c r="K175" s="10">
        <v>0.79789999999999994</v>
      </c>
      <c r="L175" s="10">
        <v>0.19585</v>
      </c>
      <c r="M175" s="10">
        <v>0.22780000000000003</v>
      </c>
      <c r="N175" s="10">
        <v>0.1852</v>
      </c>
      <c r="O175" s="10">
        <v>1.2738</v>
      </c>
      <c r="P175" s="10">
        <v>0.19211</v>
      </c>
      <c r="Q175" s="10">
        <v>0.20069999999999999</v>
      </c>
    </row>
    <row r="176" spans="1:17" x14ac:dyDescent="0.2">
      <c r="A176">
        <v>172</v>
      </c>
      <c r="B176" s="10">
        <v>5.4440000000000002E-2</v>
      </c>
      <c r="C176" s="10">
        <v>0.60718557602409651</v>
      </c>
      <c r="D176" s="10">
        <v>6.7360000000000003E-2</v>
      </c>
      <c r="E176" s="10">
        <v>8.7760000000000005E-2</v>
      </c>
      <c r="F176" s="10">
        <v>8.7246376811594209E-2</v>
      </c>
      <c r="G176" s="10">
        <v>0.34400000000000003</v>
      </c>
      <c r="H176" s="10">
        <v>7.5680000000000011E-2</v>
      </c>
      <c r="I176" s="10">
        <v>8.6000000000000007E-2</v>
      </c>
      <c r="J176" s="10">
        <v>0.1792</v>
      </c>
      <c r="K176" s="10">
        <v>0.80279999999999996</v>
      </c>
      <c r="L176" s="10">
        <v>0.19719999999999999</v>
      </c>
      <c r="M176" s="10">
        <v>0.22960000000000003</v>
      </c>
      <c r="N176" s="10">
        <v>0.18640000000000001</v>
      </c>
      <c r="O176" s="10">
        <v>1.2816000000000001</v>
      </c>
      <c r="P176" s="10">
        <v>0.19352</v>
      </c>
      <c r="Q176" s="10">
        <v>0.2024</v>
      </c>
    </row>
    <row r="177" spans="1:17" x14ac:dyDescent="0.2">
      <c r="A177">
        <v>173</v>
      </c>
      <c r="B177" s="10">
        <v>5.4960000000000002E-2</v>
      </c>
      <c r="C177" s="10">
        <v>0.61078349653519737</v>
      </c>
      <c r="D177" s="10">
        <v>6.7990000000000009E-2</v>
      </c>
      <c r="E177" s="10">
        <v>8.8590000000000002E-2</v>
      </c>
      <c r="F177" s="10">
        <v>8.7753623188405808E-2</v>
      </c>
      <c r="G177" s="10">
        <v>0.34600000000000003</v>
      </c>
      <c r="H177" s="10">
        <v>7.6120000000000007E-2</v>
      </c>
      <c r="I177" s="10">
        <v>8.6500000000000007E-2</v>
      </c>
      <c r="J177" s="10">
        <v>0.18029999999999999</v>
      </c>
      <c r="K177" s="10">
        <v>0.80769999999999997</v>
      </c>
      <c r="L177" s="10">
        <v>0.19855</v>
      </c>
      <c r="M177" s="10">
        <v>0.23140000000000002</v>
      </c>
      <c r="N177" s="10">
        <v>0.18759999999999999</v>
      </c>
      <c r="O177" s="10">
        <v>1.2894000000000001</v>
      </c>
      <c r="P177" s="10">
        <v>0.19493000000000002</v>
      </c>
      <c r="Q177" s="10">
        <v>0.2041</v>
      </c>
    </row>
    <row r="178" spans="1:17" x14ac:dyDescent="0.2">
      <c r="A178">
        <v>174</v>
      </c>
      <c r="B178" s="10">
        <v>5.5480000000000002E-2</v>
      </c>
      <c r="C178" s="10">
        <v>0.61438141704629834</v>
      </c>
      <c r="D178" s="10">
        <v>6.862E-2</v>
      </c>
      <c r="E178" s="10">
        <v>8.9419999999999999E-2</v>
      </c>
      <c r="F178" s="10">
        <v>8.8260869565217406E-2</v>
      </c>
      <c r="G178" s="10">
        <v>0.34800000000000003</v>
      </c>
      <c r="H178" s="10">
        <v>7.6560000000000003E-2</v>
      </c>
      <c r="I178" s="10">
        <v>8.7000000000000008E-2</v>
      </c>
      <c r="J178" s="10">
        <v>0.18140000000000001</v>
      </c>
      <c r="K178" s="10">
        <v>0.81259999999999999</v>
      </c>
      <c r="L178" s="10">
        <v>0.19989999999999999</v>
      </c>
      <c r="M178" s="10">
        <v>0.23320000000000002</v>
      </c>
      <c r="N178" s="10">
        <v>0.1888</v>
      </c>
      <c r="O178" s="10">
        <v>1.2971999999999999</v>
      </c>
      <c r="P178" s="10">
        <v>0.19634000000000001</v>
      </c>
      <c r="Q178" s="10">
        <v>0.20580000000000001</v>
      </c>
    </row>
    <row r="179" spans="1:17" x14ac:dyDescent="0.2">
      <c r="A179">
        <v>175</v>
      </c>
      <c r="B179" s="10">
        <v>5.6000000000000008E-2</v>
      </c>
      <c r="C179" s="10">
        <v>0.6179793375573992</v>
      </c>
      <c r="D179" s="10">
        <v>6.9250000000000006E-2</v>
      </c>
      <c r="E179" s="10">
        <v>9.0249999999999997E-2</v>
      </c>
      <c r="F179" s="10">
        <v>8.8768115942028991E-2</v>
      </c>
      <c r="G179" s="10">
        <v>0.35000000000000003</v>
      </c>
      <c r="H179" s="10">
        <v>7.7000000000000013E-2</v>
      </c>
      <c r="I179" s="10">
        <v>8.7500000000000008E-2</v>
      </c>
      <c r="J179" s="10">
        <v>0.1825</v>
      </c>
      <c r="K179" s="10">
        <v>0.8175</v>
      </c>
      <c r="L179" s="10">
        <v>0.20124999999999998</v>
      </c>
      <c r="M179" s="10">
        <v>0.23500000000000001</v>
      </c>
      <c r="N179" s="10">
        <v>0.19</v>
      </c>
      <c r="O179" s="10">
        <v>1.3049999999999999</v>
      </c>
      <c r="P179" s="10">
        <v>0.19775000000000001</v>
      </c>
      <c r="Q179" s="10">
        <v>0.20749999999999999</v>
      </c>
    </row>
    <row r="180" spans="1:17" x14ac:dyDescent="0.2">
      <c r="A180">
        <v>176</v>
      </c>
      <c r="B180" s="10">
        <v>5.6520000000000008E-2</v>
      </c>
      <c r="C180" s="10">
        <v>0.62157725806850006</v>
      </c>
      <c r="D180" s="10">
        <v>6.9879999999999998E-2</v>
      </c>
      <c r="E180" s="10">
        <v>9.1079999999999994E-2</v>
      </c>
      <c r="F180" s="10">
        <v>8.927536231884059E-2</v>
      </c>
      <c r="G180" s="10">
        <v>0.35200000000000004</v>
      </c>
      <c r="H180" s="10">
        <v>7.7440000000000009E-2</v>
      </c>
      <c r="I180" s="10">
        <v>8.8000000000000009E-2</v>
      </c>
      <c r="J180" s="10">
        <v>0.18359999999999999</v>
      </c>
      <c r="K180" s="10">
        <v>0.82239999999999991</v>
      </c>
      <c r="L180" s="10">
        <v>0.2026</v>
      </c>
      <c r="M180" s="10">
        <v>0.23680000000000001</v>
      </c>
      <c r="N180" s="10">
        <v>0.19120000000000001</v>
      </c>
      <c r="O180" s="10">
        <v>1.3128</v>
      </c>
      <c r="P180" s="10">
        <v>0.19916</v>
      </c>
      <c r="Q180" s="10">
        <v>0.2092</v>
      </c>
    </row>
    <row r="181" spans="1:17" x14ac:dyDescent="0.2">
      <c r="A181">
        <v>177</v>
      </c>
      <c r="B181" s="10">
        <v>5.7040000000000007E-2</v>
      </c>
      <c r="C181" s="10">
        <v>0.62517517857960103</v>
      </c>
      <c r="D181" s="10">
        <v>7.0510000000000003E-2</v>
      </c>
      <c r="E181" s="10">
        <v>9.1910000000000006E-2</v>
      </c>
      <c r="F181" s="10">
        <v>8.9782608695652188E-2</v>
      </c>
      <c r="G181" s="10">
        <v>0.35400000000000004</v>
      </c>
      <c r="H181" s="10">
        <v>7.7880000000000005E-2</v>
      </c>
      <c r="I181" s="10">
        <v>8.8500000000000009E-2</v>
      </c>
      <c r="J181" s="10">
        <v>0.1847</v>
      </c>
      <c r="K181" s="10">
        <v>0.82729999999999992</v>
      </c>
      <c r="L181" s="10">
        <v>0.20394999999999999</v>
      </c>
      <c r="M181" s="10">
        <v>0.23860000000000003</v>
      </c>
      <c r="N181" s="10">
        <v>0.19240000000000002</v>
      </c>
      <c r="O181" s="10">
        <v>1.3206</v>
      </c>
      <c r="P181" s="10">
        <v>0.20057</v>
      </c>
      <c r="Q181" s="10">
        <v>0.2109</v>
      </c>
    </row>
    <row r="182" spans="1:17" x14ac:dyDescent="0.2">
      <c r="A182">
        <v>178</v>
      </c>
      <c r="B182" s="10">
        <v>5.7560000000000007E-2</v>
      </c>
      <c r="C182" s="10">
        <v>0.62877309909070189</v>
      </c>
      <c r="D182" s="10">
        <v>7.1140000000000009E-2</v>
      </c>
      <c r="E182" s="10">
        <v>9.2740000000000003E-2</v>
      </c>
      <c r="F182" s="10">
        <v>9.0289855072463773E-2</v>
      </c>
      <c r="G182" s="10">
        <v>0.35600000000000004</v>
      </c>
      <c r="H182" s="10">
        <v>7.8320000000000015E-2</v>
      </c>
      <c r="I182" s="10">
        <v>8.900000000000001E-2</v>
      </c>
      <c r="J182" s="10">
        <v>0.18579999999999999</v>
      </c>
      <c r="K182" s="10">
        <v>0.83219999999999994</v>
      </c>
      <c r="L182" s="10">
        <v>0.20529999999999998</v>
      </c>
      <c r="M182" s="10">
        <v>0.24040000000000003</v>
      </c>
      <c r="N182" s="10">
        <v>0.19359999999999999</v>
      </c>
      <c r="O182" s="10">
        <v>1.3284</v>
      </c>
      <c r="P182" s="10">
        <v>0.20198000000000002</v>
      </c>
      <c r="Q182" s="10">
        <v>0.21260000000000001</v>
      </c>
    </row>
    <row r="183" spans="1:17" x14ac:dyDescent="0.2">
      <c r="A183">
        <v>179</v>
      </c>
      <c r="B183" s="10">
        <v>5.8080000000000007E-2</v>
      </c>
      <c r="C183" s="10">
        <v>0.63237101960180275</v>
      </c>
      <c r="D183" s="10">
        <v>7.177E-2</v>
      </c>
      <c r="E183" s="10">
        <v>9.357E-2</v>
      </c>
      <c r="F183" s="10">
        <v>9.0797101449275372E-2</v>
      </c>
      <c r="G183" s="10">
        <v>0.35800000000000004</v>
      </c>
      <c r="H183" s="10">
        <v>7.8760000000000011E-2</v>
      </c>
      <c r="I183" s="10">
        <v>8.950000000000001E-2</v>
      </c>
      <c r="J183" s="10">
        <v>0.18689999999999998</v>
      </c>
      <c r="K183" s="10">
        <v>0.83709999999999996</v>
      </c>
      <c r="L183" s="10">
        <v>0.20665</v>
      </c>
      <c r="M183" s="10">
        <v>0.24220000000000003</v>
      </c>
      <c r="N183" s="10">
        <v>0.1948</v>
      </c>
      <c r="O183" s="10">
        <v>1.3362000000000001</v>
      </c>
      <c r="P183" s="10">
        <v>0.20339000000000002</v>
      </c>
      <c r="Q183" s="10">
        <v>0.21429999999999999</v>
      </c>
    </row>
    <row r="184" spans="1:17" x14ac:dyDescent="0.2">
      <c r="A184">
        <v>180</v>
      </c>
      <c r="B184" s="10">
        <v>5.8600000000000006E-2</v>
      </c>
      <c r="C184" s="10">
        <v>0.63596894011290372</v>
      </c>
      <c r="D184" s="10">
        <v>7.2400000000000006E-2</v>
      </c>
      <c r="E184" s="10">
        <v>9.4399999999999998E-2</v>
      </c>
      <c r="F184" s="10">
        <v>9.1304347826086971E-2</v>
      </c>
      <c r="G184" s="10">
        <v>0.36000000000000004</v>
      </c>
      <c r="H184" s="10">
        <v>7.9200000000000007E-2</v>
      </c>
      <c r="I184" s="10">
        <v>9.0000000000000011E-2</v>
      </c>
      <c r="J184" s="10">
        <v>0.188</v>
      </c>
      <c r="K184" s="10">
        <v>0.84199999999999997</v>
      </c>
      <c r="L184" s="10">
        <v>0.20799999999999999</v>
      </c>
      <c r="M184" s="10">
        <v>0.24400000000000002</v>
      </c>
      <c r="N184" s="10">
        <v>0.19600000000000001</v>
      </c>
      <c r="O184" s="10">
        <v>1.3440000000000001</v>
      </c>
      <c r="P184" s="10">
        <v>0.20480000000000001</v>
      </c>
      <c r="Q184" s="10">
        <v>0.216</v>
      </c>
    </row>
    <row r="185" spans="1:17" x14ac:dyDescent="0.2">
      <c r="A185">
        <v>181</v>
      </c>
      <c r="B185" s="10">
        <v>5.9120000000000006E-2</v>
      </c>
      <c r="C185" s="10">
        <v>0.63956686062400459</v>
      </c>
      <c r="D185" s="10">
        <v>7.3030000000000012E-2</v>
      </c>
      <c r="E185" s="10">
        <v>9.5229999999999995E-2</v>
      </c>
      <c r="F185" s="10">
        <v>9.1811594202898555E-2</v>
      </c>
      <c r="G185" s="10">
        <v>0.36200000000000004</v>
      </c>
      <c r="H185" s="10">
        <v>7.9640000000000002E-2</v>
      </c>
      <c r="I185" s="10">
        <v>9.0500000000000011E-2</v>
      </c>
      <c r="J185" s="10">
        <v>0.18909999999999999</v>
      </c>
      <c r="K185" s="10">
        <v>0.84689999999999999</v>
      </c>
      <c r="L185" s="10">
        <v>0.20934999999999998</v>
      </c>
      <c r="M185" s="10">
        <v>0.24580000000000002</v>
      </c>
      <c r="N185" s="10">
        <v>0.19720000000000001</v>
      </c>
      <c r="O185" s="10">
        <v>1.3517999999999999</v>
      </c>
      <c r="P185" s="10">
        <v>0.20621</v>
      </c>
      <c r="Q185" s="10">
        <v>0.2177</v>
      </c>
    </row>
    <row r="186" spans="1:17" x14ac:dyDescent="0.2">
      <c r="A186">
        <v>182</v>
      </c>
      <c r="B186" s="10">
        <v>5.9640000000000006E-2</v>
      </c>
      <c r="C186" s="10">
        <v>0.64316478113510556</v>
      </c>
      <c r="D186" s="10">
        <v>7.3660000000000003E-2</v>
      </c>
      <c r="E186" s="10">
        <v>9.6060000000000006E-2</v>
      </c>
      <c r="F186" s="10">
        <v>9.2318840579710154E-2</v>
      </c>
      <c r="G186" s="10">
        <v>0.36400000000000005</v>
      </c>
      <c r="H186" s="10">
        <v>8.0080000000000012E-2</v>
      </c>
      <c r="I186" s="10">
        <v>9.1000000000000011E-2</v>
      </c>
      <c r="J186" s="10">
        <v>0.19020000000000001</v>
      </c>
      <c r="K186" s="10">
        <v>0.8518</v>
      </c>
      <c r="L186" s="10">
        <v>0.2107</v>
      </c>
      <c r="M186" s="10">
        <v>0.24760000000000001</v>
      </c>
      <c r="N186" s="10">
        <v>0.19839999999999999</v>
      </c>
      <c r="O186" s="10">
        <v>1.3595999999999999</v>
      </c>
      <c r="P186" s="10">
        <v>0.20762</v>
      </c>
      <c r="Q186" s="10">
        <v>0.21940000000000001</v>
      </c>
    </row>
    <row r="187" spans="1:17" x14ac:dyDescent="0.2">
      <c r="A187">
        <v>183</v>
      </c>
      <c r="B187" s="10">
        <v>6.0160000000000005E-2</v>
      </c>
      <c r="C187" s="10">
        <v>0.64676270164620642</v>
      </c>
      <c r="D187" s="10">
        <v>7.4290000000000009E-2</v>
      </c>
      <c r="E187" s="10">
        <v>9.6890000000000004E-2</v>
      </c>
      <c r="F187" s="10">
        <v>9.2826086956521753E-2</v>
      </c>
      <c r="G187" s="10">
        <v>0.36600000000000005</v>
      </c>
      <c r="H187" s="10">
        <v>8.0520000000000008E-2</v>
      </c>
      <c r="I187" s="10">
        <v>9.1500000000000012E-2</v>
      </c>
      <c r="J187" s="10">
        <v>0.1913</v>
      </c>
      <c r="K187" s="10">
        <v>0.85669999999999991</v>
      </c>
      <c r="L187" s="10">
        <v>0.21204999999999999</v>
      </c>
      <c r="M187" s="10">
        <v>0.24940000000000001</v>
      </c>
      <c r="N187" s="10">
        <v>0.1996</v>
      </c>
      <c r="O187" s="10">
        <v>1.3673999999999999</v>
      </c>
      <c r="P187" s="10">
        <v>0.20903000000000002</v>
      </c>
      <c r="Q187" s="10">
        <v>0.22109999999999999</v>
      </c>
    </row>
    <row r="188" spans="1:17" x14ac:dyDescent="0.2">
      <c r="A188">
        <v>184</v>
      </c>
      <c r="B188" s="10">
        <v>6.0680000000000005E-2</v>
      </c>
      <c r="C188" s="10">
        <v>0.65036062215730728</v>
      </c>
      <c r="D188" s="10">
        <v>7.492E-2</v>
      </c>
      <c r="E188" s="10">
        <v>9.7720000000000001E-2</v>
      </c>
      <c r="F188" s="10">
        <v>9.3333333333333338E-2</v>
      </c>
      <c r="G188" s="10">
        <v>0.36799999999999999</v>
      </c>
      <c r="H188" s="10">
        <v>8.0960000000000004E-2</v>
      </c>
      <c r="I188" s="10">
        <v>9.1999999999999998E-2</v>
      </c>
      <c r="J188" s="10">
        <v>0.19239999999999999</v>
      </c>
      <c r="K188" s="10">
        <v>0.86159999999999992</v>
      </c>
      <c r="L188" s="10">
        <v>0.21339999999999998</v>
      </c>
      <c r="M188" s="10">
        <v>0.25120000000000003</v>
      </c>
      <c r="N188" s="10">
        <v>0.20080000000000001</v>
      </c>
      <c r="O188" s="10">
        <v>1.3752</v>
      </c>
      <c r="P188" s="10">
        <v>0.21044000000000002</v>
      </c>
      <c r="Q188" s="10">
        <v>0.2228</v>
      </c>
    </row>
    <row r="189" spans="1:17" x14ac:dyDescent="0.2">
      <c r="A189">
        <v>185</v>
      </c>
      <c r="B189" s="10">
        <v>6.1200000000000004E-2</v>
      </c>
      <c r="C189" s="10">
        <v>0.65395854266840825</v>
      </c>
      <c r="D189" s="10">
        <v>7.5550000000000006E-2</v>
      </c>
      <c r="E189" s="10">
        <v>9.8549999999999999E-2</v>
      </c>
      <c r="F189" s="10">
        <v>9.3840579710144936E-2</v>
      </c>
      <c r="G189" s="10">
        <v>0.37</v>
      </c>
      <c r="H189" s="10">
        <v>8.1400000000000014E-2</v>
      </c>
      <c r="I189" s="10">
        <v>9.2499999999999999E-2</v>
      </c>
      <c r="J189" s="10">
        <v>0.19350000000000001</v>
      </c>
      <c r="K189" s="10">
        <v>0.86649999999999994</v>
      </c>
      <c r="L189" s="10">
        <v>0.21475</v>
      </c>
      <c r="M189" s="10">
        <v>0.253</v>
      </c>
      <c r="N189" s="10">
        <v>0.20200000000000001</v>
      </c>
      <c r="O189" s="10">
        <v>1.383</v>
      </c>
      <c r="P189" s="10">
        <v>0.21185000000000001</v>
      </c>
      <c r="Q189" s="10">
        <v>0.22450000000000001</v>
      </c>
    </row>
    <row r="190" spans="1:17" x14ac:dyDescent="0.2">
      <c r="A190">
        <v>186</v>
      </c>
      <c r="B190" s="10">
        <v>6.1720000000000004E-2</v>
      </c>
      <c r="C190" s="10">
        <v>0.65755646317950911</v>
      </c>
      <c r="D190" s="10">
        <v>7.6180000000000012E-2</v>
      </c>
      <c r="E190" s="10">
        <v>9.9379999999999996E-2</v>
      </c>
      <c r="F190" s="10">
        <v>9.4347826086956535E-2</v>
      </c>
      <c r="G190" s="10">
        <v>0.372</v>
      </c>
      <c r="H190" s="10">
        <v>8.184000000000001E-2</v>
      </c>
      <c r="I190" s="10">
        <v>9.2999999999999999E-2</v>
      </c>
      <c r="J190" s="10">
        <v>0.1946</v>
      </c>
      <c r="K190" s="10">
        <v>0.87139999999999995</v>
      </c>
      <c r="L190" s="10">
        <v>0.21609999999999999</v>
      </c>
      <c r="M190" s="10">
        <v>0.25480000000000003</v>
      </c>
      <c r="N190" s="10">
        <v>0.20319999999999999</v>
      </c>
      <c r="O190" s="10">
        <v>1.3908</v>
      </c>
      <c r="P190" s="10">
        <v>0.21326000000000001</v>
      </c>
      <c r="Q190" s="10">
        <v>0.22620000000000001</v>
      </c>
    </row>
    <row r="191" spans="1:17" x14ac:dyDescent="0.2">
      <c r="A191">
        <v>187</v>
      </c>
      <c r="B191" s="10">
        <v>6.2240000000000004E-2</v>
      </c>
      <c r="C191" s="10">
        <v>0.66115438369060997</v>
      </c>
      <c r="D191" s="10">
        <v>7.6810000000000003E-2</v>
      </c>
      <c r="E191" s="10">
        <v>0.10021000000000001</v>
      </c>
      <c r="F191" s="10">
        <v>9.485507246376812E-2</v>
      </c>
      <c r="G191" s="10">
        <v>0.374</v>
      </c>
      <c r="H191" s="10">
        <v>8.2280000000000006E-2</v>
      </c>
      <c r="I191" s="10">
        <v>9.35E-2</v>
      </c>
      <c r="J191" s="10">
        <v>0.19569999999999999</v>
      </c>
      <c r="K191" s="10">
        <v>0.87629999999999997</v>
      </c>
      <c r="L191" s="10">
        <v>0.21744999999999998</v>
      </c>
      <c r="M191" s="10">
        <v>0.25660000000000005</v>
      </c>
      <c r="N191" s="10">
        <v>0.2044</v>
      </c>
      <c r="O191" s="10">
        <v>1.3986000000000001</v>
      </c>
      <c r="P191" s="10">
        <v>0.21467</v>
      </c>
      <c r="Q191" s="10">
        <v>0.22789999999999999</v>
      </c>
    </row>
    <row r="192" spans="1:17" x14ac:dyDescent="0.2">
      <c r="A192">
        <v>188</v>
      </c>
      <c r="B192" s="10">
        <v>6.276000000000001E-2</v>
      </c>
      <c r="C192" s="10">
        <v>0.66475230420171094</v>
      </c>
      <c r="D192" s="10">
        <v>7.7440000000000009E-2</v>
      </c>
      <c r="E192" s="10">
        <v>0.10104</v>
      </c>
      <c r="F192" s="10">
        <v>9.5362318840579718E-2</v>
      </c>
      <c r="G192" s="10">
        <v>0.376</v>
      </c>
      <c r="H192" s="10">
        <v>8.2720000000000002E-2</v>
      </c>
      <c r="I192" s="10">
        <v>9.4E-2</v>
      </c>
      <c r="J192" s="10">
        <v>0.1968</v>
      </c>
      <c r="K192" s="10">
        <v>0.88119999999999998</v>
      </c>
      <c r="L192" s="10">
        <v>0.21879999999999999</v>
      </c>
      <c r="M192" s="10">
        <v>0.25840000000000002</v>
      </c>
      <c r="N192" s="10">
        <v>0.2056</v>
      </c>
      <c r="O192" s="10">
        <v>1.4064000000000001</v>
      </c>
      <c r="P192" s="10">
        <v>0.21608000000000002</v>
      </c>
      <c r="Q192" s="10">
        <v>0.2296</v>
      </c>
    </row>
    <row r="193" spans="1:17" x14ac:dyDescent="0.2">
      <c r="A193">
        <v>189</v>
      </c>
      <c r="B193" s="10">
        <v>6.3280000000000003E-2</v>
      </c>
      <c r="C193" s="10">
        <v>0.6683502247128118</v>
      </c>
      <c r="D193" s="10">
        <v>7.8070000000000001E-2</v>
      </c>
      <c r="E193" s="10">
        <v>0.10187</v>
      </c>
      <c r="F193" s="10">
        <v>9.5869565217391317E-2</v>
      </c>
      <c r="G193" s="10">
        <v>0.378</v>
      </c>
      <c r="H193" s="10">
        <v>8.3160000000000012E-2</v>
      </c>
      <c r="I193" s="10">
        <v>9.4500000000000001E-2</v>
      </c>
      <c r="J193" s="10">
        <v>0.19789999999999999</v>
      </c>
      <c r="K193" s="10">
        <v>0.8861</v>
      </c>
      <c r="L193" s="10">
        <v>0.22014999999999998</v>
      </c>
      <c r="M193" s="10">
        <v>0.26020000000000004</v>
      </c>
      <c r="N193" s="10">
        <v>0.20680000000000001</v>
      </c>
      <c r="O193" s="10">
        <v>1.4141999999999999</v>
      </c>
      <c r="P193" s="10">
        <v>0.21749000000000002</v>
      </c>
      <c r="Q193" s="10">
        <v>0.23130000000000001</v>
      </c>
    </row>
    <row r="194" spans="1:17" x14ac:dyDescent="0.2">
      <c r="A194">
        <v>190</v>
      </c>
      <c r="B194" s="10">
        <v>6.3800000000000009E-2</v>
      </c>
      <c r="C194" s="10">
        <v>0.67194814522391266</v>
      </c>
      <c r="D194" s="10">
        <v>7.8700000000000006E-2</v>
      </c>
      <c r="E194" s="10">
        <v>0.1027</v>
      </c>
      <c r="F194" s="10">
        <v>9.6376811594202902E-2</v>
      </c>
      <c r="G194" s="10">
        <v>0.38</v>
      </c>
      <c r="H194" s="10">
        <v>8.3600000000000008E-2</v>
      </c>
      <c r="I194" s="10">
        <v>9.5000000000000001E-2</v>
      </c>
      <c r="J194" s="10">
        <v>0.19899999999999998</v>
      </c>
      <c r="K194" s="10">
        <v>0.8909999999999999</v>
      </c>
      <c r="L194" s="10">
        <v>0.22149999999999997</v>
      </c>
      <c r="M194" s="10">
        <v>0.26200000000000001</v>
      </c>
      <c r="N194" s="10">
        <v>0.20799999999999999</v>
      </c>
      <c r="O194" s="10">
        <v>1.4219999999999999</v>
      </c>
      <c r="P194" s="10">
        <v>0.21890000000000001</v>
      </c>
      <c r="Q194" s="10">
        <v>0.23300000000000001</v>
      </c>
    </row>
    <row r="195" spans="1:17" x14ac:dyDescent="0.2">
      <c r="A195">
        <v>191</v>
      </c>
      <c r="B195" s="10">
        <v>6.4320000000000002E-2</v>
      </c>
      <c r="C195" s="10">
        <v>0.67554606573501363</v>
      </c>
      <c r="D195" s="10">
        <v>7.9330000000000012E-2</v>
      </c>
      <c r="E195" s="10">
        <v>0.10353</v>
      </c>
      <c r="F195" s="10">
        <v>9.6884057971014501E-2</v>
      </c>
      <c r="G195" s="10">
        <v>0.38200000000000001</v>
      </c>
      <c r="H195" s="10">
        <v>8.4040000000000004E-2</v>
      </c>
      <c r="I195" s="10">
        <v>9.5500000000000002E-2</v>
      </c>
      <c r="J195" s="10">
        <v>0.2001</v>
      </c>
      <c r="K195" s="10">
        <v>0.89589999999999992</v>
      </c>
      <c r="L195" s="10">
        <v>0.22284999999999999</v>
      </c>
      <c r="M195" s="10">
        <v>0.26380000000000003</v>
      </c>
      <c r="N195" s="10">
        <v>0.2092</v>
      </c>
      <c r="O195" s="10">
        <v>1.4298</v>
      </c>
      <c r="P195" s="10">
        <v>0.22031000000000001</v>
      </c>
      <c r="Q195" s="10">
        <v>0.23469999999999999</v>
      </c>
    </row>
    <row r="196" spans="1:17" x14ac:dyDescent="0.2">
      <c r="A196">
        <v>192</v>
      </c>
      <c r="B196" s="10">
        <v>6.4840000000000009E-2</v>
      </c>
      <c r="C196" s="10">
        <v>0.67914398624611449</v>
      </c>
      <c r="D196" s="10">
        <v>7.9960000000000003E-2</v>
      </c>
      <c r="E196" s="10">
        <v>0.10436000000000001</v>
      </c>
      <c r="F196" s="10">
        <v>9.7391304347826099E-2</v>
      </c>
      <c r="G196" s="10">
        <v>0.38400000000000001</v>
      </c>
      <c r="H196" s="10">
        <v>8.4480000000000013E-2</v>
      </c>
      <c r="I196" s="10">
        <v>9.6000000000000002E-2</v>
      </c>
      <c r="J196" s="10">
        <v>0.20119999999999999</v>
      </c>
      <c r="K196" s="10">
        <v>0.90079999999999993</v>
      </c>
      <c r="L196" s="10">
        <v>0.22419999999999998</v>
      </c>
      <c r="M196" s="10">
        <v>0.2656</v>
      </c>
      <c r="N196" s="10">
        <v>0.2104</v>
      </c>
      <c r="O196" s="10">
        <v>1.4376</v>
      </c>
      <c r="P196" s="10">
        <v>0.22172</v>
      </c>
      <c r="Q196" s="10">
        <v>0.2364</v>
      </c>
    </row>
    <row r="197" spans="1:17" x14ac:dyDescent="0.2">
      <c r="A197">
        <v>193</v>
      </c>
      <c r="B197" s="10">
        <v>6.5360000000000001E-2</v>
      </c>
      <c r="C197" s="10">
        <v>0.68274190675721536</v>
      </c>
      <c r="D197" s="10">
        <v>8.0590000000000009E-2</v>
      </c>
      <c r="E197" s="10">
        <v>0.10519000000000001</v>
      </c>
      <c r="F197" s="10">
        <v>9.7898550724637684E-2</v>
      </c>
      <c r="G197" s="10">
        <v>0.38600000000000001</v>
      </c>
      <c r="H197" s="10">
        <v>8.4920000000000009E-2</v>
      </c>
      <c r="I197" s="10">
        <v>9.6500000000000002E-2</v>
      </c>
      <c r="J197" s="10">
        <v>0.20229999999999998</v>
      </c>
      <c r="K197" s="10">
        <v>0.90569999999999995</v>
      </c>
      <c r="L197" s="10">
        <v>0.22555</v>
      </c>
      <c r="M197" s="10">
        <v>0.26740000000000003</v>
      </c>
      <c r="N197" s="10">
        <v>0.21160000000000001</v>
      </c>
      <c r="O197" s="10">
        <v>1.4454</v>
      </c>
      <c r="P197" s="10">
        <v>0.22313000000000002</v>
      </c>
      <c r="Q197" s="10">
        <v>0.23810000000000001</v>
      </c>
    </row>
    <row r="198" spans="1:17" x14ac:dyDescent="0.2">
      <c r="A198">
        <v>194</v>
      </c>
      <c r="B198" s="10">
        <v>6.5880000000000008E-2</v>
      </c>
      <c r="C198" s="10">
        <v>0.68633982726831633</v>
      </c>
      <c r="D198" s="10">
        <v>8.1220000000000001E-2</v>
      </c>
      <c r="E198" s="10">
        <v>0.10602</v>
      </c>
      <c r="F198" s="10">
        <v>9.8405797101449283E-2</v>
      </c>
      <c r="G198" s="10">
        <v>0.38800000000000001</v>
      </c>
      <c r="H198" s="10">
        <v>8.5360000000000005E-2</v>
      </c>
      <c r="I198" s="10">
        <v>9.7000000000000003E-2</v>
      </c>
      <c r="J198" s="10">
        <v>0.2034</v>
      </c>
      <c r="K198" s="10">
        <v>0.91059999999999997</v>
      </c>
      <c r="L198" s="10">
        <v>0.22689999999999999</v>
      </c>
      <c r="M198" s="10">
        <v>0.26920000000000005</v>
      </c>
      <c r="N198" s="10">
        <v>0.21279999999999999</v>
      </c>
      <c r="O198" s="10">
        <v>1.4532</v>
      </c>
      <c r="P198" s="10">
        <v>0.22454000000000002</v>
      </c>
      <c r="Q198" s="10">
        <v>0.23980000000000001</v>
      </c>
    </row>
    <row r="199" spans="1:17" x14ac:dyDescent="0.2">
      <c r="A199">
        <v>195</v>
      </c>
      <c r="B199" s="10">
        <v>6.6400000000000001E-2</v>
      </c>
      <c r="C199" s="10">
        <v>0.68993774777941719</v>
      </c>
      <c r="D199" s="10">
        <v>8.1850000000000006E-2</v>
      </c>
      <c r="E199" s="10">
        <v>0.10685</v>
      </c>
      <c r="F199" s="10">
        <v>9.8913043478260881E-2</v>
      </c>
      <c r="G199" s="10">
        <v>0.39</v>
      </c>
      <c r="H199" s="10">
        <v>8.5800000000000015E-2</v>
      </c>
      <c r="I199" s="10">
        <v>9.7500000000000003E-2</v>
      </c>
      <c r="J199" s="10">
        <v>0.20449999999999999</v>
      </c>
      <c r="K199" s="10">
        <v>0.91549999999999998</v>
      </c>
      <c r="L199" s="10">
        <v>0.22824999999999998</v>
      </c>
      <c r="M199" s="10">
        <v>0.27100000000000002</v>
      </c>
      <c r="N199" s="10">
        <v>0.214</v>
      </c>
      <c r="O199" s="10">
        <v>1.4610000000000001</v>
      </c>
      <c r="P199" s="10">
        <v>0.22595000000000001</v>
      </c>
      <c r="Q199" s="10">
        <v>0.24149999999999999</v>
      </c>
    </row>
    <row r="200" spans="1:17" x14ac:dyDescent="0.2">
      <c r="A200">
        <v>196</v>
      </c>
      <c r="B200" s="10">
        <v>6.6920000000000007E-2</v>
      </c>
      <c r="C200" s="10">
        <v>0.69353566829051816</v>
      </c>
      <c r="D200" s="10">
        <v>8.2480000000000012E-2</v>
      </c>
      <c r="E200" s="10">
        <v>0.10768</v>
      </c>
      <c r="F200" s="10">
        <v>9.942028985507248E-2</v>
      </c>
      <c r="G200" s="10">
        <v>0.39200000000000002</v>
      </c>
      <c r="H200" s="10">
        <v>8.6240000000000011E-2</v>
      </c>
      <c r="I200" s="10">
        <v>9.8000000000000004E-2</v>
      </c>
      <c r="J200" s="10">
        <v>0.2056</v>
      </c>
      <c r="K200" s="10">
        <v>0.9204</v>
      </c>
      <c r="L200" s="10">
        <v>0.2296</v>
      </c>
      <c r="M200" s="10">
        <v>0.27280000000000004</v>
      </c>
      <c r="N200" s="10">
        <v>0.2152</v>
      </c>
      <c r="O200" s="10">
        <v>1.4688000000000001</v>
      </c>
      <c r="P200" s="10">
        <v>0.22736000000000001</v>
      </c>
      <c r="Q200" s="10">
        <v>0.2432</v>
      </c>
    </row>
    <row r="201" spans="1:17" x14ac:dyDescent="0.2">
      <c r="A201">
        <v>197</v>
      </c>
      <c r="B201" s="10">
        <v>6.744E-2</v>
      </c>
      <c r="C201" s="10">
        <v>0.69713358880161902</v>
      </c>
      <c r="D201" s="10">
        <v>8.3110000000000003E-2</v>
      </c>
      <c r="E201" s="10">
        <v>0.10851</v>
      </c>
      <c r="F201" s="10">
        <v>9.9927536231884065E-2</v>
      </c>
      <c r="G201" s="10">
        <v>0.39400000000000002</v>
      </c>
      <c r="H201" s="10">
        <v>8.6680000000000007E-2</v>
      </c>
      <c r="I201" s="10">
        <v>9.8500000000000004E-2</v>
      </c>
      <c r="J201" s="10">
        <v>0.20669999999999999</v>
      </c>
      <c r="K201" s="10">
        <v>0.9252999999999999</v>
      </c>
      <c r="L201" s="10">
        <v>0.23094999999999999</v>
      </c>
      <c r="M201" s="10">
        <v>0.27460000000000001</v>
      </c>
      <c r="N201" s="10">
        <v>0.21640000000000001</v>
      </c>
      <c r="O201" s="10">
        <v>1.4765999999999999</v>
      </c>
      <c r="P201" s="10">
        <v>0.22877</v>
      </c>
      <c r="Q201" s="10">
        <v>0.24490000000000001</v>
      </c>
    </row>
    <row r="202" spans="1:17" x14ac:dyDescent="0.2">
      <c r="A202">
        <v>198</v>
      </c>
      <c r="B202" s="10">
        <v>6.7960000000000007E-2</v>
      </c>
      <c r="C202" s="10">
        <v>0.70073150931271988</v>
      </c>
      <c r="D202" s="10">
        <v>8.3740000000000009E-2</v>
      </c>
      <c r="E202" s="10">
        <v>0.10934000000000001</v>
      </c>
      <c r="F202" s="10">
        <v>0.10043478260869566</v>
      </c>
      <c r="G202" s="10">
        <v>0.39600000000000002</v>
      </c>
      <c r="H202" s="10">
        <v>8.7120000000000003E-2</v>
      </c>
      <c r="I202" s="10">
        <v>9.9000000000000005E-2</v>
      </c>
      <c r="J202" s="10">
        <v>0.20779999999999998</v>
      </c>
      <c r="K202" s="10">
        <v>0.93019999999999992</v>
      </c>
      <c r="L202" s="10">
        <v>0.23229999999999998</v>
      </c>
      <c r="M202" s="10">
        <v>0.27640000000000003</v>
      </c>
      <c r="N202" s="10">
        <v>0.21759999999999999</v>
      </c>
      <c r="O202" s="10">
        <v>1.4843999999999999</v>
      </c>
      <c r="P202" s="10">
        <v>0.23018000000000002</v>
      </c>
      <c r="Q202" s="10">
        <v>0.24660000000000001</v>
      </c>
    </row>
    <row r="203" spans="1:17" x14ac:dyDescent="0.2">
      <c r="A203">
        <v>199</v>
      </c>
      <c r="B203" s="10">
        <v>6.8479999999999999E-2</v>
      </c>
      <c r="C203" s="10">
        <v>0.70432942982382085</v>
      </c>
      <c r="D203" s="10">
        <v>8.4370000000000001E-2</v>
      </c>
      <c r="E203" s="10">
        <v>0.11017</v>
      </c>
      <c r="F203" s="10">
        <v>0.10094202898550726</v>
      </c>
      <c r="G203" s="10">
        <v>0.39800000000000002</v>
      </c>
      <c r="H203" s="10">
        <v>8.7560000000000013E-2</v>
      </c>
      <c r="I203" s="10">
        <v>9.9500000000000005E-2</v>
      </c>
      <c r="J203" s="10">
        <v>0.2089</v>
      </c>
      <c r="K203" s="10">
        <v>0.93509999999999993</v>
      </c>
      <c r="L203" s="10">
        <v>0.23365</v>
      </c>
      <c r="M203" s="10">
        <v>0.2782</v>
      </c>
      <c r="N203" s="10">
        <v>0.21879999999999999</v>
      </c>
      <c r="O203" s="10">
        <v>1.4922</v>
      </c>
      <c r="P203" s="10">
        <v>0.23159000000000002</v>
      </c>
      <c r="Q203" s="10">
        <v>0.24829999999999999</v>
      </c>
    </row>
    <row r="204" spans="1:17" x14ac:dyDescent="0.2">
      <c r="A204">
        <v>200</v>
      </c>
      <c r="B204" s="10">
        <v>6.9000000000000006E-2</v>
      </c>
      <c r="C204" s="10">
        <v>0.70792735033492171</v>
      </c>
      <c r="D204" s="10">
        <v>8.5000000000000006E-2</v>
      </c>
      <c r="E204" s="10">
        <v>0.111</v>
      </c>
      <c r="F204" s="10">
        <v>0.10144927536231885</v>
      </c>
      <c r="G204" s="10">
        <v>0.4</v>
      </c>
      <c r="H204" s="10">
        <v>8.8000000000000009E-2</v>
      </c>
      <c r="I204" s="10">
        <v>0.1</v>
      </c>
      <c r="J204" s="10">
        <v>0.21</v>
      </c>
      <c r="K204" s="10">
        <v>0.94</v>
      </c>
      <c r="L204" s="10">
        <v>0.23499999999999999</v>
      </c>
      <c r="M204" s="10">
        <v>0.28000000000000003</v>
      </c>
      <c r="N204" s="10">
        <v>0.22</v>
      </c>
      <c r="O204" s="10">
        <v>1.5</v>
      </c>
      <c r="P204" s="10">
        <v>0.23300000000000001</v>
      </c>
      <c r="Q204" s="10">
        <v>0.25</v>
      </c>
    </row>
    <row r="205" spans="1:17" x14ac:dyDescent="0.2">
      <c r="A205">
        <v>201</v>
      </c>
      <c r="B205" s="10">
        <v>6.9870000000000002E-2</v>
      </c>
      <c r="C205" s="10">
        <v>0.71163660159600528</v>
      </c>
      <c r="D205" s="10">
        <v>8.6070000000000008E-2</v>
      </c>
      <c r="E205" s="10">
        <v>0.1124</v>
      </c>
      <c r="F205" s="10">
        <v>0.10195652173913045</v>
      </c>
      <c r="G205" s="10">
        <v>0.40210000000000001</v>
      </c>
      <c r="H205" s="10">
        <v>8.8880000000000015E-2</v>
      </c>
      <c r="I205" s="10">
        <v>0.10100000000000001</v>
      </c>
      <c r="J205" s="10">
        <v>0.2114</v>
      </c>
      <c r="K205" s="10">
        <v>0.9456</v>
      </c>
      <c r="L205" s="10">
        <v>0.23671999999999999</v>
      </c>
      <c r="M205" s="10">
        <v>0.28230000000000005</v>
      </c>
      <c r="N205" s="10">
        <v>0.22170000000000001</v>
      </c>
      <c r="O205" s="10">
        <v>1.508</v>
      </c>
      <c r="P205" s="10">
        <v>0.23520000000000002</v>
      </c>
      <c r="Q205" s="10">
        <v>0.25290000000000001</v>
      </c>
    </row>
    <row r="206" spans="1:17" x14ac:dyDescent="0.2">
      <c r="A206">
        <v>202</v>
      </c>
      <c r="B206" s="10">
        <v>7.0740000000000011E-2</v>
      </c>
      <c r="C206" s="10">
        <v>0.71534585285708896</v>
      </c>
      <c r="D206" s="10">
        <v>8.7140000000000009E-2</v>
      </c>
      <c r="E206" s="10">
        <v>0.1138</v>
      </c>
      <c r="F206" s="10">
        <v>0.10246376811594204</v>
      </c>
      <c r="G206" s="10">
        <v>0.4042</v>
      </c>
      <c r="H206" s="10">
        <v>8.9760000000000006E-2</v>
      </c>
      <c r="I206" s="10">
        <v>0.10200000000000001</v>
      </c>
      <c r="J206" s="10">
        <v>0.21279999999999999</v>
      </c>
      <c r="K206" s="10">
        <v>0.95119999999999993</v>
      </c>
      <c r="L206" s="10">
        <v>0.23843999999999999</v>
      </c>
      <c r="M206" s="10">
        <v>0.28460000000000002</v>
      </c>
      <c r="N206" s="10">
        <v>0.22339999999999999</v>
      </c>
      <c r="O206" s="10">
        <v>1.516</v>
      </c>
      <c r="P206" s="10">
        <v>0.2374</v>
      </c>
      <c r="Q206" s="10">
        <v>0.25580000000000003</v>
      </c>
    </row>
    <row r="207" spans="1:17" x14ac:dyDescent="0.2">
      <c r="A207">
        <v>203</v>
      </c>
      <c r="B207" s="10">
        <v>7.1610000000000007E-2</v>
      </c>
      <c r="C207" s="10">
        <v>0.71905510411817253</v>
      </c>
      <c r="D207" s="10">
        <v>8.8210000000000011E-2</v>
      </c>
      <c r="E207" s="10">
        <v>0.1152</v>
      </c>
      <c r="F207" s="10">
        <v>0.10297101449275363</v>
      </c>
      <c r="G207" s="10">
        <v>0.40629999999999999</v>
      </c>
      <c r="H207" s="10">
        <v>9.0640000000000012E-2</v>
      </c>
      <c r="I207" s="10">
        <v>0.10300000000000001</v>
      </c>
      <c r="J207" s="10">
        <v>0.2142</v>
      </c>
      <c r="K207" s="10">
        <v>0.95679999999999998</v>
      </c>
      <c r="L207" s="10">
        <v>0.24015999999999998</v>
      </c>
      <c r="M207" s="10">
        <v>0.28690000000000004</v>
      </c>
      <c r="N207" s="10">
        <v>0.22509999999999999</v>
      </c>
      <c r="O207" s="10">
        <v>1.524</v>
      </c>
      <c r="P207" s="10">
        <v>0.23960000000000001</v>
      </c>
      <c r="Q207" s="10">
        <v>0.25869999999999999</v>
      </c>
    </row>
    <row r="208" spans="1:17" x14ac:dyDescent="0.2">
      <c r="A208">
        <v>204</v>
      </c>
      <c r="B208" s="10">
        <v>7.2480000000000003E-2</v>
      </c>
      <c r="C208" s="10">
        <v>0.7227643553792561</v>
      </c>
      <c r="D208" s="10">
        <v>8.9280000000000012E-2</v>
      </c>
      <c r="E208" s="10">
        <v>0.1166</v>
      </c>
      <c r="F208" s="10">
        <v>0.10347826086956523</v>
      </c>
      <c r="G208" s="10">
        <v>0.40840000000000004</v>
      </c>
      <c r="H208" s="10">
        <v>9.1520000000000004E-2</v>
      </c>
      <c r="I208" s="10">
        <v>0.10400000000000001</v>
      </c>
      <c r="J208" s="10">
        <v>0.21559999999999999</v>
      </c>
      <c r="K208" s="10">
        <v>0.96239999999999992</v>
      </c>
      <c r="L208" s="10">
        <v>0.24187999999999998</v>
      </c>
      <c r="M208" s="10">
        <v>0.28920000000000001</v>
      </c>
      <c r="N208" s="10">
        <v>0.2268</v>
      </c>
      <c r="O208" s="10">
        <v>1.532</v>
      </c>
      <c r="P208" s="10">
        <v>0.24180000000000001</v>
      </c>
      <c r="Q208" s="10">
        <v>0.2616</v>
      </c>
    </row>
    <row r="209" spans="1:17" x14ac:dyDescent="0.2">
      <c r="A209">
        <v>205</v>
      </c>
      <c r="B209" s="10">
        <v>7.3349999999999999E-2</v>
      </c>
      <c r="C209" s="10">
        <v>0.72647360664033966</v>
      </c>
      <c r="D209" s="10">
        <v>9.035E-2</v>
      </c>
      <c r="E209" s="10">
        <v>0.11800000000000001</v>
      </c>
      <c r="F209" s="10">
        <v>0.10398550724637683</v>
      </c>
      <c r="G209" s="10">
        <v>0.41050000000000003</v>
      </c>
      <c r="H209" s="10">
        <v>9.240000000000001E-2</v>
      </c>
      <c r="I209" s="10">
        <v>0.10500000000000001</v>
      </c>
      <c r="J209" s="10">
        <v>0.217</v>
      </c>
      <c r="K209" s="10">
        <v>0.96799999999999997</v>
      </c>
      <c r="L209" s="10">
        <v>0.24359999999999998</v>
      </c>
      <c r="M209" s="10">
        <v>0.29150000000000004</v>
      </c>
      <c r="N209" s="10">
        <v>0.22850000000000001</v>
      </c>
      <c r="O209" s="10">
        <v>1.54</v>
      </c>
      <c r="P209" s="10">
        <v>0.24400000000000002</v>
      </c>
      <c r="Q209" s="10">
        <v>0.26450000000000001</v>
      </c>
    </row>
    <row r="210" spans="1:17" x14ac:dyDescent="0.2">
      <c r="A210">
        <v>206</v>
      </c>
      <c r="B210" s="10">
        <v>7.4220000000000008E-2</v>
      </c>
      <c r="C210" s="10">
        <v>0.73018285790142334</v>
      </c>
      <c r="D210" s="10">
        <v>9.1420000000000001E-2</v>
      </c>
      <c r="E210" s="10">
        <v>0.11940000000000001</v>
      </c>
      <c r="F210" s="10">
        <v>0.10449275362318841</v>
      </c>
      <c r="G210" s="10">
        <v>0.41260000000000002</v>
      </c>
      <c r="H210" s="10">
        <v>9.3280000000000016E-2</v>
      </c>
      <c r="I210" s="10">
        <v>0.10600000000000001</v>
      </c>
      <c r="J210" s="10">
        <v>0.21839999999999998</v>
      </c>
      <c r="K210" s="10">
        <v>0.97359999999999991</v>
      </c>
      <c r="L210" s="10">
        <v>0.24531999999999998</v>
      </c>
      <c r="M210" s="10">
        <v>0.29380000000000001</v>
      </c>
      <c r="N210" s="10">
        <v>0.23020000000000002</v>
      </c>
      <c r="O210" s="10">
        <v>1.548</v>
      </c>
      <c r="P210" s="10">
        <v>0.2462</v>
      </c>
      <c r="Q210" s="10">
        <v>0.26740000000000003</v>
      </c>
    </row>
    <row r="211" spans="1:17" x14ac:dyDescent="0.2">
      <c r="A211">
        <v>207</v>
      </c>
      <c r="B211" s="10">
        <v>7.5090000000000004E-2</v>
      </c>
      <c r="C211" s="10">
        <v>0.73389210916250691</v>
      </c>
      <c r="D211" s="10">
        <v>9.2490000000000003E-2</v>
      </c>
      <c r="E211" s="10">
        <v>0.1208</v>
      </c>
      <c r="F211" s="10">
        <v>0.10500000000000001</v>
      </c>
      <c r="G211" s="10">
        <v>0.41470000000000001</v>
      </c>
      <c r="H211" s="10">
        <v>9.4160000000000008E-2</v>
      </c>
      <c r="I211" s="10">
        <v>0.10700000000000001</v>
      </c>
      <c r="J211" s="10">
        <v>0.2198</v>
      </c>
      <c r="K211" s="10">
        <v>0.97919999999999996</v>
      </c>
      <c r="L211" s="10">
        <v>0.24703999999999998</v>
      </c>
      <c r="M211" s="10">
        <v>0.29610000000000003</v>
      </c>
      <c r="N211" s="10">
        <v>0.2319</v>
      </c>
      <c r="O211" s="10">
        <v>1.556</v>
      </c>
      <c r="P211" s="10">
        <v>0.24840000000000001</v>
      </c>
      <c r="Q211" s="10">
        <v>0.27029999999999998</v>
      </c>
    </row>
    <row r="212" spans="1:17" x14ac:dyDescent="0.2">
      <c r="A212">
        <v>208</v>
      </c>
      <c r="B212" s="10">
        <v>7.596E-2</v>
      </c>
      <c r="C212" s="10">
        <v>0.73760136042359048</v>
      </c>
      <c r="D212" s="10">
        <v>9.3560000000000004E-2</v>
      </c>
      <c r="E212" s="10">
        <v>0.1222</v>
      </c>
      <c r="F212" s="10">
        <v>0.10550724637681161</v>
      </c>
      <c r="G212" s="10">
        <v>0.4168</v>
      </c>
      <c r="H212" s="10">
        <v>9.5040000000000013E-2</v>
      </c>
      <c r="I212" s="10">
        <v>0.10800000000000001</v>
      </c>
      <c r="J212" s="10">
        <v>0.22119999999999998</v>
      </c>
      <c r="K212" s="10">
        <v>0.9847999999999999</v>
      </c>
      <c r="L212" s="10">
        <v>0.24875999999999998</v>
      </c>
      <c r="M212" s="10">
        <v>0.2984</v>
      </c>
      <c r="N212" s="10">
        <v>0.2336</v>
      </c>
      <c r="O212" s="10">
        <v>1.5640000000000001</v>
      </c>
      <c r="P212" s="10">
        <v>0.25059999999999999</v>
      </c>
      <c r="Q212" s="10">
        <v>0.2732</v>
      </c>
    </row>
    <row r="213" spans="1:17" x14ac:dyDescent="0.2">
      <c r="A213">
        <v>209</v>
      </c>
      <c r="B213" s="10">
        <v>7.6830000000000009E-2</v>
      </c>
      <c r="C213" s="10">
        <v>0.74131061168467416</v>
      </c>
      <c r="D213" s="10">
        <v>9.4630000000000006E-2</v>
      </c>
      <c r="E213" s="10">
        <v>0.1236</v>
      </c>
      <c r="F213" s="10">
        <v>0.10601449275362319</v>
      </c>
      <c r="G213" s="10">
        <v>0.41889999999999999</v>
      </c>
      <c r="H213" s="10">
        <v>9.5920000000000005E-2</v>
      </c>
      <c r="I213" s="10">
        <v>0.109</v>
      </c>
      <c r="J213" s="10">
        <v>0.22259999999999999</v>
      </c>
      <c r="K213" s="10">
        <v>0.99039999999999995</v>
      </c>
      <c r="L213" s="10">
        <v>0.25047999999999998</v>
      </c>
      <c r="M213" s="10">
        <v>0.30070000000000002</v>
      </c>
      <c r="N213" s="10">
        <v>0.23530000000000001</v>
      </c>
      <c r="O213" s="10">
        <v>1.5720000000000001</v>
      </c>
      <c r="P213" s="10">
        <v>0.25280000000000002</v>
      </c>
      <c r="Q213" s="10">
        <v>0.27610000000000001</v>
      </c>
    </row>
    <row r="214" spans="1:17" x14ac:dyDescent="0.2">
      <c r="A214">
        <v>210</v>
      </c>
      <c r="B214" s="10">
        <v>7.7700000000000005E-2</v>
      </c>
      <c r="C214" s="10">
        <v>0.74501986294575773</v>
      </c>
      <c r="D214" s="10">
        <v>9.5700000000000007E-2</v>
      </c>
      <c r="E214" s="10">
        <v>0.125</v>
      </c>
      <c r="F214" s="10">
        <v>0.10652173913043479</v>
      </c>
      <c r="G214" s="10">
        <v>0.42100000000000004</v>
      </c>
      <c r="H214" s="10">
        <v>9.6800000000000011E-2</v>
      </c>
      <c r="I214" s="10">
        <v>0.11</v>
      </c>
      <c r="J214" s="10">
        <v>0.22399999999999998</v>
      </c>
      <c r="K214" s="10">
        <v>0.996</v>
      </c>
      <c r="L214" s="10">
        <v>0.25219999999999998</v>
      </c>
      <c r="M214" s="10">
        <v>0.30300000000000005</v>
      </c>
      <c r="N214" s="10">
        <v>0.23699999999999999</v>
      </c>
      <c r="O214" s="10">
        <v>1.58</v>
      </c>
      <c r="P214" s="10">
        <v>0.255</v>
      </c>
      <c r="Q214" s="10">
        <v>0.27900000000000003</v>
      </c>
    </row>
    <row r="215" spans="1:17" x14ac:dyDescent="0.2">
      <c r="A215">
        <v>211</v>
      </c>
      <c r="B215" s="10">
        <v>7.8570000000000001E-2</v>
      </c>
      <c r="C215" s="10">
        <v>0.7487291142068413</v>
      </c>
      <c r="D215" s="10">
        <v>9.6770000000000009E-2</v>
      </c>
      <c r="E215" s="10">
        <v>0.12640000000000001</v>
      </c>
      <c r="F215" s="10">
        <v>0.10702898550724639</v>
      </c>
      <c r="G215" s="10">
        <v>0.42310000000000003</v>
      </c>
      <c r="H215" s="10">
        <v>9.7680000000000003E-2</v>
      </c>
      <c r="I215" s="10">
        <v>0.111</v>
      </c>
      <c r="J215" s="10">
        <v>0.22539999999999999</v>
      </c>
      <c r="K215" s="10">
        <v>1.0016</v>
      </c>
      <c r="L215" s="10">
        <v>0.25391999999999998</v>
      </c>
      <c r="M215" s="10">
        <v>0.30530000000000002</v>
      </c>
      <c r="N215" s="10">
        <v>0.2387</v>
      </c>
      <c r="O215" s="10">
        <v>1.5880000000000001</v>
      </c>
      <c r="P215" s="10">
        <v>0.25720000000000004</v>
      </c>
      <c r="Q215" s="10">
        <v>0.28189999999999998</v>
      </c>
    </row>
    <row r="216" spans="1:17" x14ac:dyDescent="0.2">
      <c r="A216">
        <v>212</v>
      </c>
      <c r="B216" s="10">
        <v>7.9440000000000011E-2</v>
      </c>
      <c r="C216" s="10">
        <v>0.75243836546792486</v>
      </c>
      <c r="D216" s="10">
        <v>9.784000000000001E-2</v>
      </c>
      <c r="E216" s="10">
        <v>0.1278</v>
      </c>
      <c r="F216" s="10">
        <v>0.10753623188405798</v>
      </c>
      <c r="G216" s="10">
        <v>0.42520000000000002</v>
      </c>
      <c r="H216" s="10">
        <v>9.8560000000000009E-2</v>
      </c>
      <c r="I216" s="10">
        <v>0.112</v>
      </c>
      <c r="J216" s="10">
        <v>0.2268</v>
      </c>
      <c r="K216" s="10">
        <v>1.0071999999999999</v>
      </c>
      <c r="L216" s="10">
        <v>0.25563999999999998</v>
      </c>
      <c r="M216" s="10">
        <v>0.30760000000000004</v>
      </c>
      <c r="N216" s="10">
        <v>0.2404</v>
      </c>
      <c r="O216" s="10">
        <v>1.5960000000000001</v>
      </c>
      <c r="P216" s="10">
        <v>0.25940000000000002</v>
      </c>
      <c r="Q216" s="10">
        <v>0.2848</v>
      </c>
    </row>
    <row r="217" spans="1:17" x14ac:dyDescent="0.2">
      <c r="A217">
        <v>213</v>
      </c>
      <c r="B217" s="10">
        <v>8.0310000000000006E-2</v>
      </c>
      <c r="C217" s="10">
        <v>0.75614761672900854</v>
      </c>
      <c r="D217" s="10">
        <v>9.8910000000000012E-2</v>
      </c>
      <c r="E217" s="10">
        <v>0.12920000000000001</v>
      </c>
      <c r="F217" s="10">
        <v>0.10804347826086957</v>
      </c>
      <c r="G217" s="10">
        <v>0.42730000000000001</v>
      </c>
      <c r="H217" s="10">
        <v>9.9440000000000014E-2</v>
      </c>
      <c r="I217" s="10">
        <v>0.113</v>
      </c>
      <c r="J217" s="10">
        <v>0.22819999999999999</v>
      </c>
      <c r="K217" s="10">
        <v>1.0127999999999999</v>
      </c>
      <c r="L217" s="10">
        <v>0.25735999999999998</v>
      </c>
      <c r="M217" s="10">
        <v>0.30990000000000001</v>
      </c>
      <c r="N217" s="10">
        <v>0.24210000000000001</v>
      </c>
      <c r="O217" s="10">
        <v>1.6039999999999999</v>
      </c>
      <c r="P217" s="10">
        <v>0.2616</v>
      </c>
      <c r="Q217" s="10">
        <v>0.28770000000000001</v>
      </c>
    </row>
    <row r="218" spans="1:17" x14ac:dyDescent="0.2">
      <c r="A218">
        <v>214</v>
      </c>
      <c r="B218" s="10">
        <v>8.1180000000000002E-2</v>
      </c>
      <c r="C218" s="10">
        <v>0.75985686799009211</v>
      </c>
      <c r="D218" s="10">
        <v>9.9979999999999999E-2</v>
      </c>
      <c r="E218" s="10">
        <v>0.13059999999999999</v>
      </c>
      <c r="F218" s="10">
        <v>0.10855072463768117</v>
      </c>
      <c r="G218" s="10">
        <v>0.4294</v>
      </c>
      <c r="H218" s="10">
        <v>0.10032000000000001</v>
      </c>
      <c r="I218" s="10">
        <v>0.114</v>
      </c>
      <c r="J218" s="10">
        <v>0.2296</v>
      </c>
      <c r="K218" s="10">
        <v>1.0184</v>
      </c>
      <c r="L218" s="10">
        <v>0.25907999999999998</v>
      </c>
      <c r="M218" s="10">
        <v>0.31220000000000003</v>
      </c>
      <c r="N218" s="10">
        <v>0.24380000000000002</v>
      </c>
      <c r="O218" s="10">
        <v>1.6119999999999999</v>
      </c>
      <c r="P218" s="10">
        <v>0.26380000000000003</v>
      </c>
      <c r="Q218" s="10">
        <v>0.29060000000000002</v>
      </c>
    </row>
    <row r="219" spans="1:17" x14ac:dyDescent="0.2">
      <c r="A219">
        <v>215</v>
      </c>
      <c r="B219" s="10">
        <v>8.2050000000000012E-2</v>
      </c>
      <c r="C219" s="10">
        <v>0.76356611925117568</v>
      </c>
      <c r="D219" s="10">
        <v>0.10105</v>
      </c>
      <c r="E219" s="10">
        <v>0.13200000000000001</v>
      </c>
      <c r="F219" s="10">
        <v>0.10905797101449276</v>
      </c>
      <c r="G219" s="10">
        <v>0.43149999999999999</v>
      </c>
      <c r="H219" s="10">
        <v>0.10120000000000001</v>
      </c>
      <c r="I219" s="10">
        <v>0.115</v>
      </c>
      <c r="J219" s="10">
        <v>0.23099999999999998</v>
      </c>
      <c r="K219" s="10">
        <v>1.024</v>
      </c>
      <c r="L219" s="10">
        <v>0.26079999999999998</v>
      </c>
      <c r="M219" s="10">
        <v>0.3145</v>
      </c>
      <c r="N219" s="10">
        <v>0.2455</v>
      </c>
      <c r="O219" s="10">
        <v>1.6199999999999999</v>
      </c>
      <c r="P219" s="10">
        <v>0.26600000000000001</v>
      </c>
      <c r="Q219" s="10">
        <v>0.29349999999999998</v>
      </c>
    </row>
    <row r="220" spans="1:17" x14ac:dyDescent="0.2">
      <c r="A220">
        <v>216</v>
      </c>
      <c r="B220" s="10">
        <v>8.2920000000000008E-2</v>
      </c>
      <c r="C220" s="10">
        <v>0.76727537051225925</v>
      </c>
      <c r="D220" s="10">
        <v>0.10212</v>
      </c>
      <c r="E220" s="10">
        <v>0.13339999999999999</v>
      </c>
      <c r="F220" s="10">
        <v>0.10956521739130436</v>
      </c>
      <c r="G220" s="10">
        <v>0.43360000000000004</v>
      </c>
      <c r="H220" s="10">
        <v>0.10208</v>
      </c>
      <c r="I220" s="10">
        <v>0.11600000000000001</v>
      </c>
      <c r="J220" s="10">
        <v>0.2324</v>
      </c>
      <c r="K220" s="10">
        <v>1.0295999999999998</v>
      </c>
      <c r="L220" s="10">
        <v>0.26251999999999998</v>
      </c>
      <c r="M220" s="10">
        <v>0.31680000000000003</v>
      </c>
      <c r="N220" s="10">
        <v>0.2472</v>
      </c>
      <c r="O220" s="10">
        <v>1.6279999999999999</v>
      </c>
      <c r="P220" s="10">
        <v>0.26819999999999999</v>
      </c>
      <c r="Q220" s="10">
        <v>0.2964</v>
      </c>
    </row>
    <row r="221" spans="1:17" x14ac:dyDescent="0.2">
      <c r="A221">
        <v>217</v>
      </c>
      <c r="B221" s="10">
        <v>8.3790000000000003E-2</v>
      </c>
      <c r="C221" s="10">
        <v>0.77098462177334293</v>
      </c>
      <c r="D221" s="10">
        <v>0.10319</v>
      </c>
      <c r="E221" s="10">
        <v>0.1348</v>
      </c>
      <c r="F221" s="10">
        <v>0.11007246376811596</v>
      </c>
      <c r="G221" s="10">
        <v>0.43570000000000003</v>
      </c>
      <c r="H221" s="10">
        <v>0.10296000000000001</v>
      </c>
      <c r="I221" s="10">
        <v>0.11700000000000001</v>
      </c>
      <c r="J221" s="10">
        <v>0.23379999999999998</v>
      </c>
      <c r="K221" s="10">
        <v>1.0351999999999999</v>
      </c>
      <c r="L221" s="10">
        <v>0.26423999999999997</v>
      </c>
      <c r="M221" s="10">
        <v>0.31910000000000005</v>
      </c>
      <c r="N221" s="10">
        <v>0.24890000000000001</v>
      </c>
      <c r="O221" s="10">
        <v>1.6359999999999999</v>
      </c>
      <c r="P221" s="10">
        <v>0.27040000000000003</v>
      </c>
      <c r="Q221" s="10">
        <v>0.29930000000000001</v>
      </c>
    </row>
    <row r="222" spans="1:17" x14ac:dyDescent="0.2">
      <c r="A222">
        <v>218</v>
      </c>
      <c r="B222" s="10">
        <v>8.4659999999999999E-2</v>
      </c>
      <c r="C222" s="10">
        <v>0.77469387303442649</v>
      </c>
      <c r="D222" s="10">
        <v>0.10426000000000001</v>
      </c>
      <c r="E222" s="10">
        <v>0.13619999999999999</v>
      </c>
      <c r="F222" s="10">
        <v>0.11057971014492754</v>
      </c>
      <c r="G222" s="10">
        <v>0.43780000000000002</v>
      </c>
      <c r="H222" s="10">
        <v>0.10384000000000002</v>
      </c>
      <c r="I222" s="10">
        <v>0.11800000000000001</v>
      </c>
      <c r="J222" s="10">
        <v>0.23519999999999999</v>
      </c>
      <c r="K222" s="10">
        <v>1.0407999999999999</v>
      </c>
      <c r="L222" s="10">
        <v>0.26595999999999997</v>
      </c>
      <c r="M222" s="10">
        <v>0.32140000000000002</v>
      </c>
      <c r="N222" s="10">
        <v>0.25059999999999999</v>
      </c>
      <c r="O222" s="10">
        <v>1.6439999999999999</v>
      </c>
      <c r="P222" s="10">
        <v>0.27260000000000001</v>
      </c>
      <c r="Q222" s="10">
        <v>0.30220000000000002</v>
      </c>
    </row>
    <row r="223" spans="1:17" x14ac:dyDescent="0.2">
      <c r="A223">
        <v>219</v>
      </c>
      <c r="B223" s="10">
        <v>8.5530000000000009E-2</v>
      </c>
      <c r="C223" s="10">
        <v>0.77840312429551006</v>
      </c>
      <c r="D223" s="10">
        <v>0.10533000000000001</v>
      </c>
      <c r="E223" s="10">
        <v>0.1376</v>
      </c>
      <c r="F223" s="10">
        <v>0.11108695652173914</v>
      </c>
      <c r="G223" s="10">
        <v>0.43990000000000001</v>
      </c>
      <c r="H223" s="10">
        <v>0.10472000000000001</v>
      </c>
      <c r="I223" s="10">
        <v>0.11900000000000001</v>
      </c>
      <c r="J223" s="10">
        <v>0.23659999999999998</v>
      </c>
      <c r="K223" s="10">
        <v>1.0464</v>
      </c>
      <c r="L223" s="10">
        <v>0.26767999999999997</v>
      </c>
      <c r="M223" s="10">
        <v>0.32370000000000004</v>
      </c>
      <c r="N223" s="10">
        <v>0.25230000000000002</v>
      </c>
      <c r="O223" s="10">
        <v>1.6519999999999999</v>
      </c>
      <c r="P223" s="10">
        <v>0.27479999999999999</v>
      </c>
      <c r="Q223" s="10">
        <v>0.30509999999999998</v>
      </c>
    </row>
    <row r="224" spans="1:17" x14ac:dyDescent="0.2">
      <c r="A224">
        <v>220</v>
      </c>
      <c r="B224" s="10">
        <v>8.6400000000000005E-2</v>
      </c>
      <c r="C224" s="10">
        <v>0.78211237555659374</v>
      </c>
      <c r="D224" s="10">
        <v>0.10640000000000001</v>
      </c>
      <c r="E224" s="10">
        <v>0.13900000000000001</v>
      </c>
      <c r="F224" s="10">
        <v>0.11159420289855074</v>
      </c>
      <c r="G224" s="10">
        <v>0.442</v>
      </c>
      <c r="H224" s="10">
        <v>0.10560000000000001</v>
      </c>
      <c r="I224" s="10">
        <v>0.12000000000000001</v>
      </c>
      <c r="J224" s="10">
        <v>0.23799999999999999</v>
      </c>
      <c r="K224" s="10">
        <v>1.052</v>
      </c>
      <c r="L224" s="10">
        <v>0.26939999999999997</v>
      </c>
      <c r="M224" s="10">
        <v>0.32600000000000001</v>
      </c>
      <c r="N224" s="10">
        <v>0.254</v>
      </c>
      <c r="O224" s="10">
        <v>1.66</v>
      </c>
      <c r="P224" s="10">
        <v>0.27700000000000002</v>
      </c>
      <c r="Q224" s="10">
        <v>0.308</v>
      </c>
    </row>
    <row r="225" spans="1:17" x14ac:dyDescent="0.2">
      <c r="A225">
        <v>221</v>
      </c>
      <c r="B225" s="10">
        <v>8.727E-2</v>
      </c>
      <c r="C225" s="10">
        <v>0.78582162681767731</v>
      </c>
      <c r="D225" s="10">
        <v>0.10747000000000001</v>
      </c>
      <c r="E225" s="10">
        <v>0.1404</v>
      </c>
      <c r="F225" s="10">
        <v>0.11210144927536234</v>
      </c>
      <c r="G225" s="10">
        <v>0.44409999999999999</v>
      </c>
      <c r="H225" s="10">
        <v>0.10648000000000001</v>
      </c>
      <c r="I225" s="10">
        <v>0.12100000000000001</v>
      </c>
      <c r="J225" s="10">
        <v>0.2394</v>
      </c>
      <c r="K225" s="10">
        <v>1.0575999999999999</v>
      </c>
      <c r="L225" s="10">
        <v>0.27111999999999997</v>
      </c>
      <c r="M225" s="10">
        <v>0.32830000000000004</v>
      </c>
      <c r="N225" s="10">
        <v>0.25569999999999998</v>
      </c>
      <c r="O225" s="10">
        <v>1.6679999999999999</v>
      </c>
      <c r="P225" s="10">
        <v>0.2792</v>
      </c>
      <c r="Q225" s="10">
        <v>0.31090000000000001</v>
      </c>
    </row>
    <row r="226" spans="1:17" x14ac:dyDescent="0.2">
      <c r="A226">
        <v>222</v>
      </c>
      <c r="B226" s="10">
        <v>8.814000000000001E-2</v>
      </c>
      <c r="C226" s="10">
        <v>0.78953087807876088</v>
      </c>
      <c r="D226" s="10">
        <v>0.10854000000000001</v>
      </c>
      <c r="E226" s="10">
        <v>0.14180000000000001</v>
      </c>
      <c r="F226" s="10">
        <v>0.11260869565217392</v>
      </c>
      <c r="G226" s="10">
        <v>0.44620000000000004</v>
      </c>
      <c r="H226" s="10">
        <v>0.10736000000000001</v>
      </c>
      <c r="I226" s="10">
        <v>0.12200000000000001</v>
      </c>
      <c r="J226" s="10">
        <v>0.24079999999999999</v>
      </c>
      <c r="K226" s="10">
        <v>1.0631999999999999</v>
      </c>
      <c r="L226" s="10">
        <v>0.27283999999999997</v>
      </c>
      <c r="M226" s="10">
        <v>0.3306</v>
      </c>
      <c r="N226" s="10">
        <v>0.25740000000000002</v>
      </c>
      <c r="O226" s="10">
        <v>1.6759999999999999</v>
      </c>
      <c r="P226" s="10">
        <v>0.28140000000000004</v>
      </c>
      <c r="Q226" s="10">
        <v>0.31380000000000002</v>
      </c>
    </row>
    <row r="227" spans="1:17" x14ac:dyDescent="0.2">
      <c r="A227">
        <v>223</v>
      </c>
      <c r="B227" s="10">
        <v>8.9010000000000006E-2</v>
      </c>
      <c r="C227" s="10">
        <v>0.79324012933984445</v>
      </c>
      <c r="D227" s="10">
        <v>0.10961</v>
      </c>
      <c r="E227" s="10">
        <v>0.14319999999999999</v>
      </c>
      <c r="F227" s="10">
        <v>0.11311594202898552</v>
      </c>
      <c r="G227" s="10">
        <v>0.44830000000000003</v>
      </c>
      <c r="H227" s="10">
        <v>0.10824000000000002</v>
      </c>
      <c r="I227" s="10">
        <v>0.12300000000000001</v>
      </c>
      <c r="J227" s="10">
        <v>0.2422</v>
      </c>
      <c r="K227" s="10">
        <v>1.0688</v>
      </c>
      <c r="L227" s="10">
        <v>0.27455999999999997</v>
      </c>
      <c r="M227" s="10">
        <v>0.33290000000000003</v>
      </c>
      <c r="N227" s="10">
        <v>0.2591</v>
      </c>
      <c r="O227" s="10">
        <v>1.6839999999999999</v>
      </c>
      <c r="P227" s="10">
        <v>0.28360000000000002</v>
      </c>
      <c r="Q227" s="10">
        <v>0.31669999999999998</v>
      </c>
    </row>
    <row r="228" spans="1:17" x14ac:dyDescent="0.2">
      <c r="A228">
        <v>224</v>
      </c>
      <c r="B228" s="10">
        <v>8.9880000000000002E-2</v>
      </c>
      <c r="C228" s="10">
        <v>0.79694938060092813</v>
      </c>
      <c r="D228" s="10">
        <v>0.11068</v>
      </c>
      <c r="E228" s="10">
        <v>0.14460000000000001</v>
      </c>
      <c r="F228" s="10">
        <v>0.11362318840579712</v>
      </c>
      <c r="G228" s="10">
        <v>0.45040000000000002</v>
      </c>
      <c r="H228" s="10">
        <v>0.10912000000000001</v>
      </c>
      <c r="I228" s="10">
        <v>0.12400000000000001</v>
      </c>
      <c r="J228" s="10">
        <v>0.24359999999999998</v>
      </c>
      <c r="K228" s="10">
        <v>1.0744</v>
      </c>
      <c r="L228" s="10">
        <v>0.27627999999999997</v>
      </c>
      <c r="M228" s="10">
        <v>0.3352</v>
      </c>
      <c r="N228" s="10">
        <v>0.26080000000000003</v>
      </c>
      <c r="O228" s="10">
        <v>1.6919999999999999</v>
      </c>
      <c r="P228" s="10">
        <v>0.2858</v>
      </c>
      <c r="Q228" s="10">
        <v>0.3196</v>
      </c>
    </row>
    <row r="229" spans="1:17" x14ac:dyDescent="0.2">
      <c r="A229">
        <v>225</v>
      </c>
      <c r="B229" s="10">
        <v>9.0749999999999997E-2</v>
      </c>
      <c r="C229" s="10">
        <v>0.80065863186201169</v>
      </c>
      <c r="D229" s="10">
        <v>0.11175</v>
      </c>
      <c r="E229" s="10">
        <v>0.14599999999999999</v>
      </c>
      <c r="F229" s="10">
        <v>0.1141304347826087</v>
      </c>
      <c r="G229" s="10">
        <v>0.45250000000000001</v>
      </c>
      <c r="H229" s="10">
        <v>0.11000000000000001</v>
      </c>
      <c r="I229" s="10">
        <v>0.125</v>
      </c>
      <c r="J229" s="10">
        <v>0.245</v>
      </c>
      <c r="K229" s="10">
        <v>1.08</v>
      </c>
      <c r="L229" s="10">
        <v>0.27799999999999997</v>
      </c>
      <c r="M229" s="10">
        <v>0.33750000000000002</v>
      </c>
      <c r="N229" s="10">
        <v>0.26250000000000001</v>
      </c>
      <c r="O229" s="10">
        <v>1.7</v>
      </c>
      <c r="P229" s="10">
        <v>0.28800000000000003</v>
      </c>
      <c r="Q229" s="10">
        <v>0.32250000000000001</v>
      </c>
    </row>
    <row r="230" spans="1:17" x14ac:dyDescent="0.2">
      <c r="A230">
        <v>226</v>
      </c>
      <c r="B230" s="10">
        <v>9.1620000000000007E-2</v>
      </c>
      <c r="C230" s="10">
        <v>0.80436788312309526</v>
      </c>
      <c r="D230" s="10">
        <v>0.11282</v>
      </c>
      <c r="E230" s="10">
        <v>0.1474</v>
      </c>
      <c r="F230" s="10">
        <v>0.1146376811594203</v>
      </c>
      <c r="G230" s="10">
        <v>0.4546</v>
      </c>
      <c r="H230" s="10">
        <v>0.11088000000000001</v>
      </c>
      <c r="I230" s="10">
        <v>0.126</v>
      </c>
      <c r="J230" s="10">
        <v>0.24639999999999998</v>
      </c>
      <c r="K230" s="10">
        <v>1.0855999999999999</v>
      </c>
      <c r="L230" s="10">
        <v>0.27971999999999997</v>
      </c>
      <c r="M230" s="10">
        <v>0.33980000000000005</v>
      </c>
      <c r="N230" s="10">
        <v>0.26419999999999999</v>
      </c>
      <c r="O230" s="10">
        <v>1.708</v>
      </c>
      <c r="P230" s="10">
        <v>0.29020000000000001</v>
      </c>
      <c r="Q230" s="10">
        <v>0.32540000000000002</v>
      </c>
    </row>
    <row r="231" spans="1:17" x14ac:dyDescent="0.2">
      <c r="A231">
        <v>227</v>
      </c>
      <c r="B231" s="10">
        <v>9.2490000000000003E-2</v>
      </c>
      <c r="C231" s="10">
        <v>0.80807713438417894</v>
      </c>
      <c r="D231" s="10">
        <v>0.11389000000000001</v>
      </c>
      <c r="E231" s="10">
        <v>0.14879999999999999</v>
      </c>
      <c r="F231" s="10">
        <v>0.1151449275362319</v>
      </c>
      <c r="G231" s="10">
        <v>0.45669999999999999</v>
      </c>
      <c r="H231" s="10">
        <v>0.11176000000000001</v>
      </c>
      <c r="I231" s="10">
        <v>0.127</v>
      </c>
      <c r="J231" s="10">
        <v>0.24779999999999999</v>
      </c>
      <c r="K231" s="10">
        <v>1.0911999999999999</v>
      </c>
      <c r="L231" s="10">
        <v>0.28143999999999997</v>
      </c>
      <c r="M231" s="10">
        <v>0.34210000000000002</v>
      </c>
      <c r="N231" s="10">
        <v>0.26590000000000003</v>
      </c>
      <c r="O231" s="10">
        <v>1.716</v>
      </c>
      <c r="P231" s="10">
        <v>0.29239999999999999</v>
      </c>
      <c r="Q231" s="10">
        <v>0.32830000000000004</v>
      </c>
    </row>
    <row r="232" spans="1:17" x14ac:dyDescent="0.2">
      <c r="A232">
        <v>228</v>
      </c>
      <c r="B232" s="10">
        <v>9.3359999999999999E-2</v>
      </c>
      <c r="C232" s="10">
        <v>0.81178638564526251</v>
      </c>
      <c r="D232" s="10">
        <v>0.11496000000000001</v>
      </c>
      <c r="E232" s="10">
        <v>0.1502</v>
      </c>
      <c r="F232" s="10">
        <v>0.11565217391304349</v>
      </c>
      <c r="G232" s="10">
        <v>0.45879999999999999</v>
      </c>
      <c r="H232" s="10">
        <v>0.11264000000000002</v>
      </c>
      <c r="I232" s="10">
        <v>0.128</v>
      </c>
      <c r="J232" s="10">
        <v>0.24919999999999998</v>
      </c>
      <c r="K232" s="10">
        <v>1.0968</v>
      </c>
      <c r="L232" s="10">
        <v>0.28315999999999997</v>
      </c>
      <c r="M232" s="10">
        <v>0.34440000000000004</v>
      </c>
      <c r="N232" s="10">
        <v>0.2676</v>
      </c>
      <c r="O232" s="10">
        <v>1.724</v>
      </c>
      <c r="P232" s="10">
        <v>0.29460000000000003</v>
      </c>
      <c r="Q232" s="10">
        <v>0.33119999999999999</v>
      </c>
    </row>
    <row r="233" spans="1:17" x14ac:dyDescent="0.2">
      <c r="A233">
        <v>229</v>
      </c>
      <c r="B233" s="10">
        <v>9.4230000000000008E-2</v>
      </c>
      <c r="C233" s="10">
        <v>0.81549563690634608</v>
      </c>
      <c r="D233" s="10">
        <v>0.11603000000000001</v>
      </c>
      <c r="E233" s="10">
        <v>0.15160000000000001</v>
      </c>
      <c r="F233" s="10">
        <v>0.11615942028985508</v>
      </c>
      <c r="G233" s="10">
        <v>0.46090000000000003</v>
      </c>
      <c r="H233" s="10">
        <v>0.11352000000000001</v>
      </c>
      <c r="I233" s="10">
        <v>0.129</v>
      </c>
      <c r="J233" s="10">
        <v>0.25059999999999999</v>
      </c>
      <c r="K233" s="10">
        <v>1.1024</v>
      </c>
      <c r="L233" s="10">
        <v>0.28487999999999997</v>
      </c>
      <c r="M233" s="10">
        <v>0.34670000000000001</v>
      </c>
      <c r="N233" s="10">
        <v>0.26929999999999998</v>
      </c>
      <c r="O233" s="10">
        <v>1.732</v>
      </c>
      <c r="P233" s="10">
        <v>0.29680000000000001</v>
      </c>
      <c r="Q233" s="10">
        <v>0.33410000000000001</v>
      </c>
    </row>
    <row r="234" spans="1:17" x14ac:dyDescent="0.2">
      <c r="A234">
        <v>230</v>
      </c>
      <c r="B234" s="10">
        <v>9.5100000000000004E-2</v>
      </c>
      <c r="C234" s="10">
        <v>0.81920488816742965</v>
      </c>
      <c r="D234" s="10">
        <v>0.11710000000000001</v>
      </c>
      <c r="E234" s="10">
        <v>0.153</v>
      </c>
      <c r="F234" s="10">
        <v>0.11666666666666668</v>
      </c>
      <c r="G234" s="10">
        <v>0.46300000000000002</v>
      </c>
      <c r="H234" s="10">
        <v>0.11440000000000002</v>
      </c>
      <c r="I234" s="10">
        <v>0.13</v>
      </c>
      <c r="J234" s="10">
        <v>0.252</v>
      </c>
      <c r="K234" s="10">
        <v>1.1079999999999999</v>
      </c>
      <c r="L234" s="10">
        <v>0.28659999999999997</v>
      </c>
      <c r="M234" s="10">
        <v>0.34900000000000003</v>
      </c>
      <c r="N234" s="10">
        <v>0.27100000000000002</v>
      </c>
      <c r="O234" s="10">
        <v>1.74</v>
      </c>
      <c r="P234" s="10">
        <v>0.29899999999999999</v>
      </c>
      <c r="Q234" s="10">
        <v>0.33700000000000002</v>
      </c>
    </row>
    <row r="235" spans="1:17" x14ac:dyDescent="0.2">
      <c r="A235">
        <v>231</v>
      </c>
      <c r="B235" s="10">
        <v>9.597E-2</v>
      </c>
      <c r="C235" s="10">
        <v>0.82291413942851332</v>
      </c>
      <c r="D235" s="10">
        <v>0.11817000000000001</v>
      </c>
      <c r="E235" s="10">
        <v>0.15440000000000001</v>
      </c>
      <c r="F235" s="10">
        <v>0.11717391304347827</v>
      </c>
      <c r="G235" s="10">
        <v>0.46510000000000001</v>
      </c>
      <c r="H235" s="10">
        <v>0.11528000000000001</v>
      </c>
      <c r="I235" s="10">
        <v>0.13100000000000001</v>
      </c>
      <c r="J235" s="10">
        <v>0.25340000000000001</v>
      </c>
      <c r="K235" s="10">
        <v>1.1135999999999999</v>
      </c>
      <c r="L235" s="10">
        <v>0.28831999999999997</v>
      </c>
      <c r="M235" s="10">
        <v>0.3513</v>
      </c>
      <c r="N235" s="10">
        <v>0.2727</v>
      </c>
      <c r="O235" s="10">
        <v>1.748</v>
      </c>
      <c r="P235" s="10">
        <v>0.30120000000000002</v>
      </c>
      <c r="Q235" s="10">
        <v>0.33990000000000004</v>
      </c>
    </row>
    <row r="236" spans="1:17" x14ac:dyDescent="0.2">
      <c r="A236">
        <v>232</v>
      </c>
      <c r="B236" s="10">
        <v>9.6840000000000009E-2</v>
      </c>
      <c r="C236" s="10">
        <v>0.82662339068959689</v>
      </c>
      <c r="D236" s="10">
        <v>0.11924</v>
      </c>
      <c r="E236" s="10">
        <v>0.15579999999999999</v>
      </c>
      <c r="F236" s="10">
        <v>0.11768115942028987</v>
      </c>
      <c r="G236" s="10">
        <v>0.4672</v>
      </c>
      <c r="H236" s="10">
        <v>0.11616000000000001</v>
      </c>
      <c r="I236" s="10">
        <v>0.13200000000000001</v>
      </c>
      <c r="J236" s="10">
        <v>0.25479999999999997</v>
      </c>
      <c r="K236" s="10">
        <v>1.1192</v>
      </c>
      <c r="L236" s="10">
        <v>0.29003999999999996</v>
      </c>
      <c r="M236" s="10">
        <v>0.35360000000000003</v>
      </c>
      <c r="N236" s="10">
        <v>0.27439999999999998</v>
      </c>
      <c r="O236" s="10">
        <v>1.756</v>
      </c>
      <c r="P236" s="10">
        <v>0.3034</v>
      </c>
      <c r="Q236" s="10">
        <v>0.34279999999999999</v>
      </c>
    </row>
    <row r="237" spans="1:17" x14ac:dyDescent="0.2">
      <c r="A237">
        <v>233</v>
      </c>
      <c r="B237" s="10">
        <v>9.7710000000000005E-2</v>
      </c>
      <c r="C237" s="10">
        <v>0.83033264195068046</v>
      </c>
      <c r="D237" s="10">
        <v>0.12031</v>
      </c>
      <c r="E237" s="10">
        <v>0.15720000000000001</v>
      </c>
      <c r="F237" s="10">
        <v>0.11818840579710146</v>
      </c>
      <c r="G237" s="10">
        <v>0.46929999999999999</v>
      </c>
      <c r="H237" s="10">
        <v>0.11704000000000001</v>
      </c>
      <c r="I237" s="10">
        <v>0.13300000000000001</v>
      </c>
      <c r="J237" s="10">
        <v>0.25619999999999998</v>
      </c>
      <c r="K237" s="10">
        <v>1.1248</v>
      </c>
      <c r="L237" s="10">
        <v>0.29175999999999996</v>
      </c>
      <c r="M237" s="10">
        <v>0.35589999999999999</v>
      </c>
      <c r="N237" s="10">
        <v>0.27610000000000001</v>
      </c>
      <c r="O237" s="10">
        <v>1.764</v>
      </c>
      <c r="P237" s="10">
        <v>0.30560000000000004</v>
      </c>
      <c r="Q237" s="10">
        <v>0.34570000000000001</v>
      </c>
    </row>
    <row r="238" spans="1:17" x14ac:dyDescent="0.2">
      <c r="A238">
        <v>234</v>
      </c>
      <c r="B238" s="10">
        <v>9.8580000000000001E-2</v>
      </c>
      <c r="C238" s="10">
        <v>0.83404189321176414</v>
      </c>
      <c r="D238" s="10">
        <v>0.12138</v>
      </c>
      <c r="E238" s="10">
        <v>0.15859999999999999</v>
      </c>
      <c r="F238" s="10">
        <v>0.11869565217391305</v>
      </c>
      <c r="G238" s="10">
        <v>0.47139999999999999</v>
      </c>
      <c r="H238" s="10">
        <v>0.11792000000000001</v>
      </c>
      <c r="I238" s="10">
        <v>0.13400000000000001</v>
      </c>
      <c r="J238" s="10">
        <v>0.2576</v>
      </c>
      <c r="K238" s="10">
        <v>1.1304000000000001</v>
      </c>
      <c r="L238" s="10">
        <v>0.29347999999999996</v>
      </c>
      <c r="M238" s="10">
        <v>0.35820000000000002</v>
      </c>
      <c r="N238" s="10">
        <v>0.27779999999999999</v>
      </c>
      <c r="O238" s="10">
        <v>1.772</v>
      </c>
      <c r="P238" s="10">
        <v>0.30780000000000002</v>
      </c>
      <c r="Q238" s="10">
        <v>0.34860000000000002</v>
      </c>
    </row>
    <row r="239" spans="1:17" x14ac:dyDescent="0.2">
      <c r="A239">
        <v>235</v>
      </c>
      <c r="B239" s="10">
        <v>9.9450000000000011E-2</v>
      </c>
      <c r="C239" s="10">
        <v>0.83775114447284771</v>
      </c>
      <c r="D239" s="10">
        <v>0.12245</v>
      </c>
      <c r="E239" s="10">
        <v>0.16</v>
      </c>
      <c r="F239" s="10">
        <v>0.11920289855072465</v>
      </c>
      <c r="G239" s="10">
        <v>0.47350000000000003</v>
      </c>
      <c r="H239" s="10">
        <v>0.11880000000000002</v>
      </c>
      <c r="I239" s="10">
        <v>0.13500000000000001</v>
      </c>
      <c r="J239" s="10">
        <v>0.25900000000000001</v>
      </c>
      <c r="K239" s="10">
        <v>1.1359999999999999</v>
      </c>
      <c r="L239" s="10">
        <v>0.29519999999999996</v>
      </c>
      <c r="M239" s="10">
        <v>0.36050000000000004</v>
      </c>
      <c r="N239" s="10">
        <v>0.27950000000000003</v>
      </c>
      <c r="O239" s="10">
        <v>1.78</v>
      </c>
      <c r="P239" s="10">
        <v>0.31</v>
      </c>
      <c r="Q239" s="10">
        <v>0.35150000000000003</v>
      </c>
    </row>
    <row r="240" spans="1:17" x14ac:dyDescent="0.2">
      <c r="A240">
        <v>236</v>
      </c>
      <c r="B240" s="10">
        <v>0.10032000000000001</v>
      </c>
      <c r="C240" s="10">
        <v>0.84146039573393128</v>
      </c>
      <c r="D240" s="10">
        <v>0.12352</v>
      </c>
      <c r="E240" s="10">
        <v>0.16139999999999999</v>
      </c>
      <c r="F240" s="10">
        <v>0.11971014492753625</v>
      </c>
      <c r="G240" s="10">
        <v>0.47560000000000002</v>
      </c>
      <c r="H240" s="10">
        <v>0.11968000000000001</v>
      </c>
      <c r="I240" s="10">
        <v>0.13600000000000001</v>
      </c>
      <c r="J240" s="10">
        <v>0.26039999999999996</v>
      </c>
      <c r="K240" s="10">
        <v>1.1415999999999999</v>
      </c>
      <c r="L240" s="10">
        <v>0.29691999999999996</v>
      </c>
      <c r="M240" s="10">
        <v>0.36280000000000001</v>
      </c>
      <c r="N240" s="10">
        <v>0.28120000000000001</v>
      </c>
      <c r="O240" s="10">
        <v>1.788</v>
      </c>
      <c r="P240" s="10">
        <v>0.31220000000000003</v>
      </c>
      <c r="Q240" s="10">
        <v>0.35439999999999999</v>
      </c>
    </row>
    <row r="241" spans="1:17" x14ac:dyDescent="0.2">
      <c r="A241">
        <v>237</v>
      </c>
      <c r="B241" s="10">
        <v>0.10119</v>
      </c>
      <c r="C241" s="10">
        <v>0.84516964699501484</v>
      </c>
      <c r="D241" s="10">
        <v>0.12459000000000001</v>
      </c>
      <c r="E241" s="10">
        <v>0.1628</v>
      </c>
      <c r="F241" s="10">
        <v>0.12021739130434783</v>
      </c>
      <c r="G241" s="10">
        <v>0.47770000000000001</v>
      </c>
      <c r="H241" s="10">
        <v>0.12056000000000001</v>
      </c>
      <c r="I241" s="10">
        <v>0.13700000000000001</v>
      </c>
      <c r="J241" s="10">
        <v>0.26179999999999998</v>
      </c>
      <c r="K241" s="10">
        <v>1.1472</v>
      </c>
      <c r="L241" s="10">
        <v>0.29863999999999996</v>
      </c>
      <c r="M241" s="10">
        <v>0.36510000000000004</v>
      </c>
      <c r="N241" s="10">
        <v>0.28289999999999998</v>
      </c>
      <c r="O241" s="10">
        <v>1.796</v>
      </c>
      <c r="P241" s="10">
        <v>0.31440000000000001</v>
      </c>
      <c r="Q241" s="10">
        <v>0.35730000000000001</v>
      </c>
    </row>
    <row r="242" spans="1:17" x14ac:dyDescent="0.2">
      <c r="A242">
        <v>238</v>
      </c>
      <c r="B242" s="10">
        <v>0.10206</v>
      </c>
      <c r="C242" s="10">
        <v>0.84887889825609852</v>
      </c>
      <c r="D242" s="10">
        <v>0.12565999999999999</v>
      </c>
      <c r="E242" s="10">
        <v>0.16420000000000001</v>
      </c>
      <c r="F242" s="10">
        <v>0.12072463768115943</v>
      </c>
      <c r="G242" s="10">
        <v>0.4798</v>
      </c>
      <c r="H242" s="10">
        <v>0.12144000000000001</v>
      </c>
      <c r="I242" s="10">
        <v>0.13800000000000001</v>
      </c>
      <c r="J242" s="10">
        <v>0.26319999999999999</v>
      </c>
      <c r="K242" s="10">
        <v>1.1528</v>
      </c>
      <c r="L242" s="10">
        <v>0.30035999999999996</v>
      </c>
      <c r="M242" s="10">
        <v>0.3674</v>
      </c>
      <c r="N242" s="10">
        <v>0.28460000000000002</v>
      </c>
      <c r="O242" s="10">
        <v>1.8039999999999998</v>
      </c>
      <c r="P242" s="10">
        <v>0.31659999999999999</v>
      </c>
      <c r="Q242" s="10">
        <v>0.36020000000000002</v>
      </c>
    </row>
    <row r="243" spans="1:17" x14ac:dyDescent="0.2">
      <c r="A243">
        <v>239</v>
      </c>
      <c r="B243" s="10">
        <v>0.10293000000000001</v>
      </c>
      <c r="C243" s="10">
        <v>0.85258814951718209</v>
      </c>
      <c r="D243" s="10">
        <v>0.12673000000000001</v>
      </c>
      <c r="E243" s="10">
        <v>0.1656</v>
      </c>
      <c r="F243" s="10">
        <v>0.12123188405797103</v>
      </c>
      <c r="G243" s="10">
        <v>0.4819</v>
      </c>
      <c r="H243" s="10">
        <v>0.12232000000000001</v>
      </c>
      <c r="I243" s="10">
        <v>0.13900000000000001</v>
      </c>
      <c r="J243" s="10">
        <v>0.2646</v>
      </c>
      <c r="K243" s="10">
        <v>1.1583999999999999</v>
      </c>
      <c r="L243" s="10">
        <v>0.30207999999999996</v>
      </c>
      <c r="M243" s="10">
        <v>0.36970000000000003</v>
      </c>
      <c r="N243" s="10">
        <v>0.2863</v>
      </c>
      <c r="O243" s="10">
        <v>1.8119999999999998</v>
      </c>
      <c r="P243" s="10">
        <v>0.31880000000000003</v>
      </c>
      <c r="Q243" s="10">
        <v>0.36310000000000003</v>
      </c>
    </row>
    <row r="244" spans="1:17" x14ac:dyDescent="0.2">
      <c r="A244">
        <v>240</v>
      </c>
      <c r="B244" s="10">
        <v>0.1038</v>
      </c>
      <c r="C244" s="10">
        <v>0.85629740077826566</v>
      </c>
      <c r="D244" s="10">
        <v>0.1278</v>
      </c>
      <c r="E244" s="10">
        <v>0.16700000000000001</v>
      </c>
      <c r="F244" s="10">
        <v>0.12173913043478261</v>
      </c>
      <c r="G244" s="10">
        <v>0.48399999999999999</v>
      </c>
      <c r="H244" s="10">
        <v>0.12320000000000002</v>
      </c>
      <c r="I244" s="10">
        <v>0.14000000000000001</v>
      </c>
      <c r="J244" s="10">
        <v>0.26600000000000001</v>
      </c>
      <c r="K244" s="10">
        <v>1.1639999999999999</v>
      </c>
      <c r="L244" s="10">
        <v>0.30379999999999996</v>
      </c>
      <c r="M244" s="10">
        <v>0.372</v>
      </c>
      <c r="N244" s="10">
        <v>0.28800000000000003</v>
      </c>
      <c r="O244" s="10">
        <v>1.8199999999999998</v>
      </c>
      <c r="P244" s="10">
        <v>0.32100000000000001</v>
      </c>
      <c r="Q244" s="10">
        <v>0.36599999999999999</v>
      </c>
    </row>
    <row r="245" spans="1:17" x14ac:dyDescent="0.2">
      <c r="A245">
        <v>241</v>
      </c>
      <c r="B245" s="10">
        <v>0.10467</v>
      </c>
      <c r="C245" s="10">
        <v>0.86000665203934923</v>
      </c>
      <c r="D245" s="10">
        <v>0.12887000000000001</v>
      </c>
      <c r="E245" s="10">
        <v>0.16839999999999999</v>
      </c>
      <c r="F245" s="10">
        <v>0.12224637681159421</v>
      </c>
      <c r="G245" s="10">
        <v>0.48610000000000003</v>
      </c>
      <c r="H245" s="10">
        <v>0.12408000000000001</v>
      </c>
      <c r="I245" s="10">
        <v>0.14100000000000001</v>
      </c>
      <c r="J245" s="10">
        <v>0.26739999999999997</v>
      </c>
      <c r="K245" s="10">
        <v>1.1696</v>
      </c>
      <c r="L245" s="10">
        <v>0.30551999999999996</v>
      </c>
      <c r="M245" s="10">
        <v>0.37430000000000002</v>
      </c>
      <c r="N245" s="10">
        <v>0.28970000000000001</v>
      </c>
      <c r="O245" s="10">
        <v>1.8279999999999998</v>
      </c>
      <c r="P245" s="10">
        <v>0.32319999999999999</v>
      </c>
      <c r="Q245" s="10">
        <v>0.36890000000000001</v>
      </c>
    </row>
    <row r="246" spans="1:17" x14ac:dyDescent="0.2">
      <c r="A246">
        <v>242</v>
      </c>
      <c r="B246" s="10">
        <v>0.10554000000000001</v>
      </c>
      <c r="C246" s="10">
        <v>0.86371590330043291</v>
      </c>
      <c r="D246" s="10">
        <v>0.12994</v>
      </c>
      <c r="E246" s="10">
        <v>0.16980000000000001</v>
      </c>
      <c r="F246" s="10">
        <v>0.12275362318840581</v>
      </c>
      <c r="G246" s="10">
        <v>0.48820000000000002</v>
      </c>
      <c r="H246" s="10">
        <v>0.12496000000000002</v>
      </c>
      <c r="I246" s="10">
        <v>0.14200000000000002</v>
      </c>
      <c r="J246" s="10">
        <v>0.26879999999999998</v>
      </c>
      <c r="K246" s="10">
        <v>1.1752</v>
      </c>
      <c r="L246" s="10">
        <v>0.30723999999999996</v>
      </c>
      <c r="M246" s="10">
        <v>0.37660000000000005</v>
      </c>
      <c r="N246" s="10">
        <v>0.29139999999999999</v>
      </c>
      <c r="O246" s="10">
        <v>1.8359999999999999</v>
      </c>
      <c r="P246" s="10">
        <v>0.32540000000000002</v>
      </c>
      <c r="Q246" s="10">
        <v>0.37180000000000002</v>
      </c>
    </row>
    <row r="247" spans="1:17" x14ac:dyDescent="0.2">
      <c r="A247">
        <v>243</v>
      </c>
      <c r="B247" s="10">
        <v>0.10641</v>
      </c>
      <c r="C247" s="10">
        <v>0.86742515456151648</v>
      </c>
      <c r="D247" s="10">
        <v>0.13101000000000002</v>
      </c>
      <c r="E247" s="10">
        <v>0.17119999999999999</v>
      </c>
      <c r="F247" s="10">
        <v>0.12326086956521741</v>
      </c>
      <c r="G247" s="10">
        <v>0.49030000000000001</v>
      </c>
      <c r="H247" s="10">
        <v>0.12584000000000001</v>
      </c>
      <c r="I247" s="10">
        <v>0.14300000000000002</v>
      </c>
      <c r="J247" s="10">
        <v>0.2702</v>
      </c>
      <c r="K247" s="10">
        <v>1.1808000000000001</v>
      </c>
      <c r="L247" s="10">
        <v>0.30895999999999996</v>
      </c>
      <c r="M247" s="10">
        <v>0.37890000000000001</v>
      </c>
      <c r="N247" s="10">
        <v>0.29310000000000003</v>
      </c>
      <c r="O247" s="10">
        <v>1.8439999999999999</v>
      </c>
      <c r="P247" s="10">
        <v>0.3276</v>
      </c>
      <c r="Q247" s="10">
        <v>0.37470000000000003</v>
      </c>
    </row>
    <row r="248" spans="1:17" x14ac:dyDescent="0.2">
      <c r="A248">
        <v>244</v>
      </c>
      <c r="B248" s="10">
        <v>0.10728</v>
      </c>
      <c r="C248" s="10">
        <v>0.87113440582260004</v>
      </c>
      <c r="D248" s="10">
        <v>0.13208</v>
      </c>
      <c r="E248" s="10">
        <v>0.1726</v>
      </c>
      <c r="F248" s="10">
        <v>0.12376811594202899</v>
      </c>
      <c r="G248" s="10">
        <v>0.4924</v>
      </c>
      <c r="H248" s="10">
        <v>0.12672</v>
      </c>
      <c r="I248" s="10">
        <v>0.14400000000000002</v>
      </c>
      <c r="J248" s="10">
        <v>0.27160000000000001</v>
      </c>
      <c r="K248" s="10">
        <v>1.1863999999999999</v>
      </c>
      <c r="L248" s="10">
        <v>0.31067999999999996</v>
      </c>
      <c r="M248" s="10">
        <v>0.38120000000000004</v>
      </c>
      <c r="N248" s="10">
        <v>0.29480000000000001</v>
      </c>
      <c r="O248" s="10">
        <v>1.8519999999999999</v>
      </c>
      <c r="P248" s="10">
        <v>0.32980000000000004</v>
      </c>
      <c r="Q248" s="10">
        <v>0.37759999999999999</v>
      </c>
    </row>
    <row r="249" spans="1:17" x14ac:dyDescent="0.2">
      <c r="A249">
        <v>245</v>
      </c>
      <c r="B249" s="10">
        <v>0.10815</v>
      </c>
      <c r="C249" s="10">
        <v>0.87484365708368372</v>
      </c>
      <c r="D249" s="10">
        <v>0.13315000000000002</v>
      </c>
      <c r="E249" s="10">
        <v>0.17399999999999999</v>
      </c>
      <c r="F249" s="10">
        <v>0.12427536231884059</v>
      </c>
      <c r="G249" s="10">
        <v>0.4945</v>
      </c>
      <c r="H249" s="10">
        <v>0.12760000000000002</v>
      </c>
      <c r="I249" s="10">
        <v>0.14500000000000002</v>
      </c>
      <c r="J249" s="10">
        <v>0.27299999999999996</v>
      </c>
      <c r="K249" s="10">
        <v>1.1919999999999999</v>
      </c>
      <c r="L249" s="10">
        <v>0.31239999999999996</v>
      </c>
      <c r="M249" s="10">
        <v>0.38350000000000001</v>
      </c>
      <c r="N249" s="10">
        <v>0.29649999999999999</v>
      </c>
      <c r="O249" s="10">
        <v>1.8599999999999999</v>
      </c>
      <c r="P249" s="10">
        <v>0.33200000000000002</v>
      </c>
      <c r="Q249" s="10">
        <v>0.3805</v>
      </c>
    </row>
    <row r="250" spans="1:17" x14ac:dyDescent="0.2">
      <c r="A250">
        <v>246</v>
      </c>
      <c r="B250" s="10">
        <v>0.10902000000000001</v>
      </c>
      <c r="C250" s="10">
        <v>0.87855290834476729</v>
      </c>
      <c r="D250" s="10">
        <v>0.13422000000000001</v>
      </c>
      <c r="E250" s="10">
        <v>0.1754</v>
      </c>
      <c r="F250" s="10">
        <v>0.12478260869565219</v>
      </c>
      <c r="G250" s="10">
        <v>0.49659999999999999</v>
      </c>
      <c r="H250" s="10">
        <v>0.12848000000000001</v>
      </c>
      <c r="I250" s="10">
        <v>0.14600000000000002</v>
      </c>
      <c r="J250" s="10">
        <v>0.27439999999999998</v>
      </c>
      <c r="K250" s="10">
        <v>1.1976</v>
      </c>
      <c r="L250" s="10">
        <v>0.31411999999999995</v>
      </c>
      <c r="M250" s="10">
        <v>0.38580000000000003</v>
      </c>
      <c r="N250" s="10">
        <v>0.29820000000000002</v>
      </c>
      <c r="O250" s="10">
        <v>1.8679999999999999</v>
      </c>
      <c r="P250" s="10">
        <v>0.3342</v>
      </c>
      <c r="Q250" s="10">
        <v>0.38340000000000002</v>
      </c>
    </row>
    <row r="251" spans="1:17" x14ac:dyDescent="0.2">
      <c r="A251">
        <v>247</v>
      </c>
      <c r="B251" s="10">
        <v>0.10989</v>
      </c>
      <c r="C251" s="10">
        <v>0.88226215960585086</v>
      </c>
      <c r="D251" s="10">
        <v>0.13528999999999999</v>
      </c>
      <c r="E251" s="10">
        <v>0.17680000000000001</v>
      </c>
      <c r="F251" s="10">
        <v>0.12528985507246379</v>
      </c>
      <c r="G251" s="10">
        <v>0.49870000000000003</v>
      </c>
      <c r="H251" s="10">
        <v>0.12936</v>
      </c>
      <c r="I251" s="10">
        <v>0.14700000000000002</v>
      </c>
      <c r="J251" s="10">
        <v>0.27579999999999999</v>
      </c>
      <c r="K251" s="10">
        <v>1.2032</v>
      </c>
      <c r="L251" s="10">
        <v>0.31583999999999995</v>
      </c>
      <c r="M251" s="10">
        <v>0.3881</v>
      </c>
      <c r="N251" s="10">
        <v>0.2999</v>
      </c>
      <c r="O251" s="10">
        <v>1.8759999999999999</v>
      </c>
      <c r="P251" s="10">
        <v>0.33640000000000003</v>
      </c>
      <c r="Q251" s="10">
        <v>0.38630000000000003</v>
      </c>
    </row>
    <row r="252" spans="1:17" x14ac:dyDescent="0.2">
      <c r="A252">
        <v>248</v>
      </c>
      <c r="B252" s="10">
        <v>0.11076</v>
      </c>
      <c r="C252" s="10">
        <v>0.88597141086693443</v>
      </c>
      <c r="D252" s="10">
        <v>0.13636000000000001</v>
      </c>
      <c r="E252" s="10">
        <v>0.1782</v>
      </c>
      <c r="F252" s="10">
        <v>0.12579710144927536</v>
      </c>
      <c r="G252" s="10">
        <v>0.50080000000000002</v>
      </c>
      <c r="H252" s="10">
        <v>0.13024000000000002</v>
      </c>
      <c r="I252" s="10">
        <v>0.14800000000000002</v>
      </c>
      <c r="J252" s="10">
        <v>0.2772</v>
      </c>
      <c r="K252" s="10">
        <v>1.2087999999999999</v>
      </c>
      <c r="L252" s="10">
        <v>0.31755999999999995</v>
      </c>
      <c r="M252" s="10">
        <v>0.39040000000000002</v>
      </c>
      <c r="N252" s="10">
        <v>0.30159999999999998</v>
      </c>
      <c r="O252" s="10">
        <v>1.8839999999999999</v>
      </c>
      <c r="P252" s="10">
        <v>0.33860000000000001</v>
      </c>
      <c r="Q252" s="10">
        <v>0.38919999999999999</v>
      </c>
    </row>
    <row r="253" spans="1:17" x14ac:dyDescent="0.2">
      <c r="A253">
        <v>249</v>
      </c>
      <c r="B253" s="10">
        <v>0.11163000000000001</v>
      </c>
      <c r="C253" s="10">
        <v>0.88968066212801811</v>
      </c>
      <c r="D253" s="10">
        <v>0.13743</v>
      </c>
      <c r="E253" s="10">
        <v>0.17960000000000001</v>
      </c>
      <c r="F253" s="10">
        <v>0.12630434782608696</v>
      </c>
      <c r="G253" s="10">
        <v>0.50290000000000001</v>
      </c>
      <c r="H253" s="10">
        <v>0.13112000000000001</v>
      </c>
      <c r="I253" s="10">
        <v>0.14900000000000002</v>
      </c>
      <c r="J253" s="10">
        <v>0.27859999999999996</v>
      </c>
      <c r="K253" s="10">
        <v>1.2143999999999999</v>
      </c>
      <c r="L253" s="10">
        <v>0.31927999999999995</v>
      </c>
      <c r="M253" s="10">
        <v>0.39269999999999999</v>
      </c>
      <c r="N253" s="10">
        <v>0.30330000000000001</v>
      </c>
      <c r="O253" s="10">
        <v>1.8919999999999999</v>
      </c>
      <c r="P253" s="10">
        <v>0.34079999999999999</v>
      </c>
      <c r="Q253" s="10">
        <v>0.3921</v>
      </c>
    </row>
    <row r="254" spans="1:17" x14ac:dyDescent="0.2">
      <c r="A254">
        <v>250</v>
      </c>
      <c r="B254" s="10">
        <v>0.1125</v>
      </c>
      <c r="C254" s="10">
        <v>0.89338991338910168</v>
      </c>
      <c r="D254" s="10">
        <v>0.13850000000000001</v>
      </c>
      <c r="E254" s="10">
        <v>0.18099999999999999</v>
      </c>
      <c r="F254" s="10">
        <v>0.12681159420289856</v>
      </c>
      <c r="G254" s="10">
        <v>0.505</v>
      </c>
      <c r="H254" s="10">
        <v>0.13200000000000001</v>
      </c>
      <c r="I254" s="10">
        <v>0.15000000000000002</v>
      </c>
      <c r="J254" s="10">
        <v>0.27999999999999997</v>
      </c>
      <c r="K254" s="10">
        <v>1.22</v>
      </c>
      <c r="L254" s="10">
        <v>0.32099999999999995</v>
      </c>
      <c r="M254" s="10">
        <v>0.39500000000000002</v>
      </c>
      <c r="N254" s="10">
        <v>0.30499999999999999</v>
      </c>
      <c r="O254" s="10">
        <v>1.9</v>
      </c>
      <c r="P254" s="10">
        <v>0.34300000000000003</v>
      </c>
      <c r="Q254" s="10">
        <v>0.39500000000000002</v>
      </c>
    </row>
    <row r="255" spans="1:17" x14ac:dyDescent="0.2">
      <c r="A255">
        <v>251</v>
      </c>
      <c r="B255" s="10">
        <v>0.11337</v>
      </c>
      <c r="C255" s="10">
        <v>0.89709916465018524</v>
      </c>
      <c r="D255" s="10">
        <v>0.13957</v>
      </c>
      <c r="E255" s="10">
        <v>0.18240000000000001</v>
      </c>
      <c r="F255" s="10">
        <v>0.12731884057971016</v>
      </c>
      <c r="G255" s="10">
        <v>0.5071</v>
      </c>
      <c r="H255" s="10">
        <v>0.13288000000000003</v>
      </c>
      <c r="I255" s="10">
        <v>0.151</v>
      </c>
      <c r="J255" s="10">
        <v>0.28139999999999998</v>
      </c>
      <c r="K255" s="10">
        <v>1.2256</v>
      </c>
      <c r="L255" s="10">
        <v>0.32272000000000001</v>
      </c>
      <c r="M255" s="10">
        <v>0.39730000000000004</v>
      </c>
      <c r="N255" s="10">
        <v>0.30670000000000003</v>
      </c>
      <c r="O255" s="10">
        <v>1.9079999999999999</v>
      </c>
      <c r="P255" s="10">
        <v>0.34520000000000001</v>
      </c>
      <c r="Q255" s="10">
        <v>0.39790000000000003</v>
      </c>
    </row>
    <row r="256" spans="1:17" x14ac:dyDescent="0.2">
      <c r="A256">
        <v>252</v>
      </c>
      <c r="B256" s="10">
        <v>0.11424000000000001</v>
      </c>
      <c r="C256" s="10">
        <v>0.90080841591126892</v>
      </c>
      <c r="D256" s="10">
        <v>0.14064000000000002</v>
      </c>
      <c r="E256" s="10">
        <v>0.18379999999999999</v>
      </c>
      <c r="F256" s="10">
        <v>0.12782608695652176</v>
      </c>
      <c r="G256" s="10">
        <v>0.50919999999999999</v>
      </c>
      <c r="H256" s="10">
        <v>0.13376000000000002</v>
      </c>
      <c r="I256" s="10">
        <v>0.152</v>
      </c>
      <c r="J256" s="10">
        <v>0.2828</v>
      </c>
      <c r="K256" s="10">
        <v>1.2312000000000001</v>
      </c>
      <c r="L256" s="10">
        <v>0.32444000000000001</v>
      </c>
      <c r="M256" s="10">
        <v>0.39960000000000001</v>
      </c>
      <c r="N256" s="10">
        <v>0.30840000000000001</v>
      </c>
      <c r="O256" s="10">
        <v>1.9159999999999999</v>
      </c>
      <c r="P256" s="10">
        <v>0.34739999999999999</v>
      </c>
      <c r="Q256" s="10">
        <v>0.40080000000000005</v>
      </c>
    </row>
    <row r="257" spans="1:17" x14ac:dyDescent="0.2">
      <c r="A257">
        <v>253</v>
      </c>
      <c r="B257" s="10">
        <v>0.11511</v>
      </c>
      <c r="C257" s="10">
        <v>0.90451766717235249</v>
      </c>
      <c r="D257" s="10">
        <v>0.14171</v>
      </c>
      <c r="E257" s="10">
        <v>0.1852</v>
      </c>
      <c r="F257" s="10">
        <v>0.12833333333333335</v>
      </c>
      <c r="G257" s="10">
        <v>0.51129999999999998</v>
      </c>
      <c r="H257" s="10">
        <v>0.13464000000000001</v>
      </c>
      <c r="I257" s="10">
        <v>0.153</v>
      </c>
      <c r="J257" s="10">
        <v>0.28420000000000001</v>
      </c>
      <c r="K257" s="10">
        <v>1.2367999999999999</v>
      </c>
      <c r="L257" s="10">
        <v>0.32616000000000001</v>
      </c>
      <c r="M257" s="10">
        <v>0.40190000000000003</v>
      </c>
      <c r="N257" s="10">
        <v>0.31009999999999999</v>
      </c>
      <c r="O257" s="10">
        <v>1.9239999999999999</v>
      </c>
      <c r="P257" s="10">
        <v>0.34960000000000002</v>
      </c>
      <c r="Q257" s="10">
        <v>0.4037</v>
      </c>
    </row>
    <row r="258" spans="1:17" x14ac:dyDescent="0.2">
      <c r="A258">
        <v>254</v>
      </c>
      <c r="B258" s="10">
        <v>0.11598</v>
      </c>
      <c r="C258" s="10">
        <v>0.90822691843343606</v>
      </c>
      <c r="D258" s="10">
        <v>0.14278000000000002</v>
      </c>
      <c r="E258" s="10">
        <v>0.18659999999999999</v>
      </c>
      <c r="F258" s="10">
        <v>0.12884057971014495</v>
      </c>
      <c r="G258" s="10">
        <v>0.51339999999999997</v>
      </c>
      <c r="H258" s="10">
        <v>0.13552</v>
      </c>
      <c r="I258" s="10">
        <v>0.154</v>
      </c>
      <c r="J258" s="10">
        <v>0.28559999999999997</v>
      </c>
      <c r="K258" s="10">
        <v>1.2423999999999999</v>
      </c>
      <c r="L258" s="10">
        <v>0.32788</v>
      </c>
      <c r="M258" s="10">
        <v>0.4042</v>
      </c>
      <c r="N258" s="10">
        <v>0.31180000000000002</v>
      </c>
      <c r="O258" s="10">
        <v>1.9319999999999999</v>
      </c>
      <c r="P258" s="10">
        <v>0.3518</v>
      </c>
      <c r="Q258" s="10">
        <v>0.40660000000000002</v>
      </c>
    </row>
    <row r="259" spans="1:17" x14ac:dyDescent="0.2">
      <c r="A259">
        <v>255</v>
      </c>
      <c r="B259" s="10">
        <v>0.11685000000000001</v>
      </c>
      <c r="C259" s="10">
        <v>0.91193616969451963</v>
      </c>
      <c r="D259" s="10">
        <v>0.14385000000000001</v>
      </c>
      <c r="E259" s="10">
        <v>0.188</v>
      </c>
      <c r="F259" s="10">
        <v>0.12934782608695652</v>
      </c>
      <c r="G259" s="10">
        <v>0.51549999999999996</v>
      </c>
      <c r="H259" s="10">
        <v>0.13640000000000002</v>
      </c>
      <c r="I259" s="10">
        <v>0.155</v>
      </c>
      <c r="J259" s="10">
        <v>0.28699999999999998</v>
      </c>
      <c r="K259" s="10">
        <v>1.248</v>
      </c>
      <c r="L259" s="10">
        <v>0.3296</v>
      </c>
      <c r="M259" s="10">
        <v>0.40650000000000003</v>
      </c>
      <c r="N259" s="10">
        <v>0.3135</v>
      </c>
      <c r="O259" s="10">
        <v>1.94</v>
      </c>
      <c r="P259" s="10">
        <v>0.35400000000000004</v>
      </c>
      <c r="Q259" s="10">
        <v>0.40950000000000003</v>
      </c>
    </row>
    <row r="260" spans="1:17" x14ac:dyDescent="0.2">
      <c r="A260">
        <v>256</v>
      </c>
      <c r="B260" s="10">
        <v>0.11772000000000001</v>
      </c>
      <c r="C260" s="10">
        <v>0.91564542095560331</v>
      </c>
      <c r="D260" s="10">
        <v>0.14491999999999999</v>
      </c>
      <c r="E260" s="10">
        <v>0.18940000000000001</v>
      </c>
      <c r="F260" s="10">
        <v>0.12985507246376812</v>
      </c>
      <c r="G260" s="10">
        <v>0.51759999999999995</v>
      </c>
      <c r="H260" s="10">
        <v>0.13728000000000001</v>
      </c>
      <c r="I260" s="10">
        <v>0.156</v>
      </c>
      <c r="J260" s="10">
        <v>0.28839999999999999</v>
      </c>
      <c r="K260" s="10">
        <v>1.2536</v>
      </c>
      <c r="L260" s="10">
        <v>0.33132</v>
      </c>
      <c r="M260" s="10">
        <v>0.4088</v>
      </c>
      <c r="N260" s="10">
        <v>0.31520000000000004</v>
      </c>
      <c r="O260" s="10">
        <v>1.948</v>
      </c>
      <c r="P260" s="10">
        <v>0.35620000000000002</v>
      </c>
      <c r="Q260" s="10">
        <v>0.41240000000000004</v>
      </c>
    </row>
    <row r="261" spans="1:17" x14ac:dyDescent="0.2">
      <c r="A261">
        <v>257</v>
      </c>
      <c r="B261" s="10">
        <v>0.11859</v>
      </c>
      <c r="C261" s="10">
        <v>0.91935467221668687</v>
      </c>
      <c r="D261" s="10">
        <v>0.14599000000000001</v>
      </c>
      <c r="E261" s="10">
        <v>0.1908</v>
      </c>
      <c r="F261" s="10">
        <v>0.13036231884057972</v>
      </c>
      <c r="G261" s="10">
        <v>0.51970000000000005</v>
      </c>
      <c r="H261" s="10">
        <v>0.13816000000000001</v>
      </c>
      <c r="I261" s="10">
        <v>0.157</v>
      </c>
      <c r="J261" s="10">
        <v>0.2898</v>
      </c>
      <c r="K261" s="10">
        <v>1.2591999999999999</v>
      </c>
      <c r="L261" s="10">
        <v>0.33304</v>
      </c>
      <c r="M261" s="10">
        <v>0.41110000000000002</v>
      </c>
      <c r="N261" s="10">
        <v>0.31690000000000002</v>
      </c>
      <c r="O261" s="10">
        <v>1.956</v>
      </c>
      <c r="P261" s="10">
        <v>0.3584</v>
      </c>
      <c r="Q261" s="10">
        <v>0.4153</v>
      </c>
    </row>
    <row r="262" spans="1:17" x14ac:dyDescent="0.2">
      <c r="A262">
        <v>258</v>
      </c>
      <c r="B262" s="10">
        <v>0.11946</v>
      </c>
      <c r="C262" s="10">
        <v>0.92306392347777044</v>
      </c>
      <c r="D262" s="10">
        <v>0.14706</v>
      </c>
      <c r="E262" s="10">
        <v>0.19220000000000001</v>
      </c>
      <c r="F262" s="10">
        <v>0.13086956521739132</v>
      </c>
      <c r="G262" s="10">
        <v>0.52180000000000004</v>
      </c>
      <c r="H262" s="10">
        <v>0.13904000000000002</v>
      </c>
      <c r="I262" s="10">
        <v>0.158</v>
      </c>
      <c r="J262" s="10">
        <v>0.29119999999999996</v>
      </c>
      <c r="K262" s="10">
        <v>1.2647999999999999</v>
      </c>
      <c r="L262" s="10">
        <v>0.33476</v>
      </c>
      <c r="M262" s="10">
        <v>0.41339999999999999</v>
      </c>
      <c r="N262" s="10">
        <v>0.31859999999999999</v>
      </c>
      <c r="O262" s="10">
        <v>1.964</v>
      </c>
      <c r="P262" s="10">
        <v>0.36060000000000003</v>
      </c>
      <c r="Q262" s="10">
        <v>0.41820000000000002</v>
      </c>
    </row>
    <row r="263" spans="1:17" x14ac:dyDescent="0.2">
      <c r="A263">
        <v>259</v>
      </c>
      <c r="B263" s="10">
        <v>0.12033000000000001</v>
      </c>
      <c r="C263" s="10">
        <v>0.92677317473885412</v>
      </c>
      <c r="D263" s="10">
        <v>0.14813000000000001</v>
      </c>
      <c r="E263" s="10">
        <v>0.19359999999999999</v>
      </c>
      <c r="F263" s="10">
        <v>0.13137681159420292</v>
      </c>
      <c r="G263" s="10">
        <v>0.52390000000000003</v>
      </c>
      <c r="H263" s="10">
        <v>0.13992000000000002</v>
      </c>
      <c r="I263" s="10">
        <v>0.159</v>
      </c>
      <c r="J263" s="10">
        <v>0.29259999999999997</v>
      </c>
      <c r="K263" s="10">
        <v>1.2704</v>
      </c>
      <c r="L263" s="10">
        <v>0.33648</v>
      </c>
      <c r="M263" s="10">
        <v>0.41570000000000001</v>
      </c>
      <c r="N263" s="10">
        <v>0.32030000000000003</v>
      </c>
      <c r="O263" s="10">
        <v>1.972</v>
      </c>
      <c r="P263" s="10">
        <v>0.36280000000000001</v>
      </c>
      <c r="Q263" s="10">
        <v>0.42110000000000003</v>
      </c>
    </row>
    <row r="264" spans="1:17" x14ac:dyDescent="0.2">
      <c r="A264">
        <v>260</v>
      </c>
      <c r="B264" s="10">
        <v>0.1212</v>
      </c>
      <c r="C264" s="10">
        <v>0.93048242599993769</v>
      </c>
      <c r="D264" s="10">
        <v>0.1492</v>
      </c>
      <c r="E264" s="10">
        <v>0.19500000000000001</v>
      </c>
      <c r="F264" s="10">
        <v>0.13188405797101452</v>
      </c>
      <c r="G264" s="10">
        <v>0.52600000000000002</v>
      </c>
      <c r="H264" s="10">
        <v>0.14080000000000001</v>
      </c>
      <c r="I264" s="10">
        <v>0.16</v>
      </c>
      <c r="J264" s="10">
        <v>0.29399999999999998</v>
      </c>
      <c r="K264" s="10">
        <v>1.276</v>
      </c>
      <c r="L264" s="10">
        <v>0.3382</v>
      </c>
      <c r="M264" s="10">
        <v>0.41800000000000004</v>
      </c>
      <c r="N264" s="10">
        <v>0.32200000000000001</v>
      </c>
      <c r="O264" s="10">
        <v>1.98</v>
      </c>
      <c r="P264" s="10">
        <v>0.36499999999999999</v>
      </c>
      <c r="Q264" s="10">
        <v>0.42400000000000004</v>
      </c>
    </row>
    <row r="265" spans="1:17" x14ac:dyDescent="0.2">
      <c r="A265">
        <v>261</v>
      </c>
      <c r="B265" s="10">
        <v>0.12207</v>
      </c>
      <c r="C265" s="10">
        <v>0.93419167726102126</v>
      </c>
      <c r="D265" s="10">
        <v>0.15027000000000001</v>
      </c>
      <c r="E265" s="10">
        <v>0.19639999999999999</v>
      </c>
      <c r="F265" s="10">
        <v>0.13239130434782609</v>
      </c>
      <c r="G265" s="10">
        <v>0.52810000000000001</v>
      </c>
      <c r="H265" s="10">
        <v>0.14168</v>
      </c>
      <c r="I265" s="10">
        <v>0.161</v>
      </c>
      <c r="J265" s="10">
        <v>0.2954</v>
      </c>
      <c r="K265" s="10">
        <v>1.2816000000000001</v>
      </c>
      <c r="L265" s="10">
        <v>0.33992</v>
      </c>
      <c r="M265" s="10">
        <v>0.42030000000000001</v>
      </c>
      <c r="N265" s="10">
        <v>0.32369999999999999</v>
      </c>
      <c r="O265" s="10">
        <v>1.988</v>
      </c>
      <c r="P265" s="10">
        <v>0.36720000000000003</v>
      </c>
      <c r="Q265" s="10">
        <v>0.4269</v>
      </c>
    </row>
    <row r="266" spans="1:17" x14ac:dyDescent="0.2">
      <c r="A266">
        <v>262</v>
      </c>
      <c r="B266" s="10">
        <v>0.12294000000000001</v>
      </c>
      <c r="C266" s="10">
        <v>0.93790092852210483</v>
      </c>
      <c r="D266" s="10">
        <v>0.15134</v>
      </c>
      <c r="E266" s="10">
        <v>0.1978</v>
      </c>
      <c r="F266" s="10">
        <v>0.13289855072463769</v>
      </c>
      <c r="G266" s="10">
        <v>0.5302</v>
      </c>
      <c r="H266" s="10">
        <v>0.14256000000000002</v>
      </c>
      <c r="I266" s="10">
        <v>0.16200000000000001</v>
      </c>
      <c r="J266" s="10">
        <v>0.29680000000000001</v>
      </c>
      <c r="K266" s="10">
        <v>1.2871999999999999</v>
      </c>
      <c r="L266" s="10">
        <v>0.34164</v>
      </c>
      <c r="M266" s="10">
        <v>0.42260000000000003</v>
      </c>
      <c r="N266" s="10">
        <v>0.32540000000000002</v>
      </c>
      <c r="O266" s="10">
        <v>1.996</v>
      </c>
      <c r="P266" s="10">
        <v>0.36940000000000001</v>
      </c>
      <c r="Q266" s="10">
        <v>0.42980000000000002</v>
      </c>
    </row>
    <row r="267" spans="1:17" x14ac:dyDescent="0.2">
      <c r="A267">
        <v>263</v>
      </c>
      <c r="B267" s="10">
        <v>0.12381</v>
      </c>
      <c r="C267" s="10">
        <v>0.94161017978318851</v>
      </c>
      <c r="D267" s="10">
        <v>0.15241000000000002</v>
      </c>
      <c r="E267" s="10">
        <v>0.19919999999999999</v>
      </c>
      <c r="F267" s="10">
        <v>0.13340579710144929</v>
      </c>
      <c r="G267" s="10">
        <v>0.5323</v>
      </c>
      <c r="H267" s="10">
        <v>0.14344000000000001</v>
      </c>
      <c r="I267" s="10">
        <v>0.16300000000000001</v>
      </c>
      <c r="J267" s="10">
        <v>0.29819999999999997</v>
      </c>
      <c r="K267" s="10">
        <v>1.2927999999999999</v>
      </c>
      <c r="L267" s="10">
        <v>0.34336</v>
      </c>
      <c r="M267" s="10">
        <v>0.4249</v>
      </c>
      <c r="N267" s="10">
        <v>0.3271</v>
      </c>
      <c r="O267" s="10">
        <v>2.004</v>
      </c>
      <c r="P267" s="10">
        <v>0.37159999999999999</v>
      </c>
      <c r="Q267" s="10">
        <v>0.43270000000000003</v>
      </c>
    </row>
    <row r="268" spans="1:17" x14ac:dyDescent="0.2">
      <c r="A268">
        <v>264</v>
      </c>
      <c r="B268" s="10">
        <v>0.12468</v>
      </c>
      <c r="C268" s="10">
        <v>0.94531943104427207</v>
      </c>
      <c r="D268" s="10">
        <v>0.15348000000000001</v>
      </c>
      <c r="E268" s="10">
        <v>0.2006</v>
      </c>
      <c r="F268" s="10">
        <v>0.13391304347826088</v>
      </c>
      <c r="G268" s="10">
        <v>0.53439999999999999</v>
      </c>
      <c r="H268" s="10">
        <v>0.14432</v>
      </c>
      <c r="I268" s="10">
        <v>0.16400000000000001</v>
      </c>
      <c r="J268" s="10">
        <v>0.29959999999999998</v>
      </c>
      <c r="K268" s="10">
        <v>1.2984</v>
      </c>
      <c r="L268" s="10">
        <v>0.34508</v>
      </c>
      <c r="M268" s="10">
        <v>0.42720000000000002</v>
      </c>
      <c r="N268" s="10">
        <v>0.32879999999999998</v>
      </c>
      <c r="O268" s="10">
        <v>2.012</v>
      </c>
      <c r="P268" s="10">
        <v>0.37380000000000002</v>
      </c>
      <c r="Q268" s="10">
        <v>0.43560000000000004</v>
      </c>
    </row>
    <row r="269" spans="1:17" x14ac:dyDescent="0.2">
      <c r="A269">
        <v>265</v>
      </c>
      <c r="B269" s="10">
        <v>0.12554999999999999</v>
      </c>
      <c r="C269" s="10">
        <v>0.94902868230535564</v>
      </c>
      <c r="D269" s="10">
        <v>0.15454999999999999</v>
      </c>
      <c r="E269" s="10">
        <v>0.20200000000000001</v>
      </c>
      <c r="F269" s="10">
        <v>0.13442028985507248</v>
      </c>
      <c r="G269" s="10">
        <v>0.53649999999999998</v>
      </c>
      <c r="H269" s="10">
        <v>0.14520000000000002</v>
      </c>
      <c r="I269" s="10">
        <v>0.16500000000000001</v>
      </c>
      <c r="J269" s="10">
        <v>0.30099999999999999</v>
      </c>
      <c r="K269" s="10">
        <v>1.304</v>
      </c>
      <c r="L269" s="10">
        <v>0.3468</v>
      </c>
      <c r="M269" s="10">
        <v>0.42949999999999999</v>
      </c>
      <c r="N269" s="10">
        <v>0.33050000000000002</v>
      </c>
      <c r="O269" s="10">
        <v>2.02</v>
      </c>
      <c r="P269" s="10">
        <v>0.376</v>
      </c>
      <c r="Q269" s="10">
        <v>0.4385</v>
      </c>
    </row>
    <row r="270" spans="1:17" x14ac:dyDescent="0.2">
      <c r="A270">
        <v>266</v>
      </c>
      <c r="B270" s="10">
        <v>0.12642</v>
      </c>
      <c r="C270" s="10">
        <v>0.95273793356643921</v>
      </c>
      <c r="D270" s="10">
        <v>0.15562000000000001</v>
      </c>
      <c r="E270" s="10">
        <v>0.2034</v>
      </c>
      <c r="F270" s="10">
        <v>0.13492753623188408</v>
      </c>
      <c r="G270" s="10">
        <v>0.53859999999999997</v>
      </c>
      <c r="H270" s="10">
        <v>0.14608000000000002</v>
      </c>
      <c r="I270" s="10">
        <v>0.16600000000000001</v>
      </c>
      <c r="J270" s="10">
        <v>0.3024</v>
      </c>
      <c r="K270" s="10">
        <v>1.3095999999999999</v>
      </c>
      <c r="L270" s="10">
        <v>0.34852</v>
      </c>
      <c r="M270" s="10">
        <v>0.43180000000000002</v>
      </c>
      <c r="N270" s="10">
        <v>0.3322</v>
      </c>
      <c r="O270" s="10">
        <v>2.028</v>
      </c>
      <c r="P270" s="10">
        <v>0.37820000000000004</v>
      </c>
      <c r="Q270" s="10">
        <v>0.44140000000000001</v>
      </c>
    </row>
    <row r="271" spans="1:17" x14ac:dyDescent="0.2">
      <c r="A271">
        <v>267</v>
      </c>
      <c r="B271" s="10">
        <v>0.12729000000000001</v>
      </c>
      <c r="C271" s="10">
        <v>0.95644718482752289</v>
      </c>
      <c r="D271" s="10">
        <v>0.15669</v>
      </c>
      <c r="E271" s="10">
        <v>0.20480000000000001</v>
      </c>
      <c r="F271" s="10">
        <v>0.13543478260869565</v>
      </c>
      <c r="G271" s="10">
        <v>0.54069999999999996</v>
      </c>
      <c r="H271" s="10">
        <v>0.14696000000000001</v>
      </c>
      <c r="I271" s="10">
        <v>0.16700000000000001</v>
      </c>
      <c r="J271" s="10">
        <v>0.30379999999999996</v>
      </c>
      <c r="K271" s="10">
        <v>1.3151999999999999</v>
      </c>
      <c r="L271" s="10">
        <v>0.35024</v>
      </c>
      <c r="M271" s="10">
        <v>0.43410000000000004</v>
      </c>
      <c r="N271" s="10">
        <v>0.33390000000000003</v>
      </c>
      <c r="O271" s="10">
        <v>2.036</v>
      </c>
      <c r="P271" s="10">
        <v>0.38040000000000002</v>
      </c>
      <c r="Q271" s="10">
        <v>0.44430000000000003</v>
      </c>
    </row>
    <row r="272" spans="1:17" x14ac:dyDescent="0.2">
      <c r="A272">
        <v>268</v>
      </c>
      <c r="B272" s="10">
        <v>0.12816</v>
      </c>
      <c r="C272" s="10">
        <v>0.96015643608860646</v>
      </c>
      <c r="D272" s="10">
        <v>0.15776000000000001</v>
      </c>
      <c r="E272" s="10">
        <v>0.20619999999999999</v>
      </c>
      <c r="F272" s="10">
        <v>0.13594202898550725</v>
      </c>
      <c r="G272" s="10">
        <v>0.54279999999999995</v>
      </c>
      <c r="H272" s="10">
        <v>0.14784000000000003</v>
      </c>
      <c r="I272" s="10">
        <v>0.16800000000000001</v>
      </c>
      <c r="J272" s="10">
        <v>0.30519999999999997</v>
      </c>
      <c r="K272" s="10">
        <v>1.3208</v>
      </c>
      <c r="L272" s="10">
        <v>0.35196</v>
      </c>
      <c r="M272" s="10">
        <v>0.43640000000000001</v>
      </c>
      <c r="N272" s="10">
        <v>0.33560000000000001</v>
      </c>
      <c r="O272" s="10">
        <v>2.044</v>
      </c>
      <c r="P272" s="10">
        <v>0.3826</v>
      </c>
      <c r="Q272" s="10">
        <v>0.44720000000000004</v>
      </c>
    </row>
    <row r="273" spans="1:17" x14ac:dyDescent="0.2">
      <c r="A273">
        <v>269</v>
      </c>
      <c r="B273" s="10">
        <v>0.12903000000000001</v>
      </c>
      <c r="C273" s="10">
        <v>0.96386568734969003</v>
      </c>
      <c r="D273" s="10">
        <v>0.15883</v>
      </c>
      <c r="E273" s="10">
        <v>0.20760000000000001</v>
      </c>
      <c r="F273" s="10">
        <v>0.13644927536231885</v>
      </c>
      <c r="G273" s="10">
        <v>0.54490000000000005</v>
      </c>
      <c r="H273" s="10">
        <v>0.14872000000000002</v>
      </c>
      <c r="I273" s="10">
        <v>0.16900000000000001</v>
      </c>
      <c r="J273" s="10">
        <v>0.30659999999999998</v>
      </c>
      <c r="K273" s="10">
        <v>1.3264</v>
      </c>
      <c r="L273" s="10">
        <v>0.35367999999999999</v>
      </c>
      <c r="M273" s="10">
        <v>0.43870000000000003</v>
      </c>
      <c r="N273" s="10">
        <v>0.33729999999999999</v>
      </c>
      <c r="O273" s="10">
        <v>2.052</v>
      </c>
      <c r="P273" s="10">
        <v>0.38480000000000003</v>
      </c>
      <c r="Q273" s="10">
        <v>0.4501</v>
      </c>
    </row>
    <row r="274" spans="1:17" x14ac:dyDescent="0.2">
      <c r="A274">
        <v>270</v>
      </c>
      <c r="B274" s="10">
        <v>0.12990000000000002</v>
      </c>
      <c r="C274" s="10">
        <v>0.9675749386107737</v>
      </c>
      <c r="D274" s="10">
        <v>0.15990000000000001</v>
      </c>
      <c r="E274" s="10">
        <v>0.20899999999999999</v>
      </c>
      <c r="F274" s="10">
        <v>0.13695652173913045</v>
      </c>
      <c r="G274" s="10">
        <v>0.54700000000000004</v>
      </c>
      <c r="H274" s="10">
        <v>0.14960000000000001</v>
      </c>
      <c r="I274" s="10">
        <v>0.17</v>
      </c>
      <c r="J274" s="10">
        <v>0.308</v>
      </c>
      <c r="K274" s="10">
        <v>1.3320000000000001</v>
      </c>
      <c r="L274" s="10">
        <v>0.35539999999999999</v>
      </c>
      <c r="M274" s="10">
        <v>0.441</v>
      </c>
      <c r="N274" s="10">
        <v>0.33900000000000002</v>
      </c>
      <c r="O274" s="10">
        <v>2.06</v>
      </c>
      <c r="P274" s="10">
        <v>0.38700000000000001</v>
      </c>
      <c r="Q274" s="10">
        <v>0.45300000000000001</v>
      </c>
    </row>
    <row r="275" spans="1:17" x14ac:dyDescent="0.2">
      <c r="A275">
        <v>271</v>
      </c>
      <c r="B275" s="10">
        <v>0.13077</v>
      </c>
      <c r="C275" s="10">
        <v>0.97128418987185727</v>
      </c>
      <c r="D275" s="10">
        <v>0.16097</v>
      </c>
      <c r="E275" s="10">
        <v>0.2104</v>
      </c>
      <c r="F275" s="10">
        <v>0.13746376811594205</v>
      </c>
      <c r="G275" s="10">
        <v>0.54910000000000003</v>
      </c>
      <c r="H275" s="10">
        <v>0.15048</v>
      </c>
      <c r="I275" s="10">
        <v>0.17100000000000001</v>
      </c>
      <c r="J275" s="10">
        <v>0.30940000000000001</v>
      </c>
      <c r="K275" s="10">
        <v>1.3375999999999999</v>
      </c>
      <c r="L275" s="10">
        <v>0.35711999999999999</v>
      </c>
      <c r="M275" s="10">
        <v>0.44330000000000003</v>
      </c>
      <c r="N275" s="10">
        <v>0.3407</v>
      </c>
      <c r="O275" s="10">
        <v>2.0680000000000001</v>
      </c>
      <c r="P275" s="10">
        <v>0.38919999999999999</v>
      </c>
      <c r="Q275" s="10">
        <v>0.45590000000000003</v>
      </c>
    </row>
    <row r="276" spans="1:17" x14ac:dyDescent="0.2">
      <c r="A276">
        <v>272</v>
      </c>
      <c r="B276" s="10">
        <v>0.13164000000000001</v>
      </c>
      <c r="C276" s="10">
        <v>0.97499344113294084</v>
      </c>
      <c r="D276" s="10">
        <v>0.16204000000000002</v>
      </c>
      <c r="E276" s="10">
        <v>0.21179999999999999</v>
      </c>
      <c r="F276" s="10">
        <v>0.13797101449275365</v>
      </c>
      <c r="G276" s="10">
        <v>0.55120000000000002</v>
      </c>
      <c r="H276" s="10">
        <v>0.15136000000000002</v>
      </c>
      <c r="I276" s="10">
        <v>0.17200000000000001</v>
      </c>
      <c r="J276" s="10">
        <v>0.31079999999999997</v>
      </c>
      <c r="K276" s="10">
        <v>1.3431999999999999</v>
      </c>
      <c r="L276" s="10">
        <v>0.35883999999999999</v>
      </c>
      <c r="M276" s="10">
        <v>0.4456</v>
      </c>
      <c r="N276" s="10">
        <v>0.34240000000000004</v>
      </c>
      <c r="O276" s="10">
        <v>2.0760000000000001</v>
      </c>
      <c r="P276" s="10">
        <v>0.39140000000000003</v>
      </c>
      <c r="Q276" s="10">
        <v>0.45880000000000004</v>
      </c>
    </row>
    <row r="277" spans="1:17" x14ac:dyDescent="0.2">
      <c r="A277">
        <v>273</v>
      </c>
      <c r="B277" s="10">
        <v>0.13250999999999999</v>
      </c>
      <c r="C277" s="10">
        <v>0.97870269239402441</v>
      </c>
      <c r="D277" s="10">
        <v>0.16311</v>
      </c>
      <c r="E277" s="10">
        <v>0.2132</v>
      </c>
      <c r="F277" s="10">
        <v>0.13847826086956522</v>
      </c>
      <c r="G277" s="10">
        <v>0.55330000000000001</v>
      </c>
      <c r="H277" s="10">
        <v>0.15224000000000001</v>
      </c>
      <c r="I277" s="10">
        <v>0.17300000000000001</v>
      </c>
      <c r="J277" s="10">
        <v>0.31219999999999998</v>
      </c>
      <c r="K277" s="10">
        <v>1.3488</v>
      </c>
      <c r="L277" s="10">
        <v>0.36055999999999999</v>
      </c>
      <c r="M277" s="10">
        <v>0.44790000000000002</v>
      </c>
      <c r="N277" s="10">
        <v>0.34410000000000002</v>
      </c>
      <c r="O277" s="10">
        <v>2.0840000000000001</v>
      </c>
      <c r="P277" s="10">
        <v>0.39360000000000001</v>
      </c>
      <c r="Q277" s="10">
        <v>0.4617</v>
      </c>
    </row>
    <row r="278" spans="1:17" x14ac:dyDescent="0.2">
      <c r="A278">
        <v>274</v>
      </c>
      <c r="B278" s="10">
        <v>0.13338</v>
      </c>
      <c r="C278" s="10">
        <v>0.98241194365510809</v>
      </c>
      <c r="D278" s="10">
        <v>0.16417999999999999</v>
      </c>
      <c r="E278" s="10">
        <v>0.21460000000000001</v>
      </c>
      <c r="F278" s="10">
        <v>0.13898550724637682</v>
      </c>
      <c r="G278" s="10">
        <v>0.5554</v>
      </c>
      <c r="H278" s="10">
        <v>0.15312000000000001</v>
      </c>
      <c r="I278" s="10">
        <v>0.17400000000000002</v>
      </c>
      <c r="J278" s="10">
        <v>0.31359999999999999</v>
      </c>
      <c r="K278" s="10">
        <v>1.3544</v>
      </c>
      <c r="L278" s="10">
        <v>0.36227999999999999</v>
      </c>
      <c r="M278" s="10">
        <v>0.45019999999999999</v>
      </c>
      <c r="N278" s="10">
        <v>0.3458</v>
      </c>
      <c r="O278" s="10">
        <v>2.0920000000000001</v>
      </c>
      <c r="P278" s="10">
        <v>0.39580000000000004</v>
      </c>
      <c r="Q278" s="10">
        <v>0.46460000000000001</v>
      </c>
    </row>
    <row r="279" spans="1:17" x14ac:dyDescent="0.2">
      <c r="A279">
        <v>275</v>
      </c>
      <c r="B279" s="10">
        <v>0.13425000000000001</v>
      </c>
      <c r="C279" s="10">
        <v>0.98612119491619166</v>
      </c>
      <c r="D279" s="10">
        <v>0.16525000000000001</v>
      </c>
      <c r="E279" s="10">
        <v>0.216</v>
      </c>
      <c r="F279" s="10">
        <v>0.13949275362318841</v>
      </c>
      <c r="G279" s="10">
        <v>0.5575</v>
      </c>
      <c r="H279" s="10">
        <v>0.15400000000000003</v>
      </c>
      <c r="I279" s="10">
        <v>0.17500000000000002</v>
      </c>
      <c r="J279" s="10">
        <v>0.315</v>
      </c>
      <c r="K279" s="10">
        <v>1.3599999999999999</v>
      </c>
      <c r="L279" s="10">
        <v>0.36399999999999999</v>
      </c>
      <c r="M279" s="10">
        <v>0.45250000000000001</v>
      </c>
      <c r="N279" s="10">
        <v>0.34750000000000003</v>
      </c>
      <c r="O279" s="10">
        <v>2.0999999999999996</v>
      </c>
      <c r="P279" s="10">
        <v>0.39800000000000002</v>
      </c>
      <c r="Q279" s="10">
        <v>0.46750000000000003</v>
      </c>
    </row>
    <row r="280" spans="1:17" x14ac:dyDescent="0.2">
      <c r="A280">
        <v>276</v>
      </c>
      <c r="B280" s="10">
        <v>0.13511999999999999</v>
      </c>
      <c r="C280" s="10">
        <v>0.98983044617727522</v>
      </c>
      <c r="D280" s="10">
        <v>0.16632</v>
      </c>
      <c r="E280" s="10">
        <v>0.21740000000000001</v>
      </c>
      <c r="F280" s="10">
        <v>0.14000000000000001</v>
      </c>
      <c r="G280" s="10">
        <v>0.55959999999999999</v>
      </c>
      <c r="H280" s="10">
        <v>0.15488000000000002</v>
      </c>
      <c r="I280" s="10">
        <v>0.17600000000000002</v>
      </c>
      <c r="J280" s="10">
        <v>0.31639999999999996</v>
      </c>
      <c r="K280" s="10">
        <v>1.3655999999999999</v>
      </c>
      <c r="L280" s="10">
        <v>0.36571999999999999</v>
      </c>
      <c r="M280" s="10">
        <v>0.45480000000000004</v>
      </c>
      <c r="N280" s="10">
        <v>0.34920000000000001</v>
      </c>
      <c r="O280" s="10">
        <v>2.1079999999999997</v>
      </c>
      <c r="P280" s="10">
        <v>0.4002</v>
      </c>
      <c r="Q280" s="10">
        <v>0.47040000000000004</v>
      </c>
    </row>
    <row r="281" spans="1:17" x14ac:dyDescent="0.2">
      <c r="A281">
        <v>277</v>
      </c>
      <c r="B281" s="10">
        <v>0.13599</v>
      </c>
      <c r="C281" s="10">
        <v>0.9935396974383589</v>
      </c>
      <c r="D281" s="10">
        <v>0.16739000000000001</v>
      </c>
      <c r="E281" s="10">
        <v>0.21879999999999999</v>
      </c>
      <c r="F281" s="10">
        <v>0.14084745762711864</v>
      </c>
      <c r="G281" s="10">
        <v>0.56169999999999998</v>
      </c>
      <c r="H281" s="10">
        <v>0.15576000000000001</v>
      </c>
      <c r="I281" s="10">
        <v>0.17700000000000002</v>
      </c>
      <c r="J281" s="10">
        <v>0.31779999999999997</v>
      </c>
      <c r="K281" s="10">
        <v>1.3712</v>
      </c>
      <c r="L281" s="10">
        <v>0.36743999999999999</v>
      </c>
      <c r="M281" s="10">
        <v>0.45710000000000001</v>
      </c>
      <c r="N281" s="10">
        <v>0.35089999999999999</v>
      </c>
      <c r="O281" s="10">
        <v>2.1159999999999997</v>
      </c>
      <c r="P281" s="10">
        <v>0.40240000000000004</v>
      </c>
      <c r="Q281" s="10">
        <v>0.47330000000000005</v>
      </c>
    </row>
    <row r="282" spans="1:17" x14ac:dyDescent="0.2">
      <c r="A282">
        <v>278</v>
      </c>
      <c r="B282" s="10">
        <v>0.13686000000000001</v>
      </c>
      <c r="C282" s="10">
        <v>0.99724894869944247</v>
      </c>
      <c r="D282" s="10">
        <v>0.16846</v>
      </c>
      <c r="E282" s="10">
        <v>0.22020000000000001</v>
      </c>
      <c r="F282" s="10">
        <v>0.1416949152542373</v>
      </c>
      <c r="G282" s="10">
        <v>0.56379999999999997</v>
      </c>
      <c r="H282" s="10">
        <v>0.15664000000000003</v>
      </c>
      <c r="I282" s="10">
        <v>0.17800000000000002</v>
      </c>
      <c r="J282" s="10">
        <v>0.31919999999999998</v>
      </c>
      <c r="K282" s="10">
        <v>1.3768</v>
      </c>
      <c r="L282" s="10">
        <v>0.36915999999999999</v>
      </c>
      <c r="M282" s="10">
        <v>0.45940000000000003</v>
      </c>
      <c r="N282" s="10">
        <v>0.35260000000000002</v>
      </c>
      <c r="O282" s="10">
        <v>2.1239999999999997</v>
      </c>
      <c r="P282" s="10">
        <v>0.40460000000000002</v>
      </c>
      <c r="Q282" s="10">
        <v>0.47620000000000001</v>
      </c>
    </row>
    <row r="283" spans="1:17" x14ac:dyDescent="0.2">
      <c r="A283">
        <v>279</v>
      </c>
      <c r="B283" s="10">
        <v>0.13772999999999999</v>
      </c>
      <c r="C283" s="10">
        <v>1.0009581999605262</v>
      </c>
      <c r="D283" s="10">
        <v>0.16953000000000001</v>
      </c>
      <c r="E283" s="10">
        <v>0.22159999999999999</v>
      </c>
      <c r="F283" s="10">
        <v>0.14254237288135593</v>
      </c>
      <c r="G283" s="10">
        <v>0.56589999999999996</v>
      </c>
      <c r="H283" s="10">
        <v>0.15752000000000002</v>
      </c>
      <c r="I283" s="10">
        <v>0.17900000000000002</v>
      </c>
      <c r="J283" s="10">
        <v>0.3206</v>
      </c>
      <c r="K283" s="10">
        <v>1.3824000000000001</v>
      </c>
      <c r="L283" s="10">
        <v>0.37087999999999999</v>
      </c>
      <c r="M283" s="10">
        <v>0.4617</v>
      </c>
      <c r="N283" s="10">
        <v>0.3543</v>
      </c>
      <c r="O283" s="10">
        <v>2.1319999999999997</v>
      </c>
      <c r="P283" s="10">
        <v>0.40679999999999999</v>
      </c>
      <c r="Q283" s="10">
        <v>0.47910000000000003</v>
      </c>
    </row>
    <row r="284" spans="1:17" x14ac:dyDescent="0.2">
      <c r="A284">
        <v>280</v>
      </c>
      <c r="B284" s="10">
        <v>0.1386</v>
      </c>
      <c r="C284" s="10">
        <v>1.0046674512216096</v>
      </c>
      <c r="D284" s="10">
        <v>0.1706</v>
      </c>
      <c r="E284" s="10">
        <v>0.223</v>
      </c>
      <c r="F284" s="10">
        <v>0.14338983050847459</v>
      </c>
      <c r="G284" s="10">
        <v>0.56799999999999995</v>
      </c>
      <c r="H284" s="10">
        <v>0.15840000000000001</v>
      </c>
      <c r="I284" s="10">
        <v>0.18000000000000002</v>
      </c>
      <c r="J284" s="10">
        <v>0.32199999999999995</v>
      </c>
      <c r="K284" s="10">
        <v>1.3879999999999999</v>
      </c>
      <c r="L284" s="10">
        <v>0.37259999999999999</v>
      </c>
      <c r="M284" s="10">
        <v>0.46400000000000002</v>
      </c>
      <c r="N284" s="10">
        <v>0.35599999999999998</v>
      </c>
      <c r="O284" s="10">
        <v>2.1399999999999997</v>
      </c>
      <c r="P284" s="10">
        <v>0.40900000000000003</v>
      </c>
      <c r="Q284" s="10">
        <v>0.48200000000000004</v>
      </c>
    </row>
    <row r="285" spans="1:17" x14ac:dyDescent="0.2">
      <c r="A285">
        <v>281</v>
      </c>
      <c r="B285" s="10">
        <v>0.13947000000000001</v>
      </c>
      <c r="C285" s="10">
        <v>1.0083767024826933</v>
      </c>
      <c r="D285" s="10">
        <v>0.17167000000000002</v>
      </c>
      <c r="E285" s="10">
        <v>0.22439999999999999</v>
      </c>
      <c r="F285" s="10">
        <v>0.14423728813559322</v>
      </c>
      <c r="G285" s="10">
        <v>0.57009999999999994</v>
      </c>
      <c r="H285" s="10">
        <v>0.15928</v>
      </c>
      <c r="I285" s="10">
        <v>0.18100000000000002</v>
      </c>
      <c r="J285" s="10">
        <v>0.32339999999999997</v>
      </c>
      <c r="K285" s="10">
        <v>1.3935999999999999</v>
      </c>
      <c r="L285" s="10">
        <v>0.37431999999999999</v>
      </c>
      <c r="M285" s="10">
        <v>0.46629999999999999</v>
      </c>
      <c r="N285" s="10">
        <v>0.35770000000000002</v>
      </c>
      <c r="O285" s="10">
        <v>2.1479999999999997</v>
      </c>
      <c r="P285" s="10">
        <v>0.41120000000000001</v>
      </c>
      <c r="Q285" s="10">
        <v>0.48490000000000005</v>
      </c>
    </row>
    <row r="286" spans="1:17" x14ac:dyDescent="0.2">
      <c r="A286">
        <v>282</v>
      </c>
      <c r="B286" s="10">
        <v>0.14033999999999999</v>
      </c>
      <c r="C286" s="10">
        <v>1.0120859537437767</v>
      </c>
      <c r="D286" s="10">
        <v>0.17274</v>
      </c>
      <c r="E286" s="10">
        <v>0.2258</v>
      </c>
      <c r="F286" s="10">
        <v>0.14508474576271188</v>
      </c>
      <c r="G286" s="10">
        <v>0.57220000000000004</v>
      </c>
      <c r="H286" s="10">
        <v>0.16016000000000002</v>
      </c>
      <c r="I286" s="10">
        <v>0.18200000000000002</v>
      </c>
      <c r="J286" s="10">
        <v>0.32479999999999998</v>
      </c>
      <c r="K286" s="10">
        <v>1.3992</v>
      </c>
      <c r="L286" s="10">
        <v>0.37603999999999999</v>
      </c>
      <c r="M286" s="10">
        <v>0.46860000000000002</v>
      </c>
      <c r="N286" s="10">
        <v>0.3594</v>
      </c>
      <c r="O286" s="10">
        <v>2.1559999999999997</v>
      </c>
      <c r="P286" s="10">
        <v>0.41339999999999999</v>
      </c>
      <c r="Q286" s="10">
        <v>0.48780000000000001</v>
      </c>
    </row>
    <row r="287" spans="1:17" x14ac:dyDescent="0.2">
      <c r="A287">
        <v>283</v>
      </c>
      <c r="B287" s="10">
        <v>0.14121</v>
      </c>
      <c r="C287" s="10">
        <v>1.0157952050048604</v>
      </c>
      <c r="D287" s="10">
        <v>0.17380999999999999</v>
      </c>
      <c r="E287" s="10">
        <v>0.22720000000000001</v>
      </c>
      <c r="F287" s="10">
        <v>0.14593220338983051</v>
      </c>
      <c r="G287" s="10">
        <v>0.57430000000000003</v>
      </c>
      <c r="H287" s="10">
        <v>0.16104000000000002</v>
      </c>
      <c r="I287" s="10">
        <v>0.18300000000000002</v>
      </c>
      <c r="J287" s="10">
        <v>0.32619999999999999</v>
      </c>
      <c r="K287" s="10">
        <v>1.4048</v>
      </c>
      <c r="L287" s="10">
        <v>0.37775999999999998</v>
      </c>
      <c r="M287" s="10">
        <v>0.47089999999999999</v>
      </c>
      <c r="N287" s="10">
        <v>0.36110000000000003</v>
      </c>
      <c r="O287" s="10">
        <v>2.1639999999999997</v>
      </c>
      <c r="P287" s="10">
        <v>0.41560000000000002</v>
      </c>
      <c r="Q287" s="10">
        <v>0.49070000000000003</v>
      </c>
    </row>
    <row r="288" spans="1:17" x14ac:dyDescent="0.2">
      <c r="A288">
        <v>284</v>
      </c>
      <c r="B288" s="10">
        <v>0.14208000000000001</v>
      </c>
      <c r="C288" s="10">
        <v>1.0195044562659441</v>
      </c>
      <c r="D288" s="10">
        <v>0.17488000000000001</v>
      </c>
      <c r="E288" s="10">
        <v>0.2286</v>
      </c>
      <c r="F288" s="10">
        <v>0.14677966101694917</v>
      </c>
      <c r="G288" s="10">
        <v>0.57640000000000002</v>
      </c>
      <c r="H288" s="10">
        <v>0.16192000000000001</v>
      </c>
      <c r="I288" s="10">
        <v>0.184</v>
      </c>
      <c r="J288" s="10">
        <v>0.3276</v>
      </c>
      <c r="K288" s="10">
        <v>1.4104000000000001</v>
      </c>
      <c r="L288" s="10">
        <v>0.37947999999999998</v>
      </c>
      <c r="M288" s="10">
        <v>0.47320000000000001</v>
      </c>
      <c r="N288" s="10">
        <v>0.36280000000000001</v>
      </c>
      <c r="O288" s="10">
        <v>2.1719999999999997</v>
      </c>
      <c r="P288" s="10">
        <v>0.4178</v>
      </c>
      <c r="Q288" s="10">
        <v>0.49360000000000004</v>
      </c>
    </row>
    <row r="289" spans="1:17" x14ac:dyDescent="0.2">
      <c r="A289">
        <v>285</v>
      </c>
      <c r="B289" s="10">
        <v>0.14294999999999999</v>
      </c>
      <c r="C289" s="10">
        <v>1.0232137075270276</v>
      </c>
      <c r="D289" s="10">
        <v>0.17595</v>
      </c>
      <c r="E289" s="10">
        <v>0.23</v>
      </c>
      <c r="F289" s="10">
        <v>0.1476271186440678</v>
      </c>
      <c r="G289" s="10">
        <v>0.57850000000000001</v>
      </c>
      <c r="H289" s="10">
        <v>0.16280000000000003</v>
      </c>
      <c r="I289" s="10">
        <v>0.185</v>
      </c>
      <c r="J289" s="10">
        <v>0.32899999999999996</v>
      </c>
      <c r="K289" s="10">
        <v>1.4159999999999999</v>
      </c>
      <c r="L289" s="10">
        <v>0.38119999999999998</v>
      </c>
      <c r="M289" s="10">
        <v>0.47550000000000003</v>
      </c>
      <c r="N289" s="10">
        <v>0.36449999999999999</v>
      </c>
      <c r="O289" s="10">
        <v>2.1799999999999997</v>
      </c>
      <c r="P289" s="10">
        <v>0.42000000000000004</v>
      </c>
      <c r="Q289" s="10">
        <v>0.49650000000000005</v>
      </c>
    </row>
    <row r="290" spans="1:17" x14ac:dyDescent="0.2">
      <c r="A290">
        <v>286</v>
      </c>
      <c r="B290" s="10">
        <v>0.14382</v>
      </c>
      <c r="C290" s="10">
        <v>1.0269229587881112</v>
      </c>
      <c r="D290" s="10">
        <v>0.17702000000000001</v>
      </c>
      <c r="E290" s="10">
        <v>0.23139999999999999</v>
      </c>
      <c r="F290" s="10">
        <v>0.14847457627118646</v>
      </c>
      <c r="G290" s="10">
        <v>0.5806</v>
      </c>
      <c r="H290" s="10">
        <v>0.16368000000000002</v>
      </c>
      <c r="I290" s="10">
        <v>0.186</v>
      </c>
      <c r="J290" s="10">
        <v>0.33039999999999997</v>
      </c>
      <c r="K290" s="10">
        <v>1.4216</v>
      </c>
      <c r="L290" s="10">
        <v>0.38291999999999998</v>
      </c>
      <c r="M290" s="10">
        <v>0.4778</v>
      </c>
      <c r="N290" s="10">
        <v>0.36620000000000003</v>
      </c>
      <c r="O290" s="10">
        <v>2.1879999999999997</v>
      </c>
      <c r="P290" s="10">
        <v>0.42220000000000002</v>
      </c>
      <c r="Q290" s="10">
        <v>0.49940000000000001</v>
      </c>
    </row>
    <row r="291" spans="1:17" x14ac:dyDescent="0.2">
      <c r="A291">
        <v>287</v>
      </c>
      <c r="B291" s="10">
        <v>0.14469000000000001</v>
      </c>
      <c r="C291" s="10">
        <v>1.0306322100491949</v>
      </c>
      <c r="D291" s="10">
        <v>0.17809</v>
      </c>
      <c r="E291" s="10">
        <v>0.23280000000000001</v>
      </c>
      <c r="F291" s="10">
        <v>0.14932203389830509</v>
      </c>
      <c r="G291" s="10">
        <v>0.5827</v>
      </c>
      <c r="H291" s="10">
        <v>0.16456000000000001</v>
      </c>
      <c r="I291" s="10">
        <v>0.187</v>
      </c>
      <c r="J291" s="10">
        <v>0.33179999999999998</v>
      </c>
      <c r="K291" s="10">
        <v>1.4272</v>
      </c>
      <c r="L291" s="10">
        <v>0.38463999999999998</v>
      </c>
      <c r="M291" s="10">
        <v>0.48010000000000003</v>
      </c>
      <c r="N291" s="10">
        <v>0.3679</v>
      </c>
      <c r="O291" s="10">
        <v>2.1959999999999997</v>
      </c>
      <c r="P291" s="10">
        <v>0.4244</v>
      </c>
      <c r="Q291" s="10">
        <v>0.50230000000000008</v>
      </c>
    </row>
    <row r="292" spans="1:17" x14ac:dyDescent="0.2">
      <c r="A292">
        <v>288</v>
      </c>
      <c r="B292" s="10">
        <v>0.14555999999999999</v>
      </c>
      <c r="C292" s="10">
        <v>1.0343414613102784</v>
      </c>
      <c r="D292" s="10">
        <v>0.17916000000000001</v>
      </c>
      <c r="E292" s="10">
        <v>0.23419999999999999</v>
      </c>
      <c r="F292" s="10">
        <v>0.15016949152542375</v>
      </c>
      <c r="G292" s="10">
        <v>0.58479999999999999</v>
      </c>
      <c r="H292" s="10">
        <v>0.16544</v>
      </c>
      <c r="I292" s="10">
        <v>0.188</v>
      </c>
      <c r="J292" s="10">
        <v>0.3332</v>
      </c>
      <c r="K292" s="10">
        <v>1.4328000000000001</v>
      </c>
      <c r="L292" s="10">
        <v>0.38635999999999998</v>
      </c>
      <c r="M292" s="10">
        <v>0.4824</v>
      </c>
      <c r="N292" s="10">
        <v>0.36960000000000004</v>
      </c>
      <c r="O292" s="10">
        <v>2.2039999999999997</v>
      </c>
      <c r="P292" s="10">
        <v>0.42660000000000003</v>
      </c>
      <c r="Q292" s="10">
        <v>0.50519999999999998</v>
      </c>
    </row>
    <row r="293" spans="1:17" x14ac:dyDescent="0.2">
      <c r="A293">
        <v>289</v>
      </c>
      <c r="B293" s="10">
        <v>0.14643</v>
      </c>
      <c r="C293" s="10">
        <v>1.0380507125713621</v>
      </c>
      <c r="D293" s="10">
        <v>0.18023</v>
      </c>
      <c r="E293" s="10">
        <v>0.2356</v>
      </c>
      <c r="F293" s="10">
        <v>0.15101694915254238</v>
      </c>
      <c r="G293" s="10">
        <v>0.58689999999999998</v>
      </c>
      <c r="H293" s="10">
        <v>0.16632000000000002</v>
      </c>
      <c r="I293" s="10">
        <v>0.189</v>
      </c>
      <c r="J293" s="10">
        <v>0.33459999999999995</v>
      </c>
      <c r="K293" s="10">
        <v>1.4383999999999999</v>
      </c>
      <c r="L293" s="10">
        <v>0.38807999999999998</v>
      </c>
      <c r="M293" s="10">
        <v>0.48470000000000002</v>
      </c>
      <c r="N293" s="10">
        <v>0.37130000000000002</v>
      </c>
      <c r="O293" s="10">
        <v>2.2119999999999997</v>
      </c>
      <c r="P293" s="10">
        <v>0.42880000000000001</v>
      </c>
      <c r="Q293" s="10">
        <v>0.5081</v>
      </c>
    </row>
    <row r="294" spans="1:17" x14ac:dyDescent="0.2">
      <c r="A294">
        <v>290</v>
      </c>
      <c r="B294" s="10">
        <v>0.14729999999999999</v>
      </c>
      <c r="C294" s="10">
        <v>1.0417599638324457</v>
      </c>
      <c r="D294" s="10">
        <v>0.18130000000000002</v>
      </c>
      <c r="E294" s="10">
        <v>0.23699999999999999</v>
      </c>
      <c r="F294" s="10">
        <v>0.15186440677966104</v>
      </c>
      <c r="G294" s="10">
        <v>0.58899999999999997</v>
      </c>
      <c r="H294" s="10">
        <v>0.16720000000000002</v>
      </c>
      <c r="I294" s="10">
        <v>0.19</v>
      </c>
      <c r="J294" s="10">
        <v>0.33599999999999997</v>
      </c>
      <c r="K294" s="10">
        <v>1.444</v>
      </c>
      <c r="L294" s="10">
        <v>0.38979999999999998</v>
      </c>
      <c r="M294" s="10">
        <v>0.48699999999999999</v>
      </c>
      <c r="N294" s="10">
        <v>0.373</v>
      </c>
      <c r="O294" s="10">
        <v>2.2199999999999998</v>
      </c>
      <c r="P294" s="10">
        <v>0.43099999999999999</v>
      </c>
      <c r="Q294" s="10">
        <v>0.51100000000000001</v>
      </c>
    </row>
    <row r="295" spans="1:17" x14ac:dyDescent="0.2">
      <c r="A295">
        <v>291</v>
      </c>
      <c r="B295" s="10">
        <v>0.14817</v>
      </c>
      <c r="C295" s="10">
        <v>1.0454692150935292</v>
      </c>
      <c r="D295" s="10">
        <v>0.18237</v>
      </c>
      <c r="E295" s="10">
        <v>0.2384</v>
      </c>
      <c r="F295" s="10">
        <v>0.15271186440677967</v>
      </c>
      <c r="G295" s="10">
        <v>0.59109999999999996</v>
      </c>
      <c r="H295" s="10">
        <v>0.16808000000000001</v>
      </c>
      <c r="I295" s="10">
        <v>0.191</v>
      </c>
      <c r="J295" s="10">
        <v>0.33739999999999998</v>
      </c>
      <c r="K295" s="10">
        <v>1.4496</v>
      </c>
      <c r="L295" s="10">
        <v>0.39151999999999998</v>
      </c>
      <c r="M295" s="10">
        <v>0.48930000000000001</v>
      </c>
      <c r="N295" s="10">
        <v>0.37470000000000003</v>
      </c>
      <c r="O295" s="10">
        <v>2.2279999999999998</v>
      </c>
      <c r="P295" s="10">
        <v>0.43320000000000003</v>
      </c>
      <c r="Q295" s="10">
        <v>0.51390000000000002</v>
      </c>
    </row>
    <row r="296" spans="1:17" x14ac:dyDescent="0.2">
      <c r="A296">
        <v>292</v>
      </c>
      <c r="B296" s="10">
        <v>0.14904000000000001</v>
      </c>
      <c r="C296" s="10">
        <v>1.0491784663546129</v>
      </c>
      <c r="D296" s="10">
        <v>0.18343999999999999</v>
      </c>
      <c r="E296" s="10">
        <v>0.23980000000000001</v>
      </c>
      <c r="F296" s="10">
        <v>0.15355932203389833</v>
      </c>
      <c r="G296" s="10">
        <v>0.59319999999999995</v>
      </c>
      <c r="H296" s="10">
        <v>0.16896000000000003</v>
      </c>
      <c r="I296" s="10">
        <v>0.192</v>
      </c>
      <c r="J296" s="10">
        <v>0.33879999999999999</v>
      </c>
      <c r="K296" s="10">
        <v>1.4552</v>
      </c>
      <c r="L296" s="10">
        <v>0.39323999999999998</v>
      </c>
      <c r="M296" s="10">
        <v>0.49160000000000004</v>
      </c>
      <c r="N296" s="10">
        <v>0.37640000000000001</v>
      </c>
      <c r="O296" s="10">
        <v>2.2359999999999998</v>
      </c>
      <c r="P296" s="10">
        <v>0.43540000000000001</v>
      </c>
      <c r="Q296" s="10">
        <v>0.51680000000000004</v>
      </c>
    </row>
    <row r="297" spans="1:17" x14ac:dyDescent="0.2">
      <c r="A297">
        <v>293</v>
      </c>
      <c r="B297" s="10">
        <v>0.14990999999999999</v>
      </c>
      <c r="C297" s="10">
        <v>1.0528877176156966</v>
      </c>
      <c r="D297" s="10">
        <v>0.18451000000000001</v>
      </c>
      <c r="E297" s="10">
        <v>0.2412</v>
      </c>
      <c r="F297" s="10">
        <v>0.15440677966101696</v>
      </c>
      <c r="G297" s="10">
        <v>0.59529999999999994</v>
      </c>
      <c r="H297" s="10">
        <v>0.16984000000000002</v>
      </c>
      <c r="I297" s="10">
        <v>0.193</v>
      </c>
      <c r="J297" s="10">
        <v>0.3402</v>
      </c>
      <c r="K297" s="10">
        <v>1.4608000000000001</v>
      </c>
      <c r="L297" s="10">
        <v>0.39495999999999998</v>
      </c>
      <c r="M297" s="10">
        <v>0.49390000000000001</v>
      </c>
      <c r="N297" s="10">
        <v>0.37809999999999999</v>
      </c>
      <c r="O297" s="10">
        <v>2.2439999999999998</v>
      </c>
      <c r="P297" s="10">
        <v>0.43759999999999999</v>
      </c>
      <c r="Q297" s="10">
        <v>0.51970000000000005</v>
      </c>
    </row>
    <row r="298" spans="1:17" x14ac:dyDescent="0.2">
      <c r="A298">
        <v>294</v>
      </c>
      <c r="B298" s="10">
        <v>0.15078</v>
      </c>
      <c r="C298" s="10">
        <v>1.05659696887678</v>
      </c>
      <c r="D298" s="10">
        <v>0.18557999999999999</v>
      </c>
      <c r="E298" s="10">
        <v>0.24260000000000001</v>
      </c>
      <c r="F298" s="10">
        <v>0.15525423728813562</v>
      </c>
      <c r="G298" s="10">
        <v>0.59740000000000004</v>
      </c>
      <c r="H298" s="10">
        <v>0.17072000000000001</v>
      </c>
      <c r="I298" s="10">
        <v>0.19400000000000001</v>
      </c>
      <c r="J298" s="10">
        <v>0.34159999999999996</v>
      </c>
      <c r="K298" s="10">
        <v>1.4663999999999999</v>
      </c>
      <c r="L298" s="10">
        <v>0.39667999999999998</v>
      </c>
      <c r="M298" s="10">
        <v>0.49620000000000003</v>
      </c>
      <c r="N298" s="10">
        <v>0.37980000000000003</v>
      </c>
      <c r="O298" s="10">
        <v>2.2519999999999998</v>
      </c>
      <c r="P298" s="10">
        <v>0.43980000000000002</v>
      </c>
      <c r="Q298" s="10">
        <v>0.52260000000000006</v>
      </c>
    </row>
    <row r="299" spans="1:17" x14ac:dyDescent="0.2">
      <c r="A299">
        <v>295</v>
      </c>
      <c r="B299" s="10">
        <v>0.15165000000000001</v>
      </c>
      <c r="C299" s="10">
        <v>1.0603062201378637</v>
      </c>
      <c r="D299" s="10">
        <v>0.18665000000000001</v>
      </c>
      <c r="E299" s="10">
        <v>0.24399999999999999</v>
      </c>
      <c r="F299" s="10">
        <v>0.15610169491525425</v>
      </c>
      <c r="G299" s="10">
        <v>0.59950000000000003</v>
      </c>
      <c r="H299" s="10">
        <v>0.17160000000000003</v>
      </c>
      <c r="I299" s="10">
        <v>0.19500000000000001</v>
      </c>
      <c r="J299" s="10">
        <v>0.34299999999999997</v>
      </c>
      <c r="K299" s="10">
        <v>1.472</v>
      </c>
      <c r="L299" s="10">
        <v>0.39839999999999998</v>
      </c>
      <c r="M299" s="10">
        <v>0.4985</v>
      </c>
      <c r="N299" s="10">
        <v>0.38150000000000001</v>
      </c>
      <c r="O299" s="10">
        <v>2.2599999999999998</v>
      </c>
      <c r="P299" s="10">
        <v>0.442</v>
      </c>
      <c r="Q299" s="10">
        <v>0.52550000000000008</v>
      </c>
    </row>
    <row r="300" spans="1:17" x14ac:dyDescent="0.2">
      <c r="A300">
        <v>296</v>
      </c>
      <c r="B300" s="10">
        <v>0.15251999999999999</v>
      </c>
      <c r="C300" s="10">
        <v>1.0640154713989471</v>
      </c>
      <c r="D300" s="10">
        <v>0.18772</v>
      </c>
      <c r="E300" s="10">
        <v>0.24540000000000001</v>
      </c>
      <c r="F300" s="10">
        <v>0.15694915254237291</v>
      </c>
      <c r="G300" s="10">
        <v>0.60160000000000002</v>
      </c>
      <c r="H300" s="10">
        <v>0.17248000000000002</v>
      </c>
      <c r="I300" s="10">
        <v>0.19600000000000001</v>
      </c>
      <c r="J300" s="10">
        <v>0.34439999999999998</v>
      </c>
      <c r="K300" s="10">
        <v>1.4776</v>
      </c>
      <c r="L300" s="10">
        <v>0.40011999999999998</v>
      </c>
      <c r="M300" s="10">
        <v>0.50080000000000002</v>
      </c>
      <c r="N300" s="10">
        <v>0.38319999999999999</v>
      </c>
      <c r="O300" s="10">
        <v>2.2679999999999998</v>
      </c>
      <c r="P300" s="10">
        <v>0.44420000000000004</v>
      </c>
      <c r="Q300" s="10">
        <v>0.52839999999999998</v>
      </c>
    </row>
    <row r="301" spans="1:17" x14ac:dyDescent="0.2">
      <c r="A301">
        <v>297</v>
      </c>
      <c r="B301" s="10">
        <v>0.15339</v>
      </c>
      <c r="C301" s="10">
        <v>1.0677247226600308</v>
      </c>
      <c r="D301" s="10">
        <v>0.18879000000000001</v>
      </c>
      <c r="E301" s="10">
        <v>0.24679999999999999</v>
      </c>
      <c r="F301" s="10">
        <v>0.15779661016949154</v>
      </c>
      <c r="G301" s="10">
        <v>0.60370000000000001</v>
      </c>
      <c r="H301" s="10">
        <v>0.17336000000000001</v>
      </c>
      <c r="I301" s="10">
        <v>0.19700000000000001</v>
      </c>
      <c r="J301" s="10">
        <v>0.3458</v>
      </c>
      <c r="K301" s="10">
        <v>1.4832000000000001</v>
      </c>
      <c r="L301" s="10">
        <v>0.40183999999999997</v>
      </c>
      <c r="M301" s="10">
        <v>0.50309999999999999</v>
      </c>
      <c r="N301" s="10">
        <v>0.38490000000000002</v>
      </c>
      <c r="O301" s="10">
        <v>2.2759999999999998</v>
      </c>
      <c r="P301" s="10">
        <v>0.44640000000000002</v>
      </c>
      <c r="Q301" s="10">
        <v>0.53129999999999999</v>
      </c>
    </row>
    <row r="302" spans="1:17" x14ac:dyDescent="0.2">
      <c r="A302">
        <v>298</v>
      </c>
      <c r="B302" s="10">
        <v>0.15426000000000001</v>
      </c>
      <c r="C302" s="10">
        <v>1.0714339739211145</v>
      </c>
      <c r="D302" s="10">
        <v>0.18986</v>
      </c>
      <c r="E302" s="10">
        <v>0.2482</v>
      </c>
      <c r="F302" s="10">
        <v>0.15864406779661019</v>
      </c>
      <c r="G302" s="10">
        <v>0.60580000000000001</v>
      </c>
      <c r="H302" s="10">
        <v>0.17424000000000001</v>
      </c>
      <c r="I302" s="10">
        <v>0.19800000000000001</v>
      </c>
      <c r="J302" s="10">
        <v>0.34719999999999995</v>
      </c>
      <c r="K302" s="10">
        <v>1.4887999999999999</v>
      </c>
      <c r="L302" s="10">
        <v>0.40355999999999997</v>
      </c>
      <c r="M302" s="10">
        <v>0.50539999999999996</v>
      </c>
      <c r="N302" s="10">
        <v>0.3866</v>
      </c>
      <c r="O302" s="10">
        <v>2.2839999999999998</v>
      </c>
      <c r="P302" s="10">
        <v>0.4486</v>
      </c>
      <c r="Q302" s="10">
        <v>0.53420000000000001</v>
      </c>
    </row>
    <row r="303" spans="1:17" x14ac:dyDescent="0.2">
      <c r="A303">
        <v>299</v>
      </c>
      <c r="B303" s="10">
        <v>0.15512999999999999</v>
      </c>
      <c r="C303" s="10">
        <v>1.075143225182198</v>
      </c>
      <c r="D303" s="10">
        <v>0.19093000000000002</v>
      </c>
      <c r="E303" s="10">
        <v>0.24959999999999999</v>
      </c>
      <c r="F303" s="10">
        <v>0.15949152542372882</v>
      </c>
      <c r="G303" s="10">
        <v>0.6079</v>
      </c>
      <c r="H303" s="10">
        <v>0.17512000000000003</v>
      </c>
      <c r="I303" s="10">
        <v>0.19900000000000001</v>
      </c>
      <c r="J303" s="10">
        <v>0.34859999999999997</v>
      </c>
      <c r="K303" s="10">
        <v>1.4944</v>
      </c>
      <c r="L303" s="10">
        <v>0.40527999999999997</v>
      </c>
      <c r="M303" s="10">
        <v>0.50770000000000004</v>
      </c>
      <c r="N303" s="10">
        <v>0.38830000000000003</v>
      </c>
      <c r="O303" s="10">
        <v>2.2919999999999998</v>
      </c>
      <c r="P303" s="10">
        <v>0.45080000000000003</v>
      </c>
      <c r="Q303" s="10">
        <v>0.53710000000000002</v>
      </c>
    </row>
    <row r="304" spans="1:17" x14ac:dyDescent="0.2">
      <c r="A304">
        <v>300</v>
      </c>
      <c r="B304" s="10">
        <v>0.156</v>
      </c>
      <c r="C304" s="10">
        <v>1.0788524764432816</v>
      </c>
      <c r="D304" s="10">
        <v>0.192</v>
      </c>
      <c r="E304" s="10">
        <v>0.251</v>
      </c>
      <c r="F304" s="10">
        <v>0.16033898305084748</v>
      </c>
      <c r="G304" s="10">
        <v>0.61</v>
      </c>
      <c r="H304" s="10">
        <v>0.17600000000000002</v>
      </c>
      <c r="I304" s="10">
        <v>0.2</v>
      </c>
      <c r="J304" s="10">
        <v>0.35</v>
      </c>
      <c r="K304" s="10">
        <v>1.5</v>
      </c>
      <c r="L304" s="10">
        <v>0.40699999999999997</v>
      </c>
      <c r="M304" s="10">
        <v>0.51</v>
      </c>
      <c r="N304" s="10">
        <v>0.39</v>
      </c>
      <c r="O304" s="10">
        <v>2.2999999999999998</v>
      </c>
      <c r="P304" s="10">
        <v>0.45300000000000001</v>
      </c>
      <c r="Q304" s="10">
        <v>0.54</v>
      </c>
    </row>
    <row r="305" spans="1:17" x14ac:dyDescent="0.2">
      <c r="A305">
        <v>301</v>
      </c>
      <c r="B305" s="10">
        <v>0.15722</v>
      </c>
      <c r="C305" s="10">
        <v>1.0826902744716107</v>
      </c>
      <c r="D305" s="10">
        <v>0.19348000000000001</v>
      </c>
      <c r="E305" s="10">
        <v>0.25295000000000001</v>
      </c>
      <c r="F305" s="10">
        <v>0.16118644067796611</v>
      </c>
      <c r="G305" s="10">
        <v>0.61229999999999996</v>
      </c>
      <c r="H305" s="10">
        <v>0.17714400000000002</v>
      </c>
      <c r="I305" s="10">
        <v>0.20130000000000001</v>
      </c>
      <c r="J305" s="10">
        <v>0.35169999999999996</v>
      </c>
      <c r="K305" s="10">
        <v>1.5056</v>
      </c>
      <c r="L305" s="10">
        <v>0.40915999999999997</v>
      </c>
      <c r="M305" s="10">
        <v>0.51300000000000001</v>
      </c>
      <c r="N305" s="10">
        <v>0.3921</v>
      </c>
      <c r="O305" s="10">
        <v>2.3081999999999998</v>
      </c>
      <c r="P305" s="10">
        <v>0.45595000000000002</v>
      </c>
      <c r="Q305" s="10">
        <v>0.54410000000000003</v>
      </c>
    </row>
    <row r="306" spans="1:17" x14ac:dyDescent="0.2">
      <c r="A306">
        <v>302</v>
      </c>
      <c r="B306" s="10">
        <v>0.15844</v>
      </c>
      <c r="C306" s="10">
        <v>1.0865280724999395</v>
      </c>
      <c r="D306" s="10">
        <v>0.19495999999999999</v>
      </c>
      <c r="E306" s="10">
        <v>0.25490000000000002</v>
      </c>
      <c r="F306" s="10">
        <v>0.16203389830508477</v>
      </c>
      <c r="G306" s="10">
        <v>0.61460000000000004</v>
      </c>
      <c r="H306" s="10">
        <v>0.17828800000000003</v>
      </c>
      <c r="I306" s="10">
        <v>0.2026</v>
      </c>
      <c r="J306" s="10">
        <v>0.35339999999999999</v>
      </c>
      <c r="K306" s="10">
        <v>1.5112000000000001</v>
      </c>
      <c r="L306" s="10">
        <v>0.41131999999999996</v>
      </c>
      <c r="M306" s="10">
        <v>0.51600000000000001</v>
      </c>
      <c r="N306" s="10">
        <v>0.39419999999999999</v>
      </c>
      <c r="O306" s="10">
        <v>2.3163999999999998</v>
      </c>
      <c r="P306" s="10">
        <v>0.45890000000000003</v>
      </c>
      <c r="Q306" s="10">
        <v>0.54820000000000002</v>
      </c>
    </row>
    <row r="307" spans="1:17" x14ac:dyDescent="0.2">
      <c r="A307">
        <v>303</v>
      </c>
      <c r="B307" s="10">
        <v>0.15966</v>
      </c>
      <c r="C307" s="10">
        <v>1.0903658705282686</v>
      </c>
      <c r="D307" s="10">
        <v>0.19644</v>
      </c>
      <c r="E307" s="10">
        <v>0.25685000000000002</v>
      </c>
      <c r="F307" s="10">
        <v>0.1628813559322034</v>
      </c>
      <c r="G307" s="10">
        <v>0.6169</v>
      </c>
      <c r="H307" s="10">
        <v>0.17943200000000001</v>
      </c>
      <c r="I307" s="10">
        <v>0.2039</v>
      </c>
      <c r="J307" s="10">
        <v>0.35509999999999997</v>
      </c>
      <c r="K307" s="10">
        <v>1.5167999999999999</v>
      </c>
      <c r="L307" s="10">
        <v>0.41347999999999996</v>
      </c>
      <c r="M307" s="10">
        <v>0.51900000000000002</v>
      </c>
      <c r="N307" s="10">
        <v>0.39629999999999999</v>
      </c>
      <c r="O307" s="10">
        <v>2.3245999999999998</v>
      </c>
      <c r="P307" s="10">
        <v>0.46185000000000004</v>
      </c>
      <c r="Q307" s="10">
        <v>0.55230000000000001</v>
      </c>
    </row>
    <row r="308" spans="1:17" x14ac:dyDescent="0.2">
      <c r="A308">
        <v>304</v>
      </c>
      <c r="B308" s="10">
        <v>0.16088</v>
      </c>
      <c r="C308" s="10">
        <v>1.0942036685565975</v>
      </c>
      <c r="D308" s="10">
        <v>0.19792000000000001</v>
      </c>
      <c r="E308" s="10">
        <v>0.25879999999999997</v>
      </c>
      <c r="F308" s="10">
        <v>0.16372881355932206</v>
      </c>
      <c r="G308" s="10">
        <v>0.61919999999999997</v>
      </c>
      <c r="H308" s="10">
        <v>0.18057600000000001</v>
      </c>
      <c r="I308" s="10">
        <v>0.20520000000000002</v>
      </c>
      <c r="J308" s="10">
        <v>0.35680000000000001</v>
      </c>
      <c r="K308" s="10">
        <v>1.5224</v>
      </c>
      <c r="L308" s="10">
        <v>0.41563999999999995</v>
      </c>
      <c r="M308" s="10">
        <v>0.52200000000000002</v>
      </c>
      <c r="N308" s="10">
        <v>0.39840000000000003</v>
      </c>
      <c r="O308" s="10">
        <v>2.3327999999999998</v>
      </c>
      <c r="P308" s="10">
        <v>0.46479999999999999</v>
      </c>
      <c r="Q308" s="10">
        <v>0.55640000000000001</v>
      </c>
    </row>
    <row r="309" spans="1:17" x14ac:dyDescent="0.2">
      <c r="A309">
        <v>305</v>
      </c>
      <c r="B309" s="10">
        <v>0.16209999999999999</v>
      </c>
      <c r="C309" s="10">
        <v>1.0980414665849265</v>
      </c>
      <c r="D309" s="10">
        <v>0.19939999999999999</v>
      </c>
      <c r="E309" s="10">
        <v>0.26074999999999998</v>
      </c>
      <c r="F309" s="10">
        <v>0.16457627118644069</v>
      </c>
      <c r="G309" s="10">
        <v>0.62149999999999994</v>
      </c>
      <c r="H309" s="10">
        <v>0.18172000000000002</v>
      </c>
      <c r="I309" s="10">
        <v>0.20650000000000002</v>
      </c>
      <c r="J309" s="10">
        <v>0.35849999999999999</v>
      </c>
      <c r="K309" s="10">
        <v>1.528</v>
      </c>
      <c r="L309" s="10">
        <v>0.41779999999999995</v>
      </c>
      <c r="M309" s="10">
        <v>0.52500000000000002</v>
      </c>
      <c r="N309" s="10">
        <v>0.40050000000000002</v>
      </c>
      <c r="O309" s="10">
        <v>2.3409999999999997</v>
      </c>
      <c r="P309" s="10">
        <v>0.46775</v>
      </c>
      <c r="Q309" s="10">
        <v>0.5605</v>
      </c>
    </row>
    <row r="310" spans="1:17" x14ac:dyDescent="0.2">
      <c r="A310">
        <v>306</v>
      </c>
      <c r="B310" s="10">
        <v>0.16331999999999999</v>
      </c>
      <c r="C310" s="10">
        <v>1.1018792646132556</v>
      </c>
      <c r="D310" s="10">
        <v>0.20088</v>
      </c>
      <c r="E310" s="10">
        <v>0.26269999999999999</v>
      </c>
      <c r="F310" s="10">
        <v>0.16542372881355932</v>
      </c>
      <c r="G310" s="10">
        <v>0.62380000000000002</v>
      </c>
      <c r="H310" s="10">
        <v>0.18286400000000003</v>
      </c>
      <c r="I310" s="10">
        <v>0.20780000000000001</v>
      </c>
      <c r="J310" s="10">
        <v>0.36019999999999996</v>
      </c>
      <c r="K310" s="10">
        <v>1.5336000000000001</v>
      </c>
      <c r="L310" s="10">
        <v>0.41996</v>
      </c>
      <c r="M310" s="10">
        <v>0.52800000000000002</v>
      </c>
      <c r="N310" s="10">
        <v>0.40260000000000001</v>
      </c>
      <c r="O310" s="10">
        <v>2.3491999999999997</v>
      </c>
      <c r="P310" s="10">
        <v>0.47070000000000001</v>
      </c>
      <c r="Q310" s="10">
        <v>0.56459999999999999</v>
      </c>
    </row>
    <row r="311" spans="1:17" x14ac:dyDescent="0.2">
      <c r="A311">
        <v>307</v>
      </c>
      <c r="B311" s="10">
        <v>0.16453999999999999</v>
      </c>
      <c r="C311" s="10">
        <v>1.1057170626415844</v>
      </c>
      <c r="D311" s="10">
        <v>0.20236000000000001</v>
      </c>
      <c r="E311" s="10">
        <v>0.26465</v>
      </c>
      <c r="F311" s="10">
        <v>0.16627118644067798</v>
      </c>
      <c r="G311" s="10">
        <v>0.62609999999999999</v>
      </c>
      <c r="H311" s="10">
        <v>0.184008</v>
      </c>
      <c r="I311" s="10">
        <v>0.20910000000000001</v>
      </c>
      <c r="J311" s="10">
        <v>0.3619</v>
      </c>
      <c r="K311" s="10">
        <v>1.5391999999999999</v>
      </c>
      <c r="L311" s="10">
        <v>0.42212</v>
      </c>
      <c r="M311" s="10">
        <v>0.53100000000000003</v>
      </c>
      <c r="N311" s="10">
        <v>0.4047</v>
      </c>
      <c r="O311" s="10">
        <v>2.3573999999999997</v>
      </c>
      <c r="P311" s="10">
        <v>0.47365000000000002</v>
      </c>
      <c r="Q311" s="10">
        <v>0.56869999999999998</v>
      </c>
    </row>
    <row r="312" spans="1:17" x14ac:dyDescent="0.2">
      <c r="A312">
        <v>308</v>
      </c>
      <c r="B312" s="10">
        <v>0.16575999999999999</v>
      </c>
      <c r="C312" s="10">
        <v>1.1095548606699135</v>
      </c>
      <c r="D312" s="10">
        <v>0.20383999999999999</v>
      </c>
      <c r="E312" s="10">
        <v>0.2666</v>
      </c>
      <c r="F312" s="10">
        <v>0.16711864406779661</v>
      </c>
      <c r="G312" s="10">
        <v>0.62839999999999996</v>
      </c>
      <c r="H312" s="10">
        <v>0.18515200000000001</v>
      </c>
      <c r="I312" s="10">
        <v>0.2104</v>
      </c>
      <c r="J312" s="10">
        <v>0.36359999999999998</v>
      </c>
      <c r="K312" s="10">
        <v>1.5448</v>
      </c>
      <c r="L312" s="10">
        <v>0.42427999999999999</v>
      </c>
      <c r="M312" s="10">
        <v>0.53400000000000003</v>
      </c>
      <c r="N312" s="10">
        <v>0.40679999999999999</v>
      </c>
      <c r="O312" s="10">
        <v>2.3655999999999997</v>
      </c>
      <c r="P312" s="10">
        <v>0.47660000000000002</v>
      </c>
      <c r="Q312" s="10">
        <v>0.57279999999999998</v>
      </c>
    </row>
    <row r="313" spans="1:17" x14ac:dyDescent="0.2">
      <c r="A313">
        <v>309</v>
      </c>
      <c r="B313" s="10">
        <v>0.16697999999999999</v>
      </c>
      <c r="C313" s="10">
        <v>1.1133926586982423</v>
      </c>
      <c r="D313" s="10">
        <v>0.20532</v>
      </c>
      <c r="E313" s="10">
        <v>0.26855000000000001</v>
      </c>
      <c r="F313" s="10">
        <v>0.16796610169491527</v>
      </c>
      <c r="G313" s="10">
        <v>0.63070000000000004</v>
      </c>
      <c r="H313" s="10">
        <v>0.18629600000000002</v>
      </c>
      <c r="I313" s="10">
        <v>0.2117</v>
      </c>
      <c r="J313" s="10">
        <v>0.36529999999999996</v>
      </c>
      <c r="K313" s="10">
        <v>1.5504</v>
      </c>
      <c r="L313" s="10">
        <v>0.42643999999999999</v>
      </c>
      <c r="M313" s="10">
        <v>0.53700000000000003</v>
      </c>
      <c r="N313" s="10">
        <v>0.40889999999999999</v>
      </c>
      <c r="O313" s="10">
        <v>2.3737999999999997</v>
      </c>
      <c r="P313" s="10">
        <v>0.47955000000000003</v>
      </c>
      <c r="Q313" s="10">
        <v>0.57690000000000008</v>
      </c>
    </row>
    <row r="314" spans="1:17" x14ac:dyDescent="0.2">
      <c r="A314">
        <v>310</v>
      </c>
      <c r="B314" s="10">
        <v>0.16820000000000002</v>
      </c>
      <c r="C314" s="10">
        <v>1.1172304567265714</v>
      </c>
      <c r="D314" s="10">
        <v>0.20680000000000001</v>
      </c>
      <c r="E314" s="10">
        <v>0.27050000000000002</v>
      </c>
      <c r="F314" s="10">
        <v>0.1688135593220339</v>
      </c>
      <c r="G314" s="10">
        <v>0.63300000000000001</v>
      </c>
      <c r="H314" s="10">
        <v>0.18744000000000002</v>
      </c>
      <c r="I314" s="10">
        <v>0.21300000000000002</v>
      </c>
      <c r="J314" s="10">
        <v>0.36699999999999999</v>
      </c>
      <c r="K314" s="10">
        <v>1.556</v>
      </c>
      <c r="L314" s="10">
        <v>0.42859999999999998</v>
      </c>
      <c r="M314" s="10">
        <v>0.54</v>
      </c>
      <c r="N314" s="10">
        <v>0.41100000000000003</v>
      </c>
      <c r="O314" s="10">
        <v>2.3819999999999997</v>
      </c>
      <c r="P314" s="10">
        <v>0.48250000000000004</v>
      </c>
      <c r="Q314" s="10">
        <v>0.58100000000000007</v>
      </c>
    </row>
    <row r="315" spans="1:17" x14ac:dyDescent="0.2">
      <c r="A315">
        <v>311</v>
      </c>
      <c r="B315" s="10">
        <v>0.16942000000000002</v>
      </c>
      <c r="C315" s="10">
        <v>1.1210682547549005</v>
      </c>
      <c r="D315" s="10">
        <v>0.20827999999999999</v>
      </c>
      <c r="E315" s="10">
        <v>0.27245000000000003</v>
      </c>
      <c r="F315" s="10">
        <v>0.16966101694915256</v>
      </c>
      <c r="G315" s="10">
        <v>0.63529999999999998</v>
      </c>
      <c r="H315" s="10">
        <v>0.188584</v>
      </c>
      <c r="I315" s="10">
        <v>0.21430000000000002</v>
      </c>
      <c r="J315" s="10">
        <v>0.36869999999999997</v>
      </c>
      <c r="K315" s="10">
        <v>1.5616000000000001</v>
      </c>
      <c r="L315" s="10">
        <v>0.43075999999999998</v>
      </c>
      <c r="M315" s="10">
        <v>0.54300000000000004</v>
      </c>
      <c r="N315" s="10">
        <v>0.41310000000000002</v>
      </c>
      <c r="O315" s="10">
        <v>2.3901999999999997</v>
      </c>
      <c r="P315" s="10">
        <v>0.48544999999999999</v>
      </c>
      <c r="Q315" s="10">
        <v>0.58510000000000006</v>
      </c>
    </row>
    <row r="316" spans="1:17" x14ac:dyDescent="0.2">
      <c r="A316">
        <v>312</v>
      </c>
      <c r="B316" s="10">
        <v>0.17064000000000001</v>
      </c>
      <c r="C316" s="10">
        <v>1.1249060527832293</v>
      </c>
      <c r="D316" s="10">
        <v>0.20976</v>
      </c>
      <c r="E316" s="10">
        <v>0.27439999999999998</v>
      </c>
      <c r="F316" s="10">
        <v>0.17050847457627119</v>
      </c>
      <c r="G316" s="10">
        <v>0.63759999999999994</v>
      </c>
      <c r="H316" s="10">
        <v>0.18972800000000001</v>
      </c>
      <c r="I316" s="10">
        <v>0.21560000000000001</v>
      </c>
      <c r="J316" s="10">
        <v>0.37040000000000001</v>
      </c>
      <c r="K316" s="10">
        <v>1.5671999999999999</v>
      </c>
      <c r="L316" s="10">
        <v>0.43291999999999997</v>
      </c>
      <c r="M316" s="10">
        <v>0.54600000000000004</v>
      </c>
      <c r="N316" s="10">
        <v>0.41520000000000001</v>
      </c>
      <c r="O316" s="10">
        <v>2.3983999999999996</v>
      </c>
      <c r="P316" s="10">
        <v>0.4884</v>
      </c>
      <c r="Q316" s="10">
        <v>0.58920000000000006</v>
      </c>
    </row>
    <row r="317" spans="1:17" x14ac:dyDescent="0.2">
      <c r="A317">
        <v>313</v>
      </c>
      <c r="B317" s="10">
        <v>0.17186000000000001</v>
      </c>
      <c r="C317" s="10">
        <v>1.1287438508115584</v>
      </c>
      <c r="D317" s="10">
        <v>0.21124000000000001</v>
      </c>
      <c r="E317" s="10">
        <v>0.27634999999999998</v>
      </c>
      <c r="F317" s="10">
        <v>0.17135593220338985</v>
      </c>
      <c r="G317" s="10">
        <v>0.63990000000000002</v>
      </c>
      <c r="H317" s="10">
        <v>0.19087200000000001</v>
      </c>
      <c r="I317" s="10">
        <v>0.21690000000000001</v>
      </c>
      <c r="J317" s="10">
        <v>0.37209999999999999</v>
      </c>
      <c r="K317" s="10">
        <v>1.5728</v>
      </c>
      <c r="L317" s="10">
        <v>0.43507999999999997</v>
      </c>
      <c r="M317" s="10">
        <v>0.54900000000000004</v>
      </c>
      <c r="N317" s="10">
        <v>0.4173</v>
      </c>
      <c r="O317" s="10">
        <v>2.4066000000000001</v>
      </c>
      <c r="P317" s="10">
        <v>0.49135000000000001</v>
      </c>
      <c r="Q317" s="10">
        <v>0.59330000000000005</v>
      </c>
    </row>
    <row r="318" spans="1:17" x14ac:dyDescent="0.2">
      <c r="A318">
        <v>314</v>
      </c>
      <c r="B318" s="10">
        <v>0.17308000000000001</v>
      </c>
      <c r="C318" s="10">
        <v>1.1325816488398872</v>
      </c>
      <c r="D318" s="10">
        <v>0.21272000000000002</v>
      </c>
      <c r="E318" s="10">
        <v>0.27829999999999999</v>
      </c>
      <c r="F318" s="10">
        <v>0.17220338983050848</v>
      </c>
      <c r="G318" s="10">
        <v>0.64219999999999999</v>
      </c>
      <c r="H318" s="10">
        <v>0.19201600000000002</v>
      </c>
      <c r="I318" s="10">
        <v>0.21820000000000001</v>
      </c>
      <c r="J318" s="10">
        <v>0.37379999999999997</v>
      </c>
      <c r="K318" s="10">
        <v>1.5784</v>
      </c>
      <c r="L318" s="10">
        <v>0.43723999999999996</v>
      </c>
      <c r="M318" s="10">
        <v>0.55200000000000005</v>
      </c>
      <c r="N318" s="10">
        <v>0.4194</v>
      </c>
      <c r="O318" s="10">
        <v>2.4148000000000001</v>
      </c>
      <c r="P318" s="10">
        <v>0.49430000000000002</v>
      </c>
      <c r="Q318" s="10">
        <v>0.59740000000000004</v>
      </c>
    </row>
    <row r="319" spans="1:17" x14ac:dyDescent="0.2">
      <c r="A319">
        <v>315</v>
      </c>
      <c r="B319" s="10">
        <v>0.17430000000000001</v>
      </c>
      <c r="C319" s="10">
        <v>1.1364194468682163</v>
      </c>
      <c r="D319" s="10">
        <v>0.2142</v>
      </c>
      <c r="E319" s="10">
        <v>0.28025</v>
      </c>
      <c r="F319" s="10">
        <v>0.17305084745762714</v>
      </c>
      <c r="G319" s="10">
        <v>0.64449999999999996</v>
      </c>
      <c r="H319" s="10">
        <v>0.19316000000000003</v>
      </c>
      <c r="I319" s="10">
        <v>0.2195</v>
      </c>
      <c r="J319" s="10">
        <v>0.3755</v>
      </c>
      <c r="K319" s="10">
        <v>1.5840000000000001</v>
      </c>
      <c r="L319" s="10">
        <v>0.43939999999999996</v>
      </c>
      <c r="M319" s="10">
        <v>0.55500000000000005</v>
      </c>
      <c r="N319" s="10">
        <v>0.42149999999999999</v>
      </c>
      <c r="O319" s="10">
        <v>2.423</v>
      </c>
      <c r="P319" s="10">
        <v>0.49725000000000003</v>
      </c>
      <c r="Q319" s="10">
        <v>0.60150000000000003</v>
      </c>
    </row>
    <row r="320" spans="1:17" x14ac:dyDescent="0.2">
      <c r="A320">
        <v>316</v>
      </c>
      <c r="B320" s="10">
        <v>0.17552000000000001</v>
      </c>
      <c r="C320" s="10">
        <v>1.1402572448965453</v>
      </c>
      <c r="D320" s="10">
        <v>0.21568000000000001</v>
      </c>
      <c r="E320" s="10">
        <v>0.28220000000000001</v>
      </c>
      <c r="F320" s="10">
        <v>0.17389830508474577</v>
      </c>
      <c r="G320" s="10">
        <v>0.64679999999999993</v>
      </c>
      <c r="H320" s="10">
        <v>0.194304</v>
      </c>
      <c r="I320" s="10">
        <v>0.22080000000000002</v>
      </c>
      <c r="J320" s="10">
        <v>0.37719999999999998</v>
      </c>
      <c r="K320" s="10">
        <v>1.5895999999999999</v>
      </c>
      <c r="L320" s="10">
        <v>0.44155999999999995</v>
      </c>
      <c r="M320" s="10">
        <v>0.55800000000000005</v>
      </c>
      <c r="N320" s="10">
        <v>0.42360000000000003</v>
      </c>
      <c r="O320" s="10">
        <v>2.4312</v>
      </c>
      <c r="P320" s="10">
        <v>0.50019999999999998</v>
      </c>
      <c r="Q320" s="10">
        <v>0.60560000000000003</v>
      </c>
    </row>
    <row r="321" spans="1:17" x14ac:dyDescent="0.2">
      <c r="A321">
        <v>317</v>
      </c>
      <c r="B321" s="10">
        <v>0.17674000000000001</v>
      </c>
      <c r="C321" s="10">
        <v>1.1440950429248742</v>
      </c>
      <c r="D321" s="10">
        <v>0.21716000000000002</v>
      </c>
      <c r="E321" s="10">
        <v>0.28415000000000001</v>
      </c>
      <c r="F321" s="10">
        <v>0.17474576271186443</v>
      </c>
      <c r="G321" s="10">
        <v>0.64910000000000001</v>
      </c>
      <c r="H321" s="10">
        <v>0.19544800000000001</v>
      </c>
      <c r="I321" s="10">
        <v>0.22210000000000002</v>
      </c>
      <c r="J321" s="10">
        <v>0.37889999999999996</v>
      </c>
      <c r="K321" s="10">
        <v>1.5952</v>
      </c>
      <c r="L321" s="10">
        <v>0.44372</v>
      </c>
      <c r="M321" s="10">
        <v>0.56100000000000005</v>
      </c>
      <c r="N321" s="10">
        <v>0.42570000000000002</v>
      </c>
      <c r="O321" s="10">
        <v>2.4394</v>
      </c>
      <c r="P321" s="10">
        <v>0.50314999999999999</v>
      </c>
      <c r="Q321" s="10">
        <v>0.60970000000000002</v>
      </c>
    </row>
    <row r="322" spans="1:17" x14ac:dyDescent="0.2">
      <c r="A322">
        <v>318</v>
      </c>
      <c r="B322" s="10">
        <v>0.17796000000000001</v>
      </c>
      <c r="C322" s="10">
        <v>1.1479328409532032</v>
      </c>
      <c r="D322" s="10">
        <v>0.21864</v>
      </c>
      <c r="E322" s="10">
        <v>0.28610000000000002</v>
      </c>
      <c r="F322" s="10">
        <v>0.17559322033898306</v>
      </c>
      <c r="G322" s="10">
        <v>0.65139999999999998</v>
      </c>
      <c r="H322" s="10">
        <v>0.19659200000000002</v>
      </c>
      <c r="I322" s="10">
        <v>0.22340000000000002</v>
      </c>
      <c r="J322" s="10">
        <v>0.38059999999999999</v>
      </c>
      <c r="K322" s="10">
        <v>1.6008</v>
      </c>
      <c r="L322" s="10">
        <v>0.44588</v>
      </c>
      <c r="M322" s="10">
        <v>0.56400000000000006</v>
      </c>
      <c r="N322" s="10">
        <v>0.42780000000000001</v>
      </c>
      <c r="O322" s="10">
        <v>2.4476</v>
      </c>
      <c r="P322" s="10">
        <v>0.50609999999999999</v>
      </c>
      <c r="Q322" s="10">
        <v>0.61380000000000001</v>
      </c>
    </row>
    <row r="323" spans="1:17" x14ac:dyDescent="0.2">
      <c r="A323">
        <v>319</v>
      </c>
      <c r="B323" s="10">
        <v>0.17918000000000001</v>
      </c>
      <c r="C323" s="10">
        <v>1.1517706389815321</v>
      </c>
      <c r="D323" s="10">
        <v>0.22012000000000001</v>
      </c>
      <c r="E323" s="10">
        <v>0.28805000000000003</v>
      </c>
      <c r="F323" s="10">
        <v>0.17644067796610172</v>
      </c>
      <c r="G323" s="10">
        <v>0.65369999999999995</v>
      </c>
      <c r="H323" s="10">
        <v>0.19773600000000002</v>
      </c>
      <c r="I323" s="10">
        <v>0.22470000000000001</v>
      </c>
      <c r="J323" s="10">
        <v>0.38229999999999997</v>
      </c>
      <c r="K323" s="10">
        <v>1.6064000000000001</v>
      </c>
      <c r="L323" s="10">
        <v>0.44803999999999999</v>
      </c>
      <c r="M323" s="10">
        <v>0.56700000000000006</v>
      </c>
      <c r="N323" s="10">
        <v>0.4299</v>
      </c>
      <c r="O323" s="10">
        <v>2.4558</v>
      </c>
      <c r="P323" s="10">
        <v>0.50905</v>
      </c>
      <c r="Q323" s="10">
        <v>0.6179</v>
      </c>
    </row>
    <row r="324" spans="1:17" x14ac:dyDescent="0.2">
      <c r="A324">
        <v>320</v>
      </c>
      <c r="B324" s="10">
        <v>0.1804</v>
      </c>
      <c r="C324" s="10">
        <v>1.1556084370098612</v>
      </c>
      <c r="D324" s="10">
        <v>0.22160000000000002</v>
      </c>
      <c r="E324" s="10">
        <v>0.28999999999999998</v>
      </c>
      <c r="F324" s="10">
        <v>0.17728813559322035</v>
      </c>
      <c r="G324" s="10">
        <v>0.65600000000000003</v>
      </c>
      <c r="H324" s="10">
        <v>0.19888</v>
      </c>
      <c r="I324" s="10">
        <v>0.22600000000000001</v>
      </c>
      <c r="J324" s="10">
        <v>0.38400000000000001</v>
      </c>
      <c r="K324" s="10">
        <v>1.6120000000000001</v>
      </c>
      <c r="L324" s="10">
        <v>0.45019999999999999</v>
      </c>
      <c r="M324" s="10">
        <v>0.57000000000000006</v>
      </c>
      <c r="N324" s="10">
        <v>0.432</v>
      </c>
      <c r="O324" s="10">
        <v>2.464</v>
      </c>
      <c r="P324" s="10">
        <v>0.51200000000000001</v>
      </c>
      <c r="Q324" s="10">
        <v>0.622</v>
      </c>
    </row>
    <row r="325" spans="1:17" x14ac:dyDescent="0.2">
      <c r="A325">
        <v>321</v>
      </c>
      <c r="B325" s="10">
        <v>0.18162</v>
      </c>
      <c r="C325" s="10">
        <v>1.1594462350381902</v>
      </c>
      <c r="D325" s="10">
        <v>0.22308</v>
      </c>
      <c r="E325" s="10">
        <v>0.29194999999999999</v>
      </c>
      <c r="F325" s="10">
        <v>0.17813559322033901</v>
      </c>
      <c r="G325" s="10">
        <v>0.6583</v>
      </c>
      <c r="H325" s="10">
        <v>0.20002400000000001</v>
      </c>
      <c r="I325" s="10">
        <v>0.2273</v>
      </c>
      <c r="J325" s="10">
        <v>0.38569999999999999</v>
      </c>
      <c r="K325" s="10">
        <v>1.6175999999999999</v>
      </c>
      <c r="L325" s="10">
        <v>0.45235999999999998</v>
      </c>
      <c r="M325" s="10">
        <v>0.57300000000000006</v>
      </c>
      <c r="N325" s="10">
        <v>0.43409999999999999</v>
      </c>
      <c r="O325" s="10">
        <v>2.4722</v>
      </c>
      <c r="P325" s="10">
        <v>0.51495000000000002</v>
      </c>
      <c r="Q325" s="10">
        <v>0.62609999999999999</v>
      </c>
    </row>
    <row r="326" spans="1:17" x14ac:dyDescent="0.2">
      <c r="A326">
        <v>322</v>
      </c>
      <c r="B326" s="10">
        <v>0.18284</v>
      </c>
      <c r="C326" s="10">
        <v>1.1632840330665191</v>
      </c>
      <c r="D326" s="10">
        <v>0.22456000000000001</v>
      </c>
      <c r="E326" s="10">
        <v>0.29389999999999999</v>
      </c>
      <c r="F326" s="10">
        <v>0.17898305084745764</v>
      </c>
      <c r="G326" s="10">
        <v>0.66059999999999997</v>
      </c>
      <c r="H326" s="10">
        <v>0.20116800000000001</v>
      </c>
      <c r="I326" s="10">
        <v>0.22860000000000003</v>
      </c>
      <c r="J326" s="10">
        <v>0.38739999999999997</v>
      </c>
      <c r="K326" s="10">
        <v>1.6232</v>
      </c>
      <c r="L326" s="10">
        <v>0.45451999999999998</v>
      </c>
      <c r="M326" s="10">
        <v>0.57600000000000007</v>
      </c>
      <c r="N326" s="10">
        <v>0.43620000000000003</v>
      </c>
      <c r="O326" s="10">
        <v>2.4803999999999999</v>
      </c>
      <c r="P326" s="10">
        <v>0.51790000000000003</v>
      </c>
      <c r="Q326" s="10">
        <v>0.63019999999999998</v>
      </c>
    </row>
    <row r="327" spans="1:17" x14ac:dyDescent="0.2">
      <c r="A327">
        <v>323</v>
      </c>
      <c r="B327" s="10">
        <v>0.18406</v>
      </c>
      <c r="C327" s="10">
        <v>1.1671218310948481</v>
      </c>
      <c r="D327" s="10">
        <v>0.22604000000000002</v>
      </c>
      <c r="E327" s="10">
        <v>0.29585</v>
      </c>
      <c r="F327" s="10">
        <v>0.17983050847457629</v>
      </c>
      <c r="G327" s="10">
        <v>0.66289999999999993</v>
      </c>
      <c r="H327" s="10">
        <v>0.20231200000000002</v>
      </c>
      <c r="I327" s="10">
        <v>0.22990000000000002</v>
      </c>
      <c r="J327" s="10">
        <v>0.3891</v>
      </c>
      <c r="K327" s="10">
        <v>1.6288</v>
      </c>
      <c r="L327" s="10">
        <v>0.45667999999999997</v>
      </c>
      <c r="M327" s="10">
        <v>0.57900000000000007</v>
      </c>
      <c r="N327" s="10">
        <v>0.43830000000000002</v>
      </c>
      <c r="O327" s="10">
        <v>2.4885999999999999</v>
      </c>
      <c r="P327" s="10">
        <v>0.52085000000000004</v>
      </c>
      <c r="Q327" s="10">
        <v>0.63429999999999997</v>
      </c>
    </row>
    <row r="328" spans="1:17" x14ac:dyDescent="0.2">
      <c r="A328">
        <v>324</v>
      </c>
      <c r="B328" s="10">
        <v>0.18528</v>
      </c>
      <c r="C328" s="10">
        <v>1.170959629123177</v>
      </c>
      <c r="D328" s="10">
        <v>0.22752</v>
      </c>
      <c r="E328" s="10">
        <v>0.29780000000000001</v>
      </c>
      <c r="F328" s="10">
        <v>0.18067796610169493</v>
      </c>
      <c r="G328" s="10">
        <v>0.66520000000000001</v>
      </c>
      <c r="H328" s="10">
        <v>0.203456</v>
      </c>
      <c r="I328" s="10">
        <v>0.23120000000000002</v>
      </c>
      <c r="J328" s="10">
        <v>0.39079999999999998</v>
      </c>
      <c r="K328" s="10">
        <v>1.6344000000000001</v>
      </c>
      <c r="L328" s="10">
        <v>0.45883999999999997</v>
      </c>
      <c r="M328" s="10">
        <v>0.58200000000000007</v>
      </c>
      <c r="N328" s="10">
        <v>0.44040000000000001</v>
      </c>
      <c r="O328" s="10">
        <v>2.4967999999999999</v>
      </c>
      <c r="P328" s="10">
        <v>0.52380000000000004</v>
      </c>
      <c r="Q328" s="10">
        <v>0.63839999999999997</v>
      </c>
    </row>
    <row r="329" spans="1:17" x14ac:dyDescent="0.2">
      <c r="A329">
        <v>325</v>
      </c>
      <c r="B329" s="10">
        <v>0.1865</v>
      </c>
      <c r="C329" s="10">
        <v>1.174797427151506</v>
      </c>
      <c r="D329" s="10">
        <v>0.22900000000000001</v>
      </c>
      <c r="E329" s="10">
        <v>0.29975000000000002</v>
      </c>
      <c r="F329" s="10">
        <v>0.18152542372881358</v>
      </c>
      <c r="G329" s="10">
        <v>0.66749999999999998</v>
      </c>
      <c r="H329" s="10">
        <v>0.2046</v>
      </c>
      <c r="I329" s="10">
        <v>0.23250000000000001</v>
      </c>
      <c r="J329" s="10">
        <v>0.39249999999999996</v>
      </c>
      <c r="K329" s="10">
        <v>1.6400000000000001</v>
      </c>
      <c r="L329" s="10">
        <v>0.46099999999999997</v>
      </c>
      <c r="M329" s="10">
        <v>0.58499999999999996</v>
      </c>
      <c r="N329" s="10">
        <v>0.4425</v>
      </c>
      <c r="O329" s="10">
        <v>2.5049999999999999</v>
      </c>
      <c r="P329" s="10">
        <v>0.52675000000000005</v>
      </c>
      <c r="Q329" s="10">
        <v>0.64250000000000007</v>
      </c>
    </row>
    <row r="330" spans="1:17" x14ac:dyDescent="0.2">
      <c r="A330">
        <v>326</v>
      </c>
      <c r="B330" s="10">
        <v>0.18772</v>
      </c>
      <c r="C330" s="10">
        <v>1.1786352251798351</v>
      </c>
      <c r="D330" s="10">
        <v>0.23048000000000002</v>
      </c>
      <c r="E330" s="10">
        <v>0.30170000000000002</v>
      </c>
      <c r="F330" s="10">
        <v>0.18237288135593221</v>
      </c>
      <c r="G330" s="10">
        <v>0.66979999999999995</v>
      </c>
      <c r="H330" s="10">
        <v>0.20574400000000001</v>
      </c>
      <c r="I330" s="10">
        <v>0.23380000000000001</v>
      </c>
      <c r="J330" s="10">
        <v>0.39419999999999999</v>
      </c>
      <c r="K330" s="10">
        <v>1.6456</v>
      </c>
      <c r="L330" s="10">
        <v>0.46315999999999996</v>
      </c>
      <c r="M330" s="10">
        <v>0.58799999999999997</v>
      </c>
      <c r="N330" s="10">
        <v>0.4446</v>
      </c>
      <c r="O330" s="10">
        <v>2.5131999999999999</v>
      </c>
      <c r="P330" s="10">
        <v>0.52970000000000006</v>
      </c>
      <c r="Q330" s="10">
        <v>0.64660000000000006</v>
      </c>
    </row>
    <row r="331" spans="1:17" x14ac:dyDescent="0.2">
      <c r="A331">
        <v>327</v>
      </c>
      <c r="B331" s="10">
        <v>0.18894</v>
      </c>
      <c r="C331" s="10">
        <v>1.1824730232081639</v>
      </c>
      <c r="D331" s="10">
        <v>0.23196</v>
      </c>
      <c r="E331" s="10">
        <v>0.30364999999999998</v>
      </c>
      <c r="F331" s="10">
        <v>0.18322033898305087</v>
      </c>
      <c r="G331" s="10">
        <v>0.67210000000000003</v>
      </c>
      <c r="H331" s="10">
        <v>0.20688800000000002</v>
      </c>
      <c r="I331" s="10">
        <v>0.2351</v>
      </c>
      <c r="J331" s="10">
        <v>0.39589999999999997</v>
      </c>
      <c r="K331" s="10">
        <v>1.6512</v>
      </c>
      <c r="L331" s="10">
        <v>0.46531999999999996</v>
      </c>
      <c r="M331" s="10">
        <v>0.59099999999999997</v>
      </c>
      <c r="N331" s="10">
        <v>0.44669999999999999</v>
      </c>
      <c r="O331" s="10">
        <v>2.5213999999999999</v>
      </c>
      <c r="P331" s="10">
        <v>0.53264999999999996</v>
      </c>
      <c r="Q331" s="10">
        <v>0.65070000000000006</v>
      </c>
    </row>
    <row r="332" spans="1:17" x14ac:dyDescent="0.2">
      <c r="A332">
        <v>328</v>
      </c>
      <c r="B332" s="10">
        <v>0.19016</v>
      </c>
      <c r="C332" s="10">
        <v>1.186310821236493</v>
      </c>
      <c r="D332" s="10">
        <v>0.23344000000000001</v>
      </c>
      <c r="E332" s="10">
        <v>0.30559999999999998</v>
      </c>
      <c r="F332" s="10">
        <v>0.1840677966101695</v>
      </c>
      <c r="G332" s="10">
        <v>0.6744</v>
      </c>
      <c r="H332" s="10">
        <v>0.20803200000000002</v>
      </c>
      <c r="I332" s="10">
        <v>0.2364</v>
      </c>
      <c r="J332" s="10">
        <v>0.39760000000000001</v>
      </c>
      <c r="K332" s="10">
        <v>1.6568000000000001</v>
      </c>
      <c r="L332" s="10">
        <v>0.46748000000000001</v>
      </c>
      <c r="M332" s="10">
        <v>0.59399999999999997</v>
      </c>
      <c r="N332" s="10">
        <v>0.44879999999999998</v>
      </c>
      <c r="O332" s="10">
        <v>2.5295999999999998</v>
      </c>
      <c r="P332" s="10">
        <v>0.53559999999999997</v>
      </c>
      <c r="Q332" s="10">
        <v>0.65480000000000005</v>
      </c>
    </row>
    <row r="333" spans="1:17" x14ac:dyDescent="0.2">
      <c r="A333">
        <v>329</v>
      </c>
      <c r="B333" s="10">
        <v>0.19137999999999999</v>
      </c>
      <c r="C333" s="10">
        <v>1.1901486192648218</v>
      </c>
      <c r="D333" s="10">
        <v>0.23492000000000002</v>
      </c>
      <c r="E333" s="10">
        <v>0.30754999999999999</v>
      </c>
      <c r="F333" s="10">
        <v>0.18491525423728816</v>
      </c>
      <c r="G333" s="10">
        <v>0.67669999999999997</v>
      </c>
      <c r="H333" s="10">
        <v>0.209176</v>
      </c>
      <c r="I333" s="10">
        <v>0.23770000000000002</v>
      </c>
      <c r="J333" s="10">
        <v>0.39929999999999999</v>
      </c>
      <c r="K333" s="10">
        <v>1.6624000000000001</v>
      </c>
      <c r="L333" s="10">
        <v>0.46964</v>
      </c>
      <c r="M333" s="10">
        <v>0.59699999999999998</v>
      </c>
      <c r="N333" s="10">
        <v>0.45090000000000002</v>
      </c>
      <c r="O333" s="10">
        <v>2.5377999999999998</v>
      </c>
      <c r="P333" s="10">
        <v>0.53854999999999997</v>
      </c>
      <c r="Q333" s="10">
        <v>0.65890000000000004</v>
      </c>
    </row>
    <row r="334" spans="1:17" x14ac:dyDescent="0.2">
      <c r="A334">
        <v>330</v>
      </c>
      <c r="B334" s="10">
        <v>0.19259999999999999</v>
      </c>
      <c r="C334" s="10">
        <v>1.1939864172931509</v>
      </c>
      <c r="D334" s="10">
        <v>0.2364</v>
      </c>
      <c r="E334" s="10">
        <v>0.3095</v>
      </c>
      <c r="F334" s="10">
        <v>0.18576271186440679</v>
      </c>
      <c r="G334" s="10">
        <v>0.67899999999999994</v>
      </c>
      <c r="H334" s="10">
        <v>0.21032000000000001</v>
      </c>
      <c r="I334" s="10">
        <v>0.23900000000000002</v>
      </c>
      <c r="J334" s="10">
        <v>0.40099999999999997</v>
      </c>
      <c r="K334" s="10">
        <v>1.6679999999999999</v>
      </c>
      <c r="L334" s="10">
        <v>0.4718</v>
      </c>
      <c r="M334" s="10">
        <v>0.6</v>
      </c>
      <c r="N334" s="10">
        <v>0.45300000000000001</v>
      </c>
      <c r="O334" s="10">
        <v>2.5459999999999998</v>
      </c>
      <c r="P334" s="10">
        <v>0.54149999999999998</v>
      </c>
      <c r="Q334" s="10">
        <v>0.66300000000000003</v>
      </c>
    </row>
    <row r="335" spans="1:17" x14ac:dyDescent="0.2">
      <c r="A335">
        <v>331</v>
      </c>
      <c r="B335" s="10">
        <v>0.19382000000000002</v>
      </c>
      <c r="C335" s="10">
        <v>1.19782421532148</v>
      </c>
      <c r="D335" s="10">
        <v>0.23788000000000001</v>
      </c>
      <c r="E335" s="10">
        <v>0.31145</v>
      </c>
      <c r="F335" s="10">
        <v>0.18661016949152545</v>
      </c>
      <c r="G335" s="10">
        <v>0.68130000000000002</v>
      </c>
      <c r="H335" s="10">
        <v>0.21146400000000001</v>
      </c>
      <c r="I335" s="10">
        <v>0.24030000000000001</v>
      </c>
      <c r="J335" s="10">
        <v>0.4027</v>
      </c>
      <c r="K335" s="10">
        <v>1.6736</v>
      </c>
      <c r="L335" s="10">
        <v>0.47395999999999999</v>
      </c>
      <c r="M335" s="10">
        <v>0.60299999999999998</v>
      </c>
      <c r="N335" s="10">
        <v>0.4551</v>
      </c>
      <c r="O335" s="10">
        <v>2.5541999999999998</v>
      </c>
      <c r="P335" s="10">
        <v>0.54444999999999999</v>
      </c>
      <c r="Q335" s="10">
        <v>0.66710000000000003</v>
      </c>
    </row>
    <row r="336" spans="1:17" x14ac:dyDescent="0.2">
      <c r="A336">
        <v>332</v>
      </c>
      <c r="B336" s="10">
        <v>0.19504000000000002</v>
      </c>
      <c r="C336" s="10">
        <v>1.2016620133498088</v>
      </c>
      <c r="D336" s="10">
        <v>0.23936000000000002</v>
      </c>
      <c r="E336" s="10">
        <v>0.31340000000000001</v>
      </c>
      <c r="F336" s="10">
        <v>0.18745762711864408</v>
      </c>
      <c r="G336" s="10">
        <v>0.68359999999999999</v>
      </c>
      <c r="H336" s="10">
        <v>0.21260800000000002</v>
      </c>
      <c r="I336" s="10">
        <v>0.24160000000000001</v>
      </c>
      <c r="J336" s="10">
        <v>0.40439999999999998</v>
      </c>
      <c r="K336" s="10">
        <v>1.6792</v>
      </c>
      <c r="L336" s="10">
        <v>0.47611999999999999</v>
      </c>
      <c r="M336" s="10">
        <v>0.60599999999999998</v>
      </c>
      <c r="N336" s="10">
        <v>0.4572</v>
      </c>
      <c r="O336" s="10">
        <v>2.5623999999999998</v>
      </c>
      <c r="P336" s="10">
        <v>0.5474</v>
      </c>
      <c r="Q336" s="10">
        <v>0.67120000000000002</v>
      </c>
    </row>
    <row r="337" spans="1:17" x14ac:dyDescent="0.2">
      <c r="A337">
        <v>333</v>
      </c>
      <c r="B337" s="10">
        <v>0.19626000000000002</v>
      </c>
      <c r="C337" s="10">
        <v>1.2054998113781379</v>
      </c>
      <c r="D337" s="10">
        <v>0.24084</v>
      </c>
      <c r="E337" s="10">
        <v>0.31535000000000002</v>
      </c>
      <c r="F337" s="10">
        <v>0.18830508474576274</v>
      </c>
      <c r="G337" s="10">
        <v>0.68589999999999995</v>
      </c>
      <c r="H337" s="10">
        <v>0.213752</v>
      </c>
      <c r="I337" s="10">
        <v>0.2429</v>
      </c>
      <c r="J337" s="10">
        <v>0.40610000000000002</v>
      </c>
      <c r="K337" s="10">
        <v>1.6848000000000001</v>
      </c>
      <c r="L337" s="10">
        <v>0.47827999999999998</v>
      </c>
      <c r="M337" s="10">
        <v>0.60899999999999999</v>
      </c>
      <c r="N337" s="10">
        <v>0.45929999999999999</v>
      </c>
      <c r="O337" s="10">
        <v>2.5705999999999998</v>
      </c>
      <c r="P337" s="10">
        <v>0.55035000000000001</v>
      </c>
      <c r="Q337" s="10">
        <v>0.67530000000000001</v>
      </c>
    </row>
    <row r="338" spans="1:17" x14ac:dyDescent="0.2">
      <c r="A338">
        <v>334</v>
      </c>
      <c r="B338" s="10">
        <v>0.19748000000000002</v>
      </c>
      <c r="C338" s="10">
        <v>1.2093376094064667</v>
      </c>
      <c r="D338" s="10">
        <v>0.24232000000000001</v>
      </c>
      <c r="E338" s="10">
        <v>0.31730000000000003</v>
      </c>
      <c r="F338" s="10">
        <v>0.18915254237288137</v>
      </c>
      <c r="G338" s="10">
        <v>0.68820000000000003</v>
      </c>
      <c r="H338" s="10">
        <v>0.214896</v>
      </c>
      <c r="I338" s="10">
        <v>0.2442</v>
      </c>
      <c r="J338" s="10">
        <v>0.4078</v>
      </c>
      <c r="K338" s="10">
        <v>1.6904000000000001</v>
      </c>
      <c r="L338" s="10">
        <v>0.48043999999999998</v>
      </c>
      <c r="M338" s="10">
        <v>0.61199999999999999</v>
      </c>
      <c r="N338" s="10">
        <v>0.46139999999999998</v>
      </c>
      <c r="O338" s="10">
        <v>2.5787999999999998</v>
      </c>
      <c r="P338" s="10">
        <v>0.55330000000000001</v>
      </c>
      <c r="Q338" s="10">
        <v>0.6794</v>
      </c>
    </row>
    <row r="339" spans="1:17" x14ac:dyDescent="0.2">
      <c r="A339">
        <v>335</v>
      </c>
      <c r="B339" s="10">
        <v>0.19870000000000002</v>
      </c>
      <c r="C339" s="10">
        <v>1.2131754074347958</v>
      </c>
      <c r="D339" s="10">
        <v>0.24380000000000002</v>
      </c>
      <c r="E339" s="10">
        <v>0.31924999999999998</v>
      </c>
      <c r="F339" s="10">
        <v>0.19</v>
      </c>
      <c r="G339" s="10">
        <v>0.6905</v>
      </c>
      <c r="H339" s="10">
        <v>0.21604000000000001</v>
      </c>
      <c r="I339" s="10">
        <v>0.24550000000000002</v>
      </c>
      <c r="J339" s="10">
        <v>0.40949999999999998</v>
      </c>
      <c r="K339" s="10">
        <v>1.696</v>
      </c>
      <c r="L339" s="10">
        <v>0.48259999999999997</v>
      </c>
      <c r="M339" s="10">
        <v>0.61499999999999999</v>
      </c>
      <c r="N339" s="10">
        <v>0.46350000000000002</v>
      </c>
      <c r="O339" s="10">
        <v>2.5869999999999997</v>
      </c>
      <c r="P339" s="10">
        <v>0.55625000000000002</v>
      </c>
      <c r="Q339" s="10">
        <v>0.6835</v>
      </c>
    </row>
    <row r="340" spans="1:17" x14ac:dyDescent="0.2">
      <c r="A340">
        <v>336</v>
      </c>
      <c r="B340" s="10">
        <v>0.19992000000000001</v>
      </c>
      <c r="C340" s="10">
        <v>1.2170132054631249</v>
      </c>
      <c r="D340" s="10">
        <v>0.24528</v>
      </c>
      <c r="E340" s="10">
        <v>0.32119999999999999</v>
      </c>
      <c r="F340" s="10">
        <v>0.19084745762711866</v>
      </c>
      <c r="G340" s="10">
        <v>0.69279999999999997</v>
      </c>
      <c r="H340" s="10">
        <v>0.21718400000000002</v>
      </c>
      <c r="I340" s="10">
        <v>0.24680000000000002</v>
      </c>
      <c r="J340" s="10">
        <v>0.41120000000000001</v>
      </c>
      <c r="K340" s="10">
        <v>1.7016</v>
      </c>
      <c r="L340" s="10">
        <v>0.48475999999999997</v>
      </c>
      <c r="M340" s="10">
        <v>0.61799999999999999</v>
      </c>
      <c r="N340" s="10">
        <v>0.46560000000000001</v>
      </c>
      <c r="O340" s="10">
        <v>2.5951999999999997</v>
      </c>
      <c r="P340" s="10">
        <v>0.55920000000000003</v>
      </c>
      <c r="Q340" s="10">
        <v>0.68759999999999999</v>
      </c>
    </row>
    <row r="341" spans="1:17" x14ac:dyDescent="0.2">
      <c r="A341">
        <v>337</v>
      </c>
      <c r="B341" s="10">
        <v>0.20114000000000001</v>
      </c>
      <c r="C341" s="10">
        <v>1.2208510034914537</v>
      </c>
      <c r="D341" s="10">
        <v>0.24676000000000001</v>
      </c>
      <c r="E341" s="10">
        <v>0.32314999999999999</v>
      </c>
      <c r="F341" s="10">
        <v>0.19169491525423729</v>
      </c>
      <c r="G341" s="10">
        <v>0.69509999999999994</v>
      </c>
      <c r="H341" s="10">
        <v>0.21832799999999999</v>
      </c>
      <c r="I341" s="10">
        <v>0.24810000000000001</v>
      </c>
      <c r="J341" s="10">
        <v>0.41289999999999999</v>
      </c>
      <c r="K341" s="10">
        <v>1.7072000000000001</v>
      </c>
      <c r="L341" s="10">
        <v>0.48691999999999996</v>
      </c>
      <c r="M341" s="10">
        <v>0.621</v>
      </c>
      <c r="N341" s="10">
        <v>0.4677</v>
      </c>
      <c r="O341" s="10">
        <v>2.6033999999999997</v>
      </c>
      <c r="P341" s="10">
        <v>0.56215000000000004</v>
      </c>
      <c r="Q341" s="10">
        <v>0.69169999999999998</v>
      </c>
    </row>
    <row r="342" spans="1:17" x14ac:dyDescent="0.2">
      <c r="A342">
        <v>338</v>
      </c>
      <c r="B342" s="10">
        <v>0.20236000000000001</v>
      </c>
      <c r="C342" s="10">
        <v>1.2246888015197828</v>
      </c>
      <c r="D342" s="10">
        <v>0.24824000000000002</v>
      </c>
      <c r="E342" s="10">
        <v>0.3251</v>
      </c>
      <c r="F342" s="10">
        <v>0.19254237288135595</v>
      </c>
      <c r="G342" s="10">
        <v>0.69740000000000002</v>
      </c>
      <c r="H342" s="10">
        <v>0.219472</v>
      </c>
      <c r="I342" s="10">
        <v>0.24940000000000001</v>
      </c>
      <c r="J342" s="10">
        <v>0.41459999999999997</v>
      </c>
      <c r="K342" s="10">
        <v>1.7128000000000001</v>
      </c>
      <c r="L342" s="10">
        <v>0.48907999999999996</v>
      </c>
      <c r="M342" s="10">
        <v>0.624</v>
      </c>
      <c r="N342" s="10">
        <v>0.4698</v>
      </c>
      <c r="O342" s="10">
        <v>2.6116000000000001</v>
      </c>
      <c r="P342" s="10">
        <v>0.56510000000000005</v>
      </c>
      <c r="Q342" s="10">
        <v>0.69579999999999997</v>
      </c>
    </row>
    <row r="343" spans="1:17" x14ac:dyDescent="0.2">
      <c r="A343">
        <v>339</v>
      </c>
      <c r="B343" s="10">
        <v>0.20358000000000001</v>
      </c>
      <c r="C343" s="10">
        <v>1.2285265995481116</v>
      </c>
      <c r="D343" s="10">
        <v>0.24972000000000003</v>
      </c>
      <c r="E343" s="10">
        <v>0.32705000000000001</v>
      </c>
      <c r="F343" s="10">
        <v>0.19338983050847458</v>
      </c>
      <c r="G343" s="10">
        <v>0.69969999999999999</v>
      </c>
      <c r="H343" s="10">
        <v>0.22061600000000001</v>
      </c>
      <c r="I343" s="10">
        <v>0.25070000000000003</v>
      </c>
      <c r="J343" s="10">
        <v>0.4163</v>
      </c>
      <c r="K343" s="10">
        <v>1.7183999999999999</v>
      </c>
      <c r="L343" s="10">
        <v>0.49124000000000001</v>
      </c>
      <c r="M343" s="10">
        <v>0.627</v>
      </c>
      <c r="N343" s="10">
        <v>0.47189999999999999</v>
      </c>
      <c r="O343" s="10">
        <v>2.6198000000000001</v>
      </c>
      <c r="P343" s="10">
        <v>0.56805000000000005</v>
      </c>
      <c r="Q343" s="10">
        <v>0.69989999999999997</v>
      </c>
    </row>
    <row r="344" spans="1:17" x14ac:dyDescent="0.2">
      <c r="A344">
        <v>340</v>
      </c>
      <c r="B344" s="10">
        <v>0.20480000000000001</v>
      </c>
      <c r="C344" s="10">
        <v>1.2323643975764407</v>
      </c>
      <c r="D344" s="10">
        <v>0.25120000000000003</v>
      </c>
      <c r="E344" s="10">
        <v>0.32900000000000001</v>
      </c>
      <c r="F344" s="10">
        <v>0.19423728813559324</v>
      </c>
      <c r="G344" s="10">
        <v>0.70199999999999996</v>
      </c>
      <c r="H344" s="10">
        <v>0.22176000000000001</v>
      </c>
      <c r="I344" s="10">
        <v>0.252</v>
      </c>
      <c r="J344" s="10">
        <v>0.41799999999999998</v>
      </c>
      <c r="K344" s="10">
        <v>1.724</v>
      </c>
      <c r="L344" s="10">
        <v>0.49340000000000001</v>
      </c>
      <c r="M344" s="10">
        <v>0.63</v>
      </c>
      <c r="N344" s="10">
        <v>0.47399999999999998</v>
      </c>
      <c r="O344" s="10">
        <v>2.6280000000000001</v>
      </c>
      <c r="P344" s="10">
        <v>0.57099999999999995</v>
      </c>
      <c r="Q344" s="10">
        <v>0.70399999999999996</v>
      </c>
    </row>
    <row r="345" spans="1:17" x14ac:dyDescent="0.2">
      <c r="A345">
        <v>341</v>
      </c>
      <c r="B345" s="10">
        <v>0.20602000000000001</v>
      </c>
      <c r="C345" s="10">
        <v>1.2362021956047697</v>
      </c>
      <c r="D345" s="10">
        <v>0.25268000000000002</v>
      </c>
      <c r="E345" s="10">
        <v>0.33095000000000002</v>
      </c>
      <c r="F345" s="10">
        <v>0.19508474576271187</v>
      </c>
      <c r="G345" s="10">
        <v>0.70429999999999993</v>
      </c>
      <c r="H345" s="10">
        <v>0.22290400000000002</v>
      </c>
      <c r="I345" s="10">
        <v>0.25330000000000003</v>
      </c>
      <c r="J345" s="10">
        <v>0.41970000000000002</v>
      </c>
      <c r="K345" s="10">
        <v>1.7296</v>
      </c>
      <c r="L345" s="10">
        <v>0.49556</v>
      </c>
      <c r="M345" s="10">
        <v>0.63300000000000001</v>
      </c>
      <c r="N345" s="10">
        <v>0.47610000000000002</v>
      </c>
      <c r="O345" s="10">
        <v>2.6362000000000001</v>
      </c>
      <c r="P345" s="10">
        <v>0.57394999999999996</v>
      </c>
      <c r="Q345" s="10">
        <v>0.70809999999999995</v>
      </c>
    </row>
    <row r="346" spans="1:17" x14ac:dyDescent="0.2">
      <c r="A346">
        <v>342</v>
      </c>
      <c r="B346" s="10">
        <v>0.20724000000000001</v>
      </c>
      <c r="C346" s="10">
        <v>1.2400399936330986</v>
      </c>
      <c r="D346" s="10">
        <v>0.25416</v>
      </c>
      <c r="E346" s="10">
        <v>0.33290000000000003</v>
      </c>
      <c r="F346" s="10">
        <v>0.19593220338983053</v>
      </c>
      <c r="G346" s="10">
        <v>0.70660000000000001</v>
      </c>
      <c r="H346" s="10">
        <v>0.224048</v>
      </c>
      <c r="I346" s="10">
        <v>0.25459999999999999</v>
      </c>
      <c r="J346" s="10">
        <v>0.4214</v>
      </c>
      <c r="K346" s="10">
        <v>1.7352000000000001</v>
      </c>
      <c r="L346" s="10">
        <v>0.49772</v>
      </c>
      <c r="M346" s="10">
        <v>0.63600000000000001</v>
      </c>
      <c r="N346" s="10">
        <v>0.47820000000000001</v>
      </c>
      <c r="O346" s="10">
        <v>2.6444000000000001</v>
      </c>
      <c r="P346" s="10">
        <v>0.57689999999999997</v>
      </c>
      <c r="Q346" s="10">
        <v>0.71220000000000006</v>
      </c>
    </row>
    <row r="347" spans="1:17" x14ac:dyDescent="0.2">
      <c r="A347">
        <v>343</v>
      </c>
      <c r="B347" s="10">
        <v>0.20846000000000001</v>
      </c>
      <c r="C347" s="10">
        <v>1.2438777916614276</v>
      </c>
      <c r="D347" s="10">
        <v>0.25564000000000003</v>
      </c>
      <c r="E347" s="10">
        <v>0.33484999999999998</v>
      </c>
      <c r="F347" s="10">
        <v>0.19677966101694916</v>
      </c>
      <c r="G347" s="10">
        <v>0.70889999999999997</v>
      </c>
      <c r="H347" s="10">
        <v>0.225192</v>
      </c>
      <c r="I347" s="10">
        <v>0.25590000000000002</v>
      </c>
      <c r="J347" s="10">
        <v>0.42309999999999998</v>
      </c>
      <c r="K347" s="10">
        <v>1.7408000000000001</v>
      </c>
      <c r="L347" s="10">
        <v>0.49987999999999999</v>
      </c>
      <c r="M347" s="10">
        <v>0.63900000000000001</v>
      </c>
      <c r="N347" s="10">
        <v>0.4803</v>
      </c>
      <c r="O347" s="10">
        <v>2.6526000000000001</v>
      </c>
      <c r="P347" s="10">
        <v>0.57984999999999998</v>
      </c>
      <c r="Q347" s="10">
        <v>0.71630000000000005</v>
      </c>
    </row>
    <row r="348" spans="1:17" x14ac:dyDescent="0.2">
      <c r="A348">
        <v>344</v>
      </c>
      <c r="B348" s="10">
        <v>0.20968000000000001</v>
      </c>
      <c r="C348" s="10">
        <v>1.2477155896897565</v>
      </c>
      <c r="D348" s="10">
        <v>0.25712000000000002</v>
      </c>
      <c r="E348" s="10">
        <v>0.33679999999999999</v>
      </c>
      <c r="F348" s="10">
        <v>0.19762711864406782</v>
      </c>
      <c r="G348" s="10">
        <v>0.71119999999999994</v>
      </c>
      <c r="H348" s="10">
        <v>0.22633600000000001</v>
      </c>
      <c r="I348" s="10">
        <v>0.25720000000000004</v>
      </c>
      <c r="J348" s="10">
        <v>0.42480000000000001</v>
      </c>
      <c r="K348" s="10">
        <v>1.7464</v>
      </c>
      <c r="L348" s="10">
        <v>0.50203999999999993</v>
      </c>
      <c r="M348" s="10">
        <v>0.64200000000000002</v>
      </c>
      <c r="N348" s="10">
        <v>0.4824</v>
      </c>
      <c r="O348" s="10">
        <v>2.6608000000000001</v>
      </c>
      <c r="P348" s="10">
        <v>0.58279999999999998</v>
      </c>
      <c r="Q348" s="10">
        <v>0.72040000000000004</v>
      </c>
    </row>
    <row r="349" spans="1:17" x14ac:dyDescent="0.2">
      <c r="A349">
        <v>345</v>
      </c>
      <c r="B349" s="10">
        <v>0.2109</v>
      </c>
      <c r="C349" s="10">
        <v>1.2515533877180856</v>
      </c>
      <c r="D349" s="10">
        <v>0.2586</v>
      </c>
      <c r="E349" s="10">
        <v>0.33875</v>
      </c>
      <c r="F349" s="10">
        <v>0.19847457627118645</v>
      </c>
      <c r="G349" s="10">
        <v>0.71350000000000002</v>
      </c>
      <c r="H349" s="10">
        <v>0.22748000000000002</v>
      </c>
      <c r="I349" s="10">
        <v>0.25850000000000001</v>
      </c>
      <c r="J349" s="10">
        <v>0.42649999999999999</v>
      </c>
      <c r="K349" s="10">
        <v>1.752</v>
      </c>
      <c r="L349" s="10">
        <v>0.50419999999999998</v>
      </c>
      <c r="M349" s="10">
        <v>0.64500000000000002</v>
      </c>
      <c r="N349" s="10">
        <v>0.48449999999999999</v>
      </c>
      <c r="O349" s="10">
        <v>2.669</v>
      </c>
      <c r="P349" s="10">
        <v>0.58574999999999999</v>
      </c>
      <c r="Q349" s="10">
        <v>0.72450000000000003</v>
      </c>
    </row>
    <row r="350" spans="1:17" x14ac:dyDescent="0.2">
      <c r="A350">
        <v>346</v>
      </c>
      <c r="B350" s="10">
        <v>0.21212</v>
      </c>
      <c r="C350" s="10">
        <v>1.2553911857464146</v>
      </c>
      <c r="D350" s="10">
        <v>0.26008000000000003</v>
      </c>
      <c r="E350" s="10">
        <v>0.3407</v>
      </c>
      <c r="F350" s="10">
        <v>0.19932203389830511</v>
      </c>
      <c r="G350" s="10">
        <v>0.71579999999999999</v>
      </c>
      <c r="H350" s="10">
        <v>0.22862399999999999</v>
      </c>
      <c r="I350" s="10">
        <v>0.25980000000000003</v>
      </c>
      <c r="J350" s="10">
        <v>0.42819999999999997</v>
      </c>
      <c r="K350" s="10">
        <v>1.7576000000000001</v>
      </c>
      <c r="L350" s="10">
        <v>0.50636000000000003</v>
      </c>
      <c r="M350" s="10">
        <v>0.64800000000000002</v>
      </c>
      <c r="N350" s="10">
        <v>0.48659999999999998</v>
      </c>
      <c r="O350" s="10">
        <v>2.6772</v>
      </c>
      <c r="P350" s="10">
        <v>0.5887</v>
      </c>
      <c r="Q350" s="10">
        <v>0.72860000000000003</v>
      </c>
    </row>
    <row r="351" spans="1:17" x14ac:dyDescent="0.2">
      <c r="A351">
        <v>347</v>
      </c>
      <c r="B351" s="10">
        <v>0.21334</v>
      </c>
      <c r="C351" s="10">
        <v>1.2592289837747435</v>
      </c>
      <c r="D351" s="10">
        <v>0.26156000000000001</v>
      </c>
      <c r="E351" s="10">
        <v>0.34265000000000001</v>
      </c>
      <c r="F351" s="10">
        <v>0.20016949152542374</v>
      </c>
      <c r="G351" s="10">
        <v>0.71809999999999996</v>
      </c>
      <c r="H351" s="10">
        <v>0.229768</v>
      </c>
      <c r="I351" s="10">
        <v>0.2611</v>
      </c>
      <c r="J351" s="10">
        <v>0.4299</v>
      </c>
      <c r="K351" s="10">
        <v>1.7632000000000001</v>
      </c>
      <c r="L351" s="10">
        <v>0.50851999999999997</v>
      </c>
      <c r="M351" s="10">
        <v>0.65100000000000002</v>
      </c>
      <c r="N351" s="10">
        <v>0.48870000000000002</v>
      </c>
      <c r="O351" s="10">
        <v>2.6854</v>
      </c>
      <c r="P351" s="10">
        <v>0.59165000000000001</v>
      </c>
      <c r="Q351" s="10">
        <v>0.73270000000000002</v>
      </c>
    </row>
    <row r="352" spans="1:17" x14ac:dyDescent="0.2">
      <c r="A352">
        <v>348</v>
      </c>
      <c r="B352" s="10">
        <v>0.21456</v>
      </c>
      <c r="C352" s="10">
        <v>1.2630667818030725</v>
      </c>
      <c r="D352" s="10">
        <v>0.26304</v>
      </c>
      <c r="E352" s="10">
        <v>0.34460000000000002</v>
      </c>
      <c r="F352" s="10">
        <v>0.2010169491525424</v>
      </c>
      <c r="G352" s="10">
        <v>0.72039999999999993</v>
      </c>
      <c r="H352" s="10">
        <v>0.23091200000000001</v>
      </c>
      <c r="I352" s="10">
        <v>0.26240000000000002</v>
      </c>
      <c r="J352" s="10">
        <v>0.43159999999999998</v>
      </c>
      <c r="K352" s="10">
        <v>1.7687999999999999</v>
      </c>
      <c r="L352" s="10">
        <v>0.51068000000000002</v>
      </c>
      <c r="M352" s="10">
        <v>0.65400000000000003</v>
      </c>
      <c r="N352" s="10">
        <v>0.49080000000000001</v>
      </c>
      <c r="O352" s="10">
        <v>2.6936</v>
      </c>
      <c r="P352" s="10">
        <v>0.59460000000000002</v>
      </c>
      <c r="Q352" s="10">
        <v>0.73680000000000001</v>
      </c>
    </row>
    <row r="353" spans="1:17" x14ac:dyDescent="0.2">
      <c r="A353">
        <v>349</v>
      </c>
      <c r="B353" s="10">
        <v>0.21578</v>
      </c>
      <c r="C353" s="10">
        <v>1.2669045798314014</v>
      </c>
      <c r="D353" s="10">
        <v>0.26452000000000003</v>
      </c>
      <c r="E353" s="10">
        <v>0.34655000000000002</v>
      </c>
      <c r="F353" s="10">
        <v>0.20186440677966103</v>
      </c>
      <c r="G353" s="10">
        <v>0.72270000000000001</v>
      </c>
      <c r="H353" s="10">
        <v>0.23205600000000001</v>
      </c>
      <c r="I353" s="10">
        <v>0.26369999999999999</v>
      </c>
      <c r="J353" s="10">
        <v>0.43330000000000002</v>
      </c>
      <c r="K353" s="10">
        <v>1.7744</v>
      </c>
      <c r="L353" s="10">
        <v>0.51283999999999996</v>
      </c>
      <c r="M353" s="10">
        <v>0.65700000000000003</v>
      </c>
      <c r="N353" s="10">
        <v>0.4929</v>
      </c>
      <c r="O353" s="10">
        <v>2.7018</v>
      </c>
      <c r="P353" s="10">
        <v>0.59755000000000003</v>
      </c>
      <c r="Q353" s="10">
        <v>0.7409</v>
      </c>
    </row>
    <row r="354" spans="1:17" x14ac:dyDescent="0.2">
      <c r="A354">
        <v>350</v>
      </c>
      <c r="B354" s="10">
        <v>0.21700000000000003</v>
      </c>
      <c r="C354" s="10">
        <v>1.2707423778597304</v>
      </c>
      <c r="D354" s="10">
        <v>0.26600000000000001</v>
      </c>
      <c r="E354" s="10">
        <v>0.34850000000000003</v>
      </c>
      <c r="F354" s="10">
        <v>0.20271186440677968</v>
      </c>
      <c r="G354" s="10">
        <v>0.72499999999999998</v>
      </c>
      <c r="H354" s="10">
        <v>0.23320000000000002</v>
      </c>
      <c r="I354" s="10">
        <v>0.26500000000000001</v>
      </c>
      <c r="J354" s="10">
        <v>0.435</v>
      </c>
      <c r="K354" s="10">
        <v>1.78</v>
      </c>
      <c r="L354" s="10">
        <v>0.51500000000000001</v>
      </c>
      <c r="M354" s="10">
        <v>0.66</v>
      </c>
      <c r="N354" s="10">
        <v>0.495</v>
      </c>
      <c r="O354" s="10">
        <v>2.71</v>
      </c>
      <c r="P354" s="10">
        <v>0.60050000000000003</v>
      </c>
      <c r="Q354" s="10">
        <v>0.745</v>
      </c>
    </row>
    <row r="355" spans="1:17" x14ac:dyDescent="0.2">
      <c r="A355">
        <v>351</v>
      </c>
      <c r="B355" s="10">
        <v>0.21822000000000003</v>
      </c>
      <c r="C355" s="10">
        <v>1.2745801758880595</v>
      </c>
      <c r="D355" s="10">
        <v>0.26748</v>
      </c>
      <c r="E355" s="10">
        <v>0.35044999999999998</v>
      </c>
      <c r="F355" s="10">
        <v>0.20355932203389832</v>
      </c>
      <c r="G355" s="10">
        <v>0.72729999999999995</v>
      </c>
      <c r="H355" s="10">
        <v>0.234344</v>
      </c>
      <c r="I355" s="10">
        <v>0.26630000000000004</v>
      </c>
      <c r="J355" s="10">
        <v>0.43669999999999998</v>
      </c>
      <c r="K355" s="10">
        <v>1.7856000000000001</v>
      </c>
      <c r="L355" s="10">
        <v>0.51715999999999995</v>
      </c>
      <c r="M355" s="10">
        <v>0.66300000000000003</v>
      </c>
      <c r="N355" s="10">
        <v>0.49709999999999999</v>
      </c>
      <c r="O355" s="10">
        <v>2.7181999999999999</v>
      </c>
      <c r="P355" s="10">
        <v>0.60345000000000004</v>
      </c>
      <c r="Q355" s="10">
        <v>0.74909999999999999</v>
      </c>
    </row>
    <row r="356" spans="1:17" x14ac:dyDescent="0.2">
      <c r="A356">
        <v>352</v>
      </c>
      <c r="B356" s="10">
        <v>0.21944000000000002</v>
      </c>
      <c r="C356" s="10">
        <v>1.2784179739163883</v>
      </c>
      <c r="D356" s="10">
        <v>0.26896000000000003</v>
      </c>
      <c r="E356" s="10">
        <v>0.35239999999999999</v>
      </c>
      <c r="F356" s="10">
        <v>0.20440677966101697</v>
      </c>
      <c r="G356" s="10">
        <v>0.72960000000000003</v>
      </c>
      <c r="H356" s="10">
        <v>0.235488</v>
      </c>
      <c r="I356" s="10">
        <v>0.2676</v>
      </c>
      <c r="J356" s="10">
        <v>0.43840000000000001</v>
      </c>
      <c r="K356" s="10">
        <v>1.7912000000000001</v>
      </c>
      <c r="L356" s="10">
        <v>0.51932</v>
      </c>
      <c r="M356" s="10">
        <v>0.66600000000000004</v>
      </c>
      <c r="N356" s="10">
        <v>0.49919999999999998</v>
      </c>
      <c r="O356" s="10">
        <v>2.7263999999999999</v>
      </c>
      <c r="P356" s="10">
        <v>0.60640000000000005</v>
      </c>
      <c r="Q356" s="10">
        <v>0.75319999999999998</v>
      </c>
    </row>
    <row r="357" spans="1:17" x14ac:dyDescent="0.2">
      <c r="A357">
        <v>353</v>
      </c>
      <c r="B357" s="10">
        <v>0.22066000000000002</v>
      </c>
      <c r="C357" s="10">
        <v>1.2822557719447174</v>
      </c>
      <c r="D357" s="10">
        <v>0.27044000000000001</v>
      </c>
      <c r="E357" s="10">
        <v>0.35435</v>
      </c>
      <c r="F357" s="10">
        <v>0.2052542372881356</v>
      </c>
      <c r="G357" s="10">
        <v>0.7319</v>
      </c>
      <c r="H357" s="10">
        <v>0.23663200000000001</v>
      </c>
      <c r="I357" s="10">
        <v>0.26890000000000003</v>
      </c>
      <c r="J357" s="10">
        <v>0.44009999999999999</v>
      </c>
      <c r="K357" s="10">
        <v>1.7968</v>
      </c>
      <c r="L357" s="10">
        <v>0.52147999999999994</v>
      </c>
      <c r="M357" s="10">
        <v>0.66900000000000004</v>
      </c>
      <c r="N357" s="10">
        <v>0.50129999999999997</v>
      </c>
      <c r="O357" s="10">
        <v>2.7345999999999999</v>
      </c>
      <c r="P357" s="10">
        <v>0.60935000000000006</v>
      </c>
      <c r="Q357" s="10">
        <v>0.75729999999999997</v>
      </c>
    </row>
    <row r="358" spans="1:17" x14ac:dyDescent="0.2">
      <c r="A358">
        <v>354</v>
      </c>
      <c r="B358" s="10">
        <v>0.22188000000000002</v>
      </c>
      <c r="C358" s="10">
        <v>1.2860935699730462</v>
      </c>
      <c r="D358" s="10">
        <v>0.27192</v>
      </c>
      <c r="E358" s="10">
        <v>0.35630000000000001</v>
      </c>
      <c r="F358" s="10">
        <v>0.20610169491525426</v>
      </c>
      <c r="G358" s="10">
        <v>0.73419999999999996</v>
      </c>
      <c r="H358" s="10">
        <v>0.23777600000000002</v>
      </c>
      <c r="I358" s="10">
        <v>0.2702</v>
      </c>
      <c r="J358" s="10">
        <v>0.44180000000000003</v>
      </c>
      <c r="K358" s="10">
        <v>1.8024</v>
      </c>
      <c r="L358" s="10">
        <v>0.52363999999999999</v>
      </c>
      <c r="M358" s="10">
        <v>0.67200000000000004</v>
      </c>
      <c r="N358" s="10">
        <v>0.50339999999999996</v>
      </c>
      <c r="O358" s="10">
        <v>2.7427999999999999</v>
      </c>
      <c r="P358" s="10">
        <v>0.61229999999999996</v>
      </c>
      <c r="Q358" s="10">
        <v>0.76139999999999997</v>
      </c>
    </row>
    <row r="359" spans="1:17" x14ac:dyDescent="0.2">
      <c r="A359">
        <v>355</v>
      </c>
      <c r="B359" s="10">
        <v>0.22310000000000002</v>
      </c>
      <c r="C359" s="10">
        <v>1.2899313680013753</v>
      </c>
      <c r="D359" s="10">
        <v>0.27340000000000003</v>
      </c>
      <c r="E359" s="10">
        <v>0.35825000000000001</v>
      </c>
      <c r="F359" s="10">
        <v>0.20694915254237289</v>
      </c>
      <c r="G359" s="10">
        <v>0.73649999999999993</v>
      </c>
      <c r="H359" s="10">
        <v>0.23891999999999999</v>
      </c>
      <c r="I359" s="10">
        <v>0.27150000000000002</v>
      </c>
      <c r="J359" s="10">
        <v>0.44350000000000001</v>
      </c>
      <c r="K359" s="10">
        <v>1.8080000000000001</v>
      </c>
      <c r="L359" s="10">
        <v>0.52579999999999993</v>
      </c>
      <c r="M359" s="10">
        <v>0.67500000000000004</v>
      </c>
      <c r="N359" s="10">
        <v>0.50549999999999995</v>
      </c>
      <c r="O359" s="10">
        <v>2.7509999999999999</v>
      </c>
      <c r="P359" s="10">
        <v>0.61524999999999996</v>
      </c>
      <c r="Q359" s="10">
        <v>0.76549999999999996</v>
      </c>
    </row>
    <row r="360" spans="1:17" x14ac:dyDescent="0.2">
      <c r="A360">
        <v>356</v>
      </c>
      <c r="B360" s="10">
        <v>0.22432000000000002</v>
      </c>
      <c r="C360" s="10">
        <v>1.2937691660297044</v>
      </c>
      <c r="D360" s="10">
        <v>0.27488000000000001</v>
      </c>
      <c r="E360" s="10">
        <v>0.36020000000000002</v>
      </c>
      <c r="F360" s="10">
        <v>0.20779661016949155</v>
      </c>
      <c r="G360" s="10">
        <v>0.73880000000000001</v>
      </c>
      <c r="H360" s="10">
        <v>0.240064</v>
      </c>
      <c r="I360" s="10">
        <v>0.27279999999999999</v>
      </c>
      <c r="J360" s="10">
        <v>0.44519999999999998</v>
      </c>
      <c r="K360" s="10">
        <v>1.8136000000000001</v>
      </c>
      <c r="L360" s="10">
        <v>0.52795999999999998</v>
      </c>
      <c r="M360" s="10">
        <v>0.67800000000000005</v>
      </c>
      <c r="N360" s="10">
        <v>0.50759999999999994</v>
      </c>
      <c r="O360" s="10">
        <v>2.7591999999999999</v>
      </c>
      <c r="P360" s="10">
        <v>0.61819999999999997</v>
      </c>
      <c r="Q360" s="10">
        <v>0.76959999999999995</v>
      </c>
    </row>
    <row r="361" spans="1:17" x14ac:dyDescent="0.2">
      <c r="A361">
        <v>357</v>
      </c>
      <c r="B361" s="10">
        <v>0.22554000000000002</v>
      </c>
      <c r="C361" s="10">
        <v>1.2976069640580332</v>
      </c>
      <c r="D361" s="10">
        <v>0.27635999999999999</v>
      </c>
      <c r="E361" s="10">
        <v>0.36215000000000003</v>
      </c>
      <c r="F361" s="10">
        <v>0.20864406779661018</v>
      </c>
      <c r="G361" s="10">
        <v>0.74109999999999998</v>
      </c>
      <c r="H361" s="10">
        <v>0.24120800000000001</v>
      </c>
      <c r="I361" s="10">
        <v>0.27410000000000001</v>
      </c>
      <c r="J361" s="10">
        <v>0.44690000000000002</v>
      </c>
      <c r="K361" s="10">
        <v>1.8191999999999999</v>
      </c>
      <c r="L361" s="10">
        <v>0.53012000000000004</v>
      </c>
      <c r="M361" s="10">
        <v>0.68100000000000005</v>
      </c>
      <c r="N361" s="10">
        <v>0.50970000000000004</v>
      </c>
      <c r="O361" s="10">
        <v>2.7673999999999999</v>
      </c>
      <c r="P361" s="10">
        <v>0.62114999999999998</v>
      </c>
      <c r="Q361" s="10">
        <v>0.77369999999999994</v>
      </c>
    </row>
    <row r="362" spans="1:17" x14ac:dyDescent="0.2">
      <c r="A362">
        <v>358</v>
      </c>
      <c r="B362" s="10">
        <v>0.22676000000000002</v>
      </c>
      <c r="C362" s="10">
        <v>1.3014447620863623</v>
      </c>
      <c r="D362" s="10">
        <v>0.27784000000000003</v>
      </c>
      <c r="E362" s="10">
        <v>0.36409999999999998</v>
      </c>
      <c r="F362" s="10">
        <v>0.20949152542372884</v>
      </c>
      <c r="G362" s="10">
        <v>0.74339999999999995</v>
      </c>
      <c r="H362" s="10">
        <v>0.24235200000000001</v>
      </c>
      <c r="I362" s="10">
        <v>0.27540000000000003</v>
      </c>
      <c r="J362" s="10">
        <v>0.4486</v>
      </c>
      <c r="K362" s="10">
        <v>1.8248</v>
      </c>
      <c r="L362" s="10">
        <v>0.53227999999999998</v>
      </c>
      <c r="M362" s="10">
        <v>0.68400000000000005</v>
      </c>
      <c r="N362" s="10">
        <v>0.51180000000000003</v>
      </c>
      <c r="O362" s="10">
        <v>2.7755999999999998</v>
      </c>
      <c r="P362" s="10">
        <v>0.62409999999999999</v>
      </c>
      <c r="Q362" s="10">
        <v>0.77779999999999994</v>
      </c>
    </row>
    <row r="363" spans="1:17" x14ac:dyDescent="0.2">
      <c r="A363">
        <v>359</v>
      </c>
      <c r="B363" s="10">
        <v>0.22798000000000002</v>
      </c>
      <c r="C363" s="10">
        <v>1.3052825601146911</v>
      </c>
      <c r="D363" s="10">
        <v>0.27932000000000001</v>
      </c>
      <c r="E363" s="10">
        <v>0.36604999999999999</v>
      </c>
      <c r="F363" s="10">
        <v>0.21033898305084747</v>
      </c>
      <c r="G363" s="10">
        <v>0.74570000000000003</v>
      </c>
      <c r="H363" s="10">
        <v>0.24349599999999999</v>
      </c>
      <c r="I363" s="10">
        <v>0.2767</v>
      </c>
      <c r="J363" s="10">
        <v>0.45029999999999998</v>
      </c>
      <c r="K363" s="10">
        <v>1.8304</v>
      </c>
      <c r="L363" s="10">
        <v>0.53444000000000003</v>
      </c>
      <c r="M363" s="10">
        <v>0.68700000000000006</v>
      </c>
      <c r="N363" s="10">
        <v>0.51390000000000002</v>
      </c>
      <c r="O363" s="10">
        <v>2.7837999999999998</v>
      </c>
      <c r="P363" s="10">
        <v>0.62705</v>
      </c>
      <c r="Q363" s="10">
        <v>0.78190000000000004</v>
      </c>
    </row>
    <row r="364" spans="1:17" x14ac:dyDescent="0.2">
      <c r="A364">
        <v>360</v>
      </c>
      <c r="B364" s="10">
        <v>0.22920000000000001</v>
      </c>
      <c r="C364" s="10">
        <v>1.3091203581430202</v>
      </c>
      <c r="D364" s="10">
        <v>0.28079999999999999</v>
      </c>
      <c r="E364" s="10">
        <v>0.36799999999999999</v>
      </c>
      <c r="F364" s="10">
        <v>0.21118644067796613</v>
      </c>
      <c r="G364" s="10">
        <v>0.748</v>
      </c>
      <c r="H364" s="10">
        <v>0.24464</v>
      </c>
      <c r="I364" s="10">
        <v>0.27800000000000002</v>
      </c>
      <c r="J364" s="10">
        <v>0.45200000000000001</v>
      </c>
      <c r="K364" s="10">
        <v>1.8360000000000001</v>
      </c>
      <c r="L364" s="10">
        <v>0.53659999999999997</v>
      </c>
      <c r="M364" s="10">
        <v>0.69000000000000006</v>
      </c>
      <c r="N364" s="10">
        <v>0.51600000000000001</v>
      </c>
      <c r="O364" s="10">
        <v>2.7919999999999998</v>
      </c>
      <c r="P364" s="10">
        <v>0.63</v>
      </c>
      <c r="Q364" s="10">
        <v>0.78600000000000003</v>
      </c>
    </row>
    <row r="365" spans="1:17" x14ac:dyDescent="0.2">
      <c r="A365">
        <v>361</v>
      </c>
      <c r="B365" s="10">
        <v>0.23042000000000001</v>
      </c>
      <c r="C365" s="10">
        <v>1.3129581561713493</v>
      </c>
      <c r="D365" s="10">
        <v>0.28228000000000003</v>
      </c>
      <c r="E365" s="10">
        <v>0.36995</v>
      </c>
      <c r="F365" s="10">
        <v>0.21203389830508476</v>
      </c>
      <c r="G365" s="10">
        <v>0.75029999999999997</v>
      </c>
      <c r="H365" s="10">
        <v>0.245784</v>
      </c>
      <c r="I365" s="10">
        <v>0.27929999999999999</v>
      </c>
      <c r="J365" s="10">
        <v>0.45369999999999999</v>
      </c>
      <c r="K365" s="10">
        <v>1.8416000000000001</v>
      </c>
      <c r="L365" s="10">
        <v>0.53876000000000002</v>
      </c>
      <c r="M365" s="10">
        <v>0.69300000000000006</v>
      </c>
      <c r="N365" s="10">
        <v>0.5181</v>
      </c>
      <c r="O365" s="10">
        <v>2.8001999999999998</v>
      </c>
      <c r="P365" s="10">
        <v>0.63295000000000001</v>
      </c>
      <c r="Q365" s="10">
        <v>0.79010000000000002</v>
      </c>
    </row>
    <row r="366" spans="1:17" x14ac:dyDescent="0.2">
      <c r="A366">
        <v>362</v>
      </c>
      <c r="B366" s="10">
        <v>0.23164000000000001</v>
      </c>
      <c r="C366" s="10">
        <v>1.3167959541996781</v>
      </c>
      <c r="D366" s="10">
        <v>0.28376000000000001</v>
      </c>
      <c r="E366" s="10">
        <v>0.37190000000000001</v>
      </c>
      <c r="F366" s="10">
        <v>0.21288135593220342</v>
      </c>
      <c r="G366" s="10">
        <v>0.75259999999999994</v>
      </c>
      <c r="H366" s="10">
        <v>0.24692800000000001</v>
      </c>
      <c r="I366" s="10">
        <v>0.28060000000000002</v>
      </c>
      <c r="J366" s="10">
        <v>0.45540000000000003</v>
      </c>
      <c r="K366" s="10">
        <v>1.8472</v>
      </c>
      <c r="L366" s="10">
        <v>0.54091999999999996</v>
      </c>
      <c r="M366" s="10">
        <v>0.69600000000000006</v>
      </c>
      <c r="N366" s="10">
        <v>0.5202</v>
      </c>
      <c r="O366" s="10">
        <v>2.8083999999999998</v>
      </c>
      <c r="P366" s="10">
        <v>0.63590000000000002</v>
      </c>
      <c r="Q366" s="10">
        <v>0.79420000000000002</v>
      </c>
    </row>
    <row r="367" spans="1:17" x14ac:dyDescent="0.2">
      <c r="A367">
        <v>363</v>
      </c>
      <c r="B367" s="10">
        <v>0.23286000000000001</v>
      </c>
      <c r="C367" s="10">
        <v>1.3206337522280072</v>
      </c>
      <c r="D367" s="10">
        <v>0.28523999999999999</v>
      </c>
      <c r="E367" s="10">
        <v>0.37385000000000002</v>
      </c>
      <c r="F367" s="10">
        <v>0.21372881355932205</v>
      </c>
      <c r="G367" s="10">
        <v>0.75490000000000002</v>
      </c>
      <c r="H367" s="10">
        <v>0.24807200000000001</v>
      </c>
      <c r="I367" s="10">
        <v>0.28190000000000004</v>
      </c>
      <c r="J367" s="10">
        <v>0.45710000000000001</v>
      </c>
      <c r="K367" s="10">
        <v>1.8528</v>
      </c>
      <c r="L367" s="10">
        <v>0.54308000000000001</v>
      </c>
      <c r="M367" s="10">
        <v>0.69900000000000007</v>
      </c>
      <c r="N367" s="10">
        <v>0.52229999999999999</v>
      </c>
      <c r="O367" s="10">
        <v>2.8166000000000002</v>
      </c>
      <c r="P367" s="10">
        <v>0.63885000000000003</v>
      </c>
      <c r="Q367" s="10">
        <v>0.79830000000000001</v>
      </c>
    </row>
    <row r="368" spans="1:17" x14ac:dyDescent="0.2">
      <c r="A368">
        <v>364</v>
      </c>
      <c r="B368" s="10">
        <v>0.23408000000000001</v>
      </c>
      <c r="C368" s="10">
        <v>1.324471550256336</v>
      </c>
      <c r="D368" s="10">
        <v>0.28672000000000003</v>
      </c>
      <c r="E368" s="10">
        <v>0.37580000000000002</v>
      </c>
      <c r="F368" s="10">
        <v>0.21457627118644071</v>
      </c>
      <c r="G368" s="10">
        <v>0.75719999999999998</v>
      </c>
      <c r="H368" s="10">
        <v>0.24921599999999999</v>
      </c>
      <c r="I368" s="10">
        <v>0.28320000000000001</v>
      </c>
      <c r="J368" s="10">
        <v>0.45879999999999999</v>
      </c>
      <c r="K368" s="10">
        <v>1.8584000000000001</v>
      </c>
      <c r="L368" s="10">
        <v>0.54523999999999995</v>
      </c>
      <c r="M368" s="10">
        <v>0.70200000000000007</v>
      </c>
      <c r="N368" s="10">
        <v>0.52439999999999998</v>
      </c>
      <c r="O368" s="10">
        <v>2.8248000000000002</v>
      </c>
      <c r="P368" s="10">
        <v>0.64180000000000004</v>
      </c>
      <c r="Q368" s="10">
        <v>0.8024</v>
      </c>
    </row>
    <row r="369" spans="1:17" x14ac:dyDescent="0.2">
      <c r="A369">
        <v>365</v>
      </c>
      <c r="B369" s="10">
        <v>0.23530000000000001</v>
      </c>
      <c r="C369" s="10">
        <v>1.3283093482846651</v>
      </c>
      <c r="D369" s="10">
        <v>0.28820000000000001</v>
      </c>
      <c r="E369" s="10">
        <v>0.37775000000000003</v>
      </c>
      <c r="F369" s="10">
        <v>0.21542372881355934</v>
      </c>
      <c r="G369" s="10">
        <v>0.75949999999999995</v>
      </c>
      <c r="H369" s="10">
        <v>0.25036000000000003</v>
      </c>
      <c r="I369" s="10">
        <v>0.28450000000000003</v>
      </c>
      <c r="J369" s="10">
        <v>0.46050000000000002</v>
      </c>
      <c r="K369" s="10">
        <v>1.8640000000000001</v>
      </c>
      <c r="L369" s="10">
        <v>0.5474</v>
      </c>
      <c r="M369" s="10">
        <v>0.70500000000000007</v>
      </c>
      <c r="N369" s="10">
        <v>0.52649999999999997</v>
      </c>
      <c r="O369" s="10">
        <v>2.8330000000000002</v>
      </c>
      <c r="P369" s="10">
        <v>0.64475000000000005</v>
      </c>
      <c r="Q369" s="10">
        <v>0.80649999999999999</v>
      </c>
    </row>
    <row r="370" spans="1:17" x14ac:dyDescent="0.2">
      <c r="A370">
        <v>366</v>
      </c>
      <c r="B370" s="10">
        <v>0.23652000000000001</v>
      </c>
      <c r="C370" s="10">
        <v>1.3321471463129941</v>
      </c>
      <c r="D370" s="10">
        <v>0.28967999999999999</v>
      </c>
      <c r="E370" s="10">
        <v>0.37969999999999998</v>
      </c>
      <c r="F370" s="10">
        <v>0.21627118644067797</v>
      </c>
      <c r="G370" s="10">
        <v>0.76179999999999992</v>
      </c>
      <c r="H370" s="10">
        <v>0.25150400000000001</v>
      </c>
      <c r="I370" s="10">
        <v>0.2858</v>
      </c>
      <c r="J370" s="10">
        <v>0.4622</v>
      </c>
      <c r="K370" s="10">
        <v>1.8695999999999999</v>
      </c>
      <c r="L370" s="10">
        <v>0.54955999999999994</v>
      </c>
      <c r="M370" s="10">
        <v>0.70800000000000007</v>
      </c>
      <c r="N370" s="10">
        <v>0.52859999999999996</v>
      </c>
      <c r="O370" s="10">
        <v>2.8412000000000002</v>
      </c>
      <c r="P370" s="10">
        <v>0.64770000000000005</v>
      </c>
      <c r="Q370" s="10">
        <v>0.81059999999999999</v>
      </c>
    </row>
    <row r="371" spans="1:17" x14ac:dyDescent="0.2">
      <c r="A371">
        <v>367</v>
      </c>
      <c r="B371" s="10">
        <v>0.23774000000000001</v>
      </c>
      <c r="C371" s="10">
        <v>1.335984944341323</v>
      </c>
      <c r="D371" s="10">
        <v>0.29116000000000003</v>
      </c>
      <c r="E371" s="10">
        <v>0.38164999999999999</v>
      </c>
      <c r="F371" s="10">
        <v>0.21711864406779663</v>
      </c>
      <c r="G371" s="10">
        <v>0.7641</v>
      </c>
      <c r="H371" s="10">
        <v>0.25264799999999998</v>
      </c>
      <c r="I371" s="10">
        <v>0.28710000000000002</v>
      </c>
      <c r="J371" s="10">
        <v>0.46389999999999998</v>
      </c>
      <c r="K371" s="10">
        <v>1.8752</v>
      </c>
      <c r="L371" s="10">
        <v>0.55171999999999999</v>
      </c>
      <c r="M371" s="10">
        <v>0.71100000000000008</v>
      </c>
      <c r="N371" s="10">
        <v>0.53069999999999995</v>
      </c>
      <c r="O371" s="10">
        <v>2.8494000000000002</v>
      </c>
      <c r="P371" s="10">
        <v>0.65064999999999995</v>
      </c>
      <c r="Q371" s="10">
        <v>0.81469999999999998</v>
      </c>
    </row>
    <row r="372" spans="1:17" x14ac:dyDescent="0.2">
      <c r="A372">
        <v>368</v>
      </c>
      <c r="B372" s="10">
        <v>0.23896000000000001</v>
      </c>
      <c r="C372" s="10">
        <v>1.339822742369652</v>
      </c>
      <c r="D372" s="10">
        <v>0.29264000000000001</v>
      </c>
      <c r="E372" s="10">
        <v>0.3836</v>
      </c>
      <c r="F372" s="10">
        <v>0.21796610169491526</v>
      </c>
      <c r="G372" s="10">
        <v>0.76639999999999997</v>
      </c>
      <c r="H372" s="10">
        <v>0.25379200000000002</v>
      </c>
      <c r="I372" s="10">
        <v>0.28839999999999999</v>
      </c>
      <c r="J372" s="10">
        <v>0.46560000000000001</v>
      </c>
      <c r="K372" s="10">
        <v>1.8808</v>
      </c>
      <c r="L372" s="10">
        <v>0.55388000000000004</v>
      </c>
      <c r="M372" s="10">
        <v>0.71400000000000008</v>
      </c>
      <c r="N372" s="10">
        <v>0.53279999999999994</v>
      </c>
      <c r="O372" s="10">
        <v>2.8576000000000001</v>
      </c>
      <c r="P372" s="10">
        <v>0.65359999999999996</v>
      </c>
      <c r="Q372" s="10">
        <v>0.81879999999999997</v>
      </c>
    </row>
    <row r="373" spans="1:17" x14ac:dyDescent="0.2">
      <c r="A373">
        <v>369</v>
      </c>
      <c r="B373" s="10">
        <v>0.24018</v>
      </c>
      <c r="C373" s="10">
        <v>1.3436605403979809</v>
      </c>
      <c r="D373" s="10">
        <v>0.29411999999999999</v>
      </c>
      <c r="E373" s="10">
        <v>0.38555</v>
      </c>
      <c r="F373" s="10">
        <v>0.21881355932203392</v>
      </c>
      <c r="G373" s="10">
        <v>0.76869999999999994</v>
      </c>
      <c r="H373" s="10">
        <v>0.254936</v>
      </c>
      <c r="I373" s="10">
        <v>0.28970000000000001</v>
      </c>
      <c r="J373" s="10">
        <v>0.46729999999999999</v>
      </c>
      <c r="K373" s="10">
        <v>1.8864000000000001</v>
      </c>
      <c r="L373" s="10">
        <v>0.55603999999999998</v>
      </c>
      <c r="M373" s="10">
        <v>0.71700000000000008</v>
      </c>
      <c r="N373" s="10">
        <v>0.53490000000000004</v>
      </c>
      <c r="O373" s="10">
        <v>2.8658000000000001</v>
      </c>
      <c r="P373" s="10">
        <v>0.65654999999999997</v>
      </c>
      <c r="Q373" s="10">
        <v>0.82289999999999996</v>
      </c>
    </row>
    <row r="374" spans="1:17" x14ac:dyDescent="0.2">
      <c r="A374">
        <v>370</v>
      </c>
      <c r="B374" s="10">
        <v>0.2414</v>
      </c>
      <c r="C374" s="10">
        <v>1.3474983384263099</v>
      </c>
      <c r="D374" s="10">
        <v>0.29560000000000003</v>
      </c>
      <c r="E374" s="10">
        <v>0.38750000000000001</v>
      </c>
      <c r="F374" s="10">
        <v>0.21966101694915255</v>
      </c>
      <c r="G374" s="10">
        <v>0.77100000000000002</v>
      </c>
      <c r="H374" s="10">
        <v>0.25607999999999997</v>
      </c>
      <c r="I374" s="10">
        <v>0.29100000000000004</v>
      </c>
      <c r="J374" s="10">
        <v>0.46900000000000003</v>
      </c>
      <c r="K374" s="10">
        <v>1.8920000000000001</v>
      </c>
      <c r="L374" s="10">
        <v>0.55820000000000003</v>
      </c>
      <c r="M374" s="10">
        <v>0.72000000000000008</v>
      </c>
      <c r="N374" s="10">
        <v>0.53700000000000003</v>
      </c>
      <c r="O374" s="10">
        <v>2.8740000000000001</v>
      </c>
      <c r="P374" s="10">
        <v>0.65949999999999998</v>
      </c>
      <c r="Q374" s="10">
        <v>0.82699999999999996</v>
      </c>
    </row>
    <row r="375" spans="1:17" x14ac:dyDescent="0.2">
      <c r="A375">
        <v>371</v>
      </c>
      <c r="B375" s="10">
        <v>0.24262000000000003</v>
      </c>
      <c r="C375" s="10">
        <v>1.351336136454639</v>
      </c>
      <c r="D375" s="10">
        <v>0.29708000000000001</v>
      </c>
      <c r="E375" s="10">
        <v>0.38945000000000002</v>
      </c>
      <c r="F375" s="10">
        <v>0.22050847457627121</v>
      </c>
      <c r="G375" s="10">
        <v>0.77329999999999999</v>
      </c>
      <c r="H375" s="10">
        <v>0.25722400000000001</v>
      </c>
      <c r="I375" s="10">
        <v>0.2923</v>
      </c>
      <c r="J375" s="10">
        <v>0.47070000000000001</v>
      </c>
      <c r="K375" s="10">
        <v>1.8976</v>
      </c>
      <c r="L375" s="10">
        <v>0.56035999999999997</v>
      </c>
      <c r="M375" s="10">
        <v>0.72300000000000009</v>
      </c>
      <c r="N375" s="10">
        <v>0.53910000000000002</v>
      </c>
      <c r="O375" s="10">
        <v>2.8822000000000001</v>
      </c>
      <c r="P375" s="10">
        <v>0.66244999999999998</v>
      </c>
      <c r="Q375" s="10">
        <v>0.83109999999999995</v>
      </c>
    </row>
    <row r="376" spans="1:17" x14ac:dyDescent="0.2">
      <c r="A376">
        <v>372</v>
      </c>
      <c r="B376" s="10">
        <v>0.24384000000000003</v>
      </c>
      <c r="C376" s="10">
        <v>1.3551739344829679</v>
      </c>
      <c r="D376" s="10">
        <v>0.29855999999999999</v>
      </c>
      <c r="E376" s="10">
        <v>0.39140000000000003</v>
      </c>
      <c r="F376" s="10">
        <v>0.22135593220338984</v>
      </c>
      <c r="G376" s="10">
        <v>0.77559999999999996</v>
      </c>
      <c r="H376" s="10">
        <v>0.25836799999999999</v>
      </c>
      <c r="I376" s="10">
        <v>0.29360000000000003</v>
      </c>
      <c r="J376" s="10">
        <v>0.47239999999999999</v>
      </c>
      <c r="K376" s="10">
        <v>1.9032</v>
      </c>
      <c r="L376" s="10">
        <v>0.56252000000000002</v>
      </c>
      <c r="M376" s="10">
        <v>0.72600000000000009</v>
      </c>
      <c r="N376" s="10">
        <v>0.54120000000000001</v>
      </c>
      <c r="O376" s="10">
        <v>2.8904000000000001</v>
      </c>
      <c r="P376" s="10">
        <v>0.66539999999999999</v>
      </c>
      <c r="Q376" s="10">
        <v>0.83519999999999994</v>
      </c>
    </row>
    <row r="377" spans="1:17" x14ac:dyDescent="0.2">
      <c r="A377">
        <v>373</v>
      </c>
      <c r="B377" s="10">
        <v>0.24506000000000003</v>
      </c>
      <c r="C377" s="10">
        <v>1.3590117325112969</v>
      </c>
      <c r="D377" s="10">
        <v>0.30004000000000003</v>
      </c>
      <c r="E377" s="10">
        <v>0.39335000000000003</v>
      </c>
      <c r="F377" s="10">
        <v>0.2222033898305085</v>
      </c>
      <c r="G377" s="10">
        <v>0.77789999999999992</v>
      </c>
      <c r="H377" s="10">
        <v>0.25951200000000002</v>
      </c>
      <c r="I377" s="10">
        <v>0.2949</v>
      </c>
      <c r="J377" s="10">
        <v>0.47410000000000002</v>
      </c>
      <c r="K377" s="10">
        <v>1.9088000000000001</v>
      </c>
      <c r="L377" s="10">
        <v>0.56467999999999996</v>
      </c>
      <c r="M377" s="10">
        <v>0.72900000000000009</v>
      </c>
      <c r="N377" s="10">
        <v>0.54330000000000001</v>
      </c>
      <c r="O377" s="10">
        <v>2.8986000000000001</v>
      </c>
      <c r="P377" s="10">
        <v>0.66835</v>
      </c>
      <c r="Q377" s="10">
        <v>0.83929999999999993</v>
      </c>
    </row>
    <row r="378" spans="1:17" x14ac:dyDescent="0.2">
      <c r="A378">
        <v>374</v>
      </c>
      <c r="B378" s="10">
        <v>0.24628000000000003</v>
      </c>
      <c r="C378" s="10">
        <v>1.3628495305396258</v>
      </c>
      <c r="D378" s="10">
        <v>0.30152000000000001</v>
      </c>
      <c r="E378" s="10">
        <v>0.39529999999999998</v>
      </c>
      <c r="F378" s="10">
        <v>0.22305084745762713</v>
      </c>
      <c r="G378" s="10">
        <v>0.7802</v>
      </c>
      <c r="H378" s="10">
        <v>0.260656</v>
      </c>
      <c r="I378" s="10">
        <v>0.29620000000000002</v>
      </c>
      <c r="J378" s="10">
        <v>0.4758</v>
      </c>
      <c r="K378" s="10">
        <v>1.9144000000000001</v>
      </c>
      <c r="L378" s="10">
        <v>0.56684000000000001</v>
      </c>
      <c r="M378" s="10">
        <v>0.7320000000000001</v>
      </c>
      <c r="N378" s="10">
        <v>0.5454</v>
      </c>
      <c r="O378" s="10">
        <v>2.9068000000000001</v>
      </c>
      <c r="P378" s="10">
        <v>0.67130000000000001</v>
      </c>
      <c r="Q378" s="10">
        <v>0.84339999999999993</v>
      </c>
    </row>
    <row r="379" spans="1:17" x14ac:dyDescent="0.2">
      <c r="A379">
        <v>375</v>
      </c>
      <c r="B379" s="10">
        <v>0.24750000000000003</v>
      </c>
      <c r="C379" s="10">
        <v>1.3666873285679548</v>
      </c>
      <c r="D379" s="10">
        <v>0.30300000000000005</v>
      </c>
      <c r="E379" s="10">
        <v>0.39724999999999999</v>
      </c>
      <c r="F379" s="10">
        <v>0.22389830508474579</v>
      </c>
      <c r="G379" s="10">
        <v>0.78249999999999997</v>
      </c>
      <c r="H379" s="10">
        <v>0.26179999999999998</v>
      </c>
      <c r="I379" s="10">
        <v>0.29749999999999999</v>
      </c>
      <c r="J379" s="10">
        <v>0.47750000000000004</v>
      </c>
      <c r="K379" s="10">
        <v>1.92</v>
      </c>
      <c r="L379" s="10">
        <v>0.56899999999999995</v>
      </c>
      <c r="M379" s="10">
        <v>0.7350000000000001</v>
      </c>
      <c r="N379" s="10">
        <v>0.54749999999999999</v>
      </c>
      <c r="O379" s="10">
        <v>2.915</v>
      </c>
      <c r="P379" s="10">
        <v>0.67425000000000002</v>
      </c>
      <c r="Q379" s="10">
        <v>0.84749999999999992</v>
      </c>
    </row>
    <row r="380" spans="1:17" x14ac:dyDescent="0.2">
      <c r="A380">
        <v>376</v>
      </c>
      <c r="B380" s="10">
        <v>0.24872000000000002</v>
      </c>
      <c r="C380" s="10">
        <v>1.3705251265962839</v>
      </c>
      <c r="D380" s="10">
        <v>0.30448000000000003</v>
      </c>
      <c r="E380" s="10">
        <v>0.3992</v>
      </c>
      <c r="F380" s="10">
        <v>0.22474576271186442</v>
      </c>
      <c r="G380" s="10">
        <v>0.78479999999999994</v>
      </c>
      <c r="H380" s="10">
        <v>0.26294400000000001</v>
      </c>
      <c r="I380" s="10">
        <v>0.29880000000000001</v>
      </c>
      <c r="J380" s="10">
        <v>0.47920000000000001</v>
      </c>
      <c r="K380" s="10">
        <v>1.9256</v>
      </c>
      <c r="L380" s="10">
        <v>0.57116</v>
      </c>
      <c r="M380" s="10">
        <v>0.73799999999999999</v>
      </c>
      <c r="N380" s="10">
        <v>0.54959999999999998</v>
      </c>
      <c r="O380" s="10">
        <v>2.9232</v>
      </c>
      <c r="P380" s="10">
        <v>0.67720000000000002</v>
      </c>
      <c r="Q380" s="10">
        <v>0.85160000000000002</v>
      </c>
    </row>
    <row r="381" spans="1:17" x14ac:dyDescent="0.2">
      <c r="A381">
        <v>377</v>
      </c>
      <c r="B381" s="10">
        <v>0.24994000000000002</v>
      </c>
      <c r="C381" s="10">
        <v>1.3743629246246127</v>
      </c>
      <c r="D381" s="10">
        <v>0.30596000000000001</v>
      </c>
      <c r="E381" s="10">
        <v>0.40115000000000001</v>
      </c>
      <c r="F381" s="10">
        <v>0.22559322033898307</v>
      </c>
      <c r="G381" s="10">
        <v>0.78710000000000002</v>
      </c>
      <c r="H381" s="10">
        <v>0.26408799999999999</v>
      </c>
      <c r="I381" s="10">
        <v>0.30010000000000003</v>
      </c>
      <c r="J381" s="10">
        <v>0.48089999999999999</v>
      </c>
      <c r="K381" s="10">
        <v>1.9312</v>
      </c>
      <c r="L381" s="10">
        <v>0.57331999999999994</v>
      </c>
      <c r="M381" s="10">
        <v>0.74099999999999999</v>
      </c>
      <c r="N381" s="10">
        <v>0.55169999999999997</v>
      </c>
      <c r="O381" s="10">
        <v>2.9314</v>
      </c>
      <c r="P381" s="10">
        <v>0.68015000000000003</v>
      </c>
      <c r="Q381" s="10">
        <v>0.85570000000000002</v>
      </c>
    </row>
    <row r="382" spans="1:17" x14ac:dyDescent="0.2">
      <c r="A382">
        <v>378</v>
      </c>
      <c r="B382" s="10">
        <v>0.25115999999999999</v>
      </c>
      <c r="C382" s="10">
        <v>1.3782007226529418</v>
      </c>
      <c r="D382" s="10">
        <v>0.30744000000000005</v>
      </c>
      <c r="E382" s="10">
        <v>0.40310000000000001</v>
      </c>
      <c r="F382" s="10">
        <v>0.22644067796610171</v>
      </c>
      <c r="G382" s="10">
        <v>0.78939999999999999</v>
      </c>
      <c r="H382" s="10">
        <v>0.26523200000000002</v>
      </c>
      <c r="I382" s="10">
        <v>0.3014</v>
      </c>
      <c r="J382" s="10">
        <v>0.48260000000000003</v>
      </c>
      <c r="K382" s="10">
        <v>1.9368000000000001</v>
      </c>
      <c r="L382" s="10">
        <v>0.57547999999999999</v>
      </c>
      <c r="M382" s="10">
        <v>0.74399999999999999</v>
      </c>
      <c r="N382" s="10">
        <v>0.55379999999999996</v>
      </c>
      <c r="O382" s="10">
        <v>2.9396</v>
      </c>
      <c r="P382" s="10">
        <v>0.68310000000000004</v>
      </c>
      <c r="Q382" s="10">
        <v>0.85980000000000001</v>
      </c>
    </row>
    <row r="383" spans="1:17" x14ac:dyDescent="0.2">
      <c r="A383">
        <v>379</v>
      </c>
      <c r="B383" s="10">
        <v>0.25237999999999999</v>
      </c>
      <c r="C383" s="10">
        <v>1.3820385206812706</v>
      </c>
      <c r="D383" s="10">
        <v>0.30892000000000003</v>
      </c>
      <c r="E383" s="10">
        <v>0.40505000000000002</v>
      </c>
      <c r="F383" s="10">
        <v>0.22728813559322036</v>
      </c>
      <c r="G383" s="10">
        <v>0.79169999999999996</v>
      </c>
      <c r="H383" s="10">
        <v>0.266376</v>
      </c>
      <c r="I383" s="10">
        <v>0.30270000000000002</v>
      </c>
      <c r="J383" s="10">
        <v>0.48430000000000001</v>
      </c>
      <c r="K383" s="10">
        <v>1.9424000000000001</v>
      </c>
      <c r="L383" s="10">
        <v>0.57764000000000004</v>
      </c>
      <c r="M383" s="10">
        <v>0.747</v>
      </c>
      <c r="N383" s="10">
        <v>0.55589999999999995</v>
      </c>
      <c r="O383" s="10">
        <v>2.9478</v>
      </c>
      <c r="P383" s="10">
        <v>0.68605000000000005</v>
      </c>
      <c r="Q383" s="10">
        <v>0.8639</v>
      </c>
    </row>
    <row r="384" spans="1:17" x14ac:dyDescent="0.2">
      <c r="A384">
        <v>380</v>
      </c>
      <c r="B384" s="10">
        <v>0.25360000000000005</v>
      </c>
      <c r="C384" s="10">
        <v>1.3858763187095997</v>
      </c>
      <c r="D384" s="10">
        <v>0.31040000000000001</v>
      </c>
      <c r="E384" s="10">
        <v>0.40700000000000003</v>
      </c>
      <c r="F384" s="10">
        <v>0.22813559322033899</v>
      </c>
      <c r="G384" s="10">
        <v>0.79399999999999993</v>
      </c>
      <c r="H384" s="10">
        <v>0.26751999999999998</v>
      </c>
      <c r="I384" s="10">
        <v>0.30399999999999999</v>
      </c>
      <c r="J384" s="10">
        <v>0.48599999999999999</v>
      </c>
      <c r="K384" s="10">
        <v>1.948</v>
      </c>
      <c r="L384" s="10">
        <v>0.57979999999999998</v>
      </c>
      <c r="M384" s="10">
        <v>0.75</v>
      </c>
      <c r="N384" s="10">
        <v>0.55799999999999994</v>
      </c>
      <c r="O384" s="10">
        <v>2.956</v>
      </c>
      <c r="P384" s="10">
        <v>0.68900000000000006</v>
      </c>
      <c r="Q384" s="10">
        <v>0.86799999999999999</v>
      </c>
    </row>
    <row r="385" spans="1:17" x14ac:dyDescent="0.2">
      <c r="A385">
        <v>381</v>
      </c>
      <c r="B385" s="10">
        <v>0.25482000000000005</v>
      </c>
      <c r="C385" s="10">
        <v>1.3897141167379288</v>
      </c>
      <c r="D385" s="10">
        <v>0.31188000000000005</v>
      </c>
      <c r="E385" s="10">
        <v>0.40894999999999998</v>
      </c>
      <c r="F385" s="10">
        <v>0.22898305084745765</v>
      </c>
      <c r="G385" s="10">
        <v>0.79630000000000001</v>
      </c>
      <c r="H385" s="10">
        <v>0.26866400000000001</v>
      </c>
      <c r="I385" s="10">
        <v>0.30530000000000002</v>
      </c>
      <c r="J385" s="10">
        <v>0.48770000000000002</v>
      </c>
      <c r="K385" s="10">
        <v>1.9536</v>
      </c>
      <c r="L385" s="10">
        <v>0.58196000000000003</v>
      </c>
      <c r="M385" s="10">
        <v>0.753</v>
      </c>
      <c r="N385" s="10">
        <v>0.56009999999999993</v>
      </c>
      <c r="O385" s="10">
        <v>2.9641999999999999</v>
      </c>
      <c r="P385" s="10">
        <v>0.69194999999999995</v>
      </c>
      <c r="Q385" s="10">
        <v>0.87209999999999999</v>
      </c>
    </row>
    <row r="386" spans="1:17" x14ac:dyDescent="0.2">
      <c r="A386">
        <v>382</v>
      </c>
      <c r="B386" s="10">
        <v>0.25604000000000005</v>
      </c>
      <c r="C386" s="10">
        <v>1.3935519147662576</v>
      </c>
      <c r="D386" s="10">
        <v>0.31336000000000003</v>
      </c>
      <c r="E386" s="10">
        <v>0.41089999999999999</v>
      </c>
      <c r="F386" s="10">
        <v>0.22983050847457628</v>
      </c>
      <c r="G386" s="10">
        <v>0.79859999999999998</v>
      </c>
      <c r="H386" s="10">
        <v>0.26980799999999999</v>
      </c>
      <c r="I386" s="10">
        <v>0.30660000000000004</v>
      </c>
      <c r="J386" s="10">
        <v>0.4894</v>
      </c>
      <c r="K386" s="10">
        <v>1.9592000000000001</v>
      </c>
      <c r="L386" s="10">
        <v>0.58411999999999997</v>
      </c>
      <c r="M386" s="10">
        <v>0.75600000000000001</v>
      </c>
      <c r="N386" s="10">
        <v>0.56220000000000003</v>
      </c>
      <c r="O386" s="10">
        <v>2.9723999999999999</v>
      </c>
      <c r="P386" s="10">
        <v>0.69489999999999996</v>
      </c>
      <c r="Q386" s="10">
        <v>0.87619999999999998</v>
      </c>
    </row>
    <row r="387" spans="1:17" x14ac:dyDescent="0.2">
      <c r="A387">
        <v>383</v>
      </c>
      <c r="B387" s="10">
        <v>0.25726000000000004</v>
      </c>
      <c r="C387" s="10">
        <v>1.3973897127945867</v>
      </c>
      <c r="D387" s="10">
        <v>0.31484000000000001</v>
      </c>
      <c r="E387" s="10">
        <v>0.41284999999999999</v>
      </c>
      <c r="F387" s="10">
        <v>0.23067796610169494</v>
      </c>
      <c r="G387" s="10">
        <v>0.80089999999999995</v>
      </c>
      <c r="H387" s="10">
        <v>0.27095199999999997</v>
      </c>
      <c r="I387" s="10">
        <v>0.30790000000000001</v>
      </c>
      <c r="J387" s="10">
        <v>0.49110000000000004</v>
      </c>
      <c r="K387" s="10">
        <v>1.9648000000000001</v>
      </c>
      <c r="L387" s="10">
        <v>0.58628000000000002</v>
      </c>
      <c r="M387" s="10">
        <v>0.75900000000000001</v>
      </c>
      <c r="N387" s="10">
        <v>0.56430000000000002</v>
      </c>
      <c r="O387" s="10">
        <v>2.9805999999999999</v>
      </c>
      <c r="P387" s="10">
        <v>0.69784999999999997</v>
      </c>
      <c r="Q387" s="10">
        <v>0.88029999999999997</v>
      </c>
    </row>
    <row r="388" spans="1:17" x14ac:dyDescent="0.2">
      <c r="A388">
        <v>384</v>
      </c>
      <c r="B388" s="10">
        <v>0.25848000000000004</v>
      </c>
      <c r="C388" s="10">
        <v>1.4012275108229155</v>
      </c>
      <c r="D388" s="10">
        <v>0.31632000000000005</v>
      </c>
      <c r="E388" s="10">
        <v>0.4148</v>
      </c>
      <c r="F388" s="10">
        <v>0.23152542372881357</v>
      </c>
      <c r="G388" s="10">
        <v>0.80320000000000003</v>
      </c>
      <c r="H388" s="10">
        <v>0.272096</v>
      </c>
      <c r="I388" s="10">
        <v>0.30920000000000003</v>
      </c>
      <c r="J388" s="10">
        <v>0.49280000000000002</v>
      </c>
      <c r="K388" s="10">
        <v>1.9704000000000002</v>
      </c>
      <c r="L388" s="10">
        <v>0.58843999999999996</v>
      </c>
      <c r="M388" s="10">
        <v>0.76200000000000001</v>
      </c>
      <c r="N388" s="10">
        <v>0.56640000000000001</v>
      </c>
      <c r="O388" s="10">
        <v>2.9887999999999999</v>
      </c>
      <c r="P388" s="10">
        <v>0.70079999999999998</v>
      </c>
      <c r="Q388" s="10">
        <v>0.88439999999999996</v>
      </c>
    </row>
    <row r="389" spans="1:17" x14ac:dyDescent="0.2">
      <c r="A389">
        <v>385</v>
      </c>
      <c r="B389" s="10">
        <v>0.25970000000000004</v>
      </c>
      <c r="C389" s="10">
        <v>1.4050653088512446</v>
      </c>
      <c r="D389" s="10">
        <v>0.31780000000000003</v>
      </c>
      <c r="E389" s="10">
        <v>0.41675000000000001</v>
      </c>
      <c r="F389" s="10">
        <v>0.23237288135593223</v>
      </c>
      <c r="G389" s="10">
        <v>0.80549999999999999</v>
      </c>
      <c r="H389" s="10">
        <v>0.27323999999999998</v>
      </c>
      <c r="I389" s="10">
        <v>0.3105</v>
      </c>
      <c r="J389" s="10">
        <v>0.4945</v>
      </c>
      <c r="K389" s="10">
        <v>1.976</v>
      </c>
      <c r="L389" s="10">
        <v>0.59060000000000001</v>
      </c>
      <c r="M389" s="10">
        <v>0.76500000000000001</v>
      </c>
      <c r="N389" s="10">
        <v>0.56850000000000001</v>
      </c>
      <c r="O389" s="10">
        <v>2.9969999999999999</v>
      </c>
      <c r="P389" s="10">
        <v>0.70374999999999999</v>
      </c>
      <c r="Q389" s="10">
        <v>0.88849999999999996</v>
      </c>
    </row>
    <row r="390" spans="1:17" x14ac:dyDescent="0.2">
      <c r="A390">
        <v>386</v>
      </c>
      <c r="B390" s="10">
        <v>0.26092000000000004</v>
      </c>
      <c r="C390" s="10">
        <v>1.4089031068795737</v>
      </c>
      <c r="D390" s="10">
        <v>0.31928000000000001</v>
      </c>
      <c r="E390" s="10">
        <v>0.41870000000000002</v>
      </c>
      <c r="F390" s="10">
        <v>0.23322033898305086</v>
      </c>
      <c r="G390" s="10">
        <v>0.80779999999999996</v>
      </c>
      <c r="H390" s="10">
        <v>0.27438400000000002</v>
      </c>
      <c r="I390" s="10">
        <v>0.31180000000000002</v>
      </c>
      <c r="J390" s="10">
        <v>0.49620000000000003</v>
      </c>
      <c r="K390" s="10">
        <v>1.9816</v>
      </c>
      <c r="L390" s="10">
        <v>0.59275999999999995</v>
      </c>
      <c r="M390" s="10">
        <v>0.76800000000000002</v>
      </c>
      <c r="N390" s="10">
        <v>0.5706</v>
      </c>
      <c r="O390" s="10">
        <v>3.0051999999999999</v>
      </c>
      <c r="P390" s="10">
        <v>0.70669999999999999</v>
      </c>
      <c r="Q390" s="10">
        <v>0.89259999999999995</v>
      </c>
    </row>
    <row r="391" spans="1:17" x14ac:dyDescent="0.2">
      <c r="A391">
        <v>387</v>
      </c>
      <c r="B391" s="10">
        <v>0.26214000000000004</v>
      </c>
      <c r="C391" s="10">
        <v>1.4127409049079025</v>
      </c>
      <c r="D391" s="10">
        <v>0.32076000000000005</v>
      </c>
      <c r="E391" s="10">
        <v>0.42065000000000002</v>
      </c>
      <c r="F391" s="10">
        <v>0.23406779661016952</v>
      </c>
      <c r="G391" s="10">
        <v>0.81009999999999993</v>
      </c>
      <c r="H391" s="10">
        <v>0.275528</v>
      </c>
      <c r="I391" s="10">
        <v>0.31309999999999999</v>
      </c>
      <c r="J391" s="10">
        <v>0.49790000000000001</v>
      </c>
      <c r="K391" s="10">
        <v>1.9872000000000001</v>
      </c>
      <c r="L391" s="10">
        <v>0.59492</v>
      </c>
      <c r="M391" s="10">
        <v>0.77100000000000002</v>
      </c>
      <c r="N391" s="10">
        <v>0.57269999999999999</v>
      </c>
      <c r="O391" s="10">
        <v>3.0133999999999999</v>
      </c>
      <c r="P391" s="10">
        <v>0.70965</v>
      </c>
      <c r="Q391" s="10">
        <v>0.89669999999999994</v>
      </c>
    </row>
    <row r="392" spans="1:17" x14ac:dyDescent="0.2">
      <c r="A392">
        <v>388</v>
      </c>
      <c r="B392" s="10">
        <v>0.26336000000000004</v>
      </c>
      <c r="C392" s="10">
        <v>1.4165787029362316</v>
      </c>
      <c r="D392" s="10">
        <v>0.32224000000000003</v>
      </c>
      <c r="E392" s="10">
        <v>0.42260000000000003</v>
      </c>
      <c r="F392" s="10">
        <v>0.23491525423728815</v>
      </c>
      <c r="G392" s="10">
        <v>0.81240000000000001</v>
      </c>
      <c r="H392" s="10">
        <v>0.27667199999999997</v>
      </c>
      <c r="I392" s="10">
        <v>0.31440000000000001</v>
      </c>
      <c r="J392" s="10">
        <v>0.49959999999999999</v>
      </c>
      <c r="K392" s="10">
        <v>1.9928000000000001</v>
      </c>
      <c r="L392" s="10">
        <v>0.59707999999999994</v>
      </c>
      <c r="M392" s="10">
        <v>0.77400000000000002</v>
      </c>
      <c r="N392" s="10">
        <v>0.57479999999999998</v>
      </c>
      <c r="O392" s="10">
        <v>3.0216000000000003</v>
      </c>
      <c r="P392" s="10">
        <v>0.71260000000000001</v>
      </c>
      <c r="Q392" s="10">
        <v>0.90079999999999993</v>
      </c>
    </row>
    <row r="393" spans="1:17" x14ac:dyDescent="0.2">
      <c r="A393">
        <v>389</v>
      </c>
      <c r="B393" s="10">
        <v>0.26458000000000004</v>
      </c>
      <c r="C393" s="10">
        <v>1.4204165009645604</v>
      </c>
      <c r="D393" s="10">
        <v>0.32372000000000001</v>
      </c>
      <c r="E393" s="10">
        <v>0.42454999999999998</v>
      </c>
      <c r="F393" s="10">
        <v>0.23576271186440681</v>
      </c>
      <c r="G393" s="10">
        <v>0.81469999999999998</v>
      </c>
      <c r="H393" s="10">
        <v>0.27781600000000001</v>
      </c>
      <c r="I393" s="10">
        <v>0.31570000000000004</v>
      </c>
      <c r="J393" s="10">
        <v>0.50129999999999997</v>
      </c>
      <c r="K393" s="10">
        <v>1.9984</v>
      </c>
      <c r="L393" s="10">
        <v>0.59923999999999999</v>
      </c>
      <c r="M393" s="10">
        <v>0.77700000000000002</v>
      </c>
      <c r="N393" s="10">
        <v>0.57689999999999997</v>
      </c>
      <c r="O393" s="10">
        <v>3.0298000000000003</v>
      </c>
      <c r="P393" s="10">
        <v>0.71555000000000002</v>
      </c>
      <c r="Q393" s="10">
        <v>0.90489999999999993</v>
      </c>
    </row>
    <row r="394" spans="1:17" x14ac:dyDescent="0.2">
      <c r="A394">
        <v>390</v>
      </c>
      <c r="B394" s="10">
        <v>0.26580000000000004</v>
      </c>
      <c r="C394" s="10">
        <v>1.4242542989928895</v>
      </c>
      <c r="D394" s="10">
        <v>0.32520000000000004</v>
      </c>
      <c r="E394" s="10">
        <v>0.42649999999999999</v>
      </c>
      <c r="F394" s="10">
        <v>0.23661016949152544</v>
      </c>
      <c r="G394" s="10">
        <v>0.81699999999999995</v>
      </c>
      <c r="H394" s="10">
        <v>0.27895999999999999</v>
      </c>
      <c r="I394" s="10">
        <v>0.317</v>
      </c>
      <c r="J394" s="10">
        <v>0.503</v>
      </c>
      <c r="K394" s="10">
        <v>2.004</v>
      </c>
      <c r="L394" s="10">
        <v>0.60140000000000005</v>
      </c>
      <c r="M394" s="10">
        <v>0.78</v>
      </c>
      <c r="N394" s="10">
        <v>0.57899999999999996</v>
      </c>
      <c r="O394" s="10">
        <v>3.0380000000000003</v>
      </c>
      <c r="P394" s="10">
        <v>0.71850000000000003</v>
      </c>
      <c r="Q394" s="10">
        <v>0.90899999999999992</v>
      </c>
    </row>
    <row r="395" spans="1:17" x14ac:dyDescent="0.2">
      <c r="A395">
        <v>391</v>
      </c>
      <c r="B395" s="10">
        <v>0.26702000000000004</v>
      </c>
      <c r="C395" s="10">
        <v>1.4280920970212185</v>
      </c>
      <c r="D395" s="10">
        <v>0.32668000000000003</v>
      </c>
      <c r="E395" s="10">
        <v>0.42845</v>
      </c>
      <c r="F395" s="10">
        <v>0.2374576271186441</v>
      </c>
      <c r="G395" s="10">
        <v>0.81929999999999992</v>
      </c>
      <c r="H395" s="10">
        <v>0.28010400000000002</v>
      </c>
      <c r="I395" s="10">
        <v>0.31830000000000003</v>
      </c>
      <c r="J395" s="10">
        <v>0.50470000000000004</v>
      </c>
      <c r="K395" s="10">
        <v>2.0095999999999998</v>
      </c>
      <c r="L395" s="10">
        <v>0.60355999999999999</v>
      </c>
      <c r="M395" s="10">
        <v>0.78300000000000003</v>
      </c>
      <c r="N395" s="10">
        <v>0.58109999999999995</v>
      </c>
      <c r="O395" s="10">
        <v>3.0462000000000002</v>
      </c>
      <c r="P395" s="10">
        <v>0.72145000000000004</v>
      </c>
      <c r="Q395" s="10">
        <v>0.91309999999999991</v>
      </c>
    </row>
    <row r="396" spans="1:17" x14ac:dyDescent="0.2">
      <c r="A396">
        <v>392</v>
      </c>
      <c r="B396" s="10">
        <v>0.26824000000000003</v>
      </c>
      <c r="C396" s="10">
        <v>1.4319298950495474</v>
      </c>
      <c r="D396" s="10">
        <v>0.32816000000000001</v>
      </c>
      <c r="E396" s="10">
        <v>0.4304</v>
      </c>
      <c r="F396" s="10">
        <v>0.23830508474576273</v>
      </c>
      <c r="G396" s="10">
        <v>0.8216</v>
      </c>
      <c r="H396" s="10">
        <v>0.281248</v>
      </c>
      <c r="I396" s="10">
        <v>0.3196</v>
      </c>
      <c r="J396" s="10">
        <v>0.50639999999999996</v>
      </c>
      <c r="K396" s="10">
        <v>2.0152000000000001</v>
      </c>
      <c r="L396" s="10">
        <v>0.60572000000000004</v>
      </c>
      <c r="M396" s="10">
        <v>0.78600000000000003</v>
      </c>
      <c r="N396" s="10">
        <v>0.58319999999999994</v>
      </c>
      <c r="O396" s="10">
        <v>3.0544000000000002</v>
      </c>
      <c r="P396" s="10">
        <v>0.72440000000000004</v>
      </c>
      <c r="Q396" s="10">
        <v>0.91720000000000002</v>
      </c>
    </row>
    <row r="397" spans="1:17" x14ac:dyDescent="0.2">
      <c r="A397">
        <v>393</v>
      </c>
      <c r="B397" s="10">
        <v>0.26946000000000003</v>
      </c>
      <c r="C397" s="10">
        <v>1.4357676930778764</v>
      </c>
      <c r="D397" s="10">
        <v>0.32964000000000004</v>
      </c>
      <c r="E397" s="10">
        <v>0.43235000000000001</v>
      </c>
      <c r="F397" s="10">
        <v>0.23915254237288139</v>
      </c>
      <c r="G397" s="10">
        <v>0.82389999999999997</v>
      </c>
      <c r="H397" s="10">
        <v>0.28239199999999998</v>
      </c>
      <c r="I397" s="10">
        <v>0.32090000000000002</v>
      </c>
      <c r="J397" s="10">
        <v>0.5081</v>
      </c>
      <c r="K397" s="10">
        <v>2.0207999999999999</v>
      </c>
      <c r="L397" s="10">
        <v>0.60787999999999998</v>
      </c>
      <c r="M397" s="10">
        <v>0.78900000000000003</v>
      </c>
      <c r="N397" s="10">
        <v>0.58529999999999993</v>
      </c>
      <c r="O397" s="10">
        <v>3.0626000000000002</v>
      </c>
      <c r="P397" s="10">
        <v>0.72735000000000005</v>
      </c>
      <c r="Q397" s="10">
        <v>0.92130000000000001</v>
      </c>
    </row>
    <row r="398" spans="1:17" x14ac:dyDescent="0.2">
      <c r="A398">
        <v>394</v>
      </c>
      <c r="B398" s="10">
        <v>0.27068000000000003</v>
      </c>
      <c r="C398" s="10">
        <v>1.4396054911062053</v>
      </c>
      <c r="D398" s="10">
        <v>0.33112000000000003</v>
      </c>
      <c r="E398" s="10">
        <v>0.43430000000000002</v>
      </c>
      <c r="F398" s="10">
        <v>0.24000000000000002</v>
      </c>
      <c r="G398" s="10">
        <v>0.82619999999999993</v>
      </c>
      <c r="H398" s="10">
        <v>0.28353600000000001</v>
      </c>
      <c r="I398" s="10">
        <v>0.32220000000000004</v>
      </c>
      <c r="J398" s="10">
        <v>0.50980000000000003</v>
      </c>
      <c r="K398" s="10">
        <v>2.0264000000000002</v>
      </c>
      <c r="L398" s="10">
        <v>0.61004000000000003</v>
      </c>
      <c r="M398" s="10">
        <v>0.79200000000000004</v>
      </c>
      <c r="N398" s="10">
        <v>0.58740000000000003</v>
      </c>
      <c r="O398" s="10">
        <v>3.0708000000000002</v>
      </c>
      <c r="P398" s="10">
        <v>0.73029999999999995</v>
      </c>
      <c r="Q398" s="10">
        <v>0.9254</v>
      </c>
    </row>
    <row r="399" spans="1:17" x14ac:dyDescent="0.2">
      <c r="A399">
        <v>395</v>
      </c>
      <c r="B399" s="10">
        <v>0.27190000000000003</v>
      </c>
      <c r="C399" s="10">
        <v>1.4434432891345343</v>
      </c>
      <c r="D399" s="10">
        <v>0.33260000000000001</v>
      </c>
      <c r="E399" s="10">
        <v>0.43625000000000003</v>
      </c>
      <c r="F399" s="10">
        <v>0.24084745762711865</v>
      </c>
      <c r="G399" s="10">
        <v>0.82850000000000001</v>
      </c>
      <c r="H399" s="10">
        <v>0.28467999999999999</v>
      </c>
      <c r="I399" s="10">
        <v>0.32350000000000001</v>
      </c>
      <c r="J399" s="10">
        <v>0.51150000000000007</v>
      </c>
      <c r="K399" s="10">
        <v>2.032</v>
      </c>
      <c r="L399" s="10">
        <v>0.61219999999999997</v>
      </c>
      <c r="M399" s="10">
        <v>0.79500000000000004</v>
      </c>
      <c r="N399" s="10">
        <v>0.58950000000000002</v>
      </c>
      <c r="O399" s="10">
        <v>3.0790000000000002</v>
      </c>
      <c r="P399" s="10">
        <v>0.73324999999999996</v>
      </c>
      <c r="Q399" s="10">
        <v>0.92949999999999999</v>
      </c>
    </row>
    <row r="400" spans="1:17" x14ac:dyDescent="0.2">
      <c r="A400">
        <v>396</v>
      </c>
      <c r="B400" s="10">
        <v>0.27312000000000003</v>
      </c>
      <c r="C400" s="10">
        <v>1.4472810871628634</v>
      </c>
      <c r="D400" s="10">
        <v>0.33408000000000004</v>
      </c>
      <c r="E400" s="10">
        <v>0.43820000000000003</v>
      </c>
      <c r="F400" s="10">
        <v>0.24169491525423731</v>
      </c>
      <c r="G400" s="10">
        <v>0.83079999999999998</v>
      </c>
      <c r="H400" s="10">
        <v>0.28582399999999997</v>
      </c>
      <c r="I400" s="10">
        <v>0.32480000000000003</v>
      </c>
      <c r="J400" s="10">
        <v>0.51319999999999999</v>
      </c>
      <c r="K400" s="10">
        <v>2.0375999999999999</v>
      </c>
      <c r="L400" s="10">
        <v>0.61436000000000002</v>
      </c>
      <c r="M400" s="10">
        <v>0.79800000000000004</v>
      </c>
      <c r="N400" s="10">
        <v>0.59160000000000001</v>
      </c>
      <c r="O400" s="10">
        <v>3.0872000000000002</v>
      </c>
      <c r="P400" s="10">
        <v>0.73619999999999997</v>
      </c>
      <c r="Q400" s="10">
        <v>0.93359999999999999</v>
      </c>
    </row>
    <row r="401" spans="1:17" x14ac:dyDescent="0.2">
      <c r="A401">
        <v>397</v>
      </c>
      <c r="B401" s="10">
        <v>0.27434000000000003</v>
      </c>
      <c r="C401" s="10">
        <v>1.4511188851911923</v>
      </c>
      <c r="D401" s="10">
        <v>0.33556000000000002</v>
      </c>
      <c r="E401" s="10">
        <v>0.44014999999999999</v>
      </c>
      <c r="F401" s="10">
        <v>0.24254237288135594</v>
      </c>
      <c r="G401" s="10">
        <v>0.83309999999999995</v>
      </c>
      <c r="H401" s="10">
        <v>0.286968</v>
      </c>
      <c r="I401" s="10">
        <v>0.3261</v>
      </c>
      <c r="J401" s="10">
        <v>0.51490000000000002</v>
      </c>
      <c r="K401" s="10">
        <v>2.0432000000000001</v>
      </c>
      <c r="L401" s="10">
        <v>0.61651999999999996</v>
      </c>
      <c r="M401" s="10">
        <v>0.80100000000000005</v>
      </c>
      <c r="N401" s="10">
        <v>0.59370000000000001</v>
      </c>
      <c r="O401" s="10">
        <v>3.0954000000000002</v>
      </c>
      <c r="P401" s="10">
        <v>0.73914999999999997</v>
      </c>
      <c r="Q401" s="10">
        <v>0.93769999999999998</v>
      </c>
    </row>
    <row r="402" spans="1:17" x14ac:dyDescent="0.2">
      <c r="A402">
        <v>398</v>
      </c>
      <c r="B402" s="10">
        <v>0.27556000000000003</v>
      </c>
      <c r="C402" s="10">
        <v>1.4549566832195213</v>
      </c>
      <c r="D402" s="10">
        <v>0.33704000000000001</v>
      </c>
      <c r="E402" s="10">
        <v>0.44209999999999999</v>
      </c>
      <c r="F402" s="10">
        <v>0.2433898305084746</v>
      </c>
      <c r="G402" s="10">
        <v>0.83539999999999992</v>
      </c>
      <c r="H402" s="10">
        <v>0.28811199999999998</v>
      </c>
      <c r="I402" s="10">
        <v>0.32740000000000002</v>
      </c>
      <c r="J402" s="10">
        <v>0.51660000000000006</v>
      </c>
      <c r="K402" s="10">
        <v>2.0488</v>
      </c>
      <c r="L402" s="10">
        <v>0.61868000000000001</v>
      </c>
      <c r="M402" s="10">
        <v>0.80400000000000005</v>
      </c>
      <c r="N402" s="10">
        <v>0.5958</v>
      </c>
      <c r="O402" s="10">
        <v>3.1036000000000001</v>
      </c>
      <c r="P402" s="10">
        <v>0.74209999999999998</v>
      </c>
      <c r="Q402" s="10">
        <v>0.94179999999999997</v>
      </c>
    </row>
    <row r="403" spans="1:17" x14ac:dyDescent="0.2">
      <c r="A403">
        <v>399</v>
      </c>
      <c r="B403" s="10">
        <v>0.27678000000000003</v>
      </c>
      <c r="C403" s="10">
        <v>1.4587944812478502</v>
      </c>
      <c r="D403" s="10">
        <v>0.33852000000000004</v>
      </c>
      <c r="E403" s="10">
        <v>0.44405</v>
      </c>
      <c r="F403" s="10">
        <v>0.24423728813559323</v>
      </c>
      <c r="G403" s="10">
        <v>0.8377</v>
      </c>
      <c r="H403" s="10">
        <v>0.28925600000000001</v>
      </c>
      <c r="I403" s="10">
        <v>0.32869999999999999</v>
      </c>
      <c r="J403" s="10">
        <v>0.51829999999999998</v>
      </c>
      <c r="K403" s="10">
        <v>2.0544000000000002</v>
      </c>
      <c r="L403" s="10">
        <v>0.62083999999999995</v>
      </c>
      <c r="M403" s="10">
        <v>0.80700000000000005</v>
      </c>
      <c r="N403" s="10">
        <v>0.59789999999999999</v>
      </c>
      <c r="O403" s="10">
        <v>3.1118000000000001</v>
      </c>
      <c r="P403" s="10">
        <v>0.74504999999999999</v>
      </c>
      <c r="Q403" s="10">
        <v>0.94589999999999996</v>
      </c>
    </row>
    <row r="404" spans="1:17" x14ac:dyDescent="0.2">
      <c r="A404">
        <v>400</v>
      </c>
      <c r="B404" s="10">
        <v>0.27800000000000002</v>
      </c>
      <c r="C404" s="10">
        <v>1.4626322792761792</v>
      </c>
      <c r="D404" s="10">
        <v>0.34</v>
      </c>
      <c r="E404" s="10">
        <v>0.44600000000000001</v>
      </c>
      <c r="F404" s="10">
        <v>0.24508474576271189</v>
      </c>
      <c r="G404" s="10">
        <v>0.84</v>
      </c>
      <c r="H404" s="10">
        <v>0.29039999999999999</v>
      </c>
      <c r="I404" s="10">
        <v>0.33</v>
      </c>
      <c r="J404" s="10">
        <v>0.52</v>
      </c>
      <c r="K404" s="10">
        <v>2.06</v>
      </c>
      <c r="L404" s="10">
        <v>0.623</v>
      </c>
      <c r="M404" s="10">
        <v>0.81</v>
      </c>
      <c r="N404" s="10">
        <v>0.6</v>
      </c>
      <c r="O404" s="10">
        <v>3.12</v>
      </c>
      <c r="P404" s="10">
        <v>0.748</v>
      </c>
      <c r="Q404" s="10">
        <v>0.95</v>
      </c>
    </row>
    <row r="405" spans="1:17" x14ac:dyDescent="0.2">
      <c r="A405">
        <v>401</v>
      </c>
      <c r="B405" s="10">
        <v>0.27955000000000002</v>
      </c>
      <c r="C405" s="10">
        <v>1.4666212252434123</v>
      </c>
      <c r="D405" s="10">
        <v>0.34192</v>
      </c>
      <c r="E405" s="10">
        <v>0.44852000000000003</v>
      </c>
      <c r="F405" s="10">
        <v>0.24593220338983052</v>
      </c>
      <c r="G405" s="10">
        <v>0.8427</v>
      </c>
      <c r="H405" s="10">
        <v>0.29251199999999999</v>
      </c>
      <c r="I405" s="10">
        <v>0.33240000000000003</v>
      </c>
      <c r="J405" s="10">
        <v>0.52215</v>
      </c>
      <c r="K405" s="10">
        <v>2.0659000000000001</v>
      </c>
      <c r="L405" s="10">
        <v>0.62570000000000003</v>
      </c>
      <c r="M405" s="10">
        <v>0.81370000000000009</v>
      </c>
      <c r="N405" s="10">
        <v>0.60275000000000001</v>
      </c>
      <c r="O405" s="10">
        <v>3.1284000000000001</v>
      </c>
      <c r="P405" s="10">
        <v>0.75168999999999997</v>
      </c>
      <c r="Q405" s="10">
        <v>0.95499999999999996</v>
      </c>
    </row>
    <row r="406" spans="1:17" x14ac:dyDescent="0.2">
      <c r="A406">
        <v>402</v>
      </c>
      <c r="B406" s="10">
        <v>0.28110000000000002</v>
      </c>
      <c r="C406" s="10">
        <v>1.4706101712106454</v>
      </c>
      <c r="D406" s="10">
        <v>0.34384000000000003</v>
      </c>
      <c r="E406" s="10">
        <v>0.45104</v>
      </c>
      <c r="F406" s="10">
        <v>0.24677966101694918</v>
      </c>
      <c r="G406" s="10">
        <v>0.84539999999999993</v>
      </c>
      <c r="H406" s="10">
        <v>0.294624</v>
      </c>
      <c r="I406" s="10">
        <v>0.33479999999999999</v>
      </c>
      <c r="J406" s="10">
        <v>0.52429999999999999</v>
      </c>
      <c r="K406" s="10">
        <v>2.0718000000000001</v>
      </c>
      <c r="L406" s="10">
        <v>0.62839999999999996</v>
      </c>
      <c r="M406" s="10">
        <v>0.81740000000000002</v>
      </c>
      <c r="N406" s="10">
        <v>0.60549999999999993</v>
      </c>
      <c r="O406" s="10">
        <v>3.1368</v>
      </c>
      <c r="P406" s="10">
        <v>0.75538000000000005</v>
      </c>
      <c r="Q406" s="10">
        <v>0.96</v>
      </c>
    </row>
    <row r="407" spans="1:17" x14ac:dyDescent="0.2">
      <c r="A407">
        <v>403</v>
      </c>
      <c r="B407" s="10">
        <v>0.28265000000000001</v>
      </c>
      <c r="C407" s="10">
        <v>1.4745991171778785</v>
      </c>
      <c r="D407" s="10">
        <v>0.34576000000000001</v>
      </c>
      <c r="E407" s="10">
        <v>0.45356000000000002</v>
      </c>
      <c r="F407" s="10">
        <v>0.24762711864406781</v>
      </c>
      <c r="G407" s="10">
        <v>0.84809999999999997</v>
      </c>
      <c r="H407" s="10">
        <v>0.296736</v>
      </c>
      <c r="I407" s="10">
        <v>0.3372</v>
      </c>
      <c r="J407" s="10">
        <v>0.52644999999999997</v>
      </c>
      <c r="K407" s="10">
        <v>2.0777000000000001</v>
      </c>
      <c r="L407" s="10">
        <v>0.63109999999999999</v>
      </c>
      <c r="M407" s="10">
        <v>0.82110000000000005</v>
      </c>
      <c r="N407" s="10">
        <v>0.60824999999999996</v>
      </c>
      <c r="O407" s="10">
        <v>3.1452</v>
      </c>
      <c r="P407" s="10">
        <v>0.75907000000000002</v>
      </c>
      <c r="Q407" s="10">
        <v>0.96499999999999997</v>
      </c>
    </row>
    <row r="408" spans="1:17" x14ac:dyDescent="0.2">
      <c r="A408">
        <v>404</v>
      </c>
      <c r="B408" s="10">
        <v>0.28420000000000001</v>
      </c>
      <c r="C408" s="10">
        <v>1.4785880631451116</v>
      </c>
      <c r="D408" s="10">
        <v>0.34768000000000004</v>
      </c>
      <c r="E408" s="10">
        <v>0.45607999999999999</v>
      </c>
      <c r="F408" s="10">
        <v>0.24847457627118646</v>
      </c>
      <c r="G408" s="10">
        <v>0.8508</v>
      </c>
      <c r="H408" s="10">
        <v>0.298848</v>
      </c>
      <c r="I408" s="10">
        <v>0.33960000000000001</v>
      </c>
      <c r="J408" s="10">
        <v>0.52860000000000007</v>
      </c>
      <c r="K408" s="10">
        <v>2.0836000000000001</v>
      </c>
      <c r="L408" s="10">
        <v>0.63380000000000003</v>
      </c>
      <c r="M408" s="10">
        <v>0.82480000000000009</v>
      </c>
      <c r="N408" s="10">
        <v>0.61099999999999999</v>
      </c>
      <c r="O408" s="10">
        <v>3.1536</v>
      </c>
      <c r="P408" s="10">
        <v>0.76275999999999999</v>
      </c>
      <c r="Q408" s="10">
        <v>0.97</v>
      </c>
    </row>
    <row r="409" spans="1:17" x14ac:dyDescent="0.2">
      <c r="A409">
        <v>405</v>
      </c>
      <c r="B409" s="10">
        <v>0.28575</v>
      </c>
      <c r="C409" s="10">
        <v>1.4825770091123447</v>
      </c>
      <c r="D409" s="10">
        <v>0.34960000000000002</v>
      </c>
      <c r="E409" s="10">
        <v>0.45860000000000001</v>
      </c>
      <c r="F409" s="10">
        <v>0.2493220338983051</v>
      </c>
      <c r="G409" s="10">
        <v>0.85349999999999993</v>
      </c>
      <c r="H409" s="10">
        <v>0.30096000000000001</v>
      </c>
      <c r="I409" s="10">
        <v>0.34200000000000003</v>
      </c>
      <c r="J409" s="10">
        <v>0.53075000000000006</v>
      </c>
      <c r="K409" s="10">
        <v>2.0895000000000001</v>
      </c>
      <c r="L409" s="10">
        <v>0.63649999999999995</v>
      </c>
      <c r="M409" s="10">
        <v>0.82850000000000001</v>
      </c>
      <c r="N409" s="10">
        <v>0.61375000000000002</v>
      </c>
      <c r="O409" s="10">
        <v>3.1619999999999999</v>
      </c>
      <c r="P409" s="10">
        <v>0.76644999999999996</v>
      </c>
      <c r="Q409" s="10">
        <v>0.97499999999999998</v>
      </c>
    </row>
    <row r="410" spans="1:17" x14ac:dyDescent="0.2">
      <c r="A410">
        <v>406</v>
      </c>
      <c r="B410" s="10">
        <v>0.2873</v>
      </c>
      <c r="C410" s="10">
        <v>1.4865659550795778</v>
      </c>
      <c r="D410" s="10">
        <v>0.35152</v>
      </c>
      <c r="E410" s="10">
        <v>0.46112000000000003</v>
      </c>
      <c r="F410" s="10">
        <v>0.25016949152542373</v>
      </c>
      <c r="G410" s="10">
        <v>0.85619999999999996</v>
      </c>
      <c r="H410" s="10">
        <v>0.30307200000000001</v>
      </c>
      <c r="I410" s="10">
        <v>0.34440000000000004</v>
      </c>
      <c r="J410" s="10">
        <v>0.53290000000000004</v>
      </c>
      <c r="K410" s="10">
        <v>2.0954000000000002</v>
      </c>
      <c r="L410" s="10">
        <v>0.63919999999999999</v>
      </c>
      <c r="M410" s="10">
        <v>0.83220000000000005</v>
      </c>
      <c r="N410" s="10">
        <v>0.61649999999999994</v>
      </c>
      <c r="O410" s="10">
        <v>3.1703999999999999</v>
      </c>
      <c r="P410" s="10">
        <v>0.77014000000000005</v>
      </c>
      <c r="Q410" s="10">
        <v>0.98</v>
      </c>
    </row>
    <row r="411" spans="1:17" x14ac:dyDescent="0.2">
      <c r="A411">
        <v>407</v>
      </c>
      <c r="B411" s="10">
        <v>0.28885</v>
      </c>
      <c r="C411" s="10">
        <v>1.4905549010468109</v>
      </c>
      <c r="D411" s="10">
        <v>0.35344000000000003</v>
      </c>
      <c r="E411" s="10">
        <v>0.46364</v>
      </c>
      <c r="F411" s="10">
        <v>0.25101694915254241</v>
      </c>
      <c r="G411" s="10">
        <v>0.8589</v>
      </c>
      <c r="H411" s="10">
        <v>0.30518400000000001</v>
      </c>
      <c r="I411" s="10">
        <v>0.3468</v>
      </c>
      <c r="J411" s="10">
        <v>0.53505000000000003</v>
      </c>
      <c r="K411" s="10">
        <v>2.1013000000000002</v>
      </c>
      <c r="L411" s="10">
        <v>0.64190000000000003</v>
      </c>
      <c r="M411" s="10">
        <v>0.83590000000000009</v>
      </c>
      <c r="N411" s="10">
        <v>0.61924999999999997</v>
      </c>
      <c r="O411" s="10">
        <v>3.1788000000000003</v>
      </c>
      <c r="P411" s="10">
        <v>0.77383000000000002</v>
      </c>
      <c r="Q411" s="10">
        <v>0.98499999999999999</v>
      </c>
    </row>
    <row r="412" spans="1:17" x14ac:dyDescent="0.2">
      <c r="A412">
        <v>408</v>
      </c>
      <c r="B412" s="10">
        <v>0.29040000000000005</v>
      </c>
      <c r="C412" s="10">
        <v>1.494543847014044</v>
      </c>
      <c r="D412" s="10">
        <v>0.35536000000000001</v>
      </c>
      <c r="E412" s="10">
        <v>0.46616000000000002</v>
      </c>
      <c r="F412" s="10">
        <v>0.25186440677966104</v>
      </c>
      <c r="G412" s="10">
        <v>0.86160000000000003</v>
      </c>
      <c r="H412" s="10">
        <v>0.30729600000000001</v>
      </c>
      <c r="I412" s="10">
        <v>0.34920000000000001</v>
      </c>
      <c r="J412" s="10">
        <v>0.53720000000000001</v>
      </c>
      <c r="K412" s="10">
        <v>2.1072000000000002</v>
      </c>
      <c r="L412" s="10">
        <v>0.64459999999999995</v>
      </c>
      <c r="M412" s="10">
        <v>0.83960000000000001</v>
      </c>
      <c r="N412" s="10">
        <v>0.622</v>
      </c>
      <c r="O412" s="10">
        <v>3.1872000000000003</v>
      </c>
      <c r="P412" s="10">
        <v>0.77751999999999999</v>
      </c>
      <c r="Q412" s="10">
        <v>0.99</v>
      </c>
    </row>
    <row r="413" spans="1:17" x14ac:dyDescent="0.2">
      <c r="A413">
        <v>409</v>
      </c>
      <c r="B413" s="10">
        <v>0.29195000000000004</v>
      </c>
      <c r="C413" s="10">
        <v>1.4985327929812771</v>
      </c>
      <c r="D413" s="10">
        <v>0.35728000000000004</v>
      </c>
      <c r="E413" s="10">
        <v>0.46867999999999999</v>
      </c>
      <c r="F413" s="10">
        <v>0.25271186440677967</v>
      </c>
      <c r="G413" s="10">
        <v>0.86429999999999996</v>
      </c>
      <c r="H413" s="10">
        <v>0.30940799999999996</v>
      </c>
      <c r="I413" s="10">
        <v>0.35160000000000002</v>
      </c>
      <c r="J413" s="10">
        <v>0.53935</v>
      </c>
      <c r="K413" s="10">
        <v>2.1131000000000002</v>
      </c>
      <c r="L413" s="10">
        <v>0.64729999999999999</v>
      </c>
      <c r="M413" s="10">
        <v>0.84330000000000005</v>
      </c>
      <c r="N413" s="10">
        <v>0.62475000000000003</v>
      </c>
      <c r="O413" s="10">
        <v>3.1956000000000002</v>
      </c>
      <c r="P413" s="10">
        <v>0.78120999999999996</v>
      </c>
      <c r="Q413" s="10">
        <v>0.995</v>
      </c>
    </row>
    <row r="414" spans="1:17" x14ac:dyDescent="0.2">
      <c r="A414">
        <v>410</v>
      </c>
      <c r="B414" s="10">
        <v>0.29350000000000004</v>
      </c>
      <c r="C414" s="10">
        <v>1.5025217389485102</v>
      </c>
      <c r="D414" s="10">
        <v>0.35920000000000002</v>
      </c>
      <c r="E414" s="10">
        <v>0.47120000000000001</v>
      </c>
      <c r="F414" s="10">
        <v>0.2535593220338983</v>
      </c>
      <c r="G414" s="10">
        <v>0.86699999999999999</v>
      </c>
      <c r="H414" s="10">
        <v>0.31151999999999996</v>
      </c>
      <c r="I414" s="10">
        <v>0.35399999999999998</v>
      </c>
      <c r="J414" s="10">
        <v>0.54149999999999998</v>
      </c>
      <c r="K414" s="10">
        <v>2.1190000000000002</v>
      </c>
      <c r="L414" s="10">
        <v>0.65</v>
      </c>
      <c r="M414" s="10">
        <v>0.84700000000000009</v>
      </c>
      <c r="N414" s="10">
        <v>0.62749999999999995</v>
      </c>
      <c r="O414" s="10">
        <v>3.2040000000000002</v>
      </c>
      <c r="P414" s="10">
        <v>0.78490000000000004</v>
      </c>
      <c r="Q414" s="10">
        <v>1</v>
      </c>
    </row>
    <row r="415" spans="1:17" x14ac:dyDescent="0.2">
      <c r="A415">
        <v>411</v>
      </c>
      <c r="B415" s="10">
        <v>0.29505000000000003</v>
      </c>
      <c r="C415" s="10">
        <v>1.5065106849157432</v>
      </c>
      <c r="D415" s="10">
        <v>0.36112000000000005</v>
      </c>
      <c r="E415" s="10">
        <v>0.47371999999999997</v>
      </c>
      <c r="F415" s="10">
        <v>0.25440677966101699</v>
      </c>
      <c r="G415" s="10">
        <v>0.86970000000000003</v>
      </c>
      <c r="H415" s="10">
        <v>0.31363199999999997</v>
      </c>
      <c r="I415" s="10">
        <v>0.35639999999999999</v>
      </c>
      <c r="J415" s="10">
        <v>0.54364999999999997</v>
      </c>
      <c r="K415" s="10">
        <v>2.1249000000000002</v>
      </c>
      <c r="L415" s="10">
        <v>0.65269999999999995</v>
      </c>
      <c r="M415" s="10">
        <v>0.85070000000000001</v>
      </c>
      <c r="N415" s="10">
        <v>0.63024999999999998</v>
      </c>
      <c r="O415" s="10">
        <v>3.2124000000000001</v>
      </c>
      <c r="P415" s="10">
        <v>0.78859000000000001</v>
      </c>
      <c r="Q415" s="10">
        <v>1.0049999999999999</v>
      </c>
    </row>
    <row r="416" spans="1:17" x14ac:dyDescent="0.2">
      <c r="A416">
        <v>412</v>
      </c>
      <c r="B416" s="10">
        <v>0.29660000000000003</v>
      </c>
      <c r="C416" s="10">
        <v>1.5104996308829763</v>
      </c>
      <c r="D416" s="10">
        <v>0.36304000000000003</v>
      </c>
      <c r="E416" s="10">
        <v>0.47624</v>
      </c>
      <c r="F416" s="10">
        <v>0.25525423728813562</v>
      </c>
      <c r="G416" s="10">
        <v>0.87239999999999995</v>
      </c>
      <c r="H416" s="10">
        <v>0.31574399999999997</v>
      </c>
      <c r="I416" s="10">
        <v>0.35880000000000001</v>
      </c>
      <c r="J416" s="10">
        <v>0.54580000000000006</v>
      </c>
      <c r="K416" s="10">
        <v>2.1308000000000002</v>
      </c>
      <c r="L416" s="10">
        <v>0.65539999999999998</v>
      </c>
      <c r="M416" s="10">
        <v>0.85440000000000005</v>
      </c>
      <c r="N416" s="10">
        <v>0.63300000000000001</v>
      </c>
      <c r="O416" s="10">
        <v>3.2208000000000001</v>
      </c>
      <c r="P416" s="10">
        <v>0.79227999999999998</v>
      </c>
      <c r="Q416" s="10">
        <v>1.01</v>
      </c>
    </row>
    <row r="417" spans="1:17" x14ac:dyDescent="0.2">
      <c r="A417">
        <v>413</v>
      </c>
      <c r="B417" s="10">
        <v>0.29815000000000003</v>
      </c>
      <c r="C417" s="10">
        <v>1.5144885768502094</v>
      </c>
      <c r="D417" s="10">
        <v>0.36496000000000001</v>
      </c>
      <c r="E417" s="10">
        <v>0.47876000000000002</v>
      </c>
      <c r="F417" s="10">
        <v>0.25610169491525425</v>
      </c>
      <c r="G417" s="10">
        <v>0.87509999999999999</v>
      </c>
      <c r="H417" s="10">
        <v>0.31785599999999997</v>
      </c>
      <c r="I417" s="10">
        <v>0.36120000000000002</v>
      </c>
      <c r="J417" s="10">
        <v>0.54795000000000005</v>
      </c>
      <c r="K417" s="10">
        <v>2.1366999999999998</v>
      </c>
      <c r="L417" s="10">
        <v>0.65810000000000002</v>
      </c>
      <c r="M417" s="10">
        <v>0.85810000000000008</v>
      </c>
      <c r="N417" s="10">
        <v>0.63574999999999993</v>
      </c>
      <c r="O417" s="10">
        <v>3.2292000000000001</v>
      </c>
      <c r="P417" s="10">
        <v>0.79596999999999996</v>
      </c>
      <c r="Q417" s="10">
        <v>1.0149999999999999</v>
      </c>
    </row>
    <row r="418" spans="1:17" x14ac:dyDescent="0.2">
      <c r="A418">
        <v>414</v>
      </c>
      <c r="B418" s="10">
        <v>0.29970000000000002</v>
      </c>
      <c r="C418" s="10">
        <v>1.5184775228174425</v>
      </c>
      <c r="D418" s="10">
        <v>0.36688000000000004</v>
      </c>
      <c r="E418" s="10">
        <v>0.48127999999999999</v>
      </c>
      <c r="F418" s="10">
        <v>0.25694915254237288</v>
      </c>
      <c r="G418" s="10">
        <v>0.87780000000000002</v>
      </c>
      <c r="H418" s="10">
        <v>0.31996799999999997</v>
      </c>
      <c r="I418" s="10">
        <v>0.36360000000000003</v>
      </c>
      <c r="J418" s="10">
        <v>0.55010000000000003</v>
      </c>
      <c r="K418" s="10">
        <v>2.1425999999999998</v>
      </c>
      <c r="L418" s="10">
        <v>0.66080000000000005</v>
      </c>
      <c r="M418" s="10">
        <v>0.86180000000000001</v>
      </c>
      <c r="N418" s="10">
        <v>0.63849999999999996</v>
      </c>
      <c r="O418" s="10">
        <v>3.2376</v>
      </c>
      <c r="P418" s="10">
        <v>0.79966000000000004</v>
      </c>
      <c r="Q418" s="10">
        <v>1.02</v>
      </c>
    </row>
    <row r="419" spans="1:17" x14ac:dyDescent="0.2">
      <c r="A419">
        <v>415</v>
      </c>
      <c r="B419" s="10">
        <v>0.30125000000000002</v>
      </c>
      <c r="C419" s="10">
        <v>1.5224664687846756</v>
      </c>
      <c r="D419" s="10">
        <v>0.36880000000000002</v>
      </c>
      <c r="E419" s="10">
        <v>0.48380000000000001</v>
      </c>
      <c r="F419" s="10">
        <v>0.25779661016949157</v>
      </c>
      <c r="G419" s="10">
        <v>0.88049999999999995</v>
      </c>
      <c r="H419" s="10">
        <v>0.32207999999999998</v>
      </c>
      <c r="I419" s="10">
        <v>0.36599999999999999</v>
      </c>
      <c r="J419" s="10">
        <v>0.55225000000000002</v>
      </c>
      <c r="K419" s="10">
        <v>2.1484999999999999</v>
      </c>
      <c r="L419" s="10">
        <v>0.66349999999999998</v>
      </c>
      <c r="M419" s="10">
        <v>0.86550000000000005</v>
      </c>
      <c r="N419" s="10">
        <v>0.64124999999999999</v>
      </c>
      <c r="O419" s="10">
        <v>3.246</v>
      </c>
      <c r="P419" s="10">
        <v>0.80335000000000001</v>
      </c>
      <c r="Q419" s="10">
        <v>1.0249999999999999</v>
      </c>
    </row>
    <row r="420" spans="1:17" x14ac:dyDescent="0.2">
      <c r="A420">
        <v>416</v>
      </c>
      <c r="B420" s="10">
        <v>0.30280000000000001</v>
      </c>
      <c r="C420" s="10">
        <v>1.5264554147519087</v>
      </c>
      <c r="D420" s="10">
        <v>0.37072000000000005</v>
      </c>
      <c r="E420" s="10">
        <v>0.48631999999999997</v>
      </c>
      <c r="F420" s="10">
        <v>0.2586440677966102</v>
      </c>
      <c r="G420" s="10">
        <v>0.88319999999999999</v>
      </c>
      <c r="H420" s="10">
        <v>0.32419199999999998</v>
      </c>
      <c r="I420" s="10">
        <v>0.36840000000000001</v>
      </c>
      <c r="J420" s="10">
        <v>0.5544</v>
      </c>
      <c r="K420" s="10">
        <v>2.1543999999999999</v>
      </c>
      <c r="L420" s="10">
        <v>0.66620000000000001</v>
      </c>
      <c r="M420" s="10">
        <v>0.86920000000000008</v>
      </c>
      <c r="N420" s="10">
        <v>0.64400000000000002</v>
      </c>
      <c r="O420" s="10">
        <v>3.2544</v>
      </c>
      <c r="P420" s="10">
        <v>0.80703999999999998</v>
      </c>
      <c r="Q420" s="10">
        <v>1.03</v>
      </c>
    </row>
    <row r="421" spans="1:17" x14ac:dyDescent="0.2">
      <c r="A421">
        <v>417</v>
      </c>
      <c r="B421" s="10">
        <v>0.30435000000000001</v>
      </c>
      <c r="C421" s="10">
        <v>1.5304443607191418</v>
      </c>
      <c r="D421" s="10">
        <v>0.37264000000000003</v>
      </c>
      <c r="E421" s="10">
        <v>0.48884</v>
      </c>
      <c r="F421" s="10">
        <v>0.25949152542372883</v>
      </c>
      <c r="G421" s="10">
        <v>0.88590000000000002</v>
      </c>
      <c r="H421" s="10">
        <v>0.32630399999999998</v>
      </c>
      <c r="I421" s="10">
        <v>0.37080000000000002</v>
      </c>
      <c r="J421" s="10">
        <v>0.55654999999999999</v>
      </c>
      <c r="K421" s="10">
        <v>2.1602999999999999</v>
      </c>
      <c r="L421" s="10">
        <v>0.66890000000000005</v>
      </c>
      <c r="M421" s="10">
        <v>0.87290000000000001</v>
      </c>
      <c r="N421" s="10">
        <v>0.64674999999999994</v>
      </c>
      <c r="O421" s="10">
        <v>3.2627999999999999</v>
      </c>
      <c r="P421" s="10">
        <v>0.81072999999999995</v>
      </c>
      <c r="Q421" s="10">
        <v>1.0349999999999999</v>
      </c>
    </row>
    <row r="422" spans="1:17" x14ac:dyDescent="0.2">
      <c r="A422">
        <v>418</v>
      </c>
      <c r="B422" s="10">
        <v>0.30590000000000001</v>
      </c>
      <c r="C422" s="10">
        <v>1.5344333066863749</v>
      </c>
      <c r="D422" s="10">
        <v>0.37456</v>
      </c>
      <c r="E422" s="10">
        <v>0.49136000000000002</v>
      </c>
      <c r="F422" s="10">
        <v>0.26033898305084746</v>
      </c>
      <c r="G422" s="10">
        <v>0.88859999999999995</v>
      </c>
      <c r="H422" s="10">
        <v>0.32841599999999999</v>
      </c>
      <c r="I422" s="10">
        <v>0.37319999999999998</v>
      </c>
      <c r="J422" s="10">
        <v>0.55869999999999997</v>
      </c>
      <c r="K422" s="10">
        <v>2.1661999999999999</v>
      </c>
      <c r="L422" s="10">
        <v>0.67159999999999997</v>
      </c>
      <c r="M422" s="10">
        <v>0.87660000000000005</v>
      </c>
      <c r="N422" s="10">
        <v>0.64949999999999997</v>
      </c>
      <c r="O422" s="10">
        <v>3.2711999999999999</v>
      </c>
      <c r="P422" s="10">
        <v>0.81442000000000003</v>
      </c>
      <c r="Q422" s="10">
        <v>1.04</v>
      </c>
    </row>
    <row r="423" spans="1:17" x14ac:dyDescent="0.2">
      <c r="A423">
        <v>419</v>
      </c>
      <c r="B423" s="10">
        <v>0.30745</v>
      </c>
      <c r="C423" s="10">
        <v>1.538422252653608</v>
      </c>
      <c r="D423" s="10">
        <v>0.37648000000000004</v>
      </c>
      <c r="E423" s="10">
        <v>0.49387999999999999</v>
      </c>
      <c r="F423" s="10">
        <v>0.26118644067796615</v>
      </c>
      <c r="G423" s="10">
        <v>0.89129999999999998</v>
      </c>
      <c r="H423" s="10">
        <v>0.33052799999999999</v>
      </c>
      <c r="I423" s="10">
        <v>0.37559999999999999</v>
      </c>
      <c r="J423" s="10">
        <v>0.56084999999999996</v>
      </c>
      <c r="K423" s="10">
        <v>2.1720999999999999</v>
      </c>
      <c r="L423" s="10">
        <v>0.67430000000000001</v>
      </c>
      <c r="M423" s="10">
        <v>0.88030000000000008</v>
      </c>
      <c r="N423" s="10">
        <v>0.65225</v>
      </c>
      <c r="O423" s="10">
        <v>3.2796000000000003</v>
      </c>
      <c r="P423" s="10">
        <v>0.81811</v>
      </c>
      <c r="Q423" s="10">
        <v>1.0449999999999999</v>
      </c>
    </row>
    <row r="424" spans="1:17" x14ac:dyDescent="0.2">
      <c r="A424">
        <v>420</v>
      </c>
      <c r="B424" s="10">
        <v>0.309</v>
      </c>
      <c r="C424" s="10">
        <v>1.5424111986208411</v>
      </c>
      <c r="D424" s="10">
        <v>0.37840000000000001</v>
      </c>
      <c r="E424" s="10">
        <v>0.49640000000000001</v>
      </c>
      <c r="F424" s="10">
        <v>0.26203389830508478</v>
      </c>
      <c r="G424" s="10">
        <v>0.89400000000000002</v>
      </c>
      <c r="H424" s="10">
        <v>0.33263999999999999</v>
      </c>
      <c r="I424" s="10">
        <v>0.378</v>
      </c>
      <c r="J424" s="10">
        <v>0.56300000000000006</v>
      </c>
      <c r="K424" s="10">
        <v>2.1779999999999999</v>
      </c>
      <c r="L424" s="10">
        <v>0.67700000000000005</v>
      </c>
      <c r="M424" s="10">
        <v>0.88400000000000001</v>
      </c>
      <c r="N424" s="10">
        <v>0.65500000000000003</v>
      </c>
      <c r="O424" s="10">
        <v>3.2880000000000003</v>
      </c>
      <c r="P424" s="10">
        <v>0.82179999999999997</v>
      </c>
      <c r="Q424" s="10">
        <v>1.05</v>
      </c>
    </row>
    <row r="425" spans="1:17" x14ac:dyDescent="0.2">
      <c r="A425">
        <v>421</v>
      </c>
      <c r="B425" s="10">
        <v>0.31054999999999999</v>
      </c>
      <c r="C425" s="10">
        <v>1.5464001445880742</v>
      </c>
      <c r="D425" s="10">
        <v>0.38032000000000005</v>
      </c>
      <c r="E425" s="10">
        <v>0.49891999999999997</v>
      </c>
      <c r="F425" s="10">
        <v>0.26288135593220341</v>
      </c>
      <c r="G425" s="10">
        <v>0.89669999999999994</v>
      </c>
      <c r="H425" s="10">
        <v>0.33475199999999999</v>
      </c>
      <c r="I425" s="10">
        <v>0.38040000000000002</v>
      </c>
      <c r="J425" s="10">
        <v>0.56515000000000004</v>
      </c>
      <c r="K425" s="10">
        <v>2.1839</v>
      </c>
      <c r="L425" s="10">
        <v>0.67969999999999997</v>
      </c>
      <c r="M425" s="10">
        <v>0.88770000000000004</v>
      </c>
      <c r="N425" s="10">
        <v>0.65774999999999995</v>
      </c>
      <c r="O425" s="10">
        <v>3.2964000000000002</v>
      </c>
      <c r="P425" s="10">
        <v>0.82548999999999995</v>
      </c>
      <c r="Q425" s="10">
        <v>1.0549999999999999</v>
      </c>
    </row>
    <row r="426" spans="1:17" x14ac:dyDescent="0.2">
      <c r="A426">
        <v>422</v>
      </c>
      <c r="B426" s="10">
        <v>0.31210000000000004</v>
      </c>
      <c r="C426" s="10">
        <v>1.5503890905553073</v>
      </c>
      <c r="D426" s="10">
        <v>0.38224000000000002</v>
      </c>
      <c r="E426" s="10">
        <v>0.50144</v>
      </c>
      <c r="F426" s="10">
        <v>0.26372881355932204</v>
      </c>
      <c r="G426" s="10">
        <v>0.89939999999999998</v>
      </c>
      <c r="H426" s="10">
        <v>0.336864</v>
      </c>
      <c r="I426" s="10">
        <v>0.38280000000000003</v>
      </c>
      <c r="J426" s="10">
        <v>0.56730000000000003</v>
      </c>
      <c r="K426" s="10">
        <v>2.1898</v>
      </c>
      <c r="L426" s="10">
        <v>0.68240000000000001</v>
      </c>
      <c r="M426" s="10">
        <v>0.89140000000000008</v>
      </c>
      <c r="N426" s="10">
        <v>0.66049999999999998</v>
      </c>
      <c r="O426" s="10">
        <v>3.3048000000000002</v>
      </c>
      <c r="P426" s="10">
        <v>0.82918000000000003</v>
      </c>
      <c r="Q426" s="10">
        <v>1.06</v>
      </c>
    </row>
    <row r="427" spans="1:17" x14ac:dyDescent="0.2">
      <c r="A427">
        <v>423</v>
      </c>
      <c r="B427" s="10">
        <v>0.31365000000000004</v>
      </c>
      <c r="C427" s="10">
        <v>1.5543780365225404</v>
      </c>
      <c r="D427" s="10">
        <v>0.38416</v>
      </c>
      <c r="E427" s="10">
        <v>0.50395999999999996</v>
      </c>
      <c r="F427" s="10">
        <v>0.26457627118644073</v>
      </c>
      <c r="G427" s="10">
        <v>0.90210000000000001</v>
      </c>
      <c r="H427" s="10">
        <v>0.338976</v>
      </c>
      <c r="I427" s="10">
        <v>0.38519999999999999</v>
      </c>
      <c r="J427" s="10">
        <v>0.56945000000000001</v>
      </c>
      <c r="K427" s="10">
        <v>2.1957</v>
      </c>
      <c r="L427" s="10">
        <v>0.68510000000000004</v>
      </c>
      <c r="M427" s="10">
        <v>0.89510000000000001</v>
      </c>
      <c r="N427" s="10">
        <v>0.66325000000000001</v>
      </c>
      <c r="O427" s="10">
        <v>3.3132000000000001</v>
      </c>
      <c r="P427" s="10">
        <v>0.83287</v>
      </c>
      <c r="Q427" s="10">
        <v>1.0649999999999999</v>
      </c>
    </row>
    <row r="428" spans="1:17" x14ac:dyDescent="0.2">
      <c r="A428">
        <v>424</v>
      </c>
      <c r="B428" s="10">
        <v>0.31520000000000004</v>
      </c>
      <c r="C428" s="10">
        <v>1.5583669824897735</v>
      </c>
      <c r="D428" s="10">
        <v>0.38608000000000003</v>
      </c>
      <c r="E428" s="10">
        <v>0.50648000000000004</v>
      </c>
      <c r="F428" s="10">
        <v>0.26542372881355936</v>
      </c>
      <c r="G428" s="10">
        <v>0.90480000000000005</v>
      </c>
      <c r="H428" s="10">
        <v>0.341088</v>
      </c>
      <c r="I428" s="10">
        <v>0.3876</v>
      </c>
      <c r="J428" s="10">
        <v>0.5716</v>
      </c>
      <c r="K428" s="10">
        <v>2.2016</v>
      </c>
      <c r="L428" s="10">
        <v>0.68779999999999997</v>
      </c>
      <c r="M428" s="10">
        <v>0.89880000000000004</v>
      </c>
      <c r="N428" s="10">
        <v>0.66600000000000004</v>
      </c>
      <c r="O428" s="10">
        <v>3.3216000000000001</v>
      </c>
      <c r="P428" s="10">
        <v>0.83655999999999997</v>
      </c>
      <c r="Q428" s="10">
        <v>1.07</v>
      </c>
    </row>
    <row r="429" spans="1:17" x14ac:dyDescent="0.2">
      <c r="A429">
        <v>425</v>
      </c>
      <c r="B429" s="10">
        <v>0.31675000000000003</v>
      </c>
      <c r="C429" s="10">
        <v>1.5623559284570065</v>
      </c>
      <c r="D429" s="10">
        <v>0.38800000000000001</v>
      </c>
      <c r="E429" s="10">
        <v>0.50900000000000001</v>
      </c>
      <c r="F429" s="10">
        <v>0.26627118644067799</v>
      </c>
      <c r="G429" s="10">
        <v>0.90749999999999997</v>
      </c>
      <c r="H429" s="10">
        <v>0.34319999999999995</v>
      </c>
      <c r="I429" s="10">
        <v>0.39</v>
      </c>
      <c r="J429" s="10">
        <v>0.57374999999999998</v>
      </c>
      <c r="K429" s="10">
        <v>2.2075</v>
      </c>
      <c r="L429" s="10">
        <v>0.6905</v>
      </c>
      <c r="M429" s="10">
        <v>0.90250000000000008</v>
      </c>
      <c r="N429" s="10">
        <v>0.66874999999999996</v>
      </c>
      <c r="O429" s="10">
        <v>3.33</v>
      </c>
      <c r="P429" s="10">
        <v>0.84024999999999994</v>
      </c>
      <c r="Q429" s="10">
        <v>1.075</v>
      </c>
    </row>
    <row r="430" spans="1:17" x14ac:dyDescent="0.2">
      <c r="A430">
        <v>426</v>
      </c>
      <c r="B430" s="10">
        <v>0.31830000000000003</v>
      </c>
      <c r="C430" s="10">
        <v>1.5663448744242396</v>
      </c>
      <c r="D430" s="10">
        <v>0.38992000000000004</v>
      </c>
      <c r="E430" s="10">
        <v>0.51151999999999997</v>
      </c>
      <c r="F430" s="10">
        <v>0.26711864406779662</v>
      </c>
      <c r="G430" s="10">
        <v>0.91020000000000001</v>
      </c>
      <c r="H430" s="10">
        <v>0.34531199999999995</v>
      </c>
      <c r="I430" s="10">
        <v>0.39239999999999997</v>
      </c>
      <c r="J430" s="10">
        <v>0.57589999999999997</v>
      </c>
      <c r="K430" s="10">
        <v>2.2134</v>
      </c>
      <c r="L430" s="10">
        <v>0.69320000000000004</v>
      </c>
      <c r="M430" s="10">
        <v>0.90620000000000001</v>
      </c>
      <c r="N430" s="10">
        <v>0.67149999999999999</v>
      </c>
      <c r="O430" s="10">
        <v>3.3384</v>
      </c>
      <c r="P430" s="10">
        <v>0.84394000000000002</v>
      </c>
      <c r="Q430" s="10">
        <v>1.0799999999999998</v>
      </c>
    </row>
    <row r="431" spans="1:17" x14ac:dyDescent="0.2">
      <c r="A431">
        <v>427</v>
      </c>
      <c r="B431" s="10">
        <v>0.31985000000000002</v>
      </c>
      <c r="C431" s="10">
        <v>1.5703338203914727</v>
      </c>
      <c r="D431" s="10">
        <v>0.39184000000000002</v>
      </c>
      <c r="E431" s="10">
        <v>0.51403999999999994</v>
      </c>
      <c r="F431" s="10">
        <v>0.26796610169491525</v>
      </c>
      <c r="G431" s="10">
        <v>0.91290000000000004</v>
      </c>
      <c r="H431" s="10">
        <v>0.34742399999999996</v>
      </c>
      <c r="I431" s="10">
        <v>0.39479999999999998</v>
      </c>
      <c r="J431" s="10">
        <v>0.57805000000000006</v>
      </c>
      <c r="K431" s="10">
        <v>2.2193000000000001</v>
      </c>
      <c r="L431" s="10">
        <v>0.69589999999999996</v>
      </c>
      <c r="M431" s="10">
        <v>0.90990000000000004</v>
      </c>
      <c r="N431" s="10">
        <v>0.67425000000000002</v>
      </c>
      <c r="O431" s="10">
        <v>3.3468</v>
      </c>
      <c r="P431" s="10">
        <v>0.84762999999999999</v>
      </c>
      <c r="Q431" s="10">
        <v>1.085</v>
      </c>
    </row>
    <row r="432" spans="1:17" x14ac:dyDescent="0.2">
      <c r="A432">
        <v>428</v>
      </c>
      <c r="B432" s="10">
        <v>0.32140000000000002</v>
      </c>
      <c r="C432" s="10">
        <v>1.5743227663587058</v>
      </c>
      <c r="D432" s="10">
        <v>0.39376</v>
      </c>
      <c r="E432" s="10">
        <v>0.51656000000000002</v>
      </c>
      <c r="F432" s="10">
        <v>0.26881355932203393</v>
      </c>
      <c r="G432" s="10">
        <v>0.91559999999999997</v>
      </c>
      <c r="H432" s="10">
        <v>0.34953599999999996</v>
      </c>
      <c r="I432" s="10">
        <v>0.3972</v>
      </c>
      <c r="J432" s="10">
        <v>0.58020000000000005</v>
      </c>
      <c r="K432" s="10">
        <v>2.2252000000000001</v>
      </c>
      <c r="L432" s="10">
        <v>0.6986</v>
      </c>
      <c r="M432" s="10">
        <v>0.91359999999999997</v>
      </c>
      <c r="N432" s="10">
        <v>0.67699999999999994</v>
      </c>
      <c r="O432" s="10">
        <v>3.3552</v>
      </c>
      <c r="P432" s="10">
        <v>0.85131999999999997</v>
      </c>
      <c r="Q432" s="10">
        <v>1.0899999999999999</v>
      </c>
    </row>
    <row r="433" spans="1:17" x14ac:dyDescent="0.2">
      <c r="A433">
        <v>429</v>
      </c>
      <c r="B433" s="10">
        <v>0.32295000000000001</v>
      </c>
      <c r="C433" s="10">
        <v>1.5783117123259389</v>
      </c>
      <c r="D433" s="10">
        <v>0.39568000000000003</v>
      </c>
      <c r="E433" s="10">
        <v>0.51907999999999999</v>
      </c>
      <c r="F433" s="10">
        <v>0.26966101694915257</v>
      </c>
      <c r="G433" s="10">
        <v>0.91830000000000001</v>
      </c>
      <c r="H433" s="10">
        <v>0.35164799999999996</v>
      </c>
      <c r="I433" s="10">
        <v>0.39960000000000001</v>
      </c>
      <c r="J433" s="10">
        <v>0.58235000000000003</v>
      </c>
      <c r="K433" s="10">
        <v>2.2311000000000001</v>
      </c>
      <c r="L433" s="10">
        <v>0.70130000000000003</v>
      </c>
      <c r="M433" s="10">
        <v>0.9173</v>
      </c>
      <c r="N433" s="10">
        <v>0.67974999999999997</v>
      </c>
      <c r="O433" s="10">
        <v>3.3635999999999999</v>
      </c>
      <c r="P433" s="10">
        <v>0.85501000000000005</v>
      </c>
      <c r="Q433" s="10">
        <v>1.095</v>
      </c>
    </row>
    <row r="434" spans="1:17" x14ac:dyDescent="0.2">
      <c r="A434">
        <v>430</v>
      </c>
      <c r="B434" s="10">
        <v>0.32450000000000001</v>
      </c>
      <c r="C434" s="10">
        <v>1.582300658293172</v>
      </c>
      <c r="D434" s="10">
        <v>0.39760000000000001</v>
      </c>
      <c r="E434" s="10">
        <v>0.52159999999999995</v>
      </c>
      <c r="F434" s="10">
        <v>0.2705084745762712</v>
      </c>
      <c r="G434" s="10">
        <v>0.92100000000000004</v>
      </c>
      <c r="H434" s="10">
        <v>0.35375999999999996</v>
      </c>
      <c r="I434" s="10">
        <v>0.40200000000000002</v>
      </c>
      <c r="J434" s="10">
        <v>0.58450000000000002</v>
      </c>
      <c r="K434" s="10">
        <v>2.2370000000000001</v>
      </c>
      <c r="L434" s="10">
        <v>0.70399999999999996</v>
      </c>
      <c r="M434" s="10">
        <v>0.92100000000000004</v>
      </c>
      <c r="N434" s="10">
        <v>0.6825</v>
      </c>
      <c r="O434" s="10">
        <v>3.3719999999999999</v>
      </c>
      <c r="P434" s="10">
        <v>0.85870000000000002</v>
      </c>
      <c r="Q434" s="10">
        <v>1.0999999999999999</v>
      </c>
    </row>
    <row r="435" spans="1:17" x14ac:dyDescent="0.2">
      <c r="A435">
        <v>431</v>
      </c>
      <c r="B435" s="10">
        <v>0.32605000000000001</v>
      </c>
      <c r="C435" s="10">
        <v>1.5862896042604051</v>
      </c>
      <c r="D435" s="10">
        <v>0.39952000000000004</v>
      </c>
      <c r="E435" s="10">
        <v>0.52412000000000003</v>
      </c>
      <c r="F435" s="10">
        <v>0.27135593220338983</v>
      </c>
      <c r="G435" s="10">
        <v>0.92369999999999997</v>
      </c>
      <c r="H435" s="10">
        <v>0.35587199999999997</v>
      </c>
      <c r="I435" s="10">
        <v>0.40439999999999998</v>
      </c>
      <c r="J435" s="10">
        <v>0.58665</v>
      </c>
      <c r="K435" s="10">
        <v>2.2429000000000001</v>
      </c>
      <c r="L435" s="10">
        <v>0.70669999999999999</v>
      </c>
      <c r="M435" s="10">
        <v>0.92469999999999997</v>
      </c>
      <c r="N435" s="10">
        <v>0.68525000000000003</v>
      </c>
      <c r="O435" s="10">
        <v>3.3803999999999998</v>
      </c>
      <c r="P435" s="10">
        <v>0.86238999999999999</v>
      </c>
      <c r="Q435" s="10">
        <v>1.105</v>
      </c>
    </row>
    <row r="436" spans="1:17" x14ac:dyDescent="0.2">
      <c r="A436">
        <v>432</v>
      </c>
      <c r="B436" s="10">
        <v>0.3276</v>
      </c>
      <c r="C436" s="10">
        <v>1.5902785502276382</v>
      </c>
      <c r="D436" s="10">
        <v>0.40144000000000002</v>
      </c>
      <c r="E436" s="10">
        <v>0.52664</v>
      </c>
      <c r="F436" s="10">
        <v>0.27220338983050851</v>
      </c>
      <c r="G436" s="10">
        <v>0.9264</v>
      </c>
      <c r="H436" s="10">
        <v>0.35798399999999997</v>
      </c>
      <c r="I436" s="10">
        <v>0.40679999999999999</v>
      </c>
      <c r="J436" s="10">
        <v>0.58879999999999999</v>
      </c>
      <c r="K436" s="10">
        <v>2.2488000000000001</v>
      </c>
      <c r="L436" s="10">
        <v>0.70940000000000003</v>
      </c>
      <c r="M436" s="10">
        <v>0.9284</v>
      </c>
      <c r="N436" s="10">
        <v>0.68799999999999994</v>
      </c>
      <c r="O436" s="10">
        <v>3.3888000000000003</v>
      </c>
      <c r="P436" s="10">
        <v>0.86607999999999996</v>
      </c>
      <c r="Q436" s="10">
        <v>1.1099999999999999</v>
      </c>
    </row>
    <row r="437" spans="1:17" x14ac:dyDescent="0.2">
      <c r="A437">
        <v>433</v>
      </c>
      <c r="B437" s="10">
        <v>0.32915</v>
      </c>
      <c r="C437" s="10">
        <v>1.5942674961948713</v>
      </c>
      <c r="D437" s="10">
        <v>0.40336000000000005</v>
      </c>
      <c r="E437" s="10">
        <v>0.52915999999999996</v>
      </c>
      <c r="F437" s="10">
        <v>0.27305084745762714</v>
      </c>
      <c r="G437" s="10">
        <v>0.92910000000000004</v>
      </c>
      <c r="H437" s="10">
        <v>0.36009599999999997</v>
      </c>
      <c r="I437" s="10">
        <v>0.40920000000000001</v>
      </c>
      <c r="J437" s="10">
        <v>0.59094999999999998</v>
      </c>
      <c r="K437" s="10">
        <v>2.2547000000000001</v>
      </c>
      <c r="L437" s="10">
        <v>0.71209999999999996</v>
      </c>
      <c r="M437" s="10">
        <v>0.93210000000000004</v>
      </c>
      <c r="N437" s="10">
        <v>0.69074999999999998</v>
      </c>
      <c r="O437" s="10">
        <v>3.3972000000000002</v>
      </c>
      <c r="P437" s="10">
        <v>0.86977000000000004</v>
      </c>
      <c r="Q437" s="10">
        <v>1.115</v>
      </c>
    </row>
    <row r="438" spans="1:17" x14ac:dyDescent="0.2">
      <c r="A438">
        <v>434</v>
      </c>
      <c r="B438" s="10">
        <v>0.33069999999999999</v>
      </c>
      <c r="C438" s="10">
        <v>1.5982564421621044</v>
      </c>
      <c r="D438" s="10">
        <v>0.40528000000000003</v>
      </c>
      <c r="E438" s="10">
        <v>0.53168000000000004</v>
      </c>
      <c r="F438" s="10">
        <v>0.27389830508474577</v>
      </c>
      <c r="G438" s="10">
        <v>0.93179999999999996</v>
      </c>
      <c r="H438" s="10">
        <v>0.36220799999999997</v>
      </c>
      <c r="I438" s="10">
        <v>0.41159999999999997</v>
      </c>
      <c r="J438" s="10">
        <v>0.59309999999999996</v>
      </c>
      <c r="K438" s="10">
        <v>2.2606000000000002</v>
      </c>
      <c r="L438" s="10">
        <v>0.71479999999999999</v>
      </c>
      <c r="M438" s="10">
        <v>0.93579999999999997</v>
      </c>
      <c r="N438" s="10">
        <v>0.69350000000000001</v>
      </c>
      <c r="O438" s="10">
        <v>3.4056000000000002</v>
      </c>
      <c r="P438" s="10">
        <v>0.87346000000000001</v>
      </c>
      <c r="Q438" s="10">
        <v>1.1199999999999999</v>
      </c>
    </row>
    <row r="439" spans="1:17" x14ac:dyDescent="0.2">
      <c r="A439">
        <v>435</v>
      </c>
      <c r="B439" s="10">
        <v>0.33224999999999999</v>
      </c>
      <c r="C439" s="10">
        <v>1.6022453881293375</v>
      </c>
      <c r="D439" s="10">
        <v>0.40720000000000001</v>
      </c>
      <c r="E439" s="10">
        <v>0.53420000000000001</v>
      </c>
      <c r="F439" s="10">
        <v>0.27474576271186441</v>
      </c>
      <c r="G439" s="10">
        <v>0.9345</v>
      </c>
      <c r="H439" s="10">
        <v>0.36431999999999998</v>
      </c>
      <c r="I439" s="10">
        <v>0.41399999999999998</v>
      </c>
      <c r="J439" s="10">
        <v>0.59525000000000006</v>
      </c>
      <c r="K439" s="10">
        <v>2.2665000000000002</v>
      </c>
      <c r="L439" s="10">
        <v>0.71750000000000003</v>
      </c>
      <c r="M439" s="10">
        <v>0.9395</v>
      </c>
      <c r="N439" s="10">
        <v>0.69625000000000004</v>
      </c>
      <c r="O439" s="10">
        <v>3.4140000000000001</v>
      </c>
      <c r="P439" s="10">
        <v>0.87714999999999999</v>
      </c>
      <c r="Q439" s="10">
        <v>1.125</v>
      </c>
    </row>
    <row r="440" spans="1:17" x14ac:dyDescent="0.2">
      <c r="A440">
        <v>436</v>
      </c>
      <c r="B440" s="10">
        <v>0.33380000000000004</v>
      </c>
      <c r="C440" s="10">
        <v>1.6062343340965706</v>
      </c>
      <c r="D440" s="10">
        <v>0.40912000000000004</v>
      </c>
      <c r="E440" s="10">
        <v>0.53671999999999997</v>
      </c>
      <c r="F440" s="10">
        <v>0.27559322033898309</v>
      </c>
      <c r="G440" s="10">
        <v>0.93720000000000003</v>
      </c>
      <c r="H440" s="10">
        <v>0.36643199999999998</v>
      </c>
      <c r="I440" s="10">
        <v>0.41639999999999999</v>
      </c>
      <c r="J440" s="10">
        <v>0.59740000000000004</v>
      </c>
      <c r="K440" s="10">
        <v>2.2724000000000002</v>
      </c>
      <c r="L440" s="10">
        <v>0.72019999999999995</v>
      </c>
      <c r="M440" s="10">
        <v>0.94320000000000004</v>
      </c>
      <c r="N440" s="10">
        <v>0.69899999999999995</v>
      </c>
      <c r="O440" s="10">
        <v>3.4224000000000001</v>
      </c>
      <c r="P440" s="10">
        <v>0.88083999999999996</v>
      </c>
      <c r="Q440" s="10">
        <v>1.1299999999999999</v>
      </c>
    </row>
    <row r="441" spans="1:17" x14ac:dyDescent="0.2">
      <c r="A441">
        <v>437</v>
      </c>
      <c r="B441" s="10">
        <v>0.33535000000000004</v>
      </c>
      <c r="C441" s="10">
        <v>1.6102232800638037</v>
      </c>
      <c r="D441" s="10">
        <v>0.41104000000000002</v>
      </c>
      <c r="E441" s="10">
        <v>0.53923999999999994</v>
      </c>
      <c r="F441" s="10">
        <v>0.27644067796610172</v>
      </c>
      <c r="G441" s="10">
        <v>0.93990000000000007</v>
      </c>
      <c r="H441" s="10">
        <v>0.36854399999999998</v>
      </c>
      <c r="I441" s="10">
        <v>0.41880000000000001</v>
      </c>
      <c r="J441" s="10">
        <v>0.59955000000000003</v>
      </c>
      <c r="K441" s="10">
        <v>2.2783000000000002</v>
      </c>
      <c r="L441" s="10">
        <v>0.72289999999999999</v>
      </c>
      <c r="M441" s="10">
        <v>0.94689999999999996</v>
      </c>
      <c r="N441" s="10">
        <v>0.70174999999999998</v>
      </c>
      <c r="O441" s="10">
        <v>3.4308000000000001</v>
      </c>
      <c r="P441" s="10">
        <v>0.88453000000000004</v>
      </c>
      <c r="Q441" s="10">
        <v>1.135</v>
      </c>
    </row>
    <row r="442" spans="1:17" x14ac:dyDescent="0.2">
      <c r="A442">
        <v>438</v>
      </c>
      <c r="B442" s="10">
        <v>0.33690000000000003</v>
      </c>
      <c r="C442" s="10">
        <v>1.6142122260310368</v>
      </c>
      <c r="D442" s="10">
        <v>0.41296000000000005</v>
      </c>
      <c r="E442" s="10">
        <v>0.54176000000000002</v>
      </c>
      <c r="F442" s="10">
        <v>0.27728813559322035</v>
      </c>
      <c r="G442" s="10">
        <v>0.94259999999999999</v>
      </c>
      <c r="H442" s="10">
        <v>0.37065599999999999</v>
      </c>
      <c r="I442" s="10">
        <v>0.42120000000000002</v>
      </c>
      <c r="J442" s="10">
        <v>0.60170000000000001</v>
      </c>
      <c r="K442" s="10">
        <v>2.2841999999999998</v>
      </c>
      <c r="L442" s="10">
        <v>0.72560000000000002</v>
      </c>
      <c r="M442" s="10">
        <v>0.9506</v>
      </c>
      <c r="N442" s="10">
        <v>0.70450000000000002</v>
      </c>
      <c r="O442" s="10">
        <v>3.4392</v>
      </c>
      <c r="P442" s="10">
        <v>0.88822000000000001</v>
      </c>
      <c r="Q442" s="10">
        <v>1.1399999999999999</v>
      </c>
    </row>
    <row r="443" spans="1:17" x14ac:dyDescent="0.2">
      <c r="A443">
        <v>439</v>
      </c>
      <c r="B443" s="10">
        <v>0.33845000000000003</v>
      </c>
      <c r="C443" s="10">
        <v>1.6182011719982698</v>
      </c>
      <c r="D443" s="10">
        <v>0.41488000000000003</v>
      </c>
      <c r="E443" s="10">
        <v>0.54427999999999999</v>
      </c>
      <c r="F443" s="10">
        <v>0.27813559322033898</v>
      </c>
      <c r="G443" s="10">
        <v>0.94530000000000003</v>
      </c>
      <c r="H443" s="10">
        <v>0.37276799999999999</v>
      </c>
      <c r="I443" s="10">
        <v>0.42359999999999998</v>
      </c>
      <c r="J443" s="10">
        <v>0.60385</v>
      </c>
      <c r="K443" s="10">
        <v>2.2900999999999998</v>
      </c>
      <c r="L443" s="10">
        <v>0.72830000000000006</v>
      </c>
      <c r="M443" s="10">
        <v>0.95430000000000004</v>
      </c>
      <c r="N443" s="10">
        <v>0.70724999999999993</v>
      </c>
      <c r="O443" s="10">
        <v>3.4476</v>
      </c>
      <c r="P443" s="10">
        <v>0.89190999999999998</v>
      </c>
      <c r="Q443" s="10">
        <v>1.145</v>
      </c>
    </row>
    <row r="444" spans="1:17" x14ac:dyDescent="0.2">
      <c r="A444">
        <v>440</v>
      </c>
      <c r="B444" s="10">
        <v>0.34</v>
      </c>
      <c r="C444" s="10">
        <v>1.6221901179655029</v>
      </c>
      <c r="D444" s="10">
        <v>0.4168</v>
      </c>
      <c r="E444" s="10">
        <v>0.54679999999999995</v>
      </c>
      <c r="F444" s="10">
        <v>0.27898305084745767</v>
      </c>
      <c r="G444" s="10">
        <v>0.94800000000000006</v>
      </c>
      <c r="H444" s="10">
        <v>0.37487999999999999</v>
      </c>
      <c r="I444" s="10">
        <v>0.42599999999999999</v>
      </c>
      <c r="J444" s="10">
        <v>0.60599999999999998</v>
      </c>
      <c r="K444" s="10">
        <v>2.2959999999999998</v>
      </c>
      <c r="L444" s="10">
        <v>0.73099999999999998</v>
      </c>
      <c r="M444" s="10">
        <v>0.95799999999999996</v>
      </c>
      <c r="N444" s="10">
        <v>0.71</v>
      </c>
      <c r="O444" s="10">
        <v>3.456</v>
      </c>
      <c r="P444" s="10">
        <v>0.89559999999999995</v>
      </c>
      <c r="Q444" s="10">
        <v>1.1499999999999999</v>
      </c>
    </row>
    <row r="445" spans="1:17" x14ac:dyDescent="0.2">
      <c r="A445">
        <v>441</v>
      </c>
      <c r="B445" s="10">
        <v>0.34155000000000002</v>
      </c>
      <c r="C445" s="10">
        <v>1.626179063932736</v>
      </c>
      <c r="D445" s="10">
        <v>0.41872000000000004</v>
      </c>
      <c r="E445" s="10">
        <v>0.54932000000000003</v>
      </c>
      <c r="F445" s="10">
        <v>0.2798305084745763</v>
      </c>
      <c r="G445" s="10">
        <v>0.95069999999999999</v>
      </c>
      <c r="H445" s="10">
        <v>0.37699199999999999</v>
      </c>
      <c r="I445" s="10">
        <v>0.4284</v>
      </c>
      <c r="J445" s="10">
        <v>0.60814999999999997</v>
      </c>
      <c r="K445" s="10">
        <v>2.3018999999999998</v>
      </c>
      <c r="L445" s="10">
        <v>0.73370000000000002</v>
      </c>
      <c r="M445" s="10">
        <v>0.9617</v>
      </c>
      <c r="N445" s="10">
        <v>0.71274999999999999</v>
      </c>
      <c r="O445" s="10">
        <v>3.4643999999999999</v>
      </c>
      <c r="P445" s="10">
        <v>0.89929000000000003</v>
      </c>
      <c r="Q445" s="10">
        <v>1.155</v>
      </c>
    </row>
    <row r="446" spans="1:17" x14ac:dyDescent="0.2">
      <c r="A446">
        <v>442</v>
      </c>
      <c r="B446" s="10">
        <v>0.34310000000000002</v>
      </c>
      <c r="C446" s="10">
        <v>1.6301680098999691</v>
      </c>
      <c r="D446" s="10">
        <v>0.42064000000000001</v>
      </c>
      <c r="E446" s="10">
        <v>0.55184</v>
      </c>
      <c r="F446" s="10">
        <v>0.28067796610169493</v>
      </c>
      <c r="G446" s="10">
        <v>0.95340000000000003</v>
      </c>
      <c r="H446" s="10">
        <v>0.37910399999999994</v>
      </c>
      <c r="I446" s="10">
        <v>0.43079999999999996</v>
      </c>
      <c r="J446" s="10">
        <v>0.61029999999999995</v>
      </c>
      <c r="K446" s="10">
        <v>2.3077999999999999</v>
      </c>
      <c r="L446" s="10">
        <v>0.73640000000000005</v>
      </c>
      <c r="M446" s="10">
        <v>0.96540000000000004</v>
      </c>
      <c r="N446" s="10">
        <v>0.71550000000000002</v>
      </c>
      <c r="O446" s="10">
        <v>3.4727999999999999</v>
      </c>
      <c r="P446" s="10">
        <v>0.90298</v>
      </c>
      <c r="Q446" s="10">
        <v>1.1599999999999999</v>
      </c>
    </row>
    <row r="447" spans="1:17" x14ac:dyDescent="0.2">
      <c r="A447">
        <v>443</v>
      </c>
      <c r="B447" s="10">
        <v>0.34465000000000001</v>
      </c>
      <c r="C447" s="10">
        <v>1.6341569558672022</v>
      </c>
      <c r="D447" s="10">
        <v>0.42256000000000005</v>
      </c>
      <c r="E447" s="10">
        <v>0.55435999999999996</v>
      </c>
      <c r="F447" s="10">
        <v>0.28152542372881356</v>
      </c>
      <c r="G447" s="10">
        <v>0.95610000000000006</v>
      </c>
      <c r="H447" s="10">
        <v>0.38121599999999994</v>
      </c>
      <c r="I447" s="10">
        <v>0.43319999999999997</v>
      </c>
      <c r="J447" s="10">
        <v>0.61245000000000005</v>
      </c>
      <c r="K447" s="10">
        <v>2.3136999999999999</v>
      </c>
      <c r="L447" s="10">
        <v>0.73909999999999998</v>
      </c>
      <c r="M447" s="10">
        <v>0.96909999999999996</v>
      </c>
      <c r="N447" s="10">
        <v>0.71824999999999994</v>
      </c>
      <c r="O447" s="10">
        <v>3.4811999999999999</v>
      </c>
      <c r="P447" s="10">
        <v>0.90666999999999998</v>
      </c>
      <c r="Q447" s="10">
        <v>1.165</v>
      </c>
    </row>
    <row r="448" spans="1:17" x14ac:dyDescent="0.2">
      <c r="A448">
        <v>444</v>
      </c>
      <c r="B448" s="10">
        <v>0.34620000000000001</v>
      </c>
      <c r="C448" s="10">
        <v>1.6381459018344353</v>
      </c>
      <c r="D448" s="10">
        <v>0.42448000000000002</v>
      </c>
      <c r="E448" s="10">
        <v>0.55687999999999993</v>
      </c>
      <c r="F448" s="10">
        <v>0.28237288135593225</v>
      </c>
      <c r="G448" s="10">
        <v>0.95879999999999999</v>
      </c>
      <c r="H448" s="10">
        <v>0.38332799999999995</v>
      </c>
      <c r="I448" s="10">
        <v>0.43559999999999999</v>
      </c>
      <c r="J448" s="10">
        <v>0.61460000000000004</v>
      </c>
      <c r="K448" s="10">
        <v>2.3195999999999999</v>
      </c>
      <c r="L448" s="10">
        <v>0.74180000000000001</v>
      </c>
      <c r="M448" s="10">
        <v>0.9728</v>
      </c>
      <c r="N448" s="10">
        <v>0.72099999999999997</v>
      </c>
      <c r="O448" s="10">
        <v>3.4896000000000003</v>
      </c>
      <c r="P448" s="10">
        <v>0.91035999999999995</v>
      </c>
      <c r="Q448" s="10">
        <v>1.17</v>
      </c>
    </row>
    <row r="449" spans="1:17" x14ac:dyDescent="0.2">
      <c r="A449">
        <v>445</v>
      </c>
      <c r="B449" s="10">
        <v>0.34775</v>
      </c>
      <c r="C449" s="10">
        <v>1.6421348478016684</v>
      </c>
      <c r="D449" s="10">
        <v>0.4264</v>
      </c>
      <c r="E449" s="10">
        <v>0.55940000000000001</v>
      </c>
      <c r="F449" s="10">
        <v>0.28322033898305088</v>
      </c>
      <c r="G449" s="10">
        <v>0.96150000000000002</v>
      </c>
      <c r="H449" s="10">
        <v>0.38543999999999995</v>
      </c>
      <c r="I449" s="10">
        <v>0.438</v>
      </c>
      <c r="J449" s="10">
        <v>0.61675000000000002</v>
      </c>
      <c r="K449" s="10">
        <v>2.3254999999999999</v>
      </c>
      <c r="L449" s="10">
        <v>0.74450000000000005</v>
      </c>
      <c r="M449" s="10">
        <v>0.97650000000000003</v>
      </c>
      <c r="N449" s="10">
        <v>0.72375</v>
      </c>
      <c r="O449" s="10">
        <v>3.4980000000000002</v>
      </c>
      <c r="P449" s="10">
        <v>0.91405000000000003</v>
      </c>
      <c r="Q449" s="10">
        <v>1.175</v>
      </c>
    </row>
    <row r="450" spans="1:17" x14ac:dyDescent="0.2">
      <c r="A450">
        <v>446</v>
      </c>
      <c r="B450" s="10">
        <v>0.3493</v>
      </c>
      <c r="C450" s="10">
        <v>1.6461237937689015</v>
      </c>
      <c r="D450" s="10">
        <v>0.42832000000000003</v>
      </c>
      <c r="E450" s="10">
        <v>0.56191999999999998</v>
      </c>
      <c r="F450" s="10">
        <v>0.28406779661016951</v>
      </c>
      <c r="G450" s="10">
        <v>0.96420000000000006</v>
      </c>
      <c r="H450" s="10">
        <v>0.38755199999999995</v>
      </c>
      <c r="I450" s="10">
        <v>0.44040000000000001</v>
      </c>
      <c r="J450" s="10">
        <v>0.61890000000000001</v>
      </c>
      <c r="K450" s="10">
        <v>2.3313999999999999</v>
      </c>
      <c r="L450" s="10">
        <v>0.74719999999999998</v>
      </c>
      <c r="M450" s="10">
        <v>0.98019999999999996</v>
      </c>
      <c r="N450" s="10">
        <v>0.72650000000000003</v>
      </c>
      <c r="O450" s="10">
        <v>3.5064000000000002</v>
      </c>
      <c r="P450" s="10">
        <v>0.91774</v>
      </c>
      <c r="Q450" s="10">
        <v>1.18</v>
      </c>
    </row>
    <row r="451" spans="1:17" x14ac:dyDescent="0.2">
      <c r="A451">
        <v>447</v>
      </c>
      <c r="B451" s="10">
        <v>0.35085</v>
      </c>
      <c r="C451" s="10">
        <v>1.6501127397361346</v>
      </c>
      <c r="D451" s="10">
        <v>0.43024000000000001</v>
      </c>
      <c r="E451" s="10">
        <v>0.56443999999999994</v>
      </c>
      <c r="F451" s="10">
        <v>0.28491525423728814</v>
      </c>
      <c r="G451" s="10">
        <v>0.96689999999999998</v>
      </c>
      <c r="H451" s="10">
        <v>0.38966399999999995</v>
      </c>
      <c r="I451" s="10">
        <v>0.44279999999999997</v>
      </c>
      <c r="J451" s="10">
        <v>0.62104999999999999</v>
      </c>
      <c r="K451" s="10">
        <v>2.3372999999999999</v>
      </c>
      <c r="L451" s="10">
        <v>0.74990000000000001</v>
      </c>
      <c r="M451" s="10">
        <v>0.9839</v>
      </c>
      <c r="N451" s="10">
        <v>0.72924999999999995</v>
      </c>
      <c r="O451" s="10">
        <v>3.5148000000000001</v>
      </c>
      <c r="P451" s="10">
        <v>0.92142999999999997</v>
      </c>
      <c r="Q451" s="10">
        <v>1.1850000000000001</v>
      </c>
    </row>
    <row r="452" spans="1:17" x14ac:dyDescent="0.2">
      <c r="A452">
        <v>448</v>
      </c>
      <c r="B452" s="10">
        <v>0.35239999999999999</v>
      </c>
      <c r="C452" s="10">
        <v>1.6541016857033677</v>
      </c>
      <c r="D452" s="10">
        <v>0.43216000000000004</v>
      </c>
      <c r="E452" s="10">
        <v>0.56696000000000002</v>
      </c>
      <c r="F452" s="10">
        <v>0.28576271186440683</v>
      </c>
      <c r="G452" s="10">
        <v>0.96960000000000002</v>
      </c>
      <c r="H452" s="10">
        <v>0.39177599999999996</v>
      </c>
      <c r="I452" s="10">
        <v>0.44519999999999998</v>
      </c>
      <c r="J452" s="10">
        <v>0.62319999999999998</v>
      </c>
      <c r="K452" s="10">
        <v>2.3431999999999999</v>
      </c>
      <c r="L452" s="10">
        <v>0.75260000000000005</v>
      </c>
      <c r="M452" s="10">
        <v>0.98760000000000003</v>
      </c>
      <c r="N452" s="10">
        <v>0.73199999999999998</v>
      </c>
      <c r="O452" s="10">
        <v>3.5232000000000001</v>
      </c>
      <c r="P452" s="10">
        <v>0.92511999999999994</v>
      </c>
      <c r="Q452" s="10">
        <v>1.19</v>
      </c>
    </row>
    <row r="453" spans="1:17" x14ac:dyDescent="0.2">
      <c r="A453">
        <v>449</v>
      </c>
      <c r="B453" s="10">
        <v>0.35394999999999999</v>
      </c>
      <c r="C453" s="10">
        <v>1.6580906316706008</v>
      </c>
      <c r="D453" s="10">
        <v>0.43408000000000002</v>
      </c>
      <c r="E453" s="10">
        <v>0.56947999999999999</v>
      </c>
      <c r="F453" s="10">
        <v>0.28661016949152546</v>
      </c>
      <c r="G453" s="10">
        <v>0.97230000000000005</v>
      </c>
      <c r="H453" s="10">
        <v>0.39388799999999996</v>
      </c>
      <c r="I453" s="10">
        <v>0.4476</v>
      </c>
      <c r="J453" s="10">
        <v>0.62534999999999996</v>
      </c>
      <c r="K453" s="10">
        <v>2.3491</v>
      </c>
      <c r="L453" s="10">
        <v>0.75529999999999997</v>
      </c>
      <c r="M453" s="10">
        <v>0.99129999999999996</v>
      </c>
      <c r="N453" s="10">
        <v>0.73475000000000001</v>
      </c>
      <c r="O453" s="10">
        <v>3.5316000000000001</v>
      </c>
      <c r="P453" s="10">
        <v>0.92881000000000002</v>
      </c>
      <c r="Q453" s="10">
        <v>1.1950000000000001</v>
      </c>
    </row>
    <row r="454" spans="1:17" x14ac:dyDescent="0.2">
      <c r="A454">
        <v>450</v>
      </c>
      <c r="B454" s="10">
        <v>0.35550000000000004</v>
      </c>
      <c r="C454" s="10">
        <v>1.6620795776378339</v>
      </c>
      <c r="D454" s="10">
        <v>0.43600000000000005</v>
      </c>
      <c r="E454" s="10">
        <v>0.57199999999999995</v>
      </c>
      <c r="F454" s="10">
        <v>0.28745762711864409</v>
      </c>
      <c r="G454" s="10">
        <v>0.97500000000000009</v>
      </c>
      <c r="H454" s="10">
        <v>0.39599999999999996</v>
      </c>
      <c r="I454" s="10">
        <v>0.44999999999999996</v>
      </c>
      <c r="J454" s="10">
        <v>0.62749999999999995</v>
      </c>
      <c r="K454" s="10">
        <v>2.355</v>
      </c>
      <c r="L454" s="10">
        <v>0.75800000000000001</v>
      </c>
      <c r="M454" s="10">
        <v>0.995</v>
      </c>
      <c r="N454" s="10">
        <v>0.73750000000000004</v>
      </c>
      <c r="O454" s="10">
        <v>3.54</v>
      </c>
      <c r="P454" s="10">
        <v>0.9325</v>
      </c>
      <c r="Q454" s="10">
        <v>1.2</v>
      </c>
    </row>
    <row r="455" spans="1:17" x14ac:dyDescent="0.2">
      <c r="A455">
        <v>451</v>
      </c>
      <c r="B455" s="10">
        <v>0.35705000000000003</v>
      </c>
      <c r="C455" s="10">
        <v>1.666068523605067</v>
      </c>
      <c r="D455" s="10">
        <v>0.43792000000000003</v>
      </c>
      <c r="E455" s="10">
        <v>0.57452000000000003</v>
      </c>
      <c r="F455" s="10">
        <v>0.28830508474576272</v>
      </c>
      <c r="G455" s="10">
        <v>0.97770000000000001</v>
      </c>
      <c r="H455" s="10">
        <v>0.39811199999999997</v>
      </c>
      <c r="I455" s="10">
        <v>0.45239999999999997</v>
      </c>
      <c r="J455" s="10">
        <v>0.62965000000000004</v>
      </c>
      <c r="K455" s="10">
        <v>2.3609</v>
      </c>
      <c r="L455" s="10">
        <v>0.76070000000000004</v>
      </c>
      <c r="M455" s="10">
        <v>0.99870000000000003</v>
      </c>
      <c r="N455" s="10">
        <v>0.74024999999999996</v>
      </c>
      <c r="O455" s="10">
        <v>3.5484</v>
      </c>
      <c r="P455" s="10">
        <v>0.93618999999999997</v>
      </c>
      <c r="Q455" s="10">
        <v>1.2049999999999998</v>
      </c>
    </row>
    <row r="456" spans="1:17" x14ac:dyDescent="0.2">
      <c r="A456">
        <v>452</v>
      </c>
      <c r="B456" s="10">
        <v>0.35860000000000003</v>
      </c>
      <c r="C456" s="10">
        <v>1.6700574695723001</v>
      </c>
      <c r="D456" s="10">
        <v>0.43984000000000001</v>
      </c>
      <c r="E456" s="10">
        <v>0.57704</v>
      </c>
      <c r="F456" s="10">
        <v>0.2891525423728814</v>
      </c>
      <c r="G456" s="10">
        <v>0.98040000000000005</v>
      </c>
      <c r="H456" s="10">
        <v>0.40022399999999997</v>
      </c>
      <c r="I456" s="10">
        <v>0.45479999999999998</v>
      </c>
      <c r="J456" s="10">
        <v>0.63180000000000003</v>
      </c>
      <c r="K456" s="10">
        <v>2.3668</v>
      </c>
      <c r="L456" s="10">
        <v>0.76339999999999997</v>
      </c>
      <c r="M456" s="10">
        <v>1.0024</v>
      </c>
      <c r="N456" s="10">
        <v>0.74299999999999999</v>
      </c>
      <c r="O456" s="10">
        <v>3.5568</v>
      </c>
      <c r="P456" s="10">
        <v>0.93988000000000005</v>
      </c>
      <c r="Q456" s="10">
        <v>1.21</v>
      </c>
    </row>
    <row r="457" spans="1:17" x14ac:dyDescent="0.2">
      <c r="A457">
        <v>453</v>
      </c>
      <c r="B457" s="10">
        <v>0.36015000000000003</v>
      </c>
      <c r="C457" s="10">
        <v>1.6740464155395332</v>
      </c>
      <c r="D457" s="10">
        <v>0.44176000000000004</v>
      </c>
      <c r="E457" s="10">
        <v>0.57955999999999996</v>
      </c>
      <c r="F457" s="10">
        <v>0.29000000000000004</v>
      </c>
      <c r="G457" s="10">
        <v>0.98310000000000008</v>
      </c>
      <c r="H457" s="10">
        <v>0.40233599999999997</v>
      </c>
      <c r="I457" s="10">
        <v>0.4572</v>
      </c>
      <c r="J457" s="10">
        <v>0.63395000000000001</v>
      </c>
      <c r="K457" s="10">
        <v>2.3727</v>
      </c>
      <c r="L457" s="10">
        <v>0.7661</v>
      </c>
      <c r="M457" s="10">
        <v>1.0061</v>
      </c>
      <c r="N457" s="10">
        <v>0.74575000000000002</v>
      </c>
      <c r="O457" s="10">
        <v>3.5651999999999999</v>
      </c>
      <c r="P457" s="10">
        <v>0.94357000000000002</v>
      </c>
      <c r="Q457" s="10">
        <v>1.2149999999999999</v>
      </c>
    </row>
    <row r="458" spans="1:17" x14ac:dyDescent="0.2">
      <c r="A458">
        <v>454</v>
      </c>
      <c r="B458" s="10">
        <v>0.36170000000000002</v>
      </c>
      <c r="C458" s="10">
        <v>1.6780353615067662</v>
      </c>
      <c r="D458" s="10">
        <v>0.44368000000000002</v>
      </c>
      <c r="E458" s="10">
        <v>0.58207999999999993</v>
      </c>
      <c r="F458" s="10">
        <v>0.29084745762711867</v>
      </c>
      <c r="G458" s="10">
        <v>0.98580000000000001</v>
      </c>
      <c r="H458" s="10">
        <v>0.40444799999999997</v>
      </c>
      <c r="I458" s="10">
        <v>0.45960000000000001</v>
      </c>
      <c r="J458" s="10">
        <v>0.6361</v>
      </c>
      <c r="K458" s="10">
        <v>2.3786</v>
      </c>
      <c r="L458" s="10">
        <v>0.76880000000000004</v>
      </c>
      <c r="M458" s="10">
        <v>1.0098</v>
      </c>
      <c r="N458" s="10">
        <v>0.74849999999999994</v>
      </c>
      <c r="O458" s="10">
        <v>3.5735999999999999</v>
      </c>
      <c r="P458" s="10">
        <v>0.94725999999999999</v>
      </c>
      <c r="Q458" s="10">
        <v>1.22</v>
      </c>
    </row>
    <row r="459" spans="1:17" x14ac:dyDescent="0.2">
      <c r="A459">
        <v>455</v>
      </c>
      <c r="B459" s="10">
        <v>0.36325000000000002</v>
      </c>
      <c r="C459" s="10">
        <v>1.6820243074739993</v>
      </c>
      <c r="D459" s="10">
        <v>0.44560000000000005</v>
      </c>
      <c r="E459" s="10">
        <v>0.58460000000000001</v>
      </c>
      <c r="F459" s="10">
        <v>0.2916949152542373</v>
      </c>
      <c r="G459" s="10">
        <v>0.98850000000000005</v>
      </c>
      <c r="H459" s="10">
        <v>0.40655999999999998</v>
      </c>
      <c r="I459" s="10">
        <v>0.46199999999999997</v>
      </c>
      <c r="J459" s="10">
        <v>0.63824999999999998</v>
      </c>
      <c r="K459" s="10">
        <v>2.3845000000000001</v>
      </c>
      <c r="L459" s="10">
        <v>0.77149999999999996</v>
      </c>
      <c r="M459" s="10">
        <v>1.0135000000000001</v>
      </c>
      <c r="N459" s="10">
        <v>0.75124999999999997</v>
      </c>
      <c r="O459" s="10">
        <v>3.5819999999999999</v>
      </c>
      <c r="P459" s="10">
        <v>0.95094999999999996</v>
      </c>
      <c r="Q459" s="10">
        <v>1.2249999999999999</v>
      </c>
    </row>
    <row r="460" spans="1:17" x14ac:dyDescent="0.2">
      <c r="A460">
        <v>456</v>
      </c>
      <c r="B460" s="10">
        <v>0.36480000000000001</v>
      </c>
      <c r="C460" s="10">
        <v>1.6860132534412324</v>
      </c>
      <c r="D460" s="10">
        <v>0.44752000000000003</v>
      </c>
      <c r="E460" s="10">
        <v>0.58711999999999998</v>
      </c>
      <c r="F460" s="10">
        <v>0.29254237288135593</v>
      </c>
      <c r="G460" s="10">
        <v>0.99120000000000008</v>
      </c>
      <c r="H460" s="10">
        <v>0.40867199999999998</v>
      </c>
      <c r="I460" s="10">
        <v>0.46439999999999998</v>
      </c>
      <c r="J460" s="10">
        <v>0.64039999999999997</v>
      </c>
      <c r="K460" s="10">
        <v>2.3904000000000001</v>
      </c>
      <c r="L460" s="10">
        <v>0.7742</v>
      </c>
      <c r="M460" s="10">
        <v>1.0171999999999999</v>
      </c>
      <c r="N460" s="10">
        <v>0.754</v>
      </c>
      <c r="O460" s="10">
        <v>3.5903999999999998</v>
      </c>
      <c r="P460" s="10">
        <v>0.95464000000000004</v>
      </c>
      <c r="Q460" s="10">
        <v>1.23</v>
      </c>
    </row>
    <row r="461" spans="1:17" x14ac:dyDescent="0.2">
      <c r="A461">
        <v>457</v>
      </c>
      <c r="B461" s="10">
        <v>0.36635000000000001</v>
      </c>
      <c r="C461" s="10">
        <v>1.6900021994084655</v>
      </c>
      <c r="D461" s="10">
        <v>0.44944000000000001</v>
      </c>
      <c r="E461" s="10">
        <v>0.58963999999999994</v>
      </c>
      <c r="F461" s="10">
        <v>0.29338983050847461</v>
      </c>
      <c r="G461" s="10">
        <v>0.99390000000000001</v>
      </c>
      <c r="H461" s="10">
        <v>0.41078399999999998</v>
      </c>
      <c r="I461" s="10">
        <v>0.46679999999999999</v>
      </c>
      <c r="J461" s="10">
        <v>0.64254999999999995</v>
      </c>
      <c r="K461" s="10">
        <v>2.3963000000000001</v>
      </c>
      <c r="L461" s="10">
        <v>0.77690000000000003</v>
      </c>
      <c r="M461" s="10">
        <v>1.0208999999999999</v>
      </c>
      <c r="N461" s="10">
        <v>0.75675000000000003</v>
      </c>
      <c r="O461" s="10">
        <v>3.5988000000000002</v>
      </c>
      <c r="P461" s="10">
        <v>0.95833000000000002</v>
      </c>
      <c r="Q461" s="10">
        <v>1.2349999999999999</v>
      </c>
    </row>
    <row r="462" spans="1:17" x14ac:dyDescent="0.2">
      <c r="A462">
        <v>458</v>
      </c>
      <c r="B462" s="10">
        <v>0.3679</v>
      </c>
      <c r="C462" s="10">
        <v>1.6939911453756986</v>
      </c>
      <c r="D462" s="10">
        <v>0.45136000000000004</v>
      </c>
      <c r="E462" s="10">
        <v>0.59216000000000002</v>
      </c>
      <c r="F462" s="10">
        <v>0.29423728813559324</v>
      </c>
      <c r="G462" s="10">
        <v>0.99660000000000004</v>
      </c>
      <c r="H462" s="10">
        <v>0.41289599999999999</v>
      </c>
      <c r="I462" s="10">
        <v>0.46919999999999995</v>
      </c>
      <c r="J462" s="10">
        <v>0.64470000000000005</v>
      </c>
      <c r="K462" s="10">
        <v>2.4022000000000001</v>
      </c>
      <c r="L462" s="10">
        <v>0.77959999999999996</v>
      </c>
      <c r="M462" s="10">
        <v>1.0246</v>
      </c>
      <c r="N462" s="10">
        <v>0.75949999999999995</v>
      </c>
      <c r="O462" s="10">
        <v>3.6072000000000002</v>
      </c>
      <c r="P462" s="10">
        <v>0.96201999999999999</v>
      </c>
      <c r="Q462" s="10">
        <v>1.24</v>
      </c>
    </row>
    <row r="463" spans="1:17" x14ac:dyDescent="0.2">
      <c r="A463">
        <v>459</v>
      </c>
      <c r="B463" s="10">
        <v>0.36945</v>
      </c>
      <c r="C463" s="10">
        <v>1.6979800913429317</v>
      </c>
      <c r="D463" s="10">
        <v>0.45328000000000002</v>
      </c>
      <c r="E463" s="10">
        <v>0.59467999999999999</v>
      </c>
      <c r="F463" s="10">
        <v>0.29508474576271188</v>
      </c>
      <c r="G463" s="10">
        <v>0.99930000000000008</v>
      </c>
      <c r="H463" s="10">
        <v>0.41500799999999993</v>
      </c>
      <c r="I463" s="10">
        <v>0.47159999999999996</v>
      </c>
      <c r="J463" s="10">
        <v>0.64685000000000004</v>
      </c>
      <c r="K463" s="10">
        <v>2.4081000000000001</v>
      </c>
      <c r="L463" s="10">
        <v>0.7823</v>
      </c>
      <c r="M463" s="10">
        <v>1.0283</v>
      </c>
      <c r="N463" s="10">
        <v>0.76224999999999998</v>
      </c>
      <c r="O463" s="10">
        <v>3.6156000000000001</v>
      </c>
      <c r="P463" s="10">
        <v>0.96570999999999996</v>
      </c>
      <c r="Q463" s="10">
        <v>1.2449999999999999</v>
      </c>
    </row>
    <row r="464" spans="1:17" x14ac:dyDescent="0.2">
      <c r="A464">
        <v>460</v>
      </c>
      <c r="B464" s="10">
        <v>0.371</v>
      </c>
      <c r="C464" s="10">
        <v>1.7019690373101648</v>
      </c>
      <c r="D464" s="10">
        <v>0.45520000000000005</v>
      </c>
      <c r="E464" s="10">
        <v>0.59719999999999995</v>
      </c>
      <c r="F464" s="10">
        <v>0.29593220338983051</v>
      </c>
      <c r="G464" s="10">
        <v>1.002</v>
      </c>
      <c r="H464" s="10">
        <v>0.41711999999999994</v>
      </c>
      <c r="I464" s="10">
        <v>0.47399999999999998</v>
      </c>
      <c r="J464" s="10">
        <v>0.64900000000000002</v>
      </c>
      <c r="K464" s="10">
        <v>2.4140000000000001</v>
      </c>
      <c r="L464" s="10">
        <v>0.78500000000000003</v>
      </c>
      <c r="M464" s="10">
        <v>1.032</v>
      </c>
      <c r="N464" s="10">
        <v>0.76500000000000001</v>
      </c>
      <c r="O464" s="10">
        <v>3.6240000000000001</v>
      </c>
      <c r="P464" s="10">
        <v>0.96940000000000004</v>
      </c>
      <c r="Q464" s="10">
        <v>1.25</v>
      </c>
    </row>
    <row r="465" spans="1:17" x14ac:dyDescent="0.2">
      <c r="A465">
        <v>461</v>
      </c>
      <c r="B465" s="10">
        <v>0.37254999999999999</v>
      </c>
      <c r="C465" s="10">
        <v>1.7059579832773979</v>
      </c>
      <c r="D465" s="10">
        <v>0.45712000000000003</v>
      </c>
      <c r="E465" s="10">
        <v>0.59971999999999992</v>
      </c>
      <c r="F465" s="10">
        <v>0.29677966101694919</v>
      </c>
      <c r="G465" s="10">
        <v>1.0047000000000001</v>
      </c>
      <c r="H465" s="10">
        <v>0.41923199999999994</v>
      </c>
      <c r="I465" s="10">
        <v>0.47639999999999999</v>
      </c>
      <c r="J465" s="10">
        <v>0.65115000000000001</v>
      </c>
      <c r="K465" s="10">
        <v>2.4199000000000002</v>
      </c>
      <c r="L465" s="10">
        <v>0.78769999999999996</v>
      </c>
      <c r="M465" s="10">
        <v>1.0357000000000001</v>
      </c>
      <c r="N465" s="10">
        <v>0.76775000000000004</v>
      </c>
      <c r="O465" s="10">
        <v>3.6324000000000001</v>
      </c>
      <c r="P465" s="10">
        <v>0.97309000000000001</v>
      </c>
      <c r="Q465" s="10">
        <v>1.2549999999999999</v>
      </c>
    </row>
    <row r="466" spans="1:17" x14ac:dyDescent="0.2">
      <c r="A466">
        <v>462</v>
      </c>
      <c r="B466" s="10">
        <v>0.37409999999999999</v>
      </c>
      <c r="C466" s="10">
        <v>1.709946929244631</v>
      </c>
      <c r="D466" s="10">
        <v>0.45904</v>
      </c>
      <c r="E466" s="10">
        <v>0.60224</v>
      </c>
      <c r="F466" s="10">
        <v>0.29762711864406782</v>
      </c>
      <c r="G466" s="10">
        <v>1.0074000000000001</v>
      </c>
      <c r="H466" s="10">
        <v>0.42134399999999994</v>
      </c>
      <c r="I466" s="10">
        <v>0.4788</v>
      </c>
      <c r="J466" s="10">
        <v>0.65329999999999999</v>
      </c>
      <c r="K466" s="10">
        <v>2.4258000000000002</v>
      </c>
      <c r="L466" s="10">
        <v>0.79039999999999999</v>
      </c>
      <c r="M466" s="10">
        <v>1.0393999999999999</v>
      </c>
      <c r="N466" s="10">
        <v>0.77049999999999996</v>
      </c>
      <c r="O466" s="10">
        <v>3.6408</v>
      </c>
      <c r="P466" s="10">
        <v>0.97677999999999998</v>
      </c>
      <c r="Q466" s="10">
        <v>1.26</v>
      </c>
    </row>
    <row r="467" spans="1:17" x14ac:dyDescent="0.2">
      <c r="A467">
        <v>463</v>
      </c>
      <c r="B467" s="10">
        <v>0.37564999999999998</v>
      </c>
      <c r="C467" s="10">
        <v>1.7139358752118641</v>
      </c>
      <c r="D467" s="10">
        <v>0.46096000000000004</v>
      </c>
      <c r="E467" s="10">
        <v>0.60475999999999996</v>
      </c>
      <c r="F467" s="10">
        <v>0.29847457627118645</v>
      </c>
      <c r="G467" s="10">
        <v>1.0101</v>
      </c>
      <c r="H467" s="10">
        <v>0.42345599999999994</v>
      </c>
      <c r="I467" s="10">
        <v>0.48119999999999996</v>
      </c>
      <c r="J467" s="10">
        <v>0.65544999999999998</v>
      </c>
      <c r="K467" s="10">
        <v>2.4316999999999998</v>
      </c>
      <c r="L467" s="10">
        <v>0.79310000000000003</v>
      </c>
      <c r="M467" s="10">
        <v>1.0430999999999999</v>
      </c>
      <c r="N467" s="10">
        <v>0.77324999999999999</v>
      </c>
      <c r="O467" s="10">
        <v>3.6492</v>
      </c>
      <c r="P467" s="10">
        <v>0.98046999999999995</v>
      </c>
      <c r="Q467" s="10">
        <v>1.2649999999999999</v>
      </c>
    </row>
    <row r="468" spans="1:17" x14ac:dyDescent="0.2">
      <c r="A468">
        <v>464</v>
      </c>
      <c r="B468" s="10">
        <v>0.37719999999999998</v>
      </c>
      <c r="C468" s="10">
        <v>1.7179248211790972</v>
      </c>
      <c r="D468" s="10">
        <v>0.46288000000000001</v>
      </c>
      <c r="E468" s="10">
        <v>0.60727999999999993</v>
      </c>
      <c r="F468" s="10">
        <v>0.29932203389830508</v>
      </c>
      <c r="G468" s="10">
        <v>1.0128000000000001</v>
      </c>
      <c r="H468" s="10">
        <v>0.42556799999999995</v>
      </c>
      <c r="I468" s="10">
        <v>0.48359999999999997</v>
      </c>
      <c r="J468" s="10">
        <v>0.65759999999999996</v>
      </c>
      <c r="K468" s="10">
        <v>2.4375999999999998</v>
      </c>
      <c r="L468" s="10">
        <v>0.79580000000000006</v>
      </c>
      <c r="M468" s="10">
        <v>1.0468</v>
      </c>
      <c r="N468" s="10">
        <v>0.77600000000000002</v>
      </c>
      <c r="O468" s="10">
        <v>3.6576</v>
      </c>
      <c r="P468" s="10">
        <v>0.98416000000000003</v>
      </c>
      <c r="Q468" s="10">
        <v>1.27</v>
      </c>
    </row>
    <row r="469" spans="1:17" x14ac:dyDescent="0.2">
      <c r="A469">
        <v>465</v>
      </c>
      <c r="B469" s="10">
        <v>0.37875000000000003</v>
      </c>
      <c r="C469" s="10">
        <v>1.7219137671463303</v>
      </c>
      <c r="D469" s="10">
        <v>0.46480000000000005</v>
      </c>
      <c r="E469" s="10">
        <v>0.60980000000000001</v>
      </c>
      <c r="F469" s="10">
        <v>0.30016949152542377</v>
      </c>
      <c r="G469" s="10">
        <v>1.0155000000000001</v>
      </c>
      <c r="H469" s="10">
        <v>0.42767999999999995</v>
      </c>
      <c r="I469" s="10">
        <v>0.48599999999999999</v>
      </c>
      <c r="J469" s="10">
        <v>0.65974999999999995</v>
      </c>
      <c r="K469" s="10">
        <v>2.4434999999999998</v>
      </c>
      <c r="L469" s="10">
        <v>0.79849999999999999</v>
      </c>
      <c r="M469" s="10">
        <v>1.0505</v>
      </c>
      <c r="N469" s="10">
        <v>0.77874999999999994</v>
      </c>
      <c r="O469" s="10">
        <v>3.6659999999999999</v>
      </c>
      <c r="P469" s="10">
        <v>0.98785000000000001</v>
      </c>
      <c r="Q469" s="10">
        <v>1.2749999999999999</v>
      </c>
    </row>
    <row r="470" spans="1:17" x14ac:dyDescent="0.2">
      <c r="A470">
        <v>466</v>
      </c>
      <c r="B470" s="10">
        <v>0.38030000000000003</v>
      </c>
      <c r="C470" s="10">
        <v>1.7259027131135634</v>
      </c>
      <c r="D470" s="10">
        <v>0.46672000000000002</v>
      </c>
      <c r="E470" s="10">
        <v>0.61231999999999998</v>
      </c>
      <c r="F470" s="10">
        <v>0.3010169491525424</v>
      </c>
      <c r="G470" s="10">
        <v>1.0182</v>
      </c>
      <c r="H470" s="10">
        <v>0.42979199999999995</v>
      </c>
      <c r="I470" s="10">
        <v>0.48839999999999995</v>
      </c>
      <c r="J470" s="10">
        <v>0.66190000000000004</v>
      </c>
      <c r="K470" s="10">
        <v>2.4493999999999998</v>
      </c>
      <c r="L470" s="10">
        <v>0.80120000000000002</v>
      </c>
      <c r="M470" s="10">
        <v>1.0542</v>
      </c>
      <c r="N470" s="10">
        <v>0.78149999999999997</v>
      </c>
      <c r="O470" s="10">
        <v>3.6743999999999999</v>
      </c>
      <c r="P470" s="10">
        <v>0.99153999999999998</v>
      </c>
      <c r="Q470" s="10">
        <v>1.28</v>
      </c>
    </row>
    <row r="471" spans="1:17" x14ac:dyDescent="0.2">
      <c r="A471">
        <v>467</v>
      </c>
      <c r="B471" s="10">
        <v>0.38185000000000002</v>
      </c>
      <c r="C471" s="10">
        <v>1.7298916590807965</v>
      </c>
      <c r="D471" s="10">
        <v>0.46864</v>
      </c>
      <c r="E471" s="10">
        <v>0.61483999999999994</v>
      </c>
      <c r="F471" s="10">
        <v>0.30186440677966103</v>
      </c>
      <c r="G471" s="10">
        <v>1.0209000000000001</v>
      </c>
      <c r="H471" s="10">
        <v>0.43190399999999995</v>
      </c>
      <c r="I471" s="10">
        <v>0.49079999999999996</v>
      </c>
      <c r="J471" s="10">
        <v>0.66405000000000003</v>
      </c>
      <c r="K471" s="10">
        <v>2.4552999999999998</v>
      </c>
      <c r="L471" s="10">
        <v>0.80390000000000006</v>
      </c>
      <c r="M471" s="10">
        <v>1.0579000000000001</v>
      </c>
      <c r="N471" s="10">
        <v>0.78425</v>
      </c>
      <c r="O471" s="10">
        <v>3.6827999999999999</v>
      </c>
      <c r="P471" s="10">
        <v>0.99522999999999995</v>
      </c>
      <c r="Q471" s="10">
        <v>1.2849999999999999</v>
      </c>
    </row>
    <row r="472" spans="1:17" x14ac:dyDescent="0.2">
      <c r="A472">
        <v>468</v>
      </c>
      <c r="B472" s="10">
        <v>0.38340000000000002</v>
      </c>
      <c r="C472" s="10">
        <v>1.7338806050480295</v>
      </c>
      <c r="D472" s="10">
        <v>0.47056000000000003</v>
      </c>
      <c r="E472" s="10">
        <v>0.61736000000000002</v>
      </c>
      <c r="F472" s="10">
        <v>0.30271186440677966</v>
      </c>
      <c r="G472" s="10">
        <v>1.0236000000000001</v>
      </c>
      <c r="H472" s="10">
        <v>0.43401599999999996</v>
      </c>
      <c r="I472" s="10">
        <v>0.49319999999999997</v>
      </c>
      <c r="J472" s="10">
        <v>0.66620000000000001</v>
      </c>
      <c r="K472" s="10">
        <v>2.4611999999999998</v>
      </c>
      <c r="L472" s="10">
        <v>0.80659999999999998</v>
      </c>
      <c r="M472" s="10">
        <v>1.0615999999999999</v>
      </c>
      <c r="N472" s="10">
        <v>0.78700000000000003</v>
      </c>
      <c r="O472" s="10">
        <v>3.6911999999999998</v>
      </c>
      <c r="P472" s="10">
        <v>0.99892000000000003</v>
      </c>
      <c r="Q472" s="10">
        <v>1.29</v>
      </c>
    </row>
    <row r="473" spans="1:17" x14ac:dyDescent="0.2">
      <c r="A473">
        <v>469</v>
      </c>
      <c r="B473" s="10">
        <v>0.38495000000000001</v>
      </c>
      <c r="C473" s="10">
        <v>1.7378695510152626</v>
      </c>
      <c r="D473" s="10">
        <v>0.47248000000000001</v>
      </c>
      <c r="E473" s="10">
        <v>0.61987999999999999</v>
      </c>
      <c r="F473" s="10">
        <v>0.30355932203389835</v>
      </c>
      <c r="G473" s="10">
        <v>1.0263</v>
      </c>
      <c r="H473" s="10">
        <v>0.43612799999999996</v>
      </c>
      <c r="I473" s="10">
        <v>0.49559999999999998</v>
      </c>
      <c r="J473" s="10">
        <v>0.66835</v>
      </c>
      <c r="K473" s="10">
        <v>2.4670999999999998</v>
      </c>
      <c r="L473" s="10">
        <v>0.80930000000000002</v>
      </c>
      <c r="M473" s="10">
        <v>1.0652999999999999</v>
      </c>
      <c r="N473" s="10">
        <v>0.78974999999999995</v>
      </c>
      <c r="O473" s="10">
        <v>3.6996000000000002</v>
      </c>
      <c r="P473" s="10">
        <v>1.00261</v>
      </c>
      <c r="Q473" s="10">
        <v>1.2949999999999999</v>
      </c>
    </row>
    <row r="474" spans="1:17" x14ac:dyDescent="0.2">
      <c r="A474">
        <v>470</v>
      </c>
      <c r="B474" s="10">
        <v>0.38650000000000001</v>
      </c>
      <c r="C474" s="10">
        <v>1.7418584969824957</v>
      </c>
      <c r="D474" s="10">
        <v>0.47440000000000004</v>
      </c>
      <c r="E474" s="10">
        <v>0.62239999999999995</v>
      </c>
      <c r="F474" s="10">
        <v>0.30440677966101698</v>
      </c>
      <c r="G474" s="10">
        <v>1.0290000000000001</v>
      </c>
      <c r="H474" s="10">
        <v>0.43823999999999996</v>
      </c>
      <c r="I474" s="10">
        <v>0.498</v>
      </c>
      <c r="J474" s="10">
        <v>0.67049999999999998</v>
      </c>
      <c r="K474" s="10">
        <v>2.4729999999999999</v>
      </c>
      <c r="L474" s="10">
        <v>0.81200000000000006</v>
      </c>
      <c r="M474" s="10">
        <v>1.069</v>
      </c>
      <c r="N474" s="10">
        <v>0.79249999999999998</v>
      </c>
      <c r="O474" s="10">
        <v>3.7080000000000002</v>
      </c>
      <c r="P474" s="10">
        <v>1.0063</v>
      </c>
      <c r="Q474" s="10">
        <v>1.3</v>
      </c>
    </row>
    <row r="475" spans="1:17" x14ac:dyDescent="0.2">
      <c r="A475">
        <v>471</v>
      </c>
      <c r="B475" s="10">
        <v>0.38805000000000001</v>
      </c>
      <c r="C475" s="10">
        <v>1.7458474429497288</v>
      </c>
      <c r="D475" s="10">
        <v>0.47632000000000002</v>
      </c>
      <c r="E475" s="10">
        <v>0.62491999999999992</v>
      </c>
      <c r="F475" s="10">
        <v>0.30525423728813561</v>
      </c>
      <c r="G475" s="10">
        <v>1.0317000000000001</v>
      </c>
      <c r="H475" s="10">
        <v>0.44035199999999997</v>
      </c>
      <c r="I475" s="10">
        <v>0.50039999999999996</v>
      </c>
      <c r="J475" s="10">
        <v>0.67264999999999997</v>
      </c>
      <c r="K475" s="10">
        <v>2.4788999999999999</v>
      </c>
      <c r="L475" s="10">
        <v>0.81469999999999998</v>
      </c>
      <c r="M475" s="10">
        <v>1.0727</v>
      </c>
      <c r="N475" s="10">
        <v>0.79525000000000001</v>
      </c>
      <c r="O475" s="10">
        <v>3.7164000000000001</v>
      </c>
      <c r="P475" s="10">
        <v>1.0099899999999999</v>
      </c>
      <c r="Q475" s="10">
        <v>1.3049999999999999</v>
      </c>
    </row>
    <row r="476" spans="1:17" x14ac:dyDescent="0.2">
      <c r="A476">
        <v>472</v>
      </c>
      <c r="B476" s="10">
        <v>0.3896</v>
      </c>
      <c r="C476" s="10">
        <v>1.7498363889169619</v>
      </c>
      <c r="D476" s="10">
        <v>0.47824000000000005</v>
      </c>
      <c r="E476" s="10">
        <v>0.62744</v>
      </c>
      <c r="F476" s="10">
        <v>0.30610169491525424</v>
      </c>
      <c r="G476" s="10">
        <v>1.0344</v>
      </c>
      <c r="H476" s="10">
        <v>0.44246399999999997</v>
      </c>
      <c r="I476" s="10">
        <v>0.50279999999999991</v>
      </c>
      <c r="J476" s="10">
        <v>0.67479999999999996</v>
      </c>
      <c r="K476" s="10">
        <v>2.4847999999999999</v>
      </c>
      <c r="L476" s="10">
        <v>0.81740000000000002</v>
      </c>
      <c r="M476" s="10">
        <v>1.0764</v>
      </c>
      <c r="N476" s="10">
        <v>0.79800000000000004</v>
      </c>
      <c r="O476" s="10">
        <v>3.7248000000000001</v>
      </c>
      <c r="P476" s="10">
        <v>1.0136799999999999</v>
      </c>
      <c r="Q476" s="10">
        <v>1.31</v>
      </c>
    </row>
    <row r="477" spans="1:17" x14ac:dyDescent="0.2">
      <c r="A477">
        <v>473</v>
      </c>
      <c r="B477" s="10">
        <v>0.39115</v>
      </c>
      <c r="C477" s="10">
        <v>1.753825334884195</v>
      </c>
      <c r="D477" s="10">
        <v>0.48016000000000003</v>
      </c>
      <c r="E477" s="10">
        <v>0.62995999999999996</v>
      </c>
      <c r="F477" s="10">
        <v>0.30694915254237293</v>
      </c>
      <c r="G477" s="10">
        <v>1.0371000000000001</v>
      </c>
      <c r="H477" s="10">
        <v>0.44457599999999997</v>
      </c>
      <c r="I477" s="10">
        <v>0.50519999999999998</v>
      </c>
      <c r="J477" s="10">
        <v>0.67694999999999994</v>
      </c>
      <c r="K477" s="10">
        <v>2.4906999999999999</v>
      </c>
      <c r="L477" s="10">
        <v>0.82010000000000005</v>
      </c>
      <c r="M477" s="10">
        <v>1.0801000000000001</v>
      </c>
      <c r="N477" s="10">
        <v>0.80074999999999996</v>
      </c>
      <c r="O477" s="10">
        <v>3.7332000000000001</v>
      </c>
      <c r="P477" s="10">
        <v>1.0173699999999999</v>
      </c>
      <c r="Q477" s="10">
        <v>1.3149999999999999</v>
      </c>
    </row>
    <row r="478" spans="1:17" x14ac:dyDescent="0.2">
      <c r="A478">
        <v>474</v>
      </c>
      <c r="B478" s="10">
        <v>0.39269999999999999</v>
      </c>
      <c r="C478" s="10">
        <v>1.7578142808514281</v>
      </c>
      <c r="D478" s="10">
        <v>0.48208000000000001</v>
      </c>
      <c r="E478" s="10">
        <v>0.63247999999999993</v>
      </c>
      <c r="F478" s="10">
        <v>0.30779661016949156</v>
      </c>
      <c r="G478" s="10">
        <v>1.0398000000000001</v>
      </c>
      <c r="H478" s="10">
        <v>0.44668799999999997</v>
      </c>
      <c r="I478" s="10">
        <v>0.50759999999999994</v>
      </c>
      <c r="J478" s="10">
        <v>0.67910000000000004</v>
      </c>
      <c r="K478" s="10">
        <v>2.4965999999999999</v>
      </c>
      <c r="L478" s="10">
        <v>0.82279999999999998</v>
      </c>
      <c r="M478" s="10">
        <v>1.0837999999999999</v>
      </c>
      <c r="N478" s="10">
        <v>0.80349999999999999</v>
      </c>
      <c r="O478" s="10">
        <v>3.7416</v>
      </c>
      <c r="P478" s="10">
        <v>1.0210600000000001</v>
      </c>
      <c r="Q478" s="10">
        <v>1.32</v>
      </c>
    </row>
    <row r="479" spans="1:17" x14ac:dyDescent="0.2">
      <c r="A479">
        <v>475</v>
      </c>
      <c r="B479" s="10">
        <v>0.39424999999999999</v>
      </c>
      <c r="C479" s="10">
        <v>1.7618032268186612</v>
      </c>
      <c r="D479" s="10">
        <v>0.48400000000000004</v>
      </c>
      <c r="E479" s="10">
        <v>0.63500000000000001</v>
      </c>
      <c r="F479" s="10">
        <v>0.30864406779661019</v>
      </c>
      <c r="G479" s="10">
        <v>1.0425</v>
      </c>
      <c r="H479" s="10">
        <v>0.44879999999999998</v>
      </c>
      <c r="I479" s="10">
        <v>0.51</v>
      </c>
      <c r="J479" s="10">
        <v>0.68125000000000002</v>
      </c>
      <c r="K479" s="10">
        <v>2.5024999999999999</v>
      </c>
      <c r="L479" s="10">
        <v>0.82550000000000001</v>
      </c>
      <c r="M479" s="10">
        <v>1.0874999999999999</v>
      </c>
      <c r="N479" s="10">
        <v>0.80625000000000002</v>
      </c>
      <c r="O479" s="10">
        <v>3.75</v>
      </c>
      <c r="P479" s="10">
        <v>1.02475</v>
      </c>
      <c r="Q479" s="10">
        <v>1.325</v>
      </c>
    </row>
    <row r="480" spans="1:17" x14ac:dyDescent="0.2">
      <c r="A480">
        <v>476</v>
      </c>
      <c r="B480" s="10">
        <v>0.39579999999999999</v>
      </c>
      <c r="C480" s="10">
        <v>1.7657921727858943</v>
      </c>
      <c r="D480" s="10">
        <v>0.48592000000000002</v>
      </c>
      <c r="E480" s="10">
        <v>0.63751999999999998</v>
      </c>
      <c r="F480" s="10">
        <v>0.30949152542372882</v>
      </c>
      <c r="G480" s="10">
        <v>1.0452000000000001</v>
      </c>
      <c r="H480" s="10">
        <v>0.45091199999999992</v>
      </c>
      <c r="I480" s="10">
        <v>0.51239999999999997</v>
      </c>
      <c r="J480" s="10">
        <v>0.68340000000000001</v>
      </c>
      <c r="K480" s="10">
        <v>2.5084</v>
      </c>
      <c r="L480" s="10">
        <v>0.82820000000000005</v>
      </c>
      <c r="M480" s="10">
        <v>1.0911999999999999</v>
      </c>
      <c r="N480" s="10">
        <v>0.80899999999999994</v>
      </c>
      <c r="O480" s="10">
        <v>3.7584</v>
      </c>
      <c r="P480" s="10">
        <v>1.02844</v>
      </c>
      <c r="Q480" s="10">
        <v>1.3299999999999998</v>
      </c>
    </row>
    <row r="481" spans="1:17" x14ac:dyDescent="0.2">
      <c r="A481">
        <v>477</v>
      </c>
      <c r="B481" s="10">
        <v>0.39734999999999998</v>
      </c>
      <c r="C481" s="10">
        <v>1.7697811187531274</v>
      </c>
      <c r="D481" s="10">
        <v>0.48784000000000005</v>
      </c>
      <c r="E481" s="10">
        <v>0.64003999999999994</v>
      </c>
      <c r="F481" s="10">
        <v>0.31033898305084751</v>
      </c>
      <c r="G481" s="10">
        <v>1.0479000000000001</v>
      </c>
      <c r="H481" s="10">
        <v>0.45302399999999993</v>
      </c>
      <c r="I481" s="10">
        <v>0.51479999999999992</v>
      </c>
      <c r="J481" s="10">
        <v>0.68554999999999999</v>
      </c>
      <c r="K481" s="10">
        <v>2.5143</v>
      </c>
      <c r="L481" s="10">
        <v>0.83089999999999997</v>
      </c>
      <c r="M481" s="10">
        <v>1.0949</v>
      </c>
      <c r="N481" s="10">
        <v>0.81174999999999997</v>
      </c>
      <c r="O481" s="10">
        <v>3.7667999999999999</v>
      </c>
      <c r="P481" s="10">
        <v>1.03213</v>
      </c>
      <c r="Q481" s="10">
        <v>1.335</v>
      </c>
    </row>
    <row r="482" spans="1:17" x14ac:dyDescent="0.2">
      <c r="A482">
        <v>478</v>
      </c>
      <c r="B482" s="10">
        <v>0.39889999999999998</v>
      </c>
      <c r="C482" s="10">
        <v>1.7737700647203605</v>
      </c>
      <c r="D482" s="10">
        <v>0.48976000000000003</v>
      </c>
      <c r="E482" s="10">
        <v>0.64256000000000002</v>
      </c>
      <c r="F482" s="10">
        <v>0.31118644067796614</v>
      </c>
      <c r="G482" s="10">
        <v>1.0506</v>
      </c>
      <c r="H482" s="10">
        <v>0.45513599999999993</v>
      </c>
      <c r="I482" s="10">
        <v>0.51719999999999999</v>
      </c>
      <c r="J482" s="10">
        <v>0.68769999999999998</v>
      </c>
      <c r="K482" s="10">
        <v>2.5202</v>
      </c>
      <c r="L482" s="10">
        <v>0.83360000000000001</v>
      </c>
      <c r="M482" s="10">
        <v>1.0986</v>
      </c>
      <c r="N482" s="10">
        <v>0.8145</v>
      </c>
      <c r="O482" s="10">
        <v>3.7751999999999999</v>
      </c>
      <c r="P482" s="10">
        <v>1.03582</v>
      </c>
      <c r="Q482" s="10">
        <v>1.3399999999999999</v>
      </c>
    </row>
    <row r="483" spans="1:17" x14ac:dyDescent="0.2">
      <c r="A483">
        <v>479</v>
      </c>
      <c r="B483" s="10">
        <v>0.40045000000000003</v>
      </c>
      <c r="C483" s="10">
        <v>1.7777590106875936</v>
      </c>
      <c r="D483" s="10">
        <v>0.49168000000000001</v>
      </c>
      <c r="E483" s="10">
        <v>0.64507999999999999</v>
      </c>
      <c r="F483" s="10">
        <v>0.31203389830508477</v>
      </c>
      <c r="G483" s="10">
        <v>1.0533000000000001</v>
      </c>
      <c r="H483" s="10">
        <v>0.45724799999999993</v>
      </c>
      <c r="I483" s="10">
        <v>0.51959999999999995</v>
      </c>
      <c r="J483" s="10">
        <v>0.68984999999999996</v>
      </c>
      <c r="K483" s="10">
        <v>2.5261</v>
      </c>
      <c r="L483" s="10">
        <v>0.83630000000000004</v>
      </c>
      <c r="M483" s="10">
        <v>1.1023000000000001</v>
      </c>
      <c r="N483" s="10">
        <v>0.81725000000000003</v>
      </c>
      <c r="O483" s="10">
        <v>3.7835999999999999</v>
      </c>
      <c r="P483" s="10">
        <v>1.0395099999999999</v>
      </c>
      <c r="Q483" s="10">
        <v>1.345</v>
      </c>
    </row>
    <row r="484" spans="1:17" x14ac:dyDescent="0.2">
      <c r="A484">
        <v>480</v>
      </c>
      <c r="B484" s="10">
        <v>0.40200000000000002</v>
      </c>
      <c r="C484" s="10">
        <v>1.7817479566548267</v>
      </c>
      <c r="D484" s="10">
        <v>0.49360000000000004</v>
      </c>
      <c r="E484" s="10">
        <v>0.64759999999999995</v>
      </c>
      <c r="F484" s="10">
        <v>0.3128813559322034</v>
      </c>
      <c r="G484" s="10">
        <v>1.056</v>
      </c>
      <c r="H484" s="10">
        <v>0.45935999999999994</v>
      </c>
      <c r="I484" s="10">
        <v>0.52200000000000002</v>
      </c>
      <c r="J484" s="10">
        <v>0.69199999999999995</v>
      </c>
      <c r="K484" s="10">
        <v>2.532</v>
      </c>
      <c r="L484" s="10">
        <v>0.83899999999999997</v>
      </c>
      <c r="M484" s="10">
        <v>1.1059999999999999</v>
      </c>
      <c r="N484" s="10">
        <v>0.82</v>
      </c>
      <c r="O484" s="10">
        <v>3.7919999999999998</v>
      </c>
      <c r="P484" s="10">
        <v>1.0431999999999999</v>
      </c>
      <c r="Q484" s="10">
        <v>1.3499999999999999</v>
      </c>
    </row>
    <row r="485" spans="1:17" x14ac:dyDescent="0.2">
      <c r="A485">
        <v>481</v>
      </c>
      <c r="B485" s="10">
        <v>0.40355000000000002</v>
      </c>
      <c r="C485" s="10">
        <v>1.7857369026220598</v>
      </c>
      <c r="D485" s="10">
        <v>0.49552000000000002</v>
      </c>
      <c r="E485" s="10">
        <v>0.65011999999999992</v>
      </c>
      <c r="F485" s="10">
        <v>0.31372881355932208</v>
      </c>
      <c r="G485" s="10">
        <v>1.0587</v>
      </c>
      <c r="H485" s="10">
        <v>0.46147199999999994</v>
      </c>
      <c r="I485" s="10">
        <v>0.52439999999999998</v>
      </c>
      <c r="J485" s="10">
        <v>0.69415000000000004</v>
      </c>
      <c r="K485" s="10">
        <v>2.5379</v>
      </c>
      <c r="L485" s="10">
        <v>0.8417</v>
      </c>
      <c r="M485" s="10">
        <v>1.1096999999999999</v>
      </c>
      <c r="N485" s="10">
        <v>0.82274999999999998</v>
      </c>
      <c r="O485" s="10">
        <v>3.8003999999999998</v>
      </c>
      <c r="P485" s="10">
        <v>1.0468900000000001</v>
      </c>
      <c r="Q485" s="10">
        <v>1.355</v>
      </c>
    </row>
    <row r="486" spans="1:17" x14ac:dyDescent="0.2">
      <c r="A486">
        <v>482</v>
      </c>
      <c r="B486" s="10">
        <v>0.40510000000000002</v>
      </c>
      <c r="C486" s="10">
        <v>1.7897258485892928</v>
      </c>
      <c r="D486" s="10">
        <v>0.49744000000000005</v>
      </c>
      <c r="E486" s="10">
        <v>0.65264</v>
      </c>
      <c r="F486" s="10">
        <v>0.31457627118644071</v>
      </c>
      <c r="G486" s="10">
        <v>1.0614000000000001</v>
      </c>
      <c r="H486" s="10">
        <v>0.46358399999999994</v>
      </c>
      <c r="I486" s="10">
        <v>0.52679999999999993</v>
      </c>
      <c r="J486" s="10">
        <v>0.69630000000000003</v>
      </c>
      <c r="K486" s="10">
        <v>2.5438000000000001</v>
      </c>
      <c r="L486" s="10">
        <v>0.84440000000000004</v>
      </c>
      <c r="M486" s="10">
        <v>1.1133999999999999</v>
      </c>
      <c r="N486" s="10">
        <v>0.82550000000000001</v>
      </c>
      <c r="O486" s="10">
        <v>3.8088000000000002</v>
      </c>
      <c r="P486" s="10">
        <v>1.0505800000000001</v>
      </c>
      <c r="Q486" s="10">
        <v>1.3599999999999999</v>
      </c>
    </row>
    <row r="487" spans="1:17" x14ac:dyDescent="0.2">
      <c r="A487">
        <v>483</v>
      </c>
      <c r="B487" s="10">
        <v>0.40665000000000001</v>
      </c>
      <c r="C487" s="10">
        <v>1.7937147945565259</v>
      </c>
      <c r="D487" s="10">
        <v>0.49936000000000003</v>
      </c>
      <c r="E487" s="10">
        <v>0.65515999999999996</v>
      </c>
      <c r="F487" s="10">
        <v>0.31542372881355935</v>
      </c>
      <c r="G487" s="10">
        <v>1.0641</v>
      </c>
      <c r="H487" s="10">
        <v>0.46569599999999994</v>
      </c>
      <c r="I487" s="10">
        <v>0.5292</v>
      </c>
      <c r="J487" s="10">
        <v>0.69845000000000002</v>
      </c>
      <c r="K487" s="10">
        <v>2.5497000000000001</v>
      </c>
      <c r="L487" s="10">
        <v>0.84709999999999996</v>
      </c>
      <c r="M487" s="10">
        <v>1.1171</v>
      </c>
      <c r="N487" s="10">
        <v>0.82825000000000004</v>
      </c>
      <c r="O487" s="10">
        <v>3.8172000000000001</v>
      </c>
      <c r="P487" s="10">
        <v>1.05427</v>
      </c>
      <c r="Q487" s="10">
        <v>1.365</v>
      </c>
    </row>
    <row r="488" spans="1:17" x14ac:dyDescent="0.2">
      <c r="A488">
        <v>484</v>
      </c>
      <c r="B488" s="10">
        <v>0.40820000000000001</v>
      </c>
      <c r="C488" s="10">
        <v>1.797703740523759</v>
      </c>
      <c r="D488" s="10">
        <v>0.50128000000000006</v>
      </c>
      <c r="E488" s="10">
        <v>0.65767999999999993</v>
      </c>
      <c r="F488" s="10">
        <v>0.31627118644067798</v>
      </c>
      <c r="G488" s="10">
        <v>1.0668</v>
      </c>
      <c r="H488" s="10">
        <v>0.46780799999999995</v>
      </c>
      <c r="I488" s="10">
        <v>0.53159999999999996</v>
      </c>
      <c r="J488" s="10">
        <v>0.7006</v>
      </c>
      <c r="K488" s="10">
        <v>2.5556000000000001</v>
      </c>
      <c r="L488" s="10">
        <v>0.8498</v>
      </c>
      <c r="M488" s="10">
        <v>1.1208</v>
      </c>
      <c r="N488" s="10">
        <v>0.83099999999999996</v>
      </c>
      <c r="O488" s="10">
        <v>3.8256000000000001</v>
      </c>
      <c r="P488" s="10">
        <v>1.05796</v>
      </c>
      <c r="Q488" s="10">
        <v>1.3699999999999999</v>
      </c>
    </row>
    <row r="489" spans="1:17" x14ac:dyDescent="0.2">
      <c r="A489">
        <v>485</v>
      </c>
      <c r="B489" s="10">
        <v>0.40975</v>
      </c>
      <c r="C489" s="10">
        <v>1.8016926864909921</v>
      </c>
      <c r="D489" s="10">
        <v>0.50319999999999998</v>
      </c>
      <c r="E489" s="10">
        <v>0.66020000000000001</v>
      </c>
      <c r="F489" s="10">
        <v>0.31711864406779661</v>
      </c>
      <c r="G489" s="10">
        <v>1.0695000000000001</v>
      </c>
      <c r="H489" s="10">
        <v>0.46991999999999995</v>
      </c>
      <c r="I489" s="10">
        <v>0.53399999999999992</v>
      </c>
      <c r="J489" s="10">
        <v>0.70274999999999999</v>
      </c>
      <c r="K489" s="10">
        <v>2.5615000000000001</v>
      </c>
      <c r="L489" s="10">
        <v>0.85250000000000004</v>
      </c>
      <c r="M489" s="10">
        <v>1.1245000000000001</v>
      </c>
      <c r="N489" s="10">
        <v>0.83374999999999999</v>
      </c>
      <c r="O489" s="10">
        <v>3.8340000000000001</v>
      </c>
      <c r="P489" s="10">
        <v>1.06165</v>
      </c>
      <c r="Q489" s="10">
        <v>1.375</v>
      </c>
    </row>
    <row r="490" spans="1:17" x14ac:dyDescent="0.2">
      <c r="A490">
        <v>486</v>
      </c>
      <c r="B490" s="10">
        <v>0.4113</v>
      </c>
      <c r="C490" s="10">
        <v>1.8056816324582252</v>
      </c>
      <c r="D490" s="10">
        <v>0.50512000000000001</v>
      </c>
      <c r="E490" s="10">
        <v>0.66271999999999998</v>
      </c>
      <c r="F490" s="10">
        <v>0.31796610169491529</v>
      </c>
      <c r="G490" s="10">
        <v>1.0722</v>
      </c>
      <c r="H490" s="10">
        <v>0.47203199999999995</v>
      </c>
      <c r="I490" s="10">
        <v>0.53639999999999999</v>
      </c>
      <c r="J490" s="10">
        <v>0.70489999999999997</v>
      </c>
      <c r="K490" s="10">
        <v>2.5674000000000001</v>
      </c>
      <c r="L490" s="10">
        <v>0.85519999999999996</v>
      </c>
      <c r="M490" s="10">
        <v>1.1281999999999999</v>
      </c>
      <c r="N490" s="10">
        <v>0.83650000000000002</v>
      </c>
      <c r="O490" s="10">
        <v>3.8424</v>
      </c>
      <c r="P490" s="10">
        <v>1.06534</v>
      </c>
      <c r="Q490" s="10">
        <v>1.38</v>
      </c>
    </row>
    <row r="491" spans="1:17" x14ac:dyDescent="0.2">
      <c r="A491">
        <v>487</v>
      </c>
      <c r="B491" s="10">
        <v>0.41284999999999999</v>
      </c>
      <c r="C491" s="10">
        <v>1.8096705784254583</v>
      </c>
      <c r="D491" s="10">
        <v>0.50704000000000005</v>
      </c>
      <c r="E491" s="10">
        <v>0.66523999999999994</v>
      </c>
      <c r="F491" s="10">
        <v>0.31881355932203392</v>
      </c>
      <c r="G491" s="10">
        <v>1.0749000000000002</v>
      </c>
      <c r="H491" s="10">
        <v>0.47414399999999995</v>
      </c>
      <c r="I491" s="10">
        <v>0.53879999999999995</v>
      </c>
      <c r="J491" s="10">
        <v>0.70704999999999996</v>
      </c>
      <c r="K491" s="10">
        <v>2.5733000000000001</v>
      </c>
      <c r="L491" s="10">
        <v>0.8579</v>
      </c>
      <c r="M491" s="10">
        <v>1.1318999999999999</v>
      </c>
      <c r="N491" s="10">
        <v>0.83925000000000005</v>
      </c>
      <c r="O491" s="10">
        <v>3.8508</v>
      </c>
      <c r="P491" s="10">
        <v>1.0690299999999999</v>
      </c>
      <c r="Q491" s="10">
        <v>1.385</v>
      </c>
    </row>
    <row r="492" spans="1:17" x14ac:dyDescent="0.2">
      <c r="A492">
        <v>488</v>
      </c>
      <c r="B492" s="10">
        <v>0.41439999999999999</v>
      </c>
      <c r="C492" s="10">
        <v>1.8136595243926914</v>
      </c>
      <c r="D492" s="10">
        <v>0.50896000000000008</v>
      </c>
      <c r="E492" s="10">
        <v>0.66775999999999991</v>
      </c>
      <c r="F492" s="10">
        <v>0.31966101694915255</v>
      </c>
      <c r="G492" s="10">
        <v>1.0776000000000001</v>
      </c>
      <c r="H492" s="10">
        <v>0.47625599999999996</v>
      </c>
      <c r="I492" s="10">
        <v>0.5411999999999999</v>
      </c>
      <c r="J492" s="10">
        <v>0.70919999999999994</v>
      </c>
      <c r="K492" s="10">
        <v>2.5791999999999997</v>
      </c>
      <c r="L492" s="10">
        <v>0.86060000000000003</v>
      </c>
      <c r="M492" s="10">
        <v>1.1355999999999999</v>
      </c>
      <c r="N492" s="10">
        <v>0.84199999999999997</v>
      </c>
      <c r="O492" s="10">
        <v>3.8592</v>
      </c>
      <c r="P492" s="10">
        <v>1.0727199999999999</v>
      </c>
      <c r="Q492" s="10">
        <v>1.39</v>
      </c>
    </row>
    <row r="493" spans="1:17" x14ac:dyDescent="0.2">
      <c r="A493">
        <v>489</v>
      </c>
      <c r="B493" s="10">
        <v>0.41594999999999999</v>
      </c>
      <c r="C493" s="10">
        <v>1.8176484703599245</v>
      </c>
      <c r="D493" s="10">
        <v>0.51088</v>
      </c>
      <c r="E493" s="10">
        <v>0.67027999999999999</v>
      </c>
      <c r="F493" s="10">
        <v>0.32050847457627119</v>
      </c>
      <c r="G493" s="10">
        <v>1.0803</v>
      </c>
      <c r="H493" s="10">
        <v>0.47836799999999996</v>
      </c>
      <c r="I493" s="10">
        <v>0.54359999999999997</v>
      </c>
      <c r="J493" s="10">
        <v>0.71135000000000004</v>
      </c>
      <c r="K493" s="10">
        <v>2.5850999999999997</v>
      </c>
      <c r="L493" s="10">
        <v>0.86330000000000007</v>
      </c>
      <c r="M493" s="10">
        <v>1.1393</v>
      </c>
      <c r="N493" s="10">
        <v>0.84475</v>
      </c>
      <c r="O493" s="10">
        <v>3.8675999999999999</v>
      </c>
      <c r="P493" s="10">
        <v>1.0764100000000001</v>
      </c>
      <c r="Q493" s="10">
        <v>1.395</v>
      </c>
    </row>
    <row r="494" spans="1:17" x14ac:dyDescent="0.2">
      <c r="A494">
        <v>490</v>
      </c>
      <c r="B494" s="10">
        <v>0.41749999999999998</v>
      </c>
      <c r="C494" s="10">
        <v>1.8216374163271576</v>
      </c>
      <c r="D494" s="10">
        <v>0.51280000000000003</v>
      </c>
      <c r="E494" s="10">
        <v>0.67279999999999995</v>
      </c>
      <c r="F494" s="10">
        <v>0.32135593220338987</v>
      </c>
      <c r="G494" s="10">
        <v>1.0830000000000002</v>
      </c>
      <c r="H494" s="10">
        <v>0.48047999999999996</v>
      </c>
      <c r="I494" s="10">
        <v>0.54599999999999993</v>
      </c>
      <c r="J494" s="10">
        <v>0.71350000000000002</v>
      </c>
      <c r="K494" s="10">
        <v>2.5909999999999997</v>
      </c>
      <c r="L494" s="10">
        <v>0.86599999999999999</v>
      </c>
      <c r="M494" s="10">
        <v>1.143</v>
      </c>
      <c r="N494" s="10">
        <v>0.84750000000000003</v>
      </c>
      <c r="O494" s="10">
        <v>3.8759999999999999</v>
      </c>
      <c r="P494" s="10">
        <v>1.0801000000000001</v>
      </c>
      <c r="Q494" s="10">
        <v>1.4</v>
      </c>
    </row>
    <row r="495" spans="1:17" x14ac:dyDescent="0.2">
      <c r="A495">
        <v>491</v>
      </c>
      <c r="B495" s="10">
        <v>0.41904999999999998</v>
      </c>
      <c r="C495" s="10">
        <v>1.8256263622943907</v>
      </c>
      <c r="D495" s="10">
        <v>0.51472000000000007</v>
      </c>
      <c r="E495" s="10">
        <v>0.67531999999999992</v>
      </c>
      <c r="F495" s="10">
        <v>0.3222033898305085</v>
      </c>
      <c r="G495" s="10">
        <v>1.0857000000000001</v>
      </c>
      <c r="H495" s="10">
        <v>0.48259199999999997</v>
      </c>
      <c r="I495" s="10">
        <v>0.5484</v>
      </c>
      <c r="J495" s="10">
        <v>0.71565000000000001</v>
      </c>
      <c r="K495" s="10">
        <v>2.5968999999999998</v>
      </c>
      <c r="L495" s="10">
        <v>0.86870000000000003</v>
      </c>
      <c r="M495" s="10">
        <v>1.1467000000000001</v>
      </c>
      <c r="N495" s="10">
        <v>0.85024999999999995</v>
      </c>
      <c r="O495" s="10">
        <v>3.8843999999999999</v>
      </c>
      <c r="P495" s="10">
        <v>1.08379</v>
      </c>
      <c r="Q495" s="10">
        <v>1.405</v>
      </c>
    </row>
    <row r="496" spans="1:17" x14ac:dyDescent="0.2">
      <c r="A496">
        <v>492</v>
      </c>
      <c r="B496" s="10">
        <v>0.42059999999999997</v>
      </c>
      <c r="C496" s="10">
        <v>1.8296153082616238</v>
      </c>
      <c r="D496" s="10">
        <v>0.51663999999999999</v>
      </c>
      <c r="E496" s="10">
        <v>0.67784</v>
      </c>
      <c r="F496" s="10">
        <v>0.32305084745762713</v>
      </c>
      <c r="G496" s="10">
        <v>1.0884</v>
      </c>
      <c r="H496" s="10">
        <v>0.48470399999999991</v>
      </c>
      <c r="I496" s="10">
        <v>0.55079999999999996</v>
      </c>
      <c r="J496" s="10">
        <v>0.71779999999999999</v>
      </c>
      <c r="K496" s="10">
        <v>2.6027999999999998</v>
      </c>
      <c r="L496" s="10">
        <v>0.87140000000000006</v>
      </c>
      <c r="M496" s="10">
        <v>1.1503999999999999</v>
      </c>
      <c r="N496" s="10">
        <v>0.85299999999999998</v>
      </c>
      <c r="O496" s="10">
        <v>3.8927999999999998</v>
      </c>
      <c r="P496" s="10">
        <v>1.08748</v>
      </c>
      <c r="Q496" s="10">
        <v>1.41</v>
      </c>
    </row>
    <row r="497" spans="1:17" x14ac:dyDescent="0.2">
      <c r="A497">
        <v>493</v>
      </c>
      <c r="B497" s="10">
        <v>0.42215000000000003</v>
      </c>
      <c r="C497" s="10">
        <v>1.8336042542288569</v>
      </c>
      <c r="D497" s="10">
        <v>0.51856000000000002</v>
      </c>
      <c r="E497" s="10">
        <v>0.68035999999999996</v>
      </c>
      <c r="F497" s="10">
        <v>0.32389830508474576</v>
      </c>
      <c r="G497" s="10">
        <v>1.0911000000000002</v>
      </c>
      <c r="H497" s="10">
        <v>0.48681599999999992</v>
      </c>
      <c r="I497" s="10">
        <v>0.55319999999999991</v>
      </c>
      <c r="J497" s="10">
        <v>0.71994999999999998</v>
      </c>
      <c r="K497" s="10">
        <v>2.6086999999999998</v>
      </c>
      <c r="L497" s="10">
        <v>0.87409999999999999</v>
      </c>
      <c r="M497" s="10">
        <v>1.1540999999999999</v>
      </c>
      <c r="N497" s="10">
        <v>0.85575000000000001</v>
      </c>
      <c r="O497" s="10">
        <v>3.9011999999999998</v>
      </c>
      <c r="P497" s="10">
        <v>1.09117</v>
      </c>
      <c r="Q497" s="10">
        <v>1.415</v>
      </c>
    </row>
    <row r="498" spans="1:17" x14ac:dyDescent="0.2">
      <c r="A498">
        <v>494</v>
      </c>
      <c r="B498" s="10">
        <v>0.42370000000000002</v>
      </c>
      <c r="C498" s="10">
        <v>1.83759320019609</v>
      </c>
      <c r="D498" s="10">
        <v>0.52048000000000005</v>
      </c>
      <c r="E498" s="10">
        <v>0.68287999999999993</v>
      </c>
      <c r="F498" s="10">
        <v>0.32474576271186445</v>
      </c>
      <c r="G498" s="10">
        <v>1.0938000000000001</v>
      </c>
      <c r="H498" s="10">
        <v>0.48892799999999992</v>
      </c>
      <c r="I498" s="10">
        <v>0.55559999999999998</v>
      </c>
      <c r="J498" s="10">
        <v>0.72209999999999996</v>
      </c>
      <c r="K498" s="10">
        <v>2.6145999999999998</v>
      </c>
      <c r="L498" s="10">
        <v>0.87680000000000002</v>
      </c>
      <c r="M498" s="10">
        <v>1.1577999999999999</v>
      </c>
      <c r="N498" s="10">
        <v>0.85850000000000004</v>
      </c>
      <c r="O498" s="10">
        <v>3.9096000000000002</v>
      </c>
      <c r="P498" s="10">
        <v>1.0948599999999999</v>
      </c>
      <c r="Q498" s="10">
        <v>1.42</v>
      </c>
    </row>
    <row r="499" spans="1:17" x14ac:dyDescent="0.2">
      <c r="A499">
        <v>495</v>
      </c>
      <c r="B499" s="10">
        <v>0.42525000000000002</v>
      </c>
      <c r="C499" s="10">
        <v>1.8415821461633231</v>
      </c>
      <c r="D499" s="10">
        <v>0.52239999999999998</v>
      </c>
      <c r="E499" s="10">
        <v>0.68540000000000001</v>
      </c>
      <c r="F499" s="10">
        <v>0.32559322033898308</v>
      </c>
      <c r="G499" s="10">
        <v>1.0965</v>
      </c>
      <c r="H499" s="10">
        <v>0.49103999999999992</v>
      </c>
      <c r="I499" s="10">
        <v>0.55799999999999994</v>
      </c>
      <c r="J499" s="10">
        <v>0.72424999999999995</v>
      </c>
      <c r="K499" s="10">
        <v>2.6204999999999998</v>
      </c>
      <c r="L499" s="10">
        <v>0.87950000000000006</v>
      </c>
      <c r="M499" s="10">
        <v>1.1615</v>
      </c>
      <c r="N499" s="10">
        <v>0.86124999999999996</v>
      </c>
      <c r="O499" s="10">
        <v>3.9180000000000001</v>
      </c>
      <c r="P499" s="10">
        <v>1.0985499999999999</v>
      </c>
      <c r="Q499" s="10">
        <v>1.425</v>
      </c>
    </row>
    <row r="500" spans="1:17" x14ac:dyDescent="0.2">
      <c r="A500">
        <v>496</v>
      </c>
      <c r="B500" s="10">
        <v>0.42680000000000001</v>
      </c>
      <c r="C500" s="10">
        <v>1.8455710921305561</v>
      </c>
      <c r="D500" s="10">
        <v>0.52432000000000001</v>
      </c>
      <c r="E500" s="10">
        <v>0.68791999999999998</v>
      </c>
      <c r="F500" s="10">
        <v>0.32644067796610171</v>
      </c>
      <c r="G500" s="10">
        <v>1.0992000000000002</v>
      </c>
      <c r="H500" s="10">
        <v>0.49315199999999992</v>
      </c>
      <c r="I500" s="10">
        <v>0.56040000000000001</v>
      </c>
      <c r="J500" s="10">
        <v>0.72639999999999993</v>
      </c>
      <c r="K500" s="10">
        <v>2.6263999999999998</v>
      </c>
      <c r="L500" s="10">
        <v>0.88219999999999998</v>
      </c>
      <c r="M500" s="10">
        <v>1.1652</v>
      </c>
      <c r="N500" s="10">
        <v>0.86399999999999999</v>
      </c>
      <c r="O500" s="10">
        <v>3.9264000000000001</v>
      </c>
      <c r="P500" s="10">
        <v>1.1022399999999999</v>
      </c>
      <c r="Q500" s="10">
        <v>1.43</v>
      </c>
    </row>
    <row r="501" spans="1:17" x14ac:dyDescent="0.2">
      <c r="A501">
        <v>497</v>
      </c>
      <c r="B501" s="10">
        <v>0.42835000000000001</v>
      </c>
      <c r="C501" s="10">
        <v>1.8495600380977892</v>
      </c>
      <c r="D501" s="10">
        <v>0.52624000000000004</v>
      </c>
      <c r="E501" s="10">
        <v>0.69043999999999994</v>
      </c>
      <c r="F501" s="10">
        <v>0.32728813559322034</v>
      </c>
      <c r="G501" s="10">
        <v>1.1019000000000001</v>
      </c>
      <c r="H501" s="10">
        <v>0.49526399999999993</v>
      </c>
      <c r="I501" s="10">
        <v>0.56279999999999997</v>
      </c>
      <c r="J501" s="10">
        <v>0.72855000000000003</v>
      </c>
      <c r="K501" s="10">
        <v>2.6322999999999999</v>
      </c>
      <c r="L501" s="10">
        <v>0.88490000000000002</v>
      </c>
      <c r="M501" s="10">
        <v>1.1689000000000001</v>
      </c>
      <c r="N501" s="10">
        <v>0.86675000000000002</v>
      </c>
      <c r="O501" s="10">
        <v>3.9348000000000001</v>
      </c>
      <c r="P501" s="10">
        <v>1.1059300000000001</v>
      </c>
      <c r="Q501" s="10">
        <v>1.4350000000000001</v>
      </c>
    </row>
    <row r="502" spans="1:17" x14ac:dyDescent="0.2">
      <c r="A502">
        <v>498</v>
      </c>
      <c r="B502" s="10">
        <v>0.4299</v>
      </c>
      <c r="C502" s="10">
        <v>1.8535489840650223</v>
      </c>
      <c r="D502" s="10">
        <v>0.52816000000000007</v>
      </c>
      <c r="E502" s="10">
        <v>0.69295999999999991</v>
      </c>
      <c r="F502" s="10">
        <v>0.32813559322033903</v>
      </c>
      <c r="G502" s="10">
        <v>1.1046</v>
      </c>
      <c r="H502" s="10">
        <v>0.49737599999999993</v>
      </c>
      <c r="I502" s="10">
        <v>0.56519999999999992</v>
      </c>
      <c r="J502" s="10">
        <v>0.73070000000000002</v>
      </c>
      <c r="K502" s="10">
        <v>2.6381999999999999</v>
      </c>
      <c r="L502" s="10">
        <v>0.88760000000000006</v>
      </c>
      <c r="M502" s="10">
        <v>1.1725999999999999</v>
      </c>
      <c r="N502" s="10">
        <v>0.86950000000000005</v>
      </c>
      <c r="O502" s="10">
        <v>3.9432</v>
      </c>
      <c r="P502" s="10">
        <v>1.1096200000000001</v>
      </c>
      <c r="Q502" s="10">
        <v>1.44</v>
      </c>
    </row>
    <row r="503" spans="1:17" x14ac:dyDescent="0.2">
      <c r="A503">
        <v>499</v>
      </c>
      <c r="B503" s="10">
        <v>0.43145</v>
      </c>
      <c r="C503" s="10">
        <v>1.8575379300322554</v>
      </c>
      <c r="D503" s="10">
        <v>0.53008</v>
      </c>
      <c r="E503" s="10">
        <v>0.69547999999999999</v>
      </c>
      <c r="F503" s="10">
        <v>0.32898305084745766</v>
      </c>
      <c r="G503" s="10">
        <v>1.1073000000000002</v>
      </c>
      <c r="H503" s="10">
        <v>0.49948799999999993</v>
      </c>
      <c r="I503" s="10">
        <v>0.56759999999999999</v>
      </c>
      <c r="J503" s="10">
        <v>0.73285</v>
      </c>
      <c r="K503" s="10">
        <v>2.6440999999999999</v>
      </c>
      <c r="L503" s="10">
        <v>0.89029999999999998</v>
      </c>
      <c r="M503" s="10">
        <v>1.1762999999999999</v>
      </c>
      <c r="N503" s="10">
        <v>0.87224999999999997</v>
      </c>
      <c r="O503" s="10">
        <v>3.9516</v>
      </c>
      <c r="P503" s="10">
        <v>1.11331</v>
      </c>
      <c r="Q503" s="10">
        <v>1.4450000000000001</v>
      </c>
    </row>
    <row r="504" spans="1:17" x14ac:dyDescent="0.2">
      <c r="A504">
        <v>500</v>
      </c>
      <c r="B504" s="10">
        <v>0.433</v>
      </c>
      <c r="C504" s="10">
        <v>1.8615268759994885</v>
      </c>
      <c r="D504" s="10">
        <v>0.53200000000000003</v>
      </c>
      <c r="E504" s="10">
        <v>0.69799999999999995</v>
      </c>
      <c r="F504" s="10">
        <v>0.32983050847457629</v>
      </c>
      <c r="G504" s="10">
        <v>1.1100000000000001</v>
      </c>
      <c r="H504" s="10">
        <v>0.50159999999999993</v>
      </c>
      <c r="I504" s="10">
        <v>0.56999999999999995</v>
      </c>
      <c r="J504" s="10">
        <v>0.73499999999999999</v>
      </c>
      <c r="K504" s="10">
        <v>2.65</v>
      </c>
      <c r="L504" s="10">
        <v>0.89300000000000002</v>
      </c>
      <c r="M504" s="10">
        <v>1.18</v>
      </c>
      <c r="N504" s="10">
        <v>0.875</v>
      </c>
      <c r="O504" s="10">
        <v>3.96</v>
      </c>
      <c r="P504" s="10">
        <v>1.117</v>
      </c>
      <c r="Q504" s="10">
        <v>1.45</v>
      </c>
    </row>
    <row r="505" spans="1:17" x14ac:dyDescent="0.2">
      <c r="A505">
        <v>501</v>
      </c>
      <c r="B505" s="10">
        <v>0.43498999999999999</v>
      </c>
      <c r="C505" s="10">
        <v>1.8656977694133259</v>
      </c>
      <c r="D505" s="10">
        <v>0.53433000000000008</v>
      </c>
      <c r="E505" s="10">
        <v>0.70106999999999997</v>
      </c>
      <c r="F505" s="10">
        <v>0.33067796610169492</v>
      </c>
      <c r="G505" s="10">
        <v>1.113</v>
      </c>
      <c r="H505" s="10">
        <v>0.50494399999999995</v>
      </c>
      <c r="I505" s="10">
        <v>0.57379999999999998</v>
      </c>
      <c r="J505" s="10">
        <v>0.73744999999999994</v>
      </c>
      <c r="K505" s="10">
        <v>2.6562000000000001</v>
      </c>
      <c r="L505" s="10">
        <v>0.89622000000000002</v>
      </c>
      <c r="M505" s="10">
        <v>1.1845999999999999</v>
      </c>
      <c r="N505" s="10">
        <v>0.87865000000000004</v>
      </c>
      <c r="O505" s="10">
        <v>3.9685999999999999</v>
      </c>
      <c r="P505" s="10">
        <v>1.1218600000000001</v>
      </c>
      <c r="Q505" s="10">
        <v>1.4564999999999999</v>
      </c>
    </row>
    <row r="506" spans="1:17" x14ac:dyDescent="0.2">
      <c r="A506">
        <v>502</v>
      </c>
      <c r="B506" s="10">
        <v>0.43697999999999998</v>
      </c>
      <c r="C506" s="10">
        <v>1.869868662827163</v>
      </c>
      <c r="D506" s="10">
        <v>0.53666000000000003</v>
      </c>
      <c r="E506" s="10">
        <v>0.70413999999999999</v>
      </c>
      <c r="F506" s="10">
        <v>0.33152542372881361</v>
      </c>
      <c r="G506" s="10">
        <v>1.1160000000000001</v>
      </c>
      <c r="H506" s="10">
        <v>0.50828799999999996</v>
      </c>
      <c r="I506" s="10">
        <v>0.5776</v>
      </c>
      <c r="J506" s="10">
        <v>0.7399</v>
      </c>
      <c r="K506" s="10">
        <v>2.6623999999999999</v>
      </c>
      <c r="L506" s="10">
        <v>0.89944000000000002</v>
      </c>
      <c r="M506" s="10">
        <v>1.1892</v>
      </c>
      <c r="N506" s="10">
        <v>0.88229999999999997</v>
      </c>
      <c r="O506" s="10">
        <v>3.9771999999999998</v>
      </c>
      <c r="P506" s="10">
        <v>1.1267199999999999</v>
      </c>
      <c r="Q506" s="10">
        <v>1.4629999999999999</v>
      </c>
    </row>
    <row r="507" spans="1:17" x14ac:dyDescent="0.2">
      <c r="A507">
        <v>503</v>
      </c>
      <c r="B507" s="10">
        <v>0.43896999999999997</v>
      </c>
      <c r="C507" s="10">
        <v>1.8740395562410004</v>
      </c>
      <c r="D507" s="10">
        <v>0.53899000000000008</v>
      </c>
      <c r="E507" s="10">
        <v>0.70721000000000001</v>
      </c>
      <c r="F507" s="10">
        <v>0.33237288135593224</v>
      </c>
      <c r="G507" s="10">
        <v>1.119</v>
      </c>
      <c r="H507" s="10">
        <v>0.51163199999999998</v>
      </c>
      <c r="I507" s="10">
        <v>0.58139999999999992</v>
      </c>
      <c r="J507" s="10">
        <v>0.74234999999999995</v>
      </c>
      <c r="K507" s="10">
        <v>2.6686000000000001</v>
      </c>
      <c r="L507" s="10">
        <v>0.90266000000000002</v>
      </c>
      <c r="M507" s="10">
        <v>1.1938</v>
      </c>
      <c r="N507" s="10">
        <v>0.88595000000000002</v>
      </c>
      <c r="O507" s="10">
        <v>3.9857999999999998</v>
      </c>
      <c r="P507" s="10">
        <v>1.13158</v>
      </c>
      <c r="Q507" s="10">
        <v>1.4695</v>
      </c>
    </row>
    <row r="508" spans="1:17" x14ac:dyDescent="0.2">
      <c r="A508">
        <v>504</v>
      </c>
      <c r="B508" s="10">
        <v>0.44096000000000002</v>
      </c>
      <c r="C508" s="10">
        <v>1.8782104496548377</v>
      </c>
      <c r="D508" s="10">
        <v>0.54132000000000002</v>
      </c>
      <c r="E508" s="10">
        <v>0.71027999999999991</v>
      </c>
      <c r="F508" s="10">
        <v>0.33322033898305087</v>
      </c>
      <c r="G508" s="10">
        <v>1.1220000000000001</v>
      </c>
      <c r="H508" s="10">
        <v>0.51497599999999999</v>
      </c>
      <c r="I508" s="10">
        <v>0.58519999999999994</v>
      </c>
      <c r="J508" s="10">
        <v>0.74480000000000002</v>
      </c>
      <c r="K508" s="10">
        <v>2.6747999999999998</v>
      </c>
      <c r="L508" s="10">
        <v>0.90588000000000002</v>
      </c>
      <c r="M508" s="10">
        <v>1.1983999999999999</v>
      </c>
      <c r="N508" s="10">
        <v>0.88959999999999995</v>
      </c>
      <c r="O508" s="10">
        <v>3.9944000000000002</v>
      </c>
      <c r="P508" s="10">
        <v>1.1364399999999999</v>
      </c>
      <c r="Q508" s="10">
        <v>1.476</v>
      </c>
    </row>
    <row r="509" spans="1:17" x14ac:dyDescent="0.2">
      <c r="A509">
        <v>505</v>
      </c>
      <c r="B509" s="10">
        <v>0.44295000000000001</v>
      </c>
      <c r="C509" s="10">
        <v>1.8823813430686751</v>
      </c>
      <c r="D509" s="10">
        <v>0.54365000000000008</v>
      </c>
      <c r="E509" s="10">
        <v>0.71334999999999993</v>
      </c>
      <c r="F509" s="10">
        <v>0.3340677966101695</v>
      </c>
      <c r="G509" s="10">
        <v>1.125</v>
      </c>
      <c r="H509" s="10">
        <v>0.51831999999999989</v>
      </c>
      <c r="I509" s="10">
        <v>0.58899999999999997</v>
      </c>
      <c r="J509" s="10">
        <v>0.74724999999999997</v>
      </c>
      <c r="K509" s="10">
        <v>2.681</v>
      </c>
      <c r="L509" s="10">
        <v>0.90910000000000002</v>
      </c>
      <c r="M509" s="10">
        <v>1.2029999999999998</v>
      </c>
      <c r="N509" s="10">
        <v>0.89324999999999999</v>
      </c>
      <c r="O509" s="10">
        <v>4.0030000000000001</v>
      </c>
      <c r="P509" s="10">
        <v>1.1413</v>
      </c>
      <c r="Q509" s="10">
        <v>1.4824999999999999</v>
      </c>
    </row>
    <row r="510" spans="1:17" x14ac:dyDescent="0.2">
      <c r="A510">
        <v>506</v>
      </c>
      <c r="B510" s="10">
        <v>0.44494</v>
      </c>
      <c r="C510" s="10">
        <v>1.8865522364825122</v>
      </c>
      <c r="D510" s="10">
        <v>0.54598000000000002</v>
      </c>
      <c r="E510" s="10">
        <v>0.71641999999999995</v>
      </c>
      <c r="F510" s="10">
        <v>0.33491525423728818</v>
      </c>
      <c r="G510" s="10">
        <v>1.1280000000000001</v>
      </c>
      <c r="H510" s="10">
        <v>0.52166399999999991</v>
      </c>
      <c r="I510" s="10">
        <v>0.59279999999999999</v>
      </c>
      <c r="J510" s="10">
        <v>0.74970000000000003</v>
      </c>
      <c r="K510" s="10">
        <v>2.6871999999999998</v>
      </c>
      <c r="L510" s="10">
        <v>0.91232000000000002</v>
      </c>
      <c r="M510" s="10">
        <v>1.2076</v>
      </c>
      <c r="N510" s="10">
        <v>0.89690000000000003</v>
      </c>
      <c r="O510" s="10">
        <v>4.0115999999999996</v>
      </c>
      <c r="P510" s="10">
        <v>1.1461600000000001</v>
      </c>
      <c r="Q510" s="10">
        <v>1.4889999999999999</v>
      </c>
    </row>
    <row r="511" spans="1:17" x14ac:dyDescent="0.2">
      <c r="A511">
        <v>507</v>
      </c>
      <c r="B511" s="10">
        <v>0.44692999999999999</v>
      </c>
      <c r="C511" s="10">
        <v>1.8907231298963496</v>
      </c>
      <c r="D511" s="10">
        <v>0.54831000000000008</v>
      </c>
      <c r="E511" s="10">
        <v>0.71948999999999996</v>
      </c>
      <c r="F511" s="10">
        <v>0.33576271186440682</v>
      </c>
      <c r="G511" s="10">
        <v>1.131</v>
      </c>
      <c r="H511" s="10">
        <v>0.52500799999999992</v>
      </c>
      <c r="I511" s="10">
        <v>0.59659999999999991</v>
      </c>
      <c r="J511" s="10">
        <v>0.75214999999999999</v>
      </c>
      <c r="K511" s="10">
        <v>2.6934</v>
      </c>
      <c r="L511" s="10">
        <v>0.91554000000000002</v>
      </c>
      <c r="M511" s="10">
        <v>1.2121999999999999</v>
      </c>
      <c r="N511" s="10">
        <v>0.90054999999999996</v>
      </c>
      <c r="O511" s="10">
        <v>4.0202</v>
      </c>
      <c r="P511" s="10">
        <v>1.1510199999999999</v>
      </c>
      <c r="Q511" s="10">
        <v>1.4955000000000001</v>
      </c>
    </row>
    <row r="512" spans="1:17" x14ac:dyDescent="0.2">
      <c r="A512">
        <v>508</v>
      </c>
      <c r="B512" s="10">
        <v>0.44891999999999999</v>
      </c>
      <c r="C512" s="10">
        <v>1.894894023310187</v>
      </c>
      <c r="D512" s="10">
        <v>0.55064000000000002</v>
      </c>
      <c r="E512" s="10">
        <v>0.72255999999999998</v>
      </c>
      <c r="F512" s="10">
        <v>0.33661016949152545</v>
      </c>
      <c r="G512" s="10">
        <v>1.1340000000000001</v>
      </c>
      <c r="H512" s="10">
        <v>0.52835199999999993</v>
      </c>
      <c r="I512" s="10">
        <v>0.60039999999999993</v>
      </c>
      <c r="J512" s="10">
        <v>0.75459999999999994</v>
      </c>
      <c r="K512" s="10">
        <v>2.6995999999999998</v>
      </c>
      <c r="L512" s="10">
        <v>0.91876000000000002</v>
      </c>
      <c r="M512" s="10">
        <v>1.2167999999999999</v>
      </c>
      <c r="N512" s="10">
        <v>0.9042</v>
      </c>
      <c r="O512" s="10">
        <v>4.0288000000000004</v>
      </c>
      <c r="P512" s="10">
        <v>1.15588</v>
      </c>
      <c r="Q512" s="10">
        <v>1.502</v>
      </c>
    </row>
    <row r="513" spans="1:17" x14ac:dyDescent="0.2">
      <c r="A513">
        <v>509</v>
      </c>
      <c r="B513" s="10">
        <v>0.45090999999999998</v>
      </c>
      <c r="C513" s="10">
        <v>1.8990649167240241</v>
      </c>
      <c r="D513" s="10">
        <v>0.55297000000000007</v>
      </c>
      <c r="E513" s="10">
        <v>0.72563</v>
      </c>
      <c r="F513" s="10">
        <v>0.33745762711864408</v>
      </c>
      <c r="G513" s="10">
        <v>1.137</v>
      </c>
      <c r="H513" s="10">
        <v>0.53169599999999995</v>
      </c>
      <c r="I513" s="10">
        <v>0.60419999999999996</v>
      </c>
      <c r="J513" s="10">
        <v>0.75705</v>
      </c>
      <c r="K513" s="10">
        <v>2.7058</v>
      </c>
      <c r="L513" s="10">
        <v>0.92198000000000002</v>
      </c>
      <c r="M513" s="10">
        <v>1.2214</v>
      </c>
      <c r="N513" s="10">
        <v>0.90785000000000005</v>
      </c>
      <c r="O513" s="10">
        <v>4.0373999999999999</v>
      </c>
      <c r="P513" s="10">
        <v>1.1607399999999999</v>
      </c>
      <c r="Q513" s="10">
        <v>1.5085</v>
      </c>
    </row>
    <row r="514" spans="1:17" x14ac:dyDescent="0.2">
      <c r="A514">
        <v>510</v>
      </c>
      <c r="B514" s="10">
        <v>0.45289999999999997</v>
      </c>
      <c r="C514" s="10">
        <v>1.9032358101378615</v>
      </c>
      <c r="D514" s="10">
        <v>0.55530000000000002</v>
      </c>
      <c r="E514" s="10">
        <v>0.7286999999999999</v>
      </c>
      <c r="F514" s="10">
        <v>0.33830508474576276</v>
      </c>
      <c r="G514" s="10">
        <v>1.1400000000000001</v>
      </c>
      <c r="H514" s="10">
        <v>0.53503999999999996</v>
      </c>
      <c r="I514" s="10">
        <v>0.60799999999999998</v>
      </c>
      <c r="J514" s="10">
        <v>0.75949999999999995</v>
      </c>
      <c r="K514" s="10">
        <v>2.7119999999999997</v>
      </c>
      <c r="L514" s="10">
        <v>0.92520000000000002</v>
      </c>
      <c r="M514" s="10">
        <v>1.226</v>
      </c>
      <c r="N514" s="10">
        <v>0.91149999999999998</v>
      </c>
      <c r="O514" s="10">
        <v>4.0460000000000003</v>
      </c>
      <c r="P514" s="10">
        <v>1.1656</v>
      </c>
      <c r="Q514" s="10">
        <v>1.5149999999999999</v>
      </c>
    </row>
    <row r="515" spans="1:17" x14ac:dyDescent="0.2">
      <c r="A515">
        <v>511</v>
      </c>
      <c r="B515" s="10">
        <v>0.45489000000000002</v>
      </c>
      <c r="C515" s="10">
        <v>1.9074067035516988</v>
      </c>
      <c r="D515" s="10">
        <v>0.55763000000000007</v>
      </c>
      <c r="E515" s="10">
        <v>0.73176999999999992</v>
      </c>
      <c r="F515" s="10">
        <v>0.33915254237288139</v>
      </c>
      <c r="G515" s="10">
        <v>1.143</v>
      </c>
      <c r="H515" s="10">
        <v>0.53838399999999997</v>
      </c>
      <c r="I515" s="10">
        <v>0.6117999999999999</v>
      </c>
      <c r="J515" s="10">
        <v>0.76195000000000002</v>
      </c>
      <c r="K515" s="10">
        <v>2.7181999999999999</v>
      </c>
      <c r="L515" s="10">
        <v>0.92842000000000002</v>
      </c>
      <c r="M515" s="10">
        <v>1.2305999999999999</v>
      </c>
      <c r="N515" s="10">
        <v>0.91515000000000002</v>
      </c>
      <c r="O515" s="10">
        <v>4.0545999999999998</v>
      </c>
      <c r="P515" s="10">
        <v>1.1704600000000001</v>
      </c>
      <c r="Q515" s="10">
        <v>1.5215000000000001</v>
      </c>
    </row>
    <row r="516" spans="1:17" x14ac:dyDescent="0.2">
      <c r="A516">
        <v>512</v>
      </c>
      <c r="B516" s="10">
        <v>0.45688000000000001</v>
      </c>
      <c r="C516" s="10">
        <v>1.9115775969655362</v>
      </c>
      <c r="D516" s="10">
        <v>0.55996000000000001</v>
      </c>
      <c r="E516" s="10">
        <v>0.73483999999999994</v>
      </c>
      <c r="F516" s="10">
        <v>0.34</v>
      </c>
      <c r="G516" s="10">
        <v>1.1460000000000001</v>
      </c>
      <c r="H516" s="10">
        <v>0.54172799999999999</v>
      </c>
      <c r="I516" s="10">
        <v>0.61559999999999993</v>
      </c>
      <c r="J516" s="10">
        <v>0.76439999999999997</v>
      </c>
      <c r="K516" s="10">
        <v>2.7243999999999997</v>
      </c>
      <c r="L516" s="10">
        <v>0.93164000000000002</v>
      </c>
      <c r="M516" s="10">
        <v>1.2351999999999999</v>
      </c>
      <c r="N516" s="10">
        <v>0.91879999999999995</v>
      </c>
      <c r="O516" s="10">
        <v>4.0632000000000001</v>
      </c>
      <c r="P516" s="10">
        <v>1.1753199999999999</v>
      </c>
      <c r="Q516" s="10">
        <v>1.528</v>
      </c>
    </row>
    <row r="517" spans="1:17" x14ac:dyDescent="0.2">
      <c r="A517">
        <v>513</v>
      </c>
      <c r="B517" s="10">
        <v>0.45887</v>
      </c>
      <c r="C517" s="10">
        <v>1.9157484903793733</v>
      </c>
      <c r="D517" s="10">
        <v>0.56229000000000007</v>
      </c>
      <c r="E517" s="10">
        <v>0.73790999999999995</v>
      </c>
      <c r="F517" s="10">
        <v>0.343203125</v>
      </c>
      <c r="G517" s="10">
        <v>1.149</v>
      </c>
      <c r="H517" s="10">
        <v>0.54507199999999989</v>
      </c>
      <c r="I517" s="10">
        <v>0.61939999999999995</v>
      </c>
      <c r="J517" s="10">
        <v>0.76685000000000003</v>
      </c>
      <c r="K517" s="10">
        <v>2.7305999999999999</v>
      </c>
      <c r="L517" s="10">
        <v>0.93486000000000002</v>
      </c>
      <c r="M517" s="10">
        <v>1.2398</v>
      </c>
      <c r="N517" s="10">
        <v>0.92244999999999999</v>
      </c>
      <c r="O517" s="10">
        <v>4.0717999999999996</v>
      </c>
      <c r="P517" s="10">
        <v>1.18018</v>
      </c>
      <c r="Q517" s="10">
        <v>1.5345</v>
      </c>
    </row>
    <row r="518" spans="1:17" x14ac:dyDescent="0.2">
      <c r="A518">
        <v>514</v>
      </c>
      <c r="B518" s="10">
        <v>0.46085999999999999</v>
      </c>
      <c r="C518" s="10">
        <v>1.9199193837932107</v>
      </c>
      <c r="D518" s="10">
        <v>0.56462000000000001</v>
      </c>
      <c r="E518" s="10">
        <v>0.74097999999999997</v>
      </c>
      <c r="F518" s="10">
        <v>0.34640625000000003</v>
      </c>
      <c r="G518" s="10">
        <v>1.1520000000000001</v>
      </c>
      <c r="H518" s="10">
        <v>0.5484159999999999</v>
      </c>
      <c r="I518" s="10">
        <v>0.62319999999999998</v>
      </c>
      <c r="J518" s="10">
        <v>0.76929999999999998</v>
      </c>
      <c r="K518" s="10">
        <v>2.7368000000000001</v>
      </c>
      <c r="L518" s="10">
        <v>0.93808000000000002</v>
      </c>
      <c r="M518" s="10">
        <v>1.2444</v>
      </c>
      <c r="N518" s="10">
        <v>0.92610000000000003</v>
      </c>
      <c r="O518" s="10">
        <v>4.0804</v>
      </c>
      <c r="P518" s="10">
        <v>1.1850400000000001</v>
      </c>
      <c r="Q518" s="10">
        <v>1.5409999999999999</v>
      </c>
    </row>
    <row r="519" spans="1:17" x14ac:dyDescent="0.2">
      <c r="A519">
        <v>515</v>
      </c>
      <c r="B519" s="10">
        <v>0.46284999999999998</v>
      </c>
      <c r="C519" s="10">
        <v>1.9240902772070481</v>
      </c>
      <c r="D519" s="10">
        <v>0.56695000000000007</v>
      </c>
      <c r="E519" s="10">
        <v>0.74404999999999999</v>
      </c>
      <c r="F519" s="10">
        <v>0.349609375</v>
      </c>
      <c r="G519" s="10">
        <v>1.155</v>
      </c>
      <c r="H519" s="10">
        <v>0.55175999999999992</v>
      </c>
      <c r="I519" s="10">
        <v>0.627</v>
      </c>
      <c r="J519" s="10">
        <v>0.77174999999999994</v>
      </c>
      <c r="K519" s="10">
        <v>2.7429999999999999</v>
      </c>
      <c r="L519" s="10">
        <v>0.94130000000000003</v>
      </c>
      <c r="M519" s="10">
        <v>1.2489999999999999</v>
      </c>
      <c r="N519" s="10">
        <v>0.92974999999999997</v>
      </c>
      <c r="O519" s="10">
        <v>4.0890000000000004</v>
      </c>
      <c r="P519" s="10">
        <v>1.1899</v>
      </c>
      <c r="Q519" s="10">
        <v>1.5474999999999999</v>
      </c>
    </row>
    <row r="520" spans="1:17" x14ac:dyDescent="0.2">
      <c r="A520">
        <v>516</v>
      </c>
      <c r="B520" s="10">
        <v>0.46483999999999998</v>
      </c>
      <c r="C520" s="10">
        <v>1.9282611706208854</v>
      </c>
      <c r="D520" s="10">
        <v>0.56928000000000001</v>
      </c>
      <c r="E520" s="10">
        <v>0.7471199999999999</v>
      </c>
      <c r="F520" s="10">
        <v>0.35281250000000003</v>
      </c>
      <c r="G520" s="10">
        <v>1.1580000000000001</v>
      </c>
      <c r="H520" s="10">
        <v>0.55510399999999993</v>
      </c>
      <c r="I520" s="10">
        <v>0.63079999999999992</v>
      </c>
      <c r="J520" s="10">
        <v>0.7742</v>
      </c>
      <c r="K520" s="10">
        <v>2.7492000000000001</v>
      </c>
      <c r="L520" s="10">
        <v>0.94452000000000003</v>
      </c>
      <c r="M520" s="10">
        <v>1.2535999999999998</v>
      </c>
      <c r="N520" s="10">
        <v>0.93340000000000001</v>
      </c>
      <c r="O520" s="10">
        <v>4.0975999999999999</v>
      </c>
      <c r="P520" s="10">
        <v>1.19476</v>
      </c>
      <c r="Q520" s="10">
        <v>1.554</v>
      </c>
    </row>
    <row r="521" spans="1:17" x14ac:dyDescent="0.2">
      <c r="A521">
        <v>517</v>
      </c>
      <c r="B521" s="10">
        <v>0.46683000000000002</v>
      </c>
      <c r="C521" s="10">
        <v>1.9324320640347226</v>
      </c>
      <c r="D521" s="10">
        <v>0.57161000000000006</v>
      </c>
      <c r="E521" s="10">
        <v>0.75018999999999991</v>
      </c>
      <c r="F521" s="10">
        <v>0.356015625</v>
      </c>
      <c r="G521" s="10">
        <v>1.161</v>
      </c>
      <c r="H521" s="10">
        <v>0.55844799999999994</v>
      </c>
      <c r="I521" s="10">
        <v>0.63459999999999994</v>
      </c>
      <c r="J521" s="10">
        <v>0.77664999999999995</v>
      </c>
      <c r="K521" s="10">
        <v>2.7553999999999998</v>
      </c>
      <c r="L521" s="10">
        <v>0.94774000000000003</v>
      </c>
      <c r="M521" s="10">
        <v>1.2582</v>
      </c>
      <c r="N521" s="10">
        <v>0.93705000000000005</v>
      </c>
      <c r="O521" s="10">
        <v>4.1062000000000003</v>
      </c>
      <c r="P521" s="10">
        <v>1.1996199999999999</v>
      </c>
      <c r="Q521" s="10">
        <v>1.5605</v>
      </c>
    </row>
    <row r="522" spans="1:17" x14ac:dyDescent="0.2">
      <c r="A522">
        <v>518</v>
      </c>
      <c r="B522" s="10">
        <v>0.46882000000000001</v>
      </c>
      <c r="C522" s="10">
        <v>1.9366029574485599</v>
      </c>
      <c r="D522" s="10">
        <v>0.57394000000000001</v>
      </c>
      <c r="E522" s="10">
        <v>0.75325999999999993</v>
      </c>
      <c r="F522" s="10">
        <v>0.35921875000000003</v>
      </c>
      <c r="G522" s="10">
        <v>1.1640000000000001</v>
      </c>
      <c r="H522" s="10">
        <v>0.56179199999999996</v>
      </c>
      <c r="I522" s="10">
        <v>0.63839999999999997</v>
      </c>
      <c r="J522" s="10">
        <v>0.77910000000000001</v>
      </c>
      <c r="K522" s="10">
        <v>2.7616000000000001</v>
      </c>
      <c r="L522" s="10">
        <v>0.95096000000000003</v>
      </c>
      <c r="M522" s="10">
        <v>1.2627999999999999</v>
      </c>
      <c r="N522" s="10">
        <v>0.94069999999999998</v>
      </c>
      <c r="O522" s="10">
        <v>4.1147999999999998</v>
      </c>
      <c r="P522" s="10">
        <v>1.20448</v>
      </c>
      <c r="Q522" s="10">
        <v>1.5669999999999999</v>
      </c>
    </row>
    <row r="523" spans="1:17" x14ac:dyDescent="0.2">
      <c r="A523">
        <v>519</v>
      </c>
      <c r="B523" s="10">
        <v>0.47081000000000001</v>
      </c>
      <c r="C523" s="10">
        <v>1.9407738508623973</v>
      </c>
      <c r="D523" s="10">
        <v>0.57627000000000006</v>
      </c>
      <c r="E523" s="10">
        <v>0.75632999999999995</v>
      </c>
      <c r="F523" s="10">
        <v>0.362421875</v>
      </c>
      <c r="G523" s="10">
        <v>1.167</v>
      </c>
      <c r="H523" s="10">
        <v>0.56513599999999997</v>
      </c>
      <c r="I523" s="10">
        <v>0.64219999999999999</v>
      </c>
      <c r="J523" s="10">
        <v>0.78154999999999997</v>
      </c>
      <c r="K523" s="10">
        <v>2.7677999999999998</v>
      </c>
      <c r="L523" s="10">
        <v>0.95418000000000003</v>
      </c>
      <c r="M523" s="10">
        <v>1.2673999999999999</v>
      </c>
      <c r="N523" s="10">
        <v>0.94435000000000002</v>
      </c>
      <c r="O523" s="10">
        <v>4.1234000000000002</v>
      </c>
      <c r="P523" s="10">
        <v>1.2093400000000001</v>
      </c>
      <c r="Q523" s="10">
        <v>1.5734999999999999</v>
      </c>
    </row>
    <row r="524" spans="1:17" x14ac:dyDescent="0.2">
      <c r="A524">
        <v>520</v>
      </c>
      <c r="B524" s="10">
        <v>0.4728</v>
      </c>
      <c r="C524" s="10">
        <v>1.9449447442762344</v>
      </c>
      <c r="D524" s="10">
        <v>0.5786</v>
      </c>
      <c r="E524" s="10">
        <v>0.75939999999999996</v>
      </c>
      <c r="F524" s="10">
        <v>0.36562500000000003</v>
      </c>
      <c r="G524" s="10">
        <v>1.1700000000000002</v>
      </c>
      <c r="H524" s="10">
        <v>0.56847999999999999</v>
      </c>
      <c r="I524" s="10">
        <v>0.64599999999999991</v>
      </c>
      <c r="J524" s="10">
        <v>0.78400000000000003</v>
      </c>
      <c r="K524" s="10">
        <v>2.774</v>
      </c>
      <c r="L524" s="10">
        <v>0.95740000000000003</v>
      </c>
      <c r="M524" s="10">
        <v>1.272</v>
      </c>
      <c r="N524" s="10">
        <v>0.94799999999999995</v>
      </c>
      <c r="O524" s="10">
        <v>4.1319999999999997</v>
      </c>
      <c r="P524" s="10">
        <v>1.2141999999999999</v>
      </c>
      <c r="Q524" s="10">
        <v>1.58</v>
      </c>
    </row>
    <row r="525" spans="1:17" x14ac:dyDescent="0.2">
      <c r="A525">
        <v>521</v>
      </c>
      <c r="B525" s="10">
        <v>0.47478999999999999</v>
      </c>
      <c r="C525" s="10">
        <v>1.9491156376900718</v>
      </c>
      <c r="D525" s="10">
        <v>0.58093000000000006</v>
      </c>
      <c r="E525" s="10">
        <v>0.76246999999999998</v>
      </c>
      <c r="F525" s="10">
        <v>0.36882812500000001</v>
      </c>
      <c r="G525" s="10">
        <v>1.173</v>
      </c>
      <c r="H525" s="10">
        <v>0.57182399999999989</v>
      </c>
      <c r="I525" s="10">
        <v>0.64979999999999993</v>
      </c>
      <c r="J525" s="10">
        <v>0.78644999999999998</v>
      </c>
      <c r="K525" s="10">
        <v>2.7801999999999998</v>
      </c>
      <c r="L525" s="10">
        <v>0.96062000000000003</v>
      </c>
      <c r="M525" s="10">
        <v>1.2766</v>
      </c>
      <c r="N525" s="10">
        <v>0.95165</v>
      </c>
      <c r="O525" s="10">
        <v>4.1406000000000001</v>
      </c>
      <c r="P525" s="10">
        <v>1.21906</v>
      </c>
      <c r="Q525" s="10">
        <v>1.5865</v>
      </c>
    </row>
    <row r="526" spans="1:17" x14ac:dyDescent="0.2">
      <c r="A526">
        <v>522</v>
      </c>
      <c r="B526" s="10">
        <v>0.47677999999999998</v>
      </c>
      <c r="C526" s="10">
        <v>1.9532865311039092</v>
      </c>
      <c r="D526" s="10">
        <v>0.58326</v>
      </c>
      <c r="E526" s="10">
        <v>0.76553999999999989</v>
      </c>
      <c r="F526" s="10">
        <v>0.37203125000000004</v>
      </c>
      <c r="G526" s="10">
        <v>1.1760000000000002</v>
      </c>
      <c r="H526" s="10">
        <v>0.5751679999999999</v>
      </c>
      <c r="I526" s="10">
        <v>0.65359999999999996</v>
      </c>
      <c r="J526" s="10">
        <v>0.78889999999999993</v>
      </c>
      <c r="K526" s="10">
        <v>2.7864</v>
      </c>
      <c r="L526" s="10">
        <v>0.96384000000000003</v>
      </c>
      <c r="M526" s="10">
        <v>1.2811999999999999</v>
      </c>
      <c r="N526" s="10">
        <v>0.95530000000000004</v>
      </c>
      <c r="O526" s="10">
        <v>4.1492000000000004</v>
      </c>
      <c r="P526" s="10">
        <v>1.2239199999999999</v>
      </c>
      <c r="Q526" s="10">
        <v>1.593</v>
      </c>
    </row>
    <row r="527" spans="1:17" x14ac:dyDescent="0.2">
      <c r="A527">
        <v>523</v>
      </c>
      <c r="B527" s="10">
        <v>0.47876999999999997</v>
      </c>
      <c r="C527" s="10">
        <v>1.9574574245177465</v>
      </c>
      <c r="D527" s="10">
        <v>0.58559000000000005</v>
      </c>
      <c r="E527" s="10">
        <v>0.7686099999999999</v>
      </c>
      <c r="F527" s="10">
        <v>0.37523437500000001</v>
      </c>
      <c r="G527" s="10">
        <v>1.179</v>
      </c>
      <c r="H527" s="10">
        <v>0.57851199999999992</v>
      </c>
      <c r="I527" s="10">
        <v>0.65739999999999998</v>
      </c>
      <c r="J527" s="10">
        <v>0.79135</v>
      </c>
      <c r="K527" s="10">
        <v>2.7925999999999997</v>
      </c>
      <c r="L527" s="10">
        <v>0.96706000000000003</v>
      </c>
      <c r="M527" s="10">
        <v>1.2857999999999998</v>
      </c>
      <c r="N527" s="10">
        <v>0.95894999999999997</v>
      </c>
      <c r="O527" s="10">
        <v>4.1577999999999999</v>
      </c>
      <c r="P527" s="10">
        <v>1.22878</v>
      </c>
      <c r="Q527" s="10">
        <v>1.5994999999999999</v>
      </c>
    </row>
    <row r="528" spans="1:17" x14ac:dyDescent="0.2">
      <c r="A528">
        <v>524</v>
      </c>
      <c r="B528" s="10">
        <v>0.48076000000000002</v>
      </c>
      <c r="C528" s="10">
        <v>1.9616283179315837</v>
      </c>
      <c r="D528" s="10">
        <v>0.58792</v>
      </c>
      <c r="E528" s="10">
        <v>0.77167999999999992</v>
      </c>
      <c r="F528" s="10">
        <v>0.37843750000000004</v>
      </c>
      <c r="G528" s="10">
        <v>1.1820000000000002</v>
      </c>
      <c r="H528" s="10">
        <v>0.58185599999999993</v>
      </c>
      <c r="I528" s="10">
        <v>0.6611999999999999</v>
      </c>
      <c r="J528" s="10">
        <v>0.79379999999999995</v>
      </c>
      <c r="K528" s="10">
        <v>2.7988</v>
      </c>
      <c r="L528" s="10">
        <v>0.97028000000000003</v>
      </c>
      <c r="M528" s="10">
        <v>1.2904</v>
      </c>
      <c r="N528" s="10">
        <v>0.96260000000000001</v>
      </c>
      <c r="O528" s="10">
        <v>4.1664000000000003</v>
      </c>
      <c r="P528" s="10">
        <v>1.2336400000000001</v>
      </c>
      <c r="Q528" s="10">
        <v>1.6060000000000001</v>
      </c>
    </row>
    <row r="529" spans="1:17" x14ac:dyDescent="0.2">
      <c r="A529">
        <v>525</v>
      </c>
      <c r="B529" s="10">
        <v>0.48275000000000001</v>
      </c>
      <c r="C529" s="10">
        <v>1.965799211345421</v>
      </c>
      <c r="D529" s="10">
        <v>0.59025000000000005</v>
      </c>
      <c r="E529" s="10">
        <v>0.77474999999999994</v>
      </c>
      <c r="F529" s="10">
        <v>0.38164062500000001</v>
      </c>
      <c r="G529" s="10">
        <v>1.1850000000000001</v>
      </c>
      <c r="H529" s="10">
        <v>0.58519999999999994</v>
      </c>
      <c r="I529" s="10">
        <v>0.66499999999999992</v>
      </c>
      <c r="J529" s="10">
        <v>0.79625000000000001</v>
      </c>
      <c r="K529" s="10">
        <v>2.8049999999999997</v>
      </c>
      <c r="L529" s="10">
        <v>0.97350000000000003</v>
      </c>
      <c r="M529" s="10">
        <v>1.2949999999999999</v>
      </c>
      <c r="N529" s="10">
        <v>0.96625000000000005</v>
      </c>
      <c r="O529" s="10">
        <v>4.1749999999999998</v>
      </c>
      <c r="P529" s="10">
        <v>1.2384999999999999</v>
      </c>
      <c r="Q529" s="10">
        <v>1.6125</v>
      </c>
    </row>
    <row r="530" spans="1:17" x14ac:dyDescent="0.2">
      <c r="A530">
        <v>526</v>
      </c>
      <c r="B530" s="10">
        <v>0.48474</v>
      </c>
      <c r="C530" s="10">
        <v>1.9699701047592584</v>
      </c>
      <c r="D530" s="10">
        <v>0.59258</v>
      </c>
      <c r="E530" s="10">
        <v>0.77781999999999996</v>
      </c>
      <c r="F530" s="10">
        <v>0.38484375000000004</v>
      </c>
      <c r="G530" s="10">
        <v>1.1879999999999999</v>
      </c>
      <c r="H530" s="10">
        <v>0.58854399999999996</v>
      </c>
      <c r="I530" s="10">
        <v>0.66879999999999995</v>
      </c>
      <c r="J530" s="10">
        <v>0.79869999999999997</v>
      </c>
      <c r="K530" s="10">
        <v>2.8111999999999999</v>
      </c>
      <c r="L530" s="10">
        <v>0.97672000000000003</v>
      </c>
      <c r="M530" s="10">
        <v>1.2995999999999999</v>
      </c>
      <c r="N530" s="10">
        <v>0.96989999999999998</v>
      </c>
      <c r="O530" s="10">
        <v>4.1836000000000002</v>
      </c>
      <c r="P530" s="10">
        <v>1.24336</v>
      </c>
      <c r="Q530" s="10">
        <v>1.619</v>
      </c>
    </row>
    <row r="531" spans="1:17" x14ac:dyDescent="0.2">
      <c r="A531">
        <v>527</v>
      </c>
      <c r="B531" s="10">
        <v>0.48673</v>
      </c>
      <c r="C531" s="10">
        <v>1.9741409981730955</v>
      </c>
      <c r="D531" s="10">
        <v>0.59491000000000005</v>
      </c>
      <c r="E531" s="10">
        <v>0.78088999999999997</v>
      </c>
      <c r="F531" s="10">
        <v>0.38804687500000001</v>
      </c>
      <c r="G531" s="10">
        <v>1.1910000000000001</v>
      </c>
      <c r="H531" s="10">
        <v>0.59188799999999997</v>
      </c>
      <c r="I531" s="10">
        <v>0.67259999999999998</v>
      </c>
      <c r="J531" s="10">
        <v>0.80115000000000003</v>
      </c>
      <c r="K531" s="10">
        <v>2.8174000000000001</v>
      </c>
      <c r="L531" s="10">
        <v>0.97994000000000003</v>
      </c>
      <c r="M531" s="10">
        <v>1.3042</v>
      </c>
      <c r="N531" s="10">
        <v>0.97355000000000003</v>
      </c>
      <c r="O531" s="10">
        <v>4.1921999999999997</v>
      </c>
      <c r="P531" s="10">
        <v>1.2482199999999999</v>
      </c>
      <c r="Q531" s="10">
        <v>1.6254999999999999</v>
      </c>
    </row>
    <row r="532" spans="1:17" x14ac:dyDescent="0.2">
      <c r="A532">
        <v>528</v>
      </c>
      <c r="B532" s="10">
        <v>0.48871999999999999</v>
      </c>
      <c r="C532" s="10">
        <v>1.9783118915869329</v>
      </c>
      <c r="D532" s="10">
        <v>0.59723999999999999</v>
      </c>
      <c r="E532" s="10">
        <v>0.78395999999999999</v>
      </c>
      <c r="F532" s="10">
        <v>0.39125000000000004</v>
      </c>
      <c r="G532" s="10">
        <v>1.194</v>
      </c>
      <c r="H532" s="10">
        <v>0.59523199999999998</v>
      </c>
      <c r="I532" s="10">
        <v>0.6764</v>
      </c>
      <c r="J532" s="10">
        <v>0.80359999999999998</v>
      </c>
      <c r="K532" s="10">
        <v>2.8235999999999999</v>
      </c>
      <c r="L532" s="10">
        <v>0.98316000000000003</v>
      </c>
      <c r="M532" s="10">
        <v>1.3088</v>
      </c>
      <c r="N532" s="10">
        <v>0.97719999999999996</v>
      </c>
      <c r="O532" s="10">
        <v>4.2008000000000001</v>
      </c>
      <c r="P532" s="10">
        <v>1.25308</v>
      </c>
      <c r="Q532" s="10">
        <v>1.6319999999999999</v>
      </c>
    </row>
    <row r="533" spans="1:17" x14ac:dyDescent="0.2">
      <c r="A533">
        <v>529</v>
      </c>
      <c r="B533" s="10">
        <v>0.49070999999999998</v>
      </c>
      <c r="C533" s="10">
        <v>1.9824827850007702</v>
      </c>
      <c r="D533" s="10">
        <v>0.59957000000000005</v>
      </c>
      <c r="E533" s="10">
        <v>0.7870299999999999</v>
      </c>
      <c r="F533" s="10">
        <v>0.39445312500000002</v>
      </c>
      <c r="G533" s="10">
        <v>1.1970000000000001</v>
      </c>
      <c r="H533" s="10">
        <v>0.598576</v>
      </c>
      <c r="I533" s="10">
        <v>0.68019999999999992</v>
      </c>
      <c r="J533" s="10">
        <v>0.80604999999999993</v>
      </c>
      <c r="K533" s="10">
        <v>2.8298000000000001</v>
      </c>
      <c r="L533" s="10">
        <v>0.98638000000000003</v>
      </c>
      <c r="M533" s="10">
        <v>1.3133999999999999</v>
      </c>
      <c r="N533" s="10">
        <v>0.98085</v>
      </c>
      <c r="O533" s="10">
        <v>4.2094000000000005</v>
      </c>
      <c r="P533" s="10">
        <v>1.2579400000000001</v>
      </c>
      <c r="Q533" s="10">
        <v>1.6385000000000001</v>
      </c>
    </row>
    <row r="534" spans="1:17" x14ac:dyDescent="0.2">
      <c r="A534">
        <v>530</v>
      </c>
      <c r="B534" s="10">
        <v>0.49270000000000003</v>
      </c>
      <c r="C534" s="10">
        <v>1.9866536784146076</v>
      </c>
      <c r="D534" s="10">
        <v>0.60189999999999999</v>
      </c>
      <c r="E534" s="10">
        <v>0.79009999999999991</v>
      </c>
      <c r="F534" s="10">
        <v>0.39765625000000004</v>
      </c>
      <c r="G534" s="10">
        <v>1.2</v>
      </c>
      <c r="H534" s="10">
        <v>0.6019199999999999</v>
      </c>
      <c r="I534" s="10">
        <v>0.68399999999999994</v>
      </c>
      <c r="J534" s="10">
        <v>0.8085</v>
      </c>
      <c r="K534" s="10">
        <v>2.8359999999999999</v>
      </c>
      <c r="L534" s="10">
        <v>0.98960000000000004</v>
      </c>
      <c r="M534" s="10">
        <v>1.3179999999999998</v>
      </c>
      <c r="N534" s="10">
        <v>0.98450000000000004</v>
      </c>
      <c r="O534" s="10">
        <v>4.218</v>
      </c>
      <c r="P534" s="10">
        <v>1.2627999999999999</v>
      </c>
      <c r="Q534" s="10">
        <v>1.645</v>
      </c>
    </row>
    <row r="535" spans="1:17" x14ac:dyDescent="0.2">
      <c r="A535">
        <v>531</v>
      </c>
      <c r="B535" s="10">
        <v>0.49469000000000002</v>
      </c>
      <c r="C535" s="10">
        <v>1.9908245718284447</v>
      </c>
      <c r="D535" s="10">
        <v>0.60423000000000004</v>
      </c>
      <c r="E535" s="10">
        <v>0.79316999999999993</v>
      </c>
      <c r="F535" s="10">
        <v>0.40085937500000002</v>
      </c>
      <c r="G535" s="10">
        <v>1.2030000000000001</v>
      </c>
      <c r="H535" s="10">
        <v>0.60526399999999991</v>
      </c>
      <c r="I535" s="10">
        <v>0.68779999999999997</v>
      </c>
      <c r="J535" s="10">
        <v>0.81094999999999995</v>
      </c>
      <c r="K535" s="10">
        <v>2.8422000000000001</v>
      </c>
      <c r="L535" s="10">
        <v>0.99282000000000004</v>
      </c>
      <c r="M535" s="10">
        <v>1.3226</v>
      </c>
      <c r="N535" s="10">
        <v>0.98814999999999997</v>
      </c>
      <c r="O535" s="10">
        <v>4.2266000000000004</v>
      </c>
      <c r="P535" s="10">
        <v>1.26766</v>
      </c>
      <c r="Q535" s="10">
        <v>1.6515</v>
      </c>
    </row>
    <row r="536" spans="1:17" x14ac:dyDescent="0.2">
      <c r="A536">
        <v>532</v>
      </c>
      <c r="B536" s="10">
        <v>0.49668000000000001</v>
      </c>
      <c r="C536" s="10">
        <v>1.9949954652422821</v>
      </c>
      <c r="D536" s="10">
        <v>0.60655999999999999</v>
      </c>
      <c r="E536" s="10">
        <v>0.79623999999999995</v>
      </c>
      <c r="F536" s="10">
        <v>0.40406249999999999</v>
      </c>
      <c r="G536" s="10">
        <v>1.206</v>
      </c>
      <c r="H536" s="10">
        <v>0.60860799999999993</v>
      </c>
      <c r="I536" s="10">
        <v>0.69159999999999999</v>
      </c>
      <c r="J536" s="10">
        <v>0.81340000000000001</v>
      </c>
      <c r="K536" s="10">
        <v>2.8483999999999998</v>
      </c>
      <c r="L536" s="10">
        <v>0.99604000000000004</v>
      </c>
      <c r="M536" s="10">
        <v>1.3271999999999999</v>
      </c>
      <c r="N536" s="10">
        <v>0.99180000000000001</v>
      </c>
      <c r="O536" s="10">
        <v>4.2351999999999999</v>
      </c>
      <c r="P536" s="10">
        <v>1.2725200000000001</v>
      </c>
      <c r="Q536" s="10">
        <v>1.6579999999999999</v>
      </c>
    </row>
    <row r="537" spans="1:17" x14ac:dyDescent="0.2">
      <c r="A537">
        <v>533</v>
      </c>
      <c r="B537" s="10">
        <v>0.49867</v>
      </c>
      <c r="C537" s="10">
        <v>1.9991663586561195</v>
      </c>
      <c r="D537" s="10">
        <v>0.60889000000000004</v>
      </c>
      <c r="E537" s="10">
        <v>0.79930999999999996</v>
      </c>
      <c r="F537" s="10">
        <v>0.40726562500000002</v>
      </c>
      <c r="G537" s="10">
        <v>1.2090000000000001</v>
      </c>
      <c r="H537" s="10">
        <v>0.61195199999999994</v>
      </c>
      <c r="I537" s="10">
        <v>0.69539999999999991</v>
      </c>
      <c r="J537" s="10">
        <v>0.81584999999999996</v>
      </c>
      <c r="K537" s="10">
        <v>2.8546</v>
      </c>
      <c r="L537" s="10">
        <v>0.99926000000000004</v>
      </c>
      <c r="M537" s="10">
        <v>1.3317999999999999</v>
      </c>
      <c r="N537" s="10">
        <v>0.99544999999999995</v>
      </c>
      <c r="O537" s="10">
        <v>4.2438000000000002</v>
      </c>
      <c r="P537" s="10">
        <v>1.27738</v>
      </c>
      <c r="Q537" s="10">
        <v>1.6645000000000001</v>
      </c>
    </row>
    <row r="538" spans="1:17" x14ac:dyDescent="0.2">
      <c r="A538">
        <v>534</v>
      </c>
      <c r="B538" s="10">
        <v>0.50065999999999999</v>
      </c>
      <c r="C538" s="10">
        <v>2.0033372520699566</v>
      </c>
      <c r="D538" s="10">
        <v>0.61121999999999999</v>
      </c>
      <c r="E538" s="10">
        <v>0.80237999999999998</v>
      </c>
      <c r="F538" s="10">
        <v>0.41046874999999999</v>
      </c>
      <c r="G538" s="10">
        <v>1.212</v>
      </c>
      <c r="H538" s="10">
        <v>0.61529599999999995</v>
      </c>
      <c r="I538" s="10">
        <v>0.69919999999999993</v>
      </c>
      <c r="J538" s="10">
        <v>0.81830000000000003</v>
      </c>
      <c r="K538" s="10">
        <v>2.8607999999999998</v>
      </c>
      <c r="L538" s="10">
        <v>1.00248</v>
      </c>
      <c r="M538" s="10">
        <v>1.3364</v>
      </c>
      <c r="N538" s="10">
        <v>0.99909999999999999</v>
      </c>
      <c r="O538" s="10">
        <v>4.2523999999999997</v>
      </c>
      <c r="P538" s="10">
        <v>1.28224</v>
      </c>
      <c r="Q538" s="10">
        <v>1.671</v>
      </c>
    </row>
    <row r="539" spans="1:17" x14ac:dyDescent="0.2">
      <c r="A539">
        <v>535</v>
      </c>
      <c r="B539" s="10">
        <v>0.50265000000000004</v>
      </c>
      <c r="C539" s="10">
        <v>2.007508145483794</v>
      </c>
      <c r="D539" s="10">
        <v>0.61355000000000004</v>
      </c>
      <c r="E539" s="10">
        <v>0.80544999999999989</v>
      </c>
      <c r="F539" s="10">
        <v>0.41367187500000002</v>
      </c>
      <c r="G539" s="10">
        <v>1.2150000000000001</v>
      </c>
      <c r="H539" s="10">
        <v>0.61863999999999997</v>
      </c>
      <c r="I539" s="10">
        <v>0.70299999999999996</v>
      </c>
      <c r="J539" s="10">
        <v>0.82074999999999998</v>
      </c>
      <c r="K539" s="10">
        <v>2.867</v>
      </c>
      <c r="L539" s="10">
        <v>1.0057</v>
      </c>
      <c r="M539" s="10">
        <v>1.341</v>
      </c>
      <c r="N539" s="10">
        <v>1.00275</v>
      </c>
      <c r="O539" s="10">
        <v>4.2610000000000001</v>
      </c>
      <c r="P539" s="10">
        <v>1.2870999999999999</v>
      </c>
      <c r="Q539" s="10">
        <v>1.6775</v>
      </c>
    </row>
    <row r="540" spans="1:17" x14ac:dyDescent="0.2">
      <c r="A540">
        <v>536</v>
      </c>
      <c r="B540" s="10">
        <v>0.50463999999999998</v>
      </c>
      <c r="C540" s="10">
        <v>2.0116790388976313</v>
      </c>
      <c r="D540" s="10">
        <v>0.61587999999999998</v>
      </c>
      <c r="E540" s="10">
        <v>0.80851999999999991</v>
      </c>
      <c r="F540" s="10">
        <v>0.416875</v>
      </c>
      <c r="G540" s="10">
        <v>1.218</v>
      </c>
      <c r="H540" s="10">
        <v>0.62198399999999998</v>
      </c>
      <c r="I540" s="10">
        <v>0.70679999999999998</v>
      </c>
      <c r="J540" s="10">
        <v>0.82319999999999993</v>
      </c>
      <c r="K540" s="10">
        <v>2.8731999999999998</v>
      </c>
      <c r="L540" s="10">
        <v>1.00892</v>
      </c>
      <c r="M540" s="10">
        <v>1.3455999999999999</v>
      </c>
      <c r="N540" s="10">
        <v>1.0064</v>
      </c>
      <c r="O540" s="10">
        <v>4.2696000000000005</v>
      </c>
      <c r="P540" s="10">
        <v>1.29196</v>
      </c>
      <c r="Q540" s="10">
        <v>1.6839999999999999</v>
      </c>
    </row>
    <row r="541" spans="1:17" x14ac:dyDescent="0.2">
      <c r="A541">
        <v>537</v>
      </c>
      <c r="B541" s="10">
        <v>0.50663000000000002</v>
      </c>
      <c r="C541" s="10">
        <v>2.0158499323114687</v>
      </c>
      <c r="D541" s="10">
        <v>0.61821000000000004</v>
      </c>
      <c r="E541" s="10">
        <v>0.81158999999999992</v>
      </c>
      <c r="F541" s="10">
        <v>0.42007812500000002</v>
      </c>
      <c r="G541" s="10">
        <v>1.2210000000000001</v>
      </c>
      <c r="H541" s="10">
        <v>0.62532799999999999</v>
      </c>
      <c r="I541" s="10">
        <v>0.7105999999999999</v>
      </c>
      <c r="J541" s="10">
        <v>0.82565</v>
      </c>
      <c r="K541" s="10">
        <v>2.8794</v>
      </c>
      <c r="L541" s="10">
        <v>1.01214</v>
      </c>
      <c r="M541" s="10">
        <v>1.3501999999999998</v>
      </c>
      <c r="N541" s="10">
        <v>1.0100499999999999</v>
      </c>
      <c r="O541" s="10">
        <v>4.2782</v>
      </c>
      <c r="P541" s="10">
        <v>1.2968200000000001</v>
      </c>
      <c r="Q541" s="10">
        <v>1.6905000000000001</v>
      </c>
    </row>
    <row r="542" spans="1:17" x14ac:dyDescent="0.2">
      <c r="A542">
        <v>538</v>
      </c>
      <c r="B542" s="10">
        <v>0.50861999999999996</v>
      </c>
      <c r="C542" s="10">
        <v>2.0200208257253061</v>
      </c>
      <c r="D542" s="10">
        <v>0.62053999999999998</v>
      </c>
      <c r="E542" s="10">
        <v>0.81465999999999994</v>
      </c>
      <c r="F542" s="10">
        <v>0.42328125</v>
      </c>
      <c r="G542" s="10">
        <v>1.224</v>
      </c>
      <c r="H542" s="10">
        <v>0.6286719999999999</v>
      </c>
      <c r="I542" s="10">
        <v>0.71439999999999992</v>
      </c>
      <c r="J542" s="10">
        <v>0.82809999999999995</v>
      </c>
      <c r="K542" s="10">
        <v>2.8856000000000002</v>
      </c>
      <c r="L542" s="10">
        <v>1.01536</v>
      </c>
      <c r="M542" s="10">
        <v>1.3548</v>
      </c>
      <c r="N542" s="10">
        <v>1.0137</v>
      </c>
      <c r="O542" s="10">
        <v>4.2868000000000004</v>
      </c>
      <c r="P542" s="10">
        <v>1.3016799999999999</v>
      </c>
      <c r="Q542" s="10">
        <v>1.6970000000000001</v>
      </c>
    </row>
    <row r="543" spans="1:17" x14ac:dyDescent="0.2">
      <c r="A543">
        <v>539</v>
      </c>
      <c r="B543" s="10">
        <v>0.51061000000000001</v>
      </c>
      <c r="C543" s="10">
        <v>2.0241917191391434</v>
      </c>
      <c r="D543" s="10">
        <v>0.62287000000000003</v>
      </c>
      <c r="E543" s="10">
        <v>0.81772999999999996</v>
      </c>
      <c r="F543" s="10">
        <v>0.42648437500000003</v>
      </c>
      <c r="G543" s="10">
        <v>1.2270000000000001</v>
      </c>
      <c r="H543" s="10">
        <v>0.63201599999999991</v>
      </c>
      <c r="I543" s="10">
        <v>0.71819999999999995</v>
      </c>
      <c r="J543" s="10">
        <v>0.83055000000000001</v>
      </c>
      <c r="K543" s="10">
        <v>2.8917999999999999</v>
      </c>
      <c r="L543" s="10">
        <v>1.01858</v>
      </c>
      <c r="M543" s="10">
        <v>1.3593999999999999</v>
      </c>
      <c r="N543" s="10">
        <v>1.01735</v>
      </c>
      <c r="O543" s="10">
        <v>4.2953999999999999</v>
      </c>
      <c r="P543" s="10">
        <v>1.30654</v>
      </c>
      <c r="Q543" s="10">
        <v>1.7035</v>
      </c>
    </row>
    <row r="544" spans="1:17" x14ac:dyDescent="0.2">
      <c r="A544">
        <v>540</v>
      </c>
      <c r="B544" s="10">
        <v>0.51259999999999994</v>
      </c>
      <c r="C544" s="10">
        <v>2.0283626125529803</v>
      </c>
      <c r="D544" s="10">
        <v>0.62519999999999998</v>
      </c>
      <c r="E544" s="10">
        <v>0.82079999999999997</v>
      </c>
      <c r="F544" s="10">
        <v>0.4296875</v>
      </c>
      <c r="G544" s="10">
        <v>1.23</v>
      </c>
      <c r="H544" s="10">
        <v>0.63535999999999992</v>
      </c>
      <c r="I544" s="10">
        <v>0.72199999999999998</v>
      </c>
      <c r="J544" s="10">
        <v>0.83299999999999996</v>
      </c>
      <c r="K544" s="10">
        <v>2.8980000000000001</v>
      </c>
      <c r="L544" s="10">
        <v>1.0218</v>
      </c>
      <c r="M544" s="10">
        <v>1.3639999999999999</v>
      </c>
      <c r="N544" s="10">
        <v>1.0209999999999999</v>
      </c>
      <c r="O544" s="10">
        <v>4.3040000000000003</v>
      </c>
      <c r="P544" s="10">
        <v>1.3113999999999999</v>
      </c>
      <c r="Q544" s="10">
        <v>1.71</v>
      </c>
    </row>
    <row r="545" spans="1:17" x14ac:dyDescent="0.2">
      <c r="A545">
        <v>541</v>
      </c>
      <c r="B545" s="10">
        <v>0.51458999999999999</v>
      </c>
      <c r="C545" s="10">
        <v>2.0325335059668177</v>
      </c>
      <c r="D545" s="10">
        <v>0.62753000000000003</v>
      </c>
      <c r="E545" s="10">
        <v>0.82386999999999988</v>
      </c>
      <c r="F545" s="10">
        <v>0.43289062500000003</v>
      </c>
      <c r="G545" s="10">
        <v>1.2330000000000001</v>
      </c>
      <c r="H545" s="10">
        <v>0.63870399999999994</v>
      </c>
      <c r="I545" s="10">
        <v>0.7258</v>
      </c>
      <c r="J545" s="10">
        <v>0.83545000000000003</v>
      </c>
      <c r="K545" s="10">
        <v>2.9041999999999999</v>
      </c>
      <c r="L545" s="10">
        <v>1.02502</v>
      </c>
      <c r="M545" s="10">
        <v>1.3685999999999998</v>
      </c>
      <c r="N545" s="10">
        <v>1.0246500000000001</v>
      </c>
      <c r="O545" s="10">
        <v>4.3125999999999998</v>
      </c>
      <c r="P545" s="10">
        <v>1.31626</v>
      </c>
      <c r="Q545" s="10">
        <v>1.7164999999999999</v>
      </c>
    </row>
    <row r="546" spans="1:17" x14ac:dyDescent="0.2">
      <c r="A546">
        <v>542</v>
      </c>
      <c r="B546" s="10">
        <v>0.51658000000000004</v>
      </c>
      <c r="C546" s="10">
        <v>2.0367043993806551</v>
      </c>
      <c r="D546" s="10">
        <v>0.62985999999999998</v>
      </c>
      <c r="E546" s="10">
        <v>0.8269399999999999</v>
      </c>
      <c r="F546" s="10">
        <v>0.43609375</v>
      </c>
      <c r="G546" s="10">
        <v>1.236</v>
      </c>
      <c r="H546" s="10">
        <v>0.64204799999999995</v>
      </c>
      <c r="I546" s="10">
        <v>0.72959999999999992</v>
      </c>
      <c r="J546" s="10">
        <v>0.83789999999999998</v>
      </c>
      <c r="K546" s="10">
        <v>2.9104000000000001</v>
      </c>
      <c r="L546" s="10">
        <v>1.02824</v>
      </c>
      <c r="M546" s="10">
        <v>1.3732</v>
      </c>
      <c r="N546" s="10">
        <v>1.0283</v>
      </c>
      <c r="O546" s="10">
        <v>4.3212000000000002</v>
      </c>
      <c r="P546" s="10">
        <v>1.3211200000000001</v>
      </c>
      <c r="Q546" s="10">
        <v>1.7230000000000001</v>
      </c>
    </row>
    <row r="547" spans="1:17" x14ac:dyDescent="0.2">
      <c r="A547">
        <v>543</v>
      </c>
      <c r="B547" s="10">
        <v>0.51856999999999998</v>
      </c>
      <c r="C547" s="10">
        <v>2.0408752927944924</v>
      </c>
      <c r="D547" s="10">
        <v>0.63219000000000003</v>
      </c>
      <c r="E547" s="10">
        <v>0.83000999999999991</v>
      </c>
      <c r="F547" s="10">
        <v>0.43929687500000003</v>
      </c>
      <c r="G547" s="10">
        <v>1.2390000000000001</v>
      </c>
      <c r="H547" s="10">
        <v>0.64539199999999997</v>
      </c>
      <c r="I547" s="10">
        <v>0.73339999999999994</v>
      </c>
      <c r="J547" s="10">
        <v>0.84034999999999993</v>
      </c>
      <c r="K547" s="10">
        <v>2.9165999999999999</v>
      </c>
      <c r="L547" s="10">
        <v>1.03146</v>
      </c>
      <c r="M547" s="10">
        <v>1.3777999999999999</v>
      </c>
      <c r="N547" s="10">
        <v>1.0319499999999999</v>
      </c>
      <c r="O547" s="10">
        <v>4.3298000000000005</v>
      </c>
      <c r="P547" s="10">
        <v>1.3259799999999999</v>
      </c>
      <c r="Q547" s="10">
        <v>1.7295</v>
      </c>
    </row>
    <row r="548" spans="1:17" x14ac:dyDescent="0.2">
      <c r="A548">
        <v>544</v>
      </c>
      <c r="B548" s="10">
        <v>0.52056000000000002</v>
      </c>
      <c r="C548" s="10">
        <v>2.0450461862083298</v>
      </c>
      <c r="D548" s="10">
        <v>0.63451999999999997</v>
      </c>
      <c r="E548" s="10">
        <v>0.83307999999999993</v>
      </c>
      <c r="F548" s="10">
        <v>0.4425</v>
      </c>
      <c r="G548" s="10">
        <v>1.242</v>
      </c>
      <c r="H548" s="10">
        <v>0.64873599999999998</v>
      </c>
      <c r="I548" s="10">
        <v>0.73719999999999997</v>
      </c>
      <c r="J548" s="10">
        <v>0.84279999999999999</v>
      </c>
      <c r="K548" s="10">
        <v>2.9228000000000001</v>
      </c>
      <c r="L548" s="10">
        <v>1.03468</v>
      </c>
      <c r="M548" s="10">
        <v>1.3823999999999999</v>
      </c>
      <c r="N548" s="10">
        <v>1.0356000000000001</v>
      </c>
      <c r="O548" s="10">
        <v>4.3384</v>
      </c>
      <c r="P548" s="10">
        <v>1.33084</v>
      </c>
      <c r="Q548" s="10">
        <v>1.736</v>
      </c>
    </row>
    <row r="549" spans="1:17" x14ac:dyDescent="0.2">
      <c r="A549">
        <v>545</v>
      </c>
      <c r="B549" s="10">
        <v>0.52254999999999996</v>
      </c>
      <c r="C549" s="10">
        <v>2.0492170796221671</v>
      </c>
      <c r="D549" s="10">
        <v>0.63685000000000003</v>
      </c>
      <c r="E549" s="10">
        <v>0.83614999999999995</v>
      </c>
      <c r="F549" s="10">
        <v>0.44570312500000003</v>
      </c>
      <c r="G549" s="10">
        <v>1.2450000000000001</v>
      </c>
      <c r="H549" s="10">
        <v>0.65207999999999999</v>
      </c>
      <c r="I549" s="10">
        <v>0.74099999999999999</v>
      </c>
      <c r="J549" s="10">
        <v>0.84524999999999995</v>
      </c>
      <c r="K549" s="10">
        <v>2.9289999999999998</v>
      </c>
      <c r="L549" s="10">
        <v>1.0379</v>
      </c>
      <c r="M549" s="10">
        <v>1.387</v>
      </c>
      <c r="N549" s="10">
        <v>1.03925</v>
      </c>
      <c r="O549" s="10">
        <v>4.3470000000000004</v>
      </c>
      <c r="P549" s="10">
        <v>1.3356999999999999</v>
      </c>
      <c r="Q549" s="10">
        <v>1.7424999999999999</v>
      </c>
    </row>
    <row r="550" spans="1:17" x14ac:dyDescent="0.2">
      <c r="A550">
        <v>546</v>
      </c>
      <c r="B550" s="10">
        <v>0.52454000000000001</v>
      </c>
      <c r="C550" s="10">
        <v>2.0533879730360045</v>
      </c>
      <c r="D550" s="10">
        <v>0.63917999999999997</v>
      </c>
      <c r="E550" s="10">
        <v>0.83921999999999997</v>
      </c>
      <c r="F550" s="10">
        <v>0.44890625000000001</v>
      </c>
      <c r="G550" s="10">
        <v>1.248</v>
      </c>
      <c r="H550" s="10">
        <v>0.6554239999999999</v>
      </c>
      <c r="I550" s="10">
        <v>0.74479999999999991</v>
      </c>
      <c r="J550" s="10">
        <v>0.84770000000000001</v>
      </c>
      <c r="K550" s="10">
        <v>2.9352</v>
      </c>
      <c r="L550" s="10">
        <v>1.04112</v>
      </c>
      <c r="M550" s="10">
        <v>1.3915999999999999</v>
      </c>
      <c r="N550" s="10">
        <v>1.0428999999999999</v>
      </c>
      <c r="O550" s="10">
        <v>4.3555999999999999</v>
      </c>
      <c r="P550" s="10">
        <v>1.34056</v>
      </c>
      <c r="Q550" s="10">
        <v>1.7490000000000001</v>
      </c>
    </row>
    <row r="551" spans="1:17" x14ac:dyDescent="0.2">
      <c r="A551">
        <v>547</v>
      </c>
      <c r="B551" s="10">
        <v>0.52653000000000005</v>
      </c>
      <c r="C551" s="10">
        <v>2.0575588664498414</v>
      </c>
      <c r="D551" s="10">
        <v>0.64151000000000002</v>
      </c>
      <c r="E551" s="10">
        <v>0.84228999999999987</v>
      </c>
      <c r="F551" s="10">
        <v>0.45210937500000004</v>
      </c>
      <c r="G551" s="10">
        <v>1.2510000000000001</v>
      </c>
      <c r="H551" s="10">
        <v>0.65876799999999991</v>
      </c>
      <c r="I551" s="10">
        <v>0.74859999999999993</v>
      </c>
      <c r="J551" s="10">
        <v>0.85014999999999996</v>
      </c>
      <c r="K551" s="10">
        <v>2.9413999999999998</v>
      </c>
      <c r="L551" s="10">
        <v>1.04434</v>
      </c>
      <c r="M551" s="10">
        <v>1.3961999999999999</v>
      </c>
      <c r="N551" s="10">
        <v>1.0465500000000001</v>
      </c>
      <c r="O551" s="10">
        <v>4.3642000000000003</v>
      </c>
      <c r="P551" s="10">
        <v>1.3454200000000001</v>
      </c>
      <c r="Q551" s="10">
        <v>1.7555000000000001</v>
      </c>
    </row>
    <row r="552" spans="1:17" x14ac:dyDescent="0.2">
      <c r="A552">
        <v>548</v>
      </c>
      <c r="B552" s="10">
        <v>0.52851999999999999</v>
      </c>
      <c r="C552" s="10">
        <v>2.0617297598636788</v>
      </c>
      <c r="D552" s="10">
        <v>0.64383999999999997</v>
      </c>
      <c r="E552" s="10">
        <v>0.84535999999999989</v>
      </c>
      <c r="F552" s="10">
        <v>0.45531250000000001</v>
      </c>
      <c r="G552" s="10">
        <v>1.254</v>
      </c>
      <c r="H552" s="10">
        <v>0.66211199999999992</v>
      </c>
      <c r="I552" s="10">
        <v>0.75239999999999996</v>
      </c>
      <c r="J552" s="10">
        <v>0.85260000000000002</v>
      </c>
      <c r="K552" s="10">
        <v>2.9476</v>
      </c>
      <c r="L552" s="10">
        <v>1.04756</v>
      </c>
      <c r="M552" s="10">
        <v>1.4007999999999998</v>
      </c>
      <c r="N552" s="10">
        <v>1.0502</v>
      </c>
      <c r="O552" s="10">
        <v>4.3727999999999998</v>
      </c>
      <c r="P552" s="10">
        <v>1.3502799999999999</v>
      </c>
      <c r="Q552" s="10">
        <v>1.762</v>
      </c>
    </row>
    <row r="553" spans="1:17" x14ac:dyDescent="0.2">
      <c r="A553">
        <v>549</v>
      </c>
      <c r="B553" s="10">
        <v>0.53051000000000004</v>
      </c>
      <c r="C553" s="10">
        <v>2.0659006532775162</v>
      </c>
      <c r="D553" s="10">
        <v>0.64617000000000002</v>
      </c>
      <c r="E553" s="10">
        <v>0.84842999999999991</v>
      </c>
      <c r="F553" s="10">
        <v>0.45851562499999998</v>
      </c>
      <c r="G553" s="10">
        <v>1.2570000000000001</v>
      </c>
      <c r="H553" s="10">
        <v>0.66545599999999994</v>
      </c>
      <c r="I553" s="10">
        <v>0.75619999999999998</v>
      </c>
      <c r="J553" s="10">
        <v>0.85504999999999998</v>
      </c>
      <c r="K553" s="10">
        <v>2.9537999999999998</v>
      </c>
      <c r="L553" s="10">
        <v>1.05078</v>
      </c>
      <c r="M553" s="10">
        <v>1.4054</v>
      </c>
      <c r="N553" s="10">
        <v>1.05385</v>
      </c>
      <c r="O553" s="10">
        <v>4.3814000000000002</v>
      </c>
      <c r="P553" s="10">
        <v>1.35514</v>
      </c>
      <c r="Q553" s="10">
        <v>1.7685</v>
      </c>
    </row>
    <row r="554" spans="1:17" x14ac:dyDescent="0.2">
      <c r="A554">
        <v>550</v>
      </c>
      <c r="B554" s="10">
        <v>0.53249999999999997</v>
      </c>
      <c r="C554" s="10">
        <v>2.0700715466913535</v>
      </c>
      <c r="D554" s="10">
        <v>0.64850000000000008</v>
      </c>
      <c r="E554" s="10">
        <v>0.85149999999999992</v>
      </c>
      <c r="F554" s="10">
        <v>0.46171875000000001</v>
      </c>
      <c r="G554" s="10">
        <v>1.26</v>
      </c>
      <c r="H554" s="10">
        <v>0.66879999999999995</v>
      </c>
      <c r="I554" s="10">
        <v>0.76</v>
      </c>
      <c r="J554" s="10">
        <v>0.85749999999999993</v>
      </c>
      <c r="K554" s="10">
        <v>2.96</v>
      </c>
      <c r="L554" s="10">
        <v>1.054</v>
      </c>
      <c r="M554" s="10">
        <v>1.41</v>
      </c>
      <c r="N554" s="10">
        <v>1.0575000000000001</v>
      </c>
      <c r="O554" s="10">
        <v>4.3900000000000006</v>
      </c>
      <c r="P554" s="10">
        <v>1.3599999999999999</v>
      </c>
      <c r="Q554" s="10">
        <v>1.7749999999999999</v>
      </c>
    </row>
    <row r="555" spans="1:17" x14ac:dyDescent="0.2">
      <c r="A555">
        <v>551</v>
      </c>
      <c r="B555" s="10">
        <v>0.53449000000000002</v>
      </c>
      <c r="C555" s="10">
        <v>2.0742424401051909</v>
      </c>
      <c r="D555" s="10">
        <v>0.65083000000000002</v>
      </c>
      <c r="E555" s="10">
        <v>0.85456999999999994</v>
      </c>
      <c r="F555" s="10">
        <v>0.46492187499999998</v>
      </c>
      <c r="G555" s="10">
        <v>1.2629999999999999</v>
      </c>
      <c r="H555" s="10">
        <v>0.67214399999999996</v>
      </c>
      <c r="I555" s="10">
        <v>0.76379999999999992</v>
      </c>
      <c r="J555" s="10">
        <v>0.85994999999999999</v>
      </c>
      <c r="K555" s="10">
        <v>2.9662000000000002</v>
      </c>
      <c r="L555" s="10">
        <v>1.05722</v>
      </c>
      <c r="M555" s="10">
        <v>1.4145999999999999</v>
      </c>
      <c r="N555" s="10">
        <v>1.06115</v>
      </c>
      <c r="O555" s="10">
        <v>4.3986000000000001</v>
      </c>
      <c r="P555" s="10">
        <v>1.36486</v>
      </c>
      <c r="Q555" s="10">
        <v>1.7815000000000001</v>
      </c>
    </row>
    <row r="556" spans="1:17" x14ac:dyDescent="0.2">
      <c r="A556">
        <v>552</v>
      </c>
      <c r="B556" s="10">
        <v>0.53647999999999996</v>
      </c>
      <c r="C556" s="10">
        <v>2.0784133335190282</v>
      </c>
      <c r="D556" s="10">
        <v>0.65316000000000007</v>
      </c>
      <c r="E556" s="10">
        <v>0.85763999999999996</v>
      </c>
      <c r="F556" s="10">
        <v>0.46812500000000001</v>
      </c>
      <c r="G556" s="10">
        <v>1.266</v>
      </c>
      <c r="H556" s="10">
        <v>0.67548799999999998</v>
      </c>
      <c r="I556" s="10">
        <v>0.76759999999999995</v>
      </c>
      <c r="J556" s="10">
        <v>0.86239999999999994</v>
      </c>
      <c r="K556" s="10">
        <v>2.9723999999999999</v>
      </c>
      <c r="L556" s="10">
        <v>1.06044</v>
      </c>
      <c r="M556" s="10">
        <v>1.4192</v>
      </c>
      <c r="N556" s="10">
        <v>1.0648</v>
      </c>
      <c r="O556" s="10">
        <v>4.4072000000000005</v>
      </c>
      <c r="P556" s="10">
        <v>1.36972</v>
      </c>
      <c r="Q556" s="10">
        <v>1.788</v>
      </c>
    </row>
    <row r="557" spans="1:17" x14ac:dyDescent="0.2">
      <c r="A557">
        <v>553</v>
      </c>
      <c r="B557" s="10">
        <v>0.53847</v>
      </c>
      <c r="C557" s="10">
        <v>2.0825842269328656</v>
      </c>
      <c r="D557" s="10">
        <v>0.65549000000000002</v>
      </c>
      <c r="E557" s="10">
        <v>0.86070999999999998</v>
      </c>
      <c r="F557" s="10">
        <v>0.47132812499999999</v>
      </c>
      <c r="G557" s="10">
        <v>1.2689999999999999</v>
      </c>
      <c r="H557" s="10">
        <v>0.67883199999999999</v>
      </c>
      <c r="I557" s="10">
        <v>0.77139999999999997</v>
      </c>
      <c r="J557" s="10">
        <v>0.86485000000000001</v>
      </c>
      <c r="K557" s="10">
        <v>2.9786000000000001</v>
      </c>
      <c r="L557" s="10">
        <v>1.06366</v>
      </c>
      <c r="M557" s="10">
        <v>1.4238</v>
      </c>
      <c r="N557" s="10">
        <v>1.0684499999999999</v>
      </c>
      <c r="O557" s="10">
        <v>4.4157999999999999</v>
      </c>
      <c r="P557" s="10">
        <v>1.3745799999999999</v>
      </c>
      <c r="Q557" s="10">
        <v>1.7945</v>
      </c>
    </row>
    <row r="558" spans="1:17" x14ac:dyDescent="0.2">
      <c r="A558">
        <v>554</v>
      </c>
      <c r="B558" s="10">
        <v>0.54046000000000005</v>
      </c>
      <c r="C558" s="10">
        <v>2.0867551203467025</v>
      </c>
      <c r="D558" s="10">
        <v>0.65782000000000007</v>
      </c>
      <c r="E558" s="10">
        <v>0.86377999999999988</v>
      </c>
      <c r="F558" s="10">
        <v>0.47453125000000002</v>
      </c>
      <c r="G558" s="10">
        <v>1.272</v>
      </c>
      <c r="H558" s="10">
        <v>0.682176</v>
      </c>
      <c r="I558" s="10">
        <v>0.7752</v>
      </c>
      <c r="J558" s="10">
        <v>0.86729999999999996</v>
      </c>
      <c r="K558" s="10">
        <v>2.9847999999999999</v>
      </c>
      <c r="L558" s="10">
        <v>1.0668800000000001</v>
      </c>
      <c r="M558" s="10">
        <v>1.4283999999999999</v>
      </c>
      <c r="N558" s="10">
        <v>1.0721000000000001</v>
      </c>
      <c r="O558" s="10">
        <v>4.4244000000000003</v>
      </c>
      <c r="P558" s="10">
        <v>1.37944</v>
      </c>
      <c r="Q558" s="10">
        <v>1.8009999999999999</v>
      </c>
    </row>
    <row r="559" spans="1:17" x14ac:dyDescent="0.2">
      <c r="A559">
        <v>555</v>
      </c>
      <c r="B559" s="10">
        <v>0.54244999999999999</v>
      </c>
      <c r="C559" s="10">
        <v>2.0909260137605399</v>
      </c>
      <c r="D559" s="10">
        <v>0.66015000000000001</v>
      </c>
      <c r="E559" s="10">
        <v>0.8668499999999999</v>
      </c>
      <c r="F559" s="10">
        <v>0.47773437499999999</v>
      </c>
      <c r="G559" s="10">
        <v>1.2749999999999999</v>
      </c>
      <c r="H559" s="10">
        <v>0.68551999999999991</v>
      </c>
      <c r="I559" s="10">
        <v>0.77899999999999991</v>
      </c>
      <c r="J559" s="10">
        <v>0.86975000000000002</v>
      </c>
      <c r="K559" s="10">
        <v>2.9910000000000001</v>
      </c>
      <c r="L559" s="10">
        <v>1.0701000000000001</v>
      </c>
      <c r="M559" s="10">
        <v>1.4329999999999998</v>
      </c>
      <c r="N559" s="10">
        <v>1.07575</v>
      </c>
      <c r="O559" s="10">
        <v>4.4329999999999998</v>
      </c>
      <c r="P559" s="10">
        <v>1.3843000000000001</v>
      </c>
      <c r="Q559" s="10">
        <v>1.8075000000000001</v>
      </c>
    </row>
    <row r="560" spans="1:17" x14ac:dyDescent="0.2">
      <c r="A560">
        <v>556</v>
      </c>
      <c r="B560" s="10">
        <v>0.54444000000000004</v>
      </c>
      <c r="C560" s="10">
        <v>2.0950969071743772</v>
      </c>
      <c r="D560" s="10">
        <v>0.66248000000000007</v>
      </c>
      <c r="E560" s="10">
        <v>0.86991999999999992</v>
      </c>
      <c r="F560" s="10">
        <v>0.48093750000000002</v>
      </c>
      <c r="G560" s="10">
        <v>1.278</v>
      </c>
      <c r="H560" s="10">
        <v>0.68886399999999992</v>
      </c>
      <c r="I560" s="10">
        <v>0.78279999999999994</v>
      </c>
      <c r="J560" s="10">
        <v>0.87219999999999998</v>
      </c>
      <c r="K560" s="10">
        <v>2.9971999999999999</v>
      </c>
      <c r="L560" s="10">
        <v>1.0733200000000001</v>
      </c>
      <c r="M560" s="10">
        <v>1.4376</v>
      </c>
      <c r="N560" s="10">
        <v>1.0793999999999999</v>
      </c>
      <c r="O560" s="10">
        <v>4.4416000000000002</v>
      </c>
      <c r="P560" s="10">
        <v>1.38916</v>
      </c>
      <c r="Q560" s="10">
        <v>1.8140000000000001</v>
      </c>
    </row>
    <row r="561" spans="1:17" x14ac:dyDescent="0.2">
      <c r="A561">
        <v>557</v>
      </c>
      <c r="B561" s="10">
        <v>0.54642999999999997</v>
      </c>
      <c r="C561" s="10">
        <v>2.0992678005882146</v>
      </c>
      <c r="D561" s="10">
        <v>0.66481000000000001</v>
      </c>
      <c r="E561" s="10">
        <v>0.87298999999999993</v>
      </c>
      <c r="F561" s="10">
        <v>0.48414062499999999</v>
      </c>
      <c r="G561" s="10">
        <v>1.2809999999999999</v>
      </c>
      <c r="H561" s="10">
        <v>0.69220799999999993</v>
      </c>
      <c r="I561" s="10">
        <v>0.78659999999999997</v>
      </c>
      <c r="J561" s="10">
        <v>0.87465000000000004</v>
      </c>
      <c r="K561" s="10">
        <v>3.0034000000000001</v>
      </c>
      <c r="L561" s="10">
        <v>1.0765400000000001</v>
      </c>
      <c r="M561" s="10">
        <v>1.4421999999999999</v>
      </c>
      <c r="N561" s="10">
        <v>1.0830500000000001</v>
      </c>
      <c r="O561" s="10">
        <v>4.4501999999999997</v>
      </c>
      <c r="P561" s="10">
        <v>1.39402</v>
      </c>
      <c r="Q561" s="10">
        <v>1.8205</v>
      </c>
    </row>
    <row r="562" spans="1:17" x14ac:dyDescent="0.2">
      <c r="A562">
        <v>558</v>
      </c>
      <c r="B562" s="10">
        <v>0.54842000000000002</v>
      </c>
      <c r="C562" s="10">
        <v>2.103438694002052</v>
      </c>
      <c r="D562" s="10">
        <v>0.66714000000000007</v>
      </c>
      <c r="E562" s="10">
        <v>0.87605999999999995</v>
      </c>
      <c r="F562" s="10">
        <v>0.48734375000000002</v>
      </c>
      <c r="G562" s="10">
        <v>1.284</v>
      </c>
      <c r="H562" s="10">
        <v>0.69555199999999995</v>
      </c>
      <c r="I562" s="10">
        <v>0.79039999999999999</v>
      </c>
      <c r="J562" s="10">
        <v>0.87709999999999999</v>
      </c>
      <c r="K562" s="10">
        <v>3.0095999999999998</v>
      </c>
      <c r="L562" s="10">
        <v>1.0797600000000001</v>
      </c>
      <c r="M562" s="10">
        <v>1.4467999999999999</v>
      </c>
      <c r="N562" s="10">
        <v>1.0867</v>
      </c>
      <c r="O562" s="10">
        <v>4.4588000000000001</v>
      </c>
      <c r="P562" s="10">
        <v>1.3988799999999999</v>
      </c>
      <c r="Q562" s="10">
        <v>1.827</v>
      </c>
    </row>
    <row r="563" spans="1:17" x14ac:dyDescent="0.2">
      <c r="A563">
        <v>559</v>
      </c>
      <c r="B563" s="10">
        <v>0.55040999999999995</v>
      </c>
      <c r="C563" s="10">
        <v>2.1076095874158893</v>
      </c>
      <c r="D563" s="10">
        <v>0.66947000000000001</v>
      </c>
      <c r="E563" s="10">
        <v>0.87912999999999997</v>
      </c>
      <c r="F563" s="10">
        <v>0.49054687499999999</v>
      </c>
      <c r="G563" s="10">
        <v>1.2869999999999999</v>
      </c>
      <c r="H563" s="10">
        <v>0.69889599999999996</v>
      </c>
      <c r="I563" s="10">
        <v>0.79419999999999991</v>
      </c>
      <c r="J563" s="10">
        <v>0.87954999999999994</v>
      </c>
      <c r="K563" s="10">
        <v>3.0158</v>
      </c>
      <c r="L563" s="10">
        <v>1.0829800000000001</v>
      </c>
      <c r="M563" s="10">
        <v>1.4514</v>
      </c>
      <c r="N563" s="10">
        <v>1.0903499999999999</v>
      </c>
      <c r="O563" s="10">
        <v>4.4674000000000005</v>
      </c>
      <c r="P563" s="10">
        <v>1.40374</v>
      </c>
      <c r="Q563" s="10">
        <v>1.8335000000000001</v>
      </c>
    </row>
    <row r="564" spans="1:17" x14ac:dyDescent="0.2">
      <c r="A564">
        <v>560</v>
      </c>
      <c r="B564" s="10">
        <v>0.5524</v>
      </c>
      <c r="C564" s="10">
        <v>2.1117804808297267</v>
      </c>
      <c r="D564" s="10">
        <v>0.67180000000000006</v>
      </c>
      <c r="E564" s="10">
        <v>0.88219999999999987</v>
      </c>
      <c r="F564" s="10">
        <v>0.49375000000000002</v>
      </c>
      <c r="G564" s="10">
        <v>1.29</v>
      </c>
      <c r="H564" s="10">
        <v>0.70223999999999998</v>
      </c>
      <c r="I564" s="10">
        <v>0.79799999999999993</v>
      </c>
      <c r="J564" s="10">
        <v>0.88200000000000001</v>
      </c>
      <c r="K564" s="10">
        <v>3.0219999999999998</v>
      </c>
      <c r="L564" s="10">
        <v>1.0862000000000001</v>
      </c>
      <c r="M564" s="10">
        <v>1.456</v>
      </c>
      <c r="N564" s="10">
        <v>1.0940000000000001</v>
      </c>
      <c r="O564" s="10">
        <v>4.476</v>
      </c>
      <c r="P564" s="10">
        <v>1.4086000000000001</v>
      </c>
      <c r="Q564" s="10">
        <v>1.84</v>
      </c>
    </row>
    <row r="565" spans="1:17" x14ac:dyDescent="0.2">
      <c r="A565">
        <v>561</v>
      </c>
      <c r="B565" s="10">
        <v>0.55439000000000005</v>
      </c>
      <c r="C565" s="10">
        <v>2.1159513742435636</v>
      </c>
      <c r="D565" s="10">
        <v>0.67413000000000001</v>
      </c>
      <c r="E565" s="10">
        <v>0.88526999999999989</v>
      </c>
      <c r="F565" s="10">
        <v>0.496953125</v>
      </c>
      <c r="G565" s="10">
        <v>1.2929999999999999</v>
      </c>
      <c r="H565" s="10">
        <v>0.70558399999999999</v>
      </c>
      <c r="I565" s="10">
        <v>0.80179999999999996</v>
      </c>
      <c r="J565" s="10">
        <v>0.88444999999999996</v>
      </c>
      <c r="K565" s="10">
        <v>3.0282</v>
      </c>
      <c r="L565" s="10">
        <v>1.0894200000000001</v>
      </c>
      <c r="M565" s="10">
        <v>1.4605999999999999</v>
      </c>
      <c r="N565" s="10">
        <v>1.09765</v>
      </c>
      <c r="O565" s="10">
        <v>4.4846000000000004</v>
      </c>
      <c r="P565" s="10">
        <v>1.4134599999999999</v>
      </c>
      <c r="Q565" s="10">
        <v>1.8465</v>
      </c>
    </row>
    <row r="566" spans="1:17" x14ac:dyDescent="0.2">
      <c r="A566">
        <v>562</v>
      </c>
      <c r="B566" s="10">
        <v>0.55637999999999999</v>
      </c>
      <c r="C566" s="10">
        <v>2.120122267657401</v>
      </c>
      <c r="D566" s="10">
        <v>0.67646000000000006</v>
      </c>
      <c r="E566" s="10">
        <v>0.88833999999999991</v>
      </c>
      <c r="F566" s="10">
        <v>0.50015624999999997</v>
      </c>
      <c r="G566" s="10">
        <v>1.296</v>
      </c>
      <c r="H566" s="10">
        <v>0.708928</v>
      </c>
      <c r="I566" s="10">
        <v>0.80559999999999998</v>
      </c>
      <c r="J566" s="10">
        <v>0.88690000000000002</v>
      </c>
      <c r="K566" s="10">
        <v>3.0343999999999998</v>
      </c>
      <c r="L566" s="10">
        <v>1.0926400000000001</v>
      </c>
      <c r="M566" s="10">
        <v>1.4651999999999998</v>
      </c>
      <c r="N566" s="10">
        <v>1.1012999999999999</v>
      </c>
      <c r="O566" s="10">
        <v>4.4931999999999999</v>
      </c>
      <c r="P566" s="10">
        <v>1.41832</v>
      </c>
      <c r="Q566" s="10">
        <v>1.853</v>
      </c>
    </row>
    <row r="567" spans="1:17" x14ac:dyDescent="0.2">
      <c r="A567">
        <v>563</v>
      </c>
      <c r="B567" s="10">
        <v>0.55837000000000003</v>
      </c>
      <c r="C567" s="10">
        <v>2.1242931610712383</v>
      </c>
      <c r="D567" s="10">
        <v>0.67879</v>
      </c>
      <c r="E567" s="10">
        <v>0.89140999999999992</v>
      </c>
      <c r="F567" s="10">
        <v>0.50335937500000005</v>
      </c>
      <c r="G567" s="10">
        <v>1.2989999999999999</v>
      </c>
      <c r="H567" s="10">
        <v>0.71227199999999991</v>
      </c>
      <c r="I567" s="10">
        <v>0.80940000000000001</v>
      </c>
      <c r="J567" s="10">
        <v>0.88934999999999997</v>
      </c>
      <c r="K567" s="10">
        <v>3.0406</v>
      </c>
      <c r="L567" s="10">
        <v>1.0958600000000001</v>
      </c>
      <c r="M567" s="10">
        <v>1.4698</v>
      </c>
      <c r="N567" s="10">
        <v>1.1049500000000001</v>
      </c>
      <c r="O567" s="10">
        <v>4.5018000000000002</v>
      </c>
      <c r="P567" s="10">
        <v>1.4231799999999999</v>
      </c>
      <c r="Q567" s="10">
        <v>1.8594999999999999</v>
      </c>
    </row>
    <row r="568" spans="1:17" x14ac:dyDescent="0.2">
      <c r="A568">
        <v>564</v>
      </c>
      <c r="B568" s="10">
        <v>0.56035999999999997</v>
      </c>
      <c r="C568" s="10">
        <v>2.1284640544850757</v>
      </c>
      <c r="D568" s="10">
        <v>0.68112000000000006</v>
      </c>
      <c r="E568" s="10">
        <v>0.89447999999999994</v>
      </c>
      <c r="F568" s="10">
        <v>0.50656250000000003</v>
      </c>
      <c r="G568" s="10">
        <v>1.302</v>
      </c>
      <c r="H568" s="10">
        <v>0.71561599999999992</v>
      </c>
      <c r="I568" s="10">
        <v>0.81319999999999992</v>
      </c>
      <c r="J568" s="10">
        <v>0.89180000000000004</v>
      </c>
      <c r="K568" s="10">
        <v>3.0468000000000002</v>
      </c>
      <c r="L568" s="10">
        <v>1.0990800000000001</v>
      </c>
      <c r="M568" s="10">
        <v>1.4743999999999999</v>
      </c>
      <c r="N568" s="10">
        <v>1.1086</v>
      </c>
      <c r="O568" s="10">
        <v>4.5103999999999997</v>
      </c>
      <c r="P568" s="10">
        <v>1.42804</v>
      </c>
      <c r="Q568" s="10">
        <v>1.8660000000000001</v>
      </c>
    </row>
    <row r="569" spans="1:17" x14ac:dyDescent="0.2">
      <c r="A569">
        <v>565</v>
      </c>
      <c r="B569" s="10">
        <v>0.56235000000000002</v>
      </c>
      <c r="C569" s="10">
        <v>2.1326349478989131</v>
      </c>
      <c r="D569" s="10">
        <v>0.68345</v>
      </c>
      <c r="E569" s="10">
        <v>0.89754999999999996</v>
      </c>
      <c r="F569" s="10">
        <v>0.509765625</v>
      </c>
      <c r="G569" s="10">
        <v>1.3049999999999999</v>
      </c>
      <c r="H569" s="10">
        <v>0.71895999999999993</v>
      </c>
      <c r="I569" s="10">
        <v>0.81699999999999995</v>
      </c>
      <c r="J569" s="10">
        <v>0.89424999999999999</v>
      </c>
      <c r="K569" s="10">
        <v>3.0529999999999999</v>
      </c>
      <c r="L569" s="10">
        <v>1.1023000000000001</v>
      </c>
      <c r="M569" s="10">
        <v>1.4789999999999999</v>
      </c>
      <c r="N569" s="10">
        <v>1.11225</v>
      </c>
      <c r="O569" s="10">
        <v>4.5190000000000001</v>
      </c>
      <c r="P569" s="10">
        <v>1.4329000000000001</v>
      </c>
      <c r="Q569" s="10">
        <v>1.8725000000000001</v>
      </c>
    </row>
    <row r="570" spans="1:17" x14ac:dyDescent="0.2">
      <c r="A570">
        <v>566</v>
      </c>
      <c r="B570" s="10">
        <v>0.56433999999999995</v>
      </c>
      <c r="C570" s="10">
        <v>2.1368058413127504</v>
      </c>
      <c r="D570" s="10">
        <v>0.68578000000000006</v>
      </c>
      <c r="E570" s="10">
        <v>0.90061999999999987</v>
      </c>
      <c r="F570" s="10">
        <v>0.51296874999999997</v>
      </c>
      <c r="G570" s="10">
        <v>1.3080000000000001</v>
      </c>
      <c r="H570" s="10">
        <v>0.72230399999999995</v>
      </c>
      <c r="I570" s="10">
        <v>0.82079999999999997</v>
      </c>
      <c r="J570" s="10">
        <v>0.89669999999999994</v>
      </c>
      <c r="K570" s="10">
        <v>3.0592000000000001</v>
      </c>
      <c r="L570" s="10">
        <v>1.1055200000000001</v>
      </c>
      <c r="M570" s="10">
        <v>1.4835999999999998</v>
      </c>
      <c r="N570" s="10">
        <v>1.1158999999999999</v>
      </c>
      <c r="O570" s="10">
        <v>4.5276000000000005</v>
      </c>
      <c r="P570" s="10">
        <v>1.4377599999999999</v>
      </c>
      <c r="Q570" s="10">
        <v>1.879</v>
      </c>
    </row>
    <row r="571" spans="1:17" x14ac:dyDescent="0.2">
      <c r="A571">
        <v>567</v>
      </c>
      <c r="B571" s="10">
        <v>0.56633</v>
      </c>
      <c r="C571" s="10">
        <v>2.1409767347265878</v>
      </c>
      <c r="D571" s="10">
        <v>0.68811</v>
      </c>
      <c r="E571" s="10">
        <v>0.90368999999999988</v>
      </c>
      <c r="F571" s="10">
        <v>0.51617187499999995</v>
      </c>
      <c r="G571" s="10">
        <v>1.3109999999999999</v>
      </c>
      <c r="H571" s="10">
        <v>0.72564799999999996</v>
      </c>
      <c r="I571" s="10">
        <v>0.8246</v>
      </c>
      <c r="J571" s="10">
        <v>0.89915</v>
      </c>
      <c r="K571" s="10">
        <v>3.0653999999999999</v>
      </c>
      <c r="L571" s="10">
        <v>1.1087400000000001</v>
      </c>
      <c r="M571" s="10">
        <v>1.4882</v>
      </c>
      <c r="N571" s="10">
        <v>1.11955</v>
      </c>
      <c r="O571" s="10">
        <v>4.5362</v>
      </c>
      <c r="P571" s="10">
        <v>1.44262</v>
      </c>
      <c r="Q571" s="10">
        <v>1.8855</v>
      </c>
    </row>
    <row r="572" spans="1:17" x14ac:dyDescent="0.2">
      <c r="A572">
        <v>568</v>
      </c>
      <c r="B572" s="10">
        <v>0.56832000000000005</v>
      </c>
      <c r="C572" s="10">
        <v>2.1451476281404247</v>
      </c>
      <c r="D572" s="10">
        <v>0.69044000000000005</v>
      </c>
      <c r="E572" s="10">
        <v>0.9067599999999999</v>
      </c>
      <c r="F572" s="10">
        <v>0.51937500000000003</v>
      </c>
      <c r="G572" s="10">
        <v>1.3140000000000001</v>
      </c>
      <c r="H572" s="10">
        <v>0.72899199999999997</v>
      </c>
      <c r="I572" s="10">
        <v>0.82839999999999991</v>
      </c>
      <c r="J572" s="10">
        <v>0.90159999999999996</v>
      </c>
      <c r="K572" s="10">
        <v>3.0716000000000001</v>
      </c>
      <c r="L572" s="10">
        <v>1.1119600000000001</v>
      </c>
      <c r="M572" s="10">
        <v>1.4927999999999999</v>
      </c>
      <c r="N572" s="10">
        <v>1.1232</v>
      </c>
      <c r="O572" s="10">
        <v>4.5448000000000004</v>
      </c>
      <c r="P572" s="10">
        <v>1.4474799999999999</v>
      </c>
      <c r="Q572" s="10">
        <v>1.8920000000000001</v>
      </c>
    </row>
    <row r="573" spans="1:17" x14ac:dyDescent="0.2">
      <c r="A573">
        <v>569</v>
      </c>
      <c r="B573" s="10">
        <v>0.57030999999999998</v>
      </c>
      <c r="C573" s="10">
        <v>2.1493185215542621</v>
      </c>
      <c r="D573" s="10">
        <v>0.69277</v>
      </c>
      <c r="E573" s="10">
        <v>0.90982999999999992</v>
      </c>
      <c r="F573" s="10">
        <v>0.522578125</v>
      </c>
      <c r="G573" s="10">
        <v>1.3169999999999999</v>
      </c>
      <c r="H573" s="10">
        <v>0.73233599999999999</v>
      </c>
      <c r="I573" s="10">
        <v>0.83219999999999994</v>
      </c>
      <c r="J573" s="10">
        <v>0.90405000000000002</v>
      </c>
      <c r="K573" s="10">
        <v>3.0777999999999999</v>
      </c>
      <c r="L573" s="10">
        <v>1.1151800000000001</v>
      </c>
      <c r="M573" s="10">
        <v>1.4973999999999998</v>
      </c>
      <c r="N573" s="10">
        <v>1.1268499999999999</v>
      </c>
      <c r="O573" s="10">
        <v>4.5533999999999999</v>
      </c>
      <c r="P573" s="10">
        <v>1.45234</v>
      </c>
      <c r="Q573" s="10">
        <v>1.8985000000000001</v>
      </c>
    </row>
    <row r="574" spans="1:17" x14ac:dyDescent="0.2">
      <c r="A574">
        <v>570</v>
      </c>
      <c r="B574" s="10">
        <v>0.57230000000000003</v>
      </c>
      <c r="C574" s="10">
        <v>2.1534894149680994</v>
      </c>
      <c r="D574" s="10">
        <v>0.69510000000000005</v>
      </c>
      <c r="E574" s="10">
        <v>0.91289999999999993</v>
      </c>
      <c r="F574" s="10">
        <v>0.52578124999999998</v>
      </c>
      <c r="G574" s="10">
        <v>1.32</v>
      </c>
      <c r="H574" s="10">
        <v>0.73568</v>
      </c>
      <c r="I574" s="10">
        <v>0.83599999999999997</v>
      </c>
      <c r="J574" s="10">
        <v>0.90649999999999997</v>
      </c>
      <c r="K574" s="10">
        <v>3.0840000000000001</v>
      </c>
      <c r="L574" s="10">
        <v>1.1184000000000001</v>
      </c>
      <c r="M574" s="10">
        <v>1.502</v>
      </c>
      <c r="N574" s="10">
        <v>1.1305000000000001</v>
      </c>
      <c r="O574" s="10">
        <v>4.5620000000000003</v>
      </c>
      <c r="P574" s="10">
        <v>1.4572000000000001</v>
      </c>
      <c r="Q574" s="10">
        <v>1.905</v>
      </c>
    </row>
    <row r="575" spans="1:17" x14ac:dyDescent="0.2">
      <c r="A575">
        <v>571</v>
      </c>
      <c r="B575" s="10">
        <v>0.57428999999999997</v>
      </c>
      <c r="C575" s="10">
        <v>2.1576603083819368</v>
      </c>
      <c r="D575" s="10">
        <v>0.69742999999999999</v>
      </c>
      <c r="E575" s="10">
        <v>0.91596999999999995</v>
      </c>
      <c r="F575" s="10">
        <v>0.52898437499999995</v>
      </c>
      <c r="G575" s="10">
        <v>1.323</v>
      </c>
      <c r="H575" s="10">
        <v>0.7390239999999999</v>
      </c>
      <c r="I575" s="10">
        <v>0.83979999999999999</v>
      </c>
      <c r="J575" s="10">
        <v>0.90895000000000004</v>
      </c>
      <c r="K575" s="10">
        <v>3.0901999999999998</v>
      </c>
      <c r="L575" s="10">
        <v>1.1216200000000001</v>
      </c>
      <c r="M575" s="10">
        <v>1.5065999999999999</v>
      </c>
      <c r="N575" s="10">
        <v>1.13415</v>
      </c>
      <c r="O575" s="10">
        <v>4.5705999999999998</v>
      </c>
      <c r="P575" s="10">
        <v>1.4620599999999999</v>
      </c>
      <c r="Q575" s="10">
        <v>1.9115</v>
      </c>
    </row>
    <row r="576" spans="1:17" x14ac:dyDescent="0.2">
      <c r="A576">
        <v>572</v>
      </c>
      <c r="B576" s="10">
        <v>0.57628000000000001</v>
      </c>
      <c r="C576" s="10">
        <v>2.1618312017957741</v>
      </c>
      <c r="D576" s="10">
        <v>0.69976000000000005</v>
      </c>
      <c r="E576" s="10">
        <v>0.91903999999999986</v>
      </c>
      <c r="F576" s="10">
        <v>0.53218750000000004</v>
      </c>
      <c r="G576" s="10">
        <v>1.3260000000000001</v>
      </c>
      <c r="H576" s="10">
        <v>0.74236799999999992</v>
      </c>
      <c r="I576" s="10">
        <v>0.84359999999999991</v>
      </c>
      <c r="J576" s="10">
        <v>0.91139999999999999</v>
      </c>
      <c r="K576" s="10">
        <v>3.0964</v>
      </c>
      <c r="L576" s="10">
        <v>1.1248400000000001</v>
      </c>
      <c r="M576" s="10">
        <v>1.5111999999999999</v>
      </c>
      <c r="N576" s="10">
        <v>1.1377999999999999</v>
      </c>
      <c r="O576" s="10">
        <v>4.5792000000000002</v>
      </c>
      <c r="P576" s="10">
        <v>1.46692</v>
      </c>
      <c r="Q576" s="10">
        <v>1.9180000000000001</v>
      </c>
    </row>
    <row r="577" spans="1:17" x14ac:dyDescent="0.2">
      <c r="A577">
        <v>573</v>
      </c>
      <c r="B577" s="10">
        <v>0.57826999999999995</v>
      </c>
      <c r="C577" s="10">
        <v>2.1660020952096115</v>
      </c>
      <c r="D577" s="10">
        <v>0.70208999999999999</v>
      </c>
      <c r="E577" s="10">
        <v>0.92210999999999987</v>
      </c>
      <c r="F577" s="10">
        <v>0.53539062500000001</v>
      </c>
      <c r="G577" s="10">
        <v>1.329</v>
      </c>
      <c r="H577" s="10">
        <v>0.74571199999999993</v>
      </c>
      <c r="I577" s="10">
        <v>0.84739999999999993</v>
      </c>
      <c r="J577" s="10">
        <v>0.91384999999999994</v>
      </c>
      <c r="K577" s="10">
        <v>3.1025999999999998</v>
      </c>
      <c r="L577" s="10">
        <v>1.1280600000000001</v>
      </c>
      <c r="M577" s="10">
        <v>1.5157999999999998</v>
      </c>
      <c r="N577" s="10">
        <v>1.1414500000000001</v>
      </c>
      <c r="O577" s="10">
        <v>4.5878000000000005</v>
      </c>
      <c r="P577" s="10">
        <v>1.4717800000000001</v>
      </c>
      <c r="Q577" s="10">
        <v>1.9245000000000001</v>
      </c>
    </row>
    <row r="578" spans="1:17" x14ac:dyDescent="0.2">
      <c r="A578">
        <v>574</v>
      </c>
      <c r="B578" s="10">
        <v>0.58026</v>
      </c>
      <c r="C578" s="10">
        <v>2.1701729886234489</v>
      </c>
      <c r="D578" s="10">
        <v>0.70442000000000005</v>
      </c>
      <c r="E578" s="10">
        <v>0.92517999999999989</v>
      </c>
      <c r="F578" s="10">
        <v>0.53859374999999998</v>
      </c>
      <c r="G578" s="10">
        <v>1.3320000000000001</v>
      </c>
      <c r="H578" s="10">
        <v>0.74905599999999994</v>
      </c>
      <c r="I578" s="10">
        <v>0.85119999999999996</v>
      </c>
      <c r="J578" s="10">
        <v>0.9163</v>
      </c>
      <c r="K578" s="10">
        <v>3.1088</v>
      </c>
      <c r="L578" s="10">
        <v>1.1312800000000001</v>
      </c>
      <c r="M578" s="10">
        <v>1.5204</v>
      </c>
      <c r="N578" s="10">
        <v>1.1451</v>
      </c>
      <c r="O578" s="10">
        <v>4.5964</v>
      </c>
      <c r="P578" s="10">
        <v>1.47664</v>
      </c>
      <c r="Q578" s="10">
        <v>1.931</v>
      </c>
    </row>
    <row r="579" spans="1:17" x14ac:dyDescent="0.2">
      <c r="A579">
        <v>575</v>
      </c>
      <c r="B579" s="10">
        <v>0.58225000000000005</v>
      </c>
      <c r="C579" s="10">
        <v>2.1743438820372862</v>
      </c>
      <c r="D579" s="10">
        <v>0.70674999999999999</v>
      </c>
      <c r="E579" s="10">
        <v>0.92824999999999991</v>
      </c>
      <c r="F579" s="10">
        <v>0.54179687499999996</v>
      </c>
      <c r="G579" s="10">
        <v>1.335</v>
      </c>
      <c r="H579" s="10">
        <v>0.75239999999999996</v>
      </c>
      <c r="I579" s="10">
        <v>0.85499999999999998</v>
      </c>
      <c r="J579" s="10">
        <v>0.91874999999999996</v>
      </c>
      <c r="K579" s="10">
        <v>3.1150000000000002</v>
      </c>
      <c r="L579" s="10">
        <v>1.1345000000000001</v>
      </c>
      <c r="M579" s="10">
        <v>1.5249999999999999</v>
      </c>
      <c r="N579" s="10">
        <v>1.1487499999999999</v>
      </c>
      <c r="O579" s="10">
        <v>4.6050000000000004</v>
      </c>
      <c r="P579" s="10">
        <v>1.4815</v>
      </c>
      <c r="Q579" s="10">
        <v>1.9375</v>
      </c>
    </row>
    <row r="580" spans="1:17" x14ac:dyDescent="0.2">
      <c r="A580">
        <v>576</v>
      </c>
      <c r="B580" s="10">
        <v>0.58423999999999998</v>
      </c>
      <c r="C580" s="10">
        <v>2.1785147754511232</v>
      </c>
      <c r="D580" s="10">
        <v>0.70908000000000004</v>
      </c>
      <c r="E580" s="10">
        <v>0.93131999999999993</v>
      </c>
      <c r="F580" s="10">
        <v>0.54500000000000004</v>
      </c>
      <c r="G580" s="10">
        <v>1.3379999999999999</v>
      </c>
      <c r="H580" s="10">
        <v>0.75574399999999997</v>
      </c>
      <c r="I580" s="10">
        <v>0.85880000000000001</v>
      </c>
      <c r="J580" s="10">
        <v>0.92120000000000002</v>
      </c>
      <c r="K580" s="10">
        <v>3.1212</v>
      </c>
      <c r="L580" s="10">
        <v>1.1377200000000001</v>
      </c>
      <c r="M580" s="10">
        <v>1.5295999999999998</v>
      </c>
      <c r="N580" s="10">
        <v>1.1524000000000001</v>
      </c>
      <c r="O580" s="10">
        <v>4.6135999999999999</v>
      </c>
      <c r="P580" s="10">
        <v>1.4863599999999999</v>
      </c>
      <c r="Q580" s="10">
        <v>1.944</v>
      </c>
    </row>
    <row r="581" spans="1:17" x14ac:dyDescent="0.2">
      <c r="A581">
        <v>577</v>
      </c>
      <c r="B581" s="10">
        <v>0.58623000000000003</v>
      </c>
      <c r="C581" s="10">
        <v>2.1826856688649605</v>
      </c>
      <c r="D581" s="10">
        <v>0.71140999999999999</v>
      </c>
      <c r="E581" s="10">
        <v>0.93438999999999994</v>
      </c>
      <c r="F581" s="10">
        <v>0.54820312500000001</v>
      </c>
      <c r="G581" s="10">
        <v>1.341</v>
      </c>
      <c r="H581" s="10">
        <v>0.75908799999999998</v>
      </c>
      <c r="I581" s="10">
        <v>0.86259999999999992</v>
      </c>
      <c r="J581" s="10">
        <v>0.92364999999999997</v>
      </c>
      <c r="K581" s="10">
        <v>3.1274000000000002</v>
      </c>
      <c r="L581" s="10">
        <v>1.1409400000000001</v>
      </c>
      <c r="M581" s="10">
        <v>1.5342</v>
      </c>
      <c r="N581" s="10">
        <v>1.15605</v>
      </c>
      <c r="O581" s="10">
        <v>4.6222000000000003</v>
      </c>
      <c r="P581" s="10">
        <v>1.49122</v>
      </c>
      <c r="Q581" s="10">
        <v>1.9505000000000001</v>
      </c>
    </row>
    <row r="582" spans="1:17" x14ac:dyDescent="0.2">
      <c r="A582">
        <v>578</v>
      </c>
      <c r="B582" s="10">
        <v>0.58821999999999997</v>
      </c>
      <c r="C582" s="10">
        <v>2.1868565622787979</v>
      </c>
      <c r="D582" s="10">
        <v>0.71374000000000004</v>
      </c>
      <c r="E582" s="10">
        <v>0.93745999999999996</v>
      </c>
      <c r="F582" s="10">
        <v>0.55140624999999999</v>
      </c>
      <c r="G582" s="10">
        <v>1.3439999999999999</v>
      </c>
      <c r="H582" s="10">
        <v>0.762432</v>
      </c>
      <c r="I582" s="10">
        <v>0.86639999999999995</v>
      </c>
      <c r="J582" s="10">
        <v>0.92610000000000003</v>
      </c>
      <c r="K582" s="10">
        <v>3.1335999999999999</v>
      </c>
      <c r="L582" s="10">
        <v>1.1441600000000001</v>
      </c>
      <c r="M582" s="10">
        <v>1.5387999999999999</v>
      </c>
      <c r="N582" s="10">
        <v>1.1597</v>
      </c>
      <c r="O582" s="10">
        <v>4.6307999999999998</v>
      </c>
      <c r="P582" s="10">
        <v>1.4960800000000001</v>
      </c>
      <c r="Q582" s="10">
        <v>1.9570000000000001</v>
      </c>
    </row>
    <row r="583" spans="1:17" x14ac:dyDescent="0.2">
      <c r="A583">
        <v>579</v>
      </c>
      <c r="B583" s="10">
        <v>0.59021000000000001</v>
      </c>
      <c r="C583" s="10">
        <v>2.1910274556926352</v>
      </c>
      <c r="D583" s="10">
        <v>0.71606999999999998</v>
      </c>
      <c r="E583" s="10">
        <v>0.94052999999999987</v>
      </c>
      <c r="F583" s="10">
        <v>0.55460937499999996</v>
      </c>
      <c r="G583" s="10">
        <v>1.347</v>
      </c>
      <c r="H583" s="10">
        <v>0.76577600000000001</v>
      </c>
      <c r="I583" s="10">
        <v>0.87019999999999997</v>
      </c>
      <c r="J583" s="10">
        <v>0.92854999999999999</v>
      </c>
      <c r="K583" s="10">
        <v>3.1398000000000001</v>
      </c>
      <c r="L583" s="10">
        <v>1.1473800000000001</v>
      </c>
      <c r="M583" s="10">
        <v>1.5433999999999999</v>
      </c>
      <c r="N583" s="10">
        <v>1.1633499999999999</v>
      </c>
      <c r="O583" s="10">
        <v>4.6394000000000002</v>
      </c>
      <c r="P583" s="10">
        <v>1.5009399999999999</v>
      </c>
      <c r="Q583" s="10">
        <v>1.9635</v>
      </c>
    </row>
    <row r="584" spans="1:17" x14ac:dyDescent="0.2">
      <c r="A584">
        <v>580</v>
      </c>
      <c r="B584" s="10">
        <v>0.59220000000000006</v>
      </c>
      <c r="C584" s="10">
        <v>2.1951983491064726</v>
      </c>
      <c r="D584" s="10">
        <v>0.71840000000000004</v>
      </c>
      <c r="E584" s="10">
        <v>0.94359999999999988</v>
      </c>
      <c r="F584" s="10">
        <v>0.55781250000000004</v>
      </c>
      <c r="G584" s="10">
        <v>1.3499999999999999</v>
      </c>
      <c r="H584" s="10">
        <v>0.76911999999999991</v>
      </c>
      <c r="I584" s="10">
        <v>0.874</v>
      </c>
      <c r="J584" s="10">
        <v>0.93099999999999994</v>
      </c>
      <c r="K584" s="10">
        <v>3.1459999999999999</v>
      </c>
      <c r="L584" s="10">
        <v>1.1506000000000001</v>
      </c>
      <c r="M584" s="10">
        <v>1.5479999999999998</v>
      </c>
      <c r="N584" s="10">
        <v>1.167</v>
      </c>
      <c r="O584" s="10">
        <v>4.6480000000000006</v>
      </c>
      <c r="P584" s="10">
        <v>1.5058</v>
      </c>
      <c r="Q584" s="10">
        <v>1.97</v>
      </c>
    </row>
    <row r="585" spans="1:17" x14ac:dyDescent="0.2">
      <c r="A585">
        <v>581</v>
      </c>
      <c r="B585" s="10">
        <v>0.59419</v>
      </c>
      <c r="C585" s="10">
        <v>2.19936924252031</v>
      </c>
      <c r="D585" s="10">
        <v>0.72072999999999998</v>
      </c>
      <c r="E585" s="10">
        <v>0.9466699999999999</v>
      </c>
      <c r="F585" s="10">
        <v>0.56101562500000002</v>
      </c>
      <c r="G585" s="10">
        <v>1.353</v>
      </c>
      <c r="H585" s="10">
        <v>0.77246399999999993</v>
      </c>
      <c r="I585" s="10">
        <v>0.87779999999999991</v>
      </c>
      <c r="J585" s="10">
        <v>0.93345</v>
      </c>
      <c r="K585" s="10">
        <v>3.1522000000000001</v>
      </c>
      <c r="L585" s="10">
        <v>1.1538200000000001</v>
      </c>
      <c r="M585" s="10">
        <v>1.5526</v>
      </c>
      <c r="N585" s="10">
        <v>1.17065</v>
      </c>
      <c r="O585" s="10">
        <v>4.6566000000000001</v>
      </c>
      <c r="P585" s="10">
        <v>1.5106599999999999</v>
      </c>
      <c r="Q585" s="10">
        <v>1.9765000000000001</v>
      </c>
    </row>
    <row r="586" spans="1:17" x14ac:dyDescent="0.2">
      <c r="A586">
        <v>582</v>
      </c>
      <c r="B586" s="10">
        <v>0.59618000000000004</v>
      </c>
      <c r="C586" s="10">
        <v>2.2035401359341473</v>
      </c>
      <c r="D586" s="10">
        <v>0.72306000000000004</v>
      </c>
      <c r="E586" s="10">
        <v>0.94973999999999992</v>
      </c>
      <c r="F586" s="10">
        <v>0.56421874999999999</v>
      </c>
      <c r="G586" s="10">
        <v>1.3559999999999999</v>
      </c>
      <c r="H586" s="10">
        <v>0.77580799999999994</v>
      </c>
      <c r="I586" s="10">
        <v>0.88159999999999994</v>
      </c>
      <c r="J586" s="10">
        <v>0.93589999999999995</v>
      </c>
      <c r="K586" s="10">
        <v>3.1583999999999999</v>
      </c>
      <c r="L586" s="10">
        <v>1.1570400000000001</v>
      </c>
      <c r="M586" s="10">
        <v>1.5571999999999999</v>
      </c>
      <c r="N586" s="10">
        <v>1.1742999999999999</v>
      </c>
      <c r="O586" s="10">
        <v>4.6652000000000005</v>
      </c>
      <c r="P586" s="10">
        <v>1.51552</v>
      </c>
      <c r="Q586" s="10">
        <v>1.9830000000000001</v>
      </c>
    </row>
    <row r="587" spans="1:17" x14ac:dyDescent="0.2">
      <c r="A587">
        <v>583</v>
      </c>
      <c r="B587" s="10">
        <v>0.59816999999999998</v>
      </c>
      <c r="C587" s="10">
        <v>2.2077110293479842</v>
      </c>
      <c r="D587" s="10">
        <v>0.72538999999999998</v>
      </c>
      <c r="E587" s="10">
        <v>0.95280999999999993</v>
      </c>
      <c r="F587" s="10">
        <v>0.56742187499999996</v>
      </c>
      <c r="G587" s="10">
        <v>1.359</v>
      </c>
      <c r="H587" s="10">
        <v>0.77915199999999996</v>
      </c>
      <c r="I587" s="10">
        <v>0.88539999999999996</v>
      </c>
      <c r="J587" s="10">
        <v>0.93835000000000002</v>
      </c>
      <c r="K587" s="10">
        <v>3.1646000000000001</v>
      </c>
      <c r="L587" s="10">
        <v>1.1602600000000001</v>
      </c>
      <c r="M587" s="10">
        <v>1.5617999999999999</v>
      </c>
      <c r="N587" s="10">
        <v>1.1779500000000001</v>
      </c>
      <c r="O587" s="10">
        <v>4.6738</v>
      </c>
      <c r="P587" s="10">
        <v>1.5203800000000001</v>
      </c>
      <c r="Q587" s="10">
        <v>1.9895</v>
      </c>
    </row>
    <row r="588" spans="1:17" x14ac:dyDescent="0.2">
      <c r="A588">
        <v>584</v>
      </c>
      <c r="B588" s="10">
        <v>0.60016000000000003</v>
      </c>
      <c r="C588" s="10">
        <v>2.2118819227618216</v>
      </c>
      <c r="D588" s="10">
        <v>0.72772000000000003</v>
      </c>
      <c r="E588" s="10">
        <v>0.95587999999999995</v>
      </c>
      <c r="F588" s="10">
        <v>0.57062500000000005</v>
      </c>
      <c r="G588" s="10">
        <v>1.3619999999999999</v>
      </c>
      <c r="H588" s="10">
        <v>0.78249599999999997</v>
      </c>
      <c r="I588" s="10">
        <v>0.88919999999999999</v>
      </c>
      <c r="J588" s="10">
        <v>0.94079999999999997</v>
      </c>
      <c r="K588" s="10">
        <v>3.1707999999999998</v>
      </c>
      <c r="L588" s="10">
        <v>1.1634800000000001</v>
      </c>
      <c r="M588" s="10">
        <v>1.5664</v>
      </c>
      <c r="N588" s="10">
        <v>1.1816</v>
      </c>
      <c r="O588" s="10">
        <v>4.6824000000000003</v>
      </c>
      <c r="P588" s="10">
        <v>1.5252399999999999</v>
      </c>
      <c r="Q588" s="10">
        <v>1.996</v>
      </c>
    </row>
    <row r="589" spans="1:17" x14ac:dyDescent="0.2">
      <c r="A589">
        <v>585</v>
      </c>
      <c r="B589" s="10">
        <v>0.60214999999999996</v>
      </c>
      <c r="C589" s="10">
        <v>2.216052816175659</v>
      </c>
      <c r="D589" s="10">
        <v>0.73004999999999998</v>
      </c>
      <c r="E589" s="10">
        <v>0.95894999999999986</v>
      </c>
      <c r="F589" s="10">
        <v>0.57382812500000002</v>
      </c>
      <c r="G589" s="10">
        <v>1.365</v>
      </c>
      <c r="H589" s="10">
        <v>0.78583999999999998</v>
      </c>
      <c r="I589" s="10">
        <v>0.8929999999999999</v>
      </c>
      <c r="J589" s="10">
        <v>0.94325000000000003</v>
      </c>
      <c r="K589" s="10">
        <v>3.177</v>
      </c>
      <c r="L589" s="10">
        <v>1.1667000000000001</v>
      </c>
      <c r="M589" s="10">
        <v>1.571</v>
      </c>
      <c r="N589" s="10">
        <v>1.1852499999999999</v>
      </c>
      <c r="O589" s="10">
        <v>4.6909999999999998</v>
      </c>
      <c r="P589" s="10">
        <v>1.5301</v>
      </c>
      <c r="Q589" s="10">
        <v>2.0024999999999999</v>
      </c>
    </row>
    <row r="590" spans="1:17" x14ac:dyDescent="0.2">
      <c r="A590">
        <v>586</v>
      </c>
      <c r="B590" s="10">
        <v>0.60414000000000001</v>
      </c>
      <c r="C590" s="10">
        <v>2.2202237095894963</v>
      </c>
      <c r="D590" s="10">
        <v>0.73238000000000003</v>
      </c>
      <c r="E590" s="10">
        <v>0.96201999999999988</v>
      </c>
      <c r="F590" s="10">
        <v>0.57703125</v>
      </c>
      <c r="G590" s="10">
        <v>1.3679999999999999</v>
      </c>
      <c r="H590" s="10">
        <v>0.789184</v>
      </c>
      <c r="I590" s="10">
        <v>0.89679999999999993</v>
      </c>
      <c r="J590" s="10">
        <v>0.94569999999999999</v>
      </c>
      <c r="K590" s="10">
        <v>3.1831999999999998</v>
      </c>
      <c r="L590" s="10">
        <v>1.1699200000000001</v>
      </c>
      <c r="M590" s="10">
        <v>1.5755999999999999</v>
      </c>
      <c r="N590" s="10">
        <v>1.1889000000000001</v>
      </c>
      <c r="O590" s="10">
        <v>4.6996000000000002</v>
      </c>
      <c r="P590" s="10">
        <v>1.5349599999999999</v>
      </c>
      <c r="Q590" s="10">
        <v>2.0089999999999999</v>
      </c>
    </row>
    <row r="591" spans="1:17" x14ac:dyDescent="0.2">
      <c r="A591">
        <v>587</v>
      </c>
      <c r="B591" s="10">
        <v>0.60613000000000006</v>
      </c>
      <c r="C591" s="10">
        <v>2.2243946030033337</v>
      </c>
      <c r="D591" s="10">
        <v>0.73470999999999997</v>
      </c>
      <c r="E591" s="10">
        <v>0.96508999999999989</v>
      </c>
      <c r="F591" s="10">
        <v>0.58023437499999997</v>
      </c>
      <c r="G591" s="10">
        <v>1.371</v>
      </c>
      <c r="H591" s="10">
        <v>0.79252800000000001</v>
      </c>
      <c r="I591" s="10">
        <v>0.90059999999999996</v>
      </c>
      <c r="J591" s="10">
        <v>0.94814999999999994</v>
      </c>
      <c r="K591" s="10">
        <v>3.1894</v>
      </c>
      <c r="L591" s="10">
        <v>1.1731400000000001</v>
      </c>
      <c r="M591" s="10">
        <v>1.5801999999999998</v>
      </c>
      <c r="N591" s="10">
        <v>1.19255</v>
      </c>
      <c r="O591" s="10">
        <v>4.7082000000000006</v>
      </c>
      <c r="P591" s="10">
        <v>1.53982</v>
      </c>
      <c r="Q591" s="10">
        <v>2.0155000000000003</v>
      </c>
    </row>
    <row r="592" spans="1:17" x14ac:dyDescent="0.2">
      <c r="A592">
        <v>588</v>
      </c>
      <c r="B592" s="10">
        <v>0.60811999999999999</v>
      </c>
      <c r="C592" s="10">
        <v>2.2285654964171711</v>
      </c>
      <c r="D592" s="10">
        <v>0.73704000000000003</v>
      </c>
      <c r="E592" s="10">
        <v>0.96815999999999991</v>
      </c>
      <c r="F592" s="10">
        <v>0.58343749999999994</v>
      </c>
      <c r="G592" s="10">
        <v>1.3739999999999999</v>
      </c>
      <c r="H592" s="10">
        <v>0.79587199999999991</v>
      </c>
      <c r="I592" s="10">
        <v>0.90439999999999998</v>
      </c>
      <c r="J592" s="10">
        <v>0.9506</v>
      </c>
      <c r="K592" s="10">
        <v>3.1956000000000002</v>
      </c>
      <c r="L592" s="10">
        <v>1.1763600000000001</v>
      </c>
      <c r="M592" s="10">
        <v>1.5848</v>
      </c>
      <c r="N592" s="10">
        <v>1.1961999999999999</v>
      </c>
      <c r="O592" s="10">
        <v>4.7168000000000001</v>
      </c>
      <c r="P592" s="10">
        <v>1.5446800000000001</v>
      </c>
      <c r="Q592" s="10">
        <v>2.0220000000000002</v>
      </c>
    </row>
    <row r="593" spans="1:17" x14ac:dyDescent="0.2">
      <c r="A593">
        <v>589</v>
      </c>
      <c r="B593" s="10">
        <v>0.61011000000000004</v>
      </c>
      <c r="C593" s="10">
        <v>2.2327363898310084</v>
      </c>
      <c r="D593" s="10">
        <v>0.73936999999999997</v>
      </c>
      <c r="E593" s="10">
        <v>0.97122999999999993</v>
      </c>
      <c r="F593" s="10">
        <v>0.58664062500000003</v>
      </c>
      <c r="G593" s="10">
        <v>1.377</v>
      </c>
      <c r="H593" s="10">
        <v>0.79921599999999993</v>
      </c>
      <c r="I593" s="10">
        <v>0.90820000000000001</v>
      </c>
      <c r="J593" s="10">
        <v>0.95304999999999995</v>
      </c>
      <c r="K593" s="10">
        <v>3.2018</v>
      </c>
      <c r="L593" s="10">
        <v>1.1795800000000001</v>
      </c>
      <c r="M593" s="10">
        <v>1.5893999999999999</v>
      </c>
      <c r="N593" s="10">
        <v>1.1998500000000001</v>
      </c>
      <c r="O593" s="10">
        <v>4.7254000000000005</v>
      </c>
      <c r="P593" s="10">
        <v>1.5495399999999999</v>
      </c>
      <c r="Q593" s="10">
        <v>2.0285000000000002</v>
      </c>
    </row>
    <row r="594" spans="1:17" x14ac:dyDescent="0.2">
      <c r="A594">
        <v>590</v>
      </c>
      <c r="B594" s="10">
        <v>0.61209999999999998</v>
      </c>
      <c r="C594" s="10">
        <v>2.2369072832448453</v>
      </c>
      <c r="D594" s="10">
        <v>0.74170000000000003</v>
      </c>
      <c r="E594" s="10">
        <v>0.97429999999999994</v>
      </c>
      <c r="F594" s="10">
        <v>0.58984375</v>
      </c>
      <c r="G594" s="10">
        <v>1.38</v>
      </c>
      <c r="H594" s="10">
        <v>0.80255999999999994</v>
      </c>
      <c r="I594" s="10">
        <v>0.91199999999999992</v>
      </c>
      <c r="J594" s="10">
        <v>0.95550000000000002</v>
      </c>
      <c r="K594" s="10">
        <v>3.2080000000000002</v>
      </c>
      <c r="L594" s="10">
        <v>1.1828000000000001</v>
      </c>
      <c r="M594" s="10">
        <v>1.5939999999999999</v>
      </c>
      <c r="N594" s="10">
        <v>1.2035</v>
      </c>
      <c r="O594" s="10">
        <v>4.734</v>
      </c>
      <c r="P594" s="10">
        <v>1.5544</v>
      </c>
      <c r="Q594" s="10">
        <v>2.0350000000000001</v>
      </c>
    </row>
    <row r="595" spans="1:17" x14ac:dyDescent="0.2">
      <c r="A595">
        <v>591</v>
      </c>
      <c r="B595" s="10">
        <v>0.61409000000000002</v>
      </c>
      <c r="C595" s="10">
        <v>2.2410781766586827</v>
      </c>
      <c r="D595" s="10">
        <v>0.74402999999999997</v>
      </c>
      <c r="E595" s="10">
        <v>0.97736999999999985</v>
      </c>
      <c r="F595" s="10">
        <v>0.59304687499999997</v>
      </c>
      <c r="G595" s="10">
        <v>1.383</v>
      </c>
      <c r="H595" s="10">
        <v>0.80590399999999995</v>
      </c>
      <c r="I595" s="10">
        <v>0.91579999999999995</v>
      </c>
      <c r="J595" s="10">
        <v>0.95794999999999997</v>
      </c>
      <c r="K595" s="10">
        <v>3.2141999999999999</v>
      </c>
      <c r="L595" s="10">
        <v>1.1860200000000001</v>
      </c>
      <c r="M595" s="10">
        <v>1.5985999999999998</v>
      </c>
      <c r="N595" s="10">
        <v>1.2071499999999999</v>
      </c>
      <c r="O595" s="10">
        <v>4.7426000000000004</v>
      </c>
      <c r="P595" s="10">
        <v>1.5592600000000001</v>
      </c>
      <c r="Q595" s="10">
        <v>2.0415000000000001</v>
      </c>
    </row>
    <row r="596" spans="1:17" x14ac:dyDescent="0.2">
      <c r="A596">
        <v>592</v>
      </c>
      <c r="B596" s="10">
        <v>0.61607999999999996</v>
      </c>
      <c r="C596" s="10">
        <v>2.2452490700725201</v>
      </c>
      <c r="D596" s="10">
        <v>0.74636000000000002</v>
      </c>
      <c r="E596" s="10">
        <v>0.98043999999999987</v>
      </c>
      <c r="F596" s="10">
        <v>0.59624999999999995</v>
      </c>
      <c r="G596" s="10">
        <v>1.3859999999999999</v>
      </c>
      <c r="H596" s="10">
        <v>0.80924799999999997</v>
      </c>
      <c r="I596" s="10">
        <v>0.91959999999999997</v>
      </c>
      <c r="J596" s="10">
        <v>0.96040000000000003</v>
      </c>
      <c r="K596" s="10">
        <v>3.2204000000000002</v>
      </c>
      <c r="L596" s="10">
        <v>1.1892400000000001</v>
      </c>
      <c r="M596" s="10">
        <v>1.6032</v>
      </c>
      <c r="N596" s="10">
        <v>1.2108000000000001</v>
      </c>
      <c r="O596" s="10">
        <v>4.7511999999999999</v>
      </c>
      <c r="P596" s="10">
        <v>1.56412</v>
      </c>
      <c r="Q596" s="10">
        <v>2.048</v>
      </c>
    </row>
    <row r="597" spans="1:17" x14ac:dyDescent="0.2">
      <c r="A597">
        <v>593</v>
      </c>
      <c r="B597" s="10">
        <v>0.61807000000000001</v>
      </c>
      <c r="C597" s="10">
        <v>2.2494199634863574</v>
      </c>
      <c r="D597" s="10">
        <v>0.74868999999999997</v>
      </c>
      <c r="E597" s="10">
        <v>0.98350999999999988</v>
      </c>
      <c r="F597" s="10">
        <v>0.59945312500000003</v>
      </c>
      <c r="G597" s="10">
        <v>1.389</v>
      </c>
      <c r="H597" s="10">
        <v>0.81259199999999998</v>
      </c>
      <c r="I597" s="10">
        <v>0.9234</v>
      </c>
      <c r="J597" s="10">
        <v>0.96284999999999998</v>
      </c>
      <c r="K597" s="10">
        <v>3.2265999999999999</v>
      </c>
      <c r="L597" s="10">
        <v>1.1924600000000001</v>
      </c>
      <c r="M597" s="10">
        <v>1.6077999999999999</v>
      </c>
      <c r="N597" s="10">
        <v>1.21445</v>
      </c>
      <c r="O597" s="10">
        <v>4.7598000000000003</v>
      </c>
      <c r="P597" s="10">
        <v>1.56898</v>
      </c>
      <c r="Q597" s="10">
        <v>2.0545</v>
      </c>
    </row>
    <row r="598" spans="1:17" x14ac:dyDescent="0.2">
      <c r="A598">
        <v>594</v>
      </c>
      <c r="B598" s="10">
        <v>0.62006000000000006</v>
      </c>
      <c r="C598" s="10">
        <v>2.2535908569001948</v>
      </c>
      <c r="D598" s="10">
        <v>0.75102000000000002</v>
      </c>
      <c r="E598" s="10">
        <v>0.9865799999999999</v>
      </c>
      <c r="F598" s="10">
        <v>0.60265625</v>
      </c>
      <c r="G598" s="10">
        <v>1.3919999999999999</v>
      </c>
      <c r="H598" s="10">
        <v>0.81593599999999999</v>
      </c>
      <c r="I598" s="10">
        <v>0.92719999999999991</v>
      </c>
      <c r="J598" s="10">
        <v>0.96529999999999994</v>
      </c>
      <c r="K598" s="10">
        <v>3.2328000000000001</v>
      </c>
      <c r="L598" s="10">
        <v>1.1956800000000001</v>
      </c>
      <c r="M598" s="10">
        <v>1.6123999999999998</v>
      </c>
      <c r="N598" s="10">
        <v>1.2181</v>
      </c>
      <c r="O598" s="10">
        <v>4.7684000000000006</v>
      </c>
      <c r="P598" s="10">
        <v>1.5738399999999999</v>
      </c>
      <c r="Q598" s="10">
        <v>2.0609999999999999</v>
      </c>
    </row>
    <row r="599" spans="1:17" x14ac:dyDescent="0.2">
      <c r="A599">
        <v>595</v>
      </c>
      <c r="B599" s="10">
        <v>0.62204999999999999</v>
      </c>
      <c r="C599" s="10">
        <v>2.2577617503140321</v>
      </c>
      <c r="D599" s="10">
        <v>0.75334999999999996</v>
      </c>
      <c r="E599" s="10">
        <v>0.98964999999999992</v>
      </c>
      <c r="F599" s="10">
        <v>0.60585937499999998</v>
      </c>
      <c r="G599" s="10">
        <v>1.395</v>
      </c>
      <c r="H599" s="10">
        <v>0.81928000000000001</v>
      </c>
      <c r="I599" s="10">
        <v>0.93099999999999994</v>
      </c>
      <c r="J599" s="10">
        <v>0.96775</v>
      </c>
      <c r="K599" s="10">
        <v>3.2389999999999999</v>
      </c>
      <c r="L599" s="10">
        <v>1.1989000000000001</v>
      </c>
      <c r="M599" s="10">
        <v>1.617</v>
      </c>
      <c r="N599" s="10">
        <v>1.2217499999999999</v>
      </c>
      <c r="O599" s="10">
        <v>4.7770000000000001</v>
      </c>
      <c r="P599" s="10">
        <v>1.5787</v>
      </c>
      <c r="Q599" s="10">
        <v>2.0674999999999999</v>
      </c>
    </row>
    <row r="600" spans="1:17" x14ac:dyDescent="0.2">
      <c r="A600">
        <v>596</v>
      </c>
      <c r="B600" s="10">
        <v>0.62404000000000004</v>
      </c>
      <c r="C600" s="10">
        <v>2.2619326437278695</v>
      </c>
      <c r="D600" s="10">
        <v>0.75568000000000002</v>
      </c>
      <c r="E600" s="10">
        <v>0.99271999999999994</v>
      </c>
      <c r="F600" s="10">
        <v>0.60906249999999995</v>
      </c>
      <c r="G600" s="10">
        <v>1.3979999999999999</v>
      </c>
      <c r="H600" s="10">
        <v>0.82262399999999991</v>
      </c>
      <c r="I600" s="10">
        <v>0.93479999999999996</v>
      </c>
      <c r="J600" s="10">
        <v>0.97019999999999995</v>
      </c>
      <c r="K600" s="10">
        <v>3.2452000000000001</v>
      </c>
      <c r="L600" s="10">
        <v>1.2021200000000001</v>
      </c>
      <c r="M600" s="10">
        <v>1.6215999999999999</v>
      </c>
      <c r="N600" s="10">
        <v>1.2254</v>
      </c>
      <c r="O600" s="10">
        <v>4.7856000000000005</v>
      </c>
      <c r="P600" s="10">
        <v>1.5835600000000001</v>
      </c>
      <c r="Q600" s="10">
        <v>2.0740000000000003</v>
      </c>
    </row>
    <row r="601" spans="1:17" x14ac:dyDescent="0.2">
      <c r="A601">
        <v>597</v>
      </c>
      <c r="B601" s="10">
        <v>0.62602999999999998</v>
      </c>
      <c r="C601" s="10">
        <v>2.2661035371417064</v>
      </c>
      <c r="D601" s="10">
        <v>0.75800999999999996</v>
      </c>
      <c r="E601" s="10">
        <v>0.99578999999999984</v>
      </c>
      <c r="F601" s="10">
        <v>0.61226562500000004</v>
      </c>
      <c r="G601" s="10">
        <v>1.401</v>
      </c>
      <c r="H601" s="10">
        <v>0.82596799999999992</v>
      </c>
      <c r="I601" s="10">
        <v>0.93859999999999999</v>
      </c>
      <c r="J601" s="10">
        <v>0.97265000000000001</v>
      </c>
      <c r="K601" s="10">
        <v>3.2513999999999998</v>
      </c>
      <c r="L601" s="10">
        <v>1.2053400000000001</v>
      </c>
      <c r="M601" s="10">
        <v>1.6261999999999999</v>
      </c>
      <c r="N601" s="10">
        <v>1.22905</v>
      </c>
      <c r="O601" s="10">
        <v>4.7942</v>
      </c>
      <c r="P601" s="10">
        <v>1.5884199999999999</v>
      </c>
      <c r="Q601" s="10">
        <v>2.0805000000000002</v>
      </c>
    </row>
    <row r="602" spans="1:17" x14ac:dyDescent="0.2">
      <c r="A602">
        <v>598</v>
      </c>
      <c r="B602" s="10">
        <v>0.62802000000000002</v>
      </c>
      <c r="C602" s="10">
        <v>2.2702744305555438</v>
      </c>
      <c r="D602" s="10">
        <v>0.76034000000000002</v>
      </c>
      <c r="E602" s="10">
        <v>0.99885999999999986</v>
      </c>
      <c r="F602" s="10">
        <v>0.61546875000000001</v>
      </c>
      <c r="G602" s="10">
        <v>1.4039999999999999</v>
      </c>
      <c r="H602" s="10">
        <v>0.82931199999999994</v>
      </c>
      <c r="I602" s="10">
        <v>0.9423999999999999</v>
      </c>
      <c r="J602" s="10">
        <v>0.97509999999999997</v>
      </c>
      <c r="K602" s="10">
        <v>3.2576000000000001</v>
      </c>
      <c r="L602" s="10">
        <v>1.2085600000000001</v>
      </c>
      <c r="M602" s="10">
        <v>1.6307999999999998</v>
      </c>
      <c r="N602" s="10">
        <v>1.2326999999999999</v>
      </c>
      <c r="O602" s="10">
        <v>4.8028000000000004</v>
      </c>
      <c r="P602" s="10">
        <v>1.59328</v>
      </c>
      <c r="Q602" s="10">
        <v>2.0870000000000002</v>
      </c>
    </row>
    <row r="603" spans="1:17" x14ac:dyDescent="0.2">
      <c r="A603">
        <v>599</v>
      </c>
      <c r="B603" s="10">
        <v>0.63000999999999996</v>
      </c>
      <c r="C603" s="10">
        <v>2.2744453239693811</v>
      </c>
      <c r="D603" s="10">
        <v>0.76266999999999996</v>
      </c>
      <c r="E603" s="10">
        <v>1.00193</v>
      </c>
      <c r="F603" s="10">
        <v>0.61867187499999998</v>
      </c>
      <c r="G603" s="10">
        <v>1.407</v>
      </c>
      <c r="H603" s="10">
        <v>0.83265599999999995</v>
      </c>
      <c r="I603" s="10">
        <v>0.94619999999999993</v>
      </c>
      <c r="J603" s="10">
        <v>0.97755000000000003</v>
      </c>
      <c r="K603" s="10">
        <v>3.2637999999999998</v>
      </c>
      <c r="L603" s="10">
        <v>1.2117800000000001</v>
      </c>
      <c r="M603" s="10">
        <v>1.6354</v>
      </c>
      <c r="N603" s="10">
        <v>1.2363500000000001</v>
      </c>
      <c r="O603" s="10">
        <v>4.8113999999999999</v>
      </c>
      <c r="P603" s="10">
        <v>1.5981399999999999</v>
      </c>
      <c r="Q603" s="10">
        <v>2.0935000000000001</v>
      </c>
    </row>
    <row r="604" spans="1:17" x14ac:dyDescent="0.2">
      <c r="A604">
        <v>600</v>
      </c>
      <c r="B604" s="10">
        <v>0.63200000000000001</v>
      </c>
      <c r="C604" s="10">
        <v>2.2786162173832185</v>
      </c>
      <c r="D604" s="10">
        <v>0.76500000000000001</v>
      </c>
      <c r="E604" s="10">
        <v>1.0049999999999999</v>
      </c>
      <c r="F604" s="10">
        <v>0.62187499999999996</v>
      </c>
      <c r="G604" s="10">
        <v>1.41</v>
      </c>
      <c r="H604" s="10">
        <v>0.83599999999999997</v>
      </c>
      <c r="I604" s="10">
        <v>0.95</v>
      </c>
      <c r="J604" s="10">
        <v>0.98</v>
      </c>
      <c r="K604" s="10">
        <v>3.27</v>
      </c>
      <c r="L604" s="10">
        <v>1.2150000000000001</v>
      </c>
      <c r="M604" s="10">
        <v>1.64</v>
      </c>
      <c r="N604" s="10">
        <v>1.24</v>
      </c>
      <c r="O604" s="10">
        <v>4.82</v>
      </c>
      <c r="P604" s="10">
        <v>1.603</v>
      </c>
      <c r="Q604" s="10">
        <v>2.1</v>
      </c>
    </row>
    <row r="605" spans="1:17" x14ac:dyDescent="0.2">
      <c r="A605">
        <v>601</v>
      </c>
      <c r="B605" s="10">
        <v>0.63416000000000006</v>
      </c>
      <c r="C605" s="10">
        <v>2.2830131588871674</v>
      </c>
      <c r="D605" s="10">
        <v>0.76777000000000006</v>
      </c>
      <c r="E605" s="10">
        <v>1.0086299999999999</v>
      </c>
      <c r="F605" s="10">
        <v>0.62507812500000004</v>
      </c>
      <c r="G605" s="10">
        <v>1.4134199999999999</v>
      </c>
      <c r="H605" s="10">
        <v>0.84013599999999999</v>
      </c>
      <c r="I605" s="10">
        <v>0.95469999999999999</v>
      </c>
      <c r="J605" s="10">
        <v>0.98309999999999997</v>
      </c>
      <c r="K605" s="10">
        <v>3.2765</v>
      </c>
      <c r="L605" s="10">
        <v>1.2189000000000001</v>
      </c>
      <c r="M605" s="10">
        <v>1.6453499999999999</v>
      </c>
      <c r="N605" s="10">
        <v>1.2445999999999999</v>
      </c>
      <c r="O605" s="10">
        <v>4.8292999999999999</v>
      </c>
      <c r="P605" s="10">
        <v>1.6089499999999999</v>
      </c>
      <c r="Q605" s="10">
        <v>2.1078000000000001</v>
      </c>
    </row>
    <row r="606" spans="1:17" x14ac:dyDescent="0.2">
      <c r="A606">
        <v>602</v>
      </c>
      <c r="B606" s="10">
        <v>0.63632</v>
      </c>
      <c r="C606" s="10">
        <v>2.2874101003911163</v>
      </c>
      <c r="D606" s="10">
        <v>0.77054</v>
      </c>
      <c r="E606" s="10">
        <v>1.0122599999999999</v>
      </c>
      <c r="F606" s="10">
        <v>0.62828125000000001</v>
      </c>
      <c r="G606" s="10">
        <v>1.4168399999999999</v>
      </c>
      <c r="H606" s="10">
        <v>0.84427199999999991</v>
      </c>
      <c r="I606" s="10">
        <v>0.95939999999999992</v>
      </c>
      <c r="J606" s="10">
        <v>0.98619999999999997</v>
      </c>
      <c r="K606" s="10">
        <v>3.2829999999999999</v>
      </c>
      <c r="L606" s="10">
        <v>1.2228000000000001</v>
      </c>
      <c r="M606" s="10">
        <v>1.6506999999999998</v>
      </c>
      <c r="N606" s="10">
        <v>1.2492000000000001</v>
      </c>
      <c r="O606" s="10">
        <v>4.8386000000000005</v>
      </c>
      <c r="P606" s="10">
        <v>1.6149</v>
      </c>
      <c r="Q606" s="10">
        <v>2.1156000000000001</v>
      </c>
    </row>
    <row r="607" spans="1:17" x14ac:dyDescent="0.2">
      <c r="A607">
        <v>603</v>
      </c>
      <c r="B607" s="10">
        <v>0.63848000000000005</v>
      </c>
      <c r="C607" s="10">
        <v>2.2918070418950651</v>
      </c>
      <c r="D607" s="10">
        <v>0.77331000000000005</v>
      </c>
      <c r="E607" s="10">
        <v>1.01589</v>
      </c>
      <c r="F607" s="10">
        <v>0.63148437499999999</v>
      </c>
      <c r="G607" s="10">
        <v>1.4202599999999999</v>
      </c>
      <c r="H607" s="10">
        <v>0.84840799999999994</v>
      </c>
      <c r="I607" s="10">
        <v>0.96409999999999996</v>
      </c>
      <c r="J607" s="10">
        <v>0.98929999999999996</v>
      </c>
      <c r="K607" s="10">
        <v>3.2894999999999999</v>
      </c>
      <c r="L607" s="10">
        <v>1.2267000000000001</v>
      </c>
      <c r="M607" s="10">
        <v>1.6560499999999998</v>
      </c>
      <c r="N607" s="10">
        <v>1.2538</v>
      </c>
      <c r="O607" s="10">
        <v>4.8479000000000001</v>
      </c>
      <c r="P607" s="10">
        <v>1.6208499999999999</v>
      </c>
      <c r="Q607" s="10">
        <v>2.1234000000000002</v>
      </c>
    </row>
    <row r="608" spans="1:17" x14ac:dyDescent="0.2">
      <c r="A608">
        <v>604</v>
      </c>
      <c r="B608" s="10">
        <v>0.64063999999999999</v>
      </c>
      <c r="C608" s="10">
        <v>2.296203983399014</v>
      </c>
      <c r="D608" s="10">
        <v>0.77607999999999999</v>
      </c>
      <c r="E608" s="10">
        <v>1.01952</v>
      </c>
      <c r="F608" s="10">
        <v>0.63468749999999996</v>
      </c>
      <c r="G608" s="10">
        <v>1.4236799999999998</v>
      </c>
      <c r="H608" s="10">
        <v>0.85254399999999997</v>
      </c>
      <c r="I608" s="10">
        <v>0.96879999999999999</v>
      </c>
      <c r="J608" s="10">
        <v>0.99239999999999995</v>
      </c>
      <c r="K608" s="10">
        <v>3.2959999999999998</v>
      </c>
      <c r="L608" s="10">
        <v>1.2306000000000001</v>
      </c>
      <c r="M608" s="10">
        <v>1.6614</v>
      </c>
      <c r="N608" s="10">
        <v>1.2584</v>
      </c>
      <c r="O608" s="10">
        <v>4.8572000000000006</v>
      </c>
      <c r="P608" s="10">
        <v>1.6268</v>
      </c>
      <c r="Q608" s="10">
        <v>2.1312000000000002</v>
      </c>
    </row>
    <row r="609" spans="1:17" x14ac:dyDescent="0.2">
      <c r="A609">
        <v>605</v>
      </c>
      <c r="B609" s="10">
        <v>0.64280000000000004</v>
      </c>
      <c r="C609" s="10">
        <v>2.3006009249029629</v>
      </c>
      <c r="D609" s="10">
        <v>0.77885000000000004</v>
      </c>
      <c r="E609" s="10">
        <v>1.02315</v>
      </c>
      <c r="F609" s="10">
        <v>0.63789062499999993</v>
      </c>
      <c r="G609" s="10">
        <v>1.4270999999999998</v>
      </c>
      <c r="H609" s="10">
        <v>0.85668</v>
      </c>
      <c r="I609" s="10">
        <v>0.97349999999999992</v>
      </c>
      <c r="J609" s="10">
        <v>0.99549999999999994</v>
      </c>
      <c r="K609" s="10">
        <v>3.3025000000000002</v>
      </c>
      <c r="L609" s="10">
        <v>1.2345000000000002</v>
      </c>
      <c r="M609" s="10">
        <v>1.66675</v>
      </c>
      <c r="N609" s="10">
        <v>1.2629999999999999</v>
      </c>
      <c r="O609" s="10">
        <v>4.8665000000000003</v>
      </c>
      <c r="P609" s="10">
        <v>1.6327499999999999</v>
      </c>
      <c r="Q609" s="10">
        <v>2.1390000000000002</v>
      </c>
    </row>
    <row r="610" spans="1:17" x14ac:dyDescent="0.2">
      <c r="A610">
        <v>606</v>
      </c>
      <c r="B610" s="10">
        <v>0.64495999999999998</v>
      </c>
      <c r="C610" s="10">
        <v>2.3049978664069117</v>
      </c>
      <c r="D610" s="10">
        <v>0.78161999999999998</v>
      </c>
      <c r="E610" s="10">
        <v>1.0267799999999998</v>
      </c>
      <c r="F610" s="10">
        <v>0.64109375000000002</v>
      </c>
      <c r="G610" s="10">
        <v>1.43052</v>
      </c>
      <c r="H610" s="10">
        <v>0.86081600000000003</v>
      </c>
      <c r="I610" s="10">
        <v>0.97819999999999996</v>
      </c>
      <c r="J610" s="10">
        <v>0.99859999999999993</v>
      </c>
      <c r="K610" s="10">
        <v>3.3090000000000002</v>
      </c>
      <c r="L610" s="10">
        <v>1.2384000000000002</v>
      </c>
      <c r="M610" s="10">
        <v>1.6720999999999999</v>
      </c>
      <c r="N610" s="10">
        <v>1.2676000000000001</v>
      </c>
      <c r="O610" s="10">
        <v>4.8757999999999999</v>
      </c>
      <c r="P610" s="10">
        <v>1.6387</v>
      </c>
      <c r="Q610" s="10">
        <v>2.1468000000000003</v>
      </c>
    </row>
    <row r="611" spans="1:17" x14ac:dyDescent="0.2">
      <c r="A611">
        <v>607</v>
      </c>
      <c r="B611" s="10">
        <v>0.64712000000000003</v>
      </c>
      <c r="C611" s="10">
        <v>2.3093948079108606</v>
      </c>
      <c r="D611" s="10">
        <v>0.78439000000000003</v>
      </c>
      <c r="E611" s="10">
        <v>1.0304099999999998</v>
      </c>
      <c r="F611" s="10">
        <v>0.64429687499999999</v>
      </c>
      <c r="G611" s="10">
        <v>1.43394</v>
      </c>
      <c r="H611" s="10">
        <v>0.86495199999999994</v>
      </c>
      <c r="I611" s="10">
        <v>0.9829</v>
      </c>
      <c r="J611" s="10">
        <v>1.0017</v>
      </c>
      <c r="K611" s="10">
        <v>3.3155000000000001</v>
      </c>
      <c r="L611" s="10">
        <v>1.2423000000000002</v>
      </c>
      <c r="M611" s="10">
        <v>1.6774499999999999</v>
      </c>
      <c r="N611" s="10">
        <v>1.2722</v>
      </c>
      <c r="O611" s="10">
        <v>4.8851000000000004</v>
      </c>
      <c r="P611" s="10">
        <v>1.6446499999999999</v>
      </c>
      <c r="Q611" s="10">
        <v>2.1546000000000003</v>
      </c>
    </row>
    <row r="612" spans="1:17" x14ac:dyDescent="0.2">
      <c r="A612">
        <v>608</v>
      </c>
      <c r="B612" s="10">
        <v>0.64927999999999997</v>
      </c>
      <c r="C612" s="10">
        <v>2.3137917494148099</v>
      </c>
      <c r="D612" s="10">
        <v>0.78715999999999997</v>
      </c>
      <c r="E612" s="10">
        <v>1.0340399999999998</v>
      </c>
      <c r="F612" s="10">
        <v>0.64749999999999996</v>
      </c>
      <c r="G612" s="10">
        <v>1.43736</v>
      </c>
      <c r="H612" s="10">
        <v>0.86908799999999997</v>
      </c>
      <c r="I612" s="10">
        <v>0.98759999999999992</v>
      </c>
      <c r="J612" s="10">
        <v>1.0047999999999999</v>
      </c>
      <c r="K612" s="10">
        <v>3.3220000000000001</v>
      </c>
      <c r="L612" s="10">
        <v>1.2462</v>
      </c>
      <c r="M612" s="10">
        <v>1.6827999999999999</v>
      </c>
      <c r="N612" s="10">
        <v>1.2767999999999999</v>
      </c>
      <c r="O612" s="10">
        <v>4.8944000000000001</v>
      </c>
      <c r="P612" s="10">
        <v>1.6506000000000001</v>
      </c>
      <c r="Q612" s="10">
        <v>2.1623999999999999</v>
      </c>
    </row>
    <row r="613" spans="1:17" x14ac:dyDescent="0.2">
      <c r="A613">
        <v>609</v>
      </c>
      <c r="B613" s="10">
        <v>0.65144000000000002</v>
      </c>
      <c r="C613" s="10">
        <v>2.3181886909187588</v>
      </c>
      <c r="D613" s="10">
        <v>0.78993000000000002</v>
      </c>
      <c r="E613" s="10">
        <v>1.0376699999999999</v>
      </c>
      <c r="F613" s="10">
        <v>0.65070312499999994</v>
      </c>
      <c r="G613" s="10">
        <v>1.4407799999999999</v>
      </c>
      <c r="H613" s="10">
        <v>0.873224</v>
      </c>
      <c r="I613" s="10">
        <v>0.99229999999999996</v>
      </c>
      <c r="J613" s="10">
        <v>1.0079</v>
      </c>
      <c r="K613" s="10">
        <v>3.3285</v>
      </c>
      <c r="L613" s="10">
        <v>1.2501</v>
      </c>
      <c r="M613" s="10">
        <v>1.6881499999999998</v>
      </c>
      <c r="N613" s="10">
        <v>1.2814000000000001</v>
      </c>
      <c r="O613" s="10">
        <v>4.9037000000000006</v>
      </c>
      <c r="P613" s="10">
        <v>1.65655</v>
      </c>
      <c r="Q613" s="10">
        <v>2.1701999999999999</v>
      </c>
    </row>
    <row r="614" spans="1:17" x14ac:dyDescent="0.2">
      <c r="A614">
        <v>610</v>
      </c>
      <c r="B614" s="10">
        <v>0.65359999999999996</v>
      </c>
      <c r="C614" s="10">
        <v>2.3225856324227077</v>
      </c>
      <c r="D614" s="10">
        <v>0.79269999999999996</v>
      </c>
      <c r="E614" s="10">
        <v>1.0412999999999999</v>
      </c>
      <c r="F614" s="10">
        <v>0.65390625000000002</v>
      </c>
      <c r="G614" s="10">
        <v>1.4441999999999999</v>
      </c>
      <c r="H614" s="10">
        <v>0.87735999999999992</v>
      </c>
      <c r="I614" s="10">
        <v>0.997</v>
      </c>
      <c r="J614" s="10">
        <v>1.0109999999999999</v>
      </c>
      <c r="K614" s="10">
        <v>3.335</v>
      </c>
      <c r="L614" s="10">
        <v>1.254</v>
      </c>
      <c r="M614" s="10">
        <v>1.6934999999999998</v>
      </c>
      <c r="N614" s="10">
        <v>1.286</v>
      </c>
      <c r="O614" s="10">
        <v>4.9130000000000003</v>
      </c>
      <c r="P614" s="10">
        <v>1.6625000000000001</v>
      </c>
      <c r="Q614" s="10">
        <v>2.1779999999999999</v>
      </c>
    </row>
    <row r="615" spans="1:17" x14ac:dyDescent="0.2">
      <c r="A615">
        <v>611</v>
      </c>
      <c r="B615" s="10">
        <v>0.65576000000000001</v>
      </c>
      <c r="C615" s="10">
        <v>2.3269825739266565</v>
      </c>
      <c r="D615" s="10">
        <v>0.79547000000000001</v>
      </c>
      <c r="E615" s="10">
        <v>1.0449299999999999</v>
      </c>
      <c r="F615" s="10">
        <v>0.657109375</v>
      </c>
      <c r="G615" s="10">
        <v>1.4476199999999999</v>
      </c>
      <c r="H615" s="10">
        <v>0.88149599999999995</v>
      </c>
      <c r="I615" s="10">
        <v>1.0017</v>
      </c>
      <c r="J615" s="10">
        <v>1.0141</v>
      </c>
      <c r="K615" s="10">
        <v>3.3414999999999999</v>
      </c>
      <c r="L615" s="10">
        <v>1.2579</v>
      </c>
      <c r="M615" s="10">
        <v>1.69885</v>
      </c>
      <c r="N615" s="10">
        <v>1.2906</v>
      </c>
      <c r="O615" s="10">
        <v>4.9222999999999999</v>
      </c>
      <c r="P615" s="10">
        <v>1.66845</v>
      </c>
      <c r="Q615" s="10">
        <v>2.1858</v>
      </c>
    </row>
    <row r="616" spans="1:17" x14ac:dyDescent="0.2">
      <c r="A616">
        <v>612</v>
      </c>
      <c r="B616" s="10">
        <v>0.65791999999999995</v>
      </c>
      <c r="C616" s="10">
        <v>2.3313795154306054</v>
      </c>
      <c r="D616" s="10">
        <v>0.79824000000000006</v>
      </c>
      <c r="E616" s="10">
        <v>1.0485599999999999</v>
      </c>
      <c r="F616" s="10">
        <v>0.66031249999999997</v>
      </c>
      <c r="G616" s="10">
        <v>1.4510399999999999</v>
      </c>
      <c r="H616" s="10">
        <v>0.88563199999999997</v>
      </c>
      <c r="I616" s="10">
        <v>1.0064</v>
      </c>
      <c r="J616" s="10">
        <v>1.0171999999999999</v>
      </c>
      <c r="K616" s="10">
        <v>3.3479999999999999</v>
      </c>
      <c r="L616" s="10">
        <v>1.2618</v>
      </c>
      <c r="M616" s="10">
        <v>1.7041999999999999</v>
      </c>
      <c r="N616" s="10">
        <v>1.2951999999999999</v>
      </c>
      <c r="O616" s="10">
        <v>4.9316000000000004</v>
      </c>
      <c r="P616" s="10">
        <v>1.6743999999999999</v>
      </c>
      <c r="Q616" s="10">
        <v>2.1936</v>
      </c>
    </row>
    <row r="617" spans="1:17" x14ac:dyDescent="0.2">
      <c r="A617">
        <v>613</v>
      </c>
      <c r="B617" s="10">
        <v>0.66008</v>
      </c>
      <c r="C617" s="10">
        <v>2.3357764569345543</v>
      </c>
      <c r="D617" s="10">
        <v>0.80101</v>
      </c>
      <c r="E617" s="10">
        <v>1.05219</v>
      </c>
      <c r="F617" s="10">
        <v>0.66351562499999994</v>
      </c>
      <c r="G617" s="10">
        <v>1.4544599999999999</v>
      </c>
      <c r="H617" s="10">
        <v>0.889768</v>
      </c>
      <c r="I617" s="10">
        <v>1.0110999999999999</v>
      </c>
      <c r="J617" s="10">
        <v>1.0203</v>
      </c>
      <c r="K617" s="10">
        <v>3.3544999999999998</v>
      </c>
      <c r="L617" s="10">
        <v>1.2657</v>
      </c>
      <c r="M617" s="10">
        <v>1.7095499999999999</v>
      </c>
      <c r="N617" s="10">
        <v>1.2998000000000001</v>
      </c>
      <c r="O617" s="10">
        <v>4.9409000000000001</v>
      </c>
      <c r="P617" s="10">
        <v>1.68035</v>
      </c>
      <c r="Q617" s="10">
        <v>2.2014</v>
      </c>
    </row>
    <row r="618" spans="1:17" x14ac:dyDescent="0.2">
      <c r="A618">
        <v>614</v>
      </c>
      <c r="B618" s="10">
        <v>0.66224000000000005</v>
      </c>
      <c r="C618" s="10">
        <v>2.3401733984385031</v>
      </c>
      <c r="D618" s="10">
        <v>0.80378000000000005</v>
      </c>
      <c r="E618" s="10">
        <v>1.05582</v>
      </c>
      <c r="F618" s="10">
        <v>0.66671875000000003</v>
      </c>
      <c r="G618" s="10">
        <v>1.4578799999999998</v>
      </c>
      <c r="H618" s="10">
        <v>0.89390400000000003</v>
      </c>
      <c r="I618" s="10">
        <v>1.0158</v>
      </c>
      <c r="J618" s="10">
        <v>1.0234000000000001</v>
      </c>
      <c r="K618" s="10">
        <v>3.3610000000000002</v>
      </c>
      <c r="L618" s="10">
        <v>1.2696000000000001</v>
      </c>
      <c r="M618" s="10">
        <v>1.7148999999999999</v>
      </c>
      <c r="N618" s="10">
        <v>1.3044</v>
      </c>
      <c r="O618" s="10">
        <v>4.9502000000000006</v>
      </c>
      <c r="P618" s="10">
        <v>1.6862999999999999</v>
      </c>
      <c r="Q618" s="10">
        <v>2.2092000000000001</v>
      </c>
    </row>
    <row r="619" spans="1:17" x14ac:dyDescent="0.2">
      <c r="A619">
        <v>615</v>
      </c>
      <c r="B619" s="10">
        <v>0.66439999999999999</v>
      </c>
      <c r="C619" s="10">
        <v>2.344570339942452</v>
      </c>
      <c r="D619" s="10">
        <v>0.80654999999999999</v>
      </c>
      <c r="E619" s="10">
        <v>1.05945</v>
      </c>
      <c r="F619" s="10">
        <v>0.669921875</v>
      </c>
      <c r="G619" s="10">
        <v>1.4613</v>
      </c>
      <c r="H619" s="10">
        <v>0.89803999999999995</v>
      </c>
      <c r="I619" s="10">
        <v>1.0205</v>
      </c>
      <c r="J619" s="10">
        <v>1.0265</v>
      </c>
      <c r="K619" s="10">
        <v>3.3675000000000002</v>
      </c>
      <c r="L619" s="10">
        <v>1.2735000000000001</v>
      </c>
      <c r="M619" s="10">
        <v>1.7202499999999998</v>
      </c>
      <c r="N619" s="10">
        <v>1.3089999999999999</v>
      </c>
      <c r="O619" s="10">
        <v>4.9595000000000002</v>
      </c>
      <c r="P619" s="10">
        <v>1.69225</v>
      </c>
      <c r="Q619" s="10">
        <v>2.2170000000000001</v>
      </c>
    </row>
    <row r="620" spans="1:17" x14ac:dyDescent="0.2">
      <c r="A620">
        <v>616</v>
      </c>
      <c r="B620" s="10">
        <v>0.66656000000000004</v>
      </c>
      <c r="C620" s="10">
        <v>2.3489672814464009</v>
      </c>
      <c r="D620" s="10">
        <v>0.80932000000000004</v>
      </c>
      <c r="E620" s="10">
        <v>1.06308</v>
      </c>
      <c r="F620" s="10">
        <v>0.67312499999999997</v>
      </c>
      <c r="G620" s="10">
        <v>1.46472</v>
      </c>
      <c r="H620" s="10">
        <v>0.90217599999999998</v>
      </c>
      <c r="I620" s="10">
        <v>1.0251999999999999</v>
      </c>
      <c r="J620" s="10">
        <v>1.0296000000000001</v>
      </c>
      <c r="K620" s="10">
        <v>3.3740000000000001</v>
      </c>
      <c r="L620" s="10">
        <v>1.2774000000000001</v>
      </c>
      <c r="M620" s="10">
        <v>1.7255999999999998</v>
      </c>
      <c r="N620" s="10">
        <v>1.3135999999999999</v>
      </c>
      <c r="O620" s="10">
        <v>4.9687999999999999</v>
      </c>
      <c r="P620" s="10">
        <v>1.6981999999999999</v>
      </c>
      <c r="Q620" s="10">
        <v>2.2248000000000001</v>
      </c>
    </row>
    <row r="621" spans="1:17" x14ac:dyDescent="0.2">
      <c r="A621">
        <v>617</v>
      </c>
      <c r="B621" s="10">
        <v>0.66871999999999998</v>
      </c>
      <c r="C621" s="10">
        <v>2.3533642229503497</v>
      </c>
      <c r="D621" s="10">
        <v>0.81208999999999998</v>
      </c>
      <c r="E621" s="10">
        <v>1.0667099999999998</v>
      </c>
      <c r="F621" s="10">
        <v>0.67632812499999995</v>
      </c>
      <c r="G621" s="10">
        <v>1.46814</v>
      </c>
      <c r="H621" s="10">
        <v>0.90631200000000001</v>
      </c>
      <c r="I621" s="10">
        <v>1.0299</v>
      </c>
      <c r="J621" s="10">
        <v>1.0327</v>
      </c>
      <c r="K621" s="10">
        <v>3.3805000000000001</v>
      </c>
      <c r="L621" s="10">
        <v>1.2813000000000001</v>
      </c>
      <c r="M621" s="10">
        <v>1.73095</v>
      </c>
      <c r="N621" s="10">
        <v>1.3182</v>
      </c>
      <c r="O621" s="10">
        <v>4.9781000000000004</v>
      </c>
      <c r="P621" s="10">
        <v>1.7041500000000001</v>
      </c>
      <c r="Q621" s="10">
        <v>2.2326000000000001</v>
      </c>
    </row>
    <row r="622" spans="1:17" x14ac:dyDescent="0.2">
      <c r="A622">
        <v>618</v>
      </c>
      <c r="B622" s="10">
        <v>0.67088000000000003</v>
      </c>
      <c r="C622" s="10">
        <v>2.3577611644542986</v>
      </c>
      <c r="D622" s="10">
        <v>0.81486000000000003</v>
      </c>
      <c r="E622" s="10">
        <v>1.0703399999999998</v>
      </c>
      <c r="F622" s="10">
        <v>0.67953125000000003</v>
      </c>
      <c r="G622" s="10">
        <v>1.47156</v>
      </c>
      <c r="H622" s="10">
        <v>0.91044799999999992</v>
      </c>
      <c r="I622" s="10">
        <v>1.0346</v>
      </c>
      <c r="J622" s="10">
        <v>1.0358000000000001</v>
      </c>
      <c r="K622" s="10">
        <v>3.387</v>
      </c>
      <c r="L622" s="10">
        <v>1.2852000000000001</v>
      </c>
      <c r="M622" s="10">
        <v>1.7363</v>
      </c>
      <c r="N622" s="10">
        <v>1.3228</v>
      </c>
      <c r="O622" s="10">
        <v>4.9874000000000001</v>
      </c>
      <c r="P622" s="10">
        <v>1.7101</v>
      </c>
      <c r="Q622" s="10">
        <v>2.2404000000000002</v>
      </c>
    </row>
    <row r="623" spans="1:17" x14ac:dyDescent="0.2">
      <c r="A623">
        <v>619</v>
      </c>
      <c r="B623" s="10">
        <v>0.67303999999999997</v>
      </c>
      <c r="C623" s="10">
        <v>2.3621581059582475</v>
      </c>
      <c r="D623" s="10">
        <v>0.81762999999999997</v>
      </c>
      <c r="E623" s="10">
        <v>1.0739699999999999</v>
      </c>
      <c r="F623" s="10">
        <v>0.682734375</v>
      </c>
      <c r="G623" s="10">
        <v>1.47498</v>
      </c>
      <c r="H623" s="10">
        <v>0.91458399999999995</v>
      </c>
      <c r="I623" s="10">
        <v>1.0392999999999999</v>
      </c>
      <c r="J623" s="10">
        <v>1.0388999999999999</v>
      </c>
      <c r="K623" s="10">
        <v>3.3935</v>
      </c>
      <c r="L623" s="10">
        <v>1.2891000000000001</v>
      </c>
      <c r="M623" s="10">
        <v>1.7416499999999999</v>
      </c>
      <c r="N623" s="10">
        <v>1.3273999999999999</v>
      </c>
      <c r="O623" s="10">
        <v>4.9967000000000006</v>
      </c>
      <c r="P623" s="10">
        <v>1.7160500000000001</v>
      </c>
      <c r="Q623" s="10">
        <v>2.2482000000000002</v>
      </c>
    </row>
    <row r="624" spans="1:17" x14ac:dyDescent="0.2">
      <c r="A624">
        <v>620</v>
      </c>
      <c r="B624" s="10">
        <v>0.67520000000000002</v>
      </c>
      <c r="C624" s="10">
        <v>2.3665550474621964</v>
      </c>
      <c r="D624" s="10">
        <v>0.82040000000000002</v>
      </c>
      <c r="E624" s="10">
        <v>1.0775999999999999</v>
      </c>
      <c r="F624" s="10">
        <v>0.68593749999999998</v>
      </c>
      <c r="G624" s="10">
        <v>1.4783999999999999</v>
      </c>
      <c r="H624" s="10">
        <v>0.91871999999999998</v>
      </c>
      <c r="I624" s="10">
        <v>1.044</v>
      </c>
      <c r="J624" s="10">
        <v>1.042</v>
      </c>
      <c r="K624" s="10">
        <v>3.4</v>
      </c>
      <c r="L624" s="10">
        <v>1.2930000000000001</v>
      </c>
      <c r="M624" s="10">
        <v>1.7469999999999999</v>
      </c>
      <c r="N624" s="10">
        <v>1.3320000000000001</v>
      </c>
      <c r="O624" s="10">
        <v>5.0060000000000002</v>
      </c>
      <c r="P624" s="10">
        <v>1.722</v>
      </c>
      <c r="Q624" s="10">
        <v>2.2560000000000002</v>
      </c>
    </row>
    <row r="625" spans="1:17" x14ac:dyDescent="0.2">
      <c r="A625">
        <v>621</v>
      </c>
      <c r="B625" s="10">
        <v>0.67735999999999996</v>
      </c>
      <c r="C625" s="10">
        <v>2.3709519889661452</v>
      </c>
      <c r="D625" s="10">
        <v>0.82317000000000007</v>
      </c>
      <c r="E625" s="10">
        <v>1.0812299999999999</v>
      </c>
      <c r="F625" s="10">
        <v>0.68914062499999995</v>
      </c>
      <c r="G625" s="10">
        <v>1.4818199999999999</v>
      </c>
      <c r="H625" s="10">
        <v>0.92285600000000001</v>
      </c>
      <c r="I625" s="10">
        <v>1.0487</v>
      </c>
      <c r="J625" s="10">
        <v>1.0450999999999999</v>
      </c>
      <c r="K625" s="10">
        <v>3.4064999999999999</v>
      </c>
      <c r="L625" s="10">
        <v>1.2969000000000002</v>
      </c>
      <c r="M625" s="10">
        <v>1.7523499999999999</v>
      </c>
      <c r="N625" s="10">
        <v>1.3366</v>
      </c>
      <c r="O625" s="10">
        <v>5.0152999999999999</v>
      </c>
      <c r="P625" s="10">
        <v>1.7279499999999999</v>
      </c>
      <c r="Q625" s="10">
        <v>2.2638000000000003</v>
      </c>
    </row>
    <row r="626" spans="1:17" x14ac:dyDescent="0.2">
      <c r="A626">
        <v>622</v>
      </c>
      <c r="B626" s="10">
        <v>0.67952000000000001</v>
      </c>
      <c r="C626" s="10">
        <v>2.3753489304700945</v>
      </c>
      <c r="D626" s="10">
        <v>0.82594000000000001</v>
      </c>
      <c r="E626" s="10">
        <v>1.0848599999999999</v>
      </c>
      <c r="F626" s="10">
        <v>0.69234374999999992</v>
      </c>
      <c r="G626" s="10">
        <v>1.4852399999999999</v>
      </c>
      <c r="H626" s="10">
        <v>0.92699200000000004</v>
      </c>
      <c r="I626" s="10">
        <v>1.0533999999999999</v>
      </c>
      <c r="J626" s="10">
        <v>1.0482</v>
      </c>
      <c r="K626" s="10">
        <v>3.4129999999999998</v>
      </c>
      <c r="L626" s="10">
        <v>1.3008</v>
      </c>
      <c r="M626" s="10">
        <v>1.7576999999999998</v>
      </c>
      <c r="N626" s="10">
        <v>1.3411999999999999</v>
      </c>
      <c r="O626" s="10">
        <v>5.0246000000000004</v>
      </c>
      <c r="P626" s="10">
        <v>1.7339</v>
      </c>
      <c r="Q626" s="10">
        <v>2.2715999999999998</v>
      </c>
    </row>
    <row r="627" spans="1:17" x14ac:dyDescent="0.2">
      <c r="A627">
        <v>623</v>
      </c>
      <c r="B627" s="10">
        <v>0.68167999999999995</v>
      </c>
      <c r="C627" s="10">
        <v>2.3797458719740434</v>
      </c>
      <c r="D627" s="10">
        <v>0.82871000000000006</v>
      </c>
      <c r="E627" s="10">
        <v>1.08849</v>
      </c>
      <c r="F627" s="10">
        <v>0.69554687500000001</v>
      </c>
      <c r="G627" s="10">
        <v>1.4886599999999999</v>
      </c>
      <c r="H627" s="10">
        <v>0.93112799999999996</v>
      </c>
      <c r="I627" s="10">
        <v>1.0581</v>
      </c>
      <c r="J627" s="10">
        <v>1.0512999999999999</v>
      </c>
      <c r="K627" s="10">
        <v>3.4195000000000002</v>
      </c>
      <c r="L627" s="10">
        <v>1.3047</v>
      </c>
      <c r="M627" s="10">
        <v>1.7630499999999998</v>
      </c>
      <c r="N627" s="10">
        <v>1.3457999999999999</v>
      </c>
      <c r="O627" s="10">
        <v>5.0339</v>
      </c>
      <c r="P627" s="10">
        <v>1.7398499999999999</v>
      </c>
      <c r="Q627" s="10">
        <v>2.2793999999999999</v>
      </c>
    </row>
    <row r="628" spans="1:17" x14ac:dyDescent="0.2">
      <c r="A628">
        <v>624</v>
      </c>
      <c r="B628" s="10">
        <v>0.68384</v>
      </c>
      <c r="C628" s="10">
        <v>2.3841428134779923</v>
      </c>
      <c r="D628" s="10">
        <v>0.83148</v>
      </c>
      <c r="E628" s="10">
        <v>1.09212</v>
      </c>
      <c r="F628" s="10">
        <v>0.69874999999999998</v>
      </c>
      <c r="G628" s="10">
        <v>1.4920799999999999</v>
      </c>
      <c r="H628" s="10">
        <v>0.93526399999999998</v>
      </c>
      <c r="I628" s="10">
        <v>1.0628</v>
      </c>
      <c r="J628" s="10">
        <v>1.0544</v>
      </c>
      <c r="K628" s="10">
        <v>3.4260000000000002</v>
      </c>
      <c r="L628" s="10">
        <v>1.3086</v>
      </c>
      <c r="M628" s="10">
        <v>1.7684</v>
      </c>
      <c r="N628" s="10">
        <v>1.3504</v>
      </c>
      <c r="O628" s="10">
        <v>5.0432000000000006</v>
      </c>
      <c r="P628" s="10">
        <v>1.7458</v>
      </c>
      <c r="Q628" s="10">
        <v>2.2871999999999999</v>
      </c>
    </row>
    <row r="629" spans="1:17" x14ac:dyDescent="0.2">
      <c r="A629">
        <v>625</v>
      </c>
      <c r="B629" s="10">
        <v>0.68599999999999994</v>
      </c>
      <c r="C629" s="10">
        <v>2.3885397549819412</v>
      </c>
      <c r="D629" s="10">
        <v>0.83425000000000005</v>
      </c>
      <c r="E629" s="10">
        <v>1.09575</v>
      </c>
      <c r="F629" s="10">
        <v>0.70195312499999996</v>
      </c>
      <c r="G629" s="10">
        <v>1.4954999999999998</v>
      </c>
      <c r="H629" s="10">
        <v>0.93940000000000001</v>
      </c>
      <c r="I629" s="10">
        <v>1.0674999999999999</v>
      </c>
      <c r="J629" s="10">
        <v>1.0575000000000001</v>
      </c>
      <c r="K629" s="10">
        <v>3.4325000000000001</v>
      </c>
      <c r="L629" s="10">
        <v>1.3125</v>
      </c>
      <c r="M629" s="10">
        <v>1.7737499999999999</v>
      </c>
      <c r="N629" s="10">
        <v>1.355</v>
      </c>
      <c r="O629" s="10">
        <v>5.0525000000000002</v>
      </c>
      <c r="P629" s="10">
        <v>1.7517499999999999</v>
      </c>
      <c r="Q629" s="10">
        <v>2.2949999999999999</v>
      </c>
    </row>
    <row r="630" spans="1:17" x14ac:dyDescent="0.2">
      <c r="A630">
        <v>626</v>
      </c>
      <c r="B630" s="10">
        <v>0.68815999999999999</v>
      </c>
      <c r="C630" s="10">
        <v>2.39293669648589</v>
      </c>
      <c r="D630" s="10">
        <v>0.83701999999999999</v>
      </c>
      <c r="E630" s="10">
        <v>1.09938</v>
      </c>
      <c r="F630" s="10">
        <v>0.70515624999999993</v>
      </c>
      <c r="G630" s="10">
        <v>1.49892</v>
      </c>
      <c r="H630" s="10">
        <v>0.94353599999999993</v>
      </c>
      <c r="I630" s="10">
        <v>1.0722</v>
      </c>
      <c r="J630" s="10">
        <v>1.0606</v>
      </c>
      <c r="K630" s="10">
        <v>3.4390000000000001</v>
      </c>
      <c r="L630" s="10">
        <v>1.3164</v>
      </c>
      <c r="M630" s="10">
        <v>1.7790999999999999</v>
      </c>
      <c r="N630" s="10">
        <v>1.3595999999999999</v>
      </c>
      <c r="O630" s="10">
        <v>5.0617999999999999</v>
      </c>
      <c r="P630" s="10">
        <v>1.7577</v>
      </c>
      <c r="Q630" s="10">
        <v>2.3028</v>
      </c>
    </row>
    <row r="631" spans="1:17" x14ac:dyDescent="0.2">
      <c r="A631">
        <v>627</v>
      </c>
      <c r="B631" s="10">
        <v>0.69032000000000004</v>
      </c>
      <c r="C631" s="10">
        <v>2.3973336379898389</v>
      </c>
      <c r="D631" s="10">
        <v>0.83979000000000004</v>
      </c>
      <c r="E631" s="10">
        <v>1.10301</v>
      </c>
      <c r="F631" s="10">
        <v>0.70835937500000001</v>
      </c>
      <c r="G631" s="10">
        <v>1.50234</v>
      </c>
      <c r="H631" s="10">
        <v>0.94767199999999996</v>
      </c>
      <c r="I631" s="10">
        <v>1.0769</v>
      </c>
      <c r="J631" s="10">
        <v>1.0637000000000001</v>
      </c>
      <c r="K631" s="10">
        <v>3.4455</v>
      </c>
      <c r="L631" s="10">
        <v>1.3203</v>
      </c>
      <c r="M631" s="10">
        <v>1.7844499999999999</v>
      </c>
      <c r="N631" s="10">
        <v>1.3642000000000001</v>
      </c>
      <c r="O631" s="10">
        <v>5.0711000000000004</v>
      </c>
      <c r="P631" s="10">
        <v>1.7636499999999999</v>
      </c>
      <c r="Q631" s="10">
        <v>2.3106</v>
      </c>
    </row>
    <row r="632" spans="1:17" x14ac:dyDescent="0.2">
      <c r="A632">
        <v>628</v>
      </c>
      <c r="B632" s="10">
        <v>0.69247999999999998</v>
      </c>
      <c r="C632" s="10">
        <v>2.4017305794937878</v>
      </c>
      <c r="D632" s="10">
        <v>0.84255999999999998</v>
      </c>
      <c r="E632" s="10">
        <v>1.1066399999999998</v>
      </c>
      <c r="F632" s="10">
        <v>0.71156249999999999</v>
      </c>
      <c r="G632" s="10">
        <v>1.50576</v>
      </c>
      <c r="H632" s="10">
        <v>0.95180799999999999</v>
      </c>
      <c r="I632" s="10">
        <v>1.0815999999999999</v>
      </c>
      <c r="J632" s="10">
        <v>1.0668</v>
      </c>
      <c r="K632" s="10">
        <v>3.452</v>
      </c>
      <c r="L632" s="10">
        <v>1.3242</v>
      </c>
      <c r="M632" s="10">
        <v>1.7897999999999998</v>
      </c>
      <c r="N632" s="10">
        <v>1.3688</v>
      </c>
      <c r="O632" s="10">
        <v>5.0804</v>
      </c>
      <c r="P632" s="10">
        <v>1.7696000000000001</v>
      </c>
      <c r="Q632" s="10">
        <v>2.3184</v>
      </c>
    </row>
    <row r="633" spans="1:17" x14ac:dyDescent="0.2">
      <c r="A633">
        <v>629</v>
      </c>
      <c r="B633" s="10">
        <v>0.69464000000000004</v>
      </c>
      <c r="C633" s="10">
        <v>2.4061275209977366</v>
      </c>
      <c r="D633" s="10">
        <v>0.84533000000000003</v>
      </c>
      <c r="E633" s="10">
        <v>1.1102699999999999</v>
      </c>
      <c r="F633" s="10">
        <v>0.71476562499999996</v>
      </c>
      <c r="G633" s="10">
        <v>1.50918</v>
      </c>
      <c r="H633" s="10">
        <v>0.95594400000000002</v>
      </c>
      <c r="I633" s="10">
        <v>1.0863</v>
      </c>
      <c r="J633" s="10">
        <v>1.0699000000000001</v>
      </c>
      <c r="K633" s="10">
        <v>3.4584999999999999</v>
      </c>
      <c r="L633" s="10">
        <v>1.3281000000000001</v>
      </c>
      <c r="M633" s="10">
        <v>1.7951499999999998</v>
      </c>
      <c r="N633" s="10">
        <v>1.3734</v>
      </c>
      <c r="O633" s="10">
        <v>5.0897000000000006</v>
      </c>
      <c r="P633" s="10">
        <v>1.77555</v>
      </c>
      <c r="Q633" s="10">
        <v>2.3262</v>
      </c>
    </row>
    <row r="634" spans="1:17" x14ac:dyDescent="0.2">
      <c r="A634">
        <v>630</v>
      </c>
      <c r="B634" s="10">
        <v>0.69679999999999997</v>
      </c>
      <c r="C634" s="10">
        <v>2.4105244625016855</v>
      </c>
      <c r="D634" s="10">
        <v>0.84810000000000008</v>
      </c>
      <c r="E634" s="10">
        <v>1.1138999999999999</v>
      </c>
      <c r="F634" s="10">
        <v>0.71796874999999993</v>
      </c>
      <c r="G634" s="10">
        <v>1.5125999999999999</v>
      </c>
      <c r="H634" s="10">
        <v>0.96008000000000004</v>
      </c>
      <c r="I634" s="10">
        <v>1.091</v>
      </c>
      <c r="J634" s="10">
        <v>1.073</v>
      </c>
      <c r="K634" s="10">
        <v>3.4649999999999999</v>
      </c>
      <c r="L634" s="10">
        <v>1.3320000000000001</v>
      </c>
      <c r="M634" s="10">
        <v>1.8005</v>
      </c>
      <c r="N634" s="10">
        <v>1.3779999999999999</v>
      </c>
      <c r="O634" s="10">
        <v>5.0990000000000002</v>
      </c>
      <c r="P634" s="10">
        <v>1.7814999999999999</v>
      </c>
      <c r="Q634" s="10">
        <v>2.3340000000000001</v>
      </c>
    </row>
    <row r="635" spans="1:17" x14ac:dyDescent="0.2">
      <c r="A635">
        <v>631</v>
      </c>
      <c r="B635" s="10">
        <v>0.69896000000000003</v>
      </c>
      <c r="C635" s="10">
        <v>2.4149214040056344</v>
      </c>
      <c r="D635" s="10">
        <v>0.85087000000000002</v>
      </c>
      <c r="E635" s="10">
        <v>1.1175299999999999</v>
      </c>
      <c r="F635" s="10">
        <v>0.72117187500000002</v>
      </c>
      <c r="G635" s="10">
        <v>1.5160199999999999</v>
      </c>
      <c r="H635" s="10">
        <v>0.96421599999999996</v>
      </c>
      <c r="I635" s="10">
        <v>1.0956999999999999</v>
      </c>
      <c r="J635" s="10">
        <v>1.0761000000000001</v>
      </c>
      <c r="K635" s="10">
        <v>3.4714999999999998</v>
      </c>
      <c r="L635" s="10">
        <v>1.3359000000000001</v>
      </c>
      <c r="M635" s="10">
        <v>1.80585</v>
      </c>
      <c r="N635" s="10">
        <v>1.3826000000000001</v>
      </c>
      <c r="O635" s="10">
        <v>5.1082999999999998</v>
      </c>
      <c r="P635" s="10">
        <v>1.78745</v>
      </c>
      <c r="Q635" s="10">
        <v>2.3418000000000001</v>
      </c>
    </row>
    <row r="636" spans="1:17" x14ac:dyDescent="0.2">
      <c r="A636">
        <v>632</v>
      </c>
      <c r="B636" s="10">
        <v>0.70111999999999997</v>
      </c>
      <c r="C636" s="10">
        <v>2.4193183455095832</v>
      </c>
      <c r="D636" s="10">
        <v>0.85364000000000007</v>
      </c>
      <c r="E636" s="10">
        <v>1.1211599999999999</v>
      </c>
      <c r="F636" s="10">
        <v>0.72437499999999999</v>
      </c>
      <c r="G636" s="10">
        <v>1.5194399999999999</v>
      </c>
      <c r="H636" s="10">
        <v>0.96835199999999999</v>
      </c>
      <c r="I636" s="10">
        <v>1.1004</v>
      </c>
      <c r="J636" s="10">
        <v>1.0791999999999999</v>
      </c>
      <c r="K636" s="10">
        <v>3.4780000000000002</v>
      </c>
      <c r="L636" s="10">
        <v>1.3398000000000001</v>
      </c>
      <c r="M636" s="10">
        <v>1.8111999999999999</v>
      </c>
      <c r="N636" s="10">
        <v>1.3872</v>
      </c>
      <c r="O636" s="10">
        <v>5.1176000000000004</v>
      </c>
      <c r="P636" s="10">
        <v>1.7933999999999999</v>
      </c>
      <c r="Q636" s="10">
        <v>2.3496000000000001</v>
      </c>
    </row>
    <row r="637" spans="1:17" x14ac:dyDescent="0.2">
      <c r="A637">
        <v>633</v>
      </c>
      <c r="B637" s="10">
        <v>0.70328000000000002</v>
      </c>
      <c r="C637" s="10">
        <v>2.4237152870135321</v>
      </c>
      <c r="D637" s="10">
        <v>0.85641</v>
      </c>
      <c r="E637" s="10">
        <v>1.12479</v>
      </c>
      <c r="F637" s="10">
        <v>0.72757812499999996</v>
      </c>
      <c r="G637" s="10">
        <v>1.5228599999999999</v>
      </c>
      <c r="H637" s="10">
        <v>0.97248800000000002</v>
      </c>
      <c r="I637" s="10">
        <v>1.1051</v>
      </c>
      <c r="J637" s="10">
        <v>1.0823</v>
      </c>
      <c r="K637" s="10">
        <v>3.4845000000000002</v>
      </c>
      <c r="L637" s="10">
        <v>1.3437000000000001</v>
      </c>
      <c r="M637" s="10">
        <v>1.8165499999999999</v>
      </c>
      <c r="N637" s="10">
        <v>1.3917999999999999</v>
      </c>
      <c r="O637" s="10">
        <v>5.1269</v>
      </c>
      <c r="P637" s="10">
        <v>1.79935</v>
      </c>
      <c r="Q637" s="10">
        <v>2.3574000000000002</v>
      </c>
    </row>
    <row r="638" spans="1:17" x14ac:dyDescent="0.2">
      <c r="A638">
        <v>634</v>
      </c>
      <c r="B638" s="10">
        <v>0.70543999999999996</v>
      </c>
      <c r="C638" s="10">
        <v>2.428112228517481</v>
      </c>
      <c r="D638" s="10">
        <v>0.85918000000000005</v>
      </c>
      <c r="E638" s="10">
        <v>1.12842</v>
      </c>
      <c r="F638" s="10">
        <v>0.73078124999999994</v>
      </c>
      <c r="G638" s="10">
        <v>1.5262799999999999</v>
      </c>
      <c r="H638" s="10">
        <v>0.97662399999999994</v>
      </c>
      <c r="I638" s="10">
        <v>1.1097999999999999</v>
      </c>
      <c r="J638" s="10">
        <v>1.0853999999999999</v>
      </c>
      <c r="K638" s="10">
        <v>3.4910000000000001</v>
      </c>
      <c r="L638" s="10">
        <v>1.3476000000000001</v>
      </c>
      <c r="M638" s="10">
        <v>1.8218999999999999</v>
      </c>
      <c r="N638" s="10">
        <v>1.3964000000000001</v>
      </c>
      <c r="O638" s="10">
        <v>5.1362000000000005</v>
      </c>
      <c r="P638" s="10">
        <v>1.8052999999999999</v>
      </c>
      <c r="Q638" s="10">
        <v>2.3652000000000002</v>
      </c>
    </row>
    <row r="639" spans="1:17" x14ac:dyDescent="0.2">
      <c r="A639">
        <v>635</v>
      </c>
      <c r="B639" s="10">
        <v>0.70760000000000001</v>
      </c>
      <c r="C639" s="10">
        <v>2.4325091700214299</v>
      </c>
      <c r="D639" s="10">
        <v>0.86194999999999999</v>
      </c>
      <c r="E639" s="10">
        <v>1.13205</v>
      </c>
      <c r="F639" s="10">
        <v>0.73398437500000002</v>
      </c>
      <c r="G639" s="10">
        <v>1.5297000000000001</v>
      </c>
      <c r="H639" s="10">
        <v>0.98075999999999997</v>
      </c>
      <c r="I639" s="10">
        <v>1.1145</v>
      </c>
      <c r="J639" s="10">
        <v>1.0885</v>
      </c>
      <c r="K639" s="10">
        <v>3.4975000000000001</v>
      </c>
      <c r="L639" s="10">
        <v>1.3515000000000001</v>
      </c>
      <c r="M639" s="10">
        <v>1.8272499999999998</v>
      </c>
      <c r="N639" s="10">
        <v>1.401</v>
      </c>
      <c r="O639" s="10">
        <v>5.1455000000000002</v>
      </c>
      <c r="P639" s="10">
        <v>1.81125</v>
      </c>
      <c r="Q639" s="10">
        <v>2.3730000000000002</v>
      </c>
    </row>
    <row r="640" spans="1:17" x14ac:dyDescent="0.2">
      <c r="A640">
        <v>636</v>
      </c>
      <c r="B640" s="10">
        <v>0.70975999999999995</v>
      </c>
      <c r="C640" s="10">
        <v>2.4369061115253792</v>
      </c>
      <c r="D640" s="10">
        <v>0.86472000000000004</v>
      </c>
      <c r="E640" s="10">
        <v>1.13568</v>
      </c>
      <c r="F640" s="10">
        <v>0.7371875</v>
      </c>
      <c r="G640" s="10">
        <v>1.53312</v>
      </c>
      <c r="H640" s="10">
        <v>0.98489599999999999</v>
      </c>
      <c r="I640" s="10">
        <v>1.1192</v>
      </c>
      <c r="J640" s="10">
        <v>1.0915999999999999</v>
      </c>
      <c r="K640" s="10">
        <v>3.504</v>
      </c>
      <c r="L640" s="10">
        <v>1.3553999999999999</v>
      </c>
      <c r="M640" s="10">
        <v>1.8325999999999998</v>
      </c>
      <c r="N640" s="10">
        <v>1.4056</v>
      </c>
      <c r="O640" s="10">
        <v>5.1547999999999998</v>
      </c>
      <c r="P640" s="10">
        <v>1.8171999999999999</v>
      </c>
      <c r="Q640" s="10">
        <v>2.3807999999999998</v>
      </c>
    </row>
    <row r="641" spans="1:17" x14ac:dyDescent="0.2">
      <c r="A641">
        <v>637</v>
      </c>
      <c r="B641" s="10">
        <v>0.71192</v>
      </c>
      <c r="C641" s="10">
        <v>2.441303053029328</v>
      </c>
      <c r="D641" s="10">
        <v>0.86748999999999998</v>
      </c>
      <c r="E641" s="10">
        <v>1.13931</v>
      </c>
      <c r="F641" s="10">
        <v>0.74039062499999997</v>
      </c>
      <c r="G641" s="10">
        <v>1.53654</v>
      </c>
      <c r="H641" s="10">
        <v>0.98903200000000002</v>
      </c>
      <c r="I641" s="10">
        <v>1.1238999999999999</v>
      </c>
      <c r="J641" s="10">
        <v>1.0947</v>
      </c>
      <c r="K641" s="10">
        <v>3.5105</v>
      </c>
      <c r="L641" s="10">
        <v>1.3593</v>
      </c>
      <c r="M641" s="10">
        <v>1.83795</v>
      </c>
      <c r="N641" s="10">
        <v>1.4101999999999999</v>
      </c>
      <c r="O641" s="10">
        <v>5.1641000000000004</v>
      </c>
      <c r="P641" s="10">
        <v>1.82315</v>
      </c>
      <c r="Q641" s="10">
        <v>2.3885999999999998</v>
      </c>
    </row>
    <row r="642" spans="1:17" x14ac:dyDescent="0.2">
      <c r="A642">
        <v>638</v>
      </c>
      <c r="B642" s="10">
        <v>0.71408000000000005</v>
      </c>
      <c r="C642" s="10">
        <v>2.4456999945332769</v>
      </c>
      <c r="D642" s="10">
        <v>0.87026000000000003</v>
      </c>
      <c r="E642" s="10">
        <v>1.1429400000000001</v>
      </c>
      <c r="F642" s="10">
        <v>0.74359374999999994</v>
      </c>
      <c r="G642" s="10">
        <v>1.53996</v>
      </c>
      <c r="H642" s="10">
        <v>0.99316800000000005</v>
      </c>
      <c r="I642" s="10">
        <v>1.1286</v>
      </c>
      <c r="J642" s="10">
        <v>1.0978000000000001</v>
      </c>
      <c r="K642" s="10">
        <v>3.5169999999999999</v>
      </c>
      <c r="L642" s="10">
        <v>1.3632</v>
      </c>
      <c r="M642" s="10">
        <v>1.8432999999999999</v>
      </c>
      <c r="N642" s="10">
        <v>1.4148000000000001</v>
      </c>
      <c r="O642" s="10">
        <v>5.1734</v>
      </c>
      <c r="P642" s="10">
        <v>1.8290999999999999</v>
      </c>
      <c r="Q642" s="10">
        <v>2.3963999999999999</v>
      </c>
    </row>
    <row r="643" spans="1:17" x14ac:dyDescent="0.2">
      <c r="A643">
        <v>639</v>
      </c>
      <c r="B643" s="10">
        <v>0.71623999999999999</v>
      </c>
      <c r="C643" s="10">
        <v>2.4500969360372258</v>
      </c>
      <c r="D643" s="10">
        <v>0.87302999999999997</v>
      </c>
      <c r="E643" s="10">
        <v>1.1465699999999999</v>
      </c>
      <c r="F643" s="10">
        <v>0.74679687500000003</v>
      </c>
      <c r="G643" s="10">
        <v>1.54338</v>
      </c>
      <c r="H643" s="10">
        <v>0.99730399999999997</v>
      </c>
      <c r="I643" s="10">
        <v>1.1333</v>
      </c>
      <c r="J643" s="10">
        <v>1.1009</v>
      </c>
      <c r="K643" s="10">
        <v>3.5234999999999999</v>
      </c>
      <c r="L643" s="10">
        <v>1.3671</v>
      </c>
      <c r="M643" s="10">
        <v>1.8486499999999999</v>
      </c>
      <c r="N643" s="10">
        <v>1.4194</v>
      </c>
      <c r="O643" s="10">
        <v>5.1827000000000005</v>
      </c>
      <c r="P643" s="10">
        <v>1.8350500000000001</v>
      </c>
      <c r="Q643" s="10">
        <v>2.4041999999999999</v>
      </c>
    </row>
    <row r="644" spans="1:17" x14ac:dyDescent="0.2">
      <c r="A644">
        <v>640</v>
      </c>
      <c r="B644" s="10">
        <v>0.71840000000000004</v>
      </c>
      <c r="C644" s="10">
        <v>2.4544938775411747</v>
      </c>
      <c r="D644" s="10">
        <v>0.87580000000000002</v>
      </c>
      <c r="E644" s="10">
        <v>1.1501999999999999</v>
      </c>
      <c r="F644" s="10">
        <v>0.75</v>
      </c>
      <c r="G644" s="10">
        <v>1.5468</v>
      </c>
      <c r="H644" s="10">
        <v>1.0014400000000001</v>
      </c>
      <c r="I644" s="10">
        <v>1.1379999999999999</v>
      </c>
      <c r="J644" s="10">
        <v>1.1040000000000001</v>
      </c>
      <c r="K644" s="10">
        <v>3.53</v>
      </c>
      <c r="L644" s="10">
        <v>1.371</v>
      </c>
      <c r="M644" s="10">
        <v>1.8539999999999999</v>
      </c>
      <c r="N644" s="10">
        <v>1.4239999999999999</v>
      </c>
      <c r="O644" s="10">
        <v>5.1920000000000002</v>
      </c>
      <c r="P644" s="10">
        <v>1.841</v>
      </c>
      <c r="Q644" s="10">
        <v>2.4119999999999999</v>
      </c>
    </row>
    <row r="645" spans="1:17" x14ac:dyDescent="0.2">
      <c r="A645">
        <v>641</v>
      </c>
      <c r="B645" s="10">
        <v>0.72055999999999998</v>
      </c>
      <c r="C645" s="10">
        <v>2.4588908190451235</v>
      </c>
      <c r="D645" s="10">
        <v>0.87857000000000007</v>
      </c>
      <c r="E645" s="10">
        <v>1.1538299999999999</v>
      </c>
      <c r="F645" s="10">
        <v>0.75320312499999997</v>
      </c>
      <c r="G645" s="10">
        <v>1.5502199999999999</v>
      </c>
      <c r="H645" s="10">
        <v>1.005576</v>
      </c>
      <c r="I645" s="10">
        <v>1.1427</v>
      </c>
      <c r="J645" s="10">
        <v>1.1071</v>
      </c>
      <c r="K645" s="10">
        <v>3.5365000000000002</v>
      </c>
      <c r="L645" s="10">
        <v>1.3749</v>
      </c>
      <c r="M645" s="10">
        <v>1.8593499999999998</v>
      </c>
      <c r="N645" s="10">
        <v>1.4285999999999999</v>
      </c>
      <c r="O645" s="10">
        <v>5.2012999999999998</v>
      </c>
      <c r="P645" s="10">
        <v>1.8469499999999999</v>
      </c>
      <c r="Q645" s="10">
        <v>2.4198</v>
      </c>
    </row>
    <row r="646" spans="1:17" x14ac:dyDescent="0.2">
      <c r="A646">
        <v>642</v>
      </c>
      <c r="B646" s="10">
        <v>0.72272000000000003</v>
      </c>
      <c r="C646" s="10">
        <v>2.4632877605490724</v>
      </c>
      <c r="D646" s="10">
        <v>0.88134000000000001</v>
      </c>
      <c r="E646" s="10">
        <v>1.1574599999999999</v>
      </c>
      <c r="F646" s="10">
        <v>0.75640624999999995</v>
      </c>
      <c r="G646" s="10">
        <v>1.5536399999999999</v>
      </c>
      <c r="H646" s="10">
        <v>1.0097119999999999</v>
      </c>
      <c r="I646" s="10">
        <v>1.1474</v>
      </c>
      <c r="J646" s="10">
        <v>1.1102000000000001</v>
      </c>
      <c r="K646" s="10">
        <v>3.5430000000000001</v>
      </c>
      <c r="L646" s="10">
        <v>1.3788</v>
      </c>
      <c r="M646" s="10">
        <v>1.8646999999999998</v>
      </c>
      <c r="N646" s="10">
        <v>1.4332</v>
      </c>
      <c r="O646" s="10">
        <v>5.2106000000000003</v>
      </c>
      <c r="P646" s="10">
        <v>1.8529</v>
      </c>
      <c r="Q646" s="10">
        <v>2.4276</v>
      </c>
    </row>
    <row r="647" spans="1:17" x14ac:dyDescent="0.2">
      <c r="A647">
        <v>643</v>
      </c>
      <c r="B647" s="10">
        <v>0.72487999999999997</v>
      </c>
      <c r="C647" s="10">
        <v>2.4676847020530213</v>
      </c>
      <c r="D647" s="10">
        <v>0.88411000000000006</v>
      </c>
      <c r="E647" s="10">
        <v>1.16109</v>
      </c>
      <c r="F647" s="10">
        <v>0.75960937499999992</v>
      </c>
      <c r="G647" s="10">
        <v>1.5570599999999999</v>
      </c>
      <c r="H647" s="10">
        <v>1.0138480000000001</v>
      </c>
      <c r="I647" s="10">
        <v>1.1520999999999999</v>
      </c>
      <c r="J647" s="10">
        <v>1.1133</v>
      </c>
      <c r="K647" s="10">
        <v>3.5495000000000001</v>
      </c>
      <c r="L647" s="10">
        <v>1.3827</v>
      </c>
      <c r="M647" s="10">
        <v>1.8700499999999998</v>
      </c>
      <c r="N647" s="10">
        <v>1.4378</v>
      </c>
      <c r="O647" s="10">
        <v>5.2199</v>
      </c>
      <c r="P647" s="10">
        <v>1.8588499999999999</v>
      </c>
      <c r="Q647" s="10">
        <v>2.4354</v>
      </c>
    </row>
    <row r="648" spans="1:17" x14ac:dyDescent="0.2">
      <c r="A648">
        <v>644</v>
      </c>
      <c r="B648" s="10">
        <v>0.72704000000000002</v>
      </c>
      <c r="C648" s="10">
        <v>2.4720816435569701</v>
      </c>
      <c r="D648" s="10">
        <v>0.88688</v>
      </c>
      <c r="E648" s="10">
        <v>1.16472</v>
      </c>
      <c r="F648" s="10">
        <v>0.7628125</v>
      </c>
      <c r="G648" s="10">
        <v>1.5604799999999999</v>
      </c>
      <c r="H648" s="10">
        <v>1.017984</v>
      </c>
      <c r="I648" s="10">
        <v>1.1568000000000001</v>
      </c>
      <c r="J648" s="10">
        <v>1.1164000000000001</v>
      </c>
      <c r="K648" s="10">
        <v>3.556</v>
      </c>
      <c r="L648" s="10">
        <v>1.3866000000000001</v>
      </c>
      <c r="M648" s="10">
        <v>1.8754</v>
      </c>
      <c r="N648" s="10">
        <v>1.4423999999999999</v>
      </c>
      <c r="O648" s="10">
        <v>5.2292000000000005</v>
      </c>
      <c r="P648" s="10">
        <v>1.8648</v>
      </c>
      <c r="Q648" s="10">
        <v>2.4432</v>
      </c>
    </row>
    <row r="649" spans="1:17" x14ac:dyDescent="0.2">
      <c r="A649">
        <v>645</v>
      </c>
      <c r="B649" s="10">
        <v>0.72919999999999996</v>
      </c>
      <c r="C649" s="10">
        <v>2.476478585060919</v>
      </c>
      <c r="D649" s="10">
        <v>0.88965000000000005</v>
      </c>
      <c r="E649" s="10">
        <v>1.16835</v>
      </c>
      <c r="F649" s="10">
        <v>0.76601562499999998</v>
      </c>
      <c r="G649" s="10">
        <v>1.5638999999999998</v>
      </c>
      <c r="H649" s="10">
        <v>1.0221199999999999</v>
      </c>
      <c r="I649" s="10">
        <v>1.1615</v>
      </c>
      <c r="J649" s="10">
        <v>1.1194999999999999</v>
      </c>
      <c r="K649" s="10">
        <v>3.5625</v>
      </c>
      <c r="L649" s="10">
        <v>1.3905000000000001</v>
      </c>
      <c r="M649" s="10">
        <v>1.8807499999999999</v>
      </c>
      <c r="N649" s="10">
        <v>1.4470000000000001</v>
      </c>
      <c r="O649" s="10">
        <v>5.2385000000000002</v>
      </c>
      <c r="P649" s="10">
        <v>1.8707499999999999</v>
      </c>
      <c r="Q649" s="10">
        <v>2.4510000000000001</v>
      </c>
    </row>
    <row r="650" spans="1:17" x14ac:dyDescent="0.2">
      <c r="A650">
        <v>646</v>
      </c>
      <c r="B650" s="10">
        <v>0.73136000000000001</v>
      </c>
      <c r="C650" s="10">
        <v>2.4808755265648679</v>
      </c>
      <c r="D650" s="10">
        <v>0.89241999999999999</v>
      </c>
      <c r="E650" s="10">
        <v>1.17198</v>
      </c>
      <c r="F650" s="10">
        <v>0.76921874999999995</v>
      </c>
      <c r="G650" s="10">
        <v>1.56732</v>
      </c>
      <c r="H650" s="10">
        <v>1.0262560000000001</v>
      </c>
      <c r="I650" s="10">
        <v>1.1661999999999999</v>
      </c>
      <c r="J650" s="10">
        <v>1.1226</v>
      </c>
      <c r="K650" s="10">
        <v>3.569</v>
      </c>
      <c r="L650" s="10">
        <v>1.3944000000000001</v>
      </c>
      <c r="M650" s="10">
        <v>1.8860999999999999</v>
      </c>
      <c r="N650" s="10">
        <v>1.4516</v>
      </c>
      <c r="O650" s="10">
        <v>5.2477999999999998</v>
      </c>
      <c r="P650" s="10">
        <v>1.8767</v>
      </c>
      <c r="Q650" s="10">
        <v>2.4588000000000001</v>
      </c>
    </row>
    <row r="651" spans="1:17" x14ac:dyDescent="0.2">
      <c r="A651">
        <v>647</v>
      </c>
      <c r="B651" s="10">
        <v>0.73351999999999995</v>
      </c>
      <c r="C651" s="10">
        <v>2.4852724680688167</v>
      </c>
      <c r="D651" s="10">
        <v>0.89519000000000004</v>
      </c>
      <c r="E651" s="10">
        <v>1.17561</v>
      </c>
      <c r="F651" s="10">
        <v>0.77242187499999992</v>
      </c>
      <c r="G651" s="10">
        <v>1.57074</v>
      </c>
      <c r="H651" s="10">
        <v>1.030392</v>
      </c>
      <c r="I651" s="10">
        <v>1.1709000000000001</v>
      </c>
      <c r="J651" s="10">
        <v>1.1256999999999999</v>
      </c>
      <c r="K651" s="10">
        <v>3.5754999999999999</v>
      </c>
      <c r="L651" s="10">
        <v>1.3983000000000001</v>
      </c>
      <c r="M651" s="10">
        <v>1.8914499999999999</v>
      </c>
      <c r="N651" s="10">
        <v>1.4561999999999999</v>
      </c>
      <c r="O651" s="10">
        <v>5.2571000000000003</v>
      </c>
      <c r="P651" s="10">
        <v>1.8826499999999999</v>
      </c>
      <c r="Q651" s="10">
        <v>2.4666000000000001</v>
      </c>
    </row>
    <row r="652" spans="1:17" x14ac:dyDescent="0.2">
      <c r="A652">
        <v>648</v>
      </c>
      <c r="B652" s="10">
        <v>0.73568</v>
      </c>
      <c r="C652" s="10">
        <v>2.4896694095727656</v>
      </c>
      <c r="D652" s="10">
        <v>0.89795999999999998</v>
      </c>
      <c r="E652" s="10">
        <v>1.1792400000000001</v>
      </c>
      <c r="F652" s="10">
        <v>0.77562500000000001</v>
      </c>
      <c r="G652" s="10">
        <v>1.57416</v>
      </c>
      <c r="H652" s="10">
        <v>1.0345279999999999</v>
      </c>
      <c r="I652" s="10">
        <v>1.1756</v>
      </c>
      <c r="J652" s="10">
        <v>1.1288</v>
      </c>
      <c r="K652" s="10">
        <v>3.5819999999999999</v>
      </c>
      <c r="L652" s="10">
        <v>1.4022000000000001</v>
      </c>
      <c r="M652" s="10">
        <v>1.8967999999999998</v>
      </c>
      <c r="N652" s="10">
        <v>1.4607999999999999</v>
      </c>
      <c r="O652" s="10">
        <v>5.2664</v>
      </c>
      <c r="P652" s="10">
        <v>1.8886000000000001</v>
      </c>
      <c r="Q652" s="10">
        <v>2.4744000000000002</v>
      </c>
    </row>
    <row r="653" spans="1:17" x14ac:dyDescent="0.2">
      <c r="A653">
        <v>649</v>
      </c>
      <c r="B653" s="10">
        <v>0.73783999999999994</v>
      </c>
      <c r="C653" s="10">
        <v>2.4940663510767145</v>
      </c>
      <c r="D653" s="10">
        <v>0.90073000000000003</v>
      </c>
      <c r="E653" s="10">
        <v>1.1828700000000001</v>
      </c>
      <c r="F653" s="10">
        <v>0.77882812499999998</v>
      </c>
      <c r="G653" s="10">
        <v>1.57758</v>
      </c>
      <c r="H653" s="10">
        <v>1.038664</v>
      </c>
      <c r="I653" s="10">
        <v>1.1802999999999999</v>
      </c>
      <c r="J653" s="10">
        <v>1.1318999999999999</v>
      </c>
      <c r="K653" s="10">
        <v>3.5884999999999998</v>
      </c>
      <c r="L653" s="10">
        <v>1.4061000000000001</v>
      </c>
      <c r="M653" s="10">
        <v>1.9021499999999998</v>
      </c>
      <c r="N653" s="10">
        <v>1.4654</v>
      </c>
      <c r="O653" s="10">
        <v>5.2757000000000005</v>
      </c>
      <c r="P653" s="10">
        <v>1.89455</v>
      </c>
      <c r="Q653" s="10">
        <v>2.4822000000000002</v>
      </c>
    </row>
    <row r="654" spans="1:17" x14ac:dyDescent="0.2">
      <c r="A654">
        <v>650</v>
      </c>
      <c r="B654" s="10">
        <v>0.74</v>
      </c>
      <c r="C654" s="10">
        <v>2.4984632925806638</v>
      </c>
      <c r="D654" s="10">
        <v>0.90349999999999997</v>
      </c>
      <c r="E654" s="10">
        <v>1.1865000000000001</v>
      </c>
      <c r="F654" s="10">
        <v>0.78203124999999996</v>
      </c>
      <c r="G654" s="10">
        <v>1.581</v>
      </c>
      <c r="H654" s="10">
        <v>1.0427999999999999</v>
      </c>
      <c r="I654" s="10">
        <v>1.1850000000000001</v>
      </c>
      <c r="J654" s="10">
        <v>1.135</v>
      </c>
      <c r="K654" s="10">
        <v>3.5949999999999998</v>
      </c>
      <c r="L654" s="10">
        <v>1.4100000000000001</v>
      </c>
      <c r="M654" s="10">
        <v>1.9074999999999998</v>
      </c>
      <c r="N654" s="10">
        <v>1.47</v>
      </c>
      <c r="O654" s="10">
        <v>5.2850000000000001</v>
      </c>
      <c r="P654" s="10">
        <v>1.9005000000000001</v>
      </c>
      <c r="Q654" s="10">
        <v>2.4900000000000002</v>
      </c>
    </row>
    <row r="655" spans="1:17" x14ac:dyDescent="0.2">
      <c r="A655">
        <v>651</v>
      </c>
      <c r="B655" s="10">
        <v>0.74216000000000004</v>
      </c>
      <c r="C655" s="10">
        <v>2.5028602340846127</v>
      </c>
      <c r="D655" s="10">
        <v>0.90627000000000002</v>
      </c>
      <c r="E655" s="10">
        <v>1.1901299999999999</v>
      </c>
      <c r="F655" s="10">
        <v>0.78523437499999993</v>
      </c>
      <c r="G655" s="10">
        <v>1.5844199999999999</v>
      </c>
      <c r="H655" s="10">
        <v>1.0469360000000001</v>
      </c>
      <c r="I655" s="10">
        <v>1.1897</v>
      </c>
      <c r="J655" s="10">
        <v>1.1381000000000001</v>
      </c>
      <c r="K655" s="10">
        <v>3.6015000000000001</v>
      </c>
      <c r="L655" s="10">
        <v>1.4138999999999999</v>
      </c>
      <c r="M655" s="10">
        <v>1.9128499999999999</v>
      </c>
      <c r="N655" s="10">
        <v>1.4745999999999999</v>
      </c>
      <c r="O655" s="10">
        <v>5.2942999999999998</v>
      </c>
      <c r="P655" s="10">
        <v>1.90645</v>
      </c>
      <c r="Q655" s="10">
        <v>2.4977999999999998</v>
      </c>
    </row>
    <row r="656" spans="1:17" x14ac:dyDescent="0.2">
      <c r="A656">
        <v>652</v>
      </c>
      <c r="B656" s="10">
        <v>0.74431999999999998</v>
      </c>
      <c r="C656" s="10">
        <v>2.5072571755885615</v>
      </c>
      <c r="D656" s="10">
        <v>0.90904000000000007</v>
      </c>
      <c r="E656" s="10">
        <v>1.1937599999999999</v>
      </c>
      <c r="F656" s="10">
        <v>0.78843750000000001</v>
      </c>
      <c r="G656" s="10">
        <v>1.5878399999999999</v>
      </c>
      <c r="H656" s="10">
        <v>1.051072</v>
      </c>
      <c r="I656" s="10">
        <v>1.1943999999999999</v>
      </c>
      <c r="J656" s="10">
        <v>1.1412</v>
      </c>
      <c r="K656" s="10">
        <v>3.6080000000000001</v>
      </c>
      <c r="L656" s="10">
        <v>1.4177999999999999</v>
      </c>
      <c r="M656" s="10">
        <v>1.9181999999999999</v>
      </c>
      <c r="N656" s="10">
        <v>1.4792000000000001</v>
      </c>
      <c r="O656" s="10">
        <v>5.3036000000000003</v>
      </c>
      <c r="P656" s="10">
        <v>1.9123999999999999</v>
      </c>
      <c r="Q656" s="10">
        <v>2.5055999999999998</v>
      </c>
    </row>
    <row r="657" spans="1:17" x14ac:dyDescent="0.2">
      <c r="A657">
        <v>653</v>
      </c>
      <c r="B657" s="10">
        <v>0.74648000000000003</v>
      </c>
      <c r="C657" s="10">
        <v>2.5116541170925104</v>
      </c>
      <c r="D657" s="10">
        <v>0.91181000000000001</v>
      </c>
      <c r="E657" s="10">
        <v>1.19739</v>
      </c>
      <c r="F657" s="10">
        <v>0.79164062499999999</v>
      </c>
      <c r="G657" s="10">
        <v>1.5912599999999999</v>
      </c>
      <c r="H657" s="10">
        <v>1.0552079999999999</v>
      </c>
      <c r="I657" s="10">
        <v>1.1990999999999998</v>
      </c>
      <c r="J657" s="10">
        <v>1.1443000000000001</v>
      </c>
      <c r="K657" s="10">
        <v>3.6145</v>
      </c>
      <c r="L657" s="10">
        <v>1.4217</v>
      </c>
      <c r="M657" s="10">
        <v>1.9235499999999999</v>
      </c>
      <c r="N657" s="10">
        <v>1.4838</v>
      </c>
      <c r="O657" s="10">
        <v>5.3129</v>
      </c>
      <c r="P657" s="10">
        <v>1.91835</v>
      </c>
      <c r="Q657" s="10">
        <v>2.5133999999999999</v>
      </c>
    </row>
    <row r="658" spans="1:17" x14ac:dyDescent="0.2">
      <c r="A658">
        <v>654</v>
      </c>
      <c r="B658" s="10">
        <v>0.74863999999999997</v>
      </c>
      <c r="C658" s="10">
        <v>2.5160510585964593</v>
      </c>
      <c r="D658" s="10">
        <v>0.91458000000000006</v>
      </c>
      <c r="E658" s="10">
        <v>1.20102</v>
      </c>
      <c r="F658" s="10">
        <v>0.79484374999999996</v>
      </c>
      <c r="G658" s="10">
        <v>1.5946799999999999</v>
      </c>
      <c r="H658" s="10">
        <v>1.0593440000000001</v>
      </c>
      <c r="I658" s="10">
        <v>1.2038</v>
      </c>
      <c r="J658" s="10">
        <v>1.1474</v>
      </c>
      <c r="K658" s="10">
        <v>3.621</v>
      </c>
      <c r="L658" s="10">
        <v>1.4256</v>
      </c>
      <c r="M658" s="10">
        <v>1.9288999999999998</v>
      </c>
      <c r="N658" s="10">
        <v>1.4883999999999999</v>
      </c>
      <c r="O658" s="10">
        <v>5.3222000000000005</v>
      </c>
      <c r="P658" s="10">
        <v>1.9242999999999999</v>
      </c>
      <c r="Q658" s="10">
        <v>2.5211999999999999</v>
      </c>
    </row>
    <row r="659" spans="1:17" x14ac:dyDescent="0.2">
      <c r="A659">
        <v>655</v>
      </c>
      <c r="B659" s="10">
        <v>0.75080000000000002</v>
      </c>
      <c r="C659" s="10">
        <v>2.5204480001004081</v>
      </c>
      <c r="D659" s="10">
        <v>0.91735</v>
      </c>
      <c r="E659" s="10">
        <v>1.20465</v>
      </c>
      <c r="F659" s="10">
        <v>0.79804687499999993</v>
      </c>
      <c r="G659" s="10">
        <v>1.5981000000000001</v>
      </c>
      <c r="H659" s="10">
        <v>1.06348</v>
      </c>
      <c r="I659" s="10">
        <v>1.2084999999999999</v>
      </c>
      <c r="J659" s="10">
        <v>1.1505000000000001</v>
      </c>
      <c r="K659" s="10">
        <v>3.6274999999999999</v>
      </c>
      <c r="L659" s="10">
        <v>1.4295</v>
      </c>
      <c r="M659" s="10">
        <v>1.9342499999999998</v>
      </c>
      <c r="N659" s="10">
        <v>1.4929999999999999</v>
      </c>
      <c r="O659" s="10">
        <v>5.3315000000000001</v>
      </c>
      <c r="P659" s="10">
        <v>1.93025</v>
      </c>
      <c r="Q659" s="10">
        <v>2.5289999999999999</v>
      </c>
    </row>
    <row r="660" spans="1:17" x14ac:dyDescent="0.2">
      <c r="A660">
        <v>656</v>
      </c>
      <c r="B660" s="10">
        <v>0.75295999999999996</v>
      </c>
      <c r="C660" s="10">
        <v>2.524844941604357</v>
      </c>
      <c r="D660" s="10">
        <v>0.92012000000000005</v>
      </c>
      <c r="E660" s="10">
        <v>1.20828</v>
      </c>
      <c r="F660" s="10">
        <v>0.80125000000000002</v>
      </c>
      <c r="G660" s="10">
        <v>1.6015200000000001</v>
      </c>
      <c r="H660" s="10">
        <v>1.0676160000000001</v>
      </c>
      <c r="I660" s="10">
        <v>1.2131999999999998</v>
      </c>
      <c r="J660" s="10">
        <v>1.1536</v>
      </c>
      <c r="K660" s="10">
        <v>3.6339999999999999</v>
      </c>
      <c r="L660" s="10">
        <v>1.4334</v>
      </c>
      <c r="M660" s="10">
        <v>1.9395999999999998</v>
      </c>
      <c r="N660" s="10">
        <v>1.4976</v>
      </c>
      <c r="O660" s="10">
        <v>5.3407999999999998</v>
      </c>
      <c r="P660" s="10">
        <v>1.9361999999999999</v>
      </c>
      <c r="Q660" s="10">
        <v>2.5367999999999999</v>
      </c>
    </row>
    <row r="661" spans="1:17" x14ac:dyDescent="0.2">
      <c r="A661">
        <v>657</v>
      </c>
      <c r="B661" s="10">
        <v>0.75512000000000001</v>
      </c>
      <c r="C661" s="10">
        <v>2.5292418831083059</v>
      </c>
      <c r="D661" s="10">
        <v>0.92288999999999999</v>
      </c>
      <c r="E661" s="10">
        <v>1.21191</v>
      </c>
      <c r="F661" s="10">
        <v>0.80445312499999999</v>
      </c>
      <c r="G661" s="10">
        <v>1.60494</v>
      </c>
      <c r="H661" s="10">
        <v>1.071752</v>
      </c>
      <c r="I661" s="10">
        <v>1.2179</v>
      </c>
      <c r="J661" s="10">
        <v>1.1567000000000001</v>
      </c>
      <c r="K661" s="10">
        <v>3.6404999999999998</v>
      </c>
      <c r="L661" s="10">
        <v>1.4373</v>
      </c>
      <c r="M661" s="10">
        <v>1.94495</v>
      </c>
      <c r="N661" s="10">
        <v>1.5022</v>
      </c>
      <c r="O661" s="10">
        <v>5.3501000000000003</v>
      </c>
      <c r="P661" s="10">
        <v>1.94215</v>
      </c>
      <c r="Q661" s="10">
        <v>2.5446</v>
      </c>
    </row>
    <row r="662" spans="1:17" x14ac:dyDescent="0.2">
      <c r="A662">
        <v>658</v>
      </c>
      <c r="B662" s="10">
        <v>0.75727999999999995</v>
      </c>
      <c r="C662" s="10">
        <v>2.5336388246122548</v>
      </c>
      <c r="D662" s="10">
        <v>0.92566000000000004</v>
      </c>
      <c r="E662" s="10">
        <v>1.2155400000000001</v>
      </c>
      <c r="F662" s="10">
        <v>0.80765624999999996</v>
      </c>
      <c r="G662" s="10">
        <v>1.60836</v>
      </c>
      <c r="H662" s="10">
        <v>1.075888</v>
      </c>
      <c r="I662" s="10">
        <v>1.2225999999999999</v>
      </c>
      <c r="J662" s="10">
        <v>1.1597999999999999</v>
      </c>
      <c r="K662" s="10">
        <v>3.6469999999999998</v>
      </c>
      <c r="L662" s="10">
        <v>1.4412</v>
      </c>
      <c r="M662" s="10">
        <v>1.9502999999999999</v>
      </c>
      <c r="N662" s="10">
        <v>1.5067999999999999</v>
      </c>
      <c r="O662" s="10">
        <v>5.3593999999999999</v>
      </c>
      <c r="P662" s="10">
        <v>1.9480999999999999</v>
      </c>
      <c r="Q662" s="10">
        <v>2.5524</v>
      </c>
    </row>
    <row r="663" spans="1:17" x14ac:dyDescent="0.2">
      <c r="A663">
        <v>659</v>
      </c>
      <c r="B663" s="10">
        <v>0.75944</v>
      </c>
      <c r="C663" s="10">
        <v>2.5380357661162036</v>
      </c>
      <c r="D663" s="10">
        <v>0.92842999999999998</v>
      </c>
      <c r="E663" s="10">
        <v>1.2191700000000001</v>
      </c>
      <c r="F663" s="10">
        <v>0.81085937499999994</v>
      </c>
      <c r="G663" s="10">
        <v>1.61178</v>
      </c>
      <c r="H663" s="10">
        <v>1.0800240000000001</v>
      </c>
      <c r="I663" s="10">
        <v>1.2272999999999998</v>
      </c>
      <c r="J663" s="10">
        <v>1.1629</v>
      </c>
      <c r="K663" s="10">
        <v>3.6534999999999997</v>
      </c>
      <c r="L663" s="10">
        <v>1.4451000000000001</v>
      </c>
      <c r="M663" s="10">
        <v>1.9556499999999999</v>
      </c>
      <c r="N663" s="10">
        <v>1.5114000000000001</v>
      </c>
      <c r="O663" s="10">
        <v>5.3687000000000005</v>
      </c>
      <c r="P663" s="10">
        <v>1.9540500000000001</v>
      </c>
      <c r="Q663" s="10">
        <v>2.5602</v>
      </c>
    </row>
    <row r="664" spans="1:17" x14ac:dyDescent="0.2">
      <c r="A664">
        <v>660</v>
      </c>
      <c r="B664" s="10">
        <v>0.76159999999999994</v>
      </c>
      <c r="C664" s="10">
        <v>2.5424327076201525</v>
      </c>
      <c r="D664" s="10">
        <v>0.93120000000000003</v>
      </c>
      <c r="E664" s="10">
        <v>1.2228000000000001</v>
      </c>
      <c r="F664" s="10">
        <v>0.81406249999999991</v>
      </c>
      <c r="G664" s="10">
        <v>1.6152</v>
      </c>
      <c r="H664" s="10">
        <v>1.08416</v>
      </c>
      <c r="I664" s="10">
        <v>1.232</v>
      </c>
      <c r="J664" s="10">
        <v>1.1659999999999999</v>
      </c>
      <c r="K664" s="10">
        <v>3.66</v>
      </c>
      <c r="L664" s="10">
        <v>1.4490000000000001</v>
      </c>
      <c r="M664" s="10">
        <v>1.9609999999999999</v>
      </c>
      <c r="N664" s="10">
        <v>1.516</v>
      </c>
      <c r="O664" s="10">
        <v>5.3780000000000001</v>
      </c>
      <c r="P664" s="10">
        <v>1.96</v>
      </c>
      <c r="Q664" s="10">
        <v>2.5680000000000001</v>
      </c>
    </row>
    <row r="665" spans="1:17" x14ac:dyDescent="0.2">
      <c r="A665">
        <v>661</v>
      </c>
      <c r="B665" s="10">
        <v>0.76375999999999999</v>
      </c>
      <c r="C665" s="10">
        <v>2.5468296491241014</v>
      </c>
      <c r="D665" s="10">
        <v>0.93397000000000008</v>
      </c>
      <c r="E665" s="10">
        <v>1.2264300000000001</v>
      </c>
      <c r="F665" s="10">
        <v>0.817265625</v>
      </c>
      <c r="G665" s="10">
        <v>1.6186199999999999</v>
      </c>
      <c r="H665" s="10">
        <v>1.0882959999999999</v>
      </c>
      <c r="I665" s="10">
        <v>1.2366999999999999</v>
      </c>
      <c r="J665" s="10">
        <v>1.1691</v>
      </c>
      <c r="K665" s="10">
        <v>3.6665000000000001</v>
      </c>
      <c r="L665" s="10">
        <v>1.4529000000000001</v>
      </c>
      <c r="M665" s="10">
        <v>1.9663499999999998</v>
      </c>
      <c r="N665" s="10">
        <v>1.5206</v>
      </c>
      <c r="O665" s="10">
        <v>5.3872999999999998</v>
      </c>
      <c r="P665" s="10">
        <v>1.9659499999999999</v>
      </c>
      <c r="Q665" s="10">
        <v>2.5758000000000001</v>
      </c>
    </row>
    <row r="666" spans="1:17" x14ac:dyDescent="0.2">
      <c r="A666">
        <v>662</v>
      </c>
      <c r="B666" s="10">
        <v>0.76591999999999993</v>
      </c>
      <c r="C666" s="10">
        <v>2.5512265906280502</v>
      </c>
      <c r="D666" s="10">
        <v>0.93674000000000002</v>
      </c>
      <c r="E666" s="10">
        <v>1.2300599999999999</v>
      </c>
      <c r="F666" s="10">
        <v>0.82046874999999997</v>
      </c>
      <c r="G666" s="10">
        <v>1.6220399999999999</v>
      </c>
      <c r="H666" s="10">
        <v>1.0924320000000001</v>
      </c>
      <c r="I666" s="10">
        <v>1.2413999999999998</v>
      </c>
      <c r="J666" s="10">
        <v>1.1721999999999999</v>
      </c>
      <c r="K666" s="10">
        <v>3.673</v>
      </c>
      <c r="L666" s="10">
        <v>1.4568000000000001</v>
      </c>
      <c r="M666" s="10">
        <v>1.9716999999999998</v>
      </c>
      <c r="N666" s="10">
        <v>1.5251999999999999</v>
      </c>
      <c r="O666" s="10">
        <v>5.3966000000000003</v>
      </c>
      <c r="P666" s="10">
        <v>1.9719</v>
      </c>
      <c r="Q666" s="10">
        <v>2.5836000000000001</v>
      </c>
    </row>
    <row r="667" spans="1:17" x14ac:dyDescent="0.2">
      <c r="A667">
        <v>663</v>
      </c>
      <c r="B667" s="10">
        <v>0.76807999999999998</v>
      </c>
      <c r="C667" s="10">
        <v>2.5556235321319991</v>
      </c>
      <c r="D667" s="10">
        <v>0.93951000000000007</v>
      </c>
      <c r="E667" s="10">
        <v>1.23369</v>
      </c>
      <c r="F667" s="10">
        <v>0.82367187499999994</v>
      </c>
      <c r="G667" s="10">
        <v>1.6254599999999999</v>
      </c>
      <c r="H667" s="10">
        <v>1.096568</v>
      </c>
      <c r="I667" s="10">
        <v>1.2461</v>
      </c>
      <c r="J667" s="10">
        <v>1.1753</v>
      </c>
      <c r="K667" s="10">
        <v>3.6795</v>
      </c>
      <c r="L667" s="10">
        <v>1.4607000000000001</v>
      </c>
      <c r="M667" s="10">
        <v>1.9770499999999998</v>
      </c>
      <c r="N667" s="10">
        <v>1.5298</v>
      </c>
      <c r="O667" s="10">
        <v>5.4058999999999999</v>
      </c>
      <c r="P667" s="10">
        <v>1.9778499999999999</v>
      </c>
      <c r="Q667" s="10">
        <v>2.5914000000000001</v>
      </c>
    </row>
    <row r="668" spans="1:17" x14ac:dyDescent="0.2">
      <c r="A668">
        <v>664</v>
      </c>
      <c r="B668" s="10">
        <v>0.77024000000000004</v>
      </c>
      <c r="C668" s="10">
        <v>2.560020473635948</v>
      </c>
      <c r="D668" s="10">
        <v>0.94228000000000001</v>
      </c>
      <c r="E668" s="10">
        <v>1.23732</v>
      </c>
      <c r="F668" s="10">
        <v>0.82687499999999992</v>
      </c>
      <c r="G668" s="10">
        <v>1.6288799999999999</v>
      </c>
      <c r="H668" s="10">
        <v>1.1007039999999999</v>
      </c>
      <c r="I668" s="10">
        <v>1.2507999999999999</v>
      </c>
      <c r="J668" s="10">
        <v>1.1784000000000001</v>
      </c>
      <c r="K668" s="10">
        <v>3.6859999999999999</v>
      </c>
      <c r="L668" s="10">
        <v>1.4646000000000001</v>
      </c>
      <c r="M668" s="10">
        <v>1.9823999999999999</v>
      </c>
      <c r="N668" s="10">
        <v>1.5344</v>
      </c>
      <c r="O668" s="10">
        <v>5.4152000000000005</v>
      </c>
      <c r="P668" s="10">
        <v>1.9838</v>
      </c>
      <c r="Q668" s="10">
        <v>2.5992000000000002</v>
      </c>
    </row>
    <row r="669" spans="1:17" x14ac:dyDescent="0.2">
      <c r="A669">
        <v>665</v>
      </c>
      <c r="B669" s="10">
        <v>0.77239999999999998</v>
      </c>
      <c r="C669" s="10">
        <v>2.5644174151398973</v>
      </c>
      <c r="D669" s="10">
        <v>0.94505000000000006</v>
      </c>
      <c r="E669" s="10">
        <v>1.24095</v>
      </c>
      <c r="F669" s="10">
        <v>0.830078125</v>
      </c>
      <c r="G669" s="10">
        <v>1.6322999999999999</v>
      </c>
      <c r="H669" s="10">
        <v>1.10484</v>
      </c>
      <c r="I669" s="10">
        <v>1.2554999999999998</v>
      </c>
      <c r="J669" s="10">
        <v>1.1815</v>
      </c>
      <c r="K669" s="10">
        <v>3.6924999999999999</v>
      </c>
      <c r="L669" s="10">
        <v>1.4684999999999999</v>
      </c>
      <c r="M669" s="10">
        <v>1.9877499999999999</v>
      </c>
      <c r="N669" s="10">
        <v>1.5389999999999999</v>
      </c>
      <c r="O669" s="10">
        <v>5.4245000000000001</v>
      </c>
      <c r="P669" s="10">
        <v>1.9897499999999999</v>
      </c>
      <c r="Q669" s="10">
        <v>2.6069999999999998</v>
      </c>
    </row>
    <row r="670" spans="1:17" x14ac:dyDescent="0.2">
      <c r="A670">
        <v>666</v>
      </c>
      <c r="B670" s="10">
        <v>0.77456000000000003</v>
      </c>
      <c r="C670" s="10">
        <v>2.5688143566438462</v>
      </c>
      <c r="D670" s="10">
        <v>0.94782</v>
      </c>
      <c r="E670" s="10">
        <v>1.24458</v>
      </c>
      <c r="F670" s="10">
        <v>0.83328124999999997</v>
      </c>
      <c r="G670" s="10">
        <v>1.6357200000000001</v>
      </c>
      <c r="H670" s="10">
        <v>1.108976</v>
      </c>
      <c r="I670" s="10">
        <v>1.2602</v>
      </c>
      <c r="J670" s="10">
        <v>1.1846000000000001</v>
      </c>
      <c r="K670" s="10">
        <v>3.6989999999999998</v>
      </c>
      <c r="L670" s="10">
        <v>1.4723999999999999</v>
      </c>
      <c r="M670" s="10">
        <v>1.9930999999999999</v>
      </c>
      <c r="N670" s="10">
        <v>1.5435999999999999</v>
      </c>
      <c r="O670" s="10">
        <v>5.4337999999999997</v>
      </c>
      <c r="P670" s="10">
        <v>1.9957</v>
      </c>
      <c r="Q670" s="10">
        <v>2.6147999999999998</v>
      </c>
    </row>
    <row r="671" spans="1:17" x14ac:dyDescent="0.2">
      <c r="A671">
        <v>667</v>
      </c>
      <c r="B671" s="10">
        <v>0.77671999999999997</v>
      </c>
      <c r="C671" s="10">
        <v>2.573211298147795</v>
      </c>
      <c r="D671" s="10">
        <v>0.95059000000000005</v>
      </c>
      <c r="E671" s="10">
        <v>1.24821</v>
      </c>
      <c r="F671" s="10">
        <v>0.83648437499999995</v>
      </c>
      <c r="G671" s="10">
        <v>1.63914</v>
      </c>
      <c r="H671" s="10">
        <v>1.1131120000000001</v>
      </c>
      <c r="I671" s="10">
        <v>1.2648999999999999</v>
      </c>
      <c r="J671" s="10">
        <v>1.1877</v>
      </c>
      <c r="K671" s="10">
        <v>3.7054999999999998</v>
      </c>
      <c r="L671" s="10">
        <v>1.4762999999999999</v>
      </c>
      <c r="M671" s="10">
        <v>1.9984499999999998</v>
      </c>
      <c r="N671" s="10">
        <v>1.5482</v>
      </c>
      <c r="O671" s="10">
        <v>5.4431000000000003</v>
      </c>
      <c r="P671" s="10">
        <v>2.0016500000000002</v>
      </c>
      <c r="Q671" s="10">
        <v>2.6225999999999998</v>
      </c>
    </row>
    <row r="672" spans="1:17" x14ac:dyDescent="0.2">
      <c r="A672">
        <v>668</v>
      </c>
      <c r="B672" s="10">
        <v>0.77888000000000002</v>
      </c>
      <c r="C672" s="10">
        <v>2.5776082396517439</v>
      </c>
      <c r="D672" s="10">
        <v>0.95335999999999999</v>
      </c>
      <c r="E672" s="10">
        <v>1.2518400000000001</v>
      </c>
      <c r="F672" s="10">
        <v>0.83968749999999992</v>
      </c>
      <c r="G672" s="10">
        <v>1.64256</v>
      </c>
      <c r="H672" s="10">
        <v>1.117248</v>
      </c>
      <c r="I672" s="10">
        <v>1.2695999999999998</v>
      </c>
      <c r="J672" s="10">
        <v>1.1908000000000001</v>
      </c>
      <c r="K672" s="10">
        <v>3.7119999999999997</v>
      </c>
      <c r="L672" s="10">
        <v>1.4802</v>
      </c>
      <c r="M672" s="10">
        <v>2.0038</v>
      </c>
      <c r="N672" s="10">
        <v>1.5528</v>
      </c>
      <c r="O672" s="10">
        <v>5.4523999999999999</v>
      </c>
      <c r="P672" s="10">
        <v>2.0076000000000001</v>
      </c>
      <c r="Q672" s="10">
        <v>2.6303999999999998</v>
      </c>
    </row>
    <row r="673" spans="1:17" x14ac:dyDescent="0.2">
      <c r="A673">
        <v>669</v>
      </c>
      <c r="B673" s="10">
        <v>0.78103999999999996</v>
      </c>
      <c r="C673" s="10">
        <v>2.5820051811556928</v>
      </c>
      <c r="D673" s="10">
        <v>0.95613000000000004</v>
      </c>
      <c r="E673" s="10">
        <v>1.2554700000000001</v>
      </c>
      <c r="F673" s="10">
        <v>0.842890625</v>
      </c>
      <c r="G673" s="10">
        <v>1.64598</v>
      </c>
      <c r="H673" s="10">
        <v>1.1213839999999999</v>
      </c>
      <c r="I673" s="10">
        <v>1.2743</v>
      </c>
      <c r="J673" s="10">
        <v>1.1939</v>
      </c>
      <c r="K673" s="10">
        <v>3.7185000000000001</v>
      </c>
      <c r="L673" s="10">
        <v>1.4841</v>
      </c>
      <c r="M673" s="10">
        <v>2.00915</v>
      </c>
      <c r="N673" s="10">
        <v>1.5573999999999999</v>
      </c>
      <c r="O673" s="10">
        <v>5.4617000000000004</v>
      </c>
      <c r="P673" s="10">
        <v>2.01355</v>
      </c>
      <c r="Q673" s="10">
        <v>2.6381999999999999</v>
      </c>
    </row>
    <row r="674" spans="1:17" x14ac:dyDescent="0.2">
      <c r="A674">
        <v>670</v>
      </c>
      <c r="B674" s="10">
        <v>0.78320000000000001</v>
      </c>
      <c r="C674" s="10">
        <v>2.5864021226596416</v>
      </c>
      <c r="D674" s="10">
        <v>0.95890000000000009</v>
      </c>
      <c r="E674" s="10">
        <v>1.2591000000000001</v>
      </c>
      <c r="F674" s="10">
        <v>0.84609374999999998</v>
      </c>
      <c r="G674" s="10">
        <v>1.6494</v>
      </c>
      <c r="H674" s="10">
        <v>1.1255200000000001</v>
      </c>
      <c r="I674" s="10">
        <v>1.2789999999999999</v>
      </c>
      <c r="J674" s="10">
        <v>1.1970000000000001</v>
      </c>
      <c r="K674" s="10">
        <v>3.7250000000000001</v>
      </c>
      <c r="L674" s="10">
        <v>1.488</v>
      </c>
      <c r="M674" s="10">
        <v>2.0145</v>
      </c>
      <c r="N674" s="10">
        <v>1.5620000000000001</v>
      </c>
      <c r="O674" s="10">
        <v>5.4710000000000001</v>
      </c>
      <c r="P674" s="10">
        <v>2.0194999999999999</v>
      </c>
      <c r="Q674" s="10">
        <v>2.6459999999999999</v>
      </c>
    </row>
    <row r="675" spans="1:17" x14ac:dyDescent="0.2">
      <c r="A675">
        <v>671</v>
      </c>
      <c r="B675" s="10">
        <v>0.78535999999999995</v>
      </c>
      <c r="C675" s="10">
        <v>2.5907990641635905</v>
      </c>
      <c r="D675" s="10">
        <v>0.96167000000000002</v>
      </c>
      <c r="E675" s="10">
        <v>1.2627300000000001</v>
      </c>
      <c r="F675" s="10">
        <v>0.84929687499999995</v>
      </c>
      <c r="G675" s="10">
        <v>1.65282</v>
      </c>
      <c r="H675" s="10">
        <v>1.129656</v>
      </c>
      <c r="I675" s="10">
        <v>1.2836999999999998</v>
      </c>
      <c r="J675" s="10">
        <v>1.2000999999999999</v>
      </c>
      <c r="K675" s="10">
        <v>3.7315</v>
      </c>
      <c r="L675" s="10">
        <v>1.4919</v>
      </c>
      <c r="M675" s="10">
        <v>2.0198499999999999</v>
      </c>
      <c r="N675" s="10">
        <v>1.5666</v>
      </c>
      <c r="O675" s="10">
        <v>5.4802999999999997</v>
      </c>
      <c r="P675" s="10">
        <v>2.0254499999999998</v>
      </c>
      <c r="Q675" s="10">
        <v>2.6537999999999999</v>
      </c>
    </row>
    <row r="676" spans="1:17" x14ac:dyDescent="0.2">
      <c r="A676">
        <v>672</v>
      </c>
      <c r="B676" s="10">
        <v>0.78752</v>
      </c>
      <c r="C676" s="10">
        <v>2.5951960056675394</v>
      </c>
      <c r="D676" s="10">
        <v>0.96444000000000007</v>
      </c>
      <c r="E676" s="10">
        <v>1.2663600000000002</v>
      </c>
      <c r="F676" s="10">
        <v>0.85249999999999992</v>
      </c>
      <c r="G676" s="10">
        <v>1.6562399999999999</v>
      </c>
      <c r="H676" s="10">
        <v>1.1337920000000001</v>
      </c>
      <c r="I676" s="10">
        <v>1.2884</v>
      </c>
      <c r="J676" s="10">
        <v>1.2032</v>
      </c>
      <c r="K676" s="10">
        <v>3.738</v>
      </c>
      <c r="L676" s="10">
        <v>1.4958</v>
      </c>
      <c r="M676" s="10">
        <v>2.0251999999999999</v>
      </c>
      <c r="N676" s="10">
        <v>1.5711999999999999</v>
      </c>
      <c r="O676" s="10">
        <v>5.4896000000000003</v>
      </c>
      <c r="P676" s="10">
        <v>2.0314000000000001</v>
      </c>
      <c r="Q676" s="10">
        <v>2.6616</v>
      </c>
    </row>
    <row r="677" spans="1:17" x14ac:dyDescent="0.2">
      <c r="A677">
        <v>673</v>
      </c>
      <c r="B677" s="10">
        <v>0.78967999999999994</v>
      </c>
      <c r="C677" s="10">
        <v>2.5995929471714883</v>
      </c>
      <c r="D677" s="10">
        <v>0.96721000000000001</v>
      </c>
      <c r="E677" s="10">
        <v>1.26999</v>
      </c>
      <c r="F677" s="10">
        <v>0.85570312500000001</v>
      </c>
      <c r="G677" s="10">
        <v>1.6596599999999999</v>
      </c>
      <c r="H677" s="10">
        <v>1.1379280000000001</v>
      </c>
      <c r="I677" s="10">
        <v>1.2930999999999999</v>
      </c>
      <c r="J677" s="10">
        <v>1.2062999999999999</v>
      </c>
      <c r="K677" s="10">
        <v>3.7444999999999999</v>
      </c>
      <c r="L677" s="10">
        <v>1.4997</v>
      </c>
      <c r="M677" s="10">
        <v>2.0305499999999999</v>
      </c>
      <c r="N677" s="10">
        <v>1.5757999999999999</v>
      </c>
      <c r="O677" s="10">
        <v>5.4988999999999999</v>
      </c>
      <c r="P677" s="10">
        <v>2.03735</v>
      </c>
      <c r="Q677" s="10">
        <v>2.6694</v>
      </c>
    </row>
    <row r="678" spans="1:17" x14ac:dyDescent="0.2">
      <c r="A678">
        <v>674</v>
      </c>
      <c r="B678" s="10">
        <v>0.79183999999999999</v>
      </c>
      <c r="C678" s="10">
        <v>2.6039898886754371</v>
      </c>
      <c r="D678" s="10">
        <v>0.96998000000000006</v>
      </c>
      <c r="E678" s="10">
        <v>1.27362</v>
      </c>
      <c r="F678" s="10">
        <v>0.85890624999999998</v>
      </c>
      <c r="G678" s="10">
        <v>1.6630799999999999</v>
      </c>
      <c r="H678" s="10">
        <v>1.142064</v>
      </c>
      <c r="I678" s="10">
        <v>1.2977999999999998</v>
      </c>
      <c r="J678" s="10">
        <v>1.2094</v>
      </c>
      <c r="K678" s="10">
        <v>3.7509999999999999</v>
      </c>
      <c r="L678" s="10">
        <v>1.5036</v>
      </c>
      <c r="M678" s="10">
        <v>2.0358999999999998</v>
      </c>
      <c r="N678" s="10">
        <v>1.5804</v>
      </c>
      <c r="O678" s="10">
        <v>5.5082000000000004</v>
      </c>
      <c r="P678" s="10">
        <v>2.0432999999999999</v>
      </c>
      <c r="Q678" s="10">
        <v>2.6772</v>
      </c>
    </row>
    <row r="679" spans="1:17" x14ac:dyDescent="0.2">
      <c r="A679">
        <v>675</v>
      </c>
      <c r="B679" s="10">
        <v>0.79400000000000004</v>
      </c>
      <c r="C679" s="10">
        <v>2.608386830179386</v>
      </c>
      <c r="D679" s="10">
        <v>0.97275</v>
      </c>
      <c r="E679" s="10">
        <v>1.27725</v>
      </c>
      <c r="F679" s="10">
        <v>0.86210937499999996</v>
      </c>
      <c r="G679" s="10">
        <v>1.6665000000000001</v>
      </c>
      <c r="H679" s="10">
        <v>1.1462000000000001</v>
      </c>
      <c r="I679" s="10">
        <v>1.3025</v>
      </c>
      <c r="J679" s="10">
        <v>1.2124999999999999</v>
      </c>
      <c r="K679" s="10">
        <v>3.7574999999999998</v>
      </c>
      <c r="L679" s="10">
        <v>1.5075000000000001</v>
      </c>
      <c r="M679" s="10">
        <v>2.0412499999999998</v>
      </c>
      <c r="N679" s="10">
        <v>1.585</v>
      </c>
      <c r="O679" s="10">
        <v>5.5175000000000001</v>
      </c>
      <c r="P679" s="10">
        <v>2.0492499999999998</v>
      </c>
      <c r="Q679" s="10">
        <v>2.6850000000000001</v>
      </c>
    </row>
    <row r="680" spans="1:17" x14ac:dyDescent="0.2">
      <c r="A680">
        <v>676</v>
      </c>
      <c r="B680" s="10">
        <v>0.79615999999999998</v>
      </c>
      <c r="C680" s="10">
        <v>2.6127837716833349</v>
      </c>
      <c r="D680" s="10">
        <v>0.97552000000000005</v>
      </c>
      <c r="E680" s="10">
        <v>1.28088</v>
      </c>
      <c r="F680" s="10">
        <v>0.86531249999999993</v>
      </c>
      <c r="G680" s="10">
        <v>1.6699200000000001</v>
      </c>
      <c r="H680" s="10">
        <v>1.150336</v>
      </c>
      <c r="I680" s="10">
        <v>1.3071999999999999</v>
      </c>
      <c r="J680" s="10">
        <v>1.2156</v>
      </c>
      <c r="K680" s="10">
        <v>3.7639999999999998</v>
      </c>
      <c r="L680" s="10">
        <v>1.5114000000000001</v>
      </c>
      <c r="M680" s="10">
        <v>2.0465999999999998</v>
      </c>
      <c r="N680" s="10">
        <v>1.5895999999999999</v>
      </c>
      <c r="O680" s="10">
        <v>5.5267999999999997</v>
      </c>
      <c r="P680" s="10">
        <v>2.0552000000000001</v>
      </c>
      <c r="Q680" s="10">
        <v>2.6928000000000001</v>
      </c>
    </row>
    <row r="681" spans="1:17" x14ac:dyDescent="0.2">
      <c r="A681">
        <v>677</v>
      </c>
      <c r="B681" s="10">
        <v>0.79832000000000003</v>
      </c>
      <c r="C681" s="10">
        <v>2.6171807131872837</v>
      </c>
      <c r="D681" s="10">
        <v>0.97828999999999999</v>
      </c>
      <c r="E681" s="10">
        <v>1.28451</v>
      </c>
      <c r="F681" s="10">
        <v>0.8685156249999999</v>
      </c>
      <c r="G681" s="10">
        <v>1.67334</v>
      </c>
      <c r="H681" s="10">
        <v>1.1544719999999999</v>
      </c>
      <c r="I681" s="10">
        <v>1.3118999999999998</v>
      </c>
      <c r="J681" s="10">
        <v>1.2187000000000001</v>
      </c>
      <c r="K681" s="10">
        <v>3.7704999999999997</v>
      </c>
      <c r="L681" s="10">
        <v>1.5153000000000001</v>
      </c>
      <c r="M681" s="10">
        <v>2.0519499999999997</v>
      </c>
      <c r="N681" s="10">
        <v>1.5942000000000001</v>
      </c>
      <c r="O681" s="10">
        <v>5.5361000000000002</v>
      </c>
      <c r="P681" s="10">
        <v>2.06115</v>
      </c>
      <c r="Q681" s="10">
        <v>2.7006000000000001</v>
      </c>
    </row>
    <row r="682" spans="1:17" x14ac:dyDescent="0.2">
      <c r="A682">
        <v>678</v>
      </c>
      <c r="B682" s="10">
        <v>0.80047999999999997</v>
      </c>
      <c r="C682" s="10">
        <v>2.6215776546912326</v>
      </c>
      <c r="D682" s="10">
        <v>0.98106000000000004</v>
      </c>
      <c r="E682" s="10">
        <v>1.2881400000000001</v>
      </c>
      <c r="F682" s="10">
        <v>0.87171874999999999</v>
      </c>
      <c r="G682" s="10">
        <v>1.67676</v>
      </c>
      <c r="H682" s="10">
        <v>1.1586080000000001</v>
      </c>
      <c r="I682" s="10">
        <v>1.3166</v>
      </c>
      <c r="J682" s="10">
        <v>1.2218</v>
      </c>
      <c r="K682" s="10">
        <v>3.7770000000000001</v>
      </c>
      <c r="L682" s="10">
        <v>1.5192000000000001</v>
      </c>
      <c r="M682" s="10">
        <v>2.0572999999999997</v>
      </c>
      <c r="N682" s="10">
        <v>1.5988</v>
      </c>
      <c r="O682" s="10">
        <v>5.5453999999999999</v>
      </c>
      <c r="P682" s="10">
        <v>2.0670999999999999</v>
      </c>
      <c r="Q682" s="10">
        <v>2.7084000000000001</v>
      </c>
    </row>
    <row r="683" spans="1:17" x14ac:dyDescent="0.2">
      <c r="A683">
        <v>679</v>
      </c>
      <c r="B683" s="10">
        <v>0.80264000000000002</v>
      </c>
      <c r="C683" s="10">
        <v>2.6259745961951819</v>
      </c>
      <c r="D683" s="10">
        <v>0.98382999999999998</v>
      </c>
      <c r="E683" s="10">
        <v>1.2917700000000001</v>
      </c>
      <c r="F683" s="10">
        <v>0.87492187499999996</v>
      </c>
      <c r="G683" s="10">
        <v>1.68018</v>
      </c>
      <c r="H683" s="10">
        <v>1.162744</v>
      </c>
      <c r="I683" s="10">
        <v>1.3212999999999999</v>
      </c>
      <c r="J683" s="10">
        <v>1.2249000000000001</v>
      </c>
      <c r="K683" s="10">
        <v>3.7835000000000001</v>
      </c>
      <c r="L683" s="10">
        <v>1.5230999999999999</v>
      </c>
      <c r="M683" s="10">
        <v>2.0626499999999997</v>
      </c>
      <c r="N683" s="10">
        <v>1.6033999999999999</v>
      </c>
      <c r="O683" s="10">
        <v>5.5547000000000004</v>
      </c>
      <c r="P683" s="10">
        <v>2.0730499999999998</v>
      </c>
      <c r="Q683" s="10">
        <v>2.7161999999999997</v>
      </c>
    </row>
    <row r="684" spans="1:17" x14ac:dyDescent="0.2">
      <c r="A684">
        <v>680</v>
      </c>
      <c r="B684" s="10">
        <v>0.80479999999999996</v>
      </c>
      <c r="C684" s="10">
        <v>2.6303715376991308</v>
      </c>
      <c r="D684" s="10">
        <v>0.98660000000000003</v>
      </c>
      <c r="E684" s="10">
        <v>1.2954000000000001</v>
      </c>
      <c r="F684" s="10">
        <v>0.87812499999999993</v>
      </c>
      <c r="G684" s="10">
        <v>1.6836</v>
      </c>
      <c r="H684" s="10">
        <v>1.1668799999999999</v>
      </c>
      <c r="I684" s="10">
        <v>1.3259999999999998</v>
      </c>
      <c r="J684" s="10">
        <v>1.228</v>
      </c>
      <c r="K684" s="10">
        <v>3.79</v>
      </c>
      <c r="L684" s="10">
        <v>1.5269999999999999</v>
      </c>
      <c r="M684" s="10">
        <v>2.0679999999999996</v>
      </c>
      <c r="N684" s="10">
        <v>1.6079999999999999</v>
      </c>
      <c r="O684" s="10">
        <v>5.5640000000000001</v>
      </c>
      <c r="P684" s="10">
        <v>2.0789999999999997</v>
      </c>
      <c r="Q684" s="10">
        <v>2.7239999999999998</v>
      </c>
    </row>
    <row r="685" spans="1:17" x14ac:dyDescent="0.2">
      <c r="A685">
        <v>681</v>
      </c>
      <c r="B685" s="10">
        <v>0.80696000000000001</v>
      </c>
      <c r="C685" s="10">
        <v>2.6347684792030797</v>
      </c>
      <c r="D685" s="10">
        <v>0.98937000000000008</v>
      </c>
      <c r="E685" s="10">
        <v>1.2990300000000001</v>
      </c>
      <c r="F685" s="10">
        <v>0.88132812499999991</v>
      </c>
      <c r="G685" s="10">
        <v>1.68702</v>
      </c>
      <c r="H685" s="10">
        <v>1.1710160000000001</v>
      </c>
      <c r="I685" s="10">
        <v>1.3307</v>
      </c>
      <c r="J685" s="10">
        <v>1.2311000000000001</v>
      </c>
      <c r="K685" s="10">
        <v>3.7965</v>
      </c>
      <c r="L685" s="10">
        <v>1.5308999999999999</v>
      </c>
      <c r="M685" s="10">
        <v>2.07335</v>
      </c>
      <c r="N685" s="10">
        <v>1.6126</v>
      </c>
      <c r="O685" s="10">
        <v>5.5732999999999997</v>
      </c>
      <c r="P685" s="10">
        <v>2.0849500000000001</v>
      </c>
      <c r="Q685" s="10">
        <v>2.7317999999999998</v>
      </c>
    </row>
    <row r="686" spans="1:17" x14ac:dyDescent="0.2">
      <c r="A686">
        <v>682</v>
      </c>
      <c r="B686" s="10">
        <v>0.80911999999999995</v>
      </c>
      <c r="C686" s="10">
        <v>2.6391654207070285</v>
      </c>
      <c r="D686" s="10">
        <v>0.99214000000000002</v>
      </c>
      <c r="E686" s="10">
        <v>1.3026600000000002</v>
      </c>
      <c r="F686" s="10">
        <v>0.88453124999999999</v>
      </c>
      <c r="G686" s="10">
        <v>1.6904399999999999</v>
      </c>
      <c r="H686" s="10">
        <v>1.175152</v>
      </c>
      <c r="I686" s="10">
        <v>1.3353999999999999</v>
      </c>
      <c r="J686" s="10">
        <v>1.2342</v>
      </c>
      <c r="K686" s="10">
        <v>3.8029999999999999</v>
      </c>
      <c r="L686" s="10">
        <v>1.5347999999999999</v>
      </c>
      <c r="M686" s="10">
        <v>2.0787</v>
      </c>
      <c r="N686" s="10">
        <v>1.6172</v>
      </c>
      <c r="O686" s="10">
        <v>5.5826000000000002</v>
      </c>
      <c r="P686" s="10">
        <v>2.0909</v>
      </c>
      <c r="Q686" s="10">
        <v>2.7395999999999998</v>
      </c>
    </row>
    <row r="687" spans="1:17" x14ac:dyDescent="0.2">
      <c r="A687">
        <v>683</v>
      </c>
      <c r="B687" s="10">
        <v>0.81128</v>
      </c>
      <c r="C687" s="10">
        <v>2.6435623622109774</v>
      </c>
      <c r="D687" s="10">
        <v>0.99491000000000007</v>
      </c>
      <c r="E687" s="10">
        <v>1.3062900000000002</v>
      </c>
      <c r="F687" s="10">
        <v>0.88773437499999996</v>
      </c>
      <c r="G687" s="10">
        <v>1.6938599999999999</v>
      </c>
      <c r="H687" s="10">
        <v>1.1792880000000001</v>
      </c>
      <c r="I687" s="10">
        <v>1.3400999999999998</v>
      </c>
      <c r="J687" s="10">
        <v>1.2373000000000001</v>
      </c>
      <c r="K687" s="10">
        <v>3.8094999999999999</v>
      </c>
      <c r="L687" s="10">
        <v>1.5387</v>
      </c>
      <c r="M687" s="10">
        <v>2.08405</v>
      </c>
      <c r="N687" s="10">
        <v>1.6217999999999999</v>
      </c>
      <c r="O687" s="10">
        <v>5.5918999999999999</v>
      </c>
      <c r="P687" s="10">
        <v>2.0968499999999999</v>
      </c>
      <c r="Q687" s="10">
        <v>2.7473999999999998</v>
      </c>
    </row>
    <row r="688" spans="1:17" x14ac:dyDescent="0.2">
      <c r="A688">
        <v>684</v>
      </c>
      <c r="B688" s="10">
        <v>0.81343999999999994</v>
      </c>
      <c r="C688" s="10">
        <v>2.6479593037149263</v>
      </c>
      <c r="D688" s="10">
        <v>0.99768000000000001</v>
      </c>
      <c r="E688" s="10">
        <v>1.30992</v>
      </c>
      <c r="F688" s="10">
        <v>0.89093749999999994</v>
      </c>
      <c r="G688" s="10">
        <v>1.6972799999999999</v>
      </c>
      <c r="H688" s="10">
        <v>1.183424</v>
      </c>
      <c r="I688" s="10">
        <v>1.3448</v>
      </c>
      <c r="J688" s="10">
        <v>1.2403999999999999</v>
      </c>
      <c r="K688" s="10">
        <v>3.8159999999999998</v>
      </c>
      <c r="L688" s="10">
        <v>1.5426</v>
      </c>
      <c r="M688" s="10">
        <v>2.0893999999999999</v>
      </c>
      <c r="N688" s="10">
        <v>1.6264000000000001</v>
      </c>
      <c r="O688" s="10">
        <v>5.6012000000000004</v>
      </c>
      <c r="P688" s="10">
        <v>2.1027999999999998</v>
      </c>
      <c r="Q688" s="10">
        <v>2.7551999999999999</v>
      </c>
    </row>
    <row r="689" spans="1:17" x14ac:dyDescent="0.2">
      <c r="A689">
        <v>685</v>
      </c>
      <c r="B689" s="10">
        <v>0.81559999999999999</v>
      </c>
      <c r="C689" s="10">
        <v>2.6523562452188751</v>
      </c>
      <c r="D689" s="10">
        <v>1.0004500000000001</v>
      </c>
      <c r="E689" s="10">
        <v>1.31355</v>
      </c>
      <c r="F689" s="10">
        <v>0.89414062499999991</v>
      </c>
      <c r="G689" s="10">
        <v>1.7006999999999999</v>
      </c>
      <c r="H689" s="10">
        <v>1.1875599999999999</v>
      </c>
      <c r="I689" s="10">
        <v>1.3494999999999999</v>
      </c>
      <c r="J689" s="10">
        <v>1.2435</v>
      </c>
      <c r="K689" s="10">
        <v>3.8224999999999998</v>
      </c>
      <c r="L689" s="10">
        <v>1.5465</v>
      </c>
      <c r="M689" s="10">
        <v>2.0947499999999999</v>
      </c>
      <c r="N689" s="10">
        <v>1.631</v>
      </c>
      <c r="O689" s="10">
        <v>5.6105</v>
      </c>
      <c r="P689" s="10">
        <v>2.1087500000000001</v>
      </c>
      <c r="Q689" s="10">
        <v>2.7629999999999999</v>
      </c>
    </row>
    <row r="690" spans="1:17" x14ac:dyDescent="0.2">
      <c r="A690">
        <v>686</v>
      </c>
      <c r="B690" s="10">
        <v>0.81775999999999993</v>
      </c>
      <c r="C690" s="10">
        <v>2.656753186722824</v>
      </c>
      <c r="D690" s="10">
        <v>1.00322</v>
      </c>
      <c r="E690" s="10">
        <v>1.31718</v>
      </c>
      <c r="F690" s="10">
        <v>0.89734375</v>
      </c>
      <c r="G690" s="10">
        <v>1.7041200000000001</v>
      </c>
      <c r="H690" s="10">
        <v>1.1916960000000001</v>
      </c>
      <c r="I690" s="10">
        <v>1.3541999999999998</v>
      </c>
      <c r="J690" s="10">
        <v>1.2465999999999999</v>
      </c>
      <c r="K690" s="10">
        <v>3.8289999999999997</v>
      </c>
      <c r="L690" s="10">
        <v>1.5504</v>
      </c>
      <c r="M690" s="10">
        <v>2.1000999999999999</v>
      </c>
      <c r="N690" s="10">
        <v>1.6355999999999999</v>
      </c>
      <c r="O690" s="10">
        <v>5.6197999999999997</v>
      </c>
      <c r="P690" s="10">
        <v>2.1147</v>
      </c>
      <c r="Q690" s="10">
        <v>2.7707999999999999</v>
      </c>
    </row>
    <row r="691" spans="1:17" x14ac:dyDescent="0.2">
      <c r="A691">
        <v>687</v>
      </c>
      <c r="B691" s="10">
        <v>0.81991999999999998</v>
      </c>
      <c r="C691" s="10">
        <v>2.6611501282267729</v>
      </c>
      <c r="D691" s="10">
        <v>1.0059899999999999</v>
      </c>
      <c r="E691" s="10">
        <v>1.32081</v>
      </c>
      <c r="F691" s="10">
        <v>0.90054687499999997</v>
      </c>
      <c r="G691" s="10">
        <v>1.7075400000000001</v>
      </c>
      <c r="H691" s="10">
        <v>1.195832</v>
      </c>
      <c r="I691" s="10">
        <v>1.3589</v>
      </c>
      <c r="J691" s="10">
        <v>1.2497</v>
      </c>
      <c r="K691" s="10">
        <v>3.8355000000000001</v>
      </c>
      <c r="L691" s="10">
        <v>1.5543</v>
      </c>
      <c r="M691" s="10">
        <v>2.1054499999999998</v>
      </c>
      <c r="N691" s="10">
        <v>1.6401999999999999</v>
      </c>
      <c r="O691" s="10">
        <v>5.6291000000000002</v>
      </c>
      <c r="P691" s="10">
        <v>2.1206499999999999</v>
      </c>
      <c r="Q691" s="10">
        <v>2.7786</v>
      </c>
    </row>
    <row r="692" spans="1:17" x14ac:dyDescent="0.2">
      <c r="A692">
        <v>688</v>
      </c>
      <c r="B692" s="10">
        <v>0.82208000000000003</v>
      </c>
      <c r="C692" s="10">
        <v>2.6655470697307218</v>
      </c>
      <c r="D692" s="10">
        <v>1.0087600000000001</v>
      </c>
      <c r="E692" s="10">
        <v>1.3244400000000001</v>
      </c>
      <c r="F692" s="10">
        <v>0.90374999999999994</v>
      </c>
      <c r="G692" s="10">
        <v>1.71096</v>
      </c>
      <c r="H692" s="10">
        <v>1.1999680000000001</v>
      </c>
      <c r="I692" s="10">
        <v>1.3635999999999999</v>
      </c>
      <c r="J692" s="10">
        <v>1.2528000000000001</v>
      </c>
      <c r="K692" s="10">
        <v>3.8420000000000001</v>
      </c>
      <c r="L692" s="10">
        <v>1.5582</v>
      </c>
      <c r="M692" s="10">
        <v>2.1107999999999998</v>
      </c>
      <c r="N692" s="10">
        <v>1.6448</v>
      </c>
      <c r="O692" s="10">
        <v>5.6383999999999999</v>
      </c>
      <c r="P692" s="10">
        <v>2.1265999999999998</v>
      </c>
      <c r="Q692" s="10">
        <v>2.7864</v>
      </c>
    </row>
    <row r="693" spans="1:17" x14ac:dyDescent="0.2">
      <c r="A693">
        <v>689</v>
      </c>
      <c r="B693" s="10">
        <v>0.82423999999999997</v>
      </c>
      <c r="C693" s="10">
        <v>2.6699440112346706</v>
      </c>
      <c r="D693" s="10">
        <v>1.01153</v>
      </c>
      <c r="E693" s="10">
        <v>1.3280700000000001</v>
      </c>
      <c r="F693" s="10">
        <v>0.90695312499999992</v>
      </c>
      <c r="G693" s="10">
        <v>1.71438</v>
      </c>
      <c r="H693" s="10">
        <v>1.2041040000000001</v>
      </c>
      <c r="I693" s="10">
        <v>1.3682999999999998</v>
      </c>
      <c r="J693" s="10">
        <v>1.2559</v>
      </c>
      <c r="K693" s="10">
        <v>3.8485</v>
      </c>
      <c r="L693" s="10">
        <v>1.5621</v>
      </c>
      <c r="M693" s="10">
        <v>2.1161499999999998</v>
      </c>
      <c r="N693" s="10">
        <v>1.6494</v>
      </c>
      <c r="O693" s="10">
        <v>5.6477000000000004</v>
      </c>
      <c r="P693" s="10">
        <v>2.1325500000000002</v>
      </c>
      <c r="Q693" s="10">
        <v>2.7942</v>
      </c>
    </row>
    <row r="694" spans="1:17" x14ac:dyDescent="0.2">
      <c r="A694">
        <v>690</v>
      </c>
      <c r="B694" s="10">
        <v>0.82640000000000002</v>
      </c>
      <c r="C694" s="10">
        <v>2.6743409527386195</v>
      </c>
      <c r="D694" s="10">
        <v>1.0143</v>
      </c>
      <c r="E694" s="10">
        <v>1.3317000000000001</v>
      </c>
      <c r="F694" s="10">
        <v>0.91015625</v>
      </c>
      <c r="G694" s="10">
        <v>1.7178</v>
      </c>
      <c r="H694" s="10">
        <v>1.20824</v>
      </c>
      <c r="I694" s="10">
        <v>1.373</v>
      </c>
      <c r="J694" s="10">
        <v>1.2590000000000001</v>
      </c>
      <c r="K694" s="10">
        <v>3.855</v>
      </c>
      <c r="L694" s="10">
        <v>1.5660000000000001</v>
      </c>
      <c r="M694" s="10">
        <v>2.1214999999999997</v>
      </c>
      <c r="N694" s="10">
        <v>1.6539999999999999</v>
      </c>
      <c r="O694" s="10">
        <v>5.657</v>
      </c>
      <c r="P694" s="10">
        <v>2.1385000000000001</v>
      </c>
      <c r="Q694" s="10">
        <v>2.802</v>
      </c>
    </row>
    <row r="695" spans="1:17" x14ac:dyDescent="0.2">
      <c r="A695">
        <v>691</v>
      </c>
      <c r="B695" s="10">
        <v>0.82855999999999996</v>
      </c>
      <c r="C695" s="10">
        <v>2.6787378942425684</v>
      </c>
      <c r="D695" s="10">
        <v>1.0170700000000001</v>
      </c>
      <c r="E695" s="10">
        <v>1.3353300000000001</v>
      </c>
      <c r="F695" s="10">
        <v>0.91335937499999997</v>
      </c>
      <c r="G695" s="10">
        <v>1.72122</v>
      </c>
      <c r="H695" s="10">
        <v>1.2123760000000001</v>
      </c>
      <c r="I695" s="10">
        <v>1.3776999999999999</v>
      </c>
      <c r="J695" s="10">
        <v>1.2621</v>
      </c>
      <c r="K695" s="10">
        <v>3.8614999999999999</v>
      </c>
      <c r="L695" s="10">
        <v>1.5699000000000001</v>
      </c>
      <c r="M695" s="10">
        <v>2.1268499999999997</v>
      </c>
      <c r="N695" s="10">
        <v>1.6585999999999999</v>
      </c>
      <c r="O695" s="10">
        <v>5.6662999999999997</v>
      </c>
      <c r="P695" s="10">
        <v>2.14445</v>
      </c>
      <c r="Q695" s="10">
        <v>2.8098000000000001</v>
      </c>
    </row>
    <row r="696" spans="1:17" x14ac:dyDescent="0.2">
      <c r="A696">
        <v>692</v>
      </c>
      <c r="B696" s="10">
        <v>0.83072000000000001</v>
      </c>
      <c r="C696" s="10">
        <v>2.6831348357465172</v>
      </c>
      <c r="D696" s="10">
        <v>1.0198400000000001</v>
      </c>
      <c r="E696" s="10">
        <v>1.3389600000000002</v>
      </c>
      <c r="F696" s="10">
        <v>0.91656249999999995</v>
      </c>
      <c r="G696" s="10">
        <v>1.72464</v>
      </c>
      <c r="H696" s="10">
        <v>1.216512</v>
      </c>
      <c r="I696" s="10">
        <v>1.3823999999999999</v>
      </c>
      <c r="J696" s="10">
        <v>1.2652000000000001</v>
      </c>
      <c r="K696" s="10">
        <v>3.8679999999999999</v>
      </c>
      <c r="L696" s="10">
        <v>1.5738000000000001</v>
      </c>
      <c r="M696" s="10">
        <v>2.1321999999999997</v>
      </c>
      <c r="N696" s="10">
        <v>1.6632</v>
      </c>
      <c r="O696" s="10">
        <v>5.6756000000000002</v>
      </c>
      <c r="P696" s="10">
        <v>2.1503999999999999</v>
      </c>
      <c r="Q696" s="10">
        <v>2.8176000000000001</v>
      </c>
    </row>
    <row r="697" spans="1:17" x14ac:dyDescent="0.2">
      <c r="A697">
        <v>693</v>
      </c>
      <c r="B697" s="10">
        <v>0.83287999999999995</v>
      </c>
      <c r="C697" s="10">
        <v>2.6875317772504665</v>
      </c>
      <c r="D697" s="10">
        <v>1.02261</v>
      </c>
      <c r="E697" s="10">
        <v>1.3425900000000002</v>
      </c>
      <c r="F697" s="10">
        <v>0.91976562499999992</v>
      </c>
      <c r="G697" s="10">
        <v>1.7280599999999999</v>
      </c>
      <c r="H697" s="10">
        <v>1.220648</v>
      </c>
      <c r="I697" s="10">
        <v>1.3871</v>
      </c>
      <c r="J697" s="10">
        <v>1.2683</v>
      </c>
      <c r="K697" s="10">
        <v>3.8744999999999998</v>
      </c>
      <c r="L697" s="10">
        <v>1.5776999999999999</v>
      </c>
      <c r="M697" s="10">
        <v>2.1375499999999996</v>
      </c>
      <c r="N697" s="10">
        <v>1.6677999999999999</v>
      </c>
      <c r="O697" s="10">
        <v>5.6848999999999998</v>
      </c>
      <c r="P697" s="10">
        <v>2.1563499999999998</v>
      </c>
      <c r="Q697" s="10">
        <v>2.8253999999999997</v>
      </c>
    </row>
    <row r="698" spans="1:17" x14ac:dyDescent="0.2">
      <c r="A698">
        <v>694</v>
      </c>
      <c r="B698" s="10">
        <v>0.83504</v>
      </c>
      <c r="C698" s="10">
        <v>2.6919287187544154</v>
      </c>
      <c r="D698" s="10">
        <v>1.02538</v>
      </c>
      <c r="E698" s="10">
        <v>1.3462200000000002</v>
      </c>
      <c r="F698" s="10">
        <v>0.92296875</v>
      </c>
      <c r="G698" s="10">
        <v>1.7314799999999999</v>
      </c>
      <c r="H698" s="10">
        <v>1.2247840000000001</v>
      </c>
      <c r="I698" s="10">
        <v>1.3917999999999999</v>
      </c>
      <c r="J698" s="10">
        <v>1.2714000000000001</v>
      </c>
      <c r="K698" s="10">
        <v>3.8809999999999998</v>
      </c>
      <c r="L698" s="10">
        <v>1.5815999999999999</v>
      </c>
      <c r="M698" s="10">
        <v>2.1429</v>
      </c>
      <c r="N698" s="10">
        <v>1.6723999999999999</v>
      </c>
      <c r="O698" s="10">
        <v>5.6942000000000004</v>
      </c>
      <c r="P698" s="10">
        <v>2.1623000000000001</v>
      </c>
      <c r="Q698" s="10">
        <v>2.8331999999999997</v>
      </c>
    </row>
    <row r="699" spans="1:17" x14ac:dyDescent="0.2">
      <c r="A699">
        <v>695</v>
      </c>
      <c r="B699" s="10">
        <v>0.83719999999999994</v>
      </c>
      <c r="C699" s="10">
        <v>2.6963256602583643</v>
      </c>
      <c r="D699" s="10">
        <v>1.0281500000000001</v>
      </c>
      <c r="E699" s="10">
        <v>1.34985</v>
      </c>
      <c r="F699" s="10">
        <v>0.92617187499999998</v>
      </c>
      <c r="G699" s="10">
        <v>1.7349000000000001</v>
      </c>
      <c r="H699" s="10">
        <v>1.22892</v>
      </c>
      <c r="I699" s="10">
        <v>1.3964999999999999</v>
      </c>
      <c r="J699" s="10">
        <v>1.2745</v>
      </c>
      <c r="K699" s="10">
        <v>3.8874999999999997</v>
      </c>
      <c r="L699" s="10">
        <v>1.5854999999999999</v>
      </c>
      <c r="M699" s="10">
        <v>2.14825</v>
      </c>
      <c r="N699" s="10">
        <v>1.677</v>
      </c>
      <c r="O699" s="10">
        <v>5.7035</v>
      </c>
      <c r="P699" s="10">
        <v>2.16825</v>
      </c>
      <c r="Q699" s="10">
        <v>2.8409999999999997</v>
      </c>
    </row>
    <row r="700" spans="1:17" x14ac:dyDescent="0.2">
      <c r="A700">
        <v>696</v>
      </c>
      <c r="B700" s="10">
        <v>0.83935999999999999</v>
      </c>
      <c r="C700" s="10">
        <v>2.7007226017623132</v>
      </c>
      <c r="D700" s="10">
        <v>1.0309200000000001</v>
      </c>
      <c r="E700" s="10">
        <v>1.35348</v>
      </c>
      <c r="F700" s="10">
        <v>0.92937499999999995</v>
      </c>
      <c r="G700" s="10">
        <v>1.7383200000000001</v>
      </c>
      <c r="H700" s="10">
        <v>1.2330559999999999</v>
      </c>
      <c r="I700" s="10">
        <v>1.4012</v>
      </c>
      <c r="J700" s="10">
        <v>1.2776000000000001</v>
      </c>
      <c r="K700" s="10">
        <v>3.8940000000000001</v>
      </c>
      <c r="L700" s="10">
        <v>1.5893999999999999</v>
      </c>
      <c r="M700" s="10">
        <v>2.1536</v>
      </c>
      <c r="N700" s="10">
        <v>1.6816</v>
      </c>
      <c r="O700" s="10">
        <v>5.7127999999999997</v>
      </c>
      <c r="P700" s="10">
        <v>2.1741999999999999</v>
      </c>
      <c r="Q700" s="10">
        <v>2.8487999999999998</v>
      </c>
    </row>
    <row r="701" spans="1:17" x14ac:dyDescent="0.2">
      <c r="A701">
        <v>697</v>
      </c>
      <c r="B701" s="10">
        <v>0.84151999999999993</v>
      </c>
      <c r="C701" s="10">
        <v>2.705119543266262</v>
      </c>
      <c r="D701" s="10">
        <v>1.03369</v>
      </c>
      <c r="E701" s="10">
        <v>1.35711</v>
      </c>
      <c r="F701" s="10">
        <v>0.93257812499999992</v>
      </c>
      <c r="G701" s="10">
        <v>1.7417400000000001</v>
      </c>
      <c r="H701" s="10">
        <v>1.2371920000000001</v>
      </c>
      <c r="I701" s="10">
        <v>1.4058999999999999</v>
      </c>
      <c r="J701" s="10">
        <v>1.2806999999999999</v>
      </c>
      <c r="K701" s="10">
        <v>3.9005000000000001</v>
      </c>
      <c r="L701" s="10">
        <v>1.5932999999999999</v>
      </c>
      <c r="M701" s="10">
        <v>2.1589499999999999</v>
      </c>
      <c r="N701" s="10">
        <v>1.6861999999999999</v>
      </c>
      <c r="O701" s="10">
        <v>5.7221000000000002</v>
      </c>
      <c r="P701" s="10">
        <v>2.1801499999999998</v>
      </c>
      <c r="Q701" s="10">
        <v>2.8565999999999998</v>
      </c>
    </row>
    <row r="702" spans="1:17" x14ac:dyDescent="0.2">
      <c r="A702">
        <v>698</v>
      </c>
      <c r="B702" s="10">
        <v>0.84367999999999999</v>
      </c>
      <c r="C702" s="10">
        <v>2.7095164847702109</v>
      </c>
      <c r="D702" s="10">
        <v>1.0364599999999999</v>
      </c>
      <c r="E702" s="10">
        <v>1.3607400000000001</v>
      </c>
      <c r="F702" s="10">
        <v>0.9357812499999999</v>
      </c>
      <c r="G702" s="10">
        <v>1.74516</v>
      </c>
      <c r="H702" s="10">
        <v>1.241328</v>
      </c>
      <c r="I702" s="10">
        <v>1.4105999999999999</v>
      </c>
      <c r="J702" s="10">
        <v>1.2838000000000001</v>
      </c>
      <c r="K702" s="10">
        <v>3.907</v>
      </c>
      <c r="L702" s="10">
        <v>1.5972</v>
      </c>
      <c r="M702" s="10">
        <v>2.1642999999999999</v>
      </c>
      <c r="N702" s="10">
        <v>1.6907999999999999</v>
      </c>
      <c r="O702" s="10">
        <v>5.7313999999999998</v>
      </c>
      <c r="P702" s="10">
        <v>2.1861000000000002</v>
      </c>
      <c r="Q702" s="10">
        <v>2.8643999999999998</v>
      </c>
    </row>
    <row r="703" spans="1:17" x14ac:dyDescent="0.2">
      <c r="A703">
        <v>699</v>
      </c>
      <c r="B703" s="10">
        <v>0.84583999999999993</v>
      </c>
      <c r="C703" s="10">
        <v>2.7139134262741598</v>
      </c>
      <c r="D703" s="10">
        <v>1.0392300000000001</v>
      </c>
      <c r="E703" s="10">
        <v>1.3643700000000001</v>
      </c>
      <c r="F703" s="10">
        <v>0.93898437499999998</v>
      </c>
      <c r="G703" s="10">
        <v>1.74858</v>
      </c>
      <c r="H703" s="10">
        <v>1.2454640000000001</v>
      </c>
      <c r="I703" s="10">
        <v>1.4153</v>
      </c>
      <c r="J703" s="10">
        <v>1.2868999999999999</v>
      </c>
      <c r="K703" s="10">
        <v>3.9135</v>
      </c>
      <c r="L703" s="10">
        <v>1.6011</v>
      </c>
      <c r="M703" s="10">
        <v>2.1696499999999999</v>
      </c>
      <c r="N703" s="10">
        <v>1.6954</v>
      </c>
      <c r="O703" s="10">
        <v>5.7407000000000004</v>
      </c>
      <c r="P703" s="10">
        <v>2.1920500000000001</v>
      </c>
      <c r="Q703" s="10">
        <v>2.8721999999999999</v>
      </c>
    </row>
    <row r="704" spans="1:17" x14ac:dyDescent="0.2">
      <c r="A704">
        <v>700</v>
      </c>
      <c r="B704" s="10">
        <v>0.84799999999999998</v>
      </c>
      <c r="C704" s="10">
        <v>2.7183103677781086</v>
      </c>
      <c r="D704" s="10">
        <v>1.042</v>
      </c>
      <c r="E704" s="10">
        <v>1.3680000000000001</v>
      </c>
      <c r="F704" s="10">
        <v>0.94218749999999996</v>
      </c>
      <c r="G704" s="10">
        <v>1.752</v>
      </c>
      <c r="H704" s="10">
        <v>1.2496</v>
      </c>
      <c r="I704" s="10">
        <v>1.42</v>
      </c>
      <c r="J704" s="10">
        <v>1.29</v>
      </c>
      <c r="K704" s="10">
        <v>3.92</v>
      </c>
      <c r="L704" s="10">
        <v>1.605</v>
      </c>
      <c r="M704" s="10">
        <v>2.1749999999999998</v>
      </c>
      <c r="N704" s="10">
        <v>1.7</v>
      </c>
      <c r="O704" s="10">
        <v>5.75</v>
      </c>
      <c r="P704" s="10">
        <v>2.198</v>
      </c>
      <c r="Q704" s="10">
        <v>2.88</v>
      </c>
    </row>
    <row r="705" spans="1:17" x14ac:dyDescent="0.2">
      <c r="A705">
        <v>701</v>
      </c>
      <c r="B705" s="10">
        <v>0.85056999999999994</v>
      </c>
      <c r="C705" s="10">
        <v>2.7230010093931529</v>
      </c>
      <c r="D705" s="10">
        <v>1.04518</v>
      </c>
      <c r="E705" s="10">
        <v>1.3721800000000002</v>
      </c>
      <c r="F705" s="10">
        <v>0.94539062499999993</v>
      </c>
      <c r="G705" s="10">
        <v>1.7563800000000001</v>
      </c>
      <c r="H705" s="10">
        <v>1.254176</v>
      </c>
      <c r="I705" s="10">
        <v>1.4252</v>
      </c>
      <c r="J705" s="10">
        <v>1.2938000000000001</v>
      </c>
      <c r="K705" s="10">
        <v>3.9268000000000001</v>
      </c>
      <c r="L705" s="10">
        <v>1.6095599999999999</v>
      </c>
      <c r="M705" s="10">
        <v>2.1809499999999997</v>
      </c>
      <c r="N705" s="10">
        <v>1.7054</v>
      </c>
      <c r="O705" s="10">
        <v>5.7595999999999998</v>
      </c>
      <c r="P705" s="10">
        <v>2.2050800000000002</v>
      </c>
      <c r="Q705" s="10">
        <v>2.8893999999999997</v>
      </c>
    </row>
    <row r="706" spans="1:17" x14ac:dyDescent="0.2">
      <c r="A706">
        <v>702</v>
      </c>
      <c r="B706" s="10">
        <v>0.85314000000000001</v>
      </c>
      <c r="C706" s="10">
        <v>2.7276916510081972</v>
      </c>
      <c r="D706" s="10">
        <v>1.04836</v>
      </c>
      <c r="E706" s="10">
        <v>1.37636</v>
      </c>
      <c r="F706" s="10">
        <v>0.9485937499999999</v>
      </c>
      <c r="G706" s="10">
        <v>1.7607600000000001</v>
      </c>
      <c r="H706" s="10">
        <v>1.2587520000000001</v>
      </c>
      <c r="I706" s="10">
        <v>1.4303999999999999</v>
      </c>
      <c r="J706" s="10">
        <v>1.2976000000000001</v>
      </c>
      <c r="K706" s="10">
        <v>3.9335999999999998</v>
      </c>
      <c r="L706" s="10">
        <v>1.61412</v>
      </c>
      <c r="M706" s="10">
        <v>2.1868999999999996</v>
      </c>
      <c r="N706" s="10">
        <v>1.7107999999999999</v>
      </c>
      <c r="O706" s="10">
        <v>5.7691999999999997</v>
      </c>
      <c r="P706" s="10">
        <v>2.2121599999999999</v>
      </c>
      <c r="Q706" s="10">
        <v>2.8988</v>
      </c>
    </row>
    <row r="707" spans="1:17" x14ac:dyDescent="0.2">
      <c r="A707">
        <v>703</v>
      </c>
      <c r="B707" s="10">
        <v>0.85570999999999997</v>
      </c>
      <c r="C707" s="10">
        <v>2.7323822926232415</v>
      </c>
      <c r="D707" s="10">
        <v>1.0515400000000001</v>
      </c>
      <c r="E707" s="10">
        <v>1.3805400000000001</v>
      </c>
      <c r="F707" s="10">
        <v>0.95179687499999999</v>
      </c>
      <c r="G707" s="10">
        <v>1.7651399999999999</v>
      </c>
      <c r="H707" s="10">
        <v>1.263328</v>
      </c>
      <c r="I707" s="10">
        <v>1.4356</v>
      </c>
      <c r="J707" s="10">
        <v>1.3014000000000001</v>
      </c>
      <c r="K707" s="10">
        <v>3.9403999999999999</v>
      </c>
      <c r="L707" s="10">
        <v>1.6186799999999999</v>
      </c>
      <c r="M707" s="10">
        <v>2.19285</v>
      </c>
      <c r="N707" s="10">
        <v>1.7161999999999999</v>
      </c>
      <c r="O707" s="10">
        <v>5.7788000000000004</v>
      </c>
      <c r="P707" s="10">
        <v>2.2192400000000001</v>
      </c>
      <c r="Q707" s="10">
        <v>2.9081999999999999</v>
      </c>
    </row>
    <row r="708" spans="1:17" x14ac:dyDescent="0.2">
      <c r="A708">
        <v>704</v>
      </c>
      <c r="B708" s="10">
        <v>0.85827999999999993</v>
      </c>
      <c r="C708" s="10">
        <v>2.7370729342382858</v>
      </c>
      <c r="D708" s="10">
        <v>1.0547200000000001</v>
      </c>
      <c r="E708" s="10">
        <v>1.3847200000000002</v>
      </c>
      <c r="F708" s="10">
        <v>0.95499999999999996</v>
      </c>
      <c r="G708" s="10">
        <v>1.76952</v>
      </c>
      <c r="H708" s="10">
        <v>1.2679040000000001</v>
      </c>
      <c r="I708" s="10">
        <v>1.4407999999999999</v>
      </c>
      <c r="J708" s="10">
        <v>1.3052000000000001</v>
      </c>
      <c r="K708" s="10">
        <v>3.9472</v>
      </c>
      <c r="L708" s="10">
        <v>1.62324</v>
      </c>
      <c r="M708" s="10">
        <v>2.1987999999999999</v>
      </c>
      <c r="N708" s="10">
        <v>1.7216</v>
      </c>
      <c r="O708" s="10">
        <v>5.7884000000000002</v>
      </c>
      <c r="P708" s="10">
        <v>2.2263199999999999</v>
      </c>
      <c r="Q708" s="10">
        <v>2.9175999999999997</v>
      </c>
    </row>
    <row r="709" spans="1:17" x14ac:dyDescent="0.2">
      <c r="A709">
        <v>705</v>
      </c>
      <c r="B709" s="10">
        <v>0.86085</v>
      </c>
      <c r="C709" s="10">
        <v>2.7417635758533301</v>
      </c>
      <c r="D709" s="10">
        <v>1.0579000000000001</v>
      </c>
      <c r="E709" s="10">
        <v>1.3889</v>
      </c>
      <c r="F709" s="10">
        <v>0.95820312499999993</v>
      </c>
      <c r="G709" s="10">
        <v>1.7739</v>
      </c>
      <c r="H709" s="10">
        <v>1.2724800000000001</v>
      </c>
      <c r="I709" s="10">
        <v>1.446</v>
      </c>
      <c r="J709" s="10">
        <v>1.3089999999999999</v>
      </c>
      <c r="K709" s="10">
        <v>3.9539999999999997</v>
      </c>
      <c r="L709" s="10">
        <v>1.6277999999999999</v>
      </c>
      <c r="M709" s="10">
        <v>2.2047499999999998</v>
      </c>
      <c r="N709" s="10">
        <v>1.7269999999999999</v>
      </c>
      <c r="O709" s="10">
        <v>5.798</v>
      </c>
      <c r="P709" s="10">
        <v>2.2334000000000001</v>
      </c>
      <c r="Q709" s="10">
        <v>2.927</v>
      </c>
    </row>
    <row r="710" spans="1:17" x14ac:dyDescent="0.2">
      <c r="A710">
        <v>706</v>
      </c>
      <c r="B710" s="10">
        <v>0.86341999999999997</v>
      </c>
      <c r="C710" s="10">
        <v>2.7464542174683744</v>
      </c>
      <c r="D710" s="10">
        <v>1.06108</v>
      </c>
      <c r="E710" s="10">
        <v>1.3930800000000001</v>
      </c>
      <c r="F710" s="10">
        <v>0.96140624999999991</v>
      </c>
      <c r="G710" s="10">
        <v>1.7782800000000001</v>
      </c>
      <c r="H710" s="10">
        <v>1.277056</v>
      </c>
      <c r="I710" s="10">
        <v>1.4511999999999998</v>
      </c>
      <c r="J710" s="10">
        <v>1.3128</v>
      </c>
      <c r="K710" s="10">
        <v>3.9607999999999999</v>
      </c>
      <c r="L710" s="10">
        <v>1.63236</v>
      </c>
      <c r="M710" s="10">
        <v>2.2106999999999997</v>
      </c>
      <c r="N710" s="10">
        <v>1.7323999999999999</v>
      </c>
      <c r="O710" s="10">
        <v>5.8075999999999999</v>
      </c>
      <c r="P710" s="10">
        <v>2.2404799999999998</v>
      </c>
      <c r="Q710" s="10">
        <v>2.9363999999999999</v>
      </c>
    </row>
    <row r="711" spans="1:17" x14ac:dyDescent="0.2">
      <c r="A711">
        <v>707</v>
      </c>
      <c r="B711" s="10">
        <v>0.86598999999999993</v>
      </c>
      <c r="C711" s="10">
        <v>2.7511448590834187</v>
      </c>
      <c r="D711" s="10">
        <v>1.06426</v>
      </c>
      <c r="E711" s="10">
        <v>1.3972600000000002</v>
      </c>
      <c r="F711" s="10">
        <v>0.96460937499999999</v>
      </c>
      <c r="G711" s="10">
        <v>1.7826599999999999</v>
      </c>
      <c r="H711" s="10">
        <v>1.2816320000000001</v>
      </c>
      <c r="I711" s="10">
        <v>1.4563999999999999</v>
      </c>
      <c r="J711" s="10">
        <v>1.3166</v>
      </c>
      <c r="K711" s="10">
        <v>3.9676</v>
      </c>
      <c r="L711" s="10">
        <v>1.6369199999999999</v>
      </c>
      <c r="M711" s="10">
        <v>2.21665</v>
      </c>
      <c r="N711" s="10">
        <v>1.7378</v>
      </c>
      <c r="O711" s="10">
        <v>5.8171999999999997</v>
      </c>
      <c r="P711" s="10">
        <v>2.24756</v>
      </c>
      <c r="Q711" s="10">
        <v>2.9457999999999998</v>
      </c>
    </row>
    <row r="712" spans="1:17" x14ac:dyDescent="0.2">
      <c r="A712">
        <v>708</v>
      </c>
      <c r="B712" s="10">
        <v>0.86856</v>
      </c>
      <c r="C712" s="10">
        <v>2.7558355006984629</v>
      </c>
      <c r="D712" s="10">
        <v>1.0674399999999999</v>
      </c>
      <c r="E712" s="10">
        <v>1.40144</v>
      </c>
      <c r="F712" s="10">
        <v>0.96781249999999996</v>
      </c>
      <c r="G712" s="10">
        <v>1.78704</v>
      </c>
      <c r="H712" s="10">
        <v>1.286208</v>
      </c>
      <c r="I712" s="10">
        <v>1.4616</v>
      </c>
      <c r="J712" s="10">
        <v>1.3204</v>
      </c>
      <c r="K712" s="10">
        <v>3.9743999999999997</v>
      </c>
      <c r="L712" s="10">
        <v>1.6414800000000001</v>
      </c>
      <c r="M712" s="10">
        <v>2.2225999999999999</v>
      </c>
      <c r="N712" s="10">
        <v>1.7432000000000001</v>
      </c>
      <c r="O712" s="10">
        <v>5.8268000000000004</v>
      </c>
      <c r="P712" s="10">
        <v>2.2546399999999998</v>
      </c>
      <c r="Q712" s="10">
        <v>2.9552</v>
      </c>
    </row>
    <row r="713" spans="1:17" x14ac:dyDescent="0.2">
      <c r="A713">
        <v>709</v>
      </c>
      <c r="B713" s="10">
        <v>0.87112999999999996</v>
      </c>
      <c r="C713" s="10">
        <v>2.7605261423135072</v>
      </c>
      <c r="D713" s="10">
        <v>1.0706200000000001</v>
      </c>
      <c r="E713" s="10">
        <v>1.4056200000000001</v>
      </c>
      <c r="F713" s="10">
        <v>0.97101562499999994</v>
      </c>
      <c r="G713" s="10">
        <v>1.79142</v>
      </c>
      <c r="H713" s="10">
        <v>1.2907840000000002</v>
      </c>
      <c r="I713" s="10">
        <v>1.4667999999999999</v>
      </c>
      <c r="J713" s="10">
        <v>1.3242</v>
      </c>
      <c r="K713" s="10">
        <v>3.9811999999999999</v>
      </c>
      <c r="L713" s="10">
        <v>1.6460399999999999</v>
      </c>
      <c r="M713" s="10">
        <v>2.2285499999999998</v>
      </c>
      <c r="N713" s="10">
        <v>1.7485999999999999</v>
      </c>
      <c r="O713" s="10">
        <v>5.8364000000000003</v>
      </c>
      <c r="P713" s="10">
        <v>2.26172</v>
      </c>
      <c r="Q713" s="10">
        <v>2.9645999999999999</v>
      </c>
    </row>
    <row r="714" spans="1:17" x14ac:dyDescent="0.2">
      <c r="A714">
        <v>710</v>
      </c>
      <c r="B714" s="10">
        <v>0.87369999999999992</v>
      </c>
      <c r="C714" s="10">
        <v>2.7652167839285515</v>
      </c>
      <c r="D714" s="10">
        <v>1.0738000000000001</v>
      </c>
      <c r="E714" s="10">
        <v>1.4098000000000002</v>
      </c>
      <c r="F714" s="10">
        <v>0.97421874999999991</v>
      </c>
      <c r="G714" s="10">
        <v>1.7958000000000001</v>
      </c>
      <c r="H714" s="10">
        <v>1.2953600000000001</v>
      </c>
      <c r="I714" s="10">
        <v>1.472</v>
      </c>
      <c r="J714" s="10">
        <v>1.3280000000000001</v>
      </c>
      <c r="K714" s="10">
        <v>3.988</v>
      </c>
      <c r="L714" s="10">
        <v>1.6506000000000001</v>
      </c>
      <c r="M714" s="10">
        <v>2.2344999999999997</v>
      </c>
      <c r="N714" s="10">
        <v>1.754</v>
      </c>
      <c r="O714" s="10">
        <v>5.8460000000000001</v>
      </c>
      <c r="P714" s="10">
        <v>2.2688000000000001</v>
      </c>
      <c r="Q714" s="10">
        <v>2.9739999999999998</v>
      </c>
    </row>
    <row r="715" spans="1:17" x14ac:dyDescent="0.2">
      <c r="A715">
        <v>711</v>
      </c>
      <c r="B715" s="10">
        <v>0.87626999999999999</v>
      </c>
      <c r="C715" s="10">
        <v>2.7699074255435958</v>
      </c>
      <c r="D715" s="10">
        <v>1.07698</v>
      </c>
      <c r="E715" s="10">
        <v>1.41398</v>
      </c>
      <c r="F715" s="10">
        <v>0.977421875</v>
      </c>
      <c r="G715" s="10">
        <v>1.8001799999999999</v>
      </c>
      <c r="H715" s="10">
        <v>1.299936</v>
      </c>
      <c r="I715" s="10">
        <v>1.4771999999999998</v>
      </c>
      <c r="J715" s="10">
        <v>1.3318000000000001</v>
      </c>
      <c r="K715" s="10">
        <v>3.9947999999999997</v>
      </c>
      <c r="L715" s="10">
        <v>1.65516</v>
      </c>
      <c r="M715" s="10">
        <v>2.2404500000000001</v>
      </c>
      <c r="N715" s="10">
        <v>1.7594000000000001</v>
      </c>
      <c r="O715" s="10">
        <v>5.8555999999999999</v>
      </c>
      <c r="P715" s="10">
        <v>2.2758799999999999</v>
      </c>
      <c r="Q715" s="10">
        <v>2.9834000000000001</v>
      </c>
    </row>
    <row r="716" spans="1:17" x14ac:dyDescent="0.2">
      <c r="A716">
        <v>712</v>
      </c>
      <c r="B716" s="10">
        <v>0.87883999999999995</v>
      </c>
      <c r="C716" s="10">
        <v>2.7745980671586401</v>
      </c>
      <c r="D716" s="10">
        <v>1.08016</v>
      </c>
      <c r="E716" s="10">
        <v>1.4181600000000001</v>
      </c>
      <c r="F716" s="10">
        <v>0.98062499999999997</v>
      </c>
      <c r="G716" s="10">
        <v>1.8045599999999999</v>
      </c>
      <c r="H716" s="10">
        <v>1.3045120000000001</v>
      </c>
      <c r="I716" s="10">
        <v>1.4823999999999999</v>
      </c>
      <c r="J716" s="10">
        <v>1.3356000000000001</v>
      </c>
      <c r="K716" s="10">
        <v>4.0015999999999998</v>
      </c>
      <c r="L716" s="10">
        <v>1.6597200000000001</v>
      </c>
      <c r="M716" s="10">
        <v>2.2464</v>
      </c>
      <c r="N716" s="10">
        <v>1.7647999999999999</v>
      </c>
      <c r="O716" s="10">
        <v>5.8651999999999997</v>
      </c>
      <c r="P716" s="10">
        <v>2.2829600000000001</v>
      </c>
      <c r="Q716" s="10">
        <v>2.9927999999999999</v>
      </c>
    </row>
    <row r="717" spans="1:17" x14ac:dyDescent="0.2">
      <c r="A717">
        <v>713</v>
      </c>
      <c r="B717" s="10">
        <v>0.88141000000000003</v>
      </c>
      <c r="C717" s="10">
        <v>2.7792887087736844</v>
      </c>
      <c r="D717" s="10">
        <v>1.08334</v>
      </c>
      <c r="E717" s="10">
        <v>1.4223400000000002</v>
      </c>
      <c r="F717" s="10">
        <v>0.98382812499999994</v>
      </c>
      <c r="G717" s="10">
        <v>1.80894</v>
      </c>
      <c r="H717" s="10">
        <v>1.309088</v>
      </c>
      <c r="I717" s="10">
        <v>1.4876</v>
      </c>
      <c r="J717" s="10">
        <v>1.3393999999999999</v>
      </c>
      <c r="K717" s="10">
        <v>4.0084</v>
      </c>
      <c r="L717" s="10">
        <v>1.66428</v>
      </c>
      <c r="M717" s="10">
        <v>2.2523499999999999</v>
      </c>
      <c r="N717" s="10">
        <v>1.7702</v>
      </c>
      <c r="O717" s="10">
        <v>5.8747999999999996</v>
      </c>
      <c r="P717" s="10">
        <v>2.2900399999999999</v>
      </c>
      <c r="Q717" s="10">
        <v>3.0021999999999998</v>
      </c>
    </row>
    <row r="718" spans="1:17" x14ac:dyDescent="0.2">
      <c r="A718">
        <v>714</v>
      </c>
      <c r="B718" s="10">
        <v>0.88397999999999999</v>
      </c>
      <c r="C718" s="10">
        <v>2.7839793503887287</v>
      </c>
      <c r="D718" s="10">
        <v>1.0865200000000002</v>
      </c>
      <c r="E718" s="10">
        <v>1.42652</v>
      </c>
      <c r="F718" s="10">
        <v>0.98703124999999992</v>
      </c>
      <c r="G718" s="10">
        <v>1.81332</v>
      </c>
      <c r="H718" s="10">
        <v>1.3136639999999999</v>
      </c>
      <c r="I718" s="10">
        <v>1.4927999999999999</v>
      </c>
      <c r="J718" s="10">
        <v>1.3431999999999999</v>
      </c>
      <c r="K718" s="10">
        <v>4.0152000000000001</v>
      </c>
      <c r="L718" s="10">
        <v>1.6688399999999999</v>
      </c>
      <c r="M718" s="10">
        <v>2.2582999999999998</v>
      </c>
      <c r="N718" s="10">
        <v>1.7756000000000001</v>
      </c>
      <c r="O718" s="10">
        <v>5.8844000000000003</v>
      </c>
      <c r="P718" s="10">
        <v>2.2971200000000001</v>
      </c>
      <c r="Q718" s="10">
        <v>3.0116000000000001</v>
      </c>
    </row>
    <row r="719" spans="1:17" x14ac:dyDescent="0.2">
      <c r="A719">
        <v>715</v>
      </c>
      <c r="B719" s="10">
        <v>0.88654999999999995</v>
      </c>
      <c r="C719" s="10">
        <v>2.788669992003773</v>
      </c>
      <c r="D719" s="10">
        <v>1.0897000000000001</v>
      </c>
      <c r="E719" s="10">
        <v>1.4307000000000001</v>
      </c>
      <c r="F719" s="10">
        <v>0.99023437499999989</v>
      </c>
      <c r="G719" s="10">
        <v>1.8177000000000001</v>
      </c>
      <c r="H719" s="10">
        <v>1.3182400000000001</v>
      </c>
      <c r="I719" s="10">
        <v>1.498</v>
      </c>
      <c r="J719" s="10">
        <v>1.347</v>
      </c>
      <c r="K719" s="10">
        <v>4.0220000000000002</v>
      </c>
      <c r="L719" s="10">
        <v>1.6734</v>
      </c>
      <c r="M719" s="10">
        <v>2.2642499999999997</v>
      </c>
      <c r="N719" s="10">
        <v>1.7809999999999999</v>
      </c>
      <c r="O719" s="10">
        <v>5.8940000000000001</v>
      </c>
      <c r="P719" s="10">
        <v>2.3041999999999998</v>
      </c>
      <c r="Q719" s="10">
        <v>3.0209999999999999</v>
      </c>
    </row>
    <row r="720" spans="1:17" x14ac:dyDescent="0.2">
      <c r="A720">
        <v>716</v>
      </c>
      <c r="B720" s="10">
        <v>0.88912000000000002</v>
      </c>
      <c r="C720" s="10">
        <v>2.7933606336188173</v>
      </c>
      <c r="D720" s="10">
        <v>1.0928800000000001</v>
      </c>
      <c r="E720" s="10">
        <v>1.4348800000000002</v>
      </c>
      <c r="F720" s="10">
        <v>0.99343749999999997</v>
      </c>
      <c r="G720" s="10">
        <v>1.8220799999999999</v>
      </c>
      <c r="H720" s="10">
        <v>1.322816</v>
      </c>
      <c r="I720" s="10">
        <v>1.5031999999999999</v>
      </c>
      <c r="J720" s="10">
        <v>1.3508</v>
      </c>
      <c r="K720" s="10">
        <v>4.0287999999999995</v>
      </c>
      <c r="L720" s="10">
        <v>1.6779599999999999</v>
      </c>
      <c r="M720" s="10">
        <v>2.2702</v>
      </c>
      <c r="N720" s="10">
        <v>1.7864</v>
      </c>
      <c r="O720" s="10">
        <v>5.9036</v>
      </c>
      <c r="P720" s="10">
        <v>2.31128</v>
      </c>
      <c r="Q720" s="10">
        <v>3.0303999999999998</v>
      </c>
    </row>
    <row r="721" spans="1:17" x14ac:dyDescent="0.2">
      <c r="A721">
        <v>717</v>
      </c>
      <c r="B721" s="10">
        <v>0.89168999999999998</v>
      </c>
      <c r="C721" s="10">
        <v>2.7980512752338615</v>
      </c>
      <c r="D721" s="10">
        <v>1.09606</v>
      </c>
      <c r="E721" s="10">
        <v>1.43906</v>
      </c>
      <c r="F721" s="10">
        <v>0.99664062499999995</v>
      </c>
      <c r="G721" s="10">
        <v>1.82646</v>
      </c>
      <c r="H721" s="10">
        <v>1.3273920000000001</v>
      </c>
      <c r="I721" s="10">
        <v>1.5084</v>
      </c>
      <c r="J721" s="10">
        <v>1.3546</v>
      </c>
      <c r="K721" s="10">
        <v>4.0355999999999996</v>
      </c>
      <c r="L721" s="10">
        <v>1.68252</v>
      </c>
      <c r="M721" s="10">
        <v>2.2761499999999999</v>
      </c>
      <c r="N721" s="10">
        <v>1.7918000000000001</v>
      </c>
      <c r="O721" s="10">
        <v>5.9131999999999998</v>
      </c>
      <c r="P721" s="10">
        <v>2.3183600000000002</v>
      </c>
      <c r="Q721" s="10">
        <v>3.0398000000000001</v>
      </c>
    </row>
    <row r="722" spans="1:17" x14ac:dyDescent="0.2">
      <c r="A722">
        <v>718</v>
      </c>
      <c r="B722" s="10">
        <v>0.89425999999999994</v>
      </c>
      <c r="C722" s="10">
        <v>2.8027419168489058</v>
      </c>
      <c r="D722" s="10">
        <v>1.09924</v>
      </c>
      <c r="E722" s="10">
        <v>1.4432400000000001</v>
      </c>
      <c r="F722" s="10">
        <v>0.99984374999999992</v>
      </c>
      <c r="G722" s="10">
        <v>1.83084</v>
      </c>
      <c r="H722" s="10">
        <v>1.331968</v>
      </c>
      <c r="I722" s="10">
        <v>1.5135999999999998</v>
      </c>
      <c r="J722" s="10">
        <v>1.3584000000000001</v>
      </c>
      <c r="K722" s="10">
        <v>4.0423999999999998</v>
      </c>
      <c r="L722" s="10">
        <v>1.6870799999999999</v>
      </c>
      <c r="M722" s="10">
        <v>2.2820999999999998</v>
      </c>
      <c r="N722" s="10">
        <v>1.7971999999999999</v>
      </c>
      <c r="O722" s="10">
        <v>5.9227999999999996</v>
      </c>
      <c r="P722" s="10">
        <v>2.32544</v>
      </c>
      <c r="Q722" s="10">
        <v>3.0491999999999999</v>
      </c>
    </row>
    <row r="723" spans="1:17" x14ac:dyDescent="0.2">
      <c r="A723">
        <v>719</v>
      </c>
      <c r="B723" s="10">
        <v>0.89683000000000002</v>
      </c>
      <c r="C723" s="10">
        <v>2.8074325584639501</v>
      </c>
      <c r="D723" s="10">
        <v>1.10242</v>
      </c>
      <c r="E723" s="10">
        <v>1.4474200000000002</v>
      </c>
      <c r="F723" s="10">
        <v>1.0030468749999999</v>
      </c>
      <c r="G723" s="10">
        <v>1.8352200000000001</v>
      </c>
      <c r="H723" s="10">
        <v>1.336544</v>
      </c>
      <c r="I723" s="10">
        <v>1.5187999999999999</v>
      </c>
      <c r="J723" s="10">
        <v>1.3622000000000001</v>
      </c>
      <c r="K723" s="10">
        <v>4.0491999999999999</v>
      </c>
      <c r="L723" s="10">
        <v>1.69164</v>
      </c>
      <c r="M723" s="10">
        <v>2.2880499999999997</v>
      </c>
      <c r="N723" s="10">
        <v>1.8026</v>
      </c>
      <c r="O723" s="10">
        <v>5.9324000000000003</v>
      </c>
      <c r="P723" s="10">
        <v>2.3325200000000001</v>
      </c>
      <c r="Q723" s="10">
        <v>3.0585999999999998</v>
      </c>
    </row>
    <row r="724" spans="1:17" x14ac:dyDescent="0.2">
      <c r="A724">
        <v>720</v>
      </c>
      <c r="B724" s="10">
        <v>0.89939999999999998</v>
      </c>
      <c r="C724" s="10">
        <v>2.8121232000789944</v>
      </c>
      <c r="D724" s="10">
        <v>1.1056000000000001</v>
      </c>
      <c r="E724" s="10">
        <v>1.4516</v>
      </c>
      <c r="F724" s="10">
        <v>1.0062499999999999</v>
      </c>
      <c r="G724" s="10">
        <v>1.8395999999999999</v>
      </c>
      <c r="H724" s="10">
        <v>1.3411200000000001</v>
      </c>
      <c r="I724" s="10">
        <v>1.524</v>
      </c>
      <c r="J724" s="10">
        <v>1.3660000000000001</v>
      </c>
      <c r="K724" s="10">
        <v>4.056</v>
      </c>
      <c r="L724" s="10">
        <v>1.6961999999999999</v>
      </c>
      <c r="M724" s="10">
        <v>2.294</v>
      </c>
      <c r="N724" s="10">
        <v>1.8080000000000001</v>
      </c>
      <c r="O724" s="10">
        <v>5.9420000000000002</v>
      </c>
      <c r="P724" s="10">
        <v>2.3395999999999999</v>
      </c>
      <c r="Q724" s="10">
        <v>3.0680000000000001</v>
      </c>
    </row>
    <row r="725" spans="1:17" x14ac:dyDescent="0.2">
      <c r="A725">
        <v>721</v>
      </c>
      <c r="B725" s="10">
        <v>0.90196999999999994</v>
      </c>
      <c r="C725" s="10">
        <v>2.8168138416940387</v>
      </c>
      <c r="D725" s="10">
        <v>1.1087800000000001</v>
      </c>
      <c r="E725" s="10">
        <v>1.4557800000000001</v>
      </c>
      <c r="F725" s="10">
        <v>1.0094531249999998</v>
      </c>
      <c r="G725" s="10">
        <v>1.84398</v>
      </c>
      <c r="H725" s="10">
        <v>1.345696</v>
      </c>
      <c r="I725" s="10">
        <v>1.5291999999999999</v>
      </c>
      <c r="J725" s="10">
        <v>1.3697999999999999</v>
      </c>
      <c r="K725" s="10">
        <v>4.0628000000000002</v>
      </c>
      <c r="L725" s="10">
        <v>1.70076</v>
      </c>
      <c r="M725" s="10">
        <v>2.2999499999999999</v>
      </c>
      <c r="N725" s="10">
        <v>1.8133999999999999</v>
      </c>
      <c r="O725" s="10">
        <v>5.9516</v>
      </c>
      <c r="P725" s="10">
        <v>2.3466800000000001</v>
      </c>
      <c r="Q725" s="10">
        <v>3.0773999999999999</v>
      </c>
    </row>
    <row r="726" spans="1:17" x14ac:dyDescent="0.2">
      <c r="A726">
        <v>722</v>
      </c>
      <c r="B726" s="10">
        <v>0.90454000000000001</v>
      </c>
      <c r="C726" s="10">
        <v>2.821504483309083</v>
      </c>
      <c r="D726" s="10">
        <v>1.1119600000000001</v>
      </c>
      <c r="E726" s="10">
        <v>1.4599600000000001</v>
      </c>
      <c r="F726" s="10">
        <v>1.01265625</v>
      </c>
      <c r="G726" s="10">
        <v>1.84836</v>
      </c>
      <c r="H726" s="10">
        <v>1.3502720000000001</v>
      </c>
      <c r="I726" s="10">
        <v>1.5344</v>
      </c>
      <c r="J726" s="10">
        <v>1.3735999999999999</v>
      </c>
      <c r="K726" s="10">
        <v>4.0695999999999994</v>
      </c>
      <c r="L726" s="10">
        <v>1.7053199999999999</v>
      </c>
      <c r="M726" s="10">
        <v>2.3058999999999998</v>
      </c>
      <c r="N726" s="10">
        <v>1.8188</v>
      </c>
      <c r="O726" s="10">
        <v>5.9611999999999998</v>
      </c>
      <c r="P726" s="10">
        <v>2.3537599999999999</v>
      </c>
      <c r="Q726" s="10">
        <v>3.0867999999999998</v>
      </c>
    </row>
    <row r="727" spans="1:17" x14ac:dyDescent="0.2">
      <c r="A727">
        <v>723</v>
      </c>
      <c r="B727" s="10">
        <v>0.90710999999999997</v>
      </c>
      <c r="C727" s="10">
        <v>2.8261951249241273</v>
      </c>
      <c r="D727" s="10">
        <v>1.11514</v>
      </c>
      <c r="E727" s="10">
        <v>1.46414</v>
      </c>
      <c r="F727" s="10">
        <v>1.015859375</v>
      </c>
      <c r="G727" s="10">
        <v>1.8527400000000001</v>
      </c>
      <c r="H727" s="10">
        <v>1.3548480000000001</v>
      </c>
      <c r="I727" s="10">
        <v>1.5395999999999999</v>
      </c>
      <c r="J727" s="10">
        <v>1.3774</v>
      </c>
      <c r="K727" s="10">
        <v>4.0763999999999996</v>
      </c>
      <c r="L727" s="10">
        <v>1.7098800000000001</v>
      </c>
      <c r="M727" s="10">
        <v>2.3118499999999997</v>
      </c>
      <c r="N727" s="10">
        <v>1.8242</v>
      </c>
      <c r="O727" s="10">
        <v>5.9707999999999997</v>
      </c>
      <c r="P727" s="10">
        <v>2.36084</v>
      </c>
      <c r="Q727" s="10">
        <v>3.0962000000000001</v>
      </c>
    </row>
    <row r="728" spans="1:17" x14ac:dyDescent="0.2">
      <c r="A728">
        <v>724</v>
      </c>
      <c r="B728" s="10">
        <v>0.90967999999999993</v>
      </c>
      <c r="C728" s="10">
        <v>2.8308857665391716</v>
      </c>
      <c r="D728" s="10">
        <v>1.11832</v>
      </c>
      <c r="E728" s="10">
        <v>1.4683200000000001</v>
      </c>
      <c r="F728" s="10">
        <v>1.0190625</v>
      </c>
      <c r="G728" s="10">
        <v>1.8571199999999999</v>
      </c>
      <c r="H728" s="10">
        <v>1.359424</v>
      </c>
      <c r="I728" s="10">
        <v>1.5448</v>
      </c>
      <c r="J728" s="10">
        <v>1.3812</v>
      </c>
      <c r="K728" s="10">
        <v>4.0831999999999997</v>
      </c>
      <c r="L728" s="10">
        <v>1.71444</v>
      </c>
      <c r="M728" s="10">
        <v>2.3178000000000001</v>
      </c>
      <c r="N728" s="10">
        <v>1.8296000000000001</v>
      </c>
      <c r="O728" s="10">
        <v>5.9804000000000004</v>
      </c>
      <c r="P728" s="10">
        <v>2.3679199999999998</v>
      </c>
      <c r="Q728" s="10">
        <v>3.1055999999999999</v>
      </c>
    </row>
    <row r="729" spans="1:17" x14ac:dyDescent="0.2">
      <c r="A729">
        <v>725</v>
      </c>
      <c r="B729" s="10">
        <v>0.91225000000000001</v>
      </c>
      <c r="C729" s="10">
        <v>2.8355764081542159</v>
      </c>
      <c r="D729" s="10">
        <v>1.1215000000000002</v>
      </c>
      <c r="E729" s="10">
        <v>1.4725000000000001</v>
      </c>
      <c r="F729" s="10">
        <v>1.022265625</v>
      </c>
      <c r="G729" s="10">
        <v>1.8614999999999999</v>
      </c>
      <c r="H729" s="10">
        <v>1.3640000000000001</v>
      </c>
      <c r="I729" s="10">
        <v>1.5499999999999998</v>
      </c>
      <c r="J729" s="10">
        <v>1.385</v>
      </c>
      <c r="K729" s="10">
        <v>4.09</v>
      </c>
      <c r="L729" s="10">
        <v>1.7189999999999999</v>
      </c>
      <c r="M729" s="10">
        <v>2.32375</v>
      </c>
      <c r="N729" s="10">
        <v>1.835</v>
      </c>
      <c r="O729" s="10">
        <v>5.99</v>
      </c>
      <c r="P729" s="10">
        <v>2.375</v>
      </c>
      <c r="Q729" s="10">
        <v>3.1149999999999998</v>
      </c>
    </row>
    <row r="730" spans="1:17" x14ac:dyDescent="0.2">
      <c r="A730">
        <v>726</v>
      </c>
      <c r="B730" s="10">
        <v>0.91481999999999997</v>
      </c>
      <c r="C730" s="10">
        <v>2.8402670497692601</v>
      </c>
      <c r="D730" s="10">
        <v>1.1246800000000001</v>
      </c>
      <c r="E730" s="10">
        <v>1.47668</v>
      </c>
      <c r="F730" s="10">
        <v>1.0254687499999999</v>
      </c>
      <c r="G730" s="10">
        <v>1.86588</v>
      </c>
      <c r="H730" s="10">
        <v>1.368576</v>
      </c>
      <c r="I730" s="10">
        <v>1.5551999999999999</v>
      </c>
      <c r="J730" s="10">
        <v>1.3888</v>
      </c>
      <c r="K730" s="10">
        <v>4.0968</v>
      </c>
      <c r="L730" s="10">
        <v>1.72356</v>
      </c>
      <c r="M730" s="10">
        <v>2.3296999999999999</v>
      </c>
      <c r="N730" s="10">
        <v>1.8404</v>
      </c>
      <c r="O730" s="10">
        <v>5.9996</v>
      </c>
      <c r="P730" s="10">
        <v>2.3820800000000002</v>
      </c>
      <c r="Q730" s="10">
        <v>3.1244000000000001</v>
      </c>
    </row>
    <row r="731" spans="1:17" x14ac:dyDescent="0.2">
      <c r="A731">
        <v>727</v>
      </c>
      <c r="B731" s="10">
        <v>0.91738999999999993</v>
      </c>
      <c r="C731" s="10">
        <v>2.8449576913843044</v>
      </c>
      <c r="D731" s="10">
        <v>1.1278600000000001</v>
      </c>
      <c r="E731" s="10">
        <v>1.4808600000000001</v>
      </c>
      <c r="F731" s="10">
        <v>1.0286718749999999</v>
      </c>
      <c r="G731" s="10">
        <v>1.87026</v>
      </c>
      <c r="H731" s="10">
        <v>1.3731520000000002</v>
      </c>
      <c r="I731" s="10">
        <v>1.5604</v>
      </c>
      <c r="J731" s="10">
        <v>1.3926000000000001</v>
      </c>
      <c r="K731" s="10">
        <v>4.1036000000000001</v>
      </c>
      <c r="L731" s="10">
        <v>1.7281199999999999</v>
      </c>
      <c r="M731" s="10">
        <v>2.3356499999999998</v>
      </c>
      <c r="N731" s="10">
        <v>1.8458000000000001</v>
      </c>
      <c r="O731" s="10">
        <v>6.0091999999999999</v>
      </c>
      <c r="P731" s="10">
        <v>2.38916</v>
      </c>
      <c r="Q731" s="10">
        <v>3.1337999999999999</v>
      </c>
    </row>
    <row r="732" spans="1:17" x14ac:dyDescent="0.2">
      <c r="A732">
        <v>728</v>
      </c>
      <c r="B732" s="10">
        <v>0.91996</v>
      </c>
      <c r="C732" s="10">
        <v>2.8496483329993487</v>
      </c>
      <c r="D732" s="10">
        <v>1.13104</v>
      </c>
      <c r="E732" s="10">
        <v>1.4850400000000001</v>
      </c>
      <c r="F732" s="10">
        <v>1.0318749999999999</v>
      </c>
      <c r="G732" s="10">
        <v>1.8746400000000001</v>
      </c>
      <c r="H732" s="10">
        <v>1.3777280000000001</v>
      </c>
      <c r="I732" s="10">
        <v>1.5655999999999999</v>
      </c>
      <c r="J732" s="10">
        <v>1.3964000000000001</v>
      </c>
      <c r="K732" s="10">
        <v>4.1104000000000003</v>
      </c>
      <c r="L732" s="10">
        <v>1.73268</v>
      </c>
      <c r="M732" s="10">
        <v>2.3415999999999997</v>
      </c>
      <c r="N732" s="10">
        <v>1.8512</v>
      </c>
      <c r="O732" s="10">
        <v>6.0187999999999997</v>
      </c>
      <c r="P732" s="10">
        <v>2.3962400000000001</v>
      </c>
      <c r="Q732" s="10">
        <v>3.1431999999999998</v>
      </c>
    </row>
    <row r="733" spans="1:17" x14ac:dyDescent="0.2">
      <c r="A733">
        <v>729</v>
      </c>
      <c r="B733" s="10">
        <v>0.92252999999999996</v>
      </c>
      <c r="C733" s="10">
        <v>2.854338974614393</v>
      </c>
      <c r="D733" s="10">
        <v>1.13422</v>
      </c>
      <c r="E733" s="10">
        <v>1.48922</v>
      </c>
      <c r="F733" s="10">
        <v>1.0350781249999998</v>
      </c>
      <c r="G733" s="10">
        <v>1.8790199999999999</v>
      </c>
      <c r="H733" s="10">
        <v>1.382304</v>
      </c>
      <c r="I733" s="10">
        <v>1.5708</v>
      </c>
      <c r="J733" s="10">
        <v>1.4002000000000001</v>
      </c>
      <c r="K733" s="10">
        <v>4.1171999999999995</v>
      </c>
      <c r="L733" s="10">
        <v>1.7372399999999999</v>
      </c>
      <c r="M733" s="10">
        <v>2.34755</v>
      </c>
      <c r="N733" s="10">
        <v>1.8566</v>
      </c>
      <c r="O733" s="10">
        <v>6.0284000000000004</v>
      </c>
      <c r="P733" s="10">
        <v>2.4033199999999999</v>
      </c>
      <c r="Q733" s="10">
        <v>3.1526000000000001</v>
      </c>
    </row>
    <row r="734" spans="1:17" x14ac:dyDescent="0.2">
      <c r="A734">
        <v>730</v>
      </c>
      <c r="B734" s="10">
        <v>0.92510000000000003</v>
      </c>
      <c r="C734" s="10">
        <v>2.8590296162294373</v>
      </c>
      <c r="D734" s="10">
        <v>1.1374</v>
      </c>
      <c r="E734" s="10">
        <v>1.4934000000000001</v>
      </c>
      <c r="F734" s="10">
        <v>1.03828125</v>
      </c>
      <c r="G734" s="10">
        <v>1.8834</v>
      </c>
      <c r="H734" s="10">
        <v>1.3868800000000001</v>
      </c>
      <c r="I734" s="10">
        <v>1.5759999999999998</v>
      </c>
      <c r="J734" s="10">
        <v>1.4039999999999999</v>
      </c>
      <c r="K734" s="10">
        <v>4.1239999999999997</v>
      </c>
      <c r="L734" s="10">
        <v>1.7418</v>
      </c>
      <c r="M734" s="10">
        <v>2.3534999999999999</v>
      </c>
      <c r="N734" s="10">
        <v>1.8620000000000001</v>
      </c>
      <c r="O734" s="10">
        <v>6.0380000000000003</v>
      </c>
      <c r="P734" s="10">
        <v>2.4104000000000001</v>
      </c>
      <c r="Q734" s="10">
        <v>3.1619999999999999</v>
      </c>
    </row>
    <row r="735" spans="1:17" x14ac:dyDescent="0.2">
      <c r="A735">
        <v>731</v>
      </c>
      <c r="B735" s="10">
        <v>0.92766999999999999</v>
      </c>
      <c r="C735" s="10">
        <v>2.8637202578444816</v>
      </c>
      <c r="D735" s="10">
        <v>1.1405800000000001</v>
      </c>
      <c r="E735" s="10">
        <v>1.4975800000000001</v>
      </c>
      <c r="F735" s="10">
        <v>1.041484375</v>
      </c>
      <c r="G735" s="10">
        <v>1.88778</v>
      </c>
      <c r="H735" s="10">
        <v>1.391456</v>
      </c>
      <c r="I735" s="10">
        <v>1.5811999999999999</v>
      </c>
      <c r="J735" s="10">
        <v>1.4077999999999999</v>
      </c>
      <c r="K735" s="10">
        <v>4.1307999999999998</v>
      </c>
      <c r="L735" s="10">
        <v>1.7463599999999999</v>
      </c>
      <c r="M735" s="10">
        <v>2.3594499999999998</v>
      </c>
      <c r="N735" s="10">
        <v>1.8673999999999999</v>
      </c>
      <c r="O735" s="10">
        <v>6.0476000000000001</v>
      </c>
      <c r="P735" s="10">
        <v>2.4174799999999999</v>
      </c>
      <c r="Q735" s="10">
        <v>3.1713999999999998</v>
      </c>
    </row>
    <row r="736" spans="1:17" x14ac:dyDescent="0.2">
      <c r="A736">
        <v>732</v>
      </c>
      <c r="B736" s="10">
        <v>0.93023999999999996</v>
      </c>
      <c r="C736" s="10">
        <v>2.8684108994595259</v>
      </c>
      <c r="D736" s="10">
        <v>1.1437600000000001</v>
      </c>
      <c r="E736" s="10">
        <v>1.50176</v>
      </c>
      <c r="F736" s="10">
        <v>1.0446875</v>
      </c>
      <c r="G736" s="10">
        <v>1.8921600000000001</v>
      </c>
      <c r="H736" s="10">
        <v>1.3960319999999999</v>
      </c>
      <c r="I736" s="10">
        <v>1.5864</v>
      </c>
      <c r="J736" s="10">
        <v>1.4116</v>
      </c>
      <c r="K736" s="10">
        <v>4.1375999999999999</v>
      </c>
      <c r="L736" s="10">
        <v>1.75092</v>
      </c>
      <c r="M736" s="10">
        <v>2.3653999999999997</v>
      </c>
      <c r="N736" s="10">
        <v>1.8728</v>
      </c>
      <c r="O736" s="10">
        <v>6.0571999999999999</v>
      </c>
      <c r="P736" s="10">
        <v>2.42456</v>
      </c>
      <c r="Q736" s="10">
        <v>3.1808000000000001</v>
      </c>
    </row>
    <row r="737" spans="1:17" x14ac:dyDescent="0.2">
      <c r="A737">
        <v>733</v>
      </c>
      <c r="B737" s="10">
        <v>0.93281000000000003</v>
      </c>
      <c r="C737" s="10">
        <v>2.8731015410745702</v>
      </c>
      <c r="D737" s="10">
        <v>1.1469400000000001</v>
      </c>
      <c r="E737" s="10">
        <v>1.5059400000000001</v>
      </c>
      <c r="F737" s="10">
        <v>1.047890625</v>
      </c>
      <c r="G737" s="10">
        <v>1.8965399999999999</v>
      </c>
      <c r="H737" s="10">
        <v>1.4006080000000001</v>
      </c>
      <c r="I737" s="10">
        <v>1.5915999999999999</v>
      </c>
      <c r="J737" s="10">
        <v>1.4154</v>
      </c>
      <c r="K737" s="10">
        <v>4.1444000000000001</v>
      </c>
      <c r="L737" s="10">
        <v>1.7554799999999999</v>
      </c>
      <c r="M737" s="10">
        <v>2.3713500000000001</v>
      </c>
      <c r="N737" s="10">
        <v>1.8782000000000001</v>
      </c>
      <c r="O737" s="10">
        <v>6.0667999999999997</v>
      </c>
      <c r="P737" s="10">
        <v>2.4316399999999998</v>
      </c>
      <c r="Q737" s="10">
        <v>3.1901999999999999</v>
      </c>
    </row>
    <row r="738" spans="1:17" x14ac:dyDescent="0.2">
      <c r="A738">
        <v>734</v>
      </c>
      <c r="B738" s="10">
        <v>0.93537999999999999</v>
      </c>
      <c r="C738" s="10">
        <v>2.8777921826896145</v>
      </c>
      <c r="D738" s="10">
        <v>1.15012</v>
      </c>
      <c r="E738" s="10">
        <v>1.5101200000000001</v>
      </c>
      <c r="F738" s="10">
        <v>1.0510937499999999</v>
      </c>
      <c r="G738" s="10">
        <v>1.9009199999999999</v>
      </c>
      <c r="H738" s="10">
        <v>1.405184</v>
      </c>
      <c r="I738" s="10">
        <v>1.5968</v>
      </c>
      <c r="J738" s="10">
        <v>1.4192</v>
      </c>
      <c r="K738" s="10">
        <v>4.1512000000000002</v>
      </c>
      <c r="L738" s="10">
        <v>1.76004</v>
      </c>
      <c r="M738" s="10">
        <v>2.3773</v>
      </c>
      <c r="N738" s="10">
        <v>1.8835999999999999</v>
      </c>
      <c r="O738" s="10">
        <v>6.0763999999999996</v>
      </c>
      <c r="P738" s="10">
        <v>2.43872</v>
      </c>
      <c r="Q738" s="10">
        <v>3.1995999999999998</v>
      </c>
    </row>
    <row r="739" spans="1:17" x14ac:dyDescent="0.2">
      <c r="A739">
        <v>735</v>
      </c>
      <c r="B739" s="10">
        <v>0.93794999999999995</v>
      </c>
      <c r="C739" s="10">
        <v>2.8824828243046587</v>
      </c>
      <c r="D739" s="10">
        <v>1.1533</v>
      </c>
      <c r="E739" s="10">
        <v>1.5143</v>
      </c>
      <c r="F739" s="10">
        <v>1.0542968749999999</v>
      </c>
      <c r="G739" s="10">
        <v>1.9053</v>
      </c>
      <c r="H739" s="10">
        <v>1.4097600000000001</v>
      </c>
      <c r="I739" s="10">
        <v>1.6019999999999999</v>
      </c>
      <c r="J739" s="10">
        <v>1.423</v>
      </c>
      <c r="K739" s="10">
        <v>4.1579999999999995</v>
      </c>
      <c r="L739" s="10">
        <v>1.7645999999999999</v>
      </c>
      <c r="M739" s="10">
        <v>2.3832499999999999</v>
      </c>
      <c r="N739" s="10">
        <v>1.889</v>
      </c>
      <c r="O739" s="10">
        <v>6.0860000000000003</v>
      </c>
      <c r="P739" s="10">
        <v>2.4458000000000002</v>
      </c>
      <c r="Q739" s="10">
        <v>3.2090000000000001</v>
      </c>
    </row>
    <row r="740" spans="1:17" x14ac:dyDescent="0.2">
      <c r="A740">
        <v>736</v>
      </c>
      <c r="B740" s="10">
        <v>0.94052000000000002</v>
      </c>
      <c r="C740" s="10">
        <v>2.887173465919703</v>
      </c>
      <c r="D740" s="10">
        <v>1.15648</v>
      </c>
      <c r="E740" s="10">
        <v>1.5184800000000001</v>
      </c>
      <c r="F740" s="10">
        <v>1.0574999999999999</v>
      </c>
      <c r="G740" s="10">
        <v>1.90968</v>
      </c>
      <c r="H740" s="10">
        <v>1.414336</v>
      </c>
      <c r="I740" s="10">
        <v>1.6072</v>
      </c>
      <c r="J740" s="10">
        <v>1.4268000000000001</v>
      </c>
      <c r="K740" s="10">
        <v>4.1647999999999996</v>
      </c>
      <c r="L740" s="10">
        <v>1.7691600000000001</v>
      </c>
      <c r="M740" s="10">
        <v>2.3891999999999998</v>
      </c>
      <c r="N740" s="10">
        <v>1.8944000000000001</v>
      </c>
      <c r="O740" s="10">
        <v>6.0956000000000001</v>
      </c>
      <c r="P740" s="10">
        <v>2.4528799999999999</v>
      </c>
      <c r="Q740" s="10">
        <v>3.2183999999999999</v>
      </c>
    </row>
    <row r="741" spans="1:17" x14ac:dyDescent="0.2">
      <c r="A741">
        <v>737</v>
      </c>
      <c r="B741" s="10">
        <v>0.94308999999999998</v>
      </c>
      <c r="C741" s="10">
        <v>2.8918641075347473</v>
      </c>
      <c r="D741" s="10">
        <v>1.1596600000000001</v>
      </c>
      <c r="E741" s="10">
        <v>1.5226600000000001</v>
      </c>
      <c r="F741" s="10">
        <v>1.0607031249999999</v>
      </c>
      <c r="G741" s="10">
        <v>1.9140599999999999</v>
      </c>
      <c r="H741" s="10">
        <v>1.418912</v>
      </c>
      <c r="I741" s="10">
        <v>1.6123999999999998</v>
      </c>
      <c r="J741" s="10">
        <v>1.4306000000000001</v>
      </c>
      <c r="K741" s="10">
        <v>4.1715999999999998</v>
      </c>
      <c r="L741" s="10">
        <v>1.77372</v>
      </c>
      <c r="M741" s="10">
        <v>2.3951500000000001</v>
      </c>
      <c r="N741" s="10">
        <v>1.8998000000000002</v>
      </c>
      <c r="O741" s="10">
        <v>6.1052</v>
      </c>
      <c r="P741" s="10">
        <v>2.4599600000000001</v>
      </c>
      <c r="Q741" s="10">
        <v>3.2277999999999998</v>
      </c>
    </row>
    <row r="742" spans="1:17" x14ac:dyDescent="0.2">
      <c r="A742">
        <v>738</v>
      </c>
      <c r="B742" s="10">
        <v>0.94565999999999995</v>
      </c>
      <c r="C742" s="10">
        <v>2.8965547491497916</v>
      </c>
      <c r="D742" s="10">
        <v>1.1628400000000001</v>
      </c>
      <c r="E742" s="10">
        <v>1.52684</v>
      </c>
      <c r="F742" s="10">
        <v>1.0639062499999998</v>
      </c>
      <c r="G742" s="10">
        <v>1.9184399999999999</v>
      </c>
      <c r="H742" s="10">
        <v>1.4234880000000001</v>
      </c>
      <c r="I742" s="10">
        <v>1.6175999999999999</v>
      </c>
      <c r="J742" s="10">
        <v>1.4343999999999999</v>
      </c>
      <c r="K742" s="10">
        <v>4.1783999999999999</v>
      </c>
      <c r="L742" s="10">
        <v>1.7782799999999999</v>
      </c>
      <c r="M742" s="10">
        <v>2.4011</v>
      </c>
      <c r="N742" s="10">
        <v>1.9052</v>
      </c>
      <c r="O742" s="10">
        <v>6.1147999999999998</v>
      </c>
      <c r="P742" s="10">
        <v>2.4670399999999999</v>
      </c>
      <c r="Q742" s="10">
        <v>3.2372000000000001</v>
      </c>
    </row>
    <row r="743" spans="1:17" x14ac:dyDescent="0.2">
      <c r="A743">
        <v>739</v>
      </c>
      <c r="B743" s="10">
        <v>0.94823000000000002</v>
      </c>
      <c r="C743" s="10">
        <v>2.9012453907648359</v>
      </c>
      <c r="D743" s="10">
        <v>1.1660200000000001</v>
      </c>
      <c r="E743" s="10">
        <v>1.53102</v>
      </c>
      <c r="F743" s="10">
        <v>1.067109375</v>
      </c>
      <c r="G743" s="10">
        <v>1.92282</v>
      </c>
      <c r="H743" s="10">
        <v>1.428064</v>
      </c>
      <c r="I743" s="10">
        <v>1.6228</v>
      </c>
      <c r="J743" s="10">
        <v>1.4381999999999999</v>
      </c>
      <c r="K743" s="10">
        <v>4.1852</v>
      </c>
      <c r="L743" s="10">
        <v>1.78284</v>
      </c>
      <c r="M743" s="10">
        <v>2.4070499999999999</v>
      </c>
      <c r="N743" s="10">
        <v>1.9106000000000001</v>
      </c>
      <c r="O743" s="10">
        <v>6.1243999999999996</v>
      </c>
      <c r="P743" s="10">
        <v>2.4741200000000001</v>
      </c>
      <c r="Q743" s="10">
        <v>3.2465999999999999</v>
      </c>
    </row>
    <row r="744" spans="1:17" x14ac:dyDescent="0.2">
      <c r="A744">
        <v>740</v>
      </c>
      <c r="B744" s="10">
        <v>0.95079999999999998</v>
      </c>
      <c r="C744" s="10">
        <v>2.9059360323798802</v>
      </c>
      <c r="D744" s="10">
        <v>1.1692</v>
      </c>
      <c r="E744" s="10">
        <v>1.5352000000000001</v>
      </c>
      <c r="F744" s="10">
        <v>1.0703125</v>
      </c>
      <c r="G744" s="10">
        <v>1.9272</v>
      </c>
      <c r="H744" s="10">
        <v>1.4326400000000001</v>
      </c>
      <c r="I744" s="10">
        <v>1.6279999999999999</v>
      </c>
      <c r="J744" s="10">
        <v>1.4419999999999999</v>
      </c>
      <c r="K744" s="10">
        <v>4.1920000000000002</v>
      </c>
      <c r="L744" s="10">
        <v>1.7873999999999999</v>
      </c>
      <c r="M744" s="10">
        <v>2.4129999999999998</v>
      </c>
      <c r="N744" s="10">
        <v>1.9160000000000001</v>
      </c>
      <c r="O744" s="10">
        <v>6.1340000000000003</v>
      </c>
      <c r="P744" s="10">
        <v>2.4811999999999999</v>
      </c>
      <c r="Q744" s="10">
        <v>3.2559999999999998</v>
      </c>
    </row>
    <row r="745" spans="1:17" x14ac:dyDescent="0.2">
      <c r="A745">
        <v>741</v>
      </c>
      <c r="B745" s="10">
        <v>0.95336999999999994</v>
      </c>
      <c r="C745" s="10">
        <v>2.9106266739949245</v>
      </c>
      <c r="D745" s="10">
        <v>1.17238</v>
      </c>
      <c r="E745" s="10">
        <v>1.53938</v>
      </c>
      <c r="F745" s="10">
        <v>1.073515625</v>
      </c>
      <c r="G745" s="10">
        <v>1.9315800000000001</v>
      </c>
      <c r="H745" s="10">
        <v>1.437216</v>
      </c>
      <c r="I745" s="10">
        <v>1.6332</v>
      </c>
      <c r="J745" s="10">
        <v>1.4458</v>
      </c>
      <c r="K745" s="10">
        <v>4.1987999999999994</v>
      </c>
      <c r="L745" s="10">
        <v>1.79196</v>
      </c>
      <c r="M745" s="10">
        <v>2.4189499999999997</v>
      </c>
      <c r="N745" s="10">
        <v>1.9214</v>
      </c>
      <c r="O745" s="10">
        <v>6.1436000000000002</v>
      </c>
      <c r="P745" s="10">
        <v>2.48828</v>
      </c>
      <c r="Q745" s="10">
        <v>3.2654000000000001</v>
      </c>
    </row>
    <row r="746" spans="1:17" x14ac:dyDescent="0.2">
      <c r="A746">
        <v>742</v>
      </c>
      <c r="B746" s="10">
        <v>0.95594000000000001</v>
      </c>
      <c r="C746" s="10">
        <v>2.9153173156099688</v>
      </c>
      <c r="D746" s="10">
        <v>1.1755600000000002</v>
      </c>
      <c r="E746" s="10">
        <v>1.54356</v>
      </c>
      <c r="F746" s="10">
        <v>1.0767187499999999</v>
      </c>
      <c r="G746" s="10">
        <v>1.9359599999999999</v>
      </c>
      <c r="H746" s="10">
        <v>1.441792</v>
      </c>
      <c r="I746" s="10">
        <v>1.6383999999999999</v>
      </c>
      <c r="J746" s="10">
        <v>1.4496</v>
      </c>
      <c r="K746" s="10">
        <v>4.2055999999999996</v>
      </c>
      <c r="L746" s="10">
        <v>1.7965199999999999</v>
      </c>
      <c r="M746" s="10">
        <v>2.4249000000000001</v>
      </c>
      <c r="N746" s="10">
        <v>1.9268000000000001</v>
      </c>
      <c r="O746" s="10">
        <v>6.1532</v>
      </c>
      <c r="P746" s="10">
        <v>2.4953600000000002</v>
      </c>
      <c r="Q746" s="10">
        <v>3.2747999999999999</v>
      </c>
    </row>
    <row r="747" spans="1:17" x14ac:dyDescent="0.2">
      <c r="A747">
        <v>743</v>
      </c>
      <c r="B747" s="10">
        <v>0.95850999999999997</v>
      </c>
      <c r="C747" s="10">
        <v>2.9200079572250131</v>
      </c>
      <c r="D747" s="10">
        <v>1.1787400000000001</v>
      </c>
      <c r="E747" s="10">
        <v>1.5477400000000001</v>
      </c>
      <c r="F747" s="10">
        <v>1.0799218749999999</v>
      </c>
      <c r="G747" s="10">
        <v>1.94034</v>
      </c>
      <c r="H747" s="10">
        <v>1.4463680000000001</v>
      </c>
      <c r="I747" s="10">
        <v>1.6435999999999999</v>
      </c>
      <c r="J747" s="10">
        <v>1.4534</v>
      </c>
      <c r="K747" s="10">
        <v>4.2123999999999997</v>
      </c>
      <c r="L747" s="10">
        <v>1.80108</v>
      </c>
      <c r="M747" s="10">
        <v>2.43085</v>
      </c>
      <c r="N747" s="10">
        <v>1.9322000000000001</v>
      </c>
      <c r="O747" s="10">
        <v>6.1627999999999998</v>
      </c>
      <c r="P747" s="10">
        <v>2.50244</v>
      </c>
      <c r="Q747" s="10">
        <v>3.2841999999999998</v>
      </c>
    </row>
    <row r="748" spans="1:17" x14ac:dyDescent="0.2">
      <c r="A748">
        <v>744</v>
      </c>
      <c r="B748" s="10">
        <v>0.96107999999999993</v>
      </c>
      <c r="C748" s="10">
        <v>2.9246985988400573</v>
      </c>
      <c r="D748" s="10">
        <v>1.1819200000000001</v>
      </c>
      <c r="E748" s="10">
        <v>1.55192</v>
      </c>
      <c r="F748" s="10">
        <v>1.0831249999999999</v>
      </c>
      <c r="G748" s="10">
        <v>1.94472</v>
      </c>
      <c r="H748" s="10">
        <v>1.450944</v>
      </c>
      <c r="I748" s="10">
        <v>1.6488</v>
      </c>
      <c r="J748" s="10">
        <v>1.4572000000000001</v>
      </c>
      <c r="K748" s="10">
        <v>4.2191999999999998</v>
      </c>
      <c r="L748" s="10">
        <v>1.8056399999999999</v>
      </c>
      <c r="M748" s="10">
        <v>2.4367999999999999</v>
      </c>
      <c r="N748" s="10">
        <v>1.9376</v>
      </c>
      <c r="O748" s="10">
        <v>6.1723999999999997</v>
      </c>
      <c r="P748" s="10">
        <v>2.5095200000000002</v>
      </c>
      <c r="Q748" s="10">
        <v>3.2936000000000001</v>
      </c>
    </row>
    <row r="749" spans="1:17" x14ac:dyDescent="0.2">
      <c r="A749">
        <v>745</v>
      </c>
      <c r="B749" s="10">
        <v>0.96365000000000001</v>
      </c>
      <c r="C749" s="10">
        <v>2.9293892404551016</v>
      </c>
      <c r="D749" s="10">
        <v>1.1851</v>
      </c>
      <c r="E749" s="10">
        <v>1.5561</v>
      </c>
      <c r="F749" s="10">
        <v>1.0863281249999999</v>
      </c>
      <c r="G749" s="10">
        <v>1.9491000000000001</v>
      </c>
      <c r="H749" s="10">
        <v>1.4555200000000001</v>
      </c>
      <c r="I749" s="10">
        <v>1.6539999999999999</v>
      </c>
      <c r="J749" s="10">
        <v>1.4610000000000001</v>
      </c>
      <c r="K749" s="10">
        <v>4.226</v>
      </c>
      <c r="L749" s="10">
        <v>1.8102</v>
      </c>
      <c r="M749" s="10">
        <v>2.4427499999999998</v>
      </c>
      <c r="N749" s="10">
        <v>1.9430000000000001</v>
      </c>
      <c r="O749" s="10">
        <v>6.1820000000000004</v>
      </c>
      <c r="P749" s="10">
        <v>2.5165999999999999</v>
      </c>
      <c r="Q749" s="10">
        <v>3.3029999999999999</v>
      </c>
    </row>
    <row r="750" spans="1:17" x14ac:dyDescent="0.2">
      <c r="A750">
        <v>746</v>
      </c>
      <c r="B750" s="10">
        <v>0.96621999999999997</v>
      </c>
      <c r="C750" s="10">
        <v>2.9340798820701459</v>
      </c>
      <c r="D750" s="10">
        <v>1.18828</v>
      </c>
      <c r="E750" s="10">
        <v>1.5602800000000001</v>
      </c>
      <c r="F750" s="10">
        <v>1.0895312499999998</v>
      </c>
      <c r="G750" s="10">
        <v>1.9534799999999999</v>
      </c>
      <c r="H750" s="10">
        <v>1.4600960000000001</v>
      </c>
      <c r="I750" s="10">
        <v>1.6592</v>
      </c>
      <c r="J750" s="10">
        <v>1.4647999999999999</v>
      </c>
      <c r="K750" s="10">
        <v>4.2328000000000001</v>
      </c>
      <c r="L750" s="10">
        <v>1.8147599999999999</v>
      </c>
      <c r="M750" s="10">
        <v>2.4487000000000001</v>
      </c>
      <c r="N750" s="10">
        <v>1.9484000000000001</v>
      </c>
      <c r="O750" s="10">
        <v>6.1916000000000002</v>
      </c>
      <c r="P750" s="10">
        <v>2.5236800000000001</v>
      </c>
      <c r="Q750" s="10">
        <v>3.3123999999999998</v>
      </c>
    </row>
    <row r="751" spans="1:17" x14ac:dyDescent="0.2">
      <c r="A751">
        <v>747</v>
      </c>
      <c r="B751" s="10">
        <v>0.96878999999999993</v>
      </c>
      <c r="C751" s="10">
        <v>2.9387705236851902</v>
      </c>
      <c r="D751" s="10">
        <v>1.19146</v>
      </c>
      <c r="E751" s="10">
        <v>1.56446</v>
      </c>
      <c r="F751" s="10">
        <v>1.092734375</v>
      </c>
      <c r="G751" s="10">
        <v>1.9578599999999999</v>
      </c>
      <c r="H751" s="10">
        <v>1.464672</v>
      </c>
      <c r="I751" s="10">
        <v>1.6643999999999999</v>
      </c>
      <c r="J751" s="10">
        <v>1.4685999999999999</v>
      </c>
      <c r="K751" s="10">
        <v>4.2395999999999994</v>
      </c>
      <c r="L751" s="10">
        <v>1.81932</v>
      </c>
      <c r="M751" s="10">
        <v>2.45465</v>
      </c>
      <c r="N751" s="10">
        <v>1.9538</v>
      </c>
      <c r="O751" s="10">
        <v>6.2012</v>
      </c>
      <c r="P751" s="10">
        <v>2.5307599999999999</v>
      </c>
      <c r="Q751" s="10">
        <v>3.3218000000000001</v>
      </c>
    </row>
    <row r="752" spans="1:17" x14ac:dyDescent="0.2">
      <c r="A752">
        <v>748</v>
      </c>
      <c r="B752" s="10">
        <v>0.97136</v>
      </c>
      <c r="C752" s="10">
        <v>2.9434611653002345</v>
      </c>
      <c r="D752" s="10">
        <v>1.1946400000000001</v>
      </c>
      <c r="E752" s="10">
        <v>1.56864</v>
      </c>
      <c r="F752" s="10">
        <v>1.0959375</v>
      </c>
      <c r="G752" s="10">
        <v>1.96224</v>
      </c>
      <c r="H752" s="10">
        <v>1.4692480000000001</v>
      </c>
      <c r="I752" s="10">
        <v>1.6696</v>
      </c>
      <c r="J752" s="10">
        <v>1.4723999999999999</v>
      </c>
      <c r="K752" s="10">
        <v>4.2463999999999995</v>
      </c>
      <c r="L752" s="10">
        <v>1.8238799999999999</v>
      </c>
      <c r="M752" s="10">
        <v>2.4605999999999999</v>
      </c>
      <c r="N752" s="10">
        <v>1.9592000000000001</v>
      </c>
      <c r="O752" s="10">
        <v>6.2107999999999999</v>
      </c>
      <c r="P752" s="10">
        <v>2.5378400000000001</v>
      </c>
      <c r="Q752" s="10">
        <v>3.3311999999999999</v>
      </c>
    </row>
    <row r="753" spans="1:17" x14ac:dyDescent="0.2">
      <c r="A753">
        <v>749</v>
      </c>
      <c r="B753" s="10">
        <v>0.97392999999999996</v>
      </c>
      <c r="C753" s="10">
        <v>2.9481518069152788</v>
      </c>
      <c r="D753" s="10">
        <v>1.1978200000000001</v>
      </c>
      <c r="E753" s="10">
        <v>1.5728200000000001</v>
      </c>
      <c r="F753" s="10">
        <v>1.099140625</v>
      </c>
      <c r="G753" s="10">
        <v>1.96662</v>
      </c>
      <c r="H753" s="10">
        <v>1.473824</v>
      </c>
      <c r="I753" s="10">
        <v>1.6747999999999998</v>
      </c>
      <c r="J753" s="10">
        <v>1.4762</v>
      </c>
      <c r="K753" s="10">
        <v>4.2531999999999996</v>
      </c>
      <c r="L753" s="10">
        <v>1.8284400000000001</v>
      </c>
      <c r="M753" s="10">
        <v>2.4665499999999998</v>
      </c>
      <c r="N753" s="10">
        <v>1.9646000000000001</v>
      </c>
      <c r="O753" s="10">
        <v>6.2203999999999997</v>
      </c>
      <c r="P753" s="10">
        <v>2.5449199999999998</v>
      </c>
      <c r="Q753" s="10">
        <v>3.3405999999999998</v>
      </c>
    </row>
    <row r="754" spans="1:17" x14ac:dyDescent="0.2">
      <c r="A754">
        <v>750</v>
      </c>
      <c r="B754" s="10">
        <v>0.97649999999999992</v>
      </c>
      <c r="C754" s="10">
        <v>2.9528424485303235</v>
      </c>
      <c r="D754" s="10">
        <v>1.2010000000000001</v>
      </c>
      <c r="E754" s="10">
        <v>1.577</v>
      </c>
      <c r="F754" s="10">
        <v>1.10234375</v>
      </c>
      <c r="G754" s="10">
        <v>1.9710000000000001</v>
      </c>
      <c r="H754" s="10">
        <v>1.4784000000000002</v>
      </c>
      <c r="I754" s="10">
        <v>1.68</v>
      </c>
      <c r="J754" s="10">
        <v>1.48</v>
      </c>
      <c r="K754" s="10">
        <v>4.26</v>
      </c>
      <c r="L754" s="10">
        <v>1.833</v>
      </c>
      <c r="M754" s="10">
        <v>2.4725000000000001</v>
      </c>
      <c r="N754" s="10">
        <v>1.9700000000000002</v>
      </c>
      <c r="O754" s="10">
        <v>6.23</v>
      </c>
      <c r="P754" s="10">
        <v>2.552</v>
      </c>
      <c r="Q754" s="10">
        <v>3.3499999999999996</v>
      </c>
    </row>
    <row r="755" spans="1:17" x14ac:dyDescent="0.2">
      <c r="A755">
        <v>751</v>
      </c>
      <c r="B755" s="10">
        <v>0.97907</v>
      </c>
      <c r="C755" s="10">
        <v>2.9575330901453678</v>
      </c>
      <c r="D755" s="10">
        <v>1.20418</v>
      </c>
      <c r="E755" s="10">
        <v>1.58118</v>
      </c>
      <c r="F755" s="10">
        <v>1.1055468749999999</v>
      </c>
      <c r="G755" s="10">
        <v>1.9753799999999999</v>
      </c>
      <c r="H755" s="10">
        <v>1.4829760000000001</v>
      </c>
      <c r="I755" s="10">
        <v>1.6852</v>
      </c>
      <c r="J755" s="10">
        <v>1.4838</v>
      </c>
      <c r="K755" s="10">
        <v>4.2667999999999999</v>
      </c>
      <c r="L755" s="10">
        <v>1.8375599999999999</v>
      </c>
      <c r="M755" s="10">
        <v>2.47845</v>
      </c>
      <c r="N755" s="10">
        <v>1.9754</v>
      </c>
      <c r="O755" s="10">
        <v>6.2396000000000003</v>
      </c>
      <c r="P755" s="10">
        <v>2.5590800000000002</v>
      </c>
      <c r="Q755" s="10">
        <v>3.3593999999999999</v>
      </c>
    </row>
    <row r="756" spans="1:17" x14ac:dyDescent="0.2">
      <c r="A756">
        <v>752</v>
      </c>
      <c r="B756" s="10">
        <v>0.98163999999999996</v>
      </c>
      <c r="C756" s="10">
        <v>2.9622237317604121</v>
      </c>
      <c r="D756" s="10">
        <v>1.20736</v>
      </c>
      <c r="E756" s="10">
        <v>1.5853600000000001</v>
      </c>
      <c r="F756" s="10">
        <v>1.1087499999999999</v>
      </c>
      <c r="G756" s="10">
        <v>1.97976</v>
      </c>
      <c r="H756" s="10">
        <v>1.487552</v>
      </c>
      <c r="I756" s="10">
        <v>1.6903999999999999</v>
      </c>
      <c r="J756" s="10">
        <v>1.4876</v>
      </c>
      <c r="K756" s="10">
        <v>4.2736000000000001</v>
      </c>
      <c r="L756" s="10">
        <v>1.84212</v>
      </c>
      <c r="M756" s="10">
        <v>2.4843999999999999</v>
      </c>
      <c r="N756" s="10">
        <v>1.9808000000000001</v>
      </c>
      <c r="O756" s="10">
        <v>6.2492000000000001</v>
      </c>
      <c r="P756" s="10">
        <v>2.56616</v>
      </c>
      <c r="Q756" s="10">
        <v>3.3687999999999998</v>
      </c>
    </row>
    <row r="757" spans="1:17" x14ac:dyDescent="0.2">
      <c r="A757">
        <v>753</v>
      </c>
      <c r="B757" s="10">
        <v>0.98421000000000003</v>
      </c>
      <c r="C757" s="10">
        <v>2.9669143733754564</v>
      </c>
      <c r="D757" s="10">
        <v>1.2105400000000002</v>
      </c>
      <c r="E757" s="10">
        <v>1.5895400000000002</v>
      </c>
      <c r="F757" s="10">
        <v>1.1119531249999999</v>
      </c>
      <c r="G757" s="10">
        <v>1.98414</v>
      </c>
      <c r="H757" s="10">
        <v>1.4921280000000001</v>
      </c>
      <c r="I757" s="10">
        <v>1.6956</v>
      </c>
      <c r="J757" s="10">
        <v>1.4914000000000001</v>
      </c>
      <c r="K757" s="10">
        <v>4.2804000000000002</v>
      </c>
      <c r="L757" s="10">
        <v>1.8466799999999999</v>
      </c>
      <c r="M757" s="10">
        <v>2.4903499999999998</v>
      </c>
      <c r="N757" s="10">
        <v>1.9862000000000002</v>
      </c>
      <c r="O757" s="10">
        <v>6.2587999999999999</v>
      </c>
      <c r="P757" s="10">
        <v>2.5732400000000002</v>
      </c>
      <c r="Q757" s="10">
        <v>3.3781999999999996</v>
      </c>
    </row>
    <row r="758" spans="1:17" x14ac:dyDescent="0.2">
      <c r="A758">
        <v>754</v>
      </c>
      <c r="B758" s="10">
        <v>0.98677999999999999</v>
      </c>
      <c r="C758" s="10">
        <v>2.9716050149905007</v>
      </c>
      <c r="D758" s="10">
        <v>1.2137200000000001</v>
      </c>
      <c r="E758" s="10">
        <v>1.59372</v>
      </c>
      <c r="F758" s="10">
        <v>1.1151562499999998</v>
      </c>
      <c r="G758" s="10">
        <v>1.9885200000000001</v>
      </c>
      <c r="H758" s="10">
        <v>1.496704</v>
      </c>
      <c r="I758" s="10">
        <v>1.7007999999999999</v>
      </c>
      <c r="J758" s="10">
        <v>1.4952000000000001</v>
      </c>
      <c r="K758" s="10">
        <v>4.2871999999999995</v>
      </c>
      <c r="L758" s="10">
        <v>1.85124</v>
      </c>
      <c r="M758" s="10">
        <v>2.4962999999999997</v>
      </c>
      <c r="N758" s="10">
        <v>1.9916</v>
      </c>
      <c r="O758" s="10">
        <v>6.2683999999999997</v>
      </c>
      <c r="P758" s="10">
        <v>2.5803199999999999</v>
      </c>
      <c r="Q758" s="10">
        <v>3.3875999999999999</v>
      </c>
    </row>
    <row r="759" spans="1:17" x14ac:dyDescent="0.2">
      <c r="A759">
        <v>755</v>
      </c>
      <c r="B759" s="10">
        <v>0.98934999999999995</v>
      </c>
      <c r="C759" s="10">
        <v>2.976295656605545</v>
      </c>
      <c r="D759" s="10">
        <v>1.2169000000000001</v>
      </c>
      <c r="E759" s="10">
        <v>1.5979000000000001</v>
      </c>
      <c r="F759" s="10">
        <v>1.1183593749999998</v>
      </c>
      <c r="G759" s="10">
        <v>1.9928999999999999</v>
      </c>
      <c r="H759" s="10">
        <v>1.5012799999999999</v>
      </c>
      <c r="I759" s="10">
        <v>1.706</v>
      </c>
      <c r="J759" s="10">
        <v>1.4989999999999999</v>
      </c>
      <c r="K759" s="10">
        <v>4.2939999999999996</v>
      </c>
      <c r="L759" s="10">
        <v>1.8557999999999999</v>
      </c>
      <c r="M759" s="10">
        <v>2.5022500000000001</v>
      </c>
      <c r="N759" s="10">
        <v>1.9970000000000001</v>
      </c>
      <c r="O759" s="10">
        <v>6.2779999999999996</v>
      </c>
      <c r="P759" s="10">
        <v>2.5874000000000001</v>
      </c>
      <c r="Q759" s="10">
        <v>3.3969999999999998</v>
      </c>
    </row>
    <row r="760" spans="1:17" x14ac:dyDescent="0.2">
      <c r="A760">
        <v>756</v>
      </c>
      <c r="B760" s="10">
        <v>0.99192000000000002</v>
      </c>
      <c r="C760" s="10">
        <v>2.9809862982205892</v>
      </c>
      <c r="D760" s="10">
        <v>1.2200800000000001</v>
      </c>
      <c r="E760" s="10">
        <v>1.6020800000000002</v>
      </c>
      <c r="F760" s="10">
        <v>1.1215625</v>
      </c>
      <c r="G760" s="10">
        <v>1.9972799999999999</v>
      </c>
      <c r="H760" s="10">
        <v>1.5058560000000001</v>
      </c>
      <c r="I760" s="10">
        <v>1.7111999999999998</v>
      </c>
      <c r="J760" s="10">
        <v>1.5027999999999999</v>
      </c>
      <c r="K760" s="10">
        <v>4.3007999999999997</v>
      </c>
      <c r="L760" s="10">
        <v>1.86036</v>
      </c>
      <c r="M760" s="10">
        <v>2.5082</v>
      </c>
      <c r="N760" s="10">
        <v>2.0024000000000002</v>
      </c>
      <c r="O760" s="10">
        <v>6.2876000000000003</v>
      </c>
      <c r="P760" s="10">
        <v>2.5944799999999999</v>
      </c>
      <c r="Q760" s="10">
        <v>3.4063999999999997</v>
      </c>
    </row>
    <row r="761" spans="1:17" x14ac:dyDescent="0.2">
      <c r="A761">
        <v>757</v>
      </c>
      <c r="B761" s="10">
        <v>0.99448999999999999</v>
      </c>
      <c r="C761" s="10">
        <v>2.9856769398356335</v>
      </c>
      <c r="D761" s="10">
        <v>1.22326</v>
      </c>
      <c r="E761" s="10">
        <v>1.60626</v>
      </c>
      <c r="F761" s="10">
        <v>1.124765625</v>
      </c>
      <c r="G761" s="10">
        <v>2.0016599999999998</v>
      </c>
      <c r="H761" s="10">
        <v>1.510432</v>
      </c>
      <c r="I761" s="10">
        <v>1.7163999999999999</v>
      </c>
      <c r="J761" s="10">
        <v>1.5065999999999999</v>
      </c>
      <c r="K761" s="10">
        <v>4.3075999999999999</v>
      </c>
      <c r="L761" s="10">
        <v>1.8649199999999999</v>
      </c>
      <c r="M761" s="10">
        <v>2.5141499999999999</v>
      </c>
      <c r="N761" s="10">
        <v>2.0078</v>
      </c>
      <c r="O761" s="10">
        <v>6.2972000000000001</v>
      </c>
      <c r="P761" s="10">
        <v>2.6015600000000001</v>
      </c>
      <c r="Q761" s="10">
        <v>3.4157999999999999</v>
      </c>
    </row>
    <row r="762" spans="1:17" x14ac:dyDescent="0.2">
      <c r="A762">
        <v>758</v>
      </c>
      <c r="B762" s="10">
        <v>0.99705999999999995</v>
      </c>
      <c r="C762" s="10">
        <v>2.9903675814506778</v>
      </c>
      <c r="D762" s="10">
        <v>1.22644</v>
      </c>
      <c r="E762" s="10">
        <v>1.6104400000000001</v>
      </c>
      <c r="F762" s="10">
        <v>1.12796875</v>
      </c>
      <c r="G762" s="10">
        <v>2.00604</v>
      </c>
      <c r="H762" s="10">
        <v>1.5150080000000001</v>
      </c>
      <c r="I762" s="10">
        <v>1.7216</v>
      </c>
      <c r="J762" s="10">
        <v>1.5104</v>
      </c>
      <c r="K762" s="10">
        <v>4.3144</v>
      </c>
      <c r="L762" s="10">
        <v>1.86948</v>
      </c>
      <c r="M762" s="10">
        <v>2.5200999999999998</v>
      </c>
      <c r="N762" s="10">
        <v>2.0132000000000003</v>
      </c>
      <c r="O762" s="10">
        <v>6.3068</v>
      </c>
      <c r="P762" s="10">
        <v>2.6086399999999998</v>
      </c>
      <c r="Q762" s="10">
        <v>3.4251999999999998</v>
      </c>
    </row>
    <row r="763" spans="1:17" x14ac:dyDescent="0.2">
      <c r="A763">
        <v>759</v>
      </c>
      <c r="B763" s="10">
        <v>0.99963000000000002</v>
      </c>
      <c r="C763" s="10">
        <v>2.9950582230657221</v>
      </c>
      <c r="D763" s="10">
        <v>1.2296200000000002</v>
      </c>
      <c r="E763" s="10">
        <v>1.6146200000000002</v>
      </c>
      <c r="F763" s="10">
        <v>1.1311718749999999</v>
      </c>
      <c r="G763" s="10">
        <v>2.0104199999999999</v>
      </c>
      <c r="H763" s="10">
        <v>1.519584</v>
      </c>
      <c r="I763" s="10">
        <v>1.7267999999999999</v>
      </c>
      <c r="J763" s="10">
        <v>1.5142</v>
      </c>
      <c r="K763" s="10">
        <v>4.3212000000000002</v>
      </c>
      <c r="L763" s="10">
        <v>1.8740399999999999</v>
      </c>
      <c r="M763" s="10">
        <v>2.5260500000000001</v>
      </c>
      <c r="N763" s="10">
        <v>2.0186000000000002</v>
      </c>
      <c r="O763" s="10">
        <v>6.3163999999999998</v>
      </c>
      <c r="P763" s="10">
        <v>2.61572</v>
      </c>
      <c r="Q763" s="10">
        <v>3.4345999999999997</v>
      </c>
    </row>
    <row r="764" spans="1:17" x14ac:dyDescent="0.2">
      <c r="A764">
        <v>760</v>
      </c>
      <c r="B764" s="10">
        <v>1.0022</v>
      </c>
      <c r="C764" s="10">
        <v>2.9997488646807664</v>
      </c>
      <c r="D764" s="10">
        <v>1.2328000000000001</v>
      </c>
      <c r="E764" s="10">
        <v>1.6188</v>
      </c>
      <c r="F764" s="10">
        <v>1.1343749999999999</v>
      </c>
      <c r="G764" s="10">
        <v>2.0148000000000001</v>
      </c>
      <c r="H764" s="10">
        <v>1.52416</v>
      </c>
      <c r="I764" s="10">
        <v>1.732</v>
      </c>
      <c r="J764" s="10">
        <v>1.518</v>
      </c>
      <c r="K764" s="10">
        <v>4.3279999999999994</v>
      </c>
      <c r="L764" s="10">
        <v>1.8786</v>
      </c>
      <c r="M764" s="10">
        <v>2.532</v>
      </c>
      <c r="N764" s="10">
        <v>2.024</v>
      </c>
      <c r="O764" s="10">
        <v>6.3259999999999996</v>
      </c>
      <c r="P764" s="10">
        <v>2.6228000000000002</v>
      </c>
      <c r="Q764" s="10">
        <v>3.444</v>
      </c>
    </row>
    <row r="765" spans="1:17" x14ac:dyDescent="0.2">
      <c r="A765">
        <v>761</v>
      </c>
      <c r="B765" s="10">
        <v>1.0047699999999999</v>
      </c>
      <c r="C765" s="10">
        <v>3.0044395062958107</v>
      </c>
      <c r="D765" s="10">
        <v>1.2359800000000001</v>
      </c>
      <c r="E765" s="10">
        <v>1.6229800000000001</v>
      </c>
      <c r="F765" s="10">
        <v>1.1375781249999999</v>
      </c>
      <c r="G765" s="10">
        <v>2.01918</v>
      </c>
      <c r="H765" s="10">
        <v>1.5287360000000001</v>
      </c>
      <c r="I765" s="10">
        <v>1.7371999999999999</v>
      </c>
      <c r="J765" s="10">
        <v>1.5218</v>
      </c>
      <c r="K765" s="10">
        <v>4.3347999999999995</v>
      </c>
      <c r="L765" s="10">
        <v>1.8831599999999999</v>
      </c>
      <c r="M765" s="10">
        <v>2.5379499999999999</v>
      </c>
      <c r="N765" s="10">
        <v>2.0294000000000003</v>
      </c>
      <c r="O765" s="10">
        <v>6.3356000000000003</v>
      </c>
      <c r="P765" s="10">
        <v>2.62988</v>
      </c>
      <c r="Q765" s="10">
        <v>3.4533999999999998</v>
      </c>
    </row>
    <row r="766" spans="1:17" x14ac:dyDescent="0.2">
      <c r="A766">
        <v>762</v>
      </c>
      <c r="B766" s="10">
        <v>1.0073399999999999</v>
      </c>
      <c r="C766" s="10">
        <v>3.009130147910855</v>
      </c>
      <c r="D766" s="10">
        <v>1.23916</v>
      </c>
      <c r="E766" s="10">
        <v>1.6271600000000002</v>
      </c>
      <c r="F766" s="10">
        <v>1.1407812499999999</v>
      </c>
      <c r="G766" s="10">
        <v>2.0235599999999998</v>
      </c>
      <c r="H766" s="10">
        <v>1.533312</v>
      </c>
      <c r="I766" s="10">
        <v>1.7423999999999999</v>
      </c>
      <c r="J766" s="10">
        <v>1.5256000000000001</v>
      </c>
      <c r="K766" s="10">
        <v>4.3415999999999997</v>
      </c>
      <c r="L766" s="10">
        <v>1.8877200000000001</v>
      </c>
      <c r="M766" s="10">
        <v>2.5438999999999998</v>
      </c>
      <c r="N766" s="10">
        <v>2.0348000000000002</v>
      </c>
      <c r="O766" s="10">
        <v>6.3452000000000002</v>
      </c>
      <c r="P766" s="10">
        <v>2.6369600000000002</v>
      </c>
      <c r="Q766" s="10">
        <v>3.4627999999999997</v>
      </c>
    </row>
    <row r="767" spans="1:17" x14ac:dyDescent="0.2">
      <c r="A767">
        <v>763</v>
      </c>
      <c r="B767" s="10">
        <v>1.0099100000000001</v>
      </c>
      <c r="C767" s="10">
        <v>3.0138207895258993</v>
      </c>
      <c r="D767" s="10">
        <v>1.24234</v>
      </c>
      <c r="E767" s="10">
        <v>1.63134</v>
      </c>
      <c r="F767" s="10">
        <v>1.1439843749999998</v>
      </c>
      <c r="G767" s="10">
        <v>2.0279400000000001</v>
      </c>
      <c r="H767" s="10">
        <v>1.5378880000000001</v>
      </c>
      <c r="I767" s="10">
        <v>1.7476</v>
      </c>
      <c r="J767" s="10">
        <v>1.5293999999999999</v>
      </c>
      <c r="K767" s="10">
        <v>4.3483999999999998</v>
      </c>
      <c r="L767" s="10">
        <v>1.89228</v>
      </c>
      <c r="M767" s="10">
        <v>2.5498499999999997</v>
      </c>
      <c r="N767" s="10">
        <v>2.0402</v>
      </c>
      <c r="O767" s="10">
        <v>6.3548</v>
      </c>
      <c r="P767" s="10">
        <v>2.6440399999999999</v>
      </c>
      <c r="Q767" s="10">
        <v>3.4722</v>
      </c>
    </row>
    <row r="768" spans="1:17" x14ac:dyDescent="0.2">
      <c r="A768">
        <v>764</v>
      </c>
      <c r="B768" s="10">
        <v>1.01248</v>
      </c>
      <c r="C768" s="10">
        <v>3.0185114311409436</v>
      </c>
      <c r="D768" s="10">
        <v>1.2455200000000002</v>
      </c>
      <c r="E768" s="10">
        <v>1.6355200000000001</v>
      </c>
      <c r="F768" s="10">
        <v>1.1471875</v>
      </c>
      <c r="G768" s="10">
        <v>2.0323199999999999</v>
      </c>
      <c r="H768" s="10">
        <v>1.5424640000000001</v>
      </c>
      <c r="I768" s="10">
        <v>1.7527999999999999</v>
      </c>
      <c r="J768" s="10">
        <v>1.5331999999999999</v>
      </c>
      <c r="K768" s="10">
        <v>4.3552</v>
      </c>
      <c r="L768" s="10">
        <v>1.8968399999999999</v>
      </c>
      <c r="M768" s="10">
        <v>2.5558000000000001</v>
      </c>
      <c r="N768" s="10">
        <v>2.0456000000000003</v>
      </c>
      <c r="O768" s="10">
        <v>6.3643999999999998</v>
      </c>
      <c r="P768" s="10">
        <v>2.6511200000000001</v>
      </c>
      <c r="Q768" s="10">
        <v>3.4815999999999998</v>
      </c>
    </row>
    <row r="769" spans="1:17" x14ac:dyDescent="0.2">
      <c r="A769">
        <v>765</v>
      </c>
      <c r="B769" s="10">
        <v>1.01505</v>
      </c>
      <c r="C769" s="10">
        <v>3.0232020727559878</v>
      </c>
      <c r="D769" s="10">
        <v>1.2487000000000001</v>
      </c>
      <c r="E769" s="10">
        <v>1.6397000000000002</v>
      </c>
      <c r="F769" s="10">
        <v>1.150390625</v>
      </c>
      <c r="G769" s="10">
        <v>2.0367000000000002</v>
      </c>
      <c r="H769" s="10">
        <v>1.54704</v>
      </c>
      <c r="I769" s="10">
        <v>1.758</v>
      </c>
      <c r="J769" s="10">
        <v>1.5369999999999999</v>
      </c>
      <c r="K769" s="10">
        <v>4.3620000000000001</v>
      </c>
      <c r="L769" s="10">
        <v>1.9014</v>
      </c>
      <c r="M769" s="10">
        <v>2.56175</v>
      </c>
      <c r="N769" s="10">
        <v>2.0510000000000002</v>
      </c>
      <c r="O769" s="10">
        <v>6.3739999999999997</v>
      </c>
      <c r="P769" s="10">
        <v>2.6581999999999999</v>
      </c>
      <c r="Q769" s="10">
        <v>3.4909999999999997</v>
      </c>
    </row>
    <row r="770" spans="1:17" x14ac:dyDescent="0.2">
      <c r="A770">
        <v>766</v>
      </c>
      <c r="B770" s="10">
        <v>1.01762</v>
      </c>
      <c r="C770" s="10">
        <v>3.0278927143710321</v>
      </c>
      <c r="D770" s="10">
        <v>1.2518800000000001</v>
      </c>
      <c r="E770" s="10">
        <v>1.64388</v>
      </c>
      <c r="F770" s="10">
        <v>1.15359375</v>
      </c>
      <c r="G770" s="10">
        <v>2.04108</v>
      </c>
      <c r="H770" s="10">
        <v>1.5516160000000001</v>
      </c>
      <c r="I770" s="10">
        <v>1.7631999999999999</v>
      </c>
      <c r="J770" s="10">
        <v>1.5407999999999999</v>
      </c>
      <c r="K770" s="10">
        <v>4.3687999999999994</v>
      </c>
      <c r="L770" s="10">
        <v>1.9059599999999999</v>
      </c>
      <c r="M770" s="10">
        <v>2.5676999999999999</v>
      </c>
      <c r="N770" s="10">
        <v>2.0564</v>
      </c>
      <c r="O770" s="10">
        <v>6.3836000000000004</v>
      </c>
      <c r="P770" s="10">
        <v>2.6652800000000001</v>
      </c>
      <c r="Q770" s="10">
        <v>3.5004</v>
      </c>
    </row>
    <row r="771" spans="1:17" x14ac:dyDescent="0.2">
      <c r="A771">
        <v>767</v>
      </c>
      <c r="B771" s="10">
        <v>1.0201899999999999</v>
      </c>
      <c r="C771" s="10">
        <v>3.0325833559860764</v>
      </c>
      <c r="D771" s="10">
        <v>1.2550600000000001</v>
      </c>
      <c r="E771" s="10">
        <v>1.6480600000000001</v>
      </c>
      <c r="F771" s="10">
        <v>1.1567968749999999</v>
      </c>
      <c r="G771" s="10">
        <v>2.0454599999999998</v>
      </c>
      <c r="H771" s="10">
        <v>1.556192</v>
      </c>
      <c r="I771" s="10">
        <v>1.7684</v>
      </c>
      <c r="J771" s="10">
        <v>1.5446</v>
      </c>
      <c r="K771" s="10">
        <v>4.3755999999999995</v>
      </c>
      <c r="L771" s="10">
        <v>1.91052</v>
      </c>
      <c r="M771" s="10">
        <v>2.5736499999999998</v>
      </c>
      <c r="N771" s="10">
        <v>2.0618000000000003</v>
      </c>
      <c r="O771" s="10">
        <v>6.3932000000000002</v>
      </c>
      <c r="P771" s="10">
        <v>2.6723600000000003</v>
      </c>
      <c r="Q771" s="10">
        <v>3.5097999999999998</v>
      </c>
    </row>
    <row r="772" spans="1:17" x14ac:dyDescent="0.2">
      <c r="A772">
        <v>768</v>
      </c>
      <c r="B772" s="10">
        <v>1.0227599999999999</v>
      </c>
      <c r="C772" s="10">
        <v>3.0372739976011207</v>
      </c>
      <c r="D772" s="10">
        <v>1.25824</v>
      </c>
      <c r="E772" s="10">
        <v>1.6522400000000002</v>
      </c>
      <c r="F772" s="10">
        <v>1.1599999999999999</v>
      </c>
      <c r="G772" s="10">
        <v>2.0498400000000001</v>
      </c>
      <c r="H772" s="10">
        <v>1.5607680000000002</v>
      </c>
      <c r="I772" s="10">
        <v>1.7735999999999998</v>
      </c>
      <c r="J772" s="10">
        <v>1.5484</v>
      </c>
      <c r="K772" s="10">
        <v>4.3823999999999996</v>
      </c>
      <c r="L772" s="10">
        <v>1.9150799999999999</v>
      </c>
      <c r="M772" s="10">
        <v>2.5796000000000001</v>
      </c>
      <c r="N772" s="10">
        <v>2.0672000000000001</v>
      </c>
      <c r="O772" s="10">
        <v>6.4028</v>
      </c>
      <c r="P772" s="10">
        <v>2.67944</v>
      </c>
      <c r="Q772" s="10">
        <v>3.5191999999999997</v>
      </c>
    </row>
    <row r="773" spans="1:17" x14ac:dyDescent="0.2">
      <c r="A773">
        <v>769</v>
      </c>
      <c r="B773" s="10">
        <v>1.0253300000000001</v>
      </c>
      <c r="C773" s="10">
        <v>3.041964639216165</v>
      </c>
      <c r="D773" s="10">
        <v>1.26142</v>
      </c>
      <c r="E773" s="10">
        <v>1.65642</v>
      </c>
      <c r="F773" s="10">
        <v>1.1637974683544303</v>
      </c>
      <c r="G773" s="10">
        <v>2.0542199999999999</v>
      </c>
      <c r="H773" s="10">
        <v>1.5653440000000001</v>
      </c>
      <c r="I773" s="10">
        <v>1.7787999999999999</v>
      </c>
      <c r="J773" s="10">
        <v>1.5522</v>
      </c>
      <c r="K773" s="10">
        <v>4.3891999999999998</v>
      </c>
      <c r="L773" s="10">
        <v>1.91964</v>
      </c>
      <c r="M773" s="10">
        <v>2.58555</v>
      </c>
      <c r="N773" s="10">
        <v>2.0726</v>
      </c>
      <c r="O773" s="10">
        <v>6.4123999999999999</v>
      </c>
      <c r="P773" s="10">
        <v>2.6865200000000002</v>
      </c>
      <c r="Q773" s="10">
        <v>3.5286</v>
      </c>
    </row>
    <row r="774" spans="1:17" x14ac:dyDescent="0.2">
      <c r="A774">
        <v>770</v>
      </c>
      <c r="B774" s="10">
        <v>1.0279</v>
      </c>
      <c r="C774" s="10">
        <v>3.0466552808312093</v>
      </c>
      <c r="D774" s="10">
        <v>1.2646000000000002</v>
      </c>
      <c r="E774" s="10">
        <v>1.6606000000000001</v>
      </c>
      <c r="F774" s="10">
        <v>1.1675949367088607</v>
      </c>
      <c r="G774" s="10">
        <v>2.0585999999999998</v>
      </c>
      <c r="H774" s="10">
        <v>1.56992</v>
      </c>
      <c r="I774" s="10">
        <v>1.784</v>
      </c>
      <c r="J774" s="10">
        <v>1.556</v>
      </c>
      <c r="K774" s="10">
        <v>4.3959999999999999</v>
      </c>
      <c r="L774" s="10">
        <v>1.9241999999999999</v>
      </c>
      <c r="M774" s="10">
        <v>2.5914999999999999</v>
      </c>
      <c r="N774" s="10">
        <v>2.0780000000000003</v>
      </c>
      <c r="O774" s="10">
        <v>6.4219999999999997</v>
      </c>
      <c r="P774" s="10">
        <v>2.6936</v>
      </c>
      <c r="Q774" s="10">
        <v>3.5379999999999998</v>
      </c>
    </row>
    <row r="775" spans="1:17" x14ac:dyDescent="0.2">
      <c r="A775">
        <v>771</v>
      </c>
      <c r="B775" s="10">
        <v>1.03047</v>
      </c>
      <c r="C775" s="10">
        <v>3.0513459224462536</v>
      </c>
      <c r="D775" s="10">
        <v>1.2677800000000001</v>
      </c>
      <c r="E775" s="10">
        <v>1.6647800000000001</v>
      </c>
      <c r="F775" s="10">
        <v>1.1713924050632911</v>
      </c>
      <c r="G775" s="10">
        <v>2.06298</v>
      </c>
      <c r="H775" s="10">
        <v>1.5744960000000001</v>
      </c>
      <c r="I775" s="10">
        <v>1.7891999999999999</v>
      </c>
      <c r="J775" s="10">
        <v>1.5597999999999999</v>
      </c>
      <c r="K775" s="10">
        <v>4.4028</v>
      </c>
      <c r="L775" s="10">
        <v>1.92876</v>
      </c>
      <c r="M775" s="10">
        <v>2.5974499999999998</v>
      </c>
      <c r="N775" s="10">
        <v>2.0834000000000001</v>
      </c>
      <c r="O775" s="10">
        <v>6.4315999999999995</v>
      </c>
      <c r="P775" s="10">
        <v>2.7006800000000002</v>
      </c>
      <c r="Q775" s="10">
        <v>3.5473999999999997</v>
      </c>
    </row>
    <row r="776" spans="1:17" x14ac:dyDescent="0.2">
      <c r="A776">
        <v>772</v>
      </c>
      <c r="B776" s="10">
        <v>1.03304</v>
      </c>
      <c r="C776" s="10">
        <v>3.0560365640612979</v>
      </c>
      <c r="D776" s="10">
        <v>1.2709600000000001</v>
      </c>
      <c r="E776" s="10">
        <v>1.66896</v>
      </c>
      <c r="F776" s="10">
        <v>1.1751898734177215</v>
      </c>
      <c r="G776" s="10">
        <v>2.0673599999999999</v>
      </c>
      <c r="H776" s="10">
        <v>1.579072</v>
      </c>
      <c r="I776" s="10">
        <v>1.7944</v>
      </c>
      <c r="J776" s="10">
        <v>1.5635999999999999</v>
      </c>
      <c r="K776" s="10">
        <v>4.4095999999999993</v>
      </c>
      <c r="L776" s="10">
        <v>1.9333199999999999</v>
      </c>
      <c r="M776" s="10">
        <v>2.6034000000000002</v>
      </c>
      <c r="N776" s="10">
        <v>2.0888</v>
      </c>
      <c r="O776" s="10">
        <v>6.4412000000000003</v>
      </c>
      <c r="P776" s="10">
        <v>2.7077599999999999</v>
      </c>
      <c r="Q776" s="10">
        <v>3.5568</v>
      </c>
    </row>
    <row r="777" spans="1:17" x14ac:dyDescent="0.2">
      <c r="A777">
        <v>773</v>
      </c>
      <c r="B777" s="10">
        <v>1.0356099999999999</v>
      </c>
      <c r="C777" s="10">
        <v>3.0607272056763422</v>
      </c>
      <c r="D777" s="10">
        <v>1.2741400000000001</v>
      </c>
      <c r="E777" s="10">
        <v>1.6731400000000001</v>
      </c>
      <c r="F777" s="10">
        <v>1.1789873417721519</v>
      </c>
      <c r="G777" s="10">
        <v>2.0717400000000001</v>
      </c>
      <c r="H777" s="10">
        <v>1.5836479999999999</v>
      </c>
      <c r="I777" s="10">
        <v>1.7995999999999999</v>
      </c>
      <c r="J777" s="10">
        <v>1.5673999999999999</v>
      </c>
      <c r="K777" s="10">
        <v>4.4163999999999994</v>
      </c>
      <c r="L777" s="10">
        <v>1.93788</v>
      </c>
      <c r="M777" s="10">
        <v>2.6093500000000001</v>
      </c>
      <c r="N777" s="10">
        <v>2.0942000000000003</v>
      </c>
      <c r="O777" s="10">
        <v>6.4508000000000001</v>
      </c>
      <c r="P777" s="10">
        <v>2.7148400000000001</v>
      </c>
      <c r="Q777" s="10">
        <v>3.5661999999999998</v>
      </c>
    </row>
    <row r="778" spans="1:17" x14ac:dyDescent="0.2">
      <c r="A778">
        <v>774</v>
      </c>
      <c r="B778" s="10">
        <v>1.0381799999999999</v>
      </c>
      <c r="C778" s="10">
        <v>3.0654178472913864</v>
      </c>
      <c r="D778" s="10">
        <v>1.27732</v>
      </c>
      <c r="E778" s="10">
        <v>1.6773200000000001</v>
      </c>
      <c r="F778" s="10">
        <v>1.1827848101265821</v>
      </c>
      <c r="G778" s="10">
        <v>2.07612</v>
      </c>
      <c r="H778" s="10">
        <v>1.5882240000000001</v>
      </c>
      <c r="I778" s="10">
        <v>1.8048</v>
      </c>
      <c r="J778" s="10">
        <v>1.5711999999999999</v>
      </c>
      <c r="K778" s="10">
        <v>4.4231999999999996</v>
      </c>
      <c r="L778" s="10">
        <v>1.9424399999999999</v>
      </c>
      <c r="M778" s="10">
        <v>2.6153</v>
      </c>
      <c r="N778" s="10">
        <v>2.0996000000000001</v>
      </c>
      <c r="O778" s="10">
        <v>6.4603999999999999</v>
      </c>
      <c r="P778" s="10">
        <v>2.7219199999999999</v>
      </c>
      <c r="Q778" s="10">
        <v>3.5755999999999997</v>
      </c>
    </row>
    <row r="779" spans="1:17" x14ac:dyDescent="0.2">
      <c r="A779">
        <v>775</v>
      </c>
      <c r="B779" s="10">
        <v>1.0407500000000001</v>
      </c>
      <c r="C779" s="10">
        <v>3.0701084889064307</v>
      </c>
      <c r="D779" s="10">
        <v>1.2805</v>
      </c>
      <c r="E779" s="10">
        <v>1.6815</v>
      </c>
      <c r="F779" s="10">
        <v>1.1865822784810125</v>
      </c>
      <c r="G779" s="10">
        <v>2.0804999999999998</v>
      </c>
      <c r="H779" s="10">
        <v>1.5928</v>
      </c>
      <c r="I779" s="10">
        <v>1.81</v>
      </c>
      <c r="J779" s="10">
        <v>1.575</v>
      </c>
      <c r="K779" s="10">
        <v>4.43</v>
      </c>
      <c r="L779" s="10">
        <v>1.9470000000000001</v>
      </c>
      <c r="M779" s="10">
        <v>2.6212499999999999</v>
      </c>
      <c r="N779" s="10">
        <v>2.105</v>
      </c>
      <c r="O779" s="10">
        <v>6.47</v>
      </c>
      <c r="P779" s="10">
        <v>2.7290000000000001</v>
      </c>
      <c r="Q779" s="10">
        <v>3.585</v>
      </c>
    </row>
    <row r="780" spans="1:17" x14ac:dyDescent="0.2">
      <c r="A780">
        <v>776</v>
      </c>
      <c r="B780" s="10">
        <v>1.04332</v>
      </c>
      <c r="C780" s="10">
        <v>3.074799130521475</v>
      </c>
      <c r="D780" s="10">
        <v>1.2836800000000002</v>
      </c>
      <c r="E780" s="10">
        <v>1.6856800000000001</v>
      </c>
      <c r="F780" s="10">
        <v>1.1903797468354429</v>
      </c>
      <c r="G780" s="10">
        <v>2.0848800000000001</v>
      </c>
      <c r="H780" s="10">
        <v>1.5973760000000001</v>
      </c>
      <c r="I780" s="10">
        <v>1.8151999999999999</v>
      </c>
      <c r="J780" s="10">
        <v>1.5788</v>
      </c>
      <c r="K780" s="10">
        <v>4.4367999999999999</v>
      </c>
      <c r="L780" s="10">
        <v>1.95156</v>
      </c>
      <c r="M780" s="10">
        <v>2.6271999999999998</v>
      </c>
      <c r="N780" s="10">
        <v>2.1104000000000003</v>
      </c>
      <c r="O780" s="10">
        <v>6.4795999999999996</v>
      </c>
      <c r="P780" s="10">
        <v>2.7360800000000003</v>
      </c>
      <c r="Q780" s="10">
        <v>3.5943999999999998</v>
      </c>
    </row>
    <row r="781" spans="1:17" x14ac:dyDescent="0.2">
      <c r="A781">
        <v>777</v>
      </c>
      <c r="B781" s="10">
        <v>1.04589</v>
      </c>
      <c r="C781" s="10">
        <v>3.0794897721365193</v>
      </c>
      <c r="D781" s="10">
        <v>1.2868600000000001</v>
      </c>
      <c r="E781" s="10">
        <v>1.6898600000000001</v>
      </c>
      <c r="F781" s="10">
        <v>1.1941772151898733</v>
      </c>
      <c r="G781" s="10">
        <v>2.0892599999999999</v>
      </c>
      <c r="H781" s="10">
        <v>1.601952</v>
      </c>
      <c r="I781" s="10">
        <v>1.8204</v>
      </c>
      <c r="J781" s="10">
        <v>1.5826</v>
      </c>
      <c r="K781" s="10">
        <v>4.4436</v>
      </c>
      <c r="L781" s="10">
        <v>1.9561199999999999</v>
      </c>
      <c r="M781" s="10">
        <v>2.6331500000000001</v>
      </c>
      <c r="N781" s="10">
        <v>2.1158000000000001</v>
      </c>
      <c r="O781" s="10">
        <v>6.4892000000000003</v>
      </c>
      <c r="P781" s="10">
        <v>2.74316</v>
      </c>
      <c r="Q781" s="10">
        <v>3.6037999999999997</v>
      </c>
    </row>
    <row r="782" spans="1:17" x14ac:dyDescent="0.2">
      <c r="A782">
        <v>778</v>
      </c>
      <c r="B782" s="10">
        <v>1.0484599999999999</v>
      </c>
      <c r="C782" s="10">
        <v>3.0841804137515636</v>
      </c>
      <c r="D782" s="10">
        <v>1.2900400000000001</v>
      </c>
      <c r="E782" s="10">
        <v>1.69404</v>
      </c>
      <c r="F782" s="10">
        <v>1.1979746835443037</v>
      </c>
      <c r="G782" s="10">
        <v>2.0936400000000002</v>
      </c>
      <c r="H782" s="10">
        <v>1.606528</v>
      </c>
      <c r="I782" s="10">
        <v>1.8255999999999999</v>
      </c>
      <c r="J782" s="10">
        <v>1.5864</v>
      </c>
      <c r="K782" s="10">
        <v>4.4504000000000001</v>
      </c>
      <c r="L782" s="10">
        <v>1.96068</v>
      </c>
      <c r="M782" s="10">
        <v>2.6391</v>
      </c>
      <c r="N782" s="10">
        <v>2.1212</v>
      </c>
      <c r="O782" s="10">
        <v>6.4988000000000001</v>
      </c>
      <c r="P782" s="10">
        <v>2.7502400000000002</v>
      </c>
      <c r="Q782" s="10">
        <v>3.6132</v>
      </c>
    </row>
    <row r="783" spans="1:17" x14ac:dyDescent="0.2">
      <c r="A783">
        <v>779</v>
      </c>
      <c r="B783" s="10">
        <v>1.0510299999999999</v>
      </c>
      <c r="C783" s="10">
        <v>3.0888710553666079</v>
      </c>
      <c r="D783" s="10">
        <v>1.29322</v>
      </c>
      <c r="E783" s="10">
        <v>1.6982200000000001</v>
      </c>
      <c r="F783" s="10">
        <v>1.2017721518987341</v>
      </c>
      <c r="G783" s="10">
        <v>2.09802</v>
      </c>
      <c r="H783" s="10">
        <v>1.6111040000000001</v>
      </c>
      <c r="I783" s="10">
        <v>1.8308</v>
      </c>
      <c r="J783" s="10">
        <v>1.5902000000000001</v>
      </c>
      <c r="K783" s="10">
        <v>4.4571999999999994</v>
      </c>
      <c r="L783" s="10">
        <v>1.9652399999999999</v>
      </c>
      <c r="M783" s="10">
        <v>2.6450499999999999</v>
      </c>
      <c r="N783" s="10">
        <v>2.1266000000000003</v>
      </c>
      <c r="O783" s="10">
        <v>6.5084</v>
      </c>
      <c r="P783" s="10">
        <v>2.75732</v>
      </c>
      <c r="Q783" s="10">
        <v>3.6225999999999998</v>
      </c>
    </row>
    <row r="784" spans="1:17" x14ac:dyDescent="0.2">
      <c r="A784">
        <v>780</v>
      </c>
      <c r="B784" s="10">
        <v>1.0535999999999999</v>
      </c>
      <c r="C784" s="10">
        <v>3.0935616969816522</v>
      </c>
      <c r="D784" s="10">
        <v>1.2964</v>
      </c>
      <c r="E784" s="10">
        <v>1.7024000000000001</v>
      </c>
      <c r="F784" s="10">
        <v>1.2055696202531645</v>
      </c>
      <c r="G784" s="10">
        <v>2.1023999999999998</v>
      </c>
      <c r="H784" s="10">
        <v>1.61568</v>
      </c>
      <c r="I784" s="10">
        <v>1.8359999999999999</v>
      </c>
      <c r="J784" s="10">
        <v>1.5939999999999999</v>
      </c>
      <c r="K784" s="10">
        <v>4.4639999999999995</v>
      </c>
      <c r="L784" s="10">
        <v>1.9698</v>
      </c>
      <c r="M784" s="10">
        <v>2.6509999999999998</v>
      </c>
      <c r="N784" s="10">
        <v>2.1320000000000001</v>
      </c>
      <c r="O784" s="10">
        <v>6.5179999999999998</v>
      </c>
      <c r="P784" s="10">
        <v>2.7644000000000002</v>
      </c>
      <c r="Q784" s="10">
        <v>3.6319999999999997</v>
      </c>
    </row>
    <row r="785" spans="1:17" x14ac:dyDescent="0.2">
      <c r="A785">
        <v>781</v>
      </c>
      <c r="B785" s="10">
        <v>1.0561700000000001</v>
      </c>
      <c r="C785" s="10">
        <v>3.0982523385966965</v>
      </c>
      <c r="D785" s="10">
        <v>1.2995800000000002</v>
      </c>
      <c r="E785" s="10">
        <v>1.70658</v>
      </c>
      <c r="F785" s="10">
        <v>1.2093670886075949</v>
      </c>
      <c r="G785" s="10">
        <v>2.1067800000000001</v>
      </c>
      <c r="H785" s="10">
        <v>1.6202560000000001</v>
      </c>
      <c r="I785" s="10">
        <v>1.8411999999999999</v>
      </c>
      <c r="J785" s="10">
        <v>1.5977999999999999</v>
      </c>
      <c r="K785" s="10">
        <v>4.4707999999999997</v>
      </c>
      <c r="L785" s="10">
        <v>1.9743599999999999</v>
      </c>
      <c r="M785" s="10">
        <v>2.6569500000000001</v>
      </c>
      <c r="N785" s="10">
        <v>2.1374</v>
      </c>
      <c r="O785" s="10">
        <v>6.5275999999999996</v>
      </c>
      <c r="P785" s="10">
        <v>2.7714799999999999</v>
      </c>
      <c r="Q785" s="10">
        <v>3.6414</v>
      </c>
    </row>
    <row r="786" spans="1:17" x14ac:dyDescent="0.2">
      <c r="A786">
        <v>782</v>
      </c>
      <c r="B786" s="10">
        <v>1.05874</v>
      </c>
      <c r="C786" s="10">
        <v>3.1029429802117408</v>
      </c>
      <c r="D786" s="10">
        <v>1.3027600000000001</v>
      </c>
      <c r="E786" s="10">
        <v>1.7107600000000001</v>
      </c>
      <c r="F786" s="10">
        <v>1.2131645569620253</v>
      </c>
      <c r="G786" s="10">
        <v>2.1111599999999999</v>
      </c>
      <c r="H786" s="10">
        <v>1.6248320000000001</v>
      </c>
      <c r="I786" s="10">
        <v>1.8464</v>
      </c>
      <c r="J786" s="10">
        <v>1.6015999999999999</v>
      </c>
      <c r="K786" s="10">
        <v>4.4775999999999998</v>
      </c>
      <c r="L786" s="10">
        <v>1.97892</v>
      </c>
      <c r="M786" s="10">
        <v>2.6629</v>
      </c>
      <c r="N786" s="10">
        <v>2.1428000000000003</v>
      </c>
      <c r="O786" s="10">
        <v>6.5372000000000003</v>
      </c>
      <c r="P786" s="10">
        <v>2.7785600000000001</v>
      </c>
      <c r="Q786" s="10">
        <v>3.6507999999999998</v>
      </c>
    </row>
    <row r="787" spans="1:17" x14ac:dyDescent="0.2">
      <c r="A787">
        <v>783</v>
      </c>
      <c r="B787" s="10">
        <v>1.06131</v>
      </c>
      <c r="C787" s="10">
        <v>3.107633621826785</v>
      </c>
      <c r="D787" s="10">
        <v>1.3059400000000001</v>
      </c>
      <c r="E787" s="10">
        <v>1.7149400000000001</v>
      </c>
      <c r="F787" s="10">
        <v>1.2169620253164557</v>
      </c>
      <c r="G787" s="10">
        <v>2.1155399999999998</v>
      </c>
      <c r="H787" s="10">
        <v>1.629408</v>
      </c>
      <c r="I787" s="10">
        <v>1.8515999999999999</v>
      </c>
      <c r="J787" s="10">
        <v>1.6053999999999999</v>
      </c>
      <c r="K787" s="10">
        <v>4.4843999999999999</v>
      </c>
      <c r="L787" s="10">
        <v>1.9834799999999999</v>
      </c>
      <c r="M787" s="10">
        <v>2.6688499999999999</v>
      </c>
      <c r="N787" s="10">
        <v>2.1482000000000001</v>
      </c>
      <c r="O787" s="10">
        <v>6.5468000000000002</v>
      </c>
      <c r="P787" s="10">
        <v>2.7856399999999999</v>
      </c>
      <c r="Q787" s="10">
        <v>3.6601999999999997</v>
      </c>
    </row>
    <row r="788" spans="1:17" x14ac:dyDescent="0.2">
      <c r="A788">
        <v>784</v>
      </c>
      <c r="B788" s="10">
        <v>1.0638799999999999</v>
      </c>
      <c r="C788" s="10">
        <v>3.1123242634418293</v>
      </c>
      <c r="D788" s="10">
        <v>1.3091200000000001</v>
      </c>
      <c r="E788" s="10">
        <v>1.71912</v>
      </c>
      <c r="F788" s="10">
        <v>1.2207594936708861</v>
      </c>
      <c r="G788" s="10">
        <v>2.11992</v>
      </c>
      <c r="H788" s="10">
        <v>1.6339840000000001</v>
      </c>
      <c r="I788" s="10">
        <v>1.8568</v>
      </c>
      <c r="J788" s="10">
        <v>1.6092</v>
      </c>
      <c r="K788" s="10">
        <v>4.4912000000000001</v>
      </c>
      <c r="L788" s="10">
        <v>1.98804</v>
      </c>
      <c r="M788" s="10">
        <v>2.6747999999999998</v>
      </c>
      <c r="N788" s="10">
        <v>2.1536</v>
      </c>
      <c r="O788" s="10">
        <v>6.5564</v>
      </c>
      <c r="P788" s="10">
        <v>2.7927200000000001</v>
      </c>
      <c r="Q788" s="10">
        <v>3.6696</v>
      </c>
    </row>
    <row r="789" spans="1:17" x14ac:dyDescent="0.2">
      <c r="A789">
        <v>785</v>
      </c>
      <c r="B789" s="10">
        <v>1.0664499999999999</v>
      </c>
      <c r="C789" s="10">
        <v>3.1170149050568736</v>
      </c>
      <c r="D789" s="10">
        <v>1.3123</v>
      </c>
      <c r="E789" s="10">
        <v>1.7233000000000001</v>
      </c>
      <c r="F789" s="10">
        <v>1.2245569620253163</v>
      </c>
      <c r="G789" s="10">
        <v>2.1242999999999999</v>
      </c>
      <c r="H789" s="10">
        <v>1.63856</v>
      </c>
      <c r="I789" s="10">
        <v>1.8619999999999999</v>
      </c>
      <c r="J789" s="10">
        <v>1.613</v>
      </c>
      <c r="K789" s="10">
        <v>4.4979999999999993</v>
      </c>
      <c r="L789" s="10">
        <v>1.9925999999999999</v>
      </c>
      <c r="M789" s="10">
        <v>2.6807500000000002</v>
      </c>
      <c r="N789" s="10">
        <v>2.1590000000000003</v>
      </c>
      <c r="O789" s="10">
        <v>6.5659999999999998</v>
      </c>
      <c r="P789" s="10">
        <v>2.7998000000000003</v>
      </c>
      <c r="Q789" s="10">
        <v>3.6789999999999998</v>
      </c>
    </row>
    <row r="790" spans="1:17" x14ac:dyDescent="0.2">
      <c r="A790">
        <v>786</v>
      </c>
      <c r="B790" s="10">
        <v>1.0690200000000001</v>
      </c>
      <c r="C790" s="10">
        <v>3.1217055466719179</v>
      </c>
      <c r="D790" s="10">
        <v>1.31548</v>
      </c>
      <c r="E790" s="10">
        <v>1.7274800000000001</v>
      </c>
      <c r="F790" s="10">
        <v>1.2283544303797467</v>
      </c>
      <c r="G790" s="10">
        <v>2.1286800000000001</v>
      </c>
      <c r="H790" s="10">
        <v>1.6431360000000002</v>
      </c>
      <c r="I790" s="10">
        <v>1.8672</v>
      </c>
      <c r="J790" s="10">
        <v>1.6168</v>
      </c>
      <c r="K790" s="10">
        <v>4.5047999999999995</v>
      </c>
      <c r="L790" s="10">
        <v>1.99716</v>
      </c>
      <c r="M790" s="10">
        <v>2.6867000000000001</v>
      </c>
      <c r="N790" s="10">
        <v>2.1644000000000001</v>
      </c>
      <c r="O790" s="10">
        <v>6.5755999999999997</v>
      </c>
      <c r="P790" s="10">
        <v>2.80688</v>
      </c>
      <c r="Q790" s="10">
        <v>3.6883999999999997</v>
      </c>
    </row>
    <row r="791" spans="1:17" x14ac:dyDescent="0.2">
      <c r="A791">
        <v>787</v>
      </c>
      <c r="B791" s="10">
        <v>1.07159</v>
      </c>
      <c r="C791" s="10">
        <v>3.1263961882869622</v>
      </c>
      <c r="D791" s="10">
        <v>1.3186600000000002</v>
      </c>
      <c r="E791" s="10">
        <v>1.73166</v>
      </c>
      <c r="F791" s="10">
        <v>1.2321518987341771</v>
      </c>
      <c r="G791" s="10">
        <v>2.13306</v>
      </c>
      <c r="H791" s="10">
        <v>1.6477120000000001</v>
      </c>
      <c r="I791" s="10">
        <v>1.8723999999999998</v>
      </c>
      <c r="J791" s="10">
        <v>1.6206</v>
      </c>
      <c r="K791" s="10">
        <v>4.5115999999999996</v>
      </c>
      <c r="L791" s="10">
        <v>2.0017200000000002</v>
      </c>
      <c r="M791" s="10">
        <v>2.69265</v>
      </c>
      <c r="N791" s="10">
        <v>2.1698000000000004</v>
      </c>
      <c r="O791" s="10">
        <v>6.5852000000000004</v>
      </c>
      <c r="P791" s="10">
        <v>2.8139600000000002</v>
      </c>
      <c r="Q791" s="10">
        <v>3.6978</v>
      </c>
    </row>
    <row r="792" spans="1:17" x14ac:dyDescent="0.2">
      <c r="A792">
        <v>788</v>
      </c>
      <c r="B792" s="10">
        <v>1.07416</v>
      </c>
      <c r="C792" s="10">
        <v>3.1310868299020065</v>
      </c>
      <c r="D792" s="10">
        <v>1.3218400000000001</v>
      </c>
      <c r="E792" s="10">
        <v>1.73584</v>
      </c>
      <c r="F792" s="10">
        <v>1.2359493670886075</v>
      </c>
      <c r="G792" s="10">
        <v>2.1374399999999998</v>
      </c>
      <c r="H792" s="10">
        <v>1.652288</v>
      </c>
      <c r="I792" s="10">
        <v>1.8775999999999999</v>
      </c>
      <c r="J792" s="10">
        <v>1.6243999999999998</v>
      </c>
      <c r="K792" s="10">
        <v>4.5183999999999997</v>
      </c>
      <c r="L792" s="10">
        <v>2.0062799999999998</v>
      </c>
      <c r="M792" s="10">
        <v>2.6985999999999999</v>
      </c>
      <c r="N792" s="10">
        <v>2.1752000000000002</v>
      </c>
      <c r="O792" s="10">
        <v>6.5948000000000002</v>
      </c>
      <c r="P792" s="10">
        <v>2.82104</v>
      </c>
      <c r="Q792" s="10">
        <v>3.7071999999999998</v>
      </c>
    </row>
    <row r="793" spans="1:17" x14ac:dyDescent="0.2">
      <c r="A793">
        <v>789</v>
      </c>
      <c r="B793" s="10">
        <v>1.07673</v>
      </c>
      <c r="C793" s="10">
        <v>3.1357774715170508</v>
      </c>
      <c r="D793" s="10">
        <v>1.3250200000000001</v>
      </c>
      <c r="E793" s="10">
        <v>1.7400200000000001</v>
      </c>
      <c r="F793" s="10">
        <v>1.2397468354430379</v>
      </c>
      <c r="G793" s="10">
        <v>2.1418200000000001</v>
      </c>
      <c r="H793" s="10">
        <v>1.6568640000000001</v>
      </c>
      <c r="I793" s="10">
        <v>1.8828</v>
      </c>
      <c r="J793" s="10">
        <v>1.6281999999999999</v>
      </c>
      <c r="K793" s="10">
        <v>4.5251999999999999</v>
      </c>
      <c r="L793" s="10">
        <v>2.01084</v>
      </c>
      <c r="M793" s="10">
        <v>2.7045499999999998</v>
      </c>
      <c r="N793" s="10">
        <v>2.1806000000000001</v>
      </c>
      <c r="O793" s="10">
        <v>6.6044</v>
      </c>
      <c r="P793" s="10">
        <v>2.8281200000000002</v>
      </c>
      <c r="Q793" s="10">
        <v>3.7165999999999997</v>
      </c>
    </row>
    <row r="794" spans="1:17" x14ac:dyDescent="0.2">
      <c r="A794">
        <v>790</v>
      </c>
      <c r="B794" s="10">
        <v>1.0792999999999999</v>
      </c>
      <c r="C794" s="10">
        <v>3.1404681131320951</v>
      </c>
      <c r="D794" s="10">
        <v>1.3282</v>
      </c>
      <c r="E794" s="10">
        <v>1.7442</v>
      </c>
      <c r="F794" s="10">
        <v>1.2435443037974683</v>
      </c>
      <c r="G794" s="10">
        <v>2.1461999999999999</v>
      </c>
      <c r="H794" s="10">
        <v>1.66144</v>
      </c>
      <c r="I794" s="10">
        <v>1.8879999999999999</v>
      </c>
      <c r="J794" s="10">
        <v>1.6319999999999999</v>
      </c>
      <c r="K794" s="10">
        <v>4.532</v>
      </c>
      <c r="L794" s="10">
        <v>2.0154000000000001</v>
      </c>
      <c r="M794" s="10">
        <v>2.7105000000000001</v>
      </c>
      <c r="N794" s="10">
        <v>2.1860000000000004</v>
      </c>
      <c r="O794" s="10">
        <v>6.6139999999999999</v>
      </c>
      <c r="P794" s="10">
        <v>2.8351999999999999</v>
      </c>
      <c r="Q794" s="10">
        <v>3.726</v>
      </c>
    </row>
    <row r="795" spans="1:17" x14ac:dyDescent="0.2">
      <c r="A795">
        <v>791</v>
      </c>
      <c r="B795" s="10">
        <v>1.0818699999999999</v>
      </c>
      <c r="C795" s="10">
        <v>3.1451587547471394</v>
      </c>
      <c r="D795" s="10">
        <v>1.33138</v>
      </c>
      <c r="E795" s="10">
        <v>1.74838</v>
      </c>
      <c r="F795" s="10">
        <v>1.2473417721518987</v>
      </c>
      <c r="G795" s="10">
        <v>2.1505800000000002</v>
      </c>
      <c r="H795" s="10">
        <v>1.6660159999999999</v>
      </c>
      <c r="I795" s="10">
        <v>1.8932</v>
      </c>
      <c r="J795" s="10">
        <v>1.6357999999999999</v>
      </c>
      <c r="K795" s="10">
        <v>4.5387999999999993</v>
      </c>
      <c r="L795" s="10">
        <v>2.0199599999999998</v>
      </c>
      <c r="M795" s="10">
        <v>2.71645</v>
      </c>
      <c r="N795" s="10">
        <v>2.1914000000000002</v>
      </c>
      <c r="O795" s="10">
        <v>6.6235999999999997</v>
      </c>
      <c r="P795" s="10">
        <v>2.8422800000000001</v>
      </c>
      <c r="Q795" s="10">
        <v>3.7353999999999998</v>
      </c>
    </row>
    <row r="796" spans="1:17" x14ac:dyDescent="0.2">
      <c r="A796">
        <v>792</v>
      </c>
      <c r="B796" s="10">
        <v>1.0844400000000001</v>
      </c>
      <c r="C796" s="10">
        <v>3.1498493963621836</v>
      </c>
      <c r="D796" s="10">
        <v>1.3345600000000002</v>
      </c>
      <c r="E796" s="10">
        <v>1.7525600000000001</v>
      </c>
      <c r="F796" s="10">
        <v>1.2511392405063291</v>
      </c>
      <c r="G796" s="10">
        <v>2.15496</v>
      </c>
      <c r="H796" s="10">
        <v>1.6705920000000001</v>
      </c>
      <c r="I796" s="10">
        <v>1.8983999999999999</v>
      </c>
      <c r="J796" s="10">
        <v>1.6395999999999999</v>
      </c>
      <c r="K796" s="10">
        <v>4.5455999999999994</v>
      </c>
      <c r="L796" s="10">
        <v>2.0245199999999999</v>
      </c>
      <c r="M796" s="10">
        <v>2.7223999999999999</v>
      </c>
      <c r="N796" s="10">
        <v>2.1968000000000001</v>
      </c>
      <c r="O796" s="10">
        <v>6.6331999999999995</v>
      </c>
      <c r="P796" s="10">
        <v>2.8493600000000003</v>
      </c>
      <c r="Q796" s="10">
        <v>3.7447999999999997</v>
      </c>
    </row>
    <row r="797" spans="1:17" x14ac:dyDescent="0.2">
      <c r="A797">
        <v>793</v>
      </c>
      <c r="B797" s="10">
        <v>1.08701</v>
      </c>
      <c r="C797" s="10">
        <v>3.1545400379772279</v>
      </c>
      <c r="D797" s="10">
        <v>1.3377400000000002</v>
      </c>
      <c r="E797" s="10">
        <v>1.75674</v>
      </c>
      <c r="F797" s="10">
        <v>1.2549367088607595</v>
      </c>
      <c r="G797" s="10">
        <v>2.1593399999999998</v>
      </c>
      <c r="H797" s="10">
        <v>1.675168</v>
      </c>
      <c r="I797" s="10">
        <v>1.9036</v>
      </c>
      <c r="J797" s="10">
        <v>1.6434</v>
      </c>
      <c r="K797" s="10">
        <v>4.5523999999999996</v>
      </c>
      <c r="L797" s="10">
        <v>2.02908</v>
      </c>
      <c r="M797" s="10">
        <v>2.7283499999999998</v>
      </c>
      <c r="N797" s="10">
        <v>2.2022000000000004</v>
      </c>
      <c r="O797" s="10">
        <v>6.6428000000000003</v>
      </c>
      <c r="P797" s="10">
        <v>2.8564400000000001</v>
      </c>
      <c r="Q797" s="10">
        <v>3.7542</v>
      </c>
    </row>
    <row r="798" spans="1:17" x14ac:dyDescent="0.2">
      <c r="A798">
        <v>794</v>
      </c>
      <c r="B798" s="10">
        <v>1.08958</v>
      </c>
      <c r="C798" s="10">
        <v>3.1592306795922722</v>
      </c>
      <c r="D798" s="10">
        <v>1.3409200000000001</v>
      </c>
      <c r="E798" s="10">
        <v>1.76092</v>
      </c>
      <c r="F798" s="10">
        <v>1.2587341772151899</v>
      </c>
      <c r="G798" s="10">
        <v>2.1637200000000001</v>
      </c>
      <c r="H798" s="10">
        <v>1.6797440000000001</v>
      </c>
      <c r="I798" s="10">
        <v>1.9088000000000001</v>
      </c>
      <c r="J798" s="10">
        <v>1.6472</v>
      </c>
      <c r="K798" s="10">
        <v>4.5591999999999997</v>
      </c>
      <c r="L798" s="10">
        <v>2.0336400000000001</v>
      </c>
      <c r="M798" s="10">
        <v>2.7343000000000002</v>
      </c>
      <c r="N798" s="10">
        <v>2.2076000000000002</v>
      </c>
      <c r="O798" s="10">
        <v>6.6524000000000001</v>
      </c>
      <c r="P798" s="10">
        <v>2.8635200000000003</v>
      </c>
      <c r="Q798" s="10">
        <v>3.7635999999999998</v>
      </c>
    </row>
    <row r="799" spans="1:17" x14ac:dyDescent="0.2">
      <c r="A799">
        <v>795</v>
      </c>
      <c r="B799" s="10">
        <v>1.09215</v>
      </c>
      <c r="C799" s="10">
        <v>3.1639213212073165</v>
      </c>
      <c r="D799" s="10">
        <v>1.3441000000000001</v>
      </c>
      <c r="E799" s="10">
        <v>1.7651000000000001</v>
      </c>
      <c r="F799" s="10">
        <v>1.2625316455696203</v>
      </c>
      <c r="G799" s="10">
        <v>2.1680999999999999</v>
      </c>
      <c r="H799" s="10">
        <v>1.68432</v>
      </c>
      <c r="I799" s="10">
        <v>1.9139999999999999</v>
      </c>
      <c r="J799" s="10">
        <v>1.651</v>
      </c>
      <c r="K799" s="10">
        <v>4.5659999999999998</v>
      </c>
      <c r="L799" s="10">
        <v>2.0381999999999998</v>
      </c>
      <c r="M799" s="10">
        <v>2.7402500000000001</v>
      </c>
      <c r="N799" s="10">
        <v>2.2130000000000001</v>
      </c>
      <c r="O799" s="10">
        <v>6.6619999999999999</v>
      </c>
      <c r="P799" s="10">
        <v>2.8706</v>
      </c>
      <c r="Q799" s="10">
        <v>3.7729999999999997</v>
      </c>
    </row>
    <row r="800" spans="1:17" x14ac:dyDescent="0.2">
      <c r="A800">
        <v>796</v>
      </c>
      <c r="B800" s="10">
        <v>1.0947199999999999</v>
      </c>
      <c r="C800" s="10">
        <v>3.1686119628223608</v>
      </c>
      <c r="D800" s="10">
        <v>1.34728</v>
      </c>
      <c r="E800" s="10">
        <v>1.76928</v>
      </c>
      <c r="F800" s="10">
        <v>1.2663291139240507</v>
      </c>
      <c r="G800" s="10">
        <v>2.1724799999999997</v>
      </c>
      <c r="H800" s="10">
        <v>1.688896</v>
      </c>
      <c r="I800" s="10">
        <v>1.9192</v>
      </c>
      <c r="J800" s="10">
        <v>1.6547999999999998</v>
      </c>
      <c r="K800" s="10">
        <v>4.5728</v>
      </c>
      <c r="L800" s="10">
        <v>2.0427599999999999</v>
      </c>
      <c r="M800" s="10">
        <v>2.7462</v>
      </c>
      <c r="N800" s="10">
        <v>2.2184000000000004</v>
      </c>
      <c r="O800" s="10">
        <v>6.6715999999999998</v>
      </c>
      <c r="P800" s="10">
        <v>2.8776800000000002</v>
      </c>
      <c r="Q800" s="10">
        <v>3.7824</v>
      </c>
    </row>
    <row r="801" spans="1:17" x14ac:dyDescent="0.2">
      <c r="A801">
        <v>797</v>
      </c>
      <c r="B801" s="10">
        <v>1.0972899999999999</v>
      </c>
      <c r="C801" s="10">
        <v>3.1733026044374051</v>
      </c>
      <c r="D801" s="10">
        <v>1.35046</v>
      </c>
      <c r="E801" s="10">
        <v>1.77346</v>
      </c>
      <c r="F801" s="10">
        <v>1.2701265822784809</v>
      </c>
      <c r="G801" s="10">
        <v>2.17686</v>
      </c>
      <c r="H801" s="10">
        <v>1.6934720000000001</v>
      </c>
      <c r="I801" s="10">
        <v>1.9243999999999999</v>
      </c>
      <c r="J801" s="10">
        <v>1.6585999999999999</v>
      </c>
      <c r="K801" s="10">
        <v>4.5795999999999992</v>
      </c>
      <c r="L801" s="10">
        <v>2.04732</v>
      </c>
      <c r="M801" s="10">
        <v>2.7521499999999999</v>
      </c>
      <c r="N801" s="10">
        <v>2.2238000000000002</v>
      </c>
      <c r="O801" s="10">
        <v>6.6811999999999996</v>
      </c>
      <c r="P801" s="10">
        <v>2.88476</v>
      </c>
      <c r="Q801" s="10">
        <v>3.7917999999999998</v>
      </c>
    </row>
    <row r="802" spans="1:17" x14ac:dyDescent="0.2">
      <c r="A802">
        <v>798</v>
      </c>
      <c r="B802" s="10">
        <v>1.0998600000000001</v>
      </c>
      <c r="C802" s="10">
        <v>3.1779932460524494</v>
      </c>
      <c r="D802" s="10">
        <v>1.3536400000000002</v>
      </c>
      <c r="E802" s="10">
        <v>1.7776400000000001</v>
      </c>
      <c r="F802" s="10">
        <v>1.2739240506329113</v>
      </c>
      <c r="G802" s="10">
        <v>2.1812399999999998</v>
      </c>
      <c r="H802" s="10">
        <v>1.698048</v>
      </c>
      <c r="I802" s="10">
        <v>1.9296</v>
      </c>
      <c r="J802" s="10">
        <v>1.6623999999999999</v>
      </c>
      <c r="K802" s="10">
        <v>4.5863999999999994</v>
      </c>
      <c r="L802" s="10">
        <v>2.0518800000000001</v>
      </c>
      <c r="M802" s="10">
        <v>2.7581000000000002</v>
      </c>
      <c r="N802" s="10">
        <v>2.2292000000000001</v>
      </c>
      <c r="O802" s="10">
        <v>6.6908000000000003</v>
      </c>
      <c r="P802" s="10">
        <v>2.8918400000000002</v>
      </c>
      <c r="Q802" s="10">
        <v>3.8011999999999997</v>
      </c>
    </row>
    <row r="803" spans="1:17" x14ac:dyDescent="0.2">
      <c r="A803">
        <v>799</v>
      </c>
      <c r="B803" s="10">
        <v>1.10243</v>
      </c>
      <c r="C803" s="10">
        <v>3.1826838876674937</v>
      </c>
      <c r="D803" s="10">
        <v>1.3568200000000001</v>
      </c>
      <c r="E803" s="10">
        <v>1.78182</v>
      </c>
      <c r="F803" s="10">
        <v>1.2777215189873417</v>
      </c>
      <c r="G803" s="10">
        <v>2.1856200000000001</v>
      </c>
      <c r="H803" s="10">
        <v>1.7026240000000001</v>
      </c>
      <c r="I803" s="10">
        <v>1.9347999999999999</v>
      </c>
      <c r="J803" s="10">
        <v>1.6661999999999999</v>
      </c>
      <c r="K803" s="10">
        <v>4.5931999999999995</v>
      </c>
      <c r="L803" s="10">
        <v>2.0564399999999998</v>
      </c>
      <c r="M803" s="10">
        <v>2.7640500000000001</v>
      </c>
      <c r="N803" s="10">
        <v>2.2346000000000004</v>
      </c>
      <c r="O803" s="10">
        <v>6.7004000000000001</v>
      </c>
      <c r="P803" s="10">
        <v>2.8989199999999999</v>
      </c>
      <c r="Q803" s="10">
        <v>3.8106</v>
      </c>
    </row>
    <row r="804" spans="1:17" x14ac:dyDescent="0.2">
      <c r="A804">
        <v>800</v>
      </c>
      <c r="B804" s="10">
        <v>1.105</v>
      </c>
      <c r="C804" s="10">
        <v>3.1873745292825379</v>
      </c>
      <c r="D804" s="10">
        <v>1.36</v>
      </c>
      <c r="E804" s="10">
        <v>1.786</v>
      </c>
      <c r="F804" s="10">
        <v>1.2815189873417721</v>
      </c>
      <c r="G804" s="10">
        <v>2.19</v>
      </c>
      <c r="H804" s="10">
        <v>1.7072000000000001</v>
      </c>
      <c r="I804" s="10">
        <v>1.94</v>
      </c>
      <c r="J804" s="10">
        <v>1.67</v>
      </c>
      <c r="K804" s="10">
        <v>4.5999999999999996</v>
      </c>
      <c r="L804" s="10">
        <v>2.0609999999999999</v>
      </c>
      <c r="M804" s="10">
        <v>2.77</v>
      </c>
      <c r="N804" s="10">
        <v>2.2400000000000002</v>
      </c>
      <c r="O804" s="10">
        <v>6.71</v>
      </c>
      <c r="P804" s="10">
        <v>2.9060000000000001</v>
      </c>
      <c r="Q804" s="10">
        <v>3.82</v>
      </c>
    </row>
    <row r="805" spans="1:17" x14ac:dyDescent="0.2">
      <c r="A805">
        <v>801</v>
      </c>
      <c r="B805" s="10">
        <v>1.1079300000000001</v>
      </c>
      <c r="C805" s="10">
        <v>3.1924739543221485</v>
      </c>
      <c r="D805" s="10">
        <v>1.3636200000000001</v>
      </c>
      <c r="E805" s="10">
        <v>1.7907500000000001</v>
      </c>
      <c r="F805" s="10">
        <v>1.2853164556962025</v>
      </c>
      <c r="G805" s="10">
        <v>2.1953</v>
      </c>
      <c r="H805" s="10">
        <v>1.7121280000000001</v>
      </c>
      <c r="I805" s="10">
        <v>1.9456</v>
      </c>
      <c r="J805" s="10">
        <v>1.6746999999999999</v>
      </c>
      <c r="K805" s="10">
        <v>4.6074999999999999</v>
      </c>
      <c r="L805" s="10">
        <v>2.06562</v>
      </c>
      <c r="M805" s="10">
        <v>2.7770000000000001</v>
      </c>
      <c r="N805" s="10">
        <v>2.2465000000000002</v>
      </c>
      <c r="O805" s="10">
        <v>6.7209000000000003</v>
      </c>
      <c r="P805" s="10">
        <v>2.9142300000000003</v>
      </c>
      <c r="Q805" s="10">
        <v>3.8306</v>
      </c>
    </row>
    <row r="806" spans="1:17" x14ac:dyDescent="0.2">
      <c r="A806">
        <v>802</v>
      </c>
      <c r="B806" s="10">
        <v>1.11086</v>
      </c>
      <c r="C806" s="10">
        <v>3.1975733793617587</v>
      </c>
      <c r="D806" s="10">
        <v>1.36724</v>
      </c>
      <c r="E806" s="10">
        <v>1.7955000000000001</v>
      </c>
      <c r="F806" s="10">
        <v>1.2891139240506329</v>
      </c>
      <c r="G806" s="10">
        <v>2.2006000000000001</v>
      </c>
      <c r="H806" s="10">
        <v>1.7170560000000001</v>
      </c>
      <c r="I806" s="10">
        <v>1.9512</v>
      </c>
      <c r="J806" s="10">
        <v>1.6794</v>
      </c>
      <c r="K806" s="10">
        <v>4.6149999999999993</v>
      </c>
      <c r="L806" s="10">
        <v>2.0702400000000001</v>
      </c>
      <c r="M806" s="10">
        <v>2.7839999999999998</v>
      </c>
      <c r="N806" s="10">
        <v>2.2530000000000001</v>
      </c>
      <c r="O806" s="10">
        <v>6.7317999999999998</v>
      </c>
      <c r="P806" s="10">
        <v>2.9224600000000001</v>
      </c>
      <c r="Q806" s="10">
        <v>3.8411999999999997</v>
      </c>
    </row>
    <row r="807" spans="1:17" x14ac:dyDescent="0.2">
      <c r="A807">
        <v>803</v>
      </c>
      <c r="B807" s="10">
        <v>1.1137900000000001</v>
      </c>
      <c r="C807" s="10">
        <v>3.2026728044013693</v>
      </c>
      <c r="D807" s="10">
        <v>1.3708600000000002</v>
      </c>
      <c r="E807" s="10">
        <v>1.8002500000000001</v>
      </c>
      <c r="F807" s="10">
        <v>1.2929113924050633</v>
      </c>
      <c r="G807" s="10">
        <v>2.2058999999999997</v>
      </c>
      <c r="H807" s="10">
        <v>1.721984</v>
      </c>
      <c r="I807" s="10">
        <v>1.9567999999999999</v>
      </c>
      <c r="J807" s="10">
        <v>1.6840999999999999</v>
      </c>
      <c r="K807" s="10">
        <v>4.6224999999999996</v>
      </c>
      <c r="L807" s="10">
        <v>2.0748600000000001</v>
      </c>
      <c r="M807" s="10">
        <v>2.7909999999999999</v>
      </c>
      <c r="N807" s="10">
        <v>2.2595000000000001</v>
      </c>
      <c r="O807" s="10">
        <v>6.7427000000000001</v>
      </c>
      <c r="P807" s="10">
        <v>2.9306900000000002</v>
      </c>
      <c r="Q807" s="10">
        <v>3.8517999999999999</v>
      </c>
    </row>
    <row r="808" spans="1:17" x14ac:dyDescent="0.2">
      <c r="A808">
        <v>804</v>
      </c>
      <c r="B808" s="10">
        <v>1.1167199999999999</v>
      </c>
      <c r="C808" s="10">
        <v>3.2077722294409798</v>
      </c>
      <c r="D808" s="10">
        <v>1.3744800000000001</v>
      </c>
      <c r="E808" s="10">
        <v>1.8049999999999999</v>
      </c>
      <c r="F808" s="10">
        <v>1.2967088607594937</v>
      </c>
      <c r="G808" s="10">
        <v>2.2111999999999998</v>
      </c>
      <c r="H808" s="10">
        <v>1.726912</v>
      </c>
      <c r="I808" s="10">
        <v>1.9623999999999999</v>
      </c>
      <c r="J808" s="10">
        <v>1.6887999999999999</v>
      </c>
      <c r="K808" s="10">
        <v>4.63</v>
      </c>
      <c r="L808" s="10">
        <v>2.0794799999999998</v>
      </c>
      <c r="M808" s="10">
        <v>2.798</v>
      </c>
      <c r="N808" s="10">
        <v>2.266</v>
      </c>
      <c r="O808" s="10">
        <v>6.7535999999999996</v>
      </c>
      <c r="P808" s="10">
        <v>2.93892</v>
      </c>
      <c r="Q808" s="10">
        <v>3.8624000000000001</v>
      </c>
    </row>
    <row r="809" spans="1:17" x14ac:dyDescent="0.2">
      <c r="A809">
        <v>805</v>
      </c>
      <c r="B809" s="10">
        <v>1.11965</v>
      </c>
      <c r="C809" s="10">
        <v>3.21287165448059</v>
      </c>
      <c r="D809" s="10">
        <v>1.3781000000000001</v>
      </c>
      <c r="E809" s="10">
        <v>1.80975</v>
      </c>
      <c r="F809" s="10">
        <v>1.3005063291139241</v>
      </c>
      <c r="G809" s="10">
        <v>2.2164999999999999</v>
      </c>
      <c r="H809" s="10">
        <v>1.73184</v>
      </c>
      <c r="I809" s="10">
        <v>1.968</v>
      </c>
      <c r="J809" s="10">
        <v>1.6935</v>
      </c>
      <c r="K809" s="10">
        <v>4.6374999999999993</v>
      </c>
      <c r="L809" s="10">
        <v>2.0840999999999998</v>
      </c>
      <c r="M809" s="10">
        <v>2.8050000000000002</v>
      </c>
      <c r="N809" s="10">
        <v>2.2725000000000004</v>
      </c>
      <c r="O809" s="10">
        <v>6.7645</v>
      </c>
      <c r="P809" s="10">
        <v>2.9471500000000002</v>
      </c>
      <c r="Q809" s="10">
        <v>3.8729999999999998</v>
      </c>
    </row>
    <row r="810" spans="1:17" x14ac:dyDescent="0.2">
      <c r="A810">
        <v>806</v>
      </c>
      <c r="B810" s="10">
        <v>1.1225799999999999</v>
      </c>
      <c r="C810" s="10">
        <v>3.2179710795202006</v>
      </c>
      <c r="D810" s="10">
        <v>1.3817200000000001</v>
      </c>
      <c r="E810" s="10">
        <v>1.8145</v>
      </c>
      <c r="F810" s="10">
        <v>1.3043037974683545</v>
      </c>
      <c r="G810" s="10">
        <v>2.2218</v>
      </c>
      <c r="H810" s="10">
        <v>1.7367680000000001</v>
      </c>
      <c r="I810" s="10">
        <v>1.9736</v>
      </c>
      <c r="J810" s="10">
        <v>1.6981999999999999</v>
      </c>
      <c r="K810" s="10">
        <v>4.6449999999999996</v>
      </c>
      <c r="L810" s="10">
        <v>2.0887199999999999</v>
      </c>
      <c r="M810" s="10">
        <v>2.8119999999999998</v>
      </c>
      <c r="N810" s="10">
        <v>2.2790000000000004</v>
      </c>
      <c r="O810" s="10">
        <v>6.7754000000000003</v>
      </c>
      <c r="P810" s="10">
        <v>2.9553800000000003</v>
      </c>
      <c r="Q810" s="10">
        <v>3.8835999999999999</v>
      </c>
    </row>
    <row r="811" spans="1:17" x14ac:dyDescent="0.2">
      <c r="A811">
        <v>807</v>
      </c>
      <c r="B811" s="10">
        <v>1.12551</v>
      </c>
      <c r="C811" s="10">
        <v>3.2230705045598111</v>
      </c>
      <c r="D811" s="10">
        <v>1.38534</v>
      </c>
      <c r="E811" s="10">
        <v>1.81925</v>
      </c>
      <c r="F811" s="10">
        <v>1.3081012658227849</v>
      </c>
      <c r="G811" s="10">
        <v>2.2271000000000001</v>
      </c>
      <c r="H811" s="10">
        <v>1.7416960000000001</v>
      </c>
      <c r="I811" s="10">
        <v>1.9791999999999998</v>
      </c>
      <c r="J811" s="10">
        <v>1.7028999999999999</v>
      </c>
      <c r="K811" s="10">
        <v>4.6524999999999999</v>
      </c>
      <c r="L811" s="10">
        <v>2.09334</v>
      </c>
      <c r="M811" s="10">
        <v>2.819</v>
      </c>
      <c r="N811" s="10">
        <v>2.2855000000000003</v>
      </c>
      <c r="O811" s="10">
        <v>6.7862999999999998</v>
      </c>
      <c r="P811" s="10">
        <v>2.9636100000000001</v>
      </c>
      <c r="Q811" s="10">
        <v>3.8941999999999997</v>
      </c>
    </row>
    <row r="812" spans="1:17" x14ac:dyDescent="0.2">
      <c r="A812">
        <v>808</v>
      </c>
      <c r="B812" s="10">
        <v>1.1284399999999999</v>
      </c>
      <c r="C812" s="10">
        <v>3.2281699295994213</v>
      </c>
      <c r="D812" s="10">
        <v>1.3889600000000002</v>
      </c>
      <c r="E812" s="10">
        <v>1.8240000000000001</v>
      </c>
      <c r="F812" s="10">
        <v>1.311898734177215</v>
      </c>
      <c r="G812" s="10">
        <v>2.2324000000000002</v>
      </c>
      <c r="H812" s="10">
        <v>1.746624</v>
      </c>
      <c r="I812" s="10">
        <v>1.9847999999999999</v>
      </c>
      <c r="J812" s="10">
        <v>1.7076</v>
      </c>
      <c r="K812" s="10">
        <v>4.6599999999999993</v>
      </c>
      <c r="L812" s="10">
        <v>2.09796</v>
      </c>
      <c r="M812" s="10">
        <v>2.8260000000000001</v>
      </c>
      <c r="N812" s="10">
        <v>2.2920000000000003</v>
      </c>
      <c r="O812" s="10">
        <v>6.7972000000000001</v>
      </c>
      <c r="P812" s="10">
        <v>2.9718400000000003</v>
      </c>
      <c r="Q812" s="10">
        <v>3.9047999999999998</v>
      </c>
    </row>
    <row r="813" spans="1:17" x14ac:dyDescent="0.2">
      <c r="A813">
        <v>809</v>
      </c>
      <c r="B813" s="10">
        <v>1.13137</v>
      </c>
      <c r="C813" s="10">
        <v>3.2332693546390319</v>
      </c>
      <c r="D813" s="10">
        <v>1.3925800000000002</v>
      </c>
      <c r="E813" s="10">
        <v>1.8287500000000001</v>
      </c>
      <c r="F813" s="10">
        <v>1.3156962025316454</v>
      </c>
      <c r="G813" s="10">
        <v>2.2376999999999998</v>
      </c>
      <c r="H813" s="10">
        <v>1.751552</v>
      </c>
      <c r="I813" s="10">
        <v>1.9903999999999999</v>
      </c>
      <c r="J813" s="10">
        <v>1.7122999999999999</v>
      </c>
      <c r="K813" s="10">
        <v>4.6674999999999995</v>
      </c>
      <c r="L813" s="10">
        <v>2.1025800000000001</v>
      </c>
      <c r="M813" s="10">
        <v>2.8330000000000002</v>
      </c>
      <c r="N813" s="10">
        <v>2.2985000000000002</v>
      </c>
      <c r="O813" s="10">
        <v>6.8080999999999996</v>
      </c>
      <c r="P813" s="10">
        <v>2.98007</v>
      </c>
      <c r="Q813" s="10">
        <v>3.9154</v>
      </c>
    </row>
    <row r="814" spans="1:17" x14ac:dyDescent="0.2">
      <c r="A814">
        <v>810</v>
      </c>
      <c r="B814" s="10">
        <v>1.1343000000000001</v>
      </c>
      <c r="C814" s="10">
        <v>3.2383687796786425</v>
      </c>
      <c r="D814" s="10">
        <v>1.3962000000000001</v>
      </c>
      <c r="E814" s="10">
        <v>1.8335000000000001</v>
      </c>
      <c r="F814" s="10">
        <v>1.3194936708860758</v>
      </c>
      <c r="G814" s="10">
        <v>2.2429999999999999</v>
      </c>
      <c r="H814" s="10">
        <v>1.75648</v>
      </c>
      <c r="I814" s="10">
        <v>1.996</v>
      </c>
      <c r="J814" s="10">
        <v>1.7169999999999999</v>
      </c>
      <c r="K814" s="10">
        <v>4.6749999999999998</v>
      </c>
      <c r="L814" s="10">
        <v>2.1071999999999997</v>
      </c>
      <c r="M814" s="10">
        <v>2.84</v>
      </c>
      <c r="N814" s="10">
        <v>2.3050000000000002</v>
      </c>
      <c r="O814" s="10">
        <v>6.819</v>
      </c>
      <c r="P814" s="10">
        <v>2.9883000000000002</v>
      </c>
      <c r="Q814" s="10">
        <v>3.9259999999999997</v>
      </c>
    </row>
    <row r="815" spans="1:17" x14ac:dyDescent="0.2">
      <c r="A815">
        <v>811</v>
      </c>
      <c r="B815" s="10">
        <v>1.13723</v>
      </c>
      <c r="C815" s="10">
        <v>3.2434682047182526</v>
      </c>
      <c r="D815" s="10">
        <v>1.3998200000000001</v>
      </c>
      <c r="E815" s="10">
        <v>1.8382499999999999</v>
      </c>
      <c r="F815" s="10">
        <v>1.3232911392405062</v>
      </c>
      <c r="G815" s="10">
        <v>2.2483</v>
      </c>
      <c r="H815" s="10">
        <v>1.7614080000000001</v>
      </c>
      <c r="I815" s="10">
        <v>2.0015999999999998</v>
      </c>
      <c r="J815" s="10">
        <v>1.7217</v>
      </c>
      <c r="K815" s="10">
        <v>4.6824999999999992</v>
      </c>
      <c r="L815" s="10">
        <v>2.1118199999999998</v>
      </c>
      <c r="M815" s="10">
        <v>2.847</v>
      </c>
      <c r="N815" s="10">
        <v>2.3115000000000001</v>
      </c>
      <c r="O815" s="10">
        <v>6.8299000000000003</v>
      </c>
      <c r="P815" s="10">
        <v>2.9965299999999999</v>
      </c>
      <c r="Q815" s="10">
        <v>3.9365999999999999</v>
      </c>
    </row>
    <row r="816" spans="1:17" x14ac:dyDescent="0.2">
      <c r="A816">
        <v>812</v>
      </c>
      <c r="B816" s="10">
        <v>1.1401600000000001</v>
      </c>
      <c r="C816" s="10">
        <v>3.2485676297578632</v>
      </c>
      <c r="D816" s="10">
        <v>1.40344</v>
      </c>
      <c r="E816" s="10">
        <v>1.843</v>
      </c>
      <c r="F816" s="10">
        <v>1.3270886075949366</v>
      </c>
      <c r="G816" s="10">
        <v>2.2536</v>
      </c>
      <c r="H816" s="10">
        <v>1.7663360000000001</v>
      </c>
      <c r="I816" s="10">
        <v>2.0072000000000001</v>
      </c>
      <c r="J816" s="10">
        <v>1.7263999999999999</v>
      </c>
      <c r="K816" s="10">
        <v>4.6899999999999995</v>
      </c>
      <c r="L816" s="10">
        <v>2.1164399999999999</v>
      </c>
      <c r="M816" s="10">
        <v>2.8540000000000001</v>
      </c>
      <c r="N816" s="10">
        <v>2.3180000000000001</v>
      </c>
      <c r="O816" s="10">
        <v>6.8407999999999998</v>
      </c>
      <c r="P816" s="10">
        <v>3.0047600000000001</v>
      </c>
      <c r="Q816" s="10">
        <v>3.9472</v>
      </c>
    </row>
    <row r="817" spans="1:17" x14ac:dyDescent="0.2">
      <c r="A817">
        <v>813</v>
      </c>
      <c r="B817" s="10">
        <v>1.1430899999999999</v>
      </c>
      <c r="C817" s="10">
        <v>3.2536670547974738</v>
      </c>
      <c r="D817" s="10">
        <v>1.40706</v>
      </c>
      <c r="E817" s="10">
        <v>1.84775</v>
      </c>
      <c r="F817" s="10">
        <v>1.330886075949367</v>
      </c>
      <c r="G817" s="10">
        <v>2.2589000000000001</v>
      </c>
      <c r="H817" s="10">
        <v>1.7712640000000002</v>
      </c>
      <c r="I817" s="10">
        <v>2.0127999999999999</v>
      </c>
      <c r="J817" s="10">
        <v>1.7310999999999999</v>
      </c>
      <c r="K817" s="10">
        <v>4.6974999999999998</v>
      </c>
      <c r="L817" s="10">
        <v>2.1210599999999999</v>
      </c>
      <c r="M817" s="10">
        <v>2.8610000000000002</v>
      </c>
      <c r="N817" s="10">
        <v>2.3245</v>
      </c>
      <c r="O817" s="10">
        <v>6.8517000000000001</v>
      </c>
      <c r="P817" s="10">
        <v>3.0129900000000003</v>
      </c>
      <c r="Q817" s="10">
        <v>3.9577999999999998</v>
      </c>
    </row>
    <row r="818" spans="1:17" x14ac:dyDescent="0.2">
      <c r="A818">
        <v>814</v>
      </c>
      <c r="B818" s="10">
        <v>1.14602</v>
      </c>
      <c r="C818" s="10">
        <v>3.2587664798370839</v>
      </c>
      <c r="D818" s="10">
        <v>1.4106800000000002</v>
      </c>
      <c r="E818" s="10">
        <v>1.8525</v>
      </c>
      <c r="F818" s="10">
        <v>1.3346835443037974</v>
      </c>
      <c r="G818" s="10">
        <v>2.2641999999999998</v>
      </c>
      <c r="H818" s="10">
        <v>1.776192</v>
      </c>
      <c r="I818" s="10">
        <v>2.0183999999999997</v>
      </c>
      <c r="J818" s="10">
        <v>1.7358</v>
      </c>
      <c r="K818" s="10">
        <v>4.7050000000000001</v>
      </c>
      <c r="L818" s="10">
        <v>2.12568</v>
      </c>
      <c r="M818" s="10">
        <v>2.8679999999999999</v>
      </c>
      <c r="N818" s="10">
        <v>2.3310000000000004</v>
      </c>
      <c r="O818" s="10">
        <v>6.8625999999999996</v>
      </c>
      <c r="P818" s="10">
        <v>3.02122</v>
      </c>
      <c r="Q818" s="10">
        <v>3.9683999999999999</v>
      </c>
    </row>
    <row r="819" spans="1:17" x14ac:dyDescent="0.2">
      <c r="A819">
        <v>815</v>
      </c>
      <c r="B819" s="10">
        <v>1.1489499999999999</v>
      </c>
      <c r="C819" s="10">
        <v>3.2638659048766945</v>
      </c>
      <c r="D819" s="10">
        <v>1.4143000000000001</v>
      </c>
      <c r="E819" s="10">
        <v>1.8572500000000001</v>
      </c>
      <c r="F819" s="10">
        <v>1.3384810126582278</v>
      </c>
      <c r="G819" s="10">
        <v>2.2694999999999999</v>
      </c>
      <c r="H819" s="10">
        <v>1.78112</v>
      </c>
      <c r="I819" s="10">
        <v>2.024</v>
      </c>
      <c r="J819" s="10">
        <v>1.7404999999999999</v>
      </c>
      <c r="K819" s="10">
        <v>4.7124999999999995</v>
      </c>
      <c r="L819" s="10">
        <v>2.1303000000000001</v>
      </c>
      <c r="M819" s="10">
        <v>2.875</v>
      </c>
      <c r="N819" s="10">
        <v>2.3375000000000004</v>
      </c>
      <c r="O819" s="10">
        <v>6.8734999999999999</v>
      </c>
      <c r="P819" s="10">
        <v>3.0294500000000002</v>
      </c>
      <c r="Q819" s="10">
        <v>3.9789999999999996</v>
      </c>
    </row>
    <row r="820" spans="1:17" x14ac:dyDescent="0.2">
      <c r="A820">
        <v>816</v>
      </c>
      <c r="B820" s="10">
        <v>1.15188</v>
      </c>
      <c r="C820" s="10">
        <v>3.2689653299163051</v>
      </c>
      <c r="D820" s="10">
        <v>1.4179200000000001</v>
      </c>
      <c r="E820" s="10">
        <v>1.8620000000000001</v>
      </c>
      <c r="F820" s="10">
        <v>1.3422784810126582</v>
      </c>
      <c r="G820" s="10">
        <v>2.2747999999999999</v>
      </c>
      <c r="H820" s="10">
        <v>1.7860480000000001</v>
      </c>
      <c r="I820" s="10">
        <v>2.0295999999999998</v>
      </c>
      <c r="J820" s="10">
        <v>1.7451999999999999</v>
      </c>
      <c r="K820" s="10">
        <v>4.72</v>
      </c>
      <c r="L820" s="10">
        <v>2.1349200000000002</v>
      </c>
      <c r="M820" s="10">
        <v>2.8820000000000001</v>
      </c>
      <c r="N820" s="10">
        <v>2.3440000000000003</v>
      </c>
      <c r="O820" s="10">
        <v>6.8844000000000003</v>
      </c>
      <c r="P820" s="10">
        <v>3.0376799999999999</v>
      </c>
      <c r="Q820" s="10">
        <v>3.9895999999999998</v>
      </c>
    </row>
    <row r="821" spans="1:17" x14ac:dyDescent="0.2">
      <c r="A821">
        <v>817</v>
      </c>
      <c r="B821" s="10">
        <v>1.1548099999999999</v>
      </c>
      <c r="C821" s="10">
        <v>3.2740647549559152</v>
      </c>
      <c r="D821" s="10">
        <v>1.42154</v>
      </c>
      <c r="E821" s="10">
        <v>1.8667500000000001</v>
      </c>
      <c r="F821" s="10">
        <v>1.3460759493670886</v>
      </c>
      <c r="G821" s="10">
        <v>2.2801</v>
      </c>
      <c r="H821" s="10">
        <v>1.7909760000000001</v>
      </c>
      <c r="I821" s="10">
        <v>2.0352000000000001</v>
      </c>
      <c r="J821" s="10">
        <v>1.7499</v>
      </c>
      <c r="K821" s="10">
        <v>4.7275</v>
      </c>
      <c r="L821" s="10">
        <v>2.1395399999999998</v>
      </c>
      <c r="M821" s="10">
        <v>2.8890000000000002</v>
      </c>
      <c r="N821" s="10">
        <v>2.3505000000000003</v>
      </c>
      <c r="O821" s="10">
        <v>6.8952999999999998</v>
      </c>
      <c r="P821" s="10">
        <v>3.0459100000000001</v>
      </c>
      <c r="Q821" s="10">
        <v>4.0001999999999995</v>
      </c>
    </row>
    <row r="822" spans="1:17" x14ac:dyDescent="0.2">
      <c r="A822">
        <v>818</v>
      </c>
      <c r="B822" s="10">
        <v>1.15774</v>
      </c>
      <c r="C822" s="10">
        <v>3.2791641799955258</v>
      </c>
      <c r="D822" s="10">
        <v>1.42516</v>
      </c>
      <c r="E822" s="10">
        <v>1.8714999999999999</v>
      </c>
      <c r="F822" s="10">
        <v>1.349873417721519</v>
      </c>
      <c r="G822" s="10">
        <v>2.2854000000000001</v>
      </c>
      <c r="H822" s="10">
        <v>1.7959040000000002</v>
      </c>
      <c r="I822" s="10">
        <v>2.0407999999999999</v>
      </c>
      <c r="J822" s="10">
        <v>1.7545999999999999</v>
      </c>
      <c r="K822" s="10">
        <v>4.7349999999999994</v>
      </c>
      <c r="L822" s="10">
        <v>2.1441599999999998</v>
      </c>
      <c r="M822" s="10">
        <v>2.8959999999999999</v>
      </c>
      <c r="N822" s="10">
        <v>2.3570000000000002</v>
      </c>
      <c r="O822" s="10">
        <v>6.9062000000000001</v>
      </c>
      <c r="P822" s="10">
        <v>3.0541400000000003</v>
      </c>
      <c r="Q822" s="10">
        <v>4.0107999999999997</v>
      </c>
    </row>
    <row r="823" spans="1:17" x14ac:dyDescent="0.2">
      <c r="A823">
        <v>819</v>
      </c>
      <c r="B823" s="10">
        <v>1.1606699999999999</v>
      </c>
      <c r="C823" s="10">
        <v>3.2842636050351364</v>
      </c>
      <c r="D823" s="10">
        <v>1.4287800000000002</v>
      </c>
      <c r="E823" s="10">
        <v>1.87625</v>
      </c>
      <c r="F823" s="10">
        <v>1.3536708860759492</v>
      </c>
      <c r="G823" s="10">
        <v>2.2907000000000002</v>
      </c>
      <c r="H823" s="10">
        <v>1.800832</v>
      </c>
      <c r="I823" s="10">
        <v>2.0463999999999998</v>
      </c>
      <c r="J823" s="10">
        <v>1.7592999999999999</v>
      </c>
      <c r="K823" s="10">
        <v>4.7424999999999997</v>
      </c>
      <c r="L823" s="10">
        <v>2.1487799999999999</v>
      </c>
      <c r="M823" s="10">
        <v>2.903</v>
      </c>
      <c r="N823" s="10">
        <v>2.3635000000000002</v>
      </c>
      <c r="O823" s="10">
        <v>6.9170999999999996</v>
      </c>
      <c r="P823" s="10">
        <v>3.06237</v>
      </c>
      <c r="Q823" s="10">
        <v>4.0213999999999999</v>
      </c>
    </row>
    <row r="824" spans="1:17" x14ac:dyDescent="0.2">
      <c r="A824">
        <v>820</v>
      </c>
      <c r="B824" s="10">
        <v>1.1636</v>
      </c>
      <c r="C824" s="10">
        <v>3.2893630300747465</v>
      </c>
      <c r="D824" s="10">
        <v>1.4324000000000001</v>
      </c>
      <c r="E824" s="10">
        <v>1.881</v>
      </c>
      <c r="F824" s="10">
        <v>1.3574683544303796</v>
      </c>
      <c r="G824" s="10">
        <v>2.2959999999999998</v>
      </c>
      <c r="H824" s="10">
        <v>1.80576</v>
      </c>
      <c r="I824" s="10">
        <v>2.052</v>
      </c>
      <c r="J824" s="10">
        <v>1.764</v>
      </c>
      <c r="K824" s="10">
        <v>4.75</v>
      </c>
      <c r="L824" s="10">
        <v>2.1534</v>
      </c>
      <c r="M824" s="10">
        <v>2.91</v>
      </c>
      <c r="N824" s="10">
        <v>2.37</v>
      </c>
      <c r="O824" s="10">
        <v>6.9279999999999999</v>
      </c>
      <c r="P824" s="10">
        <v>3.0706000000000002</v>
      </c>
      <c r="Q824" s="10">
        <v>4.032</v>
      </c>
    </row>
    <row r="825" spans="1:17" x14ac:dyDescent="0.2">
      <c r="A825">
        <v>821</v>
      </c>
      <c r="B825" s="10">
        <v>1.1665300000000001</v>
      </c>
      <c r="C825" s="10">
        <v>3.2944624551143571</v>
      </c>
      <c r="D825" s="10">
        <v>1.4360200000000001</v>
      </c>
      <c r="E825" s="10">
        <v>1.88575</v>
      </c>
      <c r="F825" s="10">
        <v>1.36126582278481</v>
      </c>
      <c r="G825" s="10">
        <v>2.3012999999999999</v>
      </c>
      <c r="H825" s="10">
        <v>1.8106880000000001</v>
      </c>
      <c r="I825" s="10">
        <v>2.0575999999999999</v>
      </c>
      <c r="J825" s="10">
        <v>1.7686999999999999</v>
      </c>
      <c r="K825" s="10">
        <v>4.7574999999999994</v>
      </c>
      <c r="L825" s="10">
        <v>2.15802</v>
      </c>
      <c r="M825" s="10">
        <v>2.9170000000000003</v>
      </c>
      <c r="N825" s="10">
        <v>2.3765000000000001</v>
      </c>
      <c r="O825" s="10">
        <v>6.9389000000000003</v>
      </c>
      <c r="P825" s="10">
        <v>3.07883</v>
      </c>
      <c r="Q825" s="10">
        <v>4.0426000000000002</v>
      </c>
    </row>
    <row r="826" spans="1:17" x14ac:dyDescent="0.2">
      <c r="A826">
        <v>822</v>
      </c>
      <c r="B826" s="10">
        <v>1.1694599999999999</v>
      </c>
      <c r="C826" s="10">
        <v>3.2995618801539677</v>
      </c>
      <c r="D826" s="10">
        <v>1.43964</v>
      </c>
      <c r="E826" s="10">
        <v>1.8905000000000001</v>
      </c>
      <c r="F826" s="10">
        <v>1.3650632911392404</v>
      </c>
      <c r="G826" s="10">
        <v>2.3066</v>
      </c>
      <c r="H826" s="10">
        <v>1.8156160000000001</v>
      </c>
      <c r="I826" s="10">
        <v>2.0632000000000001</v>
      </c>
      <c r="J826" s="10">
        <v>1.7733999999999999</v>
      </c>
      <c r="K826" s="10">
        <v>4.7649999999999997</v>
      </c>
      <c r="L826" s="10">
        <v>2.1626400000000001</v>
      </c>
      <c r="M826" s="10">
        <v>2.9239999999999999</v>
      </c>
      <c r="N826" s="10">
        <v>2.383</v>
      </c>
      <c r="O826" s="10">
        <v>6.9497999999999998</v>
      </c>
      <c r="P826" s="10">
        <v>3.0870600000000001</v>
      </c>
      <c r="Q826" s="10">
        <v>4.0531999999999995</v>
      </c>
    </row>
    <row r="827" spans="1:17" x14ac:dyDescent="0.2">
      <c r="A827">
        <v>823</v>
      </c>
      <c r="B827" s="10">
        <v>1.17239</v>
      </c>
      <c r="C827" s="10">
        <v>3.3046613051935778</v>
      </c>
      <c r="D827" s="10">
        <v>1.44326</v>
      </c>
      <c r="E827" s="10">
        <v>1.8952500000000001</v>
      </c>
      <c r="F827" s="10">
        <v>1.3688607594936708</v>
      </c>
      <c r="G827" s="10">
        <v>2.3119000000000001</v>
      </c>
      <c r="H827" s="10">
        <v>1.8205440000000002</v>
      </c>
      <c r="I827" s="10">
        <v>2.0688</v>
      </c>
      <c r="J827" s="10">
        <v>1.7781</v>
      </c>
      <c r="K827" s="10">
        <v>4.7725</v>
      </c>
      <c r="L827" s="10">
        <v>2.1672600000000002</v>
      </c>
      <c r="M827" s="10">
        <v>2.931</v>
      </c>
      <c r="N827" s="10">
        <v>2.3895000000000004</v>
      </c>
      <c r="O827" s="10">
        <v>6.9607000000000001</v>
      </c>
      <c r="P827" s="10">
        <v>3.0952900000000003</v>
      </c>
      <c r="Q827" s="10">
        <v>4.0637999999999996</v>
      </c>
    </row>
    <row r="828" spans="1:17" x14ac:dyDescent="0.2">
      <c r="A828">
        <v>824</v>
      </c>
      <c r="B828" s="10">
        <v>1.1753199999999999</v>
      </c>
      <c r="C828" s="10">
        <v>3.3097607302331884</v>
      </c>
      <c r="D828" s="10">
        <v>1.4468800000000002</v>
      </c>
      <c r="E828" s="10">
        <v>1.9000000000000001</v>
      </c>
      <c r="F828" s="10">
        <v>1.3726582278481012</v>
      </c>
      <c r="G828" s="10">
        <v>2.3172000000000001</v>
      </c>
      <c r="H828" s="10">
        <v>1.825472</v>
      </c>
      <c r="I828" s="10">
        <v>2.0743999999999998</v>
      </c>
      <c r="J828" s="10">
        <v>1.7827999999999999</v>
      </c>
      <c r="K828" s="10">
        <v>4.7799999999999994</v>
      </c>
      <c r="L828" s="10">
        <v>2.1718799999999998</v>
      </c>
      <c r="M828" s="10">
        <v>2.9380000000000002</v>
      </c>
      <c r="N828" s="10">
        <v>2.3960000000000004</v>
      </c>
      <c r="O828" s="10">
        <v>6.9715999999999996</v>
      </c>
      <c r="P828" s="10">
        <v>3.1035200000000001</v>
      </c>
      <c r="Q828" s="10">
        <v>4.0743999999999998</v>
      </c>
    </row>
    <row r="829" spans="1:17" x14ac:dyDescent="0.2">
      <c r="A829">
        <v>825</v>
      </c>
      <c r="B829" s="10">
        <v>1.17825</v>
      </c>
      <c r="C829" s="10">
        <v>3.3148601552727985</v>
      </c>
      <c r="D829" s="10">
        <v>1.4505000000000001</v>
      </c>
      <c r="E829" s="10">
        <v>1.9047499999999999</v>
      </c>
      <c r="F829" s="10">
        <v>1.3764556962025316</v>
      </c>
      <c r="G829" s="10">
        <v>2.3224999999999998</v>
      </c>
      <c r="H829" s="10">
        <v>1.8304</v>
      </c>
      <c r="I829" s="10">
        <v>2.08</v>
      </c>
      <c r="J829" s="10">
        <v>1.7875000000000001</v>
      </c>
      <c r="K829" s="10">
        <v>4.7874999999999996</v>
      </c>
      <c r="L829" s="10">
        <v>2.1764999999999999</v>
      </c>
      <c r="M829" s="10">
        <v>2.9450000000000003</v>
      </c>
      <c r="N829" s="10">
        <v>2.4025000000000003</v>
      </c>
      <c r="O829" s="10">
        <v>6.9824999999999999</v>
      </c>
      <c r="P829" s="10">
        <v>3.1117500000000002</v>
      </c>
      <c r="Q829" s="10">
        <v>4.085</v>
      </c>
    </row>
    <row r="830" spans="1:17" x14ac:dyDescent="0.2">
      <c r="A830">
        <v>826</v>
      </c>
      <c r="B830" s="10">
        <v>1.1811799999999999</v>
      </c>
      <c r="C830" s="10">
        <v>3.3199595803124091</v>
      </c>
      <c r="D830" s="10">
        <v>1.4541200000000001</v>
      </c>
      <c r="E830" s="10">
        <v>1.9095</v>
      </c>
      <c r="F830" s="10">
        <v>1.380253164556962</v>
      </c>
      <c r="G830" s="10">
        <v>2.3277999999999999</v>
      </c>
      <c r="H830" s="10">
        <v>1.8353280000000001</v>
      </c>
      <c r="I830" s="10">
        <v>2.0855999999999999</v>
      </c>
      <c r="J830" s="10">
        <v>1.7922</v>
      </c>
      <c r="K830" s="10">
        <v>4.7949999999999999</v>
      </c>
      <c r="L830" s="10">
        <v>2.1811199999999999</v>
      </c>
      <c r="M830" s="10">
        <v>2.952</v>
      </c>
      <c r="N830" s="10">
        <v>2.4090000000000003</v>
      </c>
      <c r="O830" s="10">
        <v>6.9934000000000003</v>
      </c>
      <c r="P830" s="10">
        <v>3.11998</v>
      </c>
      <c r="Q830" s="10">
        <v>4.0956000000000001</v>
      </c>
    </row>
    <row r="831" spans="1:17" x14ac:dyDescent="0.2">
      <c r="A831">
        <v>827</v>
      </c>
      <c r="B831" s="10">
        <v>1.18411</v>
      </c>
      <c r="C831" s="10">
        <v>3.3250590053520197</v>
      </c>
      <c r="D831" s="10">
        <v>1.45774</v>
      </c>
      <c r="E831" s="10">
        <v>1.91425</v>
      </c>
      <c r="F831" s="10">
        <v>1.3840506329113924</v>
      </c>
      <c r="G831" s="10">
        <v>2.3331</v>
      </c>
      <c r="H831" s="10">
        <v>1.8402560000000001</v>
      </c>
      <c r="I831" s="10">
        <v>2.0912000000000002</v>
      </c>
      <c r="J831" s="10">
        <v>1.7968999999999999</v>
      </c>
      <c r="K831" s="10">
        <v>4.8024999999999993</v>
      </c>
      <c r="L831" s="10">
        <v>2.18574</v>
      </c>
      <c r="M831" s="10">
        <v>2.9590000000000001</v>
      </c>
      <c r="N831" s="10">
        <v>2.4155000000000002</v>
      </c>
      <c r="O831" s="10">
        <v>7.0042999999999997</v>
      </c>
      <c r="P831" s="10">
        <v>3.1282100000000002</v>
      </c>
      <c r="Q831" s="10">
        <v>4.1062000000000003</v>
      </c>
    </row>
    <row r="832" spans="1:17" x14ac:dyDescent="0.2">
      <c r="A832">
        <v>828</v>
      </c>
      <c r="B832" s="10">
        <v>1.1870399999999999</v>
      </c>
      <c r="C832" s="10">
        <v>3.3301584303916298</v>
      </c>
      <c r="D832" s="10">
        <v>1.46136</v>
      </c>
      <c r="E832" s="10">
        <v>1.919</v>
      </c>
      <c r="F832" s="10">
        <v>1.3878481012658228</v>
      </c>
      <c r="G832" s="10">
        <v>2.3384</v>
      </c>
      <c r="H832" s="10">
        <v>1.8451840000000002</v>
      </c>
      <c r="I832" s="10">
        <v>2.0968</v>
      </c>
      <c r="J832" s="10">
        <v>1.8016000000000001</v>
      </c>
      <c r="K832" s="10">
        <v>4.8099999999999996</v>
      </c>
      <c r="L832" s="10">
        <v>2.1903600000000001</v>
      </c>
      <c r="M832" s="10">
        <v>2.9660000000000002</v>
      </c>
      <c r="N832" s="10">
        <v>2.4220000000000002</v>
      </c>
      <c r="O832" s="10">
        <v>7.0152000000000001</v>
      </c>
      <c r="P832" s="10">
        <v>3.1364400000000003</v>
      </c>
      <c r="Q832" s="10">
        <v>4.1167999999999996</v>
      </c>
    </row>
    <row r="833" spans="1:17" x14ac:dyDescent="0.2">
      <c r="A833">
        <v>829</v>
      </c>
      <c r="B833" s="10">
        <v>1.18997</v>
      </c>
      <c r="C833" s="10">
        <v>3.3352578554312404</v>
      </c>
      <c r="D833" s="10">
        <v>1.4649800000000002</v>
      </c>
      <c r="E833" s="10">
        <v>1.9237500000000001</v>
      </c>
      <c r="F833" s="10">
        <v>1.3916455696202532</v>
      </c>
      <c r="G833" s="10">
        <v>2.3437000000000001</v>
      </c>
      <c r="H833" s="10">
        <v>1.850112</v>
      </c>
      <c r="I833" s="10">
        <v>2.1023999999999998</v>
      </c>
      <c r="J833" s="10">
        <v>1.8063</v>
      </c>
      <c r="K833" s="10">
        <v>4.8174999999999999</v>
      </c>
      <c r="L833" s="10">
        <v>2.1949800000000002</v>
      </c>
      <c r="M833" s="10">
        <v>2.9729999999999999</v>
      </c>
      <c r="N833" s="10">
        <v>2.4285000000000001</v>
      </c>
      <c r="O833" s="10">
        <v>7.0260999999999996</v>
      </c>
      <c r="P833" s="10">
        <v>3.1446700000000001</v>
      </c>
      <c r="Q833" s="10">
        <v>4.1273999999999997</v>
      </c>
    </row>
    <row r="834" spans="1:17" x14ac:dyDescent="0.2">
      <c r="A834">
        <v>830</v>
      </c>
      <c r="B834" s="10">
        <v>1.1928999999999998</v>
      </c>
      <c r="C834" s="10">
        <v>3.340357280470851</v>
      </c>
      <c r="D834" s="10">
        <v>1.4686000000000001</v>
      </c>
      <c r="E834" s="10">
        <v>1.9285000000000001</v>
      </c>
      <c r="F834" s="10">
        <v>1.3954430379746836</v>
      </c>
      <c r="G834" s="10">
        <v>2.3490000000000002</v>
      </c>
      <c r="H834" s="10">
        <v>1.85504</v>
      </c>
      <c r="I834" s="10">
        <v>2.1080000000000001</v>
      </c>
      <c r="J834" s="10">
        <v>1.8109999999999999</v>
      </c>
      <c r="K834" s="10">
        <v>4.8249999999999993</v>
      </c>
      <c r="L834" s="10">
        <v>2.1996000000000002</v>
      </c>
      <c r="M834" s="10">
        <v>2.98</v>
      </c>
      <c r="N834" s="10">
        <v>2.4350000000000001</v>
      </c>
      <c r="O834" s="10">
        <v>7.0369999999999999</v>
      </c>
      <c r="P834" s="10">
        <v>3.1529000000000003</v>
      </c>
      <c r="Q834" s="10">
        <v>4.1379999999999999</v>
      </c>
    </row>
    <row r="835" spans="1:17" x14ac:dyDescent="0.2">
      <c r="A835">
        <v>831</v>
      </c>
      <c r="B835" s="10">
        <v>1.1958299999999999</v>
      </c>
      <c r="C835" s="10">
        <v>3.3454567055104611</v>
      </c>
      <c r="D835" s="10">
        <v>1.4722200000000001</v>
      </c>
      <c r="E835" s="10">
        <v>1.9332500000000001</v>
      </c>
      <c r="F835" s="10">
        <v>1.3992405063291138</v>
      </c>
      <c r="G835" s="10">
        <v>2.3542999999999998</v>
      </c>
      <c r="H835" s="10">
        <v>1.8599680000000001</v>
      </c>
      <c r="I835" s="10">
        <v>2.1135999999999999</v>
      </c>
      <c r="J835" s="10">
        <v>1.8157000000000001</v>
      </c>
      <c r="K835" s="10">
        <v>4.8324999999999996</v>
      </c>
      <c r="L835" s="10">
        <v>2.2042199999999998</v>
      </c>
      <c r="M835" s="10">
        <v>2.9870000000000001</v>
      </c>
      <c r="N835" s="10">
        <v>2.4415</v>
      </c>
      <c r="O835" s="10">
        <v>7.0479000000000003</v>
      </c>
      <c r="P835" s="10">
        <v>3.16113</v>
      </c>
      <c r="Q835" s="10">
        <v>4.1486000000000001</v>
      </c>
    </row>
    <row r="836" spans="1:17" x14ac:dyDescent="0.2">
      <c r="A836">
        <v>832</v>
      </c>
      <c r="B836" s="10">
        <v>1.19876</v>
      </c>
      <c r="C836" s="10">
        <v>3.3505561305500717</v>
      </c>
      <c r="D836" s="10">
        <v>1.47584</v>
      </c>
      <c r="E836" s="10">
        <v>1.9380000000000002</v>
      </c>
      <c r="F836" s="10">
        <v>1.4030379746835442</v>
      </c>
      <c r="G836" s="10">
        <v>2.3595999999999999</v>
      </c>
      <c r="H836" s="10">
        <v>1.8648960000000001</v>
      </c>
      <c r="I836" s="10">
        <v>2.1191999999999998</v>
      </c>
      <c r="J836" s="10">
        <v>1.8204</v>
      </c>
      <c r="K836" s="10">
        <v>4.84</v>
      </c>
      <c r="L836" s="10">
        <v>2.2088399999999999</v>
      </c>
      <c r="M836" s="10">
        <v>2.9940000000000002</v>
      </c>
      <c r="N836" s="10">
        <v>2.4480000000000004</v>
      </c>
      <c r="O836" s="10">
        <v>7.0587999999999997</v>
      </c>
      <c r="P836" s="10">
        <v>3.1693600000000002</v>
      </c>
      <c r="Q836" s="10">
        <v>4.1592000000000002</v>
      </c>
    </row>
    <row r="837" spans="1:17" x14ac:dyDescent="0.2">
      <c r="A837">
        <v>833</v>
      </c>
      <c r="B837" s="10">
        <v>1.2016899999999999</v>
      </c>
      <c r="C837" s="10">
        <v>3.3556555555896823</v>
      </c>
      <c r="D837" s="10">
        <v>1.47946</v>
      </c>
      <c r="E837" s="10">
        <v>1.94275</v>
      </c>
      <c r="F837" s="10">
        <v>1.4068354430379746</v>
      </c>
      <c r="G837" s="10">
        <v>2.3649</v>
      </c>
      <c r="H837" s="10">
        <v>1.8698240000000002</v>
      </c>
      <c r="I837" s="10">
        <v>2.1248</v>
      </c>
      <c r="J837" s="10">
        <v>1.8250999999999999</v>
      </c>
      <c r="K837" s="10">
        <v>4.8474999999999993</v>
      </c>
      <c r="L837" s="10">
        <v>2.21346</v>
      </c>
      <c r="M837" s="10">
        <v>3.0009999999999999</v>
      </c>
      <c r="N837" s="10">
        <v>2.4545000000000003</v>
      </c>
      <c r="O837" s="10">
        <v>7.0697000000000001</v>
      </c>
      <c r="P837" s="10">
        <v>3.1775899999999999</v>
      </c>
      <c r="Q837" s="10">
        <v>4.1697999999999995</v>
      </c>
    </row>
    <row r="838" spans="1:17" x14ac:dyDescent="0.2">
      <c r="A838">
        <v>834</v>
      </c>
      <c r="B838" s="10">
        <v>1.20462</v>
      </c>
      <c r="C838" s="10">
        <v>3.3607549806292925</v>
      </c>
      <c r="D838" s="10">
        <v>1.48308</v>
      </c>
      <c r="E838" s="10">
        <v>1.9475</v>
      </c>
      <c r="F838" s="10">
        <v>1.410632911392405</v>
      </c>
      <c r="G838" s="10">
        <v>2.3702000000000001</v>
      </c>
      <c r="H838" s="10">
        <v>1.8747520000000002</v>
      </c>
      <c r="I838" s="10">
        <v>2.1303999999999998</v>
      </c>
      <c r="J838" s="10">
        <v>1.8298000000000001</v>
      </c>
      <c r="K838" s="10">
        <v>4.8549999999999995</v>
      </c>
      <c r="L838" s="10">
        <v>2.2180800000000001</v>
      </c>
      <c r="M838" s="10">
        <v>3.008</v>
      </c>
      <c r="N838" s="10">
        <v>2.4610000000000003</v>
      </c>
      <c r="O838" s="10">
        <v>7.0805999999999996</v>
      </c>
      <c r="P838" s="10">
        <v>3.1858200000000001</v>
      </c>
      <c r="Q838" s="10">
        <v>4.1803999999999997</v>
      </c>
    </row>
    <row r="839" spans="1:17" x14ac:dyDescent="0.2">
      <c r="A839">
        <v>835</v>
      </c>
      <c r="B839" s="10">
        <v>1.2075499999999999</v>
      </c>
      <c r="C839" s="10">
        <v>3.365854405668903</v>
      </c>
      <c r="D839" s="10">
        <v>1.4867000000000001</v>
      </c>
      <c r="E839" s="10">
        <v>1.95225</v>
      </c>
      <c r="F839" s="10">
        <v>1.4144303797468354</v>
      </c>
      <c r="G839" s="10">
        <v>2.3755000000000002</v>
      </c>
      <c r="H839" s="10">
        <v>1.87968</v>
      </c>
      <c r="I839" s="10">
        <v>2.1360000000000001</v>
      </c>
      <c r="J839" s="10">
        <v>1.8345</v>
      </c>
      <c r="K839" s="10">
        <v>4.8624999999999998</v>
      </c>
      <c r="L839" s="10">
        <v>2.2227000000000001</v>
      </c>
      <c r="M839" s="10">
        <v>3.0150000000000001</v>
      </c>
      <c r="N839" s="10">
        <v>2.4675000000000002</v>
      </c>
      <c r="O839" s="10">
        <v>7.0914999999999999</v>
      </c>
      <c r="P839" s="10">
        <v>3.1940500000000003</v>
      </c>
      <c r="Q839" s="10">
        <v>4.1909999999999998</v>
      </c>
    </row>
    <row r="840" spans="1:17" x14ac:dyDescent="0.2">
      <c r="A840">
        <v>836</v>
      </c>
      <c r="B840" s="10">
        <v>1.21048</v>
      </c>
      <c r="C840" s="10">
        <v>3.3709538307085136</v>
      </c>
      <c r="D840" s="10">
        <v>1.4903200000000001</v>
      </c>
      <c r="E840" s="10">
        <v>1.9570000000000001</v>
      </c>
      <c r="F840" s="10">
        <v>1.4182278481012658</v>
      </c>
      <c r="G840" s="10">
        <v>2.3808000000000002</v>
      </c>
      <c r="H840" s="10">
        <v>1.8846080000000001</v>
      </c>
      <c r="I840" s="10">
        <v>2.1415999999999999</v>
      </c>
      <c r="J840" s="10">
        <v>1.8391999999999999</v>
      </c>
      <c r="K840" s="10">
        <v>4.8699999999999992</v>
      </c>
      <c r="L840" s="10">
        <v>2.2273200000000002</v>
      </c>
      <c r="M840" s="10">
        <v>3.0220000000000002</v>
      </c>
      <c r="N840" s="10">
        <v>2.4740000000000002</v>
      </c>
      <c r="O840" s="10">
        <v>7.1024000000000003</v>
      </c>
      <c r="P840" s="10">
        <v>3.20228</v>
      </c>
      <c r="Q840" s="10">
        <v>4.2016</v>
      </c>
    </row>
    <row r="841" spans="1:17" x14ac:dyDescent="0.2">
      <c r="A841">
        <v>837</v>
      </c>
      <c r="B841" s="10">
        <v>1.2134099999999999</v>
      </c>
      <c r="C841" s="10">
        <v>3.3760532557481238</v>
      </c>
      <c r="D841" s="10">
        <v>1.49394</v>
      </c>
      <c r="E841" s="10">
        <v>1.9617500000000001</v>
      </c>
      <c r="F841" s="10">
        <v>1.4220253164556962</v>
      </c>
      <c r="G841" s="10">
        <v>2.3860999999999999</v>
      </c>
      <c r="H841" s="10">
        <v>1.8895360000000001</v>
      </c>
      <c r="I841" s="10">
        <v>2.1471999999999998</v>
      </c>
      <c r="J841" s="10">
        <v>1.8439000000000001</v>
      </c>
      <c r="K841" s="10">
        <v>4.8774999999999995</v>
      </c>
      <c r="L841" s="10">
        <v>2.2319399999999998</v>
      </c>
      <c r="M841" s="10">
        <v>3.0289999999999999</v>
      </c>
      <c r="N841" s="10">
        <v>2.4805000000000001</v>
      </c>
      <c r="O841" s="10">
        <v>7.1132999999999997</v>
      </c>
      <c r="P841" s="10">
        <v>3.2105100000000002</v>
      </c>
      <c r="Q841" s="10">
        <v>4.2122000000000002</v>
      </c>
    </row>
    <row r="842" spans="1:17" x14ac:dyDescent="0.2">
      <c r="A842">
        <v>838</v>
      </c>
      <c r="B842" s="10">
        <v>1.21634</v>
      </c>
      <c r="C842" s="10">
        <v>3.3811526807877343</v>
      </c>
      <c r="D842" s="10">
        <v>1.49756</v>
      </c>
      <c r="E842" s="10">
        <v>1.9665000000000001</v>
      </c>
      <c r="F842" s="10">
        <v>1.4258227848101266</v>
      </c>
      <c r="G842" s="10">
        <v>2.3914</v>
      </c>
      <c r="H842" s="10">
        <v>1.8944640000000001</v>
      </c>
      <c r="I842" s="10">
        <v>2.1528</v>
      </c>
      <c r="J842" s="10">
        <v>1.8486</v>
      </c>
      <c r="K842" s="10">
        <v>4.8849999999999998</v>
      </c>
      <c r="L842" s="10">
        <v>2.2365599999999999</v>
      </c>
      <c r="M842" s="10">
        <v>3.036</v>
      </c>
      <c r="N842" s="10">
        <v>2.4870000000000001</v>
      </c>
      <c r="O842" s="10">
        <v>7.1242000000000001</v>
      </c>
      <c r="P842" s="10">
        <v>3.2187399999999999</v>
      </c>
      <c r="Q842" s="10">
        <v>4.2227999999999994</v>
      </c>
    </row>
    <row r="843" spans="1:17" x14ac:dyDescent="0.2">
      <c r="A843">
        <v>839</v>
      </c>
      <c r="B843" s="10">
        <v>1.2192699999999999</v>
      </c>
      <c r="C843" s="10">
        <v>3.3862521058273449</v>
      </c>
      <c r="D843" s="10">
        <v>1.50118</v>
      </c>
      <c r="E843" s="10">
        <v>1.9712500000000002</v>
      </c>
      <c r="F843" s="10">
        <v>1.429620253164557</v>
      </c>
      <c r="G843" s="10">
        <v>2.3967000000000001</v>
      </c>
      <c r="H843" s="10">
        <v>1.8993920000000002</v>
      </c>
      <c r="I843" s="10">
        <v>2.1583999999999999</v>
      </c>
      <c r="J843" s="10">
        <v>1.8532999999999999</v>
      </c>
      <c r="K843" s="10">
        <v>4.8925000000000001</v>
      </c>
      <c r="L843" s="10">
        <v>2.2411799999999999</v>
      </c>
      <c r="M843" s="10">
        <v>3.0430000000000001</v>
      </c>
      <c r="N843" s="10">
        <v>2.4935</v>
      </c>
      <c r="O843" s="10">
        <v>7.1350999999999996</v>
      </c>
      <c r="P843" s="10">
        <v>3.2269700000000001</v>
      </c>
      <c r="Q843" s="10">
        <v>4.2333999999999996</v>
      </c>
    </row>
    <row r="844" spans="1:17" x14ac:dyDescent="0.2">
      <c r="A844">
        <v>840</v>
      </c>
      <c r="B844" s="10">
        <v>1.2222</v>
      </c>
      <c r="C844" s="10">
        <v>3.3913515308669551</v>
      </c>
      <c r="D844" s="10">
        <v>1.5048000000000001</v>
      </c>
      <c r="E844" s="10">
        <v>1.976</v>
      </c>
      <c r="F844" s="10">
        <v>1.4334177215189874</v>
      </c>
      <c r="G844" s="10">
        <v>2.4020000000000001</v>
      </c>
      <c r="H844" s="10">
        <v>1.90432</v>
      </c>
      <c r="I844" s="10">
        <v>2.1640000000000001</v>
      </c>
      <c r="J844" s="10">
        <v>1.8580000000000001</v>
      </c>
      <c r="K844" s="10">
        <v>4.8999999999999995</v>
      </c>
      <c r="L844" s="10">
        <v>2.2458</v>
      </c>
      <c r="M844" s="10">
        <v>3.0500000000000003</v>
      </c>
      <c r="N844" s="10">
        <v>2.5</v>
      </c>
      <c r="O844" s="10">
        <v>7.1459999999999999</v>
      </c>
      <c r="P844" s="10">
        <v>3.2352000000000003</v>
      </c>
      <c r="Q844" s="10">
        <v>4.2439999999999998</v>
      </c>
    </row>
    <row r="845" spans="1:17" x14ac:dyDescent="0.2">
      <c r="A845">
        <v>841</v>
      </c>
      <c r="B845" s="10">
        <v>1.2251300000000001</v>
      </c>
      <c r="C845" s="10">
        <v>3.3964509559065656</v>
      </c>
      <c r="D845" s="10">
        <v>1.5084200000000001</v>
      </c>
      <c r="E845" s="10">
        <v>1.98075</v>
      </c>
      <c r="F845" s="10">
        <v>1.4372151898734178</v>
      </c>
      <c r="G845" s="10">
        <v>2.4073000000000002</v>
      </c>
      <c r="H845" s="10">
        <v>1.9092480000000001</v>
      </c>
      <c r="I845" s="10">
        <v>2.1696</v>
      </c>
      <c r="J845" s="10">
        <v>1.8627</v>
      </c>
      <c r="K845" s="10">
        <v>4.9074999999999998</v>
      </c>
      <c r="L845" s="10">
        <v>2.2504200000000001</v>
      </c>
      <c r="M845" s="10">
        <v>3.0569999999999999</v>
      </c>
      <c r="N845" s="10">
        <v>2.5065000000000004</v>
      </c>
      <c r="O845" s="10">
        <v>7.1569000000000003</v>
      </c>
      <c r="P845" s="10">
        <v>3.24343</v>
      </c>
      <c r="Q845" s="10">
        <v>4.2545999999999999</v>
      </c>
    </row>
    <row r="846" spans="1:17" x14ac:dyDescent="0.2">
      <c r="A846">
        <v>842</v>
      </c>
      <c r="B846" s="10">
        <v>1.2280599999999999</v>
      </c>
      <c r="C846" s="10">
        <v>3.4015503809461762</v>
      </c>
      <c r="D846" s="10">
        <v>1.5120400000000001</v>
      </c>
      <c r="E846" s="10">
        <v>1.9855</v>
      </c>
      <c r="F846" s="10">
        <v>1.441012658227848</v>
      </c>
      <c r="G846" s="10">
        <v>2.4125999999999999</v>
      </c>
      <c r="H846" s="10">
        <v>1.9141760000000001</v>
      </c>
      <c r="I846" s="10">
        <v>2.1751999999999998</v>
      </c>
      <c r="J846" s="10">
        <v>1.8673999999999999</v>
      </c>
      <c r="K846" s="10">
        <v>4.915</v>
      </c>
      <c r="L846" s="10">
        <v>2.2550400000000002</v>
      </c>
      <c r="M846" s="10">
        <v>3.0640000000000001</v>
      </c>
      <c r="N846" s="10">
        <v>2.5130000000000003</v>
      </c>
      <c r="O846" s="10">
        <v>7.1677999999999997</v>
      </c>
      <c r="P846" s="10">
        <v>3.2516600000000002</v>
      </c>
      <c r="Q846" s="10">
        <v>4.2652000000000001</v>
      </c>
    </row>
    <row r="847" spans="1:17" x14ac:dyDescent="0.2">
      <c r="A847">
        <v>843</v>
      </c>
      <c r="B847" s="10">
        <v>1.23099</v>
      </c>
      <c r="C847" s="10">
        <v>3.4066498059857864</v>
      </c>
      <c r="D847" s="10">
        <v>1.51566</v>
      </c>
      <c r="E847" s="10">
        <v>1.9902500000000001</v>
      </c>
      <c r="F847" s="10">
        <v>1.4448101265822784</v>
      </c>
      <c r="G847" s="10">
        <v>2.4178999999999999</v>
      </c>
      <c r="H847" s="10">
        <v>1.9191040000000001</v>
      </c>
      <c r="I847" s="10">
        <v>2.1808000000000001</v>
      </c>
      <c r="J847" s="10">
        <v>1.8721000000000001</v>
      </c>
      <c r="K847" s="10">
        <v>4.9224999999999994</v>
      </c>
      <c r="L847" s="10">
        <v>2.2596600000000002</v>
      </c>
      <c r="M847" s="10">
        <v>3.0710000000000002</v>
      </c>
      <c r="N847" s="10">
        <v>2.5195000000000003</v>
      </c>
      <c r="O847" s="10">
        <v>7.1787000000000001</v>
      </c>
      <c r="P847" s="10">
        <v>3.25989</v>
      </c>
      <c r="Q847" s="10">
        <v>4.2758000000000003</v>
      </c>
    </row>
    <row r="848" spans="1:17" x14ac:dyDescent="0.2">
      <c r="A848">
        <v>844</v>
      </c>
      <c r="B848" s="10">
        <v>1.2339199999999999</v>
      </c>
      <c r="C848" s="10">
        <v>3.411749231025397</v>
      </c>
      <c r="D848" s="10">
        <v>1.51928</v>
      </c>
      <c r="E848" s="10">
        <v>1.9950000000000001</v>
      </c>
      <c r="F848" s="10">
        <v>1.4486075949367088</v>
      </c>
      <c r="G848" s="10">
        <v>2.4232</v>
      </c>
      <c r="H848" s="10">
        <v>1.9240320000000002</v>
      </c>
      <c r="I848" s="10">
        <v>2.1863999999999999</v>
      </c>
      <c r="J848" s="10">
        <v>1.8768</v>
      </c>
      <c r="K848" s="10">
        <v>4.93</v>
      </c>
      <c r="L848" s="10">
        <v>2.2642799999999998</v>
      </c>
      <c r="M848" s="10">
        <v>3.0780000000000003</v>
      </c>
      <c r="N848" s="10">
        <v>2.5260000000000002</v>
      </c>
      <c r="O848" s="10">
        <v>7.1895999999999995</v>
      </c>
      <c r="P848" s="10">
        <v>3.2681200000000001</v>
      </c>
      <c r="Q848" s="10">
        <v>4.2863999999999995</v>
      </c>
    </row>
    <row r="849" spans="1:17" x14ac:dyDescent="0.2">
      <c r="A849">
        <v>845</v>
      </c>
      <c r="B849" s="10">
        <v>1.23685</v>
      </c>
      <c r="C849" s="10">
        <v>3.4168486560650075</v>
      </c>
      <c r="D849" s="10">
        <v>1.5229000000000001</v>
      </c>
      <c r="E849" s="10">
        <v>1.9997500000000001</v>
      </c>
      <c r="F849" s="10">
        <v>1.4524050632911392</v>
      </c>
      <c r="G849" s="10">
        <v>2.4285000000000001</v>
      </c>
      <c r="H849" s="10">
        <v>1.92896</v>
      </c>
      <c r="I849" s="10">
        <v>2.1920000000000002</v>
      </c>
      <c r="J849" s="10">
        <v>1.8815</v>
      </c>
      <c r="K849" s="10">
        <v>4.9375</v>
      </c>
      <c r="L849" s="10">
        <v>2.2688999999999999</v>
      </c>
      <c r="M849" s="10">
        <v>3.085</v>
      </c>
      <c r="N849" s="10">
        <v>2.5325000000000002</v>
      </c>
      <c r="O849" s="10">
        <v>7.2004999999999999</v>
      </c>
      <c r="P849" s="10">
        <v>3.2763500000000003</v>
      </c>
      <c r="Q849" s="10">
        <v>4.2969999999999997</v>
      </c>
    </row>
    <row r="850" spans="1:17" x14ac:dyDescent="0.2">
      <c r="A850">
        <v>846</v>
      </c>
      <c r="B850" s="10">
        <v>1.2397799999999999</v>
      </c>
      <c r="C850" s="10">
        <v>3.4219480811046177</v>
      </c>
      <c r="D850" s="10">
        <v>1.5265200000000001</v>
      </c>
      <c r="E850" s="10">
        <v>2.0045000000000002</v>
      </c>
      <c r="F850" s="10">
        <v>1.4562025316455696</v>
      </c>
      <c r="G850" s="10">
        <v>2.4338000000000002</v>
      </c>
      <c r="H850" s="10">
        <v>1.9338880000000001</v>
      </c>
      <c r="I850" s="10">
        <v>2.1976</v>
      </c>
      <c r="J850" s="10">
        <v>1.8862000000000001</v>
      </c>
      <c r="K850" s="10">
        <v>4.9449999999999994</v>
      </c>
      <c r="L850" s="10">
        <v>2.27352</v>
      </c>
      <c r="M850" s="10">
        <v>3.0920000000000001</v>
      </c>
      <c r="N850" s="10">
        <v>2.5390000000000001</v>
      </c>
      <c r="O850" s="10">
        <v>7.2114000000000003</v>
      </c>
      <c r="P850" s="10">
        <v>3.2845800000000001</v>
      </c>
      <c r="Q850" s="10">
        <v>4.3075999999999999</v>
      </c>
    </row>
    <row r="851" spans="1:17" x14ac:dyDescent="0.2">
      <c r="A851">
        <v>847</v>
      </c>
      <c r="B851" s="10">
        <v>1.24271</v>
      </c>
      <c r="C851" s="10">
        <v>3.4270475061442283</v>
      </c>
      <c r="D851" s="10">
        <v>1.5301400000000001</v>
      </c>
      <c r="E851" s="10">
        <v>2.0092500000000002</v>
      </c>
      <c r="F851" s="10">
        <v>1.46</v>
      </c>
      <c r="G851" s="10">
        <v>2.4391000000000003</v>
      </c>
      <c r="H851" s="10">
        <v>1.9388160000000001</v>
      </c>
      <c r="I851" s="10">
        <v>2.2031999999999998</v>
      </c>
      <c r="J851" s="10">
        <v>1.8909</v>
      </c>
      <c r="K851" s="10">
        <v>4.9524999999999997</v>
      </c>
      <c r="L851" s="10">
        <v>2.2781400000000001</v>
      </c>
      <c r="M851" s="10">
        <v>3.0990000000000002</v>
      </c>
      <c r="N851" s="10">
        <v>2.5455000000000001</v>
      </c>
      <c r="O851" s="10">
        <v>7.2222999999999997</v>
      </c>
      <c r="P851" s="10">
        <v>3.2928100000000002</v>
      </c>
      <c r="Q851" s="10">
        <v>4.3182</v>
      </c>
    </row>
    <row r="852" spans="1:17" x14ac:dyDescent="0.2">
      <c r="A852">
        <v>848</v>
      </c>
      <c r="B852" s="10">
        <v>1.2456399999999999</v>
      </c>
      <c r="C852" s="10">
        <v>3.4321469311838388</v>
      </c>
      <c r="D852" s="10">
        <v>1.53376</v>
      </c>
      <c r="E852" s="10">
        <v>2.0140000000000002</v>
      </c>
      <c r="F852" s="10">
        <v>1.4637974683544304</v>
      </c>
      <c r="G852" s="10">
        <v>2.4443999999999999</v>
      </c>
      <c r="H852" s="10">
        <v>1.9437440000000001</v>
      </c>
      <c r="I852" s="10">
        <v>2.2088000000000001</v>
      </c>
      <c r="J852" s="10">
        <v>1.8956</v>
      </c>
      <c r="K852" s="10">
        <v>4.96</v>
      </c>
      <c r="L852" s="10">
        <v>2.2827600000000001</v>
      </c>
      <c r="M852" s="10">
        <v>3.1060000000000003</v>
      </c>
      <c r="N852" s="10">
        <v>2.552</v>
      </c>
      <c r="O852" s="10">
        <v>7.2332000000000001</v>
      </c>
      <c r="P852" s="10">
        <v>3.30104</v>
      </c>
      <c r="Q852" s="10">
        <v>4.3288000000000002</v>
      </c>
    </row>
    <row r="853" spans="1:17" x14ac:dyDescent="0.2">
      <c r="A853">
        <v>849</v>
      </c>
      <c r="B853" s="10">
        <v>1.24857</v>
      </c>
      <c r="C853" s="10">
        <v>3.437246356223449</v>
      </c>
      <c r="D853" s="10">
        <v>1.53738</v>
      </c>
      <c r="E853" s="10">
        <v>2.0187500000000003</v>
      </c>
      <c r="F853" s="10">
        <v>1.4675949367088608</v>
      </c>
      <c r="G853" s="10">
        <v>2.4497</v>
      </c>
      <c r="H853" s="10">
        <v>1.9486720000000002</v>
      </c>
      <c r="I853" s="10">
        <v>2.2143999999999999</v>
      </c>
      <c r="J853" s="10">
        <v>1.9003000000000001</v>
      </c>
      <c r="K853" s="10">
        <v>4.9674999999999994</v>
      </c>
      <c r="L853" s="10">
        <v>2.2873800000000002</v>
      </c>
      <c r="M853" s="10">
        <v>3.113</v>
      </c>
      <c r="N853" s="10">
        <v>2.5585</v>
      </c>
      <c r="O853" s="10">
        <v>7.2440999999999995</v>
      </c>
      <c r="P853" s="10">
        <v>3.3092700000000002</v>
      </c>
      <c r="Q853" s="10">
        <v>4.3393999999999995</v>
      </c>
    </row>
    <row r="854" spans="1:17" x14ac:dyDescent="0.2">
      <c r="A854">
        <v>850</v>
      </c>
      <c r="B854" s="10">
        <v>1.2515000000000001</v>
      </c>
      <c r="C854" s="10">
        <v>3.4423457812630596</v>
      </c>
      <c r="D854" s="10">
        <v>1.5409999999999999</v>
      </c>
      <c r="E854" s="10">
        <v>2.0235000000000003</v>
      </c>
      <c r="F854" s="10">
        <v>1.4713924050632912</v>
      </c>
      <c r="G854" s="10">
        <v>2.4550000000000001</v>
      </c>
      <c r="H854" s="10">
        <v>1.9536000000000002</v>
      </c>
      <c r="I854" s="10">
        <v>2.2199999999999998</v>
      </c>
      <c r="J854" s="10">
        <v>1.905</v>
      </c>
      <c r="K854" s="10">
        <v>4.9749999999999996</v>
      </c>
      <c r="L854" s="10">
        <v>2.2919999999999998</v>
      </c>
      <c r="M854" s="10">
        <v>3.12</v>
      </c>
      <c r="N854" s="10">
        <v>2.5650000000000004</v>
      </c>
      <c r="O854" s="10">
        <v>7.2549999999999999</v>
      </c>
      <c r="P854" s="10">
        <v>3.3174999999999999</v>
      </c>
      <c r="Q854" s="10">
        <v>4.3499999999999996</v>
      </c>
    </row>
    <row r="855" spans="1:17" x14ac:dyDescent="0.2">
      <c r="A855">
        <v>851</v>
      </c>
      <c r="B855" s="10">
        <v>1.2544299999999999</v>
      </c>
      <c r="C855" s="10">
        <v>3.4474452063026702</v>
      </c>
      <c r="D855" s="10">
        <v>1.5446200000000001</v>
      </c>
      <c r="E855" s="10">
        <v>2.0282499999999999</v>
      </c>
      <c r="F855" s="10">
        <v>1.4751898734177216</v>
      </c>
      <c r="G855" s="10">
        <v>2.4603000000000002</v>
      </c>
      <c r="H855" s="10">
        <v>1.958528</v>
      </c>
      <c r="I855" s="10">
        <v>2.2256</v>
      </c>
      <c r="J855" s="10">
        <v>1.9097</v>
      </c>
      <c r="K855" s="10">
        <v>4.9824999999999999</v>
      </c>
      <c r="L855" s="10">
        <v>2.2966199999999999</v>
      </c>
      <c r="M855" s="10">
        <v>3.1270000000000002</v>
      </c>
      <c r="N855" s="10">
        <v>2.5715000000000003</v>
      </c>
      <c r="O855" s="10">
        <v>7.2659000000000002</v>
      </c>
      <c r="P855" s="10">
        <v>3.3257300000000001</v>
      </c>
      <c r="Q855" s="10">
        <v>4.3605999999999998</v>
      </c>
    </row>
    <row r="856" spans="1:17" x14ac:dyDescent="0.2">
      <c r="A856">
        <v>852</v>
      </c>
      <c r="B856" s="10">
        <v>1.25736</v>
      </c>
      <c r="C856" s="10">
        <v>3.4525446313422803</v>
      </c>
      <c r="D856" s="10">
        <v>1.5482400000000001</v>
      </c>
      <c r="E856" s="10">
        <v>2.0329999999999999</v>
      </c>
      <c r="F856" s="10">
        <v>1.478987341772152</v>
      </c>
      <c r="G856" s="10">
        <v>2.4656000000000002</v>
      </c>
      <c r="H856" s="10">
        <v>1.9634560000000001</v>
      </c>
      <c r="I856" s="10">
        <v>2.2311999999999999</v>
      </c>
      <c r="J856" s="10">
        <v>1.9144000000000001</v>
      </c>
      <c r="K856" s="10">
        <v>4.9899999999999993</v>
      </c>
      <c r="L856" s="10">
        <v>2.30124</v>
      </c>
      <c r="M856" s="10">
        <v>3.1339999999999999</v>
      </c>
      <c r="N856" s="10">
        <v>2.5780000000000003</v>
      </c>
      <c r="O856" s="10">
        <v>7.2767999999999997</v>
      </c>
      <c r="P856" s="10">
        <v>3.3339600000000003</v>
      </c>
      <c r="Q856" s="10">
        <v>4.3712</v>
      </c>
    </row>
    <row r="857" spans="1:17" x14ac:dyDescent="0.2">
      <c r="A857">
        <v>853</v>
      </c>
      <c r="B857" s="10">
        <v>1.2602899999999999</v>
      </c>
      <c r="C857" s="10">
        <v>3.4576440563818909</v>
      </c>
      <c r="D857" s="10">
        <v>1.55186</v>
      </c>
      <c r="E857" s="10">
        <v>2.03775</v>
      </c>
      <c r="F857" s="10">
        <v>1.4827848101265821</v>
      </c>
      <c r="G857" s="10">
        <v>2.4708999999999999</v>
      </c>
      <c r="H857" s="10">
        <v>1.9683840000000001</v>
      </c>
      <c r="I857" s="10">
        <v>2.2368000000000001</v>
      </c>
      <c r="J857" s="10">
        <v>1.9191</v>
      </c>
      <c r="K857" s="10">
        <v>4.9974999999999996</v>
      </c>
      <c r="L857" s="10">
        <v>2.30586</v>
      </c>
      <c r="M857" s="10">
        <v>3.141</v>
      </c>
      <c r="N857" s="10">
        <v>2.5845000000000002</v>
      </c>
      <c r="O857" s="10">
        <v>7.2877000000000001</v>
      </c>
      <c r="P857" s="10">
        <v>3.34219</v>
      </c>
      <c r="Q857" s="10">
        <v>4.3818000000000001</v>
      </c>
    </row>
    <row r="858" spans="1:17" x14ac:dyDescent="0.2">
      <c r="A858">
        <v>854</v>
      </c>
      <c r="B858" s="10">
        <v>1.26322</v>
      </c>
      <c r="C858" s="10">
        <v>3.4627434814215015</v>
      </c>
      <c r="D858" s="10">
        <v>1.55548</v>
      </c>
      <c r="E858" s="10">
        <v>2.0425</v>
      </c>
      <c r="F858" s="10">
        <v>1.4865822784810125</v>
      </c>
      <c r="G858" s="10">
        <v>2.4762</v>
      </c>
      <c r="H858" s="10">
        <v>1.9733120000000002</v>
      </c>
      <c r="I858" s="10">
        <v>2.2423999999999999</v>
      </c>
      <c r="J858" s="10">
        <v>1.9238</v>
      </c>
      <c r="K858" s="10">
        <v>5.0049999999999999</v>
      </c>
      <c r="L858" s="10">
        <v>2.3104800000000001</v>
      </c>
      <c r="M858" s="10">
        <v>3.1480000000000001</v>
      </c>
      <c r="N858" s="10">
        <v>2.5910000000000002</v>
      </c>
      <c r="O858" s="10">
        <v>7.2985999999999995</v>
      </c>
      <c r="P858" s="10">
        <v>3.3504200000000002</v>
      </c>
      <c r="Q858" s="10">
        <v>4.3924000000000003</v>
      </c>
    </row>
    <row r="859" spans="1:17" x14ac:dyDescent="0.2">
      <c r="A859">
        <v>855</v>
      </c>
      <c r="B859" s="10">
        <v>1.2661499999999999</v>
      </c>
      <c r="C859" s="10">
        <v>3.4678429064611116</v>
      </c>
      <c r="D859" s="10">
        <v>1.5590999999999999</v>
      </c>
      <c r="E859" s="10">
        <v>2.04725</v>
      </c>
      <c r="F859" s="10">
        <v>1.4903797468354429</v>
      </c>
      <c r="G859" s="10">
        <v>2.4815</v>
      </c>
      <c r="H859" s="10">
        <v>1.9782400000000002</v>
      </c>
      <c r="I859" s="10">
        <v>2.2479999999999998</v>
      </c>
      <c r="J859" s="10">
        <v>1.9285000000000001</v>
      </c>
      <c r="K859" s="10">
        <v>5.0124999999999993</v>
      </c>
      <c r="L859" s="10">
        <v>2.3151000000000002</v>
      </c>
      <c r="M859" s="10">
        <v>3.1550000000000002</v>
      </c>
      <c r="N859" s="10">
        <v>2.5975000000000001</v>
      </c>
      <c r="O859" s="10">
        <v>7.3094999999999999</v>
      </c>
      <c r="P859" s="10">
        <v>3.3586499999999999</v>
      </c>
      <c r="Q859" s="10">
        <v>4.4029999999999996</v>
      </c>
    </row>
    <row r="860" spans="1:17" x14ac:dyDescent="0.2">
      <c r="A860">
        <v>856</v>
      </c>
      <c r="B860" s="10">
        <v>1.26908</v>
      </c>
      <c r="C860" s="10">
        <v>3.4729423315007222</v>
      </c>
      <c r="D860" s="10">
        <v>1.5627200000000001</v>
      </c>
      <c r="E860" s="10">
        <v>2.052</v>
      </c>
      <c r="F860" s="10">
        <v>1.4941772151898733</v>
      </c>
      <c r="G860" s="10">
        <v>2.4868000000000001</v>
      </c>
      <c r="H860" s="10">
        <v>1.983168</v>
      </c>
      <c r="I860" s="10">
        <v>2.2536</v>
      </c>
      <c r="J860" s="10">
        <v>1.9332</v>
      </c>
      <c r="K860" s="10">
        <v>5.0199999999999996</v>
      </c>
      <c r="L860" s="10">
        <v>2.3197200000000002</v>
      </c>
      <c r="M860" s="10">
        <v>3.1619999999999999</v>
      </c>
      <c r="N860" s="10">
        <v>2.6040000000000001</v>
      </c>
      <c r="O860" s="10">
        <v>7.3204000000000002</v>
      </c>
      <c r="P860" s="10">
        <v>3.3668800000000001</v>
      </c>
      <c r="Q860" s="10">
        <v>4.4135999999999997</v>
      </c>
    </row>
    <row r="861" spans="1:17" x14ac:dyDescent="0.2">
      <c r="A861">
        <v>857</v>
      </c>
      <c r="B861" s="10">
        <v>1.2720099999999999</v>
      </c>
      <c r="C861" s="10">
        <v>3.4780417565403328</v>
      </c>
      <c r="D861" s="10">
        <v>1.5663400000000001</v>
      </c>
      <c r="E861" s="10">
        <v>2.0567500000000001</v>
      </c>
      <c r="F861" s="10">
        <v>1.4979746835443037</v>
      </c>
      <c r="G861" s="10">
        <v>2.4921000000000002</v>
      </c>
      <c r="H861" s="10">
        <v>1.9880960000000001</v>
      </c>
      <c r="I861" s="10">
        <v>2.2591999999999999</v>
      </c>
      <c r="J861" s="10">
        <v>1.9379</v>
      </c>
      <c r="K861" s="10">
        <v>5.0274999999999999</v>
      </c>
      <c r="L861" s="10">
        <v>2.3243399999999999</v>
      </c>
      <c r="M861" s="10">
        <v>3.169</v>
      </c>
      <c r="N861" s="10">
        <v>2.6105</v>
      </c>
      <c r="O861" s="10">
        <v>7.3312999999999997</v>
      </c>
      <c r="P861" s="10">
        <v>3.3751100000000003</v>
      </c>
      <c r="Q861" s="10">
        <v>4.4241999999999999</v>
      </c>
    </row>
    <row r="862" spans="1:17" x14ac:dyDescent="0.2">
      <c r="A862">
        <v>858</v>
      </c>
      <c r="B862" s="10">
        <v>1.27494</v>
      </c>
      <c r="C862" s="10">
        <v>3.4831411815799429</v>
      </c>
      <c r="D862" s="10">
        <v>1.56996</v>
      </c>
      <c r="E862" s="10">
        <v>2.0615000000000001</v>
      </c>
      <c r="F862" s="10">
        <v>1.5017721518987341</v>
      </c>
      <c r="G862" s="10">
        <v>2.4974000000000003</v>
      </c>
      <c r="H862" s="10">
        <v>1.9930240000000001</v>
      </c>
      <c r="I862" s="10">
        <v>2.2648000000000001</v>
      </c>
      <c r="J862" s="10">
        <v>1.9426000000000001</v>
      </c>
      <c r="K862" s="10">
        <v>5.0349999999999993</v>
      </c>
      <c r="L862" s="10">
        <v>2.3289599999999999</v>
      </c>
      <c r="M862" s="10">
        <v>3.1760000000000002</v>
      </c>
      <c r="N862" s="10">
        <v>2.617</v>
      </c>
      <c r="O862" s="10">
        <v>7.3422000000000001</v>
      </c>
      <c r="P862" s="10">
        <v>3.38334</v>
      </c>
      <c r="Q862" s="10">
        <v>4.4348000000000001</v>
      </c>
    </row>
    <row r="863" spans="1:17" x14ac:dyDescent="0.2">
      <c r="A863">
        <v>859</v>
      </c>
      <c r="B863" s="10">
        <v>1.2778699999999998</v>
      </c>
      <c r="C863" s="10">
        <v>3.4882406066195535</v>
      </c>
      <c r="D863" s="10">
        <v>1.57358</v>
      </c>
      <c r="E863" s="10">
        <v>2.0662500000000001</v>
      </c>
      <c r="F863" s="10">
        <v>1.5055696202531645</v>
      </c>
      <c r="G863" s="10">
        <v>2.5026999999999999</v>
      </c>
      <c r="H863" s="10">
        <v>1.9979520000000002</v>
      </c>
      <c r="I863" s="10">
        <v>2.2704</v>
      </c>
      <c r="J863" s="10">
        <v>1.9473</v>
      </c>
      <c r="K863" s="10">
        <v>5.0424999999999995</v>
      </c>
      <c r="L863" s="10">
        <v>2.33358</v>
      </c>
      <c r="M863" s="10">
        <v>3.1830000000000003</v>
      </c>
      <c r="N863" s="10">
        <v>2.6234999999999999</v>
      </c>
      <c r="O863" s="10">
        <v>7.3530999999999995</v>
      </c>
      <c r="P863" s="10">
        <v>3.3915700000000002</v>
      </c>
      <c r="Q863" s="10">
        <v>4.4454000000000002</v>
      </c>
    </row>
    <row r="864" spans="1:17" x14ac:dyDescent="0.2">
      <c r="A864">
        <v>860</v>
      </c>
      <c r="B864" s="10">
        <v>1.2807999999999999</v>
      </c>
      <c r="C864" s="10">
        <v>3.4933400316591641</v>
      </c>
      <c r="D864" s="10">
        <v>1.5771999999999999</v>
      </c>
      <c r="E864" s="10">
        <v>2.0710000000000002</v>
      </c>
      <c r="F864" s="10">
        <v>1.5093670886075949</v>
      </c>
      <c r="G864" s="10">
        <v>2.508</v>
      </c>
      <c r="H864" s="10">
        <v>2.0028800000000002</v>
      </c>
      <c r="I864" s="10">
        <v>2.2759999999999998</v>
      </c>
      <c r="J864" s="10">
        <v>1.952</v>
      </c>
      <c r="K864" s="10">
        <v>5.05</v>
      </c>
      <c r="L864" s="10">
        <v>2.3382000000000001</v>
      </c>
      <c r="M864" s="10">
        <v>3.19</v>
      </c>
      <c r="N864" s="10">
        <v>2.6300000000000003</v>
      </c>
      <c r="O864" s="10">
        <v>7.3639999999999999</v>
      </c>
      <c r="P864" s="10">
        <v>3.3997999999999999</v>
      </c>
      <c r="Q864" s="10">
        <v>4.4559999999999995</v>
      </c>
    </row>
    <row r="865" spans="1:17" x14ac:dyDescent="0.2">
      <c r="A865">
        <v>861</v>
      </c>
      <c r="B865" s="10">
        <v>1.28373</v>
      </c>
      <c r="C865" s="10">
        <v>3.4984394566987742</v>
      </c>
      <c r="D865" s="10">
        <v>1.5808200000000001</v>
      </c>
      <c r="E865" s="10">
        <v>2.0757500000000002</v>
      </c>
      <c r="F865" s="10">
        <v>1.5131645569620253</v>
      </c>
      <c r="G865" s="10">
        <v>2.5133000000000001</v>
      </c>
      <c r="H865" s="10">
        <v>2.0078080000000003</v>
      </c>
      <c r="I865" s="10">
        <v>2.2816000000000001</v>
      </c>
      <c r="J865" s="10">
        <v>1.9567000000000001</v>
      </c>
      <c r="K865" s="10">
        <v>5.0574999999999992</v>
      </c>
      <c r="L865" s="10">
        <v>2.3428200000000001</v>
      </c>
      <c r="M865" s="10">
        <v>3.1970000000000001</v>
      </c>
      <c r="N865" s="10">
        <v>2.6365000000000003</v>
      </c>
      <c r="O865" s="10">
        <v>7.3749000000000002</v>
      </c>
      <c r="P865" s="10">
        <v>3.4080300000000001</v>
      </c>
      <c r="Q865" s="10">
        <v>4.4665999999999997</v>
      </c>
    </row>
    <row r="866" spans="1:17" x14ac:dyDescent="0.2">
      <c r="A866">
        <v>862</v>
      </c>
      <c r="B866" s="10">
        <v>1.2866599999999999</v>
      </c>
      <c r="C866" s="10">
        <v>3.5035388817383848</v>
      </c>
      <c r="D866" s="10">
        <v>1.5844400000000001</v>
      </c>
      <c r="E866" s="10">
        <v>2.0805000000000002</v>
      </c>
      <c r="F866" s="10">
        <v>1.5169620253164557</v>
      </c>
      <c r="G866" s="10">
        <v>2.5186000000000002</v>
      </c>
      <c r="H866" s="10">
        <v>2.0127360000000003</v>
      </c>
      <c r="I866" s="10">
        <v>2.2871999999999999</v>
      </c>
      <c r="J866" s="10">
        <v>1.9614</v>
      </c>
      <c r="K866" s="10">
        <v>5.0649999999999995</v>
      </c>
      <c r="L866" s="10">
        <v>2.3474400000000002</v>
      </c>
      <c r="M866" s="10">
        <v>3.2040000000000002</v>
      </c>
      <c r="N866" s="10">
        <v>2.6430000000000002</v>
      </c>
      <c r="O866" s="10">
        <v>7.3857999999999997</v>
      </c>
      <c r="P866" s="10">
        <v>3.4162600000000003</v>
      </c>
      <c r="Q866" s="10">
        <v>4.4771999999999998</v>
      </c>
    </row>
    <row r="867" spans="1:17" x14ac:dyDescent="0.2">
      <c r="A867">
        <v>863</v>
      </c>
      <c r="B867" s="10">
        <v>1.28959</v>
      </c>
      <c r="C867" s="10">
        <v>3.5086383067779954</v>
      </c>
      <c r="D867" s="10">
        <v>1.58806</v>
      </c>
      <c r="E867" s="10">
        <v>2.0852500000000003</v>
      </c>
      <c r="F867" s="10">
        <v>1.5207594936708861</v>
      </c>
      <c r="G867" s="10">
        <v>2.5239000000000003</v>
      </c>
      <c r="H867" s="10">
        <v>2.0176640000000003</v>
      </c>
      <c r="I867" s="10">
        <v>2.2928000000000002</v>
      </c>
      <c r="J867" s="10">
        <v>1.9661</v>
      </c>
      <c r="K867" s="10">
        <v>5.0724999999999998</v>
      </c>
      <c r="L867" s="10">
        <v>2.3520600000000003</v>
      </c>
      <c r="M867" s="10">
        <v>3.2110000000000003</v>
      </c>
      <c r="N867" s="10">
        <v>2.6495000000000002</v>
      </c>
      <c r="O867" s="10">
        <v>7.3967000000000001</v>
      </c>
      <c r="P867" s="10">
        <v>3.42449</v>
      </c>
      <c r="Q867" s="10">
        <v>4.4878</v>
      </c>
    </row>
    <row r="868" spans="1:17" x14ac:dyDescent="0.2">
      <c r="A868">
        <v>864</v>
      </c>
      <c r="B868" s="10">
        <v>1.2925199999999999</v>
      </c>
      <c r="C868" s="10">
        <v>3.5137377318176055</v>
      </c>
      <c r="D868" s="10">
        <v>1.59168</v>
      </c>
      <c r="E868" s="10">
        <v>2.0900000000000003</v>
      </c>
      <c r="F868" s="10">
        <v>1.5245569620253163</v>
      </c>
      <c r="G868" s="10">
        <v>2.5291999999999999</v>
      </c>
      <c r="H868" s="10">
        <v>2.0225919999999999</v>
      </c>
      <c r="I868" s="10">
        <v>2.2984</v>
      </c>
      <c r="J868" s="10">
        <v>1.9708000000000001</v>
      </c>
      <c r="K868" s="10">
        <v>5.08</v>
      </c>
      <c r="L868" s="10">
        <v>2.3566799999999999</v>
      </c>
      <c r="M868" s="10">
        <v>3.218</v>
      </c>
      <c r="N868" s="10">
        <v>2.6560000000000001</v>
      </c>
      <c r="O868" s="10">
        <v>7.4075999999999995</v>
      </c>
      <c r="P868" s="10">
        <v>3.4327200000000002</v>
      </c>
      <c r="Q868" s="10">
        <v>4.4984000000000002</v>
      </c>
    </row>
    <row r="869" spans="1:17" x14ac:dyDescent="0.2">
      <c r="A869">
        <v>865</v>
      </c>
      <c r="B869" s="10">
        <v>1.29545</v>
      </c>
      <c r="C869" s="10">
        <v>3.5188371568572161</v>
      </c>
      <c r="D869" s="10">
        <v>1.5952999999999999</v>
      </c>
      <c r="E869" s="10">
        <v>2.0947499999999999</v>
      </c>
      <c r="F869" s="10">
        <v>1.5283544303797467</v>
      </c>
      <c r="G869" s="10">
        <v>2.5345</v>
      </c>
      <c r="H869" s="10">
        <v>2.02752</v>
      </c>
      <c r="I869" s="10">
        <v>2.3039999999999998</v>
      </c>
      <c r="J869" s="10">
        <v>1.9755</v>
      </c>
      <c r="K869" s="10">
        <v>5.0874999999999995</v>
      </c>
      <c r="L869" s="10">
        <v>2.3613</v>
      </c>
      <c r="M869" s="10">
        <v>3.2250000000000001</v>
      </c>
      <c r="N869" s="10">
        <v>2.6625000000000001</v>
      </c>
      <c r="O869" s="10">
        <v>7.4184999999999999</v>
      </c>
      <c r="P869" s="10">
        <v>3.44095</v>
      </c>
      <c r="Q869" s="10">
        <v>4.5089999999999995</v>
      </c>
    </row>
    <row r="870" spans="1:17" x14ac:dyDescent="0.2">
      <c r="A870">
        <v>866</v>
      </c>
      <c r="B870" s="10">
        <v>1.2983799999999999</v>
      </c>
      <c r="C870" s="10">
        <v>3.5239365818968267</v>
      </c>
      <c r="D870" s="10">
        <v>1.5989200000000001</v>
      </c>
      <c r="E870" s="10">
        <v>2.0994999999999999</v>
      </c>
      <c r="F870" s="10">
        <v>1.5321518987341771</v>
      </c>
      <c r="G870" s="10">
        <v>2.5398000000000001</v>
      </c>
      <c r="H870" s="10">
        <v>2.032448</v>
      </c>
      <c r="I870" s="10">
        <v>2.3096000000000001</v>
      </c>
      <c r="J870" s="10">
        <v>1.9802</v>
      </c>
      <c r="K870" s="10">
        <v>5.0949999999999998</v>
      </c>
      <c r="L870" s="10">
        <v>2.36592</v>
      </c>
      <c r="M870" s="10">
        <v>3.2320000000000002</v>
      </c>
      <c r="N870" s="10">
        <v>2.669</v>
      </c>
      <c r="O870" s="10">
        <v>7.4294000000000002</v>
      </c>
      <c r="P870" s="10">
        <v>3.4491800000000001</v>
      </c>
      <c r="Q870" s="10">
        <v>4.5195999999999996</v>
      </c>
    </row>
    <row r="871" spans="1:17" x14ac:dyDescent="0.2">
      <c r="A871">
        <v>867</v>
      </c>
      <c r="B871" s="10">
        <v>1.30131</v>
      </c>
      <c r="C871" s="10">
        <v>3.5290360069364368</v>
      </c>
      <c r="D871" s="10">
        <v>1.6025400000000001</v>
      </c>
      <c r="E871" s="10">
        <v>2.10425</v>
      </c>
      <c r="F871" s="10">
        <v>1.5359493670886075</v>
      </c>
      <c r="G871" s="10">
        <v>2.5451000000000001</v>
      </c>
      <c r="H871" s="10">
        <v>2.0373760000000001</v>
      </c>
      <c r="I871" s="10">
        <v>2.3151999999999999</v>
      </c>
      <c r="J871" s="10">
        <v>1.9849000000000001</v>
      </c>
      <c r="K871" s="10">
        <v>5.1025</v>
      </c>
      <c r="L871" s="10">
        <v>2.3705400000000001</v>
      </c>
      <c r="M871" s="10">
        <v>3.2390000000000003</v>
      </c>
      <c r="N871" s="10">
        <v>2.6755</v>
      </c>
      <c r="O871" s="10">
        <v>7.4402999999999997</v>
      </c>
      <c r="P871" s="10">
        <v>3.4574100000000003</v>
      </c>
      <c r="Q871" s="10">
        <v>4.5301999999999998</v>
      </c>
    </row>
    <row r="872" spans="1:17" x14ac:dyDescent="0.2">
      <c r="A872">
        <v>868</v>
      </c>
      <c r="B872" s="10">
        <v>1.3042399999999998</v>
      </c>
      <c r="C872" s="10">
        <v>3.5341354319760474</v>
      </c>
      <c r="D872" s="10">
        <v>1.60616</v>
      </c>
      <c r="E872" s="10">
        <v>2.109</v>
      </c>
      <c r="F872" s="10">
        <v>1.5397468354430379</v>
      </c>
      <c r="G872" s="10">
        <v>2.5504000000000002</v>
      </c>
      <c r="H872" s="10">
        <v>2.0423040000000001</v>
      </c>
      <c r="I872" s="10">
        <v>2.3208000000000002</v>
      </c>
      <c r="J872" s="10">
        <v>1.9896</v>
      </c>
      <c r="K872" s="10">
        <v>5.1099999999999994</v>
      </c>
      <c r="L872" s="10">
        <v>2.3751600000000002</v>
      </c>
      <c r="M872" s="10">
        <v>3.246</v>
      </c>
      <c r="N872" s="10">
        <v>2.6819999999999999</v>
      </c>
      <c r="O872" s="10">
        <v>7.4512</v>
      </c>
      <c r="P872" s="10">
        <v>3.4656400000000001</v>
      </c>
      <c r="Q872" s="10">
        <v>4.5407999999999999</v>
      </c>
    </row>
    <row r="873" spans="1:17" x14ac:dyDescent="0.2">
      <c r="A873">
        <v>869</v>
      </c>
      <c r="B873" s="10">
        <v>1.3071699999999999</v>
      </c>
      <c r="C873" s="10">
        <v>3.539234857015658</v>
      </c>
      <c r="D873" s="10">
        <v>1.60978</v>
      </c>
      <c r="E873" s="10">
        <v>2.11375</v>
      </c>
      <c r="F873" s="10">
        <v>1.5435443037974683</v>
      </c>
      <c r="G873" s="10">
        <v>2.5557000000000003</v>
      </c>
      <c r="H873" s="10">
        <v>2.0472320000000002</v>
      </c>
      <c r="I873" s="10">
        <v>2.3264</v>
      </c>
      <c r="J873" s="10">
        <v>1.9943</v>
      </c>
      <c r="K873" s="10">
        <v>5.1174999999999997</v>
      </c>
      <c r="L873" s="10">
        <v>2.3797800000000002</v>
      </c>
      <c r="M873" s="10">
        <v>3.2530000000000001</v>
      </c>
      <c r="N873" s="10">
        <v>2.6885000000000003</v>
      </c>
      <c r="O873" s="10">
        <v>7.4620999999999995</v>
      </c>
      <c r="P873" s="10">
        <v>3.4738700000000002</v>
      </c>
      <c r="Q873" s="10">
        <v>4.5514000000000001</v>
      </c>
    </row>
    <row r="874" spans="1:17" x14ac:dyDescent="0.2">
      <c r="A874">
        <v>870</v>
      </c>
      <c r="B874" s="10">
        <v>1.3100999999999998</v>
      </c>
      <c r="C874" s="10">
        <v>3.5443342820552681</v>
      </c>
      <c r="D874" s="10">
        <v>1.6133999999999999</v>
      </c>
      <c r="E874" s="10">
        <v>2.1185</v>
      </c>
      <c r="F874" s="10">
        <v>1.5473417721518987</v>
      </c>
      <c r="G874" s="10">
        <v>2.5609999999999999</v>
      </c>
      <c r="H874" s="10">
        <v>2.0521600000000002</v>
      </c>
      <c r="I874" s="10">
        <v>2.3319999999999999</v>
      </c>
      <c r="J874" s="10">
        <v>1.9990000000000001</v>
      </c>
      <c r="K874" s="10">
        <v>5.125</v>
      </c>
      <c r="L874" s="10">
        <v>2.3844000000000003</v>
      </c>
      <c r="M874" s="10">
        <v>3.2600000000000002</v>
      </c>
      <c r="N874" s="10">
        <v>2.6950000000000003</v>
      </c>
      <c r="O874" s="10">
        <v>7.4729999999999999</v>
      </c>
      <c r="P874" s="10">
        <v>3.4821</v>
      </c>
      <c r="Q874" s="10">
        <v>4.5620000000000003</v>
      </c>
    </row>
    <row r="875" spans="1:17" x14ac:dyDescent="0.2">
      <c r="A875">
        <v>871</v>
      </c>
      <c r="B875" s="10">
        <v>1.3130299999999999</v>
      </c>
      <c r="C875" s="10">
        <v>3.5494337070948787</v>
      </c>
      <c r="D875" s="10">
        <v>1.6170199999999999</v>
      </c>
      <c r="E875" s="10">
        <v>2.1232500000000001</v>
      </c>
      <c r="F875" s="10">
        <v>1.5511392405063291</v>
      </c>
      <c r="G875" s="10">
        <v>2.5663</v>
      </c>
      <c r="H875" s="10">
        <v>2.0570880000000002</v>
      </c>
      <c r="I875" s="10">
        <v>2.3376000000000001</v>
      </c>
      <c r="J875" s="10">
        <v>2.0037000000000003</v>
      </c>
      <c r="K875" s="10">
        <v>5.1324999999999994</v>
      </c>
      <c r="L875" s="10">
        <v>2.3890199999999999</v>
      </c>
      <c r="M875" s="10">
        <v>3.2670000000000003</v>
      </c>
      <c r="N875" s="10">
        <v>2.7015000000000002</v>
      </c>
      <c r="O875" s="10">
        <v>7.4839000000000002</v>
      </c>
      <c r="P875" s="10">
        <v>3.4903300000000002</v>
      </c>
      <c r="Q875" s="10">
        <v>4.5725999999999996</v>
      </c>
    </row>
    <row r="876" spans="1:17" x14ac:dyDescent="0.2">
      <c r="A876">
        <v>872</v>
      </c>
      <c r="B876" s="10">
        <v>1.31596</v>
      </c>
      <c r="C876" s="10">
        <v>3.5545331321344893</v>
      </c>
      <c r="D876" s="10">
        <v>1.6206400000000001</v>
      </c>
      <c r="E876" s="10">
        <v>2.1280000000000001</v>
      </c>
      <c r="F876" s="10">
        <v>1.5549367088607595</v>
      </c>
      <c r="G876" s="10">
        <v>2.5716000000000001</v>
      </c>
      <c r="H876" s="10">
        <v>2.0620160000000003</v>
      </c>
      <c r="I876" s="10">
        <v>2.3431999999999999</v>
      </c>
      <c r="J876" s="10">
        <v>2.0084</v>
      </c>
      <c r="K876" s="10">
        <v>5.14</v>
      </c>
      <c r="L876" s="10">
        <v>2.39364</v>
      </c>
      <c r="M876" s="10">
        <v>3.274</v>
      </c>
      <c r="N876" s="10">
        <v>2.7080000000000002</v>
      </c>
      <c r="O876" s="10">
        <v>7.4947999999999997</v>
      </c>
      <c r="P876" s="10">
        <v>3.4985599999999999</v>
      </c>
      <c r="Q876" s="10">
        <v>4.5831999999999997</v>
      </c>
    </row>
    <row r="877" spans="1:17" x14ac:dyDescent="0.2">
      <c r="A877">
        <v>873</v>
      </c>
      <c r="B877" s="10">
        <v>1.3188899999999999</v>
      </c>
      <c r="C877" s="10">
        <v>3.5596325571740994</v>
      </c>
      <c r="D877" s="10">
        <v>1.62426</v>
      </c>
      <c r="E877" s="10">
        <v>2.1327500000000001</v>
      </c>
      <c r="F877" s="10">
        <v>1.5587341772151899</v>
      </c>
      <c r="G877" s="10">
        <v>2.5769000000000002</v>
      </c>
      <c r="H877" s="10">
        <v>2.0669440000000003</v>
      </c>
      <c r="I877" s="10">
        <v>2.3487999999999998</v>
      </c>
      <c r="J877" s="10">
        <v>2.0131000000000001</v>
      </c>
      <c r="K877" s="10">
        <v>5.1475</v>
      </c>
      <c r="L877" s="10">
        <v>2.3982600000000001</v>
      </c>
      <c r="M877" s="10">
        <v>3.2810000000000001</v>
      </c>
      <c r="N877" s="10">
        <v>2.7145000000000001</v>
      </c>
      <c r="O877" s="10">
        <v>7.5057</v>
      </c>
      <c r="P877" s="10">
        <v>3.5067900000000001</v>
      </c>
      <c r="Q877" s="10">
        <v>4.5937999999999999</v>
      </c>
    </row>
    <row r="878" spans="1:17" x14ac:dyDescent="0.2">
      <c r="A878">
        <v>874</v>
      </c>
      <c r="B878" s="10">
        <v>1.32182</v>
      </c>
      <c r="C878" s="10">
        <v>3.56473198221371</v>
      </c>
      <c r="D878" s="10">
        <v>1.62788</v>
      </c>
      <c r="E878" s="10">
        <v>2.1375000000000002</v>
      </c>
      <c r="F878" s="10">
        <v>1.5625316455696203</v>
      </c>
      <c r="G878" s="10">
        <v>2.5822000000000003</v>
      </c>
      <c r="H878" s="10">
        <v>2.0718719999999999</v>
      </c>
      <c r="I878" s="10">
        <v>2.3544</v>
      </c>
      <c r="J878" s="10">
        <v>2.0178000000000003</v>
      </c>
      <c r="K878" s="10">
        <v>5.1549999999999994</v>
      </c>
      <c r="L878" s="10">
        <v>2.4028800000000001</v>
      </c>
      <c r="M878" s="10">
        <v>3.2880000000000003</v>
      </c>
      <c r="N878" s="10">
        <v>2.7210000000000001</v>
      </c>
      <c r="O878" s="10">
        <v>7.5165999999999995</v>
      </c>
      <c r="P878" s="10">
        <v>3.5150200000000003</v>
      </c>
      <c r="Q878" s="10">
        <v>4.6044</v>
      </c>
    </row>
    <row r="879" spans="1:17" x14ac:dyDescent="0.2">
      <c r="A879">
        <v>875</v>
      </c>
      <c r="B879" s="10">
        <v>1.3247499999999999</v>
      </c>
      <c r="C879" s="10">
        <v>3.5698314072533206</v>
      </c>
      <c r="D879" s="10">
        <v>1.6315</v>
      </c>
      <c r="E879" s="10">
        <v>2.1422500000000002</v>
      </c>
      <c r="F879" s="10">
        <v>1.5663291139240507</v>
      </c>
      <c r="G879" s="10">
        <v>2.5875000000000004</v>
      </c>
      <c r="H879" s="10">
        <v>2.0768</v>
      </c>
      <c r="I879" s="10">
        <v>2.36</v>
      </c>
      <c r="J879" s="10">
        <v>2.0225</v>
      </c>
      <c r="K879" s="10">
        <v>5.1624999999999996</v>
      </c>
      <c r="L879" s="10">
        <v>2.4075000000000002</v>
      </c>
      <c r="M879" s="10">
        <v>3.2949999999999999</v>
      </c>
      <c r="N879" s="10">
        <v>2.7275</v>
      </c>
      <c r="O879" s="10">
        <v>7.5274999999999999</v>
      </c>
      <c r="P879" s="10">
        <v>3.52325</v>
      </c>
      <c r="Q879" s="10">
        <v>4.6150000000000002</v>
      </c>
    </row>
    <row r="880" spans="1:17" x14ac:dyDescent="0.2">
      <c r="A880">
        <v>876</v>
      </c>
      <c r="B880" s="10">
        <v>1.32768</v>
      </c>
      <c r="C880" s="10">
        <v>3.5749308322929307</v>
      </c>
      <c r="D880" s="10">
        <v>1.6351199999999999</v>
      </c>
      <c r="E880" s="10">
        <v>2.1470000000000002</v>
      </c>
      <c r="F880" s="10">
        <v>1.5701265822784809</v>
      </c>
      <c r="G880" s="10">
        <v>2.5928</v>
      </c>
      <c r="H880" s="10">
        <v>2.081728</v>
      </c>
      <c r="I880" s="10">
        <v>2.3656000000000001</v>
      </c>
      <c r="J880" s="10">
        <v>2.0272000000000001</v>
      </c>
      <c r="K880" s="10">
        <v>5.17</v>
      </c>
      <c r="L880" s="10">
        <v>2.4121200000000003</v>
      </c>
      <c r="M880" s="10">
        <v>3.302</v>
      </c>
      <c r="N880" s="10">
        <v>2.734</v>
      </c>
      <c r="O880" s="10">
        <v>7.5384000000000002</v>
      </c>
      <c r="P880" s="10">
        <v>3.5314800000000002</v>
      </c>
      <c r="Q880" s="10">
        <v>4.6255999999999995</v>
      </c>
    </row>
    <row r="881" spans="1:17" x14ac:dyDescent="0.2">
      <c r="A881">
        <v>877</v>
      </c>
      <c r="B881" s="10">
        <v>1.3306099999999998</v>
      </c>
      <c r="C881" s="10">
        <v>3.5800302573325413</v>
      </c>
      <c r="D881" s="10">
        <v>1.6387400000000001</v>
      </c>
      <c r="E881" s="10">
        <v>2.1517500000000003</v>
      </c>
      <c r="F881" s="10">
        <v>1.5739240506329113</v>
      </c>
      <c r="G881" s="10">
        <v>2.5981000000000001</v>
      </c>
      <c r="H881" s="10">
        <v>2.0866560000000001</v>
      </c>
      <c r="I881" s="10">
        <v>2.3712</v>
      </c>
      <c r="J881" s="10">
        <v>2.0319000000000003</v>
      </c>
      <c r="K881" s="10">
        <v>5.1774999999999993</v>
      </c>
      <c r="L881" s="10">
        <v>2.4167399999999999</v>
      </c>
      <c r="M881" s="10">
        <v>3.3090000000000002</v>
      </c>
      <c r="N881" s="10">
        <v>2.7404999999999999</v>
      </c>
      <c r="O881" s="10">
        <v>7.5492999999999997</v>
      </c>
      <c r="P881" s="10">
        <v>3.5397099999999999</v>
      </c>
      <c r="Q881" s="10">
        <v>4.6361999999999997</v>
      </c>
    </row>
    <row r="882" spans="1:17" x14ac:dyDescent="0.2">
      <c r="A882">
        <v>878</v>
      </c>
      <c r="B882" s="10">
        <v>1.3335399999999999</v>
      </c>
      <c r="C882" s="10">
        <v>3.5851296823721515</v>
      </c>
      <c r="D882" s="10">
        <v>1.64236</v>
      </c>
      <c r="E882" s="10">
        <v>2.1565000000000003</v>
      </c>
      <c r="F882" s="10">
        <v>1.5777215189873417</v>
      </c>
      <c r="G882" s="10">
        <v>2.6034000000000002</v>
      </c>
      <c r="H882" s="10">
        <v>2.0915840000000001</v>
      </c>
      <c r="I882" s="10">
        <v>2.3767999999999998</v>
      </c>
      <c r="J882" s="10">
        <v>2.0366</v>
      </c>
      <c r="K882" s="10">
        <v>5.1849999999999996</v>
      </c>
      <c r="L882" s="10">
        <v>2.42136</v>
      </c>
      <c r="M882" s="10">
        <v>3.3160000000000003</v>
      </c>
      <c r="N882" s="10">
        <v>2.7470000000000003</v>
      </c>
      <c r="O882" s="10">
        <v>7.5602</v>
      </c>
      <c r="P882" s="10">
        <v>3.5479400000000001</v>
      </c>
      <c r="Q882" s="10">
        <v>4.6467999999999998</v>
      </c>
    </row>
    <row r="883" spans="1:17" x14ac:dyDescent="0.2">
      <c r="A883">
        <v>879</v>
      </c>
      <c r="B883" s="10">
        <v>1.3364699999999998</v>
      </c>
      <c r="C883" s="10">
        <v>3.590229107411762</v>
      </c>
      <c r="D883" s="10">
        <v>1.64598</v>
      </c>
      <c r="E883" s="10">
        <v>2.1612499999999999</v>
      </c>
      <c r="F883" s="10">
        <v>1.5815189873417721</v>
      </c>
      <c r="G883" s="10">
        <v>2.6087000000000002</v>
      </c>
      <c r="H883" s="10">
        <v>2.0965120000000002</v>
      </c>
      <c r="I883" s="10">
        <v>2.3824000000000001</v>
      </c>
      <c r="J883" s="10">
        <v>2.0413000000000001</v>
      </c>
      <c r="K883" s="10">
        <v>5.1924999999999999</v>
      </c>
      <c r="L883" s="10">
        <v>2.42598</v>
      </c>
      <c r="M883" s="10">
        <v>3.323</v>
      </c>
      <c r="N883" s="10">
        <v>2.7535000000000003</v>
      </c>
      <c r="O883" s="10">
        <v>7.5710999999999995</v>
      </c>
      <c r="P883" s="10">
        <v>3.5561700000000003</v>
      </c>
      <c r="Q883" s="10">
        <v>4.6574</v>
      </c>
    </row>
    <row r="884" spans="1:17" x14ac:dyDescent="0.2">
      <c r="A884">
        <v>880</v>
      </c>
      <c r="B884" s="10">
        <v>1.3393999999999999</v>
      </c>
      <c r="C884" s="10">
        <v>3.5953285324513726</v>
      </c>
      <c r="D884" s="10">
        <v>1.6496</v>
      </c>
      <c r="E884" s="10">
        <v>2.1659999999999999</v>
      </c>
      <c r="F884" s="10">
        <v>1.5853164556962025</v>
      </c>
      <c r="G884" s="10">
        <v>2.6140000000000003</v>
      </c>
      <c r="H884" s="10">
        <v>2.1014400000000002</v>
      </c>
      <c r="I884" s="10">
        <v>2.3879999999999999</v>
      </c>
      <c r="J884" s="10">
        <v>2.0460000000000003</v>
      </c>
      <c r="K884" s="10">
        <v>5.1999999999999993</v>
      </c>
      <c r="L884" s="10">
        <v>2.4306000000000001</v>
      </c>
      <c r="M884" s="10">
        <v>3.33</v>
      </c>
      <c r="N884" s="10">
        <v>2.7600000000000002</v>
      </c>
      <c r="O884" s="10">
        <v>7.5819999999999999</v>
      </c>
      <c r="P884" s="10">
        <v>3.5644</v>
      </c>
      <c r="Q884" s="10">
        <v>4.6680000000000001</v>
      </c>
    </row>
    <row r="885" spans="1:17" x14ac:dyDescent="0.2">
      <c r="A885">
        <v>881</v>
      </c>
      <c r="B885" s="10">
        <v>1.34233</v>
      </c>
      <c r="C885" s="10">
        <v>3.6004279574909828</v>
      </c>
      <c r="D885" s="10">
        <v>1.6532199999999999</v>
      </c>
      <c r="E885" s="10">
        <v>2.17075</v>
      </c>
      <c r="F885" s="10">
        <v>1.5891139240506329</v>
      </c>
      <c r="G885" s="10">
        <v>2.6193</v>
      </c>
      <c r="H885" s="10">
        <v>2.1063680000000002</v>
      </c>
      <c r="I885" s="10">
        <v>2.3936000000000002</v>
      </c>
      <c r="J885" s="10">
        <v>2.0507</v>
      </c>
      <c r="K885" s="10">
        <v>5.2074999999999996</v>
      </c>
      <c r="L885" s="10">
        <v>2.4352200000000002</v>
      </c>
      <c r="M885" s="10">
        <v>3.3370000000000002</v>
      </c>
      <c r="N885" s="10">
        <v>2.7665000000000002</v>
      </c>
      <c r="O885" s="10">
        <v>7.5929000000000002</v>
      </c>
      <c r="P885" s="10">
        <v>3.5726300000000002</v>
      </c>
      <c r="Q885" s="10">
        <v>4.6786000000000003</v>
      </c>
    </row>
    <row r="886" spans="1:17" x14ac:dyDescent="0.2">
      <c r="A886">
        <v>882</v>
      </c>
      <c r="B886" s="10">
        <v>1.3452599999999999</v>
      </c>
      <c r="C886" s="10">
        <v>3.6055273825305933</v>
      </c>
      <c r="D886" s="10">
        <v>1.6568400000000001</v>
      </c>
      <c r="E886" s="10">
        <v>2.1755</v>
      </c>
      <c r="F886" s="10">
        <v>1.5929113924050633</v>
      </c>
      <c r="G886" s="10">
        <v>2.6246</v>
      </c>
      <c r="H886" s="10">
        <v>2.1112960000000003</v>
      </c>
      <c r="I886" s="10">
        <v>2.3992</v>
      </c>
      <c r="J886" s="10">
        <v>2.0554000000000001</v>
      </c>
      <c r="K886" s="10">
        <v>5.2149999999999999</v>
      </c>
      <c r="L886" s="10">
        <v>2.4398400000000002</v>
      </c>
      <c r="M886" s="10">
        <v>3.3440000000000003</v>
      </c>
      <c r="N886" s="10">
        <v>2.7730000000000001</v>
      </c>
      <c r="O886" s="10">
        <v>7.6037999999999997</v>
      </c>
      <c r="P886" s="10">
        <v>3.5808599999999999</v>
      </c>
      <c r="Q886" s="10">
        <v>4.6891999999999996</v>
      </c>
    </row>
    <row r="887" spans="1:17" x14ac:dyDescent="0.2">
      <c r="A887">
        <v>883</v>
      </c>
      <c r="B887" s="10">
        <v>1.34819</v>
      </c>
      <c r="C887" s="10">
        <v>3.6106268075702039</v>
      </c>
      <c r="D887" s="10">
        <v>1.66046</v>
      </c>
      <c r="E887" s="10">
        <v>2.18025</v>
      </c>
      <c r="F887" s="10">
        <v>1.5967088607594937</v>
      </c>
      <c r="G887" s="10">
        <v>2.6299000000000001</v>
      </c>
      <c r="H887" s="10">
        <v>2.1162240000000003</v>
      </c>
      <c r="I887" s="10">
        <v>2.4047999999999998</v>
      </c>
      <c r="J887" s="10">
        <v>2.0601000000000003</v>
      </c>
      <c r="K887" s="10">
        <v>5.2224999999999993</v>
      </c>
      <c r="L887" s="10">
        <v>2.4444600000000003</v>
      </c>
      <c r="M887" s="10">
        <v>3.351</v>
      </c>
      <c r="N887" s="10">
        <v>2.7795000000000001</v>
      </c>
      <c r="O887" s="10">
        <v>7.6147</v>
      </c>
      <c r="P887" s="10">
        <v>3.5890900000000001</v>
      </c>
      <c r="Q887" s="10">
        <v>4.6997999999999998</v>
      </c>
    </row>
    <row r="888" spans="1:17" x14ac:dyDescent="0.2">
      <c r="A888">
        <v>884</v>
      </c>
      <c r="B888" s="10">
        <v>1.3511199999999999</v>
      </c>
      <c r="C888" s="10">
        <v>3.6157262326098141</v>
      </c>
      <c r="D888" s="10">
        <v>1.66408</v>
      </c>
      <c r="E888" s="10">
        <v>2.1850000000000001</v>
      </c>
      <c r="F888" s="10">
        <v>1.6005063291139241</v>
      </c>
      <c r="G888" s="10">
        <v>2.6352000000000002</v>
      </c>
      <c r="H888" s="10">
        <v>2.1211520000000004</v>
      </c>
      <c r="I888" s="10">
        <v>2.4104000000000001</v>
      </c>
      <c r="J888" s="10">
        <v>2.0648</v>
      </c>
      <c r="K888" s="10">
        <v>5.2299999999999995</v>
      </c>
      <c r="L888" s="10">
        <v>2.4490799999999999</v>
      </c>
      <c r="M888" s="10">
        <v>3.3580000000000001</v>
      </c>
      <c r="N888" s="10">
        <v>2.786</v>
      </c>
      <c r="O888" s="10">
        <v>7.6255999999999995</v>
      </c>
      <c r="P888" s="10">
        <v>3.5973200000000003</v>
      </c>
      <c r="Q888" s="10">
        <v>4.7103999999999999</v>
      </c>
    </row>
    <row r="889" spans="1:17" x14ac:dyDescent="0.2">
      <c r="A889">
        <v>885</v>
      </c>
      <c r="B889" s="10">
        <v>1.35405</v>
      </c>
      <c r="C889" s="10">
        <v>3.6208256576494247</v>
      </c>
      <c r="D889" s="10">
        <v>1.6677</v>
      </c>
      <c r="E889" s="10">
        <v>2.1897500000000001</v>
      </c>
      <c r="F889" s="10">
        <v>1.6043037974683545</v>
      </c>
      <c r="G889" s="10">
        <v>2.6405000000000003</v>
      </c>
      <c r="H889" s="10">
        <v>2.12608</v>
      </c>
      <c r="I889" s="10">
        <v>2.4159999999999999</v>
      </c>
      <c r="J889" s="10">
        <v>2.0695000000000001</v>
      </c>
      <c r="K889" s="10">
        <v>5.2374999999999998</v>
      </c>
      <c r="L889" s="10">
        <v>2.4537</v>
      </c>
      <c r="M889" s="10">
        <v>3.3650000000000002</v>
      </c>
      <c r="N889" s="10">
        <v>2.7925</v>
      </c>
      <c r="O889" s="10">
        <v>7.6364999999999998</v>
      </c>
      <c r="P889" s="10">
        <v>3.60555</v>
      </c>
      <c r="Q889" s="10">
        <v>4.7210000000000001</v>
      </c>
    </row>
    <row r="890" spans="1:17" x14ac:dyDescent="0.2">
      <c r="A890">
        <v>886</v>
      </c>
      <c r="B890" s="10">
        <v>1.3569799999999999</v>
      </c>
      <c r="C890" s="10">
        <v>3.6259250826890352</v>
      </c>
      <c r="D890" s="10">
        <v>1.6713199999999999</v>
      </c>
      <c r="E890" s="10">
        <v>2.1945000000000001</v>
      </c>
      <c r="F890" s="10">
        <v>1.6081012658227849</v>
      </c>
      <c r="G890" s="10">
        <v>2.6458000000000004</v>
      </c>
      <c r="H890" s="10">
        <v>2.131008</v>
      </c>
      <c r="I890" s="10">
        <v>2.4216000000000002</v>
      </c>
      <c r="J890" s="10">
        <v>2.0742000000000003</v>
      </c>
      <c r="K890" s="10">
        <v>5.2449999999999992</v>
      </c>
      <c r="L890" s="10">
        <v>2.4583200000000001</v>
      </c>
      <c r="M890" s="10">
        <v>3.3720000000000003</v>
      </c>
      <c r="N890" s="10">
        <v>2.7989999999999999</v>
      </c>
      <c r="O890" s="10">
        <v>7.6474000000000002</v>
      </c>
      <c r="P890" s="10">
        <v>3.6137800000000002</v>
      </c>
      <c r="Q890" s="10">
        <v>4.7316000000000003</v>
      </c>
    </row>
    <row r="891" spans="1:17" x14ac:dyDescent="0.2">
      <c r="A891">
        <v>887</v>
      </c>
      <c r="B891" s="10">
        <v>1.35991</v>
      </c>
      <c r="C891" s="10">
        <v>3.6310245077286454</v>
      </c>
      <c r="D891" s="10">
        <v>1.6749400000000001</v>
      </c>
      <c r="E891" s="10">
        <v>2.1992500000000001</v>
      </c>
      <c r="F891" s="10">
        <v>1.6118987341772151</v>
      </c>
      <c r="G891" s="10">
        <v>2.6511</v>
      </c>
      <c r="H891" s="10">
        <v>2.1359360000000001</v>
      </c>
      <c r="I891" s="10">
        <v>2.4272</v>
      </c>
      <c r="J891" s="10">
        <v>2.0789</v>
      </c>
      <c r="K891" s="10">
        <v>5.2524999999999995</v>
      </c>
      <c r="L891" s="10">
        <v>2.4629400000000001</v>
      </c>
      <c r="M891" s="10">
        <v>3.379</v>
      </c>
      <c r="N891" s="10">
        <v>2.8055000000000003</v>
      </c>
      <c r="O891" s="10">
        <v>7.6582999999999997</v>
      </c>
      <c r="P891" s="10">
        <v>3.62201</v>
      </c>
      <c r="Q891" s="10">
        <v>4.7421999999999995</v>
      </c>
    </row>
    <row r="892" spans="1:17" x14ac:dyDescent="0.2">
      <c r="A892">
        <v>888</v>
      </c>
      <c r="B892" s="10">
        <v>1.3628399999999998</v>
      </c>
      <c r="C892" s="10">
        <v>3.636123932768256</v>
      </c>
      <c r="D892" s="10">
        <v>1.6785600000000001</v>
      </c>
      <c r="E892" s="10">
        <v>2.2040000000000002</v>
      </c>
      <c r="F892" s="10">
        <v>1.6156962025316455</v>
      </c>
      <c r="G892" s="10">
        <v>2.6564000000000001</v>
      </c>
      <c r="H892" s="10">
        <v>2.1408640000000001</v>
      </c>
      <c r="I892" s="10">
        <v>2.4327999999999999</v>
      </c>
      <c r="J892" s="10">
        <v>2.0836000000000001</v>
      </c>
      <c r="K892" s="10">
        <v>5.26</v>
      </c>
      <c r="L892" s="10">
        <v>2.4675600000000002</v>
      </c>
      <c r="M892" s="10">
        <v>3.3860000000000001</v>
      </c>
      <c r="N892" s="10">
        <v>2.8120000000000003</v>
      </c>
      <c r="O892" s="10">
        <v>7.6692</v>
      </c>
      <c r="P892" s="10">
        <v>3.6302400000000001</v>
      </c>
      <c r="Q892" s="10">
        <v>4.7527999999999997</v>
      </c>
    </row>
    <row r="893" spans="1:17" x14ac:dyDescent="0.2">
      <c r="A893">
        <v>889</v>
      </c>
      <c r="B893" s="10">
        <v>1.3657699999999999</v>
      </c>
      <c r="C893" s="10">
        <v>3.6412233578078665</v>
      </c>
      <c r="D893" s="10">
        <v>1.68218</v>
      </c>
      <c r="E893" s="10">
        <v>2.2087500000000002</v>
      </c>
      <c r="F893" s="10">
        <v>1.6194936708860759</v>
      </c>
      <c r="G893" s="10">
        <v>2.6617000000000002</v>
      </c>
      <c r="H893" s="10">
        <v>2.1457920000000001</v>
      </c>
      <c r="I893" s="10">
        <v>2.4384000000000001</v>
      </c>
      <c r="J893" s="10">
        <v>2.0883000000000003</v>
      </c>
      <c r="K893" s="10">
        <v>5.2675000000000001</v>
      </c>
      <c r="L893" s="10">
        <v>2.4721800000000003</v>
      </c>
      <c r="M893" s="10">
        <v>3.3930000000000002</v>
      </c>
      <c r="N893" s="10">
        <v>2.8185000000000002</v>
      </c>
      <c r="O893" s="10">
        <v>7.6800999999999995</v>
      </c>
      <c r="P893" s="10">
        <v>3.6384700000000003</v>
      </c>
      <c r="Q893" s="10">
        <v>4.7633999999999999</v>
      </c>
    </row>
    <row r="894" spans="1:17" x14ac:dyDescent="0.2">
      <c r="A894">
        <v>890</v>
      </c>
      <c r="B894" s="10">
        <v>1.3687</v>
      </c>
      <c r="C894" s="10">
        <v>3.6463227828474767</v>
      </c>
      <c r="D894" s="10">
        <v>1.6858</v>
      </c>
      <c r="E894" s="10">
        <v>2.2135000000000002</v>
      </c>
      <c r="F894" s="10">
        <v>1.6232911392405063</v>
      </c>
      <c r="G894" s="10">
        <v>2.6670000000000003</v>
      </c>
      <c r="H894" s="10">
        <v>2.1507200000000002</v>
      </c>
      <c r="I894" s="10">
        <v>2.444</v>
      </c>
      <c r="J894" s="10">
        <v>2.093</v>
      </c>
      <c r="K894" s="10">
        <v>5.2749999999999995</v>
      </c>
      <c r="L894" s="10">
        <v>2.4767999999999999</v>
      </c>
      <c r="M894" s="10">
        <v>3.4000000000000004</v>
      </c>
      <c r="N894" s="10">
        <v>2.8250000000000002</v>
      </c>
      <c r="O894" s="10">
        <v>7.6909999999999998</v>
      </c>
      <c r="P894" s="10">
        <v>3.6467000000000001</v>
      </c>
      <c r="Q894" s="10">
        <v>4.774</v>
      </c>
    </row>
    <row r="895" spans="1:17" x14ac:dyDescent="0.2">
      <c r="A895">
        <v>891</v>
      </c>
      <c r="B895" s="10">
        <v>1.3716299999999999</v>
      </c>
      <c r="C895" s="10">
        <v>3.6514222078870873</v>
      </c>
      <c r="D895" s="10">
        <v>1.6894199999999999</v>
      </c>
      <c r="E895" s="10">
        <v>2.2182500000000003</v>
      </c>
      <c r="F895" s="10">
        <v>1.6270886075949367</v>
      </c>
      <c r="G895" s="10">
        <v>2.6723000000000003</v>
      </c>
      <c r="H895" s="10">
        <v>2.1556480000000002</v>
      </c>
      <c r="I895" s="10">
        <v>2.4495999999999998</v>
      </c>
      <c r="J895" s="10">
        <v>2.0977000000000001</v>
      </c>
      <c r="K895" s="10">
        <v>5.2824999999999998</v>
      </c>
      <c r="L895" s="10">
        <v>2.48142</v>
      </c>
      <c r="M895" s="10">
        <v>3.407</v>
      </c>
      <c r="N895" s="10">
        <v>2.8315000000000001</v>
      </c>
      <c r="O895" s="10">
        <v>7.7019000000000002</v>
      </c>
      <c r="P895" s="10">
        <v>3.6549300000000002</v>
      </c>
      <c r="Q895" s="10">
        <v>4.7846000000000002</v>
      </c>
    </row>
    <row r="896" spans="1:17" x14ac:dyDescent="0.2">
      <c r="A896">
        <v>892</v>
      </c>
      <c r="B896" s="10">
        <v>1.37456</v>
      </c>
      <c r="C896" s="10">
        <v>3.6565216329266979</v>
      </c>
      <c r="D896" s="10">
        <v>1.6930399999999999</v>
      </c>
      <c r="E896" s="10">
        <v>2.2230000000000003</v>
      </c>
      <c r="F896" s="10">
        <v>1.6308860759493671</v>
      </c>
      <c r="G896" s="10">
        <v>2.6776</v>
      </c>
      <c r="H896" s="10">
        <v>2.1605760000000003</v>
      </c>
      <c r="I896" s="10">
        <v>2.4552</v>
      </c>
      <c r="J896" s="10">
        <v>2.1024000000000003</v>
      </c>
      <c r="K896" s="10">
        <v>5.29</v>
      </c>
      <c r="L896" s="10">
        <v>2.48604</v>
      </c>
      <c r="M896" s="10">
        <v>3.4140000000000001</v>
      </c>
      <c r="N896" s="10">
        <v>2.8380000000000001</v>
      </c>
      <c r="O896" s="10">
        <v>7.7127999999999997</v>
      </c>
      <c r="P896" s="10">
        <v>3.66316</v>
      </c>
      <c r="Q896" s="10">
        <v>4.7951999999999995</v>
      </c>
    </row>
    <row r="897" spans="1:17" x14ac:dyDescent="0.2">
      <c r="A897">
        <v>893</v>
      </c>
      <c r="B897" s="10">
        <v>1.3774899999999999</v>
      </c>
      <c r="C897" s="10">
        <v>3.661621057966308</v>
      </c>
      <c r="D897" s="10">
        <v>1.6966600000000001</v>
      </c>
      <c r="E897" s="10">
        <v>2.2277499999999999</v>
      </c>
      <c r="F897" s="10">
        <v>1.6346835443037975</v>
      </c>
      <c r="G897" s="10">
        <v>2.6829000000000001</v>
      </c>
      <c r="H897" s="10">
        <v>2.1655040000000003</v>
      </c>
      <c r="I897" s="10">
        <v>2.4607999999999999</v>
      </c>
      <c r="J897" s="10">
        <v>2.1071</v>
      </c>
      <c r="K897" s="10">
        <v>5.2974999999999994</v>
      </c>
      <c r="L897" s="10">
        <v>2.4906600000000001</v>
      </c>
      <c r="M897" s="10">
        <v>3.4210000000000003</v>
      </c>
      <c r="N897" s="10">
        <v>2.8445</v>
      </c>
      <c r="O897" s="10">
        <v>7.7237</v>
      </c>
      <c r="P897" s="10">
        <v>3.6713900000000002</v>
      </c>
      <c r="Q897" s="10">
        <v>4.8057999999999996</v>
      </c>
    </row>
    <row r="898" spans="1:17" x14ac:dyDescent="0.2">
      <c r="A898">
        <v>894</v>
      </c>
      <c r="B898" s="10">
        <v>1.38042</v>
      </c>
      <c r="C898" s="10">
        <v>3.6667204830059186</v>
      </c>
      <c r="D898" s="10">
        <v>1.70028</v>
      </c>
      <c r="E898" s="10">
        <v>2.2324999999999999</v>
      </c>
      <c r="F898" s="10">
        <v>1.6384810126582279</v>
      </c>
      <c r="G898" s="10">
        <v>2.6882000000000001</v>
      </c>
      <c r="H898" s="10">
        <v>2.1704320000000004</v>
      </c>
      <c r="I898" s="10">
        <v>2.4664000000000001</v>
      </c>
      <c r="J898" s="10">
        <v>2.1118000000000001</v>
      </c>
      <c r="K898" s="10">
        <v>5.3049999999999997</v>
      </c>
      <c r="L898" s="10">
        <v>2.4952800000000002</v>
      </c>
      <c r="M898" s="10">
        <v>3.4280000000000004</v>
      </c>
      <c r="N898" s="10">
        <v>2.851</v>
      </c>
      <c r="O898" s="10">
        <v>7.7345999999999995</v>
      </c>
      <c r="P898" s="10">
        <v>3.6796199999999999</v>
      </c>
      <c r="Q898" s="10">
        <v>4.8163999999999998</v>
      </c>
    </row>
    <row r="899" spans="1:17" x14ac:dyDescent="0.2">
      <c r="A899">
        <v>895</v>
      </c>
      <c r="B899" s="10">
        <v>1.3833499999999999</v>
      </c>
      <c r="C899" s="10">
        <v>3.6718199080455292</v>
      </c>
      <c r="D899" s="10">
        <v>1.7039</v>
      </c>
      <c r="E899" s="10">
        <v>2.23725</v>
      </c>
      <c r="F899" s="10">
        <v>1.6422784810126583</v>
      </c>
      <c r="G899" s="10">
        <v>2.6935000000000002</v>
      </c>
      <c r="H899" s="10">
        <v>2.17536</v>
      </c>
      <c r="I899" s="10">
        <v>2.472</v>
      </c>
      <c r="J899" s="10">
        <v>2.1165000000000003</v>
      </c>
      <c r="K899" s="10">
        <v>5.3125</v>
      </c>
      <c r="L899" s="10">
        <v>2.4999000000000002</v>
      </c>
      <c r="M899" s="10">
        <v>3.4350000000000001</v>
      </c>
      <c r="N899" s="10">
        <v>2.8574999999999999</v>
      </c>
      <c r="O899" s="10">
        <v>7.7454999999999998</v>
      </c>
      <c r="P899" s="10">
        <v>3.6878500000000001</v>
      </c>
      <c r="Q899" s="10">
        <v>4.827</v>
      </c>
    </row>
    <row r="900" spans="1:17" x14ac:dyDescent="0.2">
      <c r="A900">
        <v>896</v>
      </c>
      <c r="B900" s="10">
        <v>1.38628</v>
      </c>
      <c r="C900" s="10">
        <v>3.6769193330851393</v>
      </c>
      <c r="D900" s="10">
        <v>1.7075199999999999</v>
      </c>
      <c r="E900" s="10">
        <v>2.242</v>
      </c>
      <c r="F900" s="10">
        <v>1.6460759493670887</v>
      </c>
      <c r="G900" s="10">
        <v>2.6988000000000003</v>
      </c>
      <c r="H900" s="10">
        <v>2.180288</v>
      </c>
      <c r="I900" s="10">
        <v>2.4775999999999998</v>
      </c>
      <c r="J900" s="10">
        <v>2.1212</v>
      </c>
      <c r="K900" s="10">
        <v>5.3199999999999994</v>
      </c>
      <c r="L900" s="10">
        <v>2.5045200000000003</v>
      </c>
      <c r="M900" s="10">
        <v>3.4420000000000002</v>
      </c>
      <c r="N900" s="10">
        <v>2.8640000000000003</v>
      </c>
      <c r="O900" s="10">
        <v>7.7564000000000002</v>
      </c>
      <c r="P900" s="10">
        <v>3.6960800000000003</v>
      </c>
      <c r="Q900" s="10">
        <v>4.8376000000000001</v>
      </c>
    </row>
    <row r="901" spans="1:17" x14ac:dyDescent="0.2">
      <c r="A901">
        <v>897</v>
      </c>
      <c r="B901" s="10">
        <v>1.3892099999999998</v>
      </c>
      <c r="C901" s="10">
        <v>3.6820187581247499</v>
      </c>
      <c r="D901" s="10">
        <v>1.7111399999999999</v>
      </c>
      <c r="E901" s="10">
        <v>2.24675</v>
      </c>
      <c r="F901" s="10">
        <v>1.6498734177215191</v>
      </c>
      <c r="G901" s="10">
        <v>2.7041000000000004</v>
      </c>
      <c r="H901" s="10">
        <v>2.185216</v>
      </c>
      <c r="I901" s="10">
        <v>2.4832000000000001</v>
      </c>
      <c r="J901" s="10">
        <v>2.1259000000000001</v>
      </c>
      <c r="K901" s="10">
        <v>5.3274999999999997</v>
      </c>
      <c r="L901" s="10">
        <v>2.5091399999999999</v>
      </c>
      <c r="M901" s="10">
        <v>3.4490000000000003</v>
      </c>
      <c r="N901" s="10">
        <v>2.8705000000000003</v>
      </c>
      <c r="O901" s="10">
        <v>7.7672999999999996</v>
      </c>
      <c r="P901" s="10">
        <v>3.70431</v>
      </c>
      <c r="Q901" s="10">
        <v>4.8482000000000003</v>
      </c>
    </row>
    <row r="902" spans="1:17" x14ac:dyDescent="0.2">
      <c r="A902">
        <v>898</v>
      </c>
      <c r="B902" s="10">
        <v>1.3921399999999999</v>
      </c>
      <c r="C902" s="10">
        <v>3.6871181831643605</v>
      </c>
      <c r="D902" s="10">
        <v>1.7147600000000001</v>
      </c>
      <c r="E902" s="10">
        <v>2.2515000000000001</v>
      </c>
      <c r="F902" s="10">
        <v>1.6536708860759493</v>
      </c>
      <c r="G902" s="10">
        <v>2.7094</v>
      </c>
      <c r="H902" s="10">
        <v>2.1901440000000001</v>
      </c>
      <c r="I902" s="10">
        <v>2.4887999999999999</v>
      </c>
      <c r="J902" s="10">
        <v>2.1306000000000003</v>
      </c>
      <c r="K902" s="10">
        <v>5.335</v>
      </c>
      <c r="L902" s="10">
        <v>2.51376</v>
      </c>
      <c r="M902" s="10">
        <v>3.4560000000000004</v>
      </c>
      <c r="N902" s="10">
        <v>2.8770000000000002</v>
      </c>
      <c r="O902" s="10">
        <v>7.7782</v>
      </c>
      <c r="P902" s="10">
        <v>3.7125400000000002</v>
      </c>
      <c r="Q902" s="10">
        <v>4.8587999999999996</v>
      </c>
    </row>
    <row r="903" spans="1:17" x14ac:dyDescent="0.2">
      <c r="A903">
        <v>899</v>
      </c>
      <c r="B903" s="10">
        <v>1.3950699999999998</v>
      </c>
      <c r="C903" s="10">
        <v>3.6922176082039706</v>
      </c>
      <c r="D903" s="10">
        <v>1.71838</v>
      </c>
      <c r="E903" s="10">
        <v>2.2562500000000001</v>
      </c>
      <c r="F903" s="10">
        <v>1.6574683544303797</v>
      </c>
      <c r="G903" s="10">
        <v>2.7147000000000001</v>
      </c>
      <c r="H903" s="10">
        <v>2.1950720000000001</v>
      </c>
      <c r="I903" s="10">
        <v>2.4944000000000002</v>
      </c>
      <c r="J903" s="10">
        <v>2.1353</v>
      </c>
      <c r="K903" s="10">
        <v>5.3424999999999994</v>
      </c>
      <c r="L903" s="10">
        <v>2.5183800000000001</v>
      </c>
      <c r="M903" s="10">
        <v>3.4630000000000001</v>
      </c>
      <c r="N903" s="10">
        <v>2.8835000000000002</v>
      </c>
      <c r="O903" s="10">
        <v>7.7890999999999995</v>
      </c>
      <c r="P903" s="10">
        <v>3.7207699999999999</v>
      </c>
      <c r="Q903" s="10">
        <v>4.8693999999999997</v>
      </c>
    </row>
    <row r="904" spans="1:17" x14ac:dyDescent="0.2">
      <c r="A904">
        <v>900</v>
      </c>
      <c r="B904" s="10">
        <v>1.3979999999999999</v>
      </c>
      <c r="C904" s="10">
        <v>3.6973170332435812</v>
      </c>
      <c r="D904" s="10">
        <v>1.722</v>
      </c>
      <c r="E904" s="10">
        <v>2.2610000000000001</v>
      </c>
      <c r="F904" s="10">
        <v>1.6612658227848101</v>
      </c>
      <c r="G904" s="10">
        <v>2.72</v>
      </c>
      <c r="H904" s="10">
        <v>2.2000000000000002</v>
      </c>
      <c r="I904" s="10">
        <v>2.5</v>
      </c>
      <c r="J904" s="10">
        <v>2.14</v>
      </c>
      <c r="K904" s="10">
        <v>5.35</v>
      </c>
      <c r="L904" s="10">
        <v>2.5230000000000001</v>
      </c>
      <c r="M904" s="10">
        <v>3.47</v>
      </c>
      <c r="N904" s="10">
        <v>2.89</v>
      </c>
      <c r="O904" s="10">
        <v>7.8</v>
      </c>
      <c r="P904" s="10">
        <v>3.7290000000000001</v>
      </c>
      <c r="Q904" s="10">
        <v>4.88</v>
      </c>
    </row>
    <row r="905" spans="1:17" x14ac:dyDescent="0.2">
      <c r="A905">
        <v>901</v>
      </c>
      <c r="B905" s="10">
        <v>1.4012799999999999</v>
      </c>
      <c r="C905" s="10">
        <v>3.7027305295778121</v>
      </c>
      <c r="D905" s="10">
        <v>1.72603</v>
      </c>
      <c r="E905" s="10">
        <v>2.2663000000000002</v>
      </c>
      <c r="F905" s="10">
        <v>1.6650632911392405</v>
      </c>
      <c r="G905" s="10">
        <v>2.7265000000000001</v>
      </c>
      <c r="H905" s="10">
        <v>2.2054560000000003</v>
      </c>
      <c r="I905" s="10">
        <v>2.5062000000000002</v>
      </c>
      <c r="J905" s="10">
        <v>2.1465200000000002</v>
      </c>
      <c r="K905" s="10">
        <v>5.3586999999999998</v>
      </c>
      <c r="L905" s="10">
        <v>2.5297499999999999</v>
      </c>
      <c r="M905" s="10">
        <v>3.4787000000000003</v>
      </c>
      <c r="N905" s="10">
        <v>2.8981000000000003</v>
      </c>
      <c r="O905" s="10">
        <v>7.8126999999999995</v>
      </c>
      <c r="P905" s="10">
        <v>3.73861</v>
      </c>
      <c r="Q905" s="10">
        <v>4.8921000000000001</v>
      </c>
    </row>
    <row r="906" spans="1:17" x14ac:dyDescent="0.2">
      <c r="A906">
        <v>902</v>
      </c>
      <c r="B906" s="10">
        <v>1.4045599999999998</v>
      </c>
      <c r="C906" s="10">
        <v>3.7081440259120431</v>
      </c>
      <c r="D906" s="10">
        <v>1.7300599999999999</v>
      </c>
      <c r="E906" s="10">
        <v>2.2716000000000003</v>
      </c>
      <c r="F906" s="10">
        <v>1.6688607594936709</v>
      </c>
      <c r="G906" s="10">
        <v>2.7330000000000001</v>
      </c>
      <c r="H906" s="10">
        <v>2.210912</v>
      </c>
      <c r="I906" s="10">
        <v>2.5124</v>
      </c>
      <c r="J906" s="10">
        <v>2.1530400000000003</v>
      </c>
      <c r="K906" s="10">
        <v>5.3673999999999999</v>
      </c>
      <c r="L906" s="10">
        <v>2.5365000000000002</v>
      </c>
      <c r="M906" s="10">
        <v>3.4874000000000001</v>
      </c>
      <c r="N906" s="10">
        <v>2.9062000000000001</v>
      </c>
      <c r="O906" s="10">
        <v>7.8254000000000001</v>
      </c>
      <c r="P906" s="10">
        <v>3.7482199999999999</v>
      </c>
      <c r="Q906" s="10">
        <v>4.9041999999999994</v>
      </c>
    </row>
    <row r="907" spans="1:17" x14ac:dyDescent="0.2">
      <c r="A907">
        <v>903</v>
      </c>
      <c r="B907" s="10">
        <v>1.40784</v>
      </c>
      <c r="C907" s="10">
        <v>3.7135575222462736</v>
      </c>
      <c r="D907" s="10">
        <v>1.7340899999999999</v>
      </c>
      <c r="E907" s="10">
        <v>2.2768999999999999</v>
      </c>
      <c r="F907" s="10">
        <v>1.6726582278481013</v>
      </c>
      <c r="G907" s="10">
        <v>2.7395</v>
      </c>
      <c r="H907" s="10">
        <v>2.2163680000000001</v>
      </c>
      <c r="I907" s="10">
        <v>2.5186000000000002</v>
      </c>
      <c r="J907" s="10">
        <v>2.1595599999999999</v>
      </c>
      <c r="K907" s="10">
        <v>5.3760999999999992</v>
      </c>
      <c r="L907" s="10">
        <v>2.54325</v>
      </c>
      <c r="M907" s="10">
        <v>3.4961000000000002</v>
      </c>
      <c r="N907" s="10">
        <v>2.9143000000000003</v>
      </c>
      <c r="O907" s="10">
        <v>7.8380999999999998</v>
      </c>
      <c r="P907" s="10">
        <v>3.7578300000000002</v>
      </c>
      <c r="Q907" s="10">
        <v>4.9162999999999997</v>
      </c>
    </row>
    <row r="908" spans="1:17" x14ac:dyDescent="0.2">
      <c r="A908">
        <v>904</v>
      </c>
      <c r="B908" s="10">
        <v>1.4111199999999999</v>
      </c>
      <c r="C908" s="10">
        <v>3.7189710185805045</v>
      </c>
      <c r="D908" s="10">
        <v>1.7381199999999999</v>
      </c>
      <c r="E908" s="10">
        <v>2.2822</v>
      </c>
      <c r="F908" s="10">
        <v>1.6764556962025317</v>
      </c>
      <c r="G908" s="10">
        <v>2.746</v>
      </c>
      <c r="H908" s="10">
        <v>2.2218240000000002</v>
      </c>
      <c r="I908" s="10">
        <v>2.5247999999999999</v>
      </c>
      <c r="J908" s="10">
        <v>2.16608</v>
      </c>
      <c r="K908" s="10">
        <v>5.3847999999999994</v>
      </c>
      <c r="L908" s="10">
        <v>2.5500000000000003</v>
      </c>
      <c r="M908" s="10">
        <v>3.5048000000000004</v>
      </c>
      <c r="N908" s="10">
        <v>2.9224000000000001</v>
      </c>
      <c r="O908" s="10">
        <v>7.8507999999999996</v>
      </c>
      <c r="P908" s="10">
        <v>3.7674400000000001</v>
      </c>
      <c r="Q908" s="10">
        <v>4.9283999999999999</v>
      </c>
    </row>
    <row r="909" spans="1:17" x14ac:dyDescent="0.2">
      <c r="A909">
        <v>905</v>
      </c>
      <c r="B909" s="10">
        <v>1.4143999999999999</v>
      </c>
      <c r="C909" s="10">
        <v>3.7243845149147354</v>
      </c>
      <c r="D909" s="10">
        <v>1.7421500000000001</v>
      </c>
      <c r="E909" s="10">
        <v>2.2875000000000001</v>
      </c>
      <c r="F909" s="10">
        <v>1.6802531645569621</v>
      </c>
      <c r="G909" s="10">
        <v>2.7525000000000004</v>
      </c>
      <c r="H909" s="10">
        <v>2.2272800000000004</v>
      </c>
      <c r="I909" s="10">
        <v>2.5310000000000001</v>
      </c>
      <c r="J909" s="10">
        <v>2.1726000000000001</v>
      </c>
      <c r="K909" s="10">
        <v>5.3934999999999995</v>
      </c>
      <c r="L909" s="10">
        <v>2.5567500000000001</v>
      </c>
      <c r="M909" s="10">
        <v>3.5135000000000001</v>
      </c>
      <c r="N909" s="10">
        <v>2.9305000000000003</v>
      </c>
      <c r="O909" s="10">
        <v>7.8635000000000002</v>
      </c>
      <c r="P909" s="10">
        <v>3.77705</v>
      </c>
      <c r="Q909" s="10">
        <v>4.9405000000000001</v>
      </c>
    </row>
    <row r="910" spans="1:17" x14ac:dyDescent="0.2">
      <c r="A910">
        <v>906</v>
      </c>
      <c r="B910" s="10">
        <v>1.4176799999999998</v>
      </c>
      <c r="C910" s="10">
        <v>3.7297980112489664</v>
      </c>
      <c r="D910" s="10">
        <v>1.7461800000000001</v>
      </c>
      <c r="E910" s="10">
        <v>2.2928000000000002</v>
      </c>
      <c r="F910" s="10">
        <v>1.6840506329113925</v>
      </c>
      <c r="G910" s="10">
        <v>2.7590000000000003</v>
      </c>
      <c r="H910" s="10">
        <v>2.2327360000000001</v>
      </c>
      <c r="I910" s="10">
        <v>2.5371999999999999</v>
      </c>
      <c r="J910" s="10">
        <v>2.1791200000000002</v>
      </c>
      <c r="K910" s="10">
        <v>5.4021999999999997</v>
      </c>
      <c r="L910" s="10">
        <v>2.5635000000000003</v>
      </c>
      <c r="M910" s="10">
        <v>3.5222000000000002</v>
      </c>
      <c r="N910" s="10">
        <v>2.9386000000000001</v>
      </c>
      <c r="O910" s="10">
        <v>7.8761999999999999</v>
      </c>
      <c r="P910" s="10">
        <v>3.7866599999999999</v>
      </c>
      <c r="Q910" s="10">
        <v>4.9526000000000003</v>
      </c>
    </row>
    <row r="911" spans="1:17" x14ac:dyDescent="0.2">
      <c r="A911">
        <v>907</v>
      </c>
      <c r="B911" s="10">
        <v>1.42096</v>
      </c>
      <c r="C911" s="10">
        <v>3.7352115075831973</v>
      </c>
      <c r="D911" s="10">
        <v>1.75021</v>
      </c>
      <c r="E911" s="10">
        <v>2.2981000000000003</v>
      </c>
      <c r="F911" s="10">
        <v>1.6878481012658229</v>
      </c>
      <c r="G911" s="10">
        <v>2.7655000000000003</v>
      </c>
      <c r="H911" s="10">
        <v>2.2381920000000002</v>
      </c>
      <c r="I911" s="10">
        <v>2.5434000000000001</v>
      </c>
      <c r="J911" s="10">
        <v>2.1856400000000002</v>
      </c>
      <c r="K911" s="10">
        <v>5.4108999999999998</v>
      </c>
      <c r="L911" s="10">
        <v>2.5702500000000001</v>
      </c>
      <c r="M911" s="10">
        <v>3.5309000000000004</v>
      </c>
      <c r="N911" s="10">
        <v>2.9467000000000003</v>
      </c>
      <c r="O911" s="10">
        <v>7.8888999999999996</v>
      </c>
      <c r="P911" s="10">
        <v>3.7962700000000003</v>
      </c>
      <c r="Q911" s="10">
        <v>4.9646999999999997</v>
      </c>
    </row>
    <row r="912" spans="1:17" x14ac:dyDescent="0.2">
      <c r="A912">
        <v>908</v>
      </c>
      <c r="B912" s="10">
        <v>1.42424</v>
      </c>
      <c r="C912" s="10">
        <v>3.7406250039174282</v>
      </c>
      <c r="D912" s="10">
        <v>1.75424</v>
      </c>
      <c r="E912" s="10">
        <v>2.3033999999999999</v>
      </c>
      <c r="F912" s="10">
        <v>1.6916455696202533</v>
      </c>
      <c r="G912" s="10">
        <v>2.7720000000000002</v>
      </c>
      <c r="H912" s="10">
        <v>2.2436480000000003</v>
      </c>
      <c r="I912" s="10">
        <v>2.5495999999999999</v>
      </c>
      <c r="J912" s="10">
        <v>2.1921599999999999</v>
      </c>
      <c r="K912" s="10">
        <v>5.4196</v>
      </c>
      <c r="L912" s="10">
        <v>2.577</v>
      </c>
      <c r="M912" s="10">
        <v>3.5396000000000001</v>
      </c>
      <c r="N912" s="10">
        <v>2.9548000000000001</v>
      </c>
      <c r="O912" s="10">
        <v>7.9016000000000002</v>
      </c>
      <c r="P912" s="10">
        <v>3.8058800000000002</v>
      </c>
      <c r="Q912" s="10">
        <v>4.9767999999999999</v>
      </c>
    </row>
    <row r="913" spans="1:17" x14ac:dyDescent="0.2">
      <c r="A913">
        <v>909</v>
      </c>
      <c r="B913" s="10">
        <v>1.4275199999999999</v>
      </c>
      <c r="C913" s="10">
        <v>3.7460385002516587</v>
      </c>
      <c r="D913" s="10">
        <v>1.75827</v>
      </c>
      <c r="E913" s="10">
        <v>2.3087</v>
      </c>
      <c r="F913" s="10">
        <v>1.6954430379746837</v>
      </c>
      <c r="G913" s="10">
        <v>2.7785000000000002</v>
      </c>
      <c r="H913" s="10">
        <v>2.249104</v>
      </c>
      <c r="I913" s="10">
        <v>2.5558000000000001</v>
      </c>
      <c r="J913" s="10">
        <v>2.19868</v>
      </c>
      <c r="K913" s="10">
        <v>5.4282999999999992</v>
      </c>
      <c r="L913" s="10">
        <v>2.5837500000000002</v>
      </c>
      <c r="M913" s="10">
        <v>3.5483000000000002</v>
      </c>
      <c r="N913" s="10">
        <v>2.9629000000000003</v>
      </c>
      <c r="O913" s="10">
        <v>7.9142999999999999</v>
      </c>
      <c r="P913" s="10">
        <v>3.81549</v>
      </c>
      <c r="Q913" s="10">
        <v>4.9889000000000001</v>
      </c>
    </row>
    <row r="914" spans="1:17" x14ac:dyDescent="0.2">
      <c r="A914">
        <v>910</v>
      </c>
      <c r="B914" s="10">
        <v>1.4307999999999998</v>
      </c>
      <c r="C914" s="10">
        <v>3.7514519965858897</v>
      </c>
      <c r="D914" s="10">
        <v>1.7623</v>
      </c>
      <c r="E914" s="10">
        <v>2.3140000000000001</v>
      </c>
      <c r="F914" s="10">
        <v>1.6992405063291138</v>
      </c>
      <c r="G914" s="10">
        <v>2.7850000000000001</v>
      </c>
      <c r="H914" s="10">
        <v>2.2545600000000001</v>
      </c>
      <c r="I914" s="10">
        <v>2.5619999999999998</v>
      </c>
      <c r="J914" s="10">
        <v>2.2052</v>
      </c>
      <c r="K914" s="10">
        <v>5.4369999999999994</v>
      </c>
      <c r="L914" s="10">
        <v>2.5905</v>
      </c>
      <c r="M914" s="10">
        <v>3.5570000000000004</v>
      </c>
      <c r="N914" s="10">
        <v>2.9710000000000001</v>
      </c>
      <c r="O914" s="10">
        <v>7.9269999999999996</v>
      </c>
      <c r="P914" s="10">
        <v>3.8250999999999999</v>
      </c>
      <c r="Q914" s="10">
        <v>5.0009999999999994</v>
      </c>
    </row>
    <row r="915" spans="1:17" x14ac:dyDescent="0.2">
      <c r="A915">
        <v>911</v>
      </c>
      <c r="B915" s="10">
        <v>1.43408</v>
      </c>
      <c r="C915" s="10">
        <v>3.7568654929201206</v>
      </c>
      <c r="D915" s="10">
        <v>1.76633</v>
      </c>
      <c r="E915" s="10">
        <v>2.3193000000000001</v>
      </c>
      <c r="F915" s="10">
        <v>1.7030379746835442</v>
      </c>
      <c r="G915" s="10">
        <v>2.7915000000000001</v>
      </c>
      <c r="H915" s="10">
        <v>2.2600160000000002</v>
      </c>
      <c r="I915" s="10">
        <v>2.5682</v>
      </c>
      <c r="J915" s="10">
        <v>2.2117200000000001</v>
      </c>
      <c r="K915" s="10">
        <v>5.4456999999999995</v>
      </c>
      <c r="L915" s="10">
        <v>2.5972500000000003</v>
      </c>
      <c r="M915" s="10">
        <v>3.5657000000000001</v>
      </c>
      <c r="N915" s="10">
        <v>2.9791000000000003</v>
      </c>
      <c r="O915" s="10">
        <v>7.9397000000000002</v>
      </c>
      <c r="P915" s="10">
        <v>3.8347100000000003</v>
      </c>
      <c r="Q915" s="10">
        <v>5.0130999999999997</v>
      </c>
    </row>
    <row r="916" spans="1:17" x14ac:dyDescent="0.2">
      <c r="A916">
        <v>912</v>
      </c>
      <c r="B916" s="10">
        <v>1.43736</v>
      </c>
      <c r="C916" s="10">
        <v>3.7622789892543516</v>
      </c>
      <c r="D916" s="10">
        <v>1.7703599999999999</v>
      </c>
      <c r="E916" s="10">
        <v>2.3246000000000002</v>
      </c>
      <c r="F916" s="10">
        <v>1.7068354430379746</v>
      </c>
      <c r="G916" s="10">
        <v>2.798</v>
      </c>
      <c r="H916" s="10">
        <v>2.2654720000000004</v>
      </c>
      <c r="I916" s="10">
        <v>2.5743999999999998</v>
      </c>
      <c r="J916" s="10">
        <v>2.2182400000000002</v>
      </c>
      <c r="K916" s="10">
        <v>5.4543999999999997</v>
      </c>
      <c r="L916" s="10">
        <v>2.6040000000000001</v>
      </c>
      <c r="M916" s="10">
        <v>3.5744000000000002</v>
      </c>
      <c r="N916" s="10">
        <v>2.9872000000000001</v>
      </c>
      <c r="O916" s="10">
        <v>7.9523999999999999</v>
      </c>
      <c r="P916" s="10">
        <v>3.8443200000000002</v>
      </c>
      <c r="Q916" s="10">
        <v>5.0251999999999999</v>
      </c>
    </row>
    <row r="917" spans="1:17" x14ac:dyDescent="0.2">
      <c r="A917">
        <v>913</v>
      </c>
      <c r="B917" s="10">
        <v>1.4406399999999999</v>
      </c>
      <c r="C917" s="10">
        <v>3.7676924855885825</v>
      </c>
      <c r="D917" s="10">
        <v>1.7743899999999999</v>
      </c>
      <c r="E917" s="10">
        <v>2.3299000000000003</v>
      </c>
      <c r="F917" s="10">
        <v>1.710632911392405</v>
      </c>
      <c r="G917" s="10">
        <v>2.8045</v>
      </c>
      <c r="H917" s="10">
        <v>2.2709280000000001</v>
      </c>
      <c r="I917" s="10">
        <v>2.5806</v>
      </c>
      <c r="J917" s="10">
        <v>2.2247600000000003</v>
      </c>
      <c r="K917" s="10">
        <v>5.4630999999999998</v>
      </c>
      <c r="L917" s="10">
        <v>2.6107499999999999</v>
      </c>
      <c r="M917" s="10">
        <v>3.5831</v>
      </c>
      <c r="N917" s="10">
        <v>2.9953000000000003</v>
      </c>
      <c r="O917" s="10">
        <v>7.9650999999999996</v>
      </c>
      <c r="P917" s="10">
        <v>3.8539300000000001</v>
      </c>
      <c r="Q917" s="10">
        <v>5.0373000000000001</v>
      </c>
    </row>
    <row r="918" spans="1:17" x14ac:dyDescent="0.2">
      <c r="A918">
        <v>914</v>
      </c>
      <c r="B918" s="10">
        <v>1.4439199999999999</v>
      </c>
      <c r="C918" s="10">
        <v>3.773105981922813</v>
      </c>
      <c r="D918" s="10">
        <v>1.7784199999999999</v>
      </c>
      <c r="E918" s="10">
        <v>2.3351999999999999</v>
      </c>
      <c r="F918" s="10">
        <v>1.7144303797468354</v>
      </c>
      <c r="G918" s="10">
        <v>2.8110000000000004</v>
      </c>
      <c r="H918" s="10">
        <v>2.2763840000000002</v>
      </c>
      <c r="I918" s="10">
        <v>2.5868000000000002</v>
      </c>
      <c r="J918" s="10">
        <v>2.2312799999999999</v>
      </c>
      <c r="K918" s="10">
        <v>5.4718</v>
      </c>
      <c r="L918" s="10">
        <v>2.6175000000000002</v>
      </c>
      <c r="M918" s="10">
        <v>3.5918000000000001</v>
      </c>
      <c r="N918" s="10">
        <v>3.0034000000000001</v>
      </c>
      <c r="O918" s="10">
        <v>7.9778000000000002</v>
      </c>
      <c r="P918" s="10">
        <v>3.86354</v>
      </c>
      <c r="Q918" s="10">
        <v>5.0494000000000003</v>
      </c>
    </row>
    <row r="919" spans="1:17" x14ac:dyDescent="0.2">
      <c r="A919">
        <v>915</v>
      </c>
      <c r="B919" s="10">
        <v>1.4471999999999998</v>
      </c>
      <c r="C919" s="10">
        <v>3.7785194782570439</v>
      </c>
      <c r="D919" s="10">
        <v>1.7824499999999999</v>
      </c>
      <c r="E919" s="10">
        <v>2.3405</v>
      </c>
      <c r="F919" s="10">
        <v>1.7182278481012658</v>
      </c>
      <c r="G919" s="10">
        <v>2.8175000000000003</v>
      </c>
      <c r="H919" s="10">
        <v>2.2818400000000003</v>
      </c>
      <c r="I919" s="10">
        <v>2.593</v>
      </c>
      <c r="J919" s="10">
        <v>2.2378</v>
      </c>
      <c r="K919" s="10">
        <v>5.4804999999999993</v>
      </c>
      <c r="L919" s="10">
        <v>2.62425</v>
      </c>
      <c r="M919" s="10">
        <v>3.6005000000000003</v>
      </c>
      <c r="N919" s="10">
        <v>3.0115000000000003</v>
      </c>
      <c r="O919" s="10">
        <v>7.9904999999999999</v>
      </c>
      <c r="P919" s="10">
        <v>3.8731500000000003</v>
      </c>
      <c r="Q919" s="10">
        <v>5.0614999999999997</v>
      </c>
    </row>
    <row r="920" spans="1:17" x14ac:dyDescent="0.2">
      <c r="A920">
        <v>916</v>
      </c>
      <c r="B920" s="10">
        <v>1.45048</v>
      </c>
      <c r="C920" s="10">
        <v>3.7839329745912749</v>
      </c>
      <c r="D920" s="10">
        <v>1.7864800000000001</v>
      </c>
      <c r="E920" s="10">
        <v>2.3458000000000001</v>
      </c>
      <c r="F920" s="10">
        <v>1.7220253164556962</v>
      </c>
      <c r="G920" s="10">
        <v>2.8240000000000003</v>
      </c>
      <c r="H920" s="10">
        <v>2.287296</v>
      </c>
      <c r="I920" s="10">
        <v>2.5992000000000002</v>
      </c>
      <c r="J920" s="10">
        <v>2.2443200000000001</v>
      </c>
      <c r="K920" s="10">
        <v>5.4891999999999994</v>
      </c>
      <c r="L920" s="10">
        <v>2.6310000000000002</v>
      </c>
      <c r="M920" s="10">
        <v>3.6092</v>
      </c>
      <c r="N920" s="10">
        <v>3.0196000000000001</v>
      </c>
      <c r="O920" s="10">
        <v>8.0031999999999996</v>
      </c>
      <c r="P920" s="10">
        <v>3.8827600000000002</v>
      </c>
      <c r="Q920" s="10">
        <v>5.0735999999999999</v>
      </c>
    </row>
    <row r="921" spans="1:17" x14ac:dyDescent="0.2">
      <c r="A921">
        <v>917</v>
      </c>
      <c r="B921" s="10">
        <v>1.4537599999999999</v>
      </c>
      <c r="C921" s="10">
        <v>3.7893464709255058</v>
      </c>
      <c r="D921" s="10">
        <v>1.79051</v>
      </c>
      <c r="E921" s="10">
        <v>2.3511000000000002</v>
      </c>
      <c r="F921" s="10">
        <v>1.7258227848101266</v>
      </c>
      <c r="G921" s="10">
        <v>2.8305000000000002</v>
      </c>
      <c r="H921" s="10">
        <v>2.2927520000000001</v>
      </c>
      <c r="I921" s="10">
        <v>2.6053999999999999</v>
      </c>
      <c r="J921" s="10">
        <v>2.2508400000000002</v>
      </c>
      <c r="K921" s="10">
        <v>5.4978999999999996</v>
      </c>
      <c r="L921" s="10">
        <v>2.63775</v>
      </c>
      <c r="M921" s="10">
        <v>3.6179000000000001</v>
      </c>
      <c r="N921" s="10">
        <v>3.0277000000000003</v>
      </c>
      <c r="O921" s="10">
        <v>8.0159000000000002</v>
      </c>
      <c r="P921" s="10">
        <v>3.8923700000000001</v>
      </c>
      <c r="Q921" s="10">
        <v>5.0857000000000001</v>
      </c>
    </row>
    <row r="922" spans="1:17" x14ac:dyDescent="0.2">
      <c r="A922">
        <v>918</v>
      </c>
      <c r="B922" s="10">
        <v>1.4570399999999999</v>
      </c>
      <c r="C922" s="10">
        <v>3.7947599672597367</v>
      </c>
      <c r="D922" s="10">
        <v>1.79454</v>
      </c>
      <c r="E922" s="10">
        <v>2.3564000000000003</v>
      </c>
      <c r="F922" s="10">
        <v>1.729620253164557</v>
      </c>
      <c r="G922" s="10">
        <v>2.8370000000000002</v>
      </c>
      <c r="H922" s="10">
        <v>2.2982080000000003</v>
      </c>
      <c r="I922" s="10">
        <v>2.6116000000000001</v>
      </c>
      <c r="J922" s="10">
        <v>2.2573600000000003</v>
      </c>
      <c r="K922" s="10">
        <v>5.5065999999999997</v>
      </c>
      <c r="L922" s="10">
        <v>2.6445000000000003</v>
      </c>
      <c r="M922" s="10">
        <v>3.6266000000000003</v>
      </c>
      <c r="N922" s="10">
        <v>3.0358000000000001</v>
      </c>
      <c r="O922" s="10">
        <v>8.0285999999999991</v>
      </c>
      <c r="P922" s="10">
        <v>3.90198</v>
      </c>
      <c r="Q922" s="10">
        <v>5.0977999999999994</v>
      </c>
    </row>
    <row r="923" spans="1:17" x14ac:dyDescent="0.2">
      <c r="A923">
        <v>919</v>
      </c>
      <c r="B923" s="10">
        <v>1.4603199999999998</v>
      </c>
      <c r="C923" s="10">
        <v>3.8001734635939677</v>
      </c>
      <c r="D923" s="10">
        <v>1.79857</v>
      </c>
      <c r="E923" s="10">
        <v>2.3616999999999999</v>
      </c>
      <c r="F923" s="10">
        <v>1.7334177215189874</v>
      </c>
      <c r="G923" s="10">
        <v>2.8435000000000001</v>
      </c>
      <c r="H923" s="10">
        <v>2.3036639999999999</v>
      </c>
      <c r="I923" s="10">
        <v>2.6177999999999999</v>
      </c>
      <c r="J923" s="10">
        <v>2.2638799999999999</v>
      </c>
      <c r="K923" s="10">
        <v>5.5152999999999999</v>
      </c>
      <c r="L923" s="10">
        <v>2.6512500000000001</v>
      </c>
      <c r="M923" s="10">
        <v>3.6353</v>
      </c>
      <c r="N923" s="10">
        <v>3.0439000000000003</v>
      </c>
      <c r="O923" s="10">
        <v>8.0412999999999997</v>
      </c>
      <c r="P923" s="10">
        <v>3.9115900000000003</v>
      </c>
      <c r="Q923" s="10">
        <v>5.1098999999999997</v>
      </c>
    </row>
    <row r="924" spans="1:17" x14ac:dyDescent="0.2">
      <c r="A924">
        <v>920</v>
      </c>
      <c r="B924" s="10">
        <v>1.4636</v>
      </c>
      <c r="C924" s="10">
        <v>3.8055869599281982</v>
      </c>
      <c r="D924" s="10">
        <v>1.8026</v>
      </c>
      <c r="E924" s="10">
        <v>2.367</v>
      </c>
      <c r="F924" s="10">
        <v>1.7372151898734178</v>
      </c>
      <c r="G924" s="10">
        <v>2.85</v>
      </c>
      <c r="H924" s="10">
        <v>2.3091200000000001</v>
      </c>
      <c r="I924" s="10">
        <v>2.6240000000000001</v>
      </c>
      <c r="J924" s="10">
        <v>2.2704</v>
      </c>
      <c r="K924" s="10">
        <v>5.524</v>
      </c>
      <c r="L924" s="10">
        <v>2.6579999999999999</v>
      </c>
      <c r="M924" s="10">
        <v>3.6440000000000001</v>
      </c>
      <c r="N924" s="10">
        <v>3.052</v>
      </c>
      <c r="O924" s="10">
        <v>8.0540000000000003</v>
      </c>
      <c r="P924" s="10">
        <v>3.9212000000000002</v>
      </c>
      <c r="Q924" s="10">
        <v>5.1219999999999999</v>
      </c>
    </row>
    <row r="925" spans="1:17" x14ac:dyDescent="0.2">
      <c r="A925">
        <v>921</v>
      </c>
      <c r="B925" s="10">
        <v>1.46688</v>
      </c>
      <c r="C925" s="10">
        <v>3.8110004562624291</v>
      </c>
      <c r="D925" s="10">
        <v>1.80663</v>
      </c>
      <c r="E925" s="10">
        <v>2.3723000000000001</v>
      </c>
      <c r="F925" s="10">
        <v>1.741012658227848</v>
      </c>
      <c r="G925" s="10">
        <v>2.8565</v>
      </c>
      <c r="H925" s="10">
        <v>2.3145760000000002</v>
      </c>
      <c r="I925" s="10">
        <v>2.6301999999999999</v>
      </c>
      <c r="J925" s="10">
        <v>2.2769200000000001</v>
      </c>
      <c r="K925" s="10">
        <v>5.5326999999999993</v>
      </c>
      <c r="L925" s="10">
        <v>2.6647500000000002</v>
      </c>
      <c r="M925" s="10">
        <v>3.6527000000000003</v>
      </c>
      <c r="N925" s="10">
        <v>3.0601000000000003</v>
      </c>
      <c r="O925" s="10">
        <v>8.0666999999999991</v>
      </c>
      <c r="P925" s="10">
        <v>3.9308100000000001</v>
      </c>
      <c r="Q925" s="10">
        <v>5.1341000000000001</v>
      </c>
    </row>
    <row r="926" spans="1:17" x14ac:dyDescent="0.2">
      <c r="A926">
        <v>922</v>
      </c>
      <c r="B926" s="10">
        <v>1.4701599999999999</v>
      </c>
      <c r="C926" s="10">
        <v>3.8164139525966601</v>
      </c>
      <c r="D926" s="10">
        <v>1.8106599999999999</v>
      </c>
      <c r="E926" s="10">
        <v>2.3776000000000002</v>
      </c>
      <c r="F926" s="10">
        <v>1.7448101265822784</v>
      </c>
      <c r="G926" s="10">
        <v>2.863</v>
      </c>
      <c r="H926" s="10">
        <v>2.3200320000000003</v>
      </c>
      <c r="I926" s="10">
        <v>2.6364000000000001</v>
      </c>
      <c r="J926" s="10">
        <v>2.2834400000000001</v>
      </c>
      <c r="K926" s="10">
        <v>5.5413999999999994</v>
      </c>
      <c r="L926" s="10">
        <v>2.6715</v>
      </c>
      <c r="M926" s="10">
        <v>3.6614</v>
      </c>
      <c r="N926" s="10">
        <v>3.0682</v>
      </c>
      <c r="O926" s="10">
        <v>8.0793999999999997</v>
      </c>
      <c r="P926" s="10">
        <v>3.94042</v>
      </c>
      <c r="Q926" s="10">
        <v>5.1462000000000003</v>
      </c>
    </row>
    <row r="927" spans="1:17" x14ac:dyDescent="0.2">
      <c r="A927">
        <v>923</v>
      </c>
      <c r="B927" s="10">
        <v>1.4734399999999999</v>
      </c>
      <c r="C927" s="10">
        <v>3.821827448930891</v>
      </c>
      <c r="D927" s="10">
        <v>1.8146899999999999</v>
      </c>
      <c r="E927" s="10">
        <v>2.3829000000000002</v>
      </c>
      <c r="F927" s="10">
        <v>1.7486075949367088</v>
      </c>
      <c r="G927" s="10">
        <v>2.8695000000000004</v>
      </c>
      <c r="H927" s="10">
        <v>2.325488</v>
      </c>
      <c r="I927" s="10">
        <v>2.6425999999999998</v>
      </c>
      <c r="J927" s="10">
        <v>2.2899600000000002</v>
      </c>
      <c r="K927" s="10">
        <v>5.5500999999999996</v>
      </c>
      <c r="L927" s="10">
        <v>2.6782500000000002</v>
      </c>
      <c r="M927" s="10">
        <v>3.6701000000000001</v>
      </c>
      <c r="N927" s="10">
        <v>3.0763000000000003</v>
      </c>
      <c r="O927" s="10">
        <v>8.0921000000000003</v>
      </c>
      <c r="P927" s="10">
        <v>3.9500300000000004</v>
      </c>
      <c r="Q927" s="10">
        <v>5.1582999999999997</v>
      </c>
    </row>
    <row r="928" spans="1:17" x14ac:dyDescent="0.2">
      <c r="A928">
        <v>924</v>
      </c>
      <c r="B928" s="10">
        <v>1.47672</v>
      </c>
      <c r="C928" s="10">
        <v>3.8272409452651219</v>
      </c>
      <c r="D928" s="10">
        <v>1.8187199999999999</v>
      </c>
      <c r="E928" s="10">
        <v>2.3881999999999999</v>
      </c>
      <c r="F928" s="10">
        <v>1.7524050632911392</v>
      </c>
      <c r="G928" s="10">
        <v>2.8760000000000003</v>
      </c>
      <c r="H928" s="10">
        <v>2.3309440000000001</v>
      </c>
      <c r="I928" s="10">
        <v>2.6488</v>
      </c>
      <c r="J928" s="10">
        <v>2.2964799999999999</v>
      </c>
      <c r="K928" s="10">
        <v>5.5587999999999997</v>
      </c>
      <c r="L928" s="10">
        <v>2.6850000000000001</v>
      </c>
      <c r="M928" s="10">
        <v>3.6788000000000003</v>
      </c>
      <c r="N928" s="10">
        <v>3.0844</v>
      </c>
      <c r="O928" s="10">
        <v>8.1047999999999991</v>
      </c>
      <c r="P928" s="10">
        <v>3.9596400000000003</v>
      </c>
      <c r="Q928" s="10">
        <v>5.1703999999999999</v>
      </c>
    </row>
    <row r="929" spans="1:17" x14ac:dyDescent="0.2">
      <c r="A929">
        <v>925</v>
      </c>
      <c r="B929" s="10">
        <v>1.48</v>
      </c>
      <c r="C929" s="10">
        <v>3.8326544415993524</v>
      </c>
      <c r="D929" s="10">
        <v>1.8227500000000001</v>
      </c>
      <c r="E929" s="10">
        <v>2.3935</v>
      </c>
      <c r="F929" s="10">
        <v>1.7562025316455696</v>
      </c>
      <c r="G929" s="10">
        <v>2.8825000000000003</v>
      </c>
      <c r="H929" s="10">
        <v>2.3364000000000003</v>
      </c>
      <c r="I929" s="10">
        <v>2.6550000000000002</v>
      </c>
      <c r="J929" s="10">
        <v>2.3029999999999999</v>
      </c>
      <c r="K929" s="10">
        <v>5.5674999999999999</v>
      </c>
      <c r="L929" s="10">
        <v>2.6917499999999999</v>
      </c>
      <c r="M929" s="10">
        <v>3.6875</v>
      </c>
      <c r="N929" s="10">
        <v>3.0925000000000002</v>
      </c>
      <c r="O929" s="10">
        <v>8.1174999999999997</v>
      </c>
      <c r="P929" s="10">
        <v>3.9692500000000002</v>
      </c>
      <c r="Q929" s="10">
        <v>5.1825000000000001</v>
      </c>
    </row>
    <row r="930" spans="1:17" x14ac:dyDescent="0.2">
      <c r="A930">
        <v>926</v>
      </c>
      <c r="B930" s="10">
        <v>1.4832799999999999</v>
      </c>
      <c r="C930" s="10">
        <v>3.8380679379335834</v>
      </c>
      <c r="D930" s="10">
        <v>1.8267800000000001</v>
      </c>
      <c r="E930" s="10">
        <v>2.3988</v>
      </c>
      <c r="F930" s="10">
        <v>1.76</v>
      </c>
      <c r="G930" s="10">
        <v>2.8890000000000002</v>
      </c>
      <c r="H930" s="10">
        <v>2.3418559999999999</v>
      </c>
      <c r="I930" s="10">
        <v>2.6612</v>
      </c>
      <c r="J930" s="10">
        <v>2.30952</v>
      </c>
      <c r="K930" s="10">
        <v>5.5762</v>
      </c>
      <c r="L930" s="10">
        <v>2.6985000000000001</v>
      </c>
      <c r="M930" s="10">
        <v>3.6962000000000002</v>
      </c>
      <c r="N930" s="10">
        <v>3.1006</v>
      </c>
      <c r="O930" s="10">
        <v>8.1302000000000003</v>
      </c>
      <c r="P930" s="10">
        <v>3.9788600000000001</v>
      </c>
      <c r="Q930" s="10">
        <v>5.1945999999999994</v>
      </c>
    </row>
    <row r="931" spans="1:17" x14ac:dyDescent="0.2">
      <c r="A931">
        <v>927</v>
      </c>
      <c r="B931" s="10">
        <v>1.4865599999999999</v>
      </c>
      <c r="C931" s="10">
        <v>3.8434814342678143</v>
      </c>
      <c r="D931" s="10">
        <v>1.83081</v>
      </c>
      <c r="E931" s="10">
        <v>2.4041000000000001</v>
      </c>
      <c r="F931" s="10">
        <v>1.7656438356164383</v>
      </c>
      <c r="G931" s="10">
        <v>2.8955000000000002</v>
      </c>
      <c r="H931" s="10">
        <v>2.3473120000000001</v>
      </c>
      <c r="I931" s="10">
        <v>2.6674000000000002</v>
      </c>
      <c r="J931" s="10">
        <v>2.3160400000000001</v>
      </c>
      <c r="K931" s="10">
        <v>5.5848999999999993</v>
      </c>
      <c r="L931" s="10">
        <v>2.7052499999999999</v>
      </c>
      <c r="M931" s="10">
        <v>3.7049000000000003</v>
      </c>
      <c r="N931" s="10">
        <v>3.1087000000000002</v>
      </c>
      <c r="O931" s="10">
        <v>8.1428999999999991</v>
      </c>
      <c r="P931" s="10">
        <v>3.98847</v>
      </c>
      <c r="Q931" s="10">
        <v>5.2066999999999997</v>
      </c>
    </row>
    <row r="932" spans="1:17" x14ac:dyDescent="0.2">
      <c r="A932">
        <v>928</v>
      </c>
      <c r="B932" s="10">
        <v>1.4898399999999998</v>
      </c>
      <c r="C932" s="10">
        <v>3.8488949306020452</v>
      </c>
      <c r="D932" s="10">
        <v>1.83484</v>
      </c>
      <c r="E932" s="10">
        <v>2.4094000000000002</v>
      </c>
      <c r="F932" s="10">
        <v>1.7712876712328767</v>
      </c>
      <c r="G932" s="10">
        <v>2.9020000000000001</v>
      </c>
      <c r="H932" s="10">
        <v>2.3527680000000002</v>
      </c>
      <c r="I932" s="10">
        <v>2.6736</v>
      </c>
      <c r="J932" s="10">
        <v>2.3225600000000002</v>
      </c>
      <c r="K932" s="10">
        <v>5.5935999999999995</v>
      </c>
      <c r="L932" s="10">
        <v>2.7120000000000002</v>
      </c>
      <c r="M932" s="10">
        <v>3.7136</v>
      </c>
      <c r="N932" s="10">
        <v>3.1168</v>
      </c>
      <c r="O932" s="10">
        <v>8.1555999999999997</v>
      </c>
      <c r="P932" s="10">
        <v>3.9980800000000003</v>
      </c>
      <c r="Q932" s="10">
        <v>5.2187999999999999</v>
      </c>
    </row>
    <row r="933" spans="1:17" x14ac:dyDescent="0.2">
      <c r="A933">
        <v>929</v>
      </c>
      <c r="B933" s="10">
        <v>1.49312</v>
      </c>
      <c r="C933" s="10">
        <v>3.8543084269362762</v>
      </c>
      <c r="D933" s="10">
        <v>1.83887</v>
      </c>
      <c r="E933" s="10">
        <v>2.4146999999999998</v>
      </c>
      <c r="F933" s="10">
        <v>1.776931506849315</v>
      </c>
      <c r="G933" s="10">
        <v>2.9085000000000001</v>
      </c>
      <c r="H933" s="10">
        <v>2.3582240000000003</v>
      </c>
      <c r="I933" s="10">
        <v>2.6798000000000002</v>
      </c>
      <c r="J933" s="10">
        <v>2.3290799999999998</v>
      </c>
      <c r="K933" s="10">
        <v>5.6022999999999996</v>
      </c>
      <c r="L933" s="10">
        <v>2.71875</v>
      </c>
      <c r="M933" s="10">
        <v>3.7223000000000002</v>
      </c>
      <c r="N933" s="10">
        <v>3.1249000000000002</v>
      </c>
      <c r="O933" s="10">
        <v>8.1683000000000003</v>
      </c>
      <c r="P933" s="10">
        <v>4.0076900000000002</v>
      </c>
      <c r="Q933" s="10">
        <v>5.2309000000000001</v>
      </c>
    </row>
    <row r="934" spans="1:17" x14ac:dyDescent="0.2">
      <c r="A934">
        <v>930</v>
      </c>
      <c r="B934" s="10">
        <v>1.4964</v>
      </c>
      <c r="C934" s="10">
        <v>3.8597219232705071</v>
      </c>
      <c r="D934" s="10">
        <v>1.8429</v>
      </c>
      <c r="E934" s="10">
        <v>2.42</v>
      </c>
      <c r="F934" s="10">
        <v>1.7825753424657533</v>
      </c>
      <c r="G934" s="10">
        <v>2.915</v>
      </c>
      <c r="H934" s="10">
        <v>2.36368</v>
      </c>
      <c r="I934" s="10">
        <v>2.6859999999999999</v>
      </c>
      <c r="J934" s="10">
        <v>2.3355999999999999</v>
      </c>
      <c r="K934" s="10">
        <v>5.6109999999999998</v>
      </c>
      <c r="L934" s="10">
        <v>2.7255000000000003</v>
      </c>
      <c r="M934" s="10">
        <v>3.7309999999999999</v>
      </c>
      <c r="N934" s="10">
        <v>3.133</v>
      </c>
      <c r="O934" s="10">
        <v>8.1809999999999992</v>
      </c>
      <c r="P934" s="10">
        <v>4.0173000000000005</v>
      </c>
      <c r="Q934" s="10">
        <v>5.2430000000000003</v>
      </c>
    </row>
    <row r="935" spans="1:17" x14ac:dyDescent="0.2">
      <c r="A935">
        <v>931</v>
      </c>
      <c r="B935" s="10">
        <v>1.4996799999999999</v>
      </c>
      <c r="C935" s="10">
        <v>3.8651354196047376</v>
      </c>
      <c r="D935" s="10">
        <v>1.84693</v>
      </c>
      <c r="E935" s="10">
        <v>2.4253</v>
      </c>
      <c r="F935" s="10">
        <v>1.7882191780821919</v>
      </c>
      <c r="G935" s="10">
        <v>2.9215</v>
      </c>
      <c r="H935" s="10">
        <v>2.3691360000000001</v>
      </c>
      <c r="I935" s="10">
        <v>2.6922000000000001</v>
      </c>
      <c r="J935" s="10">
        <v>2.34212</v>
      </c>
      <c r="K935" s="10">
        <v>5.6196999999999999</v>
      </c>
      <c r="L935" s="10">
        <v>2.7322500000000001</v>
      </c>
      <c r="M935" s="10">
        <v>3.7397</v>
      </c>
      <c r="N935" s="10">
        <v>3.1411000000000002</v>
      </c>
      <c r="O935" s="10">
        <v>8.1936999999999998</v>
      </c>
      <c r="P935" s="10">
        <v>4.02691</v>
      </c>
      <c r="Q935" s="10">
        <v>5.2550999999999997</v>
      </c>
    </row>
    <row r="936" spans="1:17" x14ac:dyDescent="0.2">
      <c r="A936">
        <v>932</v>
      </c>
      <c r="B936" s="10">
        <v>1.5029599999999999</v>
      </c>
      <c r="C936" s="10">
        <v>3.8705489159389685</v>
      </c>
      <c r="D936" s="10">
        <v>1.8509599999999999</v>
      </c>
      <c r="E936" s="10">
        <v>2.4306000000000001</v>
      </c>
      <c r="F936" s="10">
        <v>1.7938630136986302</v>
      </c>
      <c r="G936" s="10">
        <v>2.9280000000000004</v>
      </c>
      <c r="H936" s="10">
        <v>2.3745920000000003</v>
      </c>
      <c r="I936" s="10">
        <v>2.6983999999999999</v>
      </c>
      <c r="J936" s="10">
        <v>2.3486400000000001</v>
      </c>
      <c r="K936" s="10">
        <v>5.6284000000000001</v>
      </c>
      <c r="L936" s="10">
        <v>2.7389999999999999</v>
      </c>
      <c r="M936" s="10">
        <v>3.7484000000000002</v>
      </c>
      <c r="N936" s="10">
        <v>3.1492</v>
      </c>
      <c r="O936" s="10">
        <v>8.2064000000000004</v>
      </c>
      <c r="P936" s="10">
        <v>4.0365200000000003</v>
      </c>
      <c r="Q936" s="10">
        <v>5.2671999999999999</v>
      </c>
    </row>
    <row r="937" spans="1:17" x14ac:dyDescent="0.2">
      <c r="A937">
        <v>933</v>
      </c>
      <c r="B937" s="10">
        <v>1.50624</v>
      </c>
      <c r="C937" s="10">
        <v>3.8759624122731995</v>
      </c>
      <c r="D937" s="10">
        <v>1.8549899999999999</v>
      </c>
      <c r="E937" s="10">
        <v>2.4359000000000002</v>
      </c>
      <c r="F937" s="10">
        <v>1.7995068493150685</v>
      </c>
      <c r="G937" s="10">
        <v>2.9345000000000003</v>
      </c>
      <c r="H937" s="10">
        <v>2.3800479999999999</v>
      </c>
      <c r="I937" s="10">
        <v>2.7046000000000001</v>
      </c>
      <c r="J937" s="10">
        <v>2.3551600000000001</v>
      </c>
      <c r="K937" s="10">
        <v>5.6370999999999993</v>
      </c>
      <c r="L937" s="10">
        <v>2.7457500000000001</v>
      </c>
      <c r="M937" s="10">
        <v>3.7570999999999999</v>
      </c>
      <c r="N937" s="10">
        <v>3.1573000000000002</v>
      </c>
      <c r="O937" s="10">
        <v>8.2190999999999992</v>
      </c>
      <c r="P937" s="10">
        <v>4.0461299999999998</v>
      </c>
      <c r="Q937" s="10">
        <v>5.2793000000000001</v>
      </c>
    </row>
    <row r="938" spans="1:17" x14ac:dyDescent="0.2">
      <c r="A938">
        <v>934</v>
      </c>
      <c r="B938" s="10">
        <v>1.50952</v>
      </c>
      <c r="C938" s="10">
        <v>3.8813759086074304</v>
      </c>
      <c r="D938" s="10">
        <v>1.8590199999999999</v>
      </c>
      <c r="E938" s="10">
        <v>2.4412000000000003</v>
      </c>
      <c r="F938" s="10">
        <v>1.8051506849315069</v>
      </c>
      <c r="G938" s="10">
        <v>2.9410000000000003</v>
      </c>
      <c r="H938" s="10">
        <v>2.3855040000000001</v>
      </c>
      <c r="I938" s="10">
        <v>2.7107999999999999</v>
      </c>
      <c r="J938" s="10">
        <v>2.3616800000000002</v>
      </c>
      <c r="K938" s="10">
        <v>5.6457999999999995</v>
      </c>
      <c r="L938" s="10">
        <v>2.7524999999999999</v>
      </c>
      <c r="M938" s="10">
        <v>3.7658</v>
      </c>
      <c r="N938" s="10">
        <v>3.1654</v>
      </c>
      <c r="O938" s="10">
        <v>8.2317999999999998</v>
      </c>
      <c r="P938" s="10">
        <v>4.0557400000000001</v>
      </c>
      <c r="Q938" s="10">
        <v>5.2913999999999994</v>
      </c>
    </row>
    <row r="939" spans="1:17" x14ac:dyDescent="0.2">
      <c r="A939">
        <v>935</v>
      </c>
      <c r="B939" s="10">
        <v>1.5127999999999999</v>
      </c>
      <c r="C939" s="10">
        <v>3.8867894049416614</v>
      </c>
      <c r="D939" s="10">
        <v>1.8630499999999999</v>
      </c>
      <c r="E939" s="10">
        <v>2.4464999999999999</v>
      </c>
      <c r="F939" s="10">
        <v>1.8107945205479452</v>
      </c>
      <c r="G939" s="10">
        <v>2.9475000000000002</v>
      </c>
      <c r="H939" s="10">
        <v>2.3909600000000002</v>
      </c>
      <c r="I939" s="10">
        <v>2.7170000000000001</v>
      </c>
      <c r="J939" s="10">
        <v>2.3681999999999999</v>
      </c>
      <c r="K939" s="10">
        <v>5.6544999999999996</v>
      </c>
      <c r="L939" s="10">
        <v>2.7592500000000002</v>
      </c>
      <c r="M939" s="10">
        <v>3.7745000000000002</v>
      </c>
      <c r="N939" s="10">
        <v>3.1735000000000002</v>
      </c>
      <c r="O939" s="10">
        <v>8.2445000000000004</v>
      </c>
      <c r="P939" s="10">
        <v>4.0653500000000005</v>
      </c>
      <c r="Q939" s="10">
        <v>5.3034999999999997</v>
      </c>
    </row>
    <row r="940" spans="1:17" x14ac:dyDescent="0.2">
      <c r="A940">
        <v>936</v>
      </c>
      <c r="B940" s="10">
        <v>1.5160799999999999</v>
      </c>
      <c r="C940" s="10">
        <v>3.8922029012758923</v>
      </c>
      <c r="D940" s="10">
        <v>1.8670800000000001</v>
      </c>
      <c r="E940" s="10">
        <v>2.4518</v>
      </c>
      <c r="F940" s="10">
        <v>1.8164383561643835</v>
      </c>
      <c r="G940" s="10">
        <v>2.9540000000000002</v>
      </c>
      <c r="H940" s="10">
        <v>2.3964160000000003</v>
      </c>
      <c r="I940" s="10">
        <v>2.7231999999999998</v>
      </c>
      <c r="J940" s="10">
        <v>2.3747199999999999</v>
      </c>
      <c r="K940" s="10">
        <v>5.6631999999999998</v>
      </c>
      <c r="L940" s="10">
        <v>2.766</v>
      </c>
      <c r="M940" s="10">
        <v>3.7831999999999999</v>
      </c>
      <c r="N940" s="10">
        <v>3.1816</v>
      </c>
      <c r="O940" s="10">
        <v>8.2571999999999992</v>
      </c>
      <c r="P940" s="10">
        <v>4.0749599999999999</v>
      </c>
      <c r="Q940" s="10">
        <v>5.3155999999999999</v>
      </c>
    </row>
    <row r="941" spans="1:17" x14ac:dyDescent="0.2">
      <c r="A941">
        <v>937</v>
      </c>
      <c r="B941" s="10">
        <v>1.51936</v>
      </c>
      <c r="C941" s="10">
        <v>3.8976163976101228</v>
      </c>
      <c r="D941" s="10">
        <v>1.8711100000000001</v>
      </c>
      <c r="E941" s="10">
        <v>2.4571000000000001</v>
      </c>
      <c r="F941" s="10">
        <v>1.8220821917808219</v>
      </c>
      <c r="G941" s="10">
        <v>2.9605000000000001</v>
      </c>
      <c r="H941" s="10">
        <v>2.401872</v>
      </c>
      <c r="I941" s="10">
        <v>2.7294</v>
      </c>
      <c r="J941" s="10">
        <v>2.38124</v>
      </c>
      <c r="K941" s="10">
        <v>5.6718999999999999</v>
      </c>
      <c r="L941" s="10">
        <v>2.7727500000000003</v>
      </c>
      <c r="M941" s="10">
        <v>3.7919</v>
      </c>
      <c r="N941" s="10">
        <v>3.1897000000000002</v>
      </c>
      <c r="O941" s="10">
        <v>8.2698999999999998</v>
      </c>
      <c r="P941" s="10">
        <v>4.0845700000000003</v>
      </c>
      <c r="Q941" s="10">
        <v>5.3277000000000001</v>
      </c>
    </row>
    <row r="942" spans="1:17" x14ac:dyDescent="0.2">
      <c r="A942">
        <v>938</v>
      </c>
      <c r="B942" s="10">
        <v>1.52264</v>
      </c>
      <c r="C942" s="10">
        <v>3.9030298939443537</v>
      </c>
      <c r="D942" s="10">
        <v>1.87514</v>
      </c>
      <c r="E942" s="10">
        <v>2.4624000000000001</v>
      </c>
      <c r="F942" s="10">
        <v>1.8277260273972602</v>
      </c>
      <c r="G942" s="10">
        <v>2.9670000000000001</v>
      </c>
      <c r="H942" s="10">
        <v>2.4073280000000001</v>
      </c>
      <c r="I942" s="10">
        <v>2.7356000000000003</v>
      </c>
      <c r="J942" s="10">
        <v>2.3877600000000001</v>
      </c>
      <c r="K942" s="10">
        <v>5.6806000000000001</v>
      </c>
      <c r="L942" s="10">
        <v>2.7795000000000001</v>
      </c>
      <c r="M942" s="10">
        <v>3.8006000000000002</v>
      </c>
      <c r="N942" s="10">
        <v>3.1978</v>
      </c>
      <c r="O942" s="10">
        <v>8.2826000000000004</v>
      </c>
      <c r="P942" s="10">
        <v>4.0941800000000006</v>
      </c>
      <c r="Q942" s="10">
        <v>5.3398000000000003</v>
      </c>
    </row>
    <row r="943" spans="1:17" x14ac:dyDescent="0.2">
      <c r="A943">
        <v>939</v>
      </c>
      <c r="B943" s="10">
        <v>1.5259199999999999</v>
      </c>
      <c r="C943" s="10">
        <v>3.9084433902785847</v>
      </c>
      <c r="D943" s="10">
        <v>1.87917</v>
      </c>
      <c r="E943" s="10">
        <v>2.4677000000000002</v>
      </c>
      <c r="F943" s="10">
        <v>1.8333698630136988</v>
      </c>
      <c r="G943" s="10">
        <v>2.9735</v>
      </c>
      <c r="H943" s="10">
        <v>2.4127840000000003</v>
      </c>
      <c r="I943" s="10">
        <v>2.7418</v>
      </c>
      <c r="J943" s="10">
        <v>2.3942800000000002</v>
      </c>
      <c r="K943" s="10">
        <v>5.6892999999999994</v>
      </c>
      <c r="L943" s="10">
        <v>2.7862499999999999</v>
      </c>
      <c r="M943" s="10">
        <v>3.8092999999999999</v>
      </c>
      <c r="N943" s="10">
        <v>3.2059000000000002</v>
      </c>
      <c r="O943" s="10">
        <v>8.2952999999999992</v>
      </c>
      <c r="P943" s="10">
        <v>4.10379</v>
      </c>
      <c r="Q943" s="10">
        <v>5.3518999999999997</v>
      </c>
    </row>
    <row r="944" spans="1:17" x14ac:dyDescent="0.2">
      <c r="A944">
        <v>940</v>
      </c>
      <c r="B944" s="10">
        <v>1.5291999999999999</v>
      </c>
      <c r="C944" s="10">
        <v>3.9138568866128156</v>
      </c>
      <c r="D944" s="10">
        <v>1.8832</v>
      </c>
      <c r="E944" s="10">
        <v>2.4729999999999999</v>
      </c>
      <c r="F944" s="10">
        <v>1.8390136986301371</v>
      </c>
      <c r="G944" s="10">
        <v>2.98</v>
      </c>
      <c r="H944" s="10">
        <v>2.4182399999999999</v>
      </c>
      <c r="I944" s="10">
        <v>2.7480000000000002</v>
      </c>
      <c r="J944" s="10">
        <v>2.4007999999999998</v>
      </c>
      <c r="K944" s="10">
        <v>5.6979999999999995</v>
      </c>
      <c r="L944" s="10">
        <v>2.7930000000000001</v>
      </c>
      <c r="M944" s="10">
        <v>3.8180000000000001</v>
      </c>
      <c r="N944" s="10">
        <v>3.214</v>
      </c>
      <c r="O944" s="10">
        <v>8.3079999999999998</v>
      </c>
      <c r="P944" s="10">
        <v>4.1134000000000004</v>
      </c>
      <c r="Q944" s="10">
        <v>5.3639999999999999</v>
      </c>
    </row>
    <row r="945" spans="1:17" x14ac:dyDescent="0.2">
      <c r="A945">
        <v>941</v>
      </c>
      <c r="B945" s="10">
        <v>1.5324799999999998</v>
      </c>
      <c r="C945" s="10">
        <v>3.9192703829470465</v>
      </c>
      <c r="D945" s="10">
        <v>1.88723</v>
      </c>
      <c r="E945" s="10">
        <v>2.4782999999999999</v>
      </c>
      <c r="F945" s="10">
        <v>1.8446575342465754</v>
      </c>
      <c r="G945" s="10">
        <v>2.9865000000000004</v>
      </c>
      <c r="H945" s="10">
        <v>2.4236960000000001</v>
      </c>
      <c r="I945" s="10">
        <v>2.7542</v>
      </c>
      <c r="J945" s="10">
        <v>2.4073199999999999</v>
      </c>
      <c r="K945" s="10">
        <v>5.7066999999999997</v>
      </c>
      <c r="L945" s="10">
        <v>2.79975</v>
      </c>
      <c r="M945" s="10">
        <v>3.8267000000000002</v>
      </c>
      <c r="N945" s="10">
        <v>3.2221000000000002</v>
      </c>
      <c r="O945" s="10">
        <v>8.3207000000000004</v>
      </c>
      <c r="P945" s="10">
        <v>4.1230099999999998</v>
      </c>
      <c r="Q945" s="10">
        <v>5.3761000000000001</v>
      </c>
    </row>
    <row r="946" spans="1:17" x14ac:dyDescent="0.2">
      <c r="A946">
        <v>942</v>
      </c>
      <c r="B946" s="10">
        <v>1.53576</v>
      </c>
      <c r="C946" s="10">
        <v>3.924683879281277</v>
      </c>
      <c r="D946" s="10">
        <v>1.8912599999999999</v>
      </c>
      <c r="E946" s="10">
        <v>2.4836</v>
      </c>
      <c r="F946" s="10">
        <v>1.8503013698630137</v>
      </c>
      <c r="G946" s="10">
        <v>2.9930000000000003</v>
      </c>
      <c r="H946" s="10">
        <v>2.4291520000000002</v>
      </c>
      <c r="I946" s="10">
        <v>2.7604000000000002</v>
      </c>
      <c r="J946" s="10">
        <v>2.41384</v>
      </c>
      <c r="K946" s="10">
        <v>5.7153999999999998</v>
      </c>
      <c r="L946" s="10">
        <v>2.8065000000000002</v>
      </c>
      <c r="M946" s="10">
        <v>3.8353999999999999</v>
      </c>
      <c r="N946" s="10">
        <v>3.2302</v>
      </c>
      <c r="O946" s="10">
        <v>8.3333999999999993</v>
      </c>
      <c r="P946" s="10">
        <v>4.1326200000000002</v>
      </c>
      <c r="Q946" s="10">
        <v>5.3881999999999994</v>
      </c>
    </row>
    <row r="947" spans="1:17" x14ac:dyDescent="0.2">
      <c r="A947">
        <v>943</v>
      </c>
      <c r="B947" s="10">
        <v>1.53904</v>
      </c>
      <c r="C947" s="10">
        <v>3.930097375615508</v>
      </c>
      <c r="D947" s="10">
        <v>1.8952899999999999</v>
      </c>
      <c r="E947" s="10">
        <v>2.4889000000000001</v>
      </c>
      <c r="F947" s="10">
        <v>1.8559452054794521</v>
      </c>
      <c r="G947" s="10">
        <v>2.9995000000000003</v>
      </c>
      <c r="H947" s="10">
        <v>2.4346080000000003</v>
      </c>
      <c r="I947" s="10">
        <v>2.7665999999999999</v>
      </c>
      <c r="J947" s="10">
        <v>2.4203600000000001</v>
      </c>
      <c r="K947" s="10">
        <v>5.7241</v>
      </c>
      <c r="L947" s="10">
        <v>2.81325</v>
      </c>
      <c r="M947" s="10">
        <v>3.8441000000000001</v>
      </c>
      <c r="N947" s="10">
        <v>3.2383000000000002</v>
      </c>
      <c r="O947" s="10">
        <v>8.3460999999999999</v>
      </c>
      <c r="P947" s="10">
        <v>4.1422300000000005</v>
      </c>
      <c r="Q947" s="10">
        <v>5.4002999999999997</v>
      </c>
    </row>
    <row r="948" spans="1:17" x14ac:dyDescent="0.2">
      <c r="A948">
        <v>944</v>
      </c>
      <c r="B948" s="10">
        <v>1.5423199999999999</v>
      </c>
      <c r="C948" s="10">
        <v>3.9355108719497389</v>
      </c>
      <c r="D948" s="10">
        <v>1.8993199999999999</v>
      </c>
      <c r="E948" s="10">
        <v>2.4942000000000002</v>
      </c>
      <c r="F948" s="10">
        <v>1.8615890410958904</v>
      </c>
      <c r="G948" s="10">
        <v>3.0060000000000002</v>
      </c>
      <c r="H948" s="10">
        <v>2.440064</v>
      </c>
      <c r="I948" s="10">
        <v>2.7728000000000002</v>
      </c>
      <c r="J948" s="10">
        <v>2.4268800000000001</v>
      </c>
      <c r="K948" s="10">
        <v>5.7328000000000001</v>
      </c>
      <c r="L948" s="10">
        <v>2.82</v>
      </c>
      <c r="M948" s="10">
        <v>3.8528000000000002</v>
      </c>
      <c r="N948" s="10">
        <v>3.2464</v>
      </c>
      <c r="O948" s="10">
        <v>8.3588000000000005</v>
      </c>
      <c r="P948" s="10">
        <v>4.15184</v>
      </c>
      <c r="Q948" s="10">
        <v>5.4123999999999999</v>
      </c>
    </row>
    <row r="949" spans="1:17" x14ac:dyDescent="0.2">
      <c r="A949">
        <v>945</v>
      </c>
      <c r="B949" s="10">
        <v>1.5455999999999999</v>
      </c>
      <c r="C949" s="10">
        <v>3.9409243682839699</v>
      </c>
      <c r="D949" s="10">
        <v>1.9033500000000001</v>
      </c>
      <c r="E949" s="10">
        <v>2.4994999999999998</v>
      </c>
      <c r="F949" s="10">
        <v>1.8672328767123287</v>
      </c>
      <c r="G949" s="10">
        <v>3.0125000000000002</v>
      </c>
      <c r="H949" s="10">
        <v>2.4455200000000001</v>
      </c>
      <c r="I949" s="10">
        <v>2.7789999999999999</v>
      </c>
      <c r="J949" s="10">
        <v>2.4333999999999998</v>
      </c>
      <c r="K949" s="10">
        <v>5.7414999999999994</v>
      </c>
      <c r="L949" s="10">
        <v>2.8267500000000001</v>
      </c>
      <c r="M949" s="10">
        <v>3.8614999999999999</v>
      </c>
      <c r="N949" s="10">
        <v>3.2545000000000002</v>
      </c>
      <c r="O949" s="10">
        <v>8.3714999999999993</v>
      </c>
      <c r="P949" s="10">
        <v>4.1614500000000003</v>
      </c>
      <c r="Q949" s="10">
        <v>5.4245000000000001</v>
      </c>
    </row>
    <row r="950" spans="1:17" x14ac:dyDescent="0.2">
      <c r="A950">
        <v>946</v>
      </c>
      <c r="B950" s="10">
        <v>1.54888</v>
      </c>
      <c r="C950" s="10">
        <v>3.9463378646182008</v>
      </c>
      <c r="D950" s="10">
        <v>1.9073800000000001</v>
      </c>
      <c r="E950" s="10">
        <v>2.5047999999999999</v>
      </c>
      <c r="F950" s="10">
        <v>1.8728767123287671</v>
      </c>
      <c r="G950" s="10">
        <v>3.0190000000000001</v>
      </c>
      <c r="H950" s="10">
        <v>2.4509760000000003</v>
      </c>
      <c r="I950" s="10">
        <v>2.7852000000000001</v>
      </c>
      <c r="J950" s="10">
        <v>2.4399199999999999</v>
      </c>
      <c r="K950" s="10">
        <v>5.7501999999999995</v>
      </c>
      <c r="L950" s="10">
        <v>2.8334999999999999</v>
      </c>
      <c r="M950" s="10">
        <v>3.8702000000000001</v>
      </c>
      <c r="N950" s="10">
        <v>3.2625999999999999</v>
      </c>
      <c r="O950" s="10">
        <v>8.3841999999999999</v>
      </c>
      <c r="P950" s="10">
        <v>4.1710600000000007</v>
      </c>
      <c r="Q950" s="10">
        <v>5.4366000000000003</v>
      </c>
    </row>
    <row r="951" spans="1:17" x14ac:dyDescent="0.2">
      <c r="A951">
        <v>947</v>
      </c>
      <c r="B951" s="10">
        <v>1.55216</v>
      </c>
      <c r="C951" s="10">
        <v>3.9517513609524317</v>
      </c>
      <c r="D951" s="10">
        <v>1.9114100000000001</v>
      </c>
      <c r="E951" s="10">
        <v>2.5101</v>
      </c>
      <c r="F951" s="10">
        <v>1.8785205479452054</v>
      </c>
      <c r="G951" s="10">
        <v>3.0255000000000001</v>
      </c>
      <c r="H951" s="10">
        <v>2.4564319999999999</v>
      </c>
      <c r="I951" s="10">
        <v>2.7913999999999999</v>
      </c>
      <c r="J951" s="10">
        <v>2.4464399999999999</v>
      </c>
      <c r="K951" s="10">
        <v>5.7588999999999997</v>
      </c>
      <c r="L951" s="10">
        <v>2.8402500000000002</v>
      </c>
      <c r="M951" s="10">
        <v>3.8789000000000002</v>
      </c>
      <c r="N951" s="10">
        <v>3.2707000000000002</v>
      </c>
      <c r="O951" s="10">
        <v>8.3969000000000005</v>
      </c>
      <c r="P951" s="10">
        <v>4.1806700000000001</v>
      </c>
      <c r="Q951" s="10">
        <v>5.4486999999999997</v>
      </c>
    </row>
    <row r="952" spans="1:17" x14ac:dyDescent="0.2">
      <c r="A952">
        <v>948</v>
      </c>
      <c r="B952" s="10">
        <v>1.5554399999999999</v>
      </c>
      <c r="C952" s="10">
        <v>3.9571648572866622</v>
      </c>
      <c r="D952" s="10">
        <v>1.91544</v>
      </c>
      <c r="E952" s="10">
        <v>2.5154000000000001</v>
      </c>
      <c r="F952" s="10">
        <v>1.884164383561644</v>
      </c>
      <c r="G952" s="10">
        <v>3.032</v>
      </c>
      <c r="H952" s="10">
        <v>2.4618880000000001</v>
      </c>
      <c r="I952" s="10">
        <v>2.7976000000000001</v>
      </c>
      <c r="J952" s="10">
        <v>2.45296</v>
      </c>
      <c r="K952" s="10">
        <v>5.7675999999999998</v>
      </c>
      <c r="L952" s="10">
        <v>2.847</v>
      </c>
      <c r="M952" s="10">
        <v>3.8875999999999999</v>
      </c>
      <c r="N952" s="10">
        <v>3.2787999999999999</v>
      </c>
      <c r="O952" s="10">
        <v>8.4095999999999993</v>
      </c>
      <c r="P952" s="10">
        <v>4.1902800000000004</v>
      </c>
      <c r="Q952" s="10">
        <v>5.4607999999999999</v>
      </c>
    </row>
    <row r="953" spans="1:17" x14ac:dyDescent="0.2">
      <c r="A953">
        <v>949</v>
      </c>
      <c r="B953" s="10">
        <v>1.5587199999999999</v>
      </c>
      <c r="C953" s="10">
        <v>3.9625783536208932</v>
      </c>
      <c r="D953" s="10">
        <v>1.91947</v>
      </c>
      <c r="E953" s="10">
        <v>2.5207000000000002</v>
      </c>
      <c r="F953" s="10">
        <v>1.8898082191780823</v>
      </c>
      <c r="G953" s="10">
        <v>3.0385</v>
      </c>
      <c r="H953" s="10">
        <v>2.4673440000000002</v>
      </c>
      <c r="I953" s="10">
        <v>2.8037999999999998</v>
      </c>
      <c r="J953" s="10">
        <v>2.4594800000000001</v>
      </c>
      <c r="K953" s="10">
        <v>5.7763</v>
      </c>
      <c r="L953" s="10">
        <v>2.8537500000000002</v>
      </c>
      <c r="M953" s="10">
        <v>3.8963000000000001</v>
      </c>
      <c r="N953" s="10">
        <v>3.2869000000000002</v>
      </c>
      <c r="O953" s="10">
        <v>8.4222999999999999</v>
      </c>
      <c r="P953" s="10">
        <v>4.1998899999999999</v>
      </c>
      <c r="Q953" s="10">
        <v>5.4729000000000001</v>
      </c>
    </row>
    <row r="954" spans="1:17" x14ac:dyDescent="0.2">
      <c r="A954">
        <v>950</v>
      </c>
      <c r="B954" s="10">
        <v>1.5619999999999998</v>
      </c>
      <c r="C954" s="10">
        <v>3.9679918499551241</v>
      </c>
      <c r="D954" s="10">
        <v>1.9235</v>
      </c>
      <c r="E954" s="10">
        <v>2.5259999999999998</v>
      </c>
      <c r="F954" s="10">
        <v>1.8954520547945206</v>
      </c>
      <c r="G954" s="10">
        <v>3.0449999999999999</v>
      </c>
      <c r="H954" s="10">
        <v>2.4728000000000003</v>
      </c>
      <c r="I954" s="10">
        <v>2.81</v>
      </c>
      <c r="J954" s="10">
        <v>2.4660000000000002</v>
      </c>
      <c r="K954" s="10">
        <v>5.7850000000000001</v>
      </c>
      <c r="L954" s="10">
        <v>2.8605</v>
      </c>
      <c r="M954" s="10">
        <v>3.9050000000000002</v>
      </c>
      <c r="N954" s="10">
        <v>3.2949999999999999</v>
      </c>
      <c r="O954" s="10">
        <v>8.4350000000000005</v>
      </c>
      <c r="P954" s="10">
        <v>4.2095000000000002</v>
      </c>
      <c r="Q954" s="10">
        <v>5.4849999999999994</v>
      </c>
    </row>
    <row r="955" spans="1:17" x14ac:dyDescent="0.2">
      <c r="A955">
        <v>951</v>
      </c>
      <c r="B955" s="10">
        <v>1.56528</v>
      </c>
      <c r="C955" s="10">
        <v>3.973405346289355</v>
      </c>
      <c r="D955" s="10">
        <v>1.92753</v>
      </c>
      <c r="E955" s="10">
        <v>2.5312999999999999</v>
      </c>
      <c r="F955" s="10">
        <v>1.9010958904109589</v>
      </c>
      <c r="G955" s="10">
        <v>3.0515000000000003</v>
      </c>
      <c r="H955" s="10">
        <v>2.478256</v>
      </c>
      <c r="I955" s="10">
        <v>2.8162000000000003</v>
      </c>
      <c r="J955" s="10">
        <v>2.4725199999999998</v>
      </c>
      <c r="K955" s="10">
        <v>5.7936999999999994</v>
      </c>
      <c r="L955" s="10">
        <v>2.8672499999999999</v>
      </c>
      <c r="M955" s="10">
        <v>3.9137</v>
      </c>
      <c r="N955" s="10">
        <v>3.3031000000000001</v>
      </c>
      <c r="O955" s="10">
        <v>8.4476999999999993</v>
      </c>
      <c r="P955" s="10">
        <v>4.2191100000000006</v>
      </c>
      <c r="Q955" s="10">
        <v>5.4970999999999997</v>
      </c>
    </row>
    <row r="956" spans="1:17" x14ac:dyDescent="0.2">
      <c r="A956">
        <v>952</v>
      </c>
      <c r="B956" s="10">
        <v>1.56856</v>
      </c>
      <c r="C956" s="10">
        <v>3.978818842623586</v>
      </c>
      <c r="D956" s="10">
        <v>1.9315599999999999</v>
      </c>
      <c r="E956" s="10">
        <v>2.5366</v>
      </c>
      <c r="F956" s="10">
        <v>1.9067397260273973</v>
      </c>
      <c r="G956" s="10">
        <v>3.0580000000000003</v>
      </c>
      <c r="H956" s="10">
        <v>2.4837120000000001</v>
      </c>
      <c r="I956" s="10">
        <v>2.8224</v>
      </c>
      <c r="J956" s="10">
        <v>2.4790399999999999</v>
      </c>
      <c r="K956" s="10">
        <v>5.8023999999999996</v>
      </c>
      <c r="L956" s="10">
        <v>2.8740000000000001</v>
      </c>
      <c r="M956" s="10">
        <v>3.9224000000000001</v>
      </c>
      <c r="N956" s="10">
        <v>3.3112000000000004</v>
      </c>
      <c r="O956" s="10">
        <v>8.4603999999999999</v>
      </c>
      <c r="P956" s="10">
        <v>4.22872</v>
      </c>
      <c r="Q956" s="10">
        <v>5.5091999999999999</v>
      </c>
    </row>
    <row r="957" spans="1:17" x14ac:dyDescent="0.2">
      <c r="A957">
        <v>953</v>
      </c>
      <c r="B957" s="10">
        <v>1.5718399999999999</v>
      </c>
      <c r="C957" s="10">
        <v>3.9842323389578165</v>
      </c>
      <c r="D957" s="10">
        <v>1.9355899999999999</v>
      </c>
      <c r="E957" s="10">
        <v>2.5419</v>
      </c>
      <c r="F957" s="10">
        <v>1.9123835616438356</v>
      </c>
      <c r="G957" s="10">
        <v>3.0645000000000002</v>
      </c>
      <c r="H957" s="10">
        <v>2.4891680000000003</v>
      </c>
      <c r="I957" s="10">
        <v>2.8286000000000002</v>
      </c>
      <c r="J957" s="10">
        <v>2.48556</v>
      </c>
      <c r="K957" s="10">
        <v>5.8110999999999997</v>
      </c>
      <c r="L957" s="10">
        <v>2.8807499999999999</v>
      </c>
      <c r="M957" s="10">
        <v>3.9310999999999998</v>
      </c>
      <c r="N957" s="10">
        <v>3.3193000000000001</v>
      </c>
      <c r="O957" s="10">
        <v>8.4731000000000005</v>
      </c>
      <c r="P957" s="10">
        <v>4.2383300000000004</v>
      </c>
      <c r="Q957" s="10">
        <v>5.5213000000000001</v>
      </c>
    </row>
    <row r="958" spans="1:17" x14ac:dyDescent="0.2">
      <c r="A958">
        <v>954</v>
      </c>
      <c r="B958" s="10">
        <v>1.5751199999999999</v>
      </c>
      <c r="C958" s="10">
        <v>3.9896458352920474</v>
      </c>
      <c r="D958" s="10">
        <v>1.9396199999999999</v>
      </c>
      <c r="E958" s="10">
        <v>2.5472000000000001</v>
      </c>
      <c r="F958" s="10">
        <v>1.9180273972602739</v>
      </c>
      <c r="G958" s="10">
        <v>3.0710000000000002</v>
      </c>
      <c r="H958" s="10">
        <v>2.494624</v>
      </c>
      <c r="I958" s="10">
        <v>2.8348</v>
      </c>
      <c r="J958" s="10">
        <v>2.4920800000000001</v>
      </c>
      <c r="K958" s="10">
        <v>5.8197999999999999</v>
      </c>
      <c r="L958" s="10">
        <v>2.8875000000000002</v>
      </c>
      <c r="M958" s="10">
        <v>3.9398</v>
      </c>
      <c r="N958" s="10">
        <v>3.3274000000000004</v>
      </c>
      <c r="O958" s="10">
        <v>8.4857999999999993</v>
      </c>
      <c r="P958" s="10">
        <v>4.2479399999999998</v>
      </c>
      <c r="Q958" s="10">
        <v>5.5334000000000003</v>
      </c>
    </row>
    <row r="959" spans="1:17" x14ac:dyDescent="0.2">
      <c r="A959">
        <v>955</v>
      </c>
      <c r="B959" s="10">
        <v>1.5784</v>
      </c>
      <c r="C959" s="10">
        <v>3.9950593316262784</v>
      </c>
      <c r="D959" s="10">
        <v>1.9436499999999999</v>
      </c>
      <c r="E959" s="10">
        <v>2.5525000000000002</v>
      </c>
      <c r="F959" s="10">
        <v>1.9236712328767123</v>
      </c>
      <c r="G959" s="10">
        <v>3.0775000000000001</v>
      </c>
      <c r="H959" s="10">
        <v>2.5000800000000001</v>
      </c>
      <c r="I959" s="10">
        <v>2.8410000000000002</v>
      </c>
      <c r="J959" s="10">
        <v>2.4986000000000002</v>
      </c>
      <c r="K959" s="10">
        <v>5.8285</v>
      </c>
      <c r="L959" s="10">
        <v>2.89425</v>
      </c>
      <c r="M959" s="10">
        <v>3.9485000000000001</v>
      </c>
      <c r="N959" s="10">
        <v>3.3355000000000001</v>
      </c>
      <c r="O959" s="10">
        <v>8.4984999999999999</v>
      </c>
      <c r="P959" s="10">
        <v>4.2575500000000002</v>
      </c>
      <c r="Q959" s="10">
        <v>5.5454999999999997</v>
      </c>
    </row>
    <row r="960" spans="1:17" x14ac:dyDescent="0.2">
      <c r="A960">
        <v>956</v>
      </c>
      <c r="B960" s="10">
        <v>1.58168</v>
      </c>
      <c r="C960" s="10">
        <v>4.0004728279605093</v>
      </c>
      <c r="D960" s="10">
        <v>1.9476800000000001</v>
      </c>
      <c r="E960" s="10">
        <v>2.5577999999999999</v>
      </c>
      <c r="F960" s="10">
        <v>1.9293150684931506</v>
      </c>
      <c r="G960" s="10">
        <v>3.0840000000000001</v>
      </c>
      <c r="H960" s="10">
        <v>2.5055360000000002</v>
      </c>
      <c r="I960" s="10">
        <v>2.8472</v>
      </c>
      <c r="J960" s="10">
        <v>2.5051199999999998</v>
      </c>
      <c r="K960" s="10">
        <v>5.8371999999999993</v>
      </c>
      <c r="L960" s="10">
        <v>2.9010000000000002</v>
      </c>
      <c r="M960" s="10">
        <v>3.9571999999999998</v>
      </c>
      <c r="N960" s="10">
        <v>3.3436000000000003</v>
      </c>
      <c r="O960" s="10">
        <v>8.5112000000000005</v>
      </c>
      <c r="P960" s="10">
        <v>4.2671600000000005</v>
      </c>
      <c r="Q960" s="10">
        <v>5.5575999999999999</v>
      </c>
    </row>
    <row r="961" spans="1:17" x14ac:dyDescent="0.2">
      <c r="A961">
        <v>957</v>
      </c>
      <c r="B961" s="10">
        <v>1.5849599999999999</v>
      </c>
      <c r="C961" s="10">
        <v>4.0058863242947398</v>
      </c>
      <c r="D961" s="10">
        <v>1.9517100000000001</v>
      </c>
      <c r="E961" s="10">
        <v>2.5630999999999999</v>
      </c>
      <c r="F961" s="10">
        <v>1.9349589041095892</v>
      </c>
      <c r="G961" s="10">
        <v>3.0905</v>
      </c>
      <c r="H961" s="10">
        <v>2.5109919999999999</v>
      </c>
      <c r="I961" s="10">
        <v>2.8534000000000002</v>
      </c>
      <c r="J961" s="10">
        <v>2.5116399999999999</v>
      </c>
      <c r="K961" s="10">
        <v>5.8458999999999994</v>
      </c>
      <c r="L961" s="10">
        <v>2.9077500000000001</v>
      </c>
      <c r="M961" s="10">
        <v>3.9659</v>
      </c>
      <c r="N961" s="10">
        <v>3.3517000000000001</v>
      </c>
      <c r="O961" s="10">
        <v>8.5238999999999994</v>
      </c>
      <c r="P961" s="10">
        <v>4.27677</v>
      </c>
      <c r="Q961" s="10">
        <v>5.5697000000000001</v>
      </c>
    </row>
    <row r="962" spans="1:17" x14ac:dyDescent="0.2">
      <c r="A962">
        <v>958</v>
      </c>
      <c r="B962" s="10">
        <v>1.5882399999999999</v>
      </c>
      <c r="C962" s="10">
        <v>4.0112998206289712</v>
      </c>
      <c r="D962" s="10">
        <v>1.95574</v>
      </c>
      <c r="E962" s="10">
        <v>2.5684</v>
      </c>
      <c r="F962" s="10">
        <v>1.9406027397260275</v>
      </c>
      <c r="G962" s="10">
        <v>3.097</v>
      </c>
      <c r="H962" s="10">
        <v>2.516448</v>
      </c>
      <c r="I962" s="10">
        <v>2.8595999999999999</v>
      </c>
      <c r="J962" s="10">
        <v>2.51816</v>
      </c>
      <c r="K962" s="10">
        <v>5.8545999999999996</v>
      </c>
      <c r="L962" s="10">
        <v>2.9144999999999999</v>
      </c>
      <c r="M962" s="10">
        <v>3.9746000000000001</v>
      </c>
      <c r="N962" s="10">
        <v>3.3598000000000003</v>
      </c>
      <c r="O962" s="10">
        <v>8.5366</v>
      </c>
      <c r="P962" s="10">
        <v>4.2863800000000003</v>
      </c>
      <c r="Q962" s="10">
        <v>5.5817999999999994</v>
      </c>
    </row>
    <row r="963" spans="1:17" x14ac:dyDescent="0.2">
      <c r="A963">
        <v>959</v>
      </c>
      <c r="B963" s="10">
        <v>1.59152</v>
      </c>
      <c r="C963" s="10">
        <v>4.0167133169632017</v>
      </c>
      <c r="D963" s="10">
        <v>1.95977</v>
      </c>
      <c r="E963" s="10">
        <v>2.5737000000000001</v>
      </c>
      <c r="F963" s="10">
        <v>1.9462465753424658</v>
      </c>
      <c r="G963" s="10">
        <v>3.1034999999999999</v>
      </c>
      <c r="H963" s="10">
        <v>2.5219040000000001</v>
      </c>
      <c r="I963" s="10">
        <v>2.8658000000000001</v>
      </c>
      <c r="J963" s="10">
        <v>2.52468</v>
      </c>
      <c r="K963" s="10">
        <v>5.8632999999999997</v>
      </c>
      <c r="L963" s="10">
        <v>2.9212500000000001</v>
      </c>
      <c r="M963" s="10">
        <v>3.9832999999999998</v>
      </c>
      <c r="N963" s="10">
        <v>3.3679000000000001</v>
      </c>
      <c r="O963" s="10">
        <v>8.5493000000000006</v>
      </c>
      <c r="P963" s="10">
        <v>4.2959900000000006</v>
      </c>
      <c r="Q963" s="10">
        <v>5.5938999999999997</v>
      </c>
    </row>
    <row r="964" spans="1:17" x14ac:dyDescent="0.2">
      <c r="A964">
        <v>960</v>
      </c>
      <c r="B964" s="10">
        <v>1.5948</v>
      </c>
      <c r="C964" s="10">
        <v>4.022126813297433</v>
      </c>
      <c r="D964" s="10">
        <v>1.9638</v>
      </c>
      <c r="E964" s="10">
        <v>2.5790000000000002</v>
      </c>
      <c r="F964" s="10">
        <v>1.9518904109589041</v>
      </c>
      <c r="G964" s="10">
        <v>3.1100000000000003</v>
      </c>
      <c r="H964" s="10">
        <v>2.5273600000000003</v>
      </c>
      <c r="I964" s="10">
        <v>2.8719999999999999</v>
      </c>
      <c r="J964" s="10">
        <v>2.5312000000000001</v>
      </c>
      <c r="K964" s="10">
        <v>5.8719999999999999</v>
      </c>
      <c r="L964" s="10">
        <v>2.9279999999999999</v>
      </c>
      <c r="M964" s="10">
        <v>3.992</v>
      </c>
      <c r="N964" s="10">
        <v>3.3760000000000003</v>
      </c>
      <c r="O964" s="10">
        <v>8.5619999999999994</v>
      </c>
      <c r="P964" s="10">
        <v>4.3056000000000001</v>
      </c>
      <c r="Q964" s="10">
        <v>5.6059999999999999</v>
      </c>
    </row>
    <row r="965" spans="1:17" x14ac:dyDescent="0.2">
      <c r="A965">
        <v>961</v>
      </c>
      <c r="B965" s="10">
        <v>1.5980799999999999</v>
      </c>
      <c r="C965" s="10">
        <v>4.0275403096316635</v>
      </c>
      <c r="D965" s="10">
        <v>1.96783</v>
      </c>
      <c r="E965" s="10">
        <v>2.5842999999999998</v>
      </c>
      <c r="F965" s="10">
        <v>1.9575342465753425</v>
      </c>
      <c r="G965" s="10">
        <v>3.1165000000000003</v>
      </c>
      <c r="H965" s="10">
        <v>2.532816</v>
      </c>
      <c r="I965" s="10">
        <v>2.8782000000000001</v>
      </c>
      <c r="J965" s="10">
        <v>2.5377199999999998</v>
      </c>
      <c r="K965" s="10">
        <v>5.8807</v>
      </c>
      <c r="L965" s="10">
        <v>2.9347500000000002</v>
      </c>
      <c r="M965" s="10">
        <v>4.0007000000000001</v>
      </c>
      <c r="N965" s="10">
        <v>3.3841000000000001</v>
      </c>
      <c r="O965" s="10">
        <v>8.5747</v>
      </c>
      <c r="P965" s="10">
        <v>4.3152100000000004</v>
      </c>
      <c r="Q965" s="10">
        <v>5.6181000000000001</v>
      </c>
    </row>
    <row r="966" spans="1:17" x14ac:dyDescent="0.2">
      <c r="A966">
        <v>962</v>
      </c>
      <c r="B966" s="10">
        <v>1.6013599999999999</v>
      </c>
      <c r="C966" s="10">
        <v>4.032953805965894</v>
      </c>
      <c r="D966" s="10">
        <v>1.9718599999999999</v>
      </c>
      <c r="E966" s="10">
        <v>2.5895999999999999</v>
      </c>
      <c r="F966" s="10">
        <v>1.9631780821917808</v>
      </c>
      <c r="G966" s="10">
        <v>3.1230000000000002</v>
      </c>
      <c r="H966" s="10">
        <v>2.5382720000000001</v>
      </c>
      <c r="I966" s="10">
        <v>2.8843999999999999</v>
      </c>
      <c r="J966" s="10">
        <v>2.5442399999999998</v>
      </c>
      <c r="K966" s="10">
        <v>5.8893999999999993</v>
      </c>
      <c r="L966" s="10">
        <v>2.9415</v>
      </c>
      <c r="M966" s="10">
        <v>4.0094000000000003</v>
      </c>
      <c r="N966" s="10">
        <v>3.3922000000000003</v>
      </c>
      <c r="O966" s="10">
        <v>8.5874000000000006</v>
      </c>
      <c r="P966" s="10">
        <v>4.3248199999999999</v>
      </c>
      <c r="Q966" s="10">
        <v>5.6302000000000003</v>
      </c>
    </row>
    <row r="967" spans="1:17" x14ac:dyDescent="0.2">
      <c r="A967">
        <v>963</v>
      </c>
      <c r="B967" s="10">
        <v>1.6046399999999998</v>
      </c>
      <c r="C967" s="10">
        <v>4.0383673023001254</v>
      </c>
      <c r="D967" s="10">
        <v>1.9758899999999999</v>
      </c>
      <c r="E967" s="10">
        <v>2.5949</v>
      </c>
      <c r="F967" s="10">
        <v>1.9688219178082191</v>
      </c>
      <c r="G967" s="10">
        <v>3.1295000000000002</v>
      </c>
      <c r="H967" s="10">
        <v>2.5437280000000002</v>
      </c>
      <c r="I967" s="10">
        <v>2.8906000000000001</v>
      </c>
      <c r="J967" s="10">
        <v>2.5507599999999999</v>
      </c>
      <c r="K967" s="10">
        <v>5.8980999999999995</v>
      </c>
      <c r="L967" s="10">
        <v>2.9482499999999998</v>
      </c>
      <c r="M967" s="10">
        <v>4.0180999999999996</v>
      </c>
      <c r="N967" s="10">
        <v>3.4003000000000001</v>
      </c>
      <c r="O967" s="10">
        <v>8.6000999999999994</v>
      </c>
      <c r="P967" s="10">
        <v>4.3344300000000002</v>
      </c>
      <c r="Q967" s="10">
        <v>5.6422999999999996</v>
      </c>
    </row>
    <row r="968" spans="1:17" x14ac:dyDescent="0.2">
      <c r="A968">
        <v>964</v>
      </c>
      <c r="B968" s="10">
        <v>1.60792</v>
      </c>
      <c r="C968" s="10">
        <v>4.0437807986343559</v>
      </c>
      <c r="D968" s="10">
        <v>1.9799199999999999</v>
      </c>
      <c r="E968" s="10">
        <v>2.6002000000000001</v>
      </c>
      <c r="F968" s="10">
        <v>1.9744657534246575</v>
      </c>
      <c r="G968" s="10">
        <v>3.1360000000000001</v>
      </c>
      <c r="H968" s="10">
        <v>2.5491839999999999</v>
      </c>
      <c r="I968" s="10">
        <v>2.8968000000000003</v>
      </c>
      <c r="J968" s="10">
        <v>2.55728</v>
      </c>
      <c r="K968" s="10">
        <v>5.9067999999999996</v>
      </c>
      <c r="L968" s="10">
        <v>2.9550000000000001</v>
      </c>
      <c r="M968" s="10">
        <v>4.0267999999999997</v>
      </c>
      <c r="N968" s="10">
        <v>3.4084000000000003</v>
      </c>
      <c r="O968" s="10">
        <v>8.6128</v>
      </c>
      <c r="P968" s="10">
        <v>4.3440400000000006</v>
      </c>
      <c r="Q968" s="10">
        <v>5.6543999999999999</v>
      </c>
    </row>
    <row r="969" spans="1:17" x14ac:dyDescent="0.2">
      <c r="A969">
        <v>965</v>
      </c>
      <c r="B969" s="10">
        <v>1.6112</v>
      </c>
      <c r="C969" s="10">
        <v>4.0491942949685873</v>
      </c>
      <c r="D969" s="10">
        <v>1.9839500000000001</v>
      </c>
      <c r="E969" s="10">
        <v>2.6055000000000001</v>
      </c>
      <c r="F969" s="10">
        <v>1.980109589041096</v>
      </c>
      <c r="G969" s="10">
        <v>3.1425000000000001</v>
      </c>
      <c r="H969" s="10">
        <v>2.55464</v>
      </c>
      <c r="I969" s="10">
        <v>2.903</v>
      </c>
      <c r="J969" s="10">
        <v>2.5638000000000001</v>
      </c>
      <c r="K969" s="10">
        <v>5.9154999999999998</v>
      </c>
      <c r="L969" s="10">
        <v>2.9617499999999999</v>
      </c>
      <c r="M969" s="10">
        <v>4.0354999999999999</v>
      </c>
      <c r="N969" s="10">
        <v>3.4165000000000001</v>
      </c>
      <c r="O969" s="10">
        <v>8.6255000000000006</v>
      </c>
      <c r="P969" s="10">
        <v>4.35365</v>
      </c>
      <c r="Q969" s="10">
        <v>5.6665000000000001</v>
      </c>
    </row>
    <row r="970" spans="1:17" x14ac:dyDescent="0.2">
      <c r="A970">
        <v>966</v>
      </c>
      <c r="B970" s="10">
        <v>1.6144799999999999</v>
      </c>
      <c r="C970" s="10">
        <v>4.0546077913028178</v>
      </c>
      <c r="D970" s="10">
        <v>1.9879800000000001</v>
      </c>
      <c r="E970" s="10">
        <v>2.6107999999999998</v>
      </c>
      <c r="F970" s="10">
        <v>1.9857534246575343</v>
      </c>
      <c r="G970" s="10">
        <v>3.149</v>
      </c>
      <c r="H970" s="10">
        <v>2.5600960000000001</v>
      </c>
      <c r="I970" s="10">
        <v>2.9092000000000002</v>
      </c>
      <c r="J970" s="10">
        <v>2.5703199999999997</v>
      </c>
      <c r="K970" s="10">
        <v>5.9241999999999999</v>
      </c>
      <c r="L970" s="10">
        <v>2.9685000000000001</v>
      </c>
      <c r="M970" s="10">
        <v>4.0442</v>
      </c>
      <c r="N970" s="10">
        <v>3.4246000000000003</v>
      </c>
      <c r="O970" s="10">
        <v>8.6381999999999994</v>
      </c>
      <c r="P970" s="10">
        <v>4.3632600000000004</v>
      </c>
      <c r="Q970" s="10">
        <v>5.6785999999999994</v>
      </c>
    </row>
    <row r="971" spans="1:17" x14ac:dyDescent="0.2">
      <c r="A971">
        <v>967</v>
      </c>
      <c r="B971" s="10">
        <v>1.6177599999999999</v>
      </c>
      <c r="C971" s="10">
        <v>4.0600212876370483</v>
      </c>
      <c r="D971" s="10">
        <v>1.9920100000000001</v>
      </c>
      <c r="E971" s="10">
        <v>2.6160999999999999</v>
      </c>
      <c r="F971" s="10">
        <v>1.9913972602739727</v>
      </c>
      <c r="G971" s="10">
        <v>3.1555</v>
      </c>
      <c r="H971" s="10">
        <v>2.5655520000000003</v>
      </c>
      <c r="I971" s="10">
        <v>2.9154</v>
      </c>
      <c r="J971" s="10">
        <v>2.5768399999999998</v>
      </c>
      <c r="K971" s="10">
        <v>5.9329000000000001</v>
      </c>
      <c r="L971" s="10">
        <v>2.97525</v>
      </c>
      <c r="M971" s="10">
        <v>4.0529000000000002</v>
      </c>
      <c r="N971" s="10">
        <v>3.4327000000000001</v>
      </c>
      <c r="O971" s="10">
        <v>8.6509</v>
      </c>
      <c r="P971" s="10">
        <v>4.3728700000000007</v>
      </c>
      <c r="Q971" s="10">
        <v>5.6906999999999996</v>
      </c>
    </row>
    <row r="972" spans="1:17" x14ac:dyDescent="0.2">
      <c r="A972">
        <v>968</v>
      </c>
      <c r="B972" s="10">
        <v>1.62104</v>
      </c>
      <c r="C972" s="10">
        <v>4.0654347839712797</v>
      </c>
      <c r="D972" s="10">
        <v>1.99604</v>
      </c>
      <c r="E972" s="10">
        <v>2.6214</v>
      </c>
      <c r="F972" s="10">
        <v>1.997041095890411</v>
      </c>
      <c r="G972" s="10">
        <v>3.1619999999999999</v>
      </c>
      <c r="H972" s="10">
        <v>2.571008</v>
      </c>
      <c r="I972" s="10">
        <v>2.9216000000000002</v>
      </c>
      <c r="J972" s="10">
        <v>2.5833599999999999</v>
      </c>
      <c r="K972" s="10">
        <v>5.9415999999999993</v>
      </c>
      <c r="L972" s="10">
        <v>2.9820000000000002</v>
      </c>
      <c r="M972" s="10">
        <v>4.0616000000000003</v>
      </c>
      <c r="N972" s="10">
        <v>3.4408000000000003</v>
      </c>
      <c r="O972" s="10">
        <v>8.6636000000000006</v>
      </c>
      <c r="P972" s="10">
        <v>4.3824800000000002</v>
      </c>
      <c r="Q972" s="10">
        <v>5.7027999999999999</v>
      </c>
    </row>
    <row r="973" spans="1:17" x14ac:dyDescent="0.2">
      <c r="A973">
        <v>969</v>
      </c>
      <c r="B973" s="10">
        <v>1.62432</v>
      </c>
      <c r="C973" s="10">
        <v>4.0708482803055102</v>
      </c>
      <c r="D973" s="10">
        <v>2.00007</v>
      </c>
      <c r="E973" s="10">
        <v>2.6267</v>
      </c>
      <c r="F973" s="10">
        <v>2.0026849315068493</v>
      </c>
      <c r="G973" s="10">
        <v>3.1685000000000003</v>
      </c>
      <c r="H973" s="10">
        <v>2.5764640000000001</v>
      </c>
      <c r="I973" s="10">
        <v>2.9278</v>
      </c>
      <c r="J973" s="10">
        <v>2.58988</v>
      </c>
      <c r="K973" s="10">
        <v>5.9502999999999995</v>
      </c>
      <c r="L973" s="10">
        <v>2.98875</v>
      </c>
      <c r="M973" s="10">
        <v>4.0702999999999996</v>
      </c>
      <c r="N973" s="10">
        <v>3.4489000000000001</v>
      </c>
      <c r="O973" s="10">
        <v>8.6762999999999995</v>
      </c>
      <c r="P973" s="10">
        <v>4.3920900000000005</v>
      </c>
      <c r="Q973" s="10">
        <v>5.7149000000000001</v>
      </c>
    </row>
    <row r="974" spans="1:17" x14ac:dyDescent="0.2">
      <c r="A974">
        <v>970</v>
      </c>
      <c r="B974" s="10">
        <v>1.6275999999999999</v>
      </c>
      <c r="C974" s="10">
        <v>4.0762617766397415</v>
      </c>
      <c r="D974" s="10">
        <v>2.0041000000000002</v>
      </c>
      <c r="E974" s="10">
        <v>2.6320000000000001</v>
      </c>
      <c r="F974" s="10">
        <v>2.0083287671232877</v>
      </c>
      <c r="G974" s="10">
        <v>3.1750000000000003</v>
      </c>
      <c r="H974" s="10">
        <v>2.5819200000000002</v>
      </c>
      <c r="I974" s="10">
        <v>2.9340000000000002</v>
      </c>
      <c r="J974" s="10">
        <v>2.5964</v>
      </c>
      <c r="K974" s="10">
        <v>5.9589999999999996</v>
      </c>
      <c r="L974" s="10">
        <v>2.9954999999999998</v>
      </c>
      <c r="M974" s="10">
        <v>4.0789999999999997</v>
      </c>
      <c r="N974" s="10">
        <v>3.4570000000000003</v>
      </c>
      <c r="O974" s="10">
        <v>8.6890000000000001</v>
      </c>
      <c r="P974" s="10">
        <v>4.4016999999999999</v>
      </c>
      <c r="Q974" s="10">
        <v>5.7270000000000003</v>
      </c>
    </row>
    <row r="975" spans="1:17" x14ac:dyDescent="0.2">
      <c r="A975">
        <v>971</v>
      </c>
      <c r="B975" s="10">
        <v>1.6308799999999999</v>
      </c>
      <c r="C975" s="10">
        <v>4.081675272973972</v>
      </c>
      <c r="D975" s="10">
        <v>2.00813</v>
      </c>
      <c r="E975" s="10">
        <v>2.6373000000000002</v>
      </c>
      <c r="F975" s="10">
        <v>2.013972602739726</v>
      </c>
      <c r="G975" s="10">
        <v>3.1815000000000002</v>
      </c>
      <c r="H975" s="10">
        <v>2.5873759999999999</v>
      </c>
      <c r="I975" s="10">
        <v>2.9401999999999999</v>
      </c>
      <c r="J975" s="10">
        <v>2.6029200000000001</v>
      </c>
      <c r="K975" s="10">
        <v>5.9676999999999998</v>
      </c>
      <c r="L975" s="10">
        <v>3.0022500000000001</v>
      </c>
      <c r="M975" s="10">
        <v>4.0876999999999999</v>
      </c>
      <c r="N975" s="10">
        <v>3.4651000000000001</v>
      </c>
      <c r="O975" s="10">
        <v>8.7017000000000007</v>
      </c>
      <c r="P975" s="10">
        <v>4.4113100000000003</v>
      </c>
      <c r="Q975" s="10">
        <v>5.7390999999999996</v>
      </c>
    </row>
    <row r="976" spans="1:17" x14ac:dyDescent="0.2">
      <c r="A976">
        <v>972</v>
      </c>
      <c r="B976" s="10">
        <v>1.6341600000000001</v>
      </c>
      <c r="C976" s="10">
        <v>4.0870887693082034</v>
      </c>
      <c r="D976" s="10">
        <v>2.0121600000000002</v>
      </c>
      <c r="E976" s="10">
        <v>2.6425999999999998</v>
      </c>
      <c r="F976" s="10">
        <v>2.0196164383561643</v>
      </c>
      <c r="G976" s="10">
        <v>3.1880000000000002</v>
      </c>
      <c r="H976" s="10">
        <v>2.592832</v>
      </c>
      <c r="I976" s="10">
        <v>2.9464000000000001</v>
      </c>
      <c r="J976" s="10">
        <v>2.6094399999999998</v>
      </c>
      <c r="K976" s="10">
        <v>5.9763999999999999</v>
      </c>
      <c r="L976" s="10">
        <v>3.0089999999999999</v>
      </c>
      <c r="M976" s="10">
        <v>4.0964</v>
      </c>
      <c r="N976" s="10">
        <v>3.4732000000000003</v>
      </c>
      <c r="O976" s="10">
        <v>8.7143999999999995</v>
      </c>
      <c r="P976" s="10">
        <v>4.4209200000000006</v>
      </c>
      <c r="Q976" s="10">
        <v>5.7511999999999999</v>
      </c>
    </row>
    <row r="977" spans="1:17" x14ac:dyDescent="0.2">
      <c r="A977">
        <v>973</v>
      </c>
      <c r="B977" s="10">
        <v>1.63744</v>
      </c>
      <c r="C977" s="10">
        <v>4.0925022656424339</v>
      </c>
      <c r="D977" s="10">
        <v>2.0161899999999999</v>
      </c>
      <c r="E977" s="10">
        <v>2.6478999999999999</v>
      </c>
      <c r="F977" s="10">
        <v>2.0252602739726027</v>
      </c>
      <c r="G977" s="10">
        <v>3.1945000000000001</v>
      </c>
      <c r="H977" s="10">
        <v>2.5982880000000002</v>
      </c>
      <c r="I977" s="10">
        <v>2.9525999999999999</v>
      </c>
      <c r="J977" s="10">
        <v>2.6159599999999998</v>
      </c>
      <c r="K977" s="10">
        <v>5.9851000000000001</v>
      </c>
      <c r="L977" s="10">
        <v>3.0157500000000002</v>
      </c>
      <c r="M977" s="10">
        <v>4.1051000000000002</v>
      </c>
      <c r="N977" s="10">
        <v>3.4813000000000001</v>
      </c>
      <c r="O977" s="10">
        <v>8.7271000000000001</v>
      </c>
      <c r="P977" s="10">
        <v>4.4305300000000001</v>
      </c>
      <c r="Q977" s="10">
        <v>5.7633000000000001</v>
      </c>
    </row>
    <row r="978" spans="1:17" x14ac:dyDescent="0.2">
      <c r="A978">
        <v>974</v>
      </c>
      <c r="B978" s="10">
        <v>1.64072</v>
      </c>
      <c r="C978" s="10">
        <v>4.0979157619766644</v>
      </c>
      <c r="D978" s="10">
        <v>2.0202200000000001</v>
      </c>
      <c r="E978" s="10">
        <v>2.6532</v>
      </c>
      <c r="F978" s="10">
        <v>2.030904109589041</v>
      </c>
      <c r="G978" s="10">
        <v>3.2010000000000001</v>
      </c>
      <c r="H978" s="10">
        <v>2.6037440000000003</v>
      </c>
      <c r="I978" s="10">
        <v>2.9588000000000001</v>
      </c>
      <c r="J978" s="10">
        <v>2.6224799999999999</v>
      </c>
      <c r="K978" s="10">
        <v>5.9937999999999994</v>
      </c>
      <c r="L978" s="10">
        <v>3.0225</v>
      </c>
      <c r="M978" s="10">
        <v>4.1138000000000003</v>
      </c>
      <c r="N978" s="10">
        <v>3.4894000000000003</v>
      </c>
      <c r="O978" s="10">
        <v>8.7398000000000007</v>
      </c>
      <c r="P978" s="10">
        <v>4.4401400000000004</v>
      </c>
      <c r="Q978" s="10">
        <v>5.7753999999999994</v>
      </c>
    </row>
    <row r="979" spans="1:17" x14ac:dyDescent="0.2">
      <c r="A979">
        <v>975</v>
      </c>
      <c r="B979" s="10">
        <v>1.6439999999999999</v>
      </c>
      <c r="C979" s="10">
        <v>4.1033292583108958</v>
      </c>
      <c r="D979" s="10">
        <v>2.0242499999999999</v>
      </c>
      <c r="E979" s="10">
        <v>2.6585000000000001</v>
      </c>
      <c r="F979" s="10">
        <v>2.0365479452054793</v>
      </c>
      <c r="G979" s="10">
        <v>3.2075</v>
      </c>
      <c r="H979" s="10">
        <v>2.6092</v>
      </c>
      <c r="I979" s="10">
        <v>2.9649999999999999</v>
      </c>
      <c r="J979" s="10">
        <v>2.629</v>
      </c>
      <c r="K979" s="10">
        <v>6.0024999999999995</v>
      </c>
      <c r="L979" s="10">
        <v>3.0292500000000002</v>
      </c>
      <c r="M979" s="10">
        <v>4.1224999999999996</v>
      </c>
      <c r="N979" s="10">
        <v>3.4975000000000001</v>
      </c>
      <c r="O979" s="10">
        <v>8.7524999999999995</v>
      </c>
      <c r="P979" s="10">
        <v>4.4497499999999999</v>
      </c>
      <c r="Q979" s="10">
        <v>5.7874999999999996</v>
      </c>
    </row>
    <row r="980" spans="1:17" x14ac:dyDescent="0.2">
      <c r="A980">
        <v>976</v>
      </c>
      <c r="B980" s="10">
        <v>1.6472799999999999</v>
      </c>
      <c r="C980" s="10">
        <v>4.1087427546451263</v>
      </c>
      <c r="D980" s="10">
        <v>2.0282800000000001</v>
      </c>
      <c r="E980" s="10">
        <v>2.6638000000000002</v>
      </c>
      <c r="F980" s="10">
        <v>2.0421917808219177</v>
      </c>
      <c r="G980" s="10">
        <v>3.214</v>
      </c>
      <c r="H980" s="10">
        <v>2.6146560000000001</v>
      </c>
      <c r="I980" s="10">
        <v>2.9712000000000001</v>
      </c>
      <c r="J980" s="10">
        <v>2.6355200000000001</v>
      </c>
      <c r="K980" s="10">
        <v>6.0111999999999997</v>
      </c>
      <c r="L980" s="10">
        <v>3.036</v>
      </c>
      <c r="M980" s="10">
        <v>4.1311999999999998</v>
      </c>
      <c r="N980" s="10">
        <v>3.5056000000000003</v>
      </c>
      <c r="O980" s="10">
        <v>8.7652000000000001</v>
      </c>
      <c r="P980" s="10">
        <v>4.4593600000000002</v>
      </c>
      <c r="Q980" s="10">
        <v>5.7995999999999999</v>
      </c>
    </row>
    <row r="981" spans="1:17" x14ac:dyDescent="0.2">
      <c r="A981">
        <v>977</v>
      </c>
      <c r="B981" s="10">
        <v>1.65056</v>
      </c>
      <c r="C981" s="10">
        <v>4.1141562509793577</v>
      </c>
      <c r="D981" s="10">
        <v>2.0323099999999998</v>
      </c>
      <c r="E981" s="10">
        <v>2.6690999999999998</v>
      </c>
      <c r="F981" s="10">
        <v>2.047835616438356</v>
      </c>
      <c r="G981" s="10">
        <v>3.2204999999999999</v>
      </c>
      <c r="H981" s="10">
        <v>2.6201120000000002</v>
      </c>
      <c r="I981" s="10">
        <v>2.9774000000000003</v>
      </c>
      <c r="J981" s="10">
        <v>2.6420399999999997</v>
      </c>
      <c r="K981" s="10">
        <v>6.0198999999999998</v>
      </c>
      <c r="L981" s="10">
        <v>3.0427499999999998</v>
      </c>
      <c r="M981" s="10">
        <v>4.1398999999999999</v>
      </c>
      <c r="N981" s="10">
        <v>3.5137</v>
      </c>
      <c r="O981" s="10">
        <v>8.7779000000000007</v>
      </c>
      <c r="P981" s="10">
        <v>4.4689700000000006</v>
      </c>
      <c r="Q981" s="10">
        <v>5.8117000000000001</v>
      </c>
    </row>
    <row r="982" spans="1:17" x14ac:dyDescent="0.2">
      <c r="A982">
        <v>978</v>
      </c>
      <c r="B982" s="10">
        <v>1.65384</v>
      </c>
      <c r="C982" s="10">
        <v>4.1195697473135882</v>
      </c>
      <c r="D982" s="10">
        <v>2.03634</v>
      </c>
      <c r="E982" s="10">
        <v>2.6743999999999999</v>
      </c>
      <c r="F982" s="10">
        <v>2.0534794520547948</v>
      </c>
      <c r="G982" s="10">
        <v>3.2270000000000003</v>
      </c>
      <c r="H982" s="10">
        <v>2.6255679999999999</v>
      </c>
      <c r="I982" s="10">
        <v>2.9836</v>
      </c>
      <c r="J982" s="10">
        <v>2.6485599999999998</v>
      </c>
      <c r="K982" s="10">
        <v>6.0286</v>
      </c>
      <c r="L982" s="10">
        <v>3.0495000000000001</v>
      </c>
      <c r="M982" s="10">
        <v>4.1486000000000001</v>
      </c>
      <c r="N982" s="10">
        <v>3.5218000000000003</v>
      </c>
      <c r="O982" s="10">
        <v>8.7905999999999995</v>
      </c>
      <c r="P982" s="10">
        <v>4.47858</v>
      </c>
      <c r="Q982" s="10">
        <v>5.8238000000000003</v>
      </c>
    </row>
    <row r="983" spans="1:17" x14ac:dyDescent="0.2">
      <c r="A983">
        <v>979</v>
      </c>
      <c r="B983" s="10">
        <v>1.6571199999999999</v>
      </c>
      <c r="C983" s="10">
        <v>4.1249832436478187</v>
      </c>
      <c r="D983" s="10">
        <v>2.0403699999999998</v>
      </c>
      <c r="E983" s="10">
        <v>2.6797</v>
      </c>
      <c r="F983" s="10">
        <v>2.0591232876712331</v>
      </c>
      <c r="G983" s="10">
        <v>3.2335000000000003</v>
      </c>
      <c r="H983" s="10">
        <v>2.631024</v>
      </c>
      <c r="I983" s="10">
        <v>2.9898000000000002</v>
      </c>
      <c r="J983" s="10">
        <v>2.6550799999999999</v>
      </c>
      <c r="K983" s="10">
        <v>6.0373000000000001</v>
      </c>
      <c r="L983" s="10">
        <v>3.0562499999999999</v>
      </c>
      <c r="M983" s="10">
        <v>4.1573000000000002</v>
      </c>
      <c r="N983" s="10">
        <v>3.5299</v>
      </c>
      <c r="O983" s="10">
        <v>8.8033000000000001</v>
      </c>
      <c r="P983" s="10">
        <v>4.4881900000000003</v>
      </c>
      <c r="Q983" s="10">
        <v>5.8358999999999996</v>
      </c>
    </row>
    <row r="984" spans="1:17" x14ac:dyDescent="0.2">
      <c r="A984">
        <v>980</v>
      </c>
      <c r="B984" s="10">
        <v>1.6603999999999999</v>
      </c>
      <c r="C984" s="10">
        <v>4.13039673998205</v>
      </c>
      <c r="D984" s="10">
        <v>2.0444</v>
      </c>
      <c r="E984" s="10">
        <v>2.6850000000000001</v>
      </c>
      <c r="F984" s="10">
        <v>2.0647671232876714</v>
      </c>
      <c r="G984" s="10">
        <v>3.24</v>
      </c>
      <c r="H984" s="10">
        <v>2.6364800000000002</v>
      </c>
      <c r="I984" s="10">
        <v>2.996</v>
      </c>
      <c r="J984" s="10">
        <v>2.6616</v>
      </c>
      <c r="K984" s="10">
        <v>6.0459999999999994</v>
      </c>
      <c r="L984" s="10">
        <v>3.0630000000000002</v>
      </c>
      <c r="M984" s="10">
        <v>4.1660000000000004</v>
      </c>
      <c r="N984" s="10">
        <v>3.5380000000000003</v>
      </c>
      <c r="O984" s="10">
        <v>8.8160000000000007</v>
      </c>
      <c r="P984" s="10">
        <v>4.4978000000000007</v>
      </c>
      <c r="Q984" s="10">
        <v>5.8479999999999999</v>
      </c>
    </row>
    <row r="985" spans="1:17" x14ac:dyDescent="0.2">
      <c r="A985">
        <v>981</v>
      </c>
      <c r="B985" s="10">
        <v>1.66368</v>
      </c>
      <c r="C985" s="10">
        <v>4.1358102363162805</v>
      </c>
      <c r="D985" s="10">
        <v>2.0484300000000002</v>
      </c>
      <c r="E985" s="10">
        <v>2.6903000000000001</v>
      </c>
      <c r="F985" s="10">
        <v>2.0704109589041098</v>
      </c>
      <c r="G985" s="10">
        <v>3.2465000000000002</v>
      </c>
      <c r="H985" s="10">
        <v>2.6419360000000003</v>
      </c>
      <c r="I985" s="10">
        <v>3.0022000000000002</v>
      </c>
      <c r="J985" s="10">
        <v>2.66812</v>
      </c>
      <c r="K985" s="10">
        <v>6.0546999999999995</v>
      </c>
      <c r="L985" s="10">
        <v>3.06975</v>
      </c>
      <c r="M985" s="10">
        <v>4.1746999999999996</v>
      </c>
      <c r="N985" s="10">
        <v>3.5461</v>
      </c>
      <c r="O985" s="10">
        <v>8.8286999999999995</v>
      </c>
      <c r="P985" s="10">
        <v>4.5074100000000001</v>
      </c>
      <c r="Q985" s="10">
        <v>5.8601000000000001</v>
      </c>
    </row>
    <row r="986" spans="1:17" x14ac:dyDescent="0.2">
      <c r="A986">
        <v>982</v>
      </c>
      <c r="B986" s="10">
        <v>1.66696</v>
      </c>
      <c r="C986" s="10">
        <v>4.1412237326505119</v>
      </c>
      <c r="D986" s="10">
        <v>2.05246</v>
      </c>
      <c r="E986" s="10">
        <v>2.6955999999999998</v>
      </c>
      <c r="F986" s="10">
        <v>2.0760547945205481</v>
      </c>
      <c r="G986" s="10">
        <v>3.2530000000000001</v>
      </c>
      <c r="H986" s="10">
        <v>2.647392</v>
      </c>
      <c r="I986" s="10">
        <v>3.0084</v>
      </c>
      <c r="J986" s="10">
        <v>2.6746399999999997</v>
      </c>
      <c r="K986" s="10">
        <v>6.0633999999999997</v>
      </c>
      <c r="L986" s="10">
        <v>3.0764999999999998</v>
      </c>
      <c r="M986" s="10">
        <v>4.1833999999999998</v>
      </c>
      <c r="N986" s="10">
        <v>3.5542000000000002</v>
      </c>
      <c r="O986" s="10">
        <v>8.8414000000000001</v>
      </c>
      <c r="P986" s="10">
        <v>4.5170200000000005</v>
      </c>
      <c r="Q986" s="10">
        <v>5.8721999999999994</v>
      </c>
    </row>
    <row r="987" spans="1:17" x14ac:dyDescent="0.2">
      <c r="A987">
        <v>983</v>
      </c>
      <c r="B987" s="10">
        <v>1.6702399999999999</v>
      </c>
      <c r="C987" s="10">
        <v>4.1466372289847424</v>
      </c>
      <c r="D987" s="10">
        <v>2.0564900000000002</v>
      </c>
      <c r="E987" s="10">
        <v>2.7008999999999999</v>
      </c>
      <c r="F987" s="10">
        <v>2.0816986301369864</v>
      </c>
      <c r="G987" s="10">
        <v>3.2595000000000001</v>
      </c>
      <c r="H987" s="10">
        <v>2.6528480000000001</v>
      </c>
      <c r="I987" s="10">
        <v>3.0146000000000002</v>
      </c>
      <c r="J987" s="10">
        <v>2.6811599999999998</v>
      </c>
      <c r="K987" s="10">
        <v>6.0720999999999998</v>
      </c>
      <c r="L987" s="10">
        <v>3.08325</v>
      </c>
      <c r="M987" s="10">
        <v>4.1920999999999999</v>
      </c>
      <c r="N987" s="10">
        <v>3.5623</v>
      </c>
      <c r="O987" s="10">
        <v>8.8541000000000007</v>
      </c>
      <c r="P987" s="10">
        <v>4.5266299999999999</v>
      </c>
      <c r="Q987" s="10">
        <v>5.8842999999999996</v>
      </c>
    </row>
    <row r="988" spans="1:17" x14ac:dyDescent="0.2">
      <c r="A988">
        <v>984</v>
      </c>
      <c r="B988" s="10">
        <v>1.6735199999999999</v>
      </c>
      <c r="C988" s="10">
        <v>4.1520507253189729</v>
      </c>
      <c r="D988" s="10">
        <v>2.0605199999999999</v>
      </c>
      <c r="E988" s="10">
        <v>2.7061999999999999</v>
      </c>
      <c r="F988" s="10">
        <v>2.0873424657534247</v>
      </c>
      <c r="G988" s="10">
        <v>3.266</v>
      </c>
      <c r="H988" s="10">
        <v>2.6583040000000002</v>
      </c>
      <c r="I988" s="10">
        <v>3.0207999999999999</v>
      </c>
      <c r="J988" s="10">
        <v>2.6876799999999998</v>
      </c>
      <c r="K988" s="10">
        <v>6.0808</v>
      </c>
      <c r="L988" s="10">
        <v>3.09</v>
      </c>
      <c r="M988" s="10">
        <v>4.2008000000000001</v>
      </c>
      <c r="N988" s="10">
        <v>3.5704000000000002</v>
      </c>
      <c r="O988" s="10">
        <v>8.8667999999999996</v>
      </c>
      <c r="P988" s="10">
        <v>4.5362400000000003</v>
      </c>
      <c r="Q988" s="10">
        <v>5.8963999999999999</v>
      </c>
    </row>
    <row r="989" spans="1:17" x14ac:dyDescent="0.2">
      <c r="A989">
        <v>985</v>
      </c>
      <c r="B989" s="10">
        <v>1.6768000000000001</v>
      </c>
      <c r="C989" s="10">
        <v>4.1574642216532043</v>
      </c>
      <c r="D989" s="10">
        <v>2.0645500000000001</v>
      </c>
      <c r="E989" s="10">
        <v>2.7115</v>
      </c>
      <c r="F989" s="10">
        <v>2.0929863013698631</v>
      </c>
      <c r="G989" s="10">
        <v>3.2725</v>
      </c>
      <c r="H989" s="10">
        <v>2.6637599999999999</v>
      </c>
      <c r="I989" s="10">
        <v>3.0270000000000001</v>
      </c>
      <c r="J989" s="10">
        <v>2.6941999999999999</v>
      </c>
      <c r="K989" s="10">
        <v>6.0895000000000001</v>
      </c>
      <c r="L989" s="10">
        <v>3.0967500000000001</v>
      </c>
      <c r="M989" s="10">
        <v>4.2095000000000002</v>
      </c>
      <c r="N989" s="10">
        <v>3.5785</v>
      </c>
      <c r="O989" s="10">
        <v>8.8795000000000002</v>
      </c>
      <c r="P989" s="10">
        <v>4.5458500000000006</v>
      </c>
      <c r="Q989" s="10">
        <v>5.9085000000000001</v>
      </c>
    </row>
    <row r="990" spans="1:17" x14ac:dyDescent="0.2">
      <c r="A990">
        <v>986</v>
      </c>
      <c r="B990" s="10">
        <v>1.68008</v>
      </c>
      <c r="C990" s="10">
        <v>4.1628777179874348</v>
      </c>
      <c r="D990" s="10">
        <v>2.0685799999999999</v>
      </c>
      <c r="E990" s="10">
        <v>2.7168000000000001</v>
      </c>
      <c r="F990" s="10">
        <v>2.0986301369863014</v>
      </c>
      <c r="G990" s="10">
        <v>3.2789999999999999</v>
      </c>
      <c r="H990" s="10">
        <v>2.669216</v>
      </c>
      <c r="I990" s="10">
        <v>3.0331999999999999</v>
      </c>
      <c r="J990" s="10">
        <v>2.70072</v>
      </c>
      <c r="K990" s="10">
        <v>6.0981999999999994</v>
      </c>
      <c r="L990" s="10">
        <v>3.1034999999999999</v>
      </c>
      <c r="M990" s="10">
        <v>4.2181999999999995</v>
      </c>
      <c r="N990" s="10">
        <v>3.5866000000000002</v>
      </c>
      <c r="O990" s="10">
        <v>8.8922000000000008</v>
      </c>
      <c r="P990" s="10">
        <v>4.5554600000000001</v>
      </c>
      <c r="Q990" s="10">
        <v>5.9206000000000003</v>
      </c>
    </row>
    <row r="991" spans="1:17" x14ac:dyDescent="0.2">
      <c r="A991">
        <v>987</v>
      </c>
      <c r="B991" s="10">
        <v>1.68336</v>
      </c>
      <c r="C991" s="10">
        <v>4.1682912143216662</v>
      </c>
      <c r="D991" s="10">
        <v>2.0726100000000001</v>
      </c>
      <c r="E991" s="10">
        <v>2.7220999999999997</v>
      </c>
      <c r="F991" s="10">
        <v>2.1042739726027397</v>
      </c>
      <c r="G991" s="10">
        <v>3.2855000000000003</v>
      </c>
      <c r="H991" s="10">
        <v>2.6746720000000002</v>
      </c>
      <c r="I991" s="10">
        <v>3.0394000000000001</v>
      </c>
      <c r="J991" s="10">
        <v>2.7072399999999996</v>
      </c>
      <c r="K991" s="10">
        <v>6.1068999999999996</v>
      </c>
      <c r="L991" s="10">
        <v>3.1102500000000002</v>
      </c>
      <c r="M991" s="10">
        <v>4.2268999999999997</v>
      </c>
      <c r="N991" s="10">
        <v>3.5947</v>
      </c>
      <c r="O991" s="10">
        <v>8.9048999999999996</v>
      </c>
      <c r="P991" s="10">
        <v>4.5650700000000004</v>
      </c>
      <c r="Q991" s="10">
        <v>5.9326999999999996</v>
      </c>
    </row>
    <row r="992" spans="1:17" x14ac:dyDescent="0.2">
      <c r="A992">
        <v>988</v>
      </c>
      <c r="B992" s="10">
        <v>1.6866399999999999</v>
      </c>
      <c r="C992" s="10">
        <v>4.1737047106558967</v>
      </c>
      <c r="D992" s="10">
        <v>2.0766399999999998</v>
      </c>
      <c r="E992" s="10">
        <v>2.7273999999999998</v>
      </c>
      <c r="F992" s="10">
        <v>2.1099178082191781</v>
      </c>
      <c r="G992" s="10">
        <v>3.2920000000000003</v>
      </c>
      <c r="H992" s="10">
        <v>2.6801279999999998</v>
      </c>
      <c r="I992" s="10">
        <v>3.0456000000000003</v>
      </c>
      <c r="J992" s="10">
        <v>2.7137599999999997</v>
      </c>
      <c r="K992" s="10">
        <v>6.1155999999999997</v>
      </c>
      <c r="L992" s="10">
        <v>3.117</v>
      </c>
      <c r="M992" s="10">
        <v>4.2355999999999998</v>
      </c>
      <c r="N992" s="10">
        <v>3.6028000000000002</v>
      </c>
      <c r="O992" s="10">
        <v>8.9176000000000002</v>
      </c>
      <c r="P992" s="10">
        <v>4.5746800000000007</v>
      </c>
      <c r="Q992" s="10">
        <v>5.9447999999999999</v>
      </c>
    </row>
    <row r="993" spans="1:17" x14ac:dyDescent="0.2">
      <c r="A993">
        <v>989</v>
      </c>
      <c r="B993" s="10">
        <v>1.6899199999999999</v>
      </c>
      <c r="C993" s="10">
        <v>4.1791182069901271</v>
      </c>
      <c r="D993" s="10">
        <v>2.08067</v>
      </c>
      <c r="E993" s="10">
        <v>2.7326999999999999</v>
      </c>
      <c r="F993" s="10">
        <v>2.1155616438356164</v>
      </c>
      <c r="G993" s="10">
        <v>3.2985000000000002</v>
      </c>
      <c r="H993" s="10">
        <v>2.685584</v>
      </c>
      <c r="I993" s="10">
        <v>3.0518000000000001</v>
      </c>
      <c r="J993" s="10">
        <v>2.7202799999999998</v>
      </c>
      <c r="K993" s="10">
        <v>6.1242999999999999</v>
      </c>
      <c r="L993" s="10">
        <v>3.1237499999999998</v>
      </c>
      <c r="M993" s="10">
        <v>4.2443</v>
      </c>
      <c r="N993" s="10">
        <v>3.6109</v>
      </c>
      <c r="O993" s="10">
        <v>8.9303000000000008</v>
      </c>
      <c r="P993" s="10">
        <v>4.5842900000000002</v>
      </c>
      <c r="Q993" s="10">
        <v>5.9569000000000001</v>
      </c>
    </row>
    <row r="994" spans="1:17" x14ac:dyDescent="0.2">
      <c r="A994">
        <v>990</v>
      </c>
      <c r="B994" s="10">
        <v>1.6932</v>
      </c>
      <c r="C994" s="10">
        <v>4.1845317033243585</v>
      </c>
      <c r="D994" s="10">
        <v>2.0846999999999998</v>
      </c>
      <c r="E994" s="10">
        <v>2.738</v>
      </c>
      <c r="F994" s="10">
        <v>2.1212054794520547</v>
      </c>
      <c r="G994" s="10">
        <v>3.3050000000000002</v>
      </c>
      <c r="H994" s="10">
        <v>2.6910400000000001</v>
      </c>
      <c r="I994" s="10">
        <v>3.0580000000000003</v>
      </c>
      <c r="J994" s="10">
        <v>2.7267999999999999</v>
      </c>
      <c r="K994" s="10">
        <v>6.133</v>
      </c>
      <c r="L994" s="10">
        <v>3.1305000000000001</v>
      </c>
      <c r="M994" s="10">
        <v>4.2530000000000001</v>
      </c>
      <c r="N994" s="10">
        <v>3.6190000000000002</v>
      </c>
      <c r="O994" s="10">
        <v>8.9429999999999996</v>
      </c>
      <c r="P994" s="10">
        <v>4.5939000000000005</v>
      </c>
      <c r="Q994" s="10">
        <v>5.9689999999999994</v>
      </c>
    </row>
    <row r="995" spans="1:17" x14ac:dyDescent="0.2">
      <c r="A995">
        <v>991</v>
      </c>
      <c r="B995" s="10">
        <v>1.69648</v>
      </c>
      <c r="C995" s="10">
        <v>4.189945199658589</v>
      </c>
      <c r="D995" s="10">
        <v>2.08873</v>
      </c>
      <c r="E995" s="10">
        <v>2.7433000000000001</v>
      </c>
      <c r="F995" s="10">
        <v>2.1268493150684931</v>
      </c>
      <c r="G995" s="10">
        <v>3.3115000000000001</v>
      </c>
      <c r="H995" s="10">
        <v>2.6964960000000002</v>
      </c>
      <c r="I995" s="10">
        <v>3.0642</v>
      </c>
      <c r="J995" s="10">
        <v>2.73332</v>
      </c>
      <c r="K995" s="10">
        <v>6.1417000000000002</v>
      </c>
      <c r="L995" s="10">
        <v>3.1372499999999999</v>
      </c>
      <c r="M995" s="10">
        <v>4.2617000000000003</v>
      </c>
      <c r="N995" s="10">
        <v>3.6271</v>
      </c>
      <c r="O995" s="10">
        <v>8.9557000000000002</v>
      </c>
      <c r="P995" s="10">
        <v>4.60351</v>
      </c>
      <c r="Q995" s="10">
        <v>5.9810999999999996</v>
      </c>
    </row>
    <row r="996" spans="1:17" x14ac:dyDescent="0.2">
      <c r="A996">
        <v>992</v>
      </c>
      <c r="B996" s="10">
        <v>1.6997599999999999</v>
      </c>
      <c r="C996" s="10">
        <v>4.1953586959928204</v>
      </c>
      <c r="D996" s="10">
        <v>2.0927600000000002</v>
      </c>
      <c r="E996" s="10">
        <v>2.7486000000000002</v>
      </c>
      <c r="F996" s="10">
        <v>2.1324931506849314</v>
      </c>
      <c r="G996" s="10">
        <v>3.3180000000000001</v>
      </c>
      <c r="H996" s="10">
        <v>2.7019519999999999</v>
      </c>
      <c r="I996" s="10">
        <v>3.0704000000000002</v>
      </c>
      <c r="J996" s="10">
        <v>2.7398400000000001</v>
      </c>
      <c r="K996" s="10">
        <v>6.1503999999999994</v>
      </c>
      <c r="L996" s="10">
        <v>3.1440000000000001</v>
      </c>
      <c r="M996" s="10">
        <v>4.2703999999999995</v>
      </c>
      <c r="N996" s="10">
        <v>3.6352000000000002</v>
      </c>
      <c r="O996" s="10">
        <v>8.9684000000000008</v>
      </c>
      <c r="P996" s="10">
        <v>4.6131200000000003</v>
      </c>
      <c r="Q996" s="10">
        <v>5.9931999999999999</v>
      </c>
    </row>
    <row r="997" spans="1:17" x14ac:dyDescent="0.2">
      <c r="A997">
        <v>993</v>
      </c>
      <c r="B997" s="10">
        <v>1.7030399999999999</v>
      </c>
      <c r="C997" s="10">
        <v>4.2007721923270509</v>
      </c>
      <c r="D997" s="10">
        <v>2.0967899999999999</v>
      </c>
      <c r="E997" s="10">
        <v>2.7538999999999998</v>
      </c>
      <c r="F997" s="10">
        <v>2.1381369863013697</v>
      </c>
      <c r="G997" s="10">
        <v>3.3245</v>
      </c>
      <c r="H997" s="10">
        <v>2.707408</v>
      </c>
      <c r="I997" s="10">
        <v>3.0766</v>
      </c>
      <c r="J997" s="10">
        <v>2.7463599999999997</v>
      </c>
      <c r="K997" s="10">
        <v>6.1590999999999996</v>
      </c>
      <c r="L997" s="10">
        <v>3.1507499999999999</v>
      </c>
      <c r="M997" s="10">
        <v>4.2790999999999997</v>
      </c>
      <c r="N997" s="10">
        <v>3.6433</v>
      </c>
      <c r="O997" s="10">
        <v>8.9810999999999996</v>
      </c>
      <c r="P997" s="10">
        <v>4.6227300000000007</v>
      </c>
      <c r="Q997" s="10">
        <v>6.0053000000000001</v>
      </c>
    </row>
    <row r="998" spans="1:17" x14ac:dyDescent="0.2">
      <c r="A998">
        <v>994</v>
      </c>
      <c r="B998" s="10">
        <v>1.7063200000000001</v>
      </c>
      <c r="C998" s="10">
        <v>4.2061856886612823</v>
      </c>
      <c r="D998" s="10">
        <v>2.1008200000000001</v>
      </c>
      <c r="E998" s="10">
        <v>2.7591999999999999</v>
      </c>
      <c r="F998" s="10">
        <v>2.1437808219178081</v>
      </c>
      <c r="G998" s="10">
        <v>3.331</v>
      </c>
      <c r="H998" s="10">
        <v>2.7128640000000002</v>
      </c>
      <c r="I998" s="10">
        <v>3.0828000000000002</v>
      </c>
      <c r="J998" s="10">
        <v>2.7528799999999998</v>
      </c>
      <c r="K998" s="10">
        <v>6.1677999999999997</v>
      </c>
      <c r="L998" s="10">
        <v>3.1574999999999998</v>
      </c>
      <c r="M998" s="10">
        <v>4.2877999999999998</v>
      </c>
      <c r="N998" s="10">
        <v>3.6514000000000002</v>
      </c>
      <c r="O998" s="10">
        <v>8.9938000000000002</v>
      </c>
      <c r="P998" s="10">
        <v>4.6323400000000001</v>
      </c>
      <c r="Q998" s="10">
        <v>6.0174000000000003</v>
      </c>
    </row>
    <row r="999" spans="1:17" x14ac:dyDescent="0.2">
      <c r="A999">
        <v>995</v>
      </c>
      <c r="B999" s="10">
        <v>1.7096</v>
      </c>
      <c r="C999" s="10">
        <v>4.2115991849955128</v>
      </c>
      <c r="D999" s="10">
        <v>2.1048499999999999</v>
      </c>
      <c r="E999" s="10">
        <v>2.7645</v>
      </c>
      <c r="F999" s="10">
        <v>2.1494246575342468</v>
      </c>
      <c r="G999" s="10">
        <v>3.3374999999999999</v>
      </c>
      <c r="H999" s="10">
        <v>2.7183199999999998</v>
      </c>
      <c r="I999" s="10">
        <v>3.089</v>
      </c>
      <c r="J999" s="10">
        <v>2.7593999999999999</v>
      </c>
      <c r="K999" s="10">
        <v>6.1764999999999999</v>
      </c>
      <c r="L999" s="10">
        <v>3.16425</v>
      </c>
      <c r="M999" s="10">
        <v>4.2965</v>
      </c>
      <c r="N999" s="10">
        <v>3.6595</v>
      </c>
      <c r="O999" s="10">
        <v>9.0065000000000008</v>
      </c>
      <c r="P999" s="10">
        <v>4.6419500000000005</v>
      </c>
      <c r="Q999" s="10">
        <v>6.0294999999999996</v>
      </c>
    </row>
    <row r="1000" spans="1:17" x14ac:dyDescent="0.2">
      <c r="A1000">
        <v>996</v>
      </c>
      <c r="B1000" s="10">
        <v>1.71288</v>
      </c>
      <c r="C1000" s="10">
        <v>4.2170126813297433</v>
      </c>
      <c r="D1000" s="10">
        <v>2.1088800000000001</v>
      </c>
      <c r="E1000" s="10">
        <v>2.7698</v>
      </c>
      <c r="F1000" s="10">
        <v>2.1550684931506852</v>
      </c>
      <c r="G1000" s="10">
        <v>3.3440000000000003</v>
      </c>
      <c r="H1000" s="10">
        <v>2.723776</v>
      </c>
      <c r="I1000" s="10">
        <v>3.0952000000000002</v>
      </c>
      <c r="J1000" s="10">
        <v>2.7659199999999999</v>
      </c>
      <c r="K1000" s="10">
        <v>6.1852</v>
      </c>
      <c r="L1000" s="10">
        <v>3.1709999999999998</v>
      </c>
      <c r="M1000" s="10">
        <v>4.3052000000000001</v>
      </c>
      <c r="N1000" s="10">
        <v>3.6676000000000002</v>
      </c>
      <c r="O1000" s="10">
        <v>9.0191999999999997</v>
      </c>
      <c r="P1000" s="10">
        <v>4.6515600000000008</v>
      </c>
      <c r="Q1000" s="10">
        <v>6.0415999999999999</v>
      </c>
    </row>
    <row r="1001" spans="1:17" x14ac:dyDescent="0.2">
      <c r="A1001">
        <v>997</v>
      </c>
      <c r="B1001" s="10">
        <v>1.7161599999999999</v>
      </c>
      <c r="C1001" s="10">
        <v>4.2224261776639747</v>
      </c>
      <c r="D1001" s="10">
        <v>2.1129099999999998</v>
      </c>
      <c r="E1001" s="10">
        <v>2.7751000000000001</v>
      </c>
      <c r="F1001" s="10">
        <v>2.1607123287671235</v>
      </c>
      <c r="G1001" s="10">
        <v>3.3505000000000003</v>
      </c>
      <c r="H1001" s="10">
        <v>2.7292320000000001</v>
      </c>
      <c r="I1001" s="10">
        <v>3.1013999999999999</v>
      </c>
      <c r="J1001" s="10">
        <v>2.77244</v>
      </c>
      <c r="K1001" s="10">
        <v>6.1939000000000002</v>
      </c>
      <c r="L1001" s="10">
        <v>3.1777500000000001</v>
      </c>
      <c r="M1001" s="10">
        <v>4.3139000000000003</v>
      </c>
      <c r="N1001" s="10">
        <v>3.6757</v>
      </c>
      <c r="O1001" s="10">
        <v>9.0319000000000003</v>
      </c>
      <c r="P1001" s="10">
        <v>4.6611700000000003</v>
      </c>
      <c r="Q1001" s="10">
        <v>6.0537000000000001</v>
      </c>
    </row>
    <row r="1002" spans="1:17" x14ac:dyDescent="0.2">
      <c r="A1002">
        <v>998</v>
      </c>
      <c r="B1002" s="10">
        <v>1.7194400000000001</v>
      </c>
      <c r="C1002" s="10">
        <v>4.2278396739982051</v>
      </c>
      <c r="D1002" s="10">
        <v>2.11694</v>
      </c>
      <c r="E1002" s="10">
        <v>2.7803999999999998</v>
      </c>
      <c r="F1002" s="10">
        <v>2.1663561643835618</v>
      </c>
      <c r="G1002" s="10">
        <v>3.3570000000000002</v>
      </c>
      <c r="H1002" s="10">
        <v>2.7346880000000002</v>
      </c>
      <c r="I1002" s="10">
        <v>3.1076000000000001</v>
      </c>
      <c r="J1002" s="10">
        <v>2.7789599999999997</v>
      </c>
      <c r="K1002" s="10">
        <v>6.2025999999999994</v>
      </c>
      <c r="L1002" s="10">
        <v>3.1844999999999999</v>
      </c>
      <c r="M1002" s="10">
        <v>4.3225999999999996</v>
      </c>
      <c r="N1002" s="10">
        <v>3.6838000000000002</v>
      </c>
      <c r="O1002" s="10">
        <v>9.0446000000000009</v>
      </c>
      <c r="P1002" s="10">
        <v>4.6707800000000006</v>
      </c>
      <c r="Q1002" s="10">
        <v>6.0657999999999994</v>
      </c>
    </row>
    <row r="1003" spans="1:17" x14ac:dyDescent="0.2">
      <c r="A1003">
        <v>999</v>
      </c>
      <c r="B1003" s="10">
        <v>1.72272</v>
      </c>
      <c r="C1003" s="10">
        <v>4.2332531703324365</v>
      </c>
      <c r="D1003" s="10">
        <v>2.1209699999999998</v>
      </c>
      <c r="E1003" s="10">
        <v>2.7856999999999998</v>
      </c>
      <c r="F1003" s="10">
        <v>2.1720000000000002</v>
      </c>
      <c r="G1003" s="10">
        <v>3.3635000000000002</v>
      </c>
      <c r="H1003" s="10">
        <v>2.7401439999999999</v>
      </c>
      <c r="I1003" s="10">
        <v>3.1137999999999999</v>
      </c>
      <c r="J1003" s="10">
        <v>2.7854799999999997</v>
      </c>
      <c r="K1003" s="10">
        <v>6.2112999999999996</v>
      </c>
      <c r="L1003" s="10">
        <v>3.1912500000000001</v>
      </c>
      <c r="M1003" s="10">
        <v>4.3312999999999997</v>
      </c>
      <c r="N1003" s="10">
        <v>3.6919</v>
      </c>
      <c r="O1003" s="10">
        <v>9.0572999999999997</v>
      </c>
      <c r="P1003" s="10">
        <v>4.6803900000000001</v>
      </c>
      <c r="Q1003" s="10">
        <v>6.0778999999999996</v>
      </c>
    </row>
    <row r="1004" spans="1:17" x14ac:dyDescent="0.2">
      <c r="A1004">
        <v>1000</v>
      </c>
      <c r="B1004" s="10">
        <v>1.726</v>
      </c>
      <c r="C1004" s="10">
        <v>4.238666666666667</v>
      </c>
      <c r="D1004" s="10">
        <v>2.125</v>
      </c>
      <c r="E1004" s="10">
        <v>2.7909999999999999</v>
      </c>
      <c r="F1004" s="10">
        <v>2.1776438356164385</v>
      </c>
      <c r="G1004" s="10">
        <v>3.37</v>
      </c>
      <c r="H1004" s="10">
        <v>2.7456</v>
      </c>
      <c r="I1004" s="10">
        <v>3.12</v>
      </c>
      <c r="J1004" s="10">
        <v>2.7919999999999998</v>
      </c>
      <c r="K1004" s="10">
        <v>6.22</v>
      </c>
      <c r="L1004" s="10">
        <v>3.198</v>
      </c>
      <c r="M1004" s="10">
        <v>4.34</v>
      </c>
      <c r="N1004" s="10">
        <v>3.7</v>
      </c>
      <c r="O1004" s="10">
        <v>9.07</v>
      </c>
      <c r="P1004" s="10">
        <v>4.6900000000000004</v>
      </c>
      <c r="Q1004" s="10">
        <v>6.09</v>
      </c>
    </row>
    <row r="1005" spans="1:17" x14ac:dyDescent="0.2">
      <c r="A1005">
        <v>1001</v>
      </c>
      <c r="B1005" s="10">
        <v>1.7295400000000001</v>
      </c>
      <c r="C1005" s="10">
        <v>4.2452533333333333</v>
      </c>
      <c r="D1005" s="10">
        <v>2.1293600000000001</v>
      </c>
      <c r="E1005" s="10">
        <v>2.7967200000000001</v>
      </c>
      <c r="F1005" s="10">
        <v>2.1832876712328768</v>
      </c>
      <c r="G1005" s="10">
        <v>3.3778000000000001</v>
      </c>
      <c r="H1005" s="10">
        <v>2.7522880000000001</v>
      </c>
      <c r="I1005" s="10">
        <v>3.1276000000000002</v>
      </c>
      <c r="J1005" s="10">
        <v>2.7992399999999997</v>
      </c>
      <c r="K1005" s="10">
        <v>6.2302</v>
      </c>
      <c r="L1005" s="10">
        <v>3.20642</v>
      </c>
      <c r="M1005" s="10">
        <v>4.3488799999999994</v>
      </c>
      <c r="N1005" s="10">
        <v>3.7092400000000003</v>
      </c>
      <c r="O1005" s="10">
        <v>9.0842000000000009</v>
      </c>
      <c r="P1005" s="10">
        <v>4.7017600000000002</v>
      </c>
      <c r="Q1005" s="10">
        <v>6.1034999999999995</v>
      </c>
    </row>
    <row r="1006" spans="1:17" x14ac:dyDescent="0.2">
      <c r="A1006">
        <v>1002</v>
      </c>
      <c r="B1006" s="10">
        <v>1.73308</v>
      </c>
      <c r="C1006" s="10">
        <v>4.2518400000000005</v>
      </c>
      <c r="D1006" s="10">
        <v>2.1337199999999998</v>
      </c>
      <c r="E1006" s="10">
        <v>2.8024399999999998</v>
      </c>
      <c r="F1006" s="10">
        <v>2.1889315068493151</v>
      </c>
      <c r="G1006" s="10">
        <v>3.3856000000000002</v>
      </c>
      <c r="H1006" s="10">
        <v>2.7589760000000001</v>
      </c>
      <c r="I1006" s="10">
        <v>3.1352000000000002</v>
      </c>
      <c r="J1006" s="10">
        <v>2.8064799999999996</v>
      </c>
      <c r="K1006" s="10">
        <v>6.2404000000000002</v>
      </c>
      <c r="L1006" s="10">
        <v>3.2148400000000001</v>
      </c>
      <c r="M1006" s="10">
        <v>4.3577599999999999</v>
      </c>
      <c r="N1006" s="10">
        <v>3.71848</v>
      </c>
      <c r="O1006" s="10">
        <v>9.0983999999999998</v>
      </c>
      <c r="P1006" s="10">
        <v>4.7135199999999999</v>
      </c>
      <c r="Q1006" s="10">
        <v>6.117</v>
      </c>
    </row>
    <row r="1007" spans="1:17" x14ac:dyDescent="0.2">
      <c r="A1007">
        <v>1003</v>
      </c>
      <c r="B1007" s="10">
        <v>1.7366200000000001</v>
      </c>
      <c r="C1007" s="10">
        <v>4.2584266666666668</v>
      </c>
      <c r="D1007" s="10">
        <v>2.13808</v>
      </c>
      <c r="E1007" s="10">
        <v>2.80816</v>
      </c>
      <c r="F1007" s="10">
        <v>2.1945753424657535</v>
      </c>
      <c r="G1007" s="10">
        <v>3.3934000000000002</v>
      </c>
      <c r="H1007" s="10">
        <v>2.7656640000000001</v>
      </c>
      <c r="I1007" s="10">
        <v>3.1428000000000003</v>
      </c>
      <c r="J1007" s="10">
        <v>2.81372</v>
      </c>
      <c r="K1007" s="10">
        <v>6.2505999999999995</v>
      </c>
      <c r="L1007" s="10">
        <v>3.2232599999999998</v>
      </c>
      <c r="M1007" s="10">
        <v>4.3666400000000003</v>
      </c>
      <c r="N1007" s="10">
        <v>3.7277200000000001</v>
      </c>
      <c r="O1007" s="10">
        <v>9.1126000000000005</v>
      </c>
      <c r="P1007" s="10">
        <v>4.7252800000000006</v>
      </c>
      <c r="Q1007" s="10">
        <v>6.1304999999999996</v>
      </c>
    </row>
    <row r="1008" spans="1:17" x14ac:dyDescent="0.2">
      <c r="A1008">
        <v>1004</v>
      </c>
      <c r="B1008" s="10">
        <v>1.7401599999999999</v>
      </c>
      <c r="C1008" s="10">
        <v>4.265013333333334</v>
      </c>
      <c r="D1008" s="10">
        <v>2.1424400000000001</v>
      </c>
      <c r="E1008" s="10">
        <v>2.8138799999999997</v>
      </c>
      <c r="F1008" s="10">
        <v>2.2002191780821918</v>
      </c>
      <c r="G1008" s="10">
        <v>3.4012000000000002</v>
      </c>
      <c r="H1008" s="10">
        <v>2.7723520000000001</v>
      </c>
      <c r="I1008" s="10">
        <v>3.1504000000000003</v>
      </c>
      <c r="J1008" s="10">
        <v>2.8209599999999999</v>
      </c>
      <c r="K1008" s="10">
        <v>6.2607999999999997</v>
      </c>
      <c r="L1008" s="10">
        <v>3.2316799999999999</v>
      </c>
      <c r="M1008" s="10">
        <v>4.3755199999999999</v>
      </c>
      <c r="N1008" s="10">
        <v>3.7369600000000003</v>
      </c>
      <c r="O1008" s="10">
        <v>9.1267999999999994</v>
      </c>
      <c r="P1008" s="10">
        <v>4.7370400000000004</v>
      </c>
      <c r="Q1008" s="10">
        <v>6.1440000000000001</v>
      </c>
    </row>
    <row r="1009" spans="1:17" x14ac:dyDescent="0.2">
      <c r="A1009">
        <v>1005</v>
      </c>
      <c r="B1009" s="10">
        <v>1.7437</v>
      </c>
      <c r="C1009" s="10">
        <v>4.2716000000000003</v>
      </c>
      <c r="D1009" s="10">
        <v>2.1467999999999998</v>
      </c>
      <c r="E1009" s="10">
        <v>2.8195999999999999</v>
      </c>
      <c r="F1009" s="10">
        <v>2.2058630136986301</v>
      </c>
      <c r="G1009" s="10">
        <v>3.4090000000000003</v>
      </c>
      <c r="H1009" s="10">
        <v>2.7790400000000002</v>
      </c>
      <c r="I1009" s="10">
        <v>3.1579999999999999</v>
      </c>
      <c r="J1009" s="10">
        <v>2.8281999999999998</v>
      </c>
      <c r="K1009" s="10">
        <v>6.2709999999999999</v>
      </c>
      <c r="L1009" s="10">
        <v>3.2401</v>
      </c>
      <c r="M1009" s="10">
        <v>4.3843999999999994</v>
      </c>
      <c r="N1009" s="10">
        <v>3.7462</v>
      </c>
      <c r="O1009" s="10">
        <v>9.141</v>
      </c>
      <c r="P1009" s="10">
        <v>4.7488000000000001</v>
      </c>
      <c r="Q1009" s="10">
        <v>6.1574999999999998</v>
      </c>
    </row>
    <row r="1010" spans="1:17" x14ac:dyDescent="0.2">
      <c r="A1010">
        <v>1006</v>
      </c>
      <c r="B1010" s="10">
        <v>1.7472399999999999</v>
      </c>
      <c r="C1010" s="10">
        <v>4.2781866666666666</v>
      </c>
      <c r="D1010" s="10">
        <v>2.15116</v>
      </c>
      <c r="E1010" s="10">
        <v>2.8253200000000001</v>
      </c>
      <c r="F1010" s="10">
        <v>2.2115068493150685</v>
      </c>
      <c r="G1010" s="10">
        <v>3.4168000000000003</v>
      </c>
      <c r="H1010" s="10">
        <v>2.7857280000000002</v>
      </c>
      <c r="I1010" s="10">
        <v>3.1656</v>
      </c>
      <c r="J1010" s="10">
        <v>2.8354399999999997</v>
      </c>
      <c r="K1010" s="10">
        <v>6.2812000000000001</v>
      </c>
      <c r="L1010" s="10">
        <v>3.2485200000000001</v>
      </c>
      <c r="M1010" s="10">
        <v>4.3932799999999999</v>
      </c>
      <c r="N1010" s="10">
        <v>3.7554400000000001</v>
      </c>
      <c r="O1010" s="10">
        <v>9.1552000000000007</v>
      </c>
      <c r="P1010" s="10">
        <v>4.7605599999999999</v>
      </c>
      <c r="Q1010" s="10">
        <v>6.1710000000000003</v>
      </c>
    </row>
    <row r="1011" spans="1:17" x14ac:dyDescent="0.2">
      <c r="A1011">
        <v>1007</v>
      </c>
      <c r="B1011" s="10">
        <v>1.75078</v>
      </c>
      <c r="C1011" s="10">
        <v>4.2847733333333338</v>
      </c>
      <c r="D1011" s="10">
        <v>2.1555200000000001</v>
      </c>
      <c r="E1011" s="10">
        <v>2.8310399999999998</v>
      </c>
      <c r="F1011" s="10">
        <v>2.2171506849315068</v>
      </c>
      <c r="G1011" s="10">
        <v>3.4245999999999999</v>
      </c>
      <c r="H1011" s="10">
        <v>2.7924160000000002</v>
      </c>
      <c r="I1011" s="10">
        <v>3.1732</v>
      </c>
      <c r="J1011" s="10">
        <v>2.8426799999999997</v>
      </c>
      <c r="K1011" s="10">
        <v>6.2913999999999994</v>
      </c>
      <c r="L1011" s="10">
        <v>3.2569400000000002</v>
      </c>
      <c r="M1011" s="10">
        <v>4.4021600000000003</v>
      </c>
      <c r="N1011" s="10">
        <v>3.7646800000000002</v>
      </c>
      <c r="O1011" s="10">
        <v>9.1693999999999996</v>
      </c>
      <c r="P1011" s="10">
        <v>4.7723200000000006</v>
      </c>
      <c r="Q1011" s="10">
        <v>6.1844999999999999</v>
      </c>
    </row>
    <row r="1012" spans="1:17" x14ac:dyDescent="0.2">
      <c r="A1012">
        <v>1008</v>
      </c>
      <c r="B1012" s="10">
        <v>1.7543199999999999</v>
      </c>
      <c r="C1012" s="10">
        <v>4.2913600000000001</v>
      </c>
      <c r="D1012" s="10">
        <v>2.1598799999999998</v>
      </c>
      <c r="E1012" s="10">
        <v>2.8367599999999999</v>
      </c>
      <c r="F1012" s="10">
        <v>2.2227945205479451</v>
      </c>
      <c r="G1012" s="10">
        <v>3.4323999999999999</v>
      </c>
      <c r="H1012" s="10">
        <v>2.7991040000000003</v>
      </c>
      <c r="I1012" s="10">
        <v>3.1808000000000001</v>
      </c>
      <c r="J1012" s="10">
        <v>2.84992</v>
      </c>
      <c r="K1012" s="10">
        <v>6.3015999999999996</v>
      </c>
      <c r="L1012" s="10">
        <v>3.2653599999999998</v>
      </c>
      <c r="M1012" s="10">
        <v>4.4110399999999998</v>
      </c>
      <c r="N1012" s="10">
        <v>3.7739199999999999</v>
      </c>
      <c r="O1012" s="10">
        <v>9.1836000000000002</v>
      </c>
      <c r="P1012" s="10">
        <v>4.7840800000000003</v>
      </c>
      <c r="Q1012" s="10">
        <v>6.1979999999999995</v>
      </c>
    </row>
    <row r="1013" spans="1:17" x14ac:dyDescent="0.2">
      <c r="A1013">
        <v>1009</v>
      </c>
      <c r="B1013" s="10">
        <v>1.75786</v>
      </c>
      <c r="C1013" s="10">
        <v>4.2979466666666672</v>
      </c>
      <c r="D1013" s="10">
        <v>2.1642399999999999</v>
      </c>
      <c r="E1013" s="10">
        <v>2.8424800000000001</v>
      </c>
      <c r="F1013" s="10">
        <v>2.2284383561643835</v>
      </c>
      <c r="G1013" s="10">
        <v>3.4401999999999999</v>
      </c>
      <c r="H1013" s="10">
        <v>2.8057919999999998</v>
      </c>
      <c r="I1013" s="10">
        <v>3.1884000000000001</v>
      </c>
      <c r="J1013" s="10">
        <v>2.8571599999999999</v>
      </c>
      <c r="K1013" s="10">
        <v>6.3117999999999999</v>
      </c>
      <c r="L1013" s="10">
        <v>3.2737799999999999</v>
      </c>
      <c r="M1013" s="10">
        <v>4.4199199999999994</v>
      </c>
      <c r="N1013" s="10">
        <v>3.7831600000000001</v>
      </c>
      <c r="O1013" s="10">
        <v>9.1978000000000009</v>
      </c>
      <c r="P1013" s="10">
        <v>4.7958400000000001</v>
      </c>
      <c r="Q1013" s="10">
        <v>6.2115</v>
      </c>
    </row>
    <row r="1014" spans="1:17" x14ac:dyDescent="0.2">
      <c r="A1014">
        <v>1010</v>
      </c>
      <c r="B1014" s="10">
        <v>1.7614000000000001</v>
      </c>
      <c r="C1014" s="10">
        <v>4.3045333333333335</v>
      </c>
      <c r="D1014" s="10">
        <v>2.1686000000000001</v>
      </c>
      <c r="E1014" s="10">
        <v>2.8481999999999998</v>
      </c>
      <c r="F1014" s="10">
        <v>2.2340821917808218</v>
      </c>
      <c r="G1014" s="10">
        <v>3.448</v>
      </c>
      <c r="H1014" s="10">
        <v>2.8124799999999999</v>
      </c>
      <c r="I1014" s="10">
        <v>3.1960000000000002</v>
      </c>
      <c r="J1014" s="10">
        <v>2.8643999999999998</v>
      </c>
      <c r="K1014" s="10">
        <v>6.3220000000000001</v>
      </c>
      <c r="L1014" s="10">
        <v>3.2822</v>
      </c>
      <c r="M1014" s="10">
        <v>4.4287999999999998</v>
      </c>
      <c r="N1014" s="10">
        <v>3.7924000000000002</v>
      </c>
      <c r="O1014" s="10">
        <v>9.2119999999999997</v>
      </c>
      <c r="P1014" s="10">
        <v>4.8075999999999999</v>
      </c>
      <c r="Q1014" s="10">
        <v>6.2249999999999996</v>
      </c>
    </row>
    <row r="1015" spans="1:17" x14ac:dyDescent="0.2">
      <c r="A1015">
        <v>1011</v>
      </c>
      <c r="B1015" s="10">
        <v>1.76494</v>
      </c>
      <c r="C1015" s="10">
        <v>4.3111199999999998</v>
      </c>
      <c r="D1015" s="10">
        <v>2.1729599999999998</v>
      </c>
      <c r="E1015" s="10">
        <v>2.85392</v>
      </c>
      <c r="F1015" s="10">
        <v>2.2397260273972601</v>
      </c>
      <c r="G1015" s="10">
        <v>3.4558</v>
      </c>
      <c r="H1015" s="10">
        <v>2.8191679999999999</v>
      </c>
      <c r="I1015" s="10">
        <v>3.2036000000000002</v>
      </c>
      <c r="J1015" s="10">
        <v>2.8716399999999997</v>
      </c>
      <c r="K1015" s="10">
        <v>6.3322000000000003</v>
      </c>
      <c r="L1015" s="10">
        <v>3.2906200000000001</v>
      </c>
      <c r="M1015" s="10">
        <v>4.4376800000000003</v>
      </c>
      <c r="N1015" s="10">
        <v>3.8016399999999999</v>
      </c>
      <c r="O1015" s="10">
        <v>9.2262000000000004</v>
      </c>
      <c r="P1015" s="10">
        <v>4.8193600000000005</v>
      </c>
      <c r="Q1015" s="10">
        <v>6.2385000000000002</v>
      </c>
    </row>
    <row r="1016" spans="1:17" x14ac:dyDescent="0.2">
      <c r="A1016">
        <v>1012</v>
      </c>
      <c r="B1016" s="10">
        <v>1.7684800000000001</v>
      </c>
      <c r="C1016" s="10">
        <v>4.317706666666667</v>
      </c>
      <c r="D1016" s="10">
        <v>2.1773199999999999</v>
      </c>
      <c r="E1016" s="10">
        <v>2.8596399999999997</v>
      </c>
      <c r="F1016" s="10">
        <v>2.2453698630136989</v>
      </c>
      <c r="G1016" s="10">
        <v>3.4636</v>
      </c>
      <c r="H1016" s="10">
        <v>2.8258559999999999</v>
      </c>
      <c r="I1016" s="10">
        <v>3.2112000000000003</v>
      </c>
      <c r="J1016" s="10">
        <v>2.8788799999999997</v>
      </c>
      <c r="K1016" s="10">
        <v>6.3423999999999996</v>
      </c>
      <c r="L1016" s="10">
        <v>3.2990400000000002</v>
      </c>
      <c r="M1016" s="10">
        <v>4.4465599999999998</v>
      </c>
      <c r="N1016" s="10">
        <v>3.81088</v>
      </c>
      <c r="O1016" s="10">
        <v>9.2403999999999993</v>
      </c>
      <c r="P1016" s="10">
        <v>4.8311200000000003</v>
      </c>
      <c r="Q1016" s="10">
        <v>6.2519999999999998</v>
      </c>
    </row>
    <row r="1017" spans="1:17" x14ac:dyDescent="0.2">
      <c r="A1017">
        <v>1013</v>
      </c>
      <c r="B1017" s="10">
        <v>1.7720199999999999</v>
      </c>
      <c r="C1017" s="10">
        <v>4.3242933333333333</v>
      </c>
      <c r="D1017" s="10">
        <v>2.1816800000000001</v>
      </c>
      <c r="E1017" s="10">
        <v>2.8653599999999999</v>
      </c>
      <c r="F1017" s="10">
        <v>2.2510136986301372</v>
      </c>
      <c r="G1017" s="10">
        <v>3.4714</v>
      </c>
      <c r="H1017" s="10">
        <v>2.832544</v>
      </c>
      <c r="I1017" s="10">
        <v>3.2187999999999999</v>
      </c>
      <c r="J1017" s="10">
        <v>2.88612</v>
      </c>
      <c r="K1017" s="10">
        <v>6.3525999999999998</v>
      </c>
      <c r="L1017" s="10">
        <v>3.3074599999999998</v>
      </c>
      <c r="M1017" s="10">
        <v>4.4554399999999994</v>
      </c>
      <c r="N1017" s="10">
        <v>3.8201200000000002</v>
      </c>
      <c r="O1017" s="10">
        <v>9.2545999999999999</v>
      </c>
      <c r="P1017" s="10">
        <v>4.8428800000000001</v>
      </c>
      <c r="Q1017" s="10">
        <v>6.2654999999999994</v>
      </c>
    </row>
    <row r="1018" spans="1:17" x14ac:dyDescent="0.2">
      <c r="A1018">
        <v>1014</v>
      </c>
      <c r="B1018" s="10">
        <v>1.77556</v>
      </c>
      <c r="C1018" s="10">
        <v>4.3308800000000005</v>
      </c>
      <c r="D1018" s="10">
        <v>2.1860400000000002</v>
      </c>
      <c r="E1018" s="10">
        <v>2.8710800000000001</v>
      </c>
      <c r="F1018" s="10">
        <v>2.2566575342465756</v>
      </c>
      <c r="G1018" s="10">
        <v>3.4792000000000001</v>
      </c>
      <c r="H1018" s="10">
        <v>2.839232</v>
      </c>
      <c r="I1018" s="10">
        <v>3.2263999999999999</v>
      </c>
      <c r="J1018" s="10">
        <v>2.8933599999999999</v>
      </c>
      <c r="K1018" s="10">
        <v>6.3628</v>
      </c>
      <c r="L1018" s="10">
        <v>3.3158799999999999</v>
      </c>
      <c r="M1018" s="10">
        <v>4.4643199999999998</v>
      </c>
      <c r="N1018" s="10">
        <v>3.8293600000000003</v>
      </c>
      <c r="O1018" s="10">
        <v>9.2688000000000006</v>
      </c>
      <c r="P1018" s="10">
        <v>4.8546399999999998</v>
      </c>
      <c r="Q1018" s="10">
        <v>6.2789999999999999</v>
      </c>
    </row>
    <row r="1019" spans="1:17" x14ac:dyDescent="0.2">
      <c r="A1019">
        <v>1015</v>
      </c>
      <c r="B1019" s="10">
        <v>1.7790999999999999</v>
      </c>
      <c r="C1019" s="10">
        <v>4.3374666666666668</v>
      </c>
      <c r="D1019" s="10">
        <v>2.1903999999999999</v>
      </c>
      <c r="E1019" s="10">
        <v>2.8767999999999998</v>
      </c>
      <c r="F1019" s="10">
        <v>2.2623013698630139</v>
      </c>
      <c r="G1019" s="10">
        <v>3.4870000000000001</v>
      </c>
      <c r="H1019" s="10">
        <v>2.84592</v>
      </c>
      <c r="I1019" s="10">
        <v>3.234</v>
      </c>
      <c r="J1019" s="10">
        <v>2.9005999999999998</v>
      </c>
      <c r="K1019" s="10">
        <v>6.3730000000000002</v>
      </c>
      <c r="L1019" s="10">
        <v>3.3243</v>
      </c>
      <c r="M1019" s="10">
        <v>4.4732000000000003</v>
      </c>
      <c r="N1019" s="10">
        <v>3.8386</v>
      </c>
      <c r="O1019" s="10">
        <v>9.2829999999999995</v>
      </c>
      <c r="P1019" s="10">
        <v>4.8664000000000005</v>
      </c>
      <c r="Q1019" s="10">
        <v>6.2924999999999995</v>
      </c>
    </row>
    <row r="1020" spans="1:17" x14ac:dyDescent="0.2">
      <c r="A1020">
        <v>1016</v>
      </c>
      <c r="B1020" s="10">
        <v>1.78264</v>
      </c>
      <c r="C1020" s="10">
        <v>4.3440533333333331</v>
      </c>
      <c r="D1020" s="10">
        <v>2.19476</v>
      </c>
      <c r="E1020" s="10">
        <v>2.88252</v>
      </c>
      <c r="F1020" s="10">
        <v>2.2679452054794522</v>
      </c>
      <c r="G1020" s="10">
        <v>3.4948000000000001</v>
      </c>
      <c r="H1020" s="10">
        <v>2.852608</v>
      </c>
      <c r="I1020" s="10">
        <v>3.2416</v>
      </c>
      <c r="J1020" s="10">
        <v>2.9078399999999998</v>
      </c>
      <c r="K1020" s="10">
        <v>6.3831999999999995</v>
      </c>
      <c r="L1020" s="10">
        <v>3.3327200000000001</v>
      </c>
      <c r="M1020" s="10">
        <v>4.4820799999999998</v>
      </c>
      <c r="N1020" s="10">
        <v>3.8478400000000001</v>
      </c>
      <c r="O1020" s="10">
        <v>9.2972000000000001</v>
      </c>
      <c r="P1020" s="10">
        <v>4.8781600000000003</v>
      </c>
      <c r="Q1020" s="10">
        <v>6.306</v>
      </c>
    </row>
    <row r="1021" spans="1:17" x14ac:dyDescent="0.2">
      <c r="A1021">
        <v>1017</v>
      </c>
      <c r="B1021" s="10">
        <v>1.7861800000000001</v>
      </c>
      <c r="C1021" s="10">
        <v>4.3506400000000003</v>
      </c>
      <c r="D1021" s="10">
        <v>2.1991200000000002</v>
      </c>
      <c r="E1021" s="10">
        <v>2.8882400000000001</v>
      </c>
      <c r="F1021" s="10">
        <v>2.2735890410958906</v>
      </c>
      <c r="G1021" s="10">
        <v>3.5026000000000002</v>
      </c>
      <c r="H1021" s="10">
        <v>2.8592960000000001</v>
      </c>
      <c r="I1021" s="10">
        <v>3.2492000000000001</v>
      </c>
      <c r="J1021" s="10">
        <v>2.9150799999999997</v>
      </c>
      <c r="K1021" s="10">
        <v>6.3933999999999997</v>
      </c>
      <c r="L1021" s="10">
        <v>3.3411400000000002</v>
      </c>
      <c r="M1021" s="10">
        <v>4.4909599999999994</v>
      </c>
      <c r="N1021" s="10">
        <v>3.8570800000000003</v>
      </c>
      <c r="O1021" s="10">
        <v>9.3114000000000008</v>
      </c>
      <c r="P1021" s="10">
        <v>4.88992</v>
      </c>
      <c r="Q1021" s="10">
        <v>6.3194999999999997</v>
      </c>
    </row>
    <row r="1022" spans="1:17" x14ac:dyDescent="0.2">
      <c r="A1022">
        <v>1018</v>
      </c>
      <c r="B1022" s="10">
        <v>1.78972</v>
      </c>
      <c r="C1022" s="10">
        <v>4.3572266666666666</v>
      </c>
      <c r="D1022" s="10">
        <v>2.2034799999999999</v>
      </c>
      <c r="E1022" s="10">
        <v>2.8939599999999999</v>
      </c>
      <c r="F1022" s="10">
        <v>2.2792328767123289</v>
      </c>
      <c r="G1022" s="10">
        <v>3.5104000000000002</v>
      </c>
      <c r="H1022" s="10">
        <v>2.8659840000000001</v>
      </c>
      <c r="I1022" s="10">
        <v>3.2568000000000001</v>
      </c>
      <c r="J1022" s="10">
        <v>2.92232</v>
      </c>
      <c r="K1022" s="10">
        <v>6.4036</v>
      </c>
      <c r="L1022" s="10">
        <v>3.3495599999999999</v>
      </c>
      <c r="M1022" s="10">
        <v>4.4998399999999998</v>
      </c>
      <c r="N1022" s="10">
        <v>3.86632</v>
      </c>
      <c r="O1022" s="10">
        <v>9.3255999999999997</v>
      </c>
      <c r="P1022" s="10">
        <v>4.9016799999999998</v>
      </c>
      <c r="Q1022" s="10">
        <v>6.3330000000000002</v>
      </c>
    </row>
    <row r="1023" spans="1:17" x14ac:dyDescent="0.2">
      <c r="A1023">
        <v>1019</v>
      </c>
      <c r="B1023" s="10">
        <v>1.7932600000000001</v>
      </c>
      <c r="C1023" s="10">
        <v>4.3638133333333338</v>
      </c>
      <c r="D1023" s="10">
        <v>2.20784</v>
      </c>
      <c r="E1023" s="10">
        <v>2.89968</v>
      </c>
      <c r="F1023" s="10">
        <v>2.2848767123287672</v>
      </c>
      <c r="G1023" s="10">
        <v>3.5181999999999998</v>
      </c>
      <c r="H1023" s="10">
        <v>2.8726720000000001</v>
      </c>
      <c r="I1023" s="10">
        <v>3.2644000000000002</v>
      </c>
      <c r="J1023" s="10">
        <v>2.9295599999999999</v>
      </c>
      <c r="K1023" s="10">
        <v>6.4138000000000002</v>
      </c>
      <c r="L1023" s="10">
        <v>3.35798</v>
      </c>
      <c r="M1023" s="10">
        <v>4.5087200000000003</v>
      </c>
      <c r="N1023" s="10">
        <v>3.8755600000000001</v>
      </c>
      <c r="O1023" s="10">
        <v>9.3398000000000003</v>
      </c>
      <c r="P1023" s="10">
        <v>4.9134400000000005</v>
      </c>
      <c r="Q1023" s="10">
        <v>6.3464999999999998</v>
      </c>
    </row>
    <row r="1024" spans="1:17" x14ac:dyDescent="0.2">
      <c r="A1024">
        <v>1020</v>
      </c>
      <c r="B1024" s="10">
        <v>1.7968</v>
      </c>
      <c r="C1024" s="10">
        <v>4.3704000000000001</v>
      </c>
      <c r="D1024" s="10">
        <v>2.2122000000000002</v>
      </c>
      <c r="E1024" s="10">
        <v>2.9053999999999998</v>
      </c>
      <c r="F1024" s="10">
        <v>2.2905205479452055</v>
      </c>
      <c r="G1024" s="10">
        <v>3.5259999999999998</v>
      </c>
      <c r="H1024" s="10">
        <v>2.8793600000000001</v>
      </c>
      <c r="I1024" s="10">
        <v>3.2720000000000002</v>
      </c>
      <c r="J1024" s="10">
        <v>2.9367999999999999</v>
      </c>
      <c r="K1024" s="10">
        <v>6.4240000000000004</v>
      </c>
      <c r="L1024" s="10">
        <v>3.3664000000000001</v>
      </c>
      <c r="M1024" s="10">
        <v>4.5175999999999998</v>
      </c>
      <c r="N1024" s="10">
        <v>3.8848000000000003</v>
      </c>
      <c r="O1024" s="10">
        <v>9.3539999999999992</v>
      </c>
      <c r="P1024" s="10">
        <v>4.9252000000000002</v>
      </c>
      <c r="Q1024" s="10">
        <v>6.3599999999999994</v>
      </c>
    </row>
    <row r="1025" spans="1:17" x14ac:dyDescent="0.2">
      <c r="A1025">
        <v>1021</v>
      </c>
      <c r="B1025" s="10">
        <v>1.8003400000000001</v>
      </c>
      <c r="C1025" s="10">
        <v>4.3769866666666664</v>
      </c>
      <c r="D1025" s="10">
        <v>2.2165599999999999</v>
      </c>
      <c r="E1025" s="10">
        <v>2.9111199999999999</v>
      </c>
      <c r="F1025" s="10">
        <v>2.2961643835616439</v>
      </c>
      <c r="G1025" s="10">
        <v>3.5337999999999998</v>
      </c>
      <c r="H1025" s="10">
        <v>2.8860480000000002</v>
      </c>
      <c r="I1025" s="10">
        <v>3.2795999999999998</v>
      </c>
      <c r="J1025" s="10">
        <v>2.9440399999999998</v>
      </c>
      <c r="K1025" s="10">
        <v>6.4341999999999997</v>
      </c>
      <c r="L1025" s="10">
        <v>3.3748200000000002</v>
      </c>
      <c r="M1025" s="10">
        <v>4.5264799999999994</v>
      </c>
      <c r="N1025" s="10">
        <v>3.8940399999999999</v>
      </c>
      <c r="O1025" s="10">
        <v>9.3681999999999999</v>
      </c>
      <c r="P1025" s="10">
        <v>4.93696</v>
      </c>
      <c r="Q1025" s="10">
        <v>6.3734999999999999</v>
      </c>
    </row>
    <row r="1026" spans="1:17" x14ac:dyDescent="0.2">
      <c r="A1026">
        <v>1022</v>
      </c>
      <c r="B1026" s="10">
        <v>1.8038799999999999</v>
      </c>
      <c r="C1026" s="10">
        <v>4.3835733333333335</v>
      </c>
      <c r="D1026" s="10">
        <v>2.22092</v>
      </c>
      <c r="E1026" s="10">
        <v>2.9168400000000001</v>
      </c>
      <c r="F1026" s="10">
        <v>2.3018082191780822</v>
      </c>
      <c r="G1026" s="10">
        <v>3.5415999999999999</v>
      </c>
      <c r="H1026" s="10">
        <v>2.8927360000000002</v>
      </c>
      <c r="I1026" s="10">
        <v>3.2871999999999999</v>
      </c>
      <c r="J1026" s="10">
        <v>2.9512799999999997</v>
      </c>
      <c r="K1026" s="10">
        <v>6.4443999999999999</v>
      </c>
      <c r="L1026" s="10">
        <v>3.3832400000000002</v>
      </c>
      <c r="M1026" s="10">
        <v>4.5353599999999998</v>
      </c>
      <c r="N1026" s="10">
        <v>3.9032800000000001</v>
      </c>
      <c r="O1026" s="10">
        <v>9.3824000000000005</v>
      </c>
      <c r="P1026" s="10">
        <v>4.9487199999999998</v>
      </c>
      <c r="Q1026" s="10">
        <v>6.3869999999999996</v>
      </c>
    </row>
    <row r="1027" spans="1:17" x14ac:dyDescent="0.2">
      <c r="A1027">
        <v>1023</v>
      </c>
      <c r="B1027" s="10">
        <v>1.80742</v>
      </c>
      <c r="C1027" s="10">
        <v>4.3901599999999998</v>
      </c>
      <c r="D1027" s="10">
        <v>2.2252800000000001</v>
      </c>
      <c r="E1027" s="10">
        <v>2.9225599999999998</v>
      </c>
      <c r="F1027" s="10">
        <v>2.3074520547945205</v>
      </c>
      <c r="G1027" s="10">
        <v>3.5493999999999999</v>
      </c>
      <c r="H1027" s="10">
        <v>2.8994240000000002</v>
      </c>
      <c r="I1027" s="10">
        <v>3.2948</v>
      </c>
      <c r="J1027" s="10">
        <v>2.95852</v>
      </c>
      <c r="K1027" s="10">
        <v>6.4546000000000001</v>
      </c>
      <c r="L1027" s="10">
        <v>3.3916599999999999</v>
      </c>
      <c r="M1027" s="10">
        <v>4.5442400000000003</v>
      </c>
      <c r="N1027" s="10">
        <v>3.9125200000000002</v>
      </c>
      <c r="O1027" s="10">
        <v>9.3965999999999994</v>
      </c>
      <c r="P1027" s="10">
        <v>4.9604800000000004</v>
      </c>
      <c r="Q1027" s="10">
        <v>6.4005000000000001</v>
      </c>
    </row>
    <row r="1028" spans="1:17" x14ac:dyDescent="0.2">
      <c r="A1028">
        <v>1024</v>
      </c>
      <c r="B1028" s="10">
        <v>1.8109599999999999</v>
      </c>
      <c r="C1028" s="10">
        <v>4.396746666666667</v>
      </c>
      <c r="D1028" s="10">
        <v>2.2296399999999998</v>
      </c>
      <c r="E1028" s="10">
        <v>2.92828</v>
      </c>
      <c r="F1028" s="10">
        <v>2.3130958904109589</v>
      </c>
      <c r="G1028" s="10">
        <v>3.5571999999999999</v>
      </c>
      <c r="H1028" s="10">
        <v>2.9061120000000003</v>
      </c>
      <c r="I1028" s="10">
        <v>3.3024</v>
      </c>
      <c r="J1028" s="10">
        <v>2.96576</v>
      </c>
      <c r="K1028" s="10">
        <v>6.4648000000000003</v>
      </c>
      <c r="L1028" s="10">
        <v>3.40008</v>
      </c>
      <c r="M1028" s="10">
        <v>4.5531199999999998</v>
      </c>
      <c r="N1028" s="10">
        <v>3.9217599999999999</v>
      </c>
      <c r="O1028" s="10">
        <v>9.4108000000000001</v>
      </c>
      <c r="P1028" s="10">
        <v>4.9722400000000002</v>
      </c>
      <c r="Q1028" s="10">
        <v>6.4139999999999997</v>
      </c>
    </row>
    <row r="1029" spans="1:17" x14ac:dyDescent="0.2">
      <c r="A1029">
        <v>1025</v>
      </c>
      <c r="B1029" s="10">
        <v>1.8145</v>
      </c>
      <c r="C1029" s="10">
        <v>4.4033333333333333</v>
      </c>
      <c r="D1029" s="10">
        <v>2.234</v>
      </c>
      <c r="E1029" s="10">
        <v>2.9340000000000002</v>
      </c>
      <c r="F1029" s="10">
        <v>2.3187397260273972</v>
      </c>
      <c r="G1029" s="10">
        <v>3.5649999999999999</v>
      </c>
      <c r="H1029" s="10">
        <v>2.9127999999999998</v>
      </c>
      <c r="I1029" s="10">
        <v>3.31</v>
      </c>
      <c r="J1029" s="10">
        <v>2.9729999999999999</v>
      </c>
      <c r="K1029" s="10">
        <v>6.4749999999999996</v>
      </c>
      <c r="L1029" s="10">
        <v>3.4085000000000001</v>
      </c>
      <c r="M1029" s="10">
        <v>4.5619999999999994</v>
      </c>
      <c r="N1029" s="10">
        <v>3.931</v>
      </c>
      <c r="O1029" s="10">
        <v>9.4250000000000007</v>
      </c>
      <c r="P1029" s="10">
        <v>4.984</v>
      </c>
      <c r="Q1029" s="10">
        <v>6.4275000000000002</v>
      </c>
    </row>
    <row r="1030" spans="1:17" x14ac:dyDescent="0.2">
      <c r="A1030">
        <v>1026</v>
      </c>
      <c r="B1030" s="10">
        <v>1.8180400000000001</v>
      </c>
      <c r="C1030" s="10">
        <v>4.4099199999999996</v>
      </c>
      <c r="D1030" s="10">
        <v>2.2383600000000001</v>
      </c>
      <c r="E1030" s="10">
        <v>2.9397199999999999</v>
      </c>
      <c r="F1030" s="10">
        <v>2.3243835616438355</v>
      </c>
      <c r="G1030" s="10">
        <v>3.5728</v>
      </c>
      <c r="H1030" s="10">
        <v>2.9194879999999999</v>
      </c>
      <c r="I1030" s="10">
        <v>3.3176000000000001</v>
      </c>
      <c r="J1030" s="10">
        <v>2.9802399999999998</v>
      </c>
      <c r="K1030" s="10">
        <v>6.4851999999999999</v>
      </c>
      <c r="L1030" s="10">
        <v>3.4169200000000002</v>
      </c>
      <c r="M1030" s="10">
        <v>4.5708799999999998</v>
      </c>
      <c r="N1030" s="10">
        <v>3.9402400000000002</v>
      </c>
      <c r="O1030" s="10">
        <v>9.4391999999999996</v>
      </c>
      <c r="P1030" s="10">
        <v>4.9957599999999998</v>
      </c>
      <c r="Q1030" s="10">
        <v>6.4409999999999998</v>
      </c>
    </row>
    <row r="1031" spans="1:17" x14ac:dyDescent="0.2">
      <c r="A1031">
        <v>1027</v>
      </c>
      <c r="B1031" s="10">
        <v>1.82158</v>
      </c>
      <c r="C1031" s="10">
        <v>4.4165066666666668</v>
      </c>
      <c r="D1031" s="10">
        <v>2.2427199999999998</v>
      </c>
      <c r="E1031" s="10">
        <v>2.9454400000000001</v>
      </c>
      <c r="F1031" s="10">
        <v>2.3300273972602739</v>
      </c>
      <c r="G1031" s="10">
        <v>3.5806</v>
      </c>
      <c r="H1031" s="10">
        <v>2.9261759999999999</v>
      </c>
      <c r="I1031" s="10">
        <v>3.3252000000000002</v>
      </c>
      <c r="J1031" s="10">
        <v>2.9874799999999997</v>
      </c>
      <c r="K1031" s="10">
        <v>6.4954000000000001</v>
      </c>
      <c r="L1031" s="10">
        <v>3.4253400000000003</v>
      </c>
      <c r="M1031" s="10">
        <v>4.5797600000000003</v>
      </c>
      <c r="N1031" s="10">
        <v>3.9494799999999999</v>
      </c>
      <c r="O1031" s="10">
        <v>9.4534000000000002</v>
      </c>
      <c r="P1031" s="10">
        <v>5.0075199999999995</v>
      </c>
      <c r="Q1031" s="10">
        <v>6.4544999999999995</v>
      </c>
    </row>
    <row r="1032" spans="1:17" x14ac:dyDescent="0.2">
      <c r="A1032">
        <v>1028</v>
      </c>
      <c r="B1032" s="10">
        <v>1.8251200000000001</v>
      </c>
      <c r="C1032" s="10">
        <v>4.4230933333333331</v>
      </c>
      <c r="D1032" s="10">
        <v>2.24708</v>
      </c>
      <c r="E1032" s="10">
        <v>2.9511599999999998</v>
      </c>
      <c r="F1032" s="10">
        <v>2.3356712328767122</v>
      </c>
      <c r="G1032" s="10">
        <v>3.5884</v>
      </c>
      <c r="H1032" s="10">
        <v>2.9328639999999999</v>
      </c>
      <c r="I1032" s="10">
        <v>3.3328000000000002</v>
      </c>
      <c r="J1032" s="10">
        <v>2.99472</v>
      </c>
      <c r="K1032" s="10">
        <v>6.5056000000000003</v>
      </c>
      <c r="L1032" s="10">
        <v>3.4337599999999999</v>
      </c>
      <c r="M1032" s="10">
        <v>4.5886399999999998</v>
      </c>
      <c r="N1032" s="10">
        <v>3.95872</v>
      </c>
      <c r="O1032" s="10">
        <v>9.4675999999999991</v>
      </c>
      <c r="P1032" s="10">
        <v>5.0192800000000002</v>
      </c>
      <c r="Q1032" s="10">
        <v>6.468</v>
      </c>
    </row>
    <row r="1033" spans="1:17" x14ac:dyDescent="0.2">
      <c r="A1033">
        <v>1029</v>
      </c>
      <c r="B1033" s="10">
        <v>1.82866</v>
      </c>
      <c r="C1033" s="10">
        <v>4.4296800000000003</v>
      </c>
      <c r="D1033" s="10">
        <v>2.2514400000000001</v>
      </c>
      <c r="E1033" s="10">
        <v>2.95688</v>
      </c>
      <c r="F1033" s="10">
        <v>2.3413150684931505</v>
      </c>
      <c r="G1033" s="10">
        <v>3.5962000000000001</v>
      </c>
      <c r="H1033" s="10">
        <v>2.9395519999999999</v>
      </c>
      <c r="I1033" s="10">
        <v>3.3404000000000003</v>
      </c>
      <c r="J1033" s="10">
        <v>3.00196</v>
      </c>
      <c r="K1033" s="10">
        <v>6.5158000000000005</v>
      </c>
      <c r="L1033" s="10">
        <v>3.44218</v>
      </c>
      <c r="M1033" s="10">
        <v>4.5975199999999994</v>
      </c>
      <c r="N1033" s="10">
        <v>3.9679600000000002</v>
      </c>
      <c r="O1033" s="10">
        <v>9.4817999999999998</v>
      </c>
      <c r="P1033" s="10">
        <v>5.03104</v>
      </c>
      <c r="Q1033" s="10">
        <v>6.4814999999999996</v>
      </c>
    </row>
    <row r="1034" spans="1:17" x14ac:dyDescent="0.2">
      <c r="A1034">
        <v>1030</v>
      </c>
      <c r="B1034" s="10">
        <v>1.8322000000000001</v>
      </c>
      <c r="C1034" s="10">
        <v>4.4362666666666666</v>
      </c>
      <c r="D1034" s="10">
        <v>2.2557999999999998</v>
      </c>
      <c r="E1034" s="10">
        <v>2.9626000000000001</v>
      </c>
      <c r="F1034" s="10">
        <v>2.3469589041095893</v>
      </c>
      <c r="G1034" s="10">
        <v>3.6040000000000001</v>
      </c>
      <c r="H1034" s="10">
        <v>2.94624</v>
      </c>
      <c r="I1034" s="10">
        <v>3.3479999999999999</v>
      </c>
      <c r="J1034" s="10">
        <v>3.0091999999999999</v>
      </c>
      <c r="K1034" s="10">
        <v>6.5259999999999998</v>
      </c>
      <c r="L1034" s="10">
        <v>3.4506000000000001</v>
      </c>
      <c r="M1034" s="10">
        <v>4.6063999999999998</v>
      </c>
      <c r="N1034" s="10">
        <v>3.9771999999999998</v>
      </c>
      <c r="O1034" s="10">
        <v>9.4960000000000004</v>
      </c>
      <c r="P1034" s="10">
        <v>5.0427999999999997</v>
      </c>
      <c r="Q1034" s="10">
        <v>6.4950000000000001</v>
      </c>
    </row>
    <row r="1035" spans="1:17" x14ac:dyDescent="0.2">
      <c r="A1035">
        <v>1031</v>
      </c>
      <c r="B1035" s="10">
        <v>1.8357399999999999</v>
      </c>
      <c r="C1035" s="10">
        <v>4.4428533333333329</v>
      </c>
      <c r="D1035" s="10">
        <v>2.2601599999999999</v>
      </c>
      <c r="E1035" s="10">
        <v>2.9683199999999998</v>
      </c>
      <c r="F1035" s="10">
        <v>2.3526027397260276</v>
      </c>
      <c r="G1035" s="10">
        <v>3.6118000000000001</v>
      </c>
      <c r="H1035" s="10">
        <v>2.952928</v>
      </c>
      <c r="I1035" s="10">
        <v>3.3555999999999999</v>
      </c>
      <c r="J1035" s="10">
        <v>3.0164399999999998</v>
      </c>
      <c r="K1035" s="10">
        <v>6.5362</v>
      </c>
      <c r="L1035" s="10">
        <v>3.4590200000000002</v>
      </c>
      <c r="M1035" s="10">
        <v>4.6152800000000003</v>
      </c>
      <c r="N1035" s="10">
        <v>3.98644</v>
      </c>
      <c r="O1035" s="10">
        <v>9.5101999999999993</v>
      </c>
      <c r="P1035" s="10">
        <v>5.0545599999999995</v>
      </c>
      <c r="Q1035" s="10">
        <v>6.5084999999999997</v>
      </c>
    </row>
    <row r="1036" spans="1:17" x14ac:dyDescent="0.2">
      <c r="A1036">
        <v>1032</v>
      </c>
      <c r="B1036" s="10">
        <v>1.83928</v>
      </c>
      <c r="C1036" s="10">
        <v>4.4494400000000001</v>
      </c>
      <c r="D1036" s="10">
        <v>2.2645200000000001</v>
      </c>
      <c r="E1036" s="10">
        <v>2.97404</v>
      </c>
      <c r="F1036" s="10">
        <v>2.358246575342466</v>
      </c>
      <c r="G1036" s="10">
        <v>3.6195999999999997</v>
      </c>
      <c r="H1036" s="10">
        <v>2.959616</v>
      </c>
      <c r="I1036" s="10">
        <v>3.3632</v>
      </c>
      <c r="J1036" s="10">
        <v>3.0236799999999997</v>
      </c>
      <c r="K1036" s="10">
        <v>6.5464000000000002</v>
      </c>
      <c r="L1036" s="10">
        <v>3.4674400000000003</v>
      </c>
      <c r="M1036" s="10">
        <v>4.6241599999999998</v>
      </c>
      <c r="N1036" s="10">
        <v>3.9956800000000001</v>
      </c>
      <c r="O1036" s="10">
        <v>9.5244</v>
      </c>
      <c r="P1036" s="10">
        <v>5.0663200000000002</v>
      </c>
      <c r="Q1036" s="10">
        <v>6.5219999999999994</v>
      </c>
    </row>
    <row r="1037" spans="1:17" x14ac:dyDescent="0.2">
      <c r="A1037">
        <v>1033</v>
      </c>
      <c r="B1037" s="10">
        <v>1.8428199999999999</v>
      </c>
      <c r="C1037" s="10">
        <v>4.4560266666666664</v>
      </c>
      <c r="D1037" s="10">
        <v>2.2688799999999998</v>
      </c>
      <c r="E1037" s="10">
        <v>2.9797599999999997</v>
      </c>
      <c r="F1037" s="10">
        <v>2.3638904109589043</v>
      </c>
      <c r="G1037" s="10">
        <v>3.6273999999999997</v>
      </c>
      <c r="H1037" s="10">
        <v>2.9663040000000001</v>
      </c>
      <c r="I1037" s="10">
        <v>3.3708</v>
      </c>
      <c r="J1037" s="10">
        <v>3.0309200000000001</v>
      </c>
      <c r="K1037" s="10">
        <v>6.5566000000000004</v>
      </c>
      <c r="L1037" s="10">
        <v>3.4758599999999999</v>
      </c>
      <c r="M1037" s="10">
        <v>4.6330399999999994</v>
      </c>
      <c r="N1037" s="10">
        <v>4.0049200000000003</v>
      </c>
      <c r="O1037" s="10">
        <v>9.5385999999999989</v>
      </c>
      <c r="P1037" s="10">
        <v>5.0780799999999999</v>
      </c>
      <c r="Q1037" s="10">
        <v>6.5354999999999999</v>
      </c>
    </row>
    <row r="1038" spans="1:17" x14ac:dyDescent="0.2">
      <c r="A1038">
        <v>1034</v>
      </c>
      <c r="B1038" s="10">
        <v>1.84636</v>
      </c>
      <c r="C1038" s="10">
        <v>4.4626133333333335</v>
      </c>
      <c r="D1038" s="10">
        <v>2.2732399999999999</v>
      </c>
      <c r="E1038" s="10">
        <v>2.9854799999999999</v>
      </c>
      <c r="F1038" s="10">
        <v>2.3695342465753426</v>
      </c>
      <c r="G1038" s="10">
        <v>3.6351999999999998</v>
      </c>
      <c r="H1038" s="10">
        <v>2.9729920000000001</v>
      </c>
      <c r="I1038" s="10">
        <v>3.3784000000000001</v>
      </c>
      <c r="J1038" s="10">
        <v>3.03816</v>
      </c>
      <c r="K1038" s="10">
        <v>6.5668000000000006</v>
      </c>
      <c r="L1038" s="10">
        <v>3.48428</v>
      </c>
      <c r="M1038" s="10">
        <v>4.6419199999999998</v>
      </c>
      <c r="N1038" s="10">
        <v>4.0141600000000004</v>
      </c>
      <c r="O1038" s="10">
        <v>9.5527999999999995</v>
      </c>
      <c r="P1038" s="10">
        <v>5.0898399999999997</v>
      </c>
      <c r="Q1038" s="10">
        <v>6.5489999999999995</v>
      </c>
    </row>
    <row r="1039" spans="1:17" x14ac:dyDescent="0.2">
      <c r="A1039">
        <v>1035</v>
      </c>
      <c r="B1039" s="10">
        <v>1.8499000000000001</v>
      </c>
      <c r="C1039" s="10">
        <v>4.4691999999999998</v>
      </c>
      <c r="D1039" s="10">
        <v>2.2776000000000001</v>
      </c>
      <c r="E1039" s="10">
        <v>2.9912000000000001</v>
      </c>
      <c r="F1039" s="10">
        <v>2.3751780821917809</v>
      </c>
      <c r="G1039" s="10">
        <v>3.6429999999999998</v>
      </c>
      <c r="H1039" s="10">
        <v>2.9796800000000001</v>
      </c>
      <c r="I1039" s="10">
        <v>3.3860000000000001</v>
      </c>
      <c r="J1039" s="10">
        <v>3.0453999999999999</v>
      </c>
      <c r="K1039" s="10">
        <v>6.577</v>
      </c>
      <c r="L1039" s="10">
        <v>3.4927000000000001</v>
      </c>
      <c r="M1039" s="10">
        <v>4.6508000000000003</v>
      </c>
      <c r="N1039" s="10">
        <v>4.0233999999999996</v>
      </c>
      <c r="O1039" s="10">
        <v>9.5670000000000002</v>
      </c>
      <c r="P1039" s="10">
        <v>5.1015999999999995</v>
      </c>
      <c r="Q1039" s="10">
        <v>6.5625</v>
      </c>
    </row>
    <row r="1040" spans="1:17" x14ac:dyDescent="0.2">
      <c r="A1040">
        <v>1036</v>
      </c>
      <c r="B1040" s="10">
        <v>1.85344</v>
      </c>
      <c r="C1040" s="10">
        <v>4.4757866666666661</v>
      </c>
      <c r="D1040" s="10">
        <v>2.2819599999999998</v>
      </c>
      <c r="E1040" s="10">
        <v>2.9969199999999998</v>
      </c>
      <c r="F1040" s="10">
        <v>2.3808219178082193</v>
      </c>
      <c r="G1040" s="10">
        <v>3.6507999999999998</v>
      </c>
      <c r="H1040" s="10">
        <v>2.9863680000000001</v>
      </c>
      <c r="I1040" s="10">
        <v>3.3936000000000002</v>
      </c>
      <c r="J1040" s="10">
        <v>3.0526399999999998</v>
      </c>
      <c r="K1040" s="10">
        <v>6.5872000000000002</v>
      </c>
      <c r="L1040" s="10">
        <v>3.5011200000000002</v>
      </c>
      <c r="M1040" s="10">
        <v>4.6596799999999998</v>
      </c>
      <c r="N1040" s="10">
        <v>4.0326399999999998</v>
      </c>
      <c r="O1040" s="10">
        <v>9.5811999999999991</v>
      </c>
      <c r="P1040" s="10">
        <v>5.1133600000000001</v>
      </c>
      <c r="Q1040" s="10">
        <v>6.5759999999999996</v>
      </c>
    </row>
    <row r="1041" spans="1:17" x14ac:dyDescent="0.2">
      <c r="A1041">
        <v>1037</v>
      </c>
      <c r="B1041" s="10">
        <v>1.8569800000000001</v>
      </c>
      <c r="C1041" s="10">
        <v>4.4823733333333333</v>
      </c>
      <c r="D1041" s="10">
        <v>2.2863199999999999</v>
      </c>
      <c r="E1041" s="10">
        <v>3.00264</v>
      </c>
      <c r="F1041" s="10">
        <v>2.3864657534246576</v>
      </c>
      <c r="G1041" s="10">
        <v>3.6585999999999999</v>
      </c>
      <c r="H1041" s="10">
        <v>2.9930560000000002</v>
      </c>
      <c r="I1041" s="10">
        <v>3.4012000000000002</v>
      </c>
      <c r="J1041" s="10">
        <v>3.0598799999999997</v>
      </c>
      <c r="K1041" s="10">
        <v>6.5974000000000004</v>
      </c>
      <c r="L1041" s="10">
        <v>3.5095400000000003</v>
      </c>
      <c r="M1041" s="10">
        <v>4.6685599999999994</v>
      </c>
      <c r="N1041" s="10">
        <v>4.0418799999999999</v>
      </c>
      <c r="O1041" s="10">
        <v>9.5953999999999997</v>
      </c>
      <c r="P1041" s="10">
        <v>5.1251199999999999</v>
      </c>
      <c r="Q1041" s="10">
        <v>6.5895000000000001</v>
      </c>
    </row>
    <row r="1042" spans="1:17" x14ac:dyDescent="0.2">
      <c r="A1042">
        <v>1038</v>
      </c>
      <c r="B1042" s="10">
        <v>1.86052</v>
      </c>
      <c r="C1042" s="10">
        <v>4.4889599999999996</v>
      </c>
      <c r="D1042" s="10">
        <v>2.29068</v>
      </c>
      <c r="E1042" s="10">
        <v>3.0083600000000001</v>
      </c>
      <c r="F1042" s="10">
        <v>2.3921095890410959</v>
      </c>
      <c r="G1042" s="10">
        <v>3.6663999999999999</v>
      </c>
      <c r="H1042" s="10">
        <v>2.9997440000000002</v>
      </c>
      <c r="I1042" s="10">
        <v>3.4087999999999998</v>
      </c>
      <c r="J1042" s="10">
        <v>3.0671200000000001</v>
      </c>
      <c r="K1042" s="10">
        <v>6.6076000000000006</v>
      </c>
      <c r="L1042" s="10">
        <v>3.51796</v>
      </c>
      <c r="M1042" s="10">
        <v>4.6774399999999998</v>
      </c>
      <c r="N1042" s="10">
        <v>4.0511200000000001</v>
      </c>
      <c r="O1042" s="10">
        <v>9.6096000000000004</v>
      </c>
      <c r="P1042" s="10">
        <v>5.1368799999999997</v>
      </c>
      <c r="Q1042" s="10">
        <v>6.6029999999999998</v>
      </c>
    </row>
    <row r="1043" spans="1:17" x14ac:dyDescent="0.2">
      <c r="A1043">
        <v>1039</v>
      </c>
      <c r="B1043" s="10">
        <v>1.8640600000000001</v>
      </c>
      <c r="C1043" s="10">
        <v>4.4955466666666668</v>
      </c>
      <c r="D1043" s="10">
        <v>2.2950400000000002</v>
      </c>
      <c r="E1043" s="10">
        <v>3.0140799999999999</v>
      </c>
      <c r="F1043" s="10">
        <v>2.3977534246575343</v>
      </c>
      <c r="G1043" s="10">
        <v>3.6741999999999999</v>
      </c>
      <c r="H1043" s="10">
        <v>3.0064320000000002</v>
      </c>
      <c r="I1043" s="10">
        <v>3.4163999999999999</v>
      </c>
      <c r="J1043" s="10">
        <v>3.07436</v>
      </c>
      <c r="K1043" s="10">
        <v>6.6177999999999999</v>
      </c>
      <c r="L1043" s="10">
        <v>3.5263800000000001</v>
      </c>
      <c r="M1043" s="10">
        <v>4.6863200000000003</v>
      </c>
      <c r="N1043" s="10">
        <v>4.0603600000000002</v>
      </c>
      <c r="O1043" s="10">
        <v>9.6237999999999992</v>
      </c>
      <c r="P1043" s="10">
        <v>5.1486399999999994</v>
      </c>
      <c r="Q1043" s="10">
        <v>6.6164999999999994</v>
      </c>
    </row>
    <row r="1044" spans="1:17" x14ac:dyDescent="0.2">
      <c r="A1044">
        <v>1040</v>
      </c>
      <c r="B1044" s="10">
        <v>1.8675999999999999</v>
      </c>
      <c r="C1044" s="10">
        <v>4.5021333333333331</v>
      </c>
      <c r="D1044" s="10">
        <v>2.2993999999999999</v>
      </c>
      <c r="E1044" s="10">
        <v>3.0198</v>
      </c>
      <c r="F1044" s="10">
        <v>2.4033972602739726</v>
      </c>
      <c r="G1044" s="10">
        <v>3.6819999999999999</v>
      </c>
      <c r="H1044" s="10">
        <v>3.0131200000000002</v>
      </c>
      <c r="I1044" s="10">
        <v>3.4239999999999999</v>
      </c>
      <c r="J1044" s="10">
        <v>3.0815999999999999</v>
      </c>
      <c r="K1044" s="10">
        <v>6.6280000000000001</v>
      </c>
      <c r="L1044" s="10">
        <v>3.5348000000000002</v>
      </c>
      <c r="M1044" s="10">
        <v>4.6951999999999998</v>
      </c>
      <c r="N1044" s="10">
        <v>4.0696000000000003</v>
      </c>
      <c r="O1044" s="10">
        <v>9.6379999999999999</v>
      </c>
      <c r="P1044" s="10">
        <v>5.1604000000000001</v>
      </c>
      <c r="Q1044" s="10">
        <v>6.63</v>
      </c>
    </row>
    <row r="1045" spans="1:17" x14ac:dyDescent="0.2">
      <c r="A1045">
        <v>1041</v>
      </c>
      <c r="B1045" s="10">
        <v>1.87114</v>
      </c>
      <c r="C1045" s="10">
        <v>4.5087199999999994</v>
      </c>
      <c r="D1045" s="10">
        <v>2.30376</v>
      </c>
      <c r="E1045" s="10">
        <v>3.0255199999999998</v>
      </c>
      <c r="F1045" s="10">
        <v>2.4090410958904109</v>
      </c>
      <c r="G1045" s="10">
        <v>3.6898</v>
      </c>
      <c r="H1045" s="10">
        <v>3.0198080000000003</v>
      </c>
      <c r="I1045" s="10">
        <v>3.4316</v>
      </c>
      <c r="J1045" s="10">
        <v>3.0888399999999998</v>
      </c>
      <c r="K1045" s="10">
        <v>6.6382000000000003</v>
      </c>
      <c r="L1045" s="10">
        <v>3.5432200000000003</v>
      </c>
      <c r="M1045" s="10">
        <v>4.7040799999999994</v>
      </c>
      <c r="N1045" s="10">
        <v>4.0788399999999996</v>
      </c>
      <c r="O1045" s="10">
        <v>9.6521999999999988</v>
      </c>
      <c r="P1045" s="10">
        <v>5.1721599999999999</v>
      </c>
      <c r="Q1045" s="10">
        <v>6.6434999999999995</v>
      </c>
    </row>
    <row r="1046" spans="1:17" x14ac:dyDescent="0.2">
      <c r="A1046">
        <v>1042</v>
      </c>
      <c r="B1046" s="10">
        <v>1.8746800000000001</v>
      </c>
      <c r="C1046" s="10">
        <v>4.5153066666666666</v>
      </c>
      <c r="D1046" s="10">
        <v>2.3081200000000002</v>
      </c>
      <c r="E1046" s="10">
        <v>3.0312399999999999</v>
      </c>
      <c r="F1046" s="10">
        <v>2.4146849315068493</v>
      </c>
      <c r="G1046" s="10">
        <v>3.6976</v>
      </c>
      <c r="H1046" s="10">
        <v>3.0264959999999999</v>
      </c>
      <c r="I1046" s="10">
        <v>3.4392</v>
      </c>
      <c r="J1046" s="10">
        <v>3.0960799999999997</v>
      </c>
      <c r="K1046" s="10">
        <v>6.6484000000000005</v>
      </c>
      <c r="L1046" s="10">
        <v>3.5516400000000004</v>
      </c>
      <c r="M1046" s="10">
        <v>4.7129599999999998</v>
      </c>
      <c r="N1046" s="10">
        <v>4.0880799999999997</v>
      </c>
      <c r="O1046" s="10">
        <v>9.6663999999999994</v>
      </c>
      <c r="P1046" s="10">
        <v>5.1839199999999996</v>
      </c>
      <c r="Q1046" s="10">
        <v>6.657</v>
      </c>
    </row>
    <row r="1047" spans="1:17" x14ac:dyDescent="0.2">
      <c r="A1047">
        <v>1043</v>
      </c>
      <c r="B1047" s="10">
        <v>1.87822</v>
      </c>
      <c r="C1047" s="10">
        <v>4.5218933333333329</v>
      </c>
      <c r="D1047" s="10">
        <v>2.3124799999999999</v>
      </c>
      <c r="E1047" s="10">
        <v>3.0369600000000001</v>
      </c>
      <c r="F1047" s="10">
        <v>2.4203287671232876</v>
      </c>
      <c r="G1047" s="10">
        <v>3.7054</v>
      </c>
      <c r="H1047" s="10">
        <v>3.0331839999999999</v>
      </c>
      <c r="I1047" s="10">
        <v>3.4468000000000001</v>
      </c>
      <c r="J1047" s="10">
        <v>3.1033200000000001</v>
      </c>
      <c r="K1047" s="10">
        <v>6.6586000000000007</v>
      </c>
      <c r="L1047" s="10">
        <v>3.56006</v>
      </c>
      <c r="M1047" s="10">
        <v>4.7218400000000003</v>
      </c>
      <c r="N1047" s="10">
        <v>4.0973199999999999</v>
      </c>
      <c r="O1047" s="10">
        <v>9.6806000000000001</v>
      </c>
      <c r="P1047" s="10">
        <v>5.1956799999999994</v>
      </c>
      <c r="Q1047" s="10">
        <v>6.6704999999999997</v>
      </c>
    </row>
    <row r="1048" spans="1:17" x14ac:dyDescent="0.2">
      <c r="A1048">
        <v>1044</v>
      </c>
      <c r="B1048" s="10">
        <v>1.8817600000000001</v>
      </c>
      <c r="C1048" s="10">
        <v>4.5284800000000001</v>
      </c>
      <c r="D1048" s="10">
        <v>2.31684</v>
      </c>
      <c r="E1048" s="10">
        <v>3.0426799999999998</v>
      </c>
      <c r="F1048" s="10">
        <v>2.4259726027397259</v>
      </c>
      <c r="G1048" s="10">
        <v>3.7131999999999996</v>
      </c>
      <c r="H1048" s="10">
        <v>3.0398719999999999</v>
      </c>
      <c r="I1048" s="10">
        <v>3.4544000000000001</v>
      </c>
      <c r="J1048" s="10">
        <v>3.11056</v>
      </c>
      <c r="K1048" s="10">
        <v>6.6688000000000001</v>
      </c>
      <c r="L1048" s="10">
        <v>3.5684800000000001</v>
      </c>
      <c r="M1048" s="10">
        <v>4.7307199999999998</v>
      </c>
      <c r="N1048" s="10">
        <v>4.10656</v>
      </c>
      <c r="O1048" s="10">
        <v>9.694799999999999</v>
      </c>
      <c r="P1048" s="10">
        <v>5.2074400000000001</v>
      </c>
      <c r="Q1048" s="10">
        <v>6.6839999999999993</v>
      </c>
    </row>
    <row r="1049" spans="1:17" x14ac:dyDescent="0.2">
      <c r="A1049">
        <v>1045</v>
      </c>
      <c r="B1049" s="10">
        <v>1.8853</v>
      </c>
      <c r="C1049" s="10">
        <v>4.5350666666666664</v>
      </c>
      <c r="D1049" s="10">
        <v>2.3212000000000002</v>
      </c>
      <c r="E1049" s="10">
        <v>3.0484</v>
      </c>
      <c r="F1049" s="10">
        <v>2.4316164383561643</v>
      </c>
      <c r="G1049" s="10">
        <v>3.7209999999999996</v>
      </c>
      <c r="H1049" s="10">
        <v>3.0465599999999999</v>
      </c>
      <c r="I1049" s="10">
        <v>3.4620000000000002</v>
      </c>
      <c r="J1049" s="10">
        <v>3.1177999999999999</v>
      </c>
      <c r="K1049" s="10">
        <v>6.6790000000000003</v>
      </c>
      <c r="L1049" s="10">
        <v>3.5769000000000002</v>
      </c>
      <c r="M1049" s="10">
        <v>4.7395999999999994</v>
      </c>
      <c r="N1049" s="10">
        <v>4.1158000000000001</v>
      </c>
      <c r="O1049" s="10">
        <v>9.7089999999999996</v>
      </c>
      <c r="P1049" s="10">
        <v>5.2191999999999998</v>
      </c>
      <c r="Q1049" s="10">
        <v>6.6974999999999998</v>
      </c>
    </row>
    <row r="1050" spans="1:17" x14ac:dyDescent="0.2">
      <c r="A1050">
        <v>1046</v>
      </c>
      <c r="B1050" s="10">
        <v>1.8888400000000001</v>
      </c>
      <c r="C1050" s="10">
        <v>4.5416533333333327</v>
      </c>
      <c r="D1050" s="10">
        <v>2.3255599999999998</v>
      </c>
      <c r="E1050" s="10">
        <v>3.0541200000000002</v>
      </c>
      <c r="F1050" s="10">
        <v>2.4372602739726026</v>
      </c>
      <c r="G1050" s="10">
        <v>3.7287999999999997</v>
      </c>
      <c r="H1050" s="10">
        <v>3.053248</v>
      </c>
      <c r="I1050" s="10">
        <v>3.4695999999999998</v>
      </c>
      <c r="J1050" s="10">
        <v>3.1250399999999998</v>
      </c>
      <c r="K1050" s="10">
        <v>6.6892000000000005</v>
      </c>
      <c r="L1050" s="10">
        <v>3.5853200000000003</v>
      </c>
      <c r="M1050" s="10">
        <v>4.7484799999999998</v>
      </c>
      <c r="N1050" s="10">
        <v>4.1250400000000003</v>
      </c>
      <c r="O1050" s="10">
        <v>9.7232000000000003</v>
      </c>
      <c r="P1050" s="10">
        <v>5.2309599999999996</v>
      </c>
      <c r="Q1050" s="10">
        <v>6.7109999999999994</v>
      </c>
    </row>
    <row r="1051" spans="1:17" x14ac:dyDescent="0.2">
      <c r="A1051">
        <v>1047</v>
      </c>
      <c r="B1051" s="10">
        <v>1.89238</v>
      </c>
      <c r="C1051" s="10">
        <v>4.5482399999999998</v>
      </c>
      <c r="D1051" s="10">
        <v>2.32992</v>
      </c>
      <c r="E1051" s="10">
        <v>3.0598399999999999</v>
      </c>
      <c r="F1051" s="10">
        <v>2.4429041095890414</v>
      </c>
      <c r="G1051" s="10">
        <v>3.7365999999999997</v>
      </c>
      <c r="H1051" s="10">
        <v>3.059936</v>
      </c>
      <c r="I1051" s="10">
        <v>3.4771999999999998</v>
      </c>
      <c r="J1051" s="10">
        <v>3.1322799999999997</v>
      </c>
      <c r="K1051" s="10">
        <v>6.6994000000000007</v>
      </c>
      <c r="L1051" s="10">
        <v>3.5937400000000004</v>
      </c>
      <c r="M1051" s="10">
        <v>4.7573600000000003</v>
      </c>
      <c r="N1051" s="10">
        <v>4.1342799999999995</v>
      </c>
      <c r="O1051" s="10">
        <v>9.7373999999999992</v>
      </c>
      <c r="P1051" s="10">
        <v>5.2427199999999994</v>
      </c>
      <c r="Q1051" s="10">
        <v>6.7244999999999999</v>
      </c>
    </row>
    <row r="1052" spans="1:17" x14ac:dyDescent="0.2">
      <c r="A1052">
        <v>1048</v>
      </c>
      <c r="B1052" s="10">
        <v>1.89592</v>
      </c>
      <c r="C1052" s="10">
        <v>4.5548266666666661</v>
      </c>
      <c r="D1052" s="10">
        <v>2.3342800000000001</v>
      </c>
      <c r="E1052" s="10">
        <v>3.0655600000000001</v>
      </c>
      <c r="F1052" s="10">
        <v>2.4485479452054797</v>
      </c>
      <c r="G1052" s="10">
        <v>3.7443999999999997</v>
      </c>
      <c r="H1052" s="10">
        <v>3.066624</v>
      </c>
      <c r="I1052" s="10">
        <v>3.4847999999999999</v>
      </c>
      <c r="J1052" s="10">
        <v>3.1395200000000001</v>
      </c>
      <c r="K1052" s="10">
        <v>6.7096</v>
      </c>
      <c r="L1052" s="10">
        <v>3.60216</v>
      </c>
      <c r="M1052" s="10">
        <v>4.7662399999999998</v>
      </c>
      <c r="N1052" s="10">
        <v>4.1435199999999996</v>
      </c>
      <c r="O1052" s="10">
        <v>9.7515999999999998</v>
      </c>
      <c r="P1052" s="10">
        <v>5.25448</v>
      </c>
      <c r="Q1052" s="10">
        <v>6.7379999999999995</v>
      </c>
    </row>
    <row r="1053" spans="1:17" x14ac:dyDescent="0.2">
      <c r="A1053">
        <v>1049</v>
      </c>
      <c r="B1053" s="10">
        <v>1.8994599999999999</v>
      </c>
      <c r="C1053" s="10">
        <v>4.5614133333333333</v>
      </c>
      <c r="D1053" s="10">
        <v>2.3386399999999998</v>
      </c>
      <c r="E1053" s="10">
        <v>3.0712799999999998</v>
      </c>
      <c r="F1053" s="10">
        <v>2.454191780821918</v>
      </c>
      <c r="G1053" s="10">
        <v>3.7521999999999998</v>
      </c>
      <c r="H1053" s="10">
        <v>3.073312</v>
      </c>
      <c r="I1053" s="10">
        <v>3.4923999999999999</v>
      </c>
      <c r="J1053" s="10">
        <v>3.14676</v>
      </c>
      <c r="K1053" s="10">
        <v>6.7198000000000002</v>
      </c>
      <c r="L1053" s="10">
        <v>3.6105800000000001</v>
      </c>
      <c r="M1053" s="10">
        <v>4.7751199999999994</v>
      </c>
      <c r="N1053" s="10">
        <v>4.1527599999999998</v>
      </c>
      <c r="O1053" s="10">
        <v>9.7657999999999987</v>
      </c>
      <c r="P1053" s="10">
        <v>5.2662399999999998</v>
      </c>
      <c r="Q1053" s="10">
        <v>6.7515000000000001</v>
      </c>
    </row>
    <row r="1054" spans="1:17" x14ac:dyDescent="0.2">
      <c r="A1054">
        <v>1050</v>
      </c>
      <c r="B1054" s="10">
        <v>1.903</v>
      </c>
      <c r="C1054" s="10">
        <v>4.5679999999999996</v>
      </c>
      <c r="D1054" s="10">
        <v>2.343</v>
      </c>
      <c r="E1054" s="10">
        <v>3.077</v>
      </c>
      <c r="F1054" s="10">
        <v>2.4598356164383564</v>
      </c>
      <c r="G1054" s="10">
        <v>3.76</v>
      </c>
      <c r="H1054" s="10">
        <v>3.08</v>
      </c>
      <c r="I1054" s="10">
        <v>3.5</v>
      </c>
      <c r="J1054" s="10">
        <v>3.1539999999999999</v>
      </c>
      <c r="K1054" s="10">
        <v>6.73</v>
      </c>
      <c r="L1054" s="10">
        <v>3.6190000000000002</v>
      </c>
      <c r="M1054" s="10">
        <v>4.7839999999999998</v>
      </c>
      <c r="N1054" s="10">
        <v>4.1619999999999999</v>
      </c>
      <c r="O1054" s="10">
        <v>9.7799999999999994</v>
      </c>
      <c r="P1054" s="10">
        <v>5.2779999999999996</v>
      </c>
      <c r="Q1054" s="10">
        <v>6.7649999999999997</v>
      </c>
    </row>
    <row r="1055" spans="1:17" x14ac:dyDescent="0.2">
      <c r="A1055">
        <v>1051</v>
      </c>
      <c r="B1055" s="10">
        <v>1.90672</v>
      </c>
      <c r="C1055" s="10">
        <v>4.5742533333333331</v>
      </c>
      <c r="D1055" s="10">
        <v>2.3475799999999998</v>
      </c>
      <c r="E1055" s="10">
        <v>3.0829999999999997</v>
      </c>
      <c r="F1055" s="10">
        <v>2.4654794520547947</v>
      </c>
      <c r="G1055" s="10">
        <v>3.76972</v>
      </c>
      <c r="H1055" s="10">
        <v>3.08792</v>
      </c>
      <c r="I1055" s="10">
        <v>3.5089999999999999</v>
      </c>
      <c r="J1055" s="10">
        <v>3.1618599999999999</v>
      </c>
      <c r="K1055" s="10">
        <v>6.7407400000000006</v>
      </c>
      <c r="L1055" s="10">
        <v>3.6293800000000003</v>
      </c>
      <c r="M1055" s="10">
        <v>4.7945399999999996</v>
      </c>
      <c r="N1055" s="10">
        <v>4.17272</v>
      </c>
      <c r="O1055" s="10">
        <v>9.795399999999999</v>
      </c>
      <c r="P1055" s="10">
        <v>5.2902999999999993</v>
      </c>
      <c r="Q1055" s="10">
        <v>6.7798400000000001</v>
      </c>
    </row>
    <row r="1056" spans="1:17" x14ac:dyDescent="0.2">
      <c r="A1056">
        <v>1052</v>
      </c>
      <c r="B1056" s="10">
        <v>1.9104399999999999</v>
      </c>
      <c r="C1056" s="10">
        <v>4.5805066666666665</v>
      </c>
      <c r="D1056" s="10">
        <v>2.35216</v>
      </c>
      <c r="E1056" s="10">
        <v>3.089</v>
      </c>
      <c r="F1056" s="10">
        <v>2.471123287671233</v>
      </c>
      <c r="G1056" s="10">
        <v>3.7794399999999997</v>
      </c>
      <c r="H1056" s="10">
        <v>3.0958399999999999</v>
      </c>
      <c r="I1056" s="10">
        <v>3.5179999999999998</v>
      </c>
      <c r="J1056" s="10">
        <v>3.1697199999999999</v>
      </c>
      <c r="K1056" s="10">
        <v>6.7514800000000008</v>
      </c>
      <c r="L1056" s="10">
        <v>3.6397600000000003</v>
      </c>
      <c r="M1056" s="10">
        <v>4.8050800000000002</v>
      </c>
      <c r="N1056" s="10">
        <v>4.18344</v>
      </c>
      <c r="O1056" s="10">
        <v>9.8107999999999986</v>
      </c>
      <c r="P1056" s="10">
        <v>5.3026</v>
      </c>
      <c r="Q1056" s="10">
        <v>6.7946799999999996</v>
      </c>
    </row>
    <row r="1057" spans="1:17" x14ac:dyDescent="0.2">
      <c r="A1057">
        <v>1053</v>
      </c>
      <c r="B1057" s="10">
        <v>1.9141600000000001</v>
      </c>
      <c r="C1057" s="10">
        <v>4.5867599999999999</v>
      </c>
      <c r="D1057" s="10">
        <v>2.3567399999999998</v>
      </c>
      <c r="E1057" s="10">
        <v>3.0949999999999998</v>
      </c>
      <c r="F1057" s="10">
        <v>2.4767671232876713</v>
      </c>
      <c r="G1057" s="10">
        <v>3.7891599999999999</v>
      </c>
      <c r="H1057" s="10">
        <v>3.1037599999999999</v>
      </c>
      <c r="I1057" s="10">
        <v>3.5270000000000001</v>
      </c>
      <c r="J1057" s="10">
        <v>3.1775799999999998</v>
      </c>
      <c r="K1057" s="10">
        <v>6.7622200000000001</v>
      </c>
      <c r="L1057" s="10">
        <v>3.6501400000000004</v>
      </c>
      <c r="M1057" s="10">
        <v>4.81562</v>
      </c>
      <c r="N1057" s="10">
        <v>4.1941600000000001</v>
      </c>
      <c r="O1057" s="10">
        <v>9.8262</v>
      </c>
      <c r="P1057" s="10">
        <v>5.3148999999999997</v>
      </c>
      <c r="Q1057" s="10">
        <v>6.80952</v>
      </c>
    </row>
    <row r="1058" spans="1:17" x14ac:dyDescent="0.2">
      <c r="A1058">
        <v>1054</v>
      </c>
      <c r="B1058" s="10">
        <v>1.91788</v>
      </c>
      <c r="C1058" s="10">
        <v>4.5930133333333334</v>
      </c>
      <c r="D1058" s="10">
        <v>2.3613200000000001</v>
      </c>
      <c r="E1058" s="10">
        <v>3.101</v>
      </c>
      <c r="F1058" s="10">
        <v>2.4824109589041097</v>
      </c>
      <c r="G1058" s="10">
        <v>3.79888</v>
      </c>
      <c r="H1058" s="10">
        <v>3.1116800000000002</v>
      </c>
      <c r="I1058" s="10">
        <v>3.536</v>
      </c>
      <c r="J1058" s="10">
        <v>3.1854399999999998</v>
      </c>
      <c r="K1058" s="10">
        <v>6.7729600000000003</v>
      </c>
      <c r="L1058" s="10">
        <v>3.66052</v>
      </c>
      <c r="M1058" s="10">
        <v>4.8261599999999998</v>
      </c>
      <c r="N1058" s="10">
        <v>4.2048800000000002</v>
      </c>
      <c r="O1058" s="10">
        <v>9.8415999999999997</v>
      </c>
      <c r="P1058" s="10">
        <v>5.3271999999999995</v>
      </c>
      <c r="Q1058" s="10">
        <v>6.8243599999999995</v>
      </c>
    </row>
    <row r="1059" spans="1:17" x14ac:dyDescent="0.2">
      <c r="A1059">
        <v>1055</v>
      </c>
      <c r="B1059" s="10">
        <v>1.9216</v>
      </c>
      <c r="C1059" s="10">
        <v>4.5992666666666659</v>
      </c>
      <c r="D1059" s="10">
        <v>2.3658999999999999</v>
      </c>
      <c r="E1059" s="10">
        <v>3.1069999999999998</v>
      </c>
      <c r="F1059" s="10">
        <v>2.488054794520548</v>
      </c>
      <c r="G1059" s="10">
        <v>3.8085999999999998</v>
      </c>
      <c r="H1059" s="10">
        <v>3.1196000000000002</v>
      </c>
      <c r="I1059" s="10">
        <v>3.5449999999999999</v>
      </c>
      <c r="J1059" s="10">
        <v>3.1932999999999998</v>
      </c>
      <c r="K1059" s="10">
        <v>6.7837000000000005</v>
      </c>
      <c r="L1059" s="10">
        <v>3.6709000000000001</v>
      </c>
      <c r="M1059" s="10">
        <v>4.8366999999999996</v>
      </c>
      <c r="N1059" s="10">
        <v>4.2156000000000002</v>
      </c>
      <c r="O1059" s="10">
        <v>9.8569999999999993</v>
      </c>
      <c r="P1059" s="10">
        <v>5.3394999999999992</v>
      </c>
      <c r="Q1059" s="10">
        <v>6.8391999999999999</v>
      </c>
    </row>
    <row r="1060" spans="1:17" x14ac:dyDescent="0.2">
      <c r="A1060">
        <v>1056</v>
      </c>
      <c r="B1060" s="10">
        <v>1.9253199999999999</v>
      </c>
      <c r="C1060" s="10">
        <v>4.6055199999999994</v>
      </c>
      <c r="D1060" s="10">
        <v>2.3704800000000001</v>
      </c>
      <c r="E1060" s="10">
        <v>3.113</v>
      </c>
      <c r="F1060" s="10">
        <v>2.4936986301369863</v>
      </c>
      <c r="G1060" s="10">
        <v>3.8183199999999999</v>
      </c>
      <c r="H1060" s="10">
        <v>3.1275200000000001</v>
      </c>
      <c r="I1060" s="10">
        <v>3.5539999999999998</v>
      </c>
      <c r="J1060" s="10">
        <v>3.2011599999999998</v>
      </c>
      <c r="K1060" s="10">
        <v>6.7944400000000007</v>
      </c>
      <c r="L1060" s="10">
        <v>3.6812800000000001</v>
      </c>
      <c r="M1060" s="10">
        <v>4.8472400000000002</v>
      </c>
      <c r="N1060" s="10">
        <v>4.2263200000000003</v>
      </c>
      <c r="O1060" s="10">
        <v>9.872399999999999</v>
      </c>
      <c r="P1060" s="10">
        <v>5.3517999999999999</v>
      </c>
      <c r="Q1060" s="10">
        <v>6.8540399999999995</v>
      </c>
    </row>
    <row r="1061" spans="1:17" x14ac:dyDescent="0.2">
      <c r="A1061">
        <v>1057</v>
      </c>
      <c r="B1061" s="10">
        <v>1.9290400000000001</v>
      </c>
      <c r="C1061" s="10">
        <v>4.6117733333333328</v>
      </c>
      <c r="D1061" s="10">
        <v>2.3750599999999999</v>
      </c>
      <c r="E1061" s="10">
        <v>3.1189999999999998</v>
      </c>
      <c r="F1061" s="10">
        <v>2.4993424657534247</v>
      </c>
      <c r="G1061" s="10">
        <v>3.8280399999999997</v>
      </c>
      <c r="H1061" s="10">
        <v>3.13544</v>
      </c>
      <c r="I1061" s="10">
        <v>3.5630000000000002</v>
      </c>
      <c r="J1061" s="10">
        <v>3.2090199999999998</v>
      </c>
      <c r="K1061" s="10">
        <v>6.80518</v>
      </c>
      <c r="L1061" s="10">
        <v>3.6916600000000002</v>
      </c>
      <c r="M1061" s="10">
        <v>4.85778</v>
      </c>
      <c r="N1061" s="10">
        <v>4.2370400000000004</v>
      </c>
      <c r="O1061" s="10">
        <v>9.8878000000000004</v>
      </c>
      <c r="P1061" s="10">
        <v>5.3640999999999996</v>
      </c>
      <c r="Q1061" s="10">
        <v>6.8688799999999999</v>
      </c>
    </row>
    <row r="1062" spans="1:17" x14ac:dyDescent="0.2">
      <c r="A1062">
        <v>1058</v>
      </c>
      <c r="B1062" s="10">
        <v>1.93276</v>
      </c>
      <c r="C1062" s="10">
        <v>4.6180266666666663</v>
      </c>
      <c r="D1062" s="10">
        <v>2.3796400000000002</v>
      </c>
      <c r="E1062" s="10">
        <v>3.125</v>
      </c>
      <c r="F1062" s="10">
        <v>2.504986301369863</v>
      </c>
      <c r="G1062" s="10">
        <v>3.8377599999999998</v>
      </c>
      <c r="H1062" s="10">
        <v>3.1433599999999999</v>
      </c>
      <c r="I1062" s="10">
        <v>3.5720000000000001</v>
      </c>
      <c r="J1062" s="10">
        <v>3.2168799999999997</v>
      </c>
      <c r="K1062" s="10">
        <v>6.8159200000000002</v>
      </c>
      <c r="L1062" s="10">
        <v>3.7020400000000002</v>
      </c>
      <c r="M1062" s="10">
        <v>4.8683199999999998</v>
      </c>
      <c r="N1062" s="10">
        <v>4.2477600000000004</v>
      </c>
      <c r="O1062" s="10">
        <v>9.9032</v>
      </c>
      <c r="P1062" s="10">
        <v>5.3763999999999994</v>
      </c>
      <c r="Q1062" s="10">
        <v>6.8837199999999994</v>
      </c>
    </row>
    <row r="1063" spans="1:17" x14ac:dyDescent="0.2">
      <c r="A1063">
        <v>1059</v>
      </c>
      <c r="B1063" s="10">
        <v>1.93648</v>
      </c>
      <c r="C1063" s="10">
        <v>4.6242799999999997</v>
      </c>
      <c r="D1063" s="10">
        <v>2.38422</v>
      </c>
      <c r="E1063" s="10">
        <v>3.1309999999999998</v>
      </c>
      <c r="F1063" s="10">
        <v>2.5106301369863013</v>
      </c>
      <c r="G1063" s="10">
        <v>3.84748</v>
      </c>
      <c r="H1063" s="10">
        <v>3.1512799999999999</v>
      </c>
      <c r="I1063" s="10">
        <v>3.581</v>
      </c>
      <c r="J1063" s="10">
        <v>3.2247400000000002</v>
      </c>
      <c r="K1063" s="10">
        <v>6.8266600000000004</v>
      </c>
      <c r="L1063" s="10">
        <v>3.7124200000000003</v>
      </c>
      <c r="M1063" s="10">
        <v>4.8788599999999995</v>
      </c>
      <c r="N1063" s="10">
        <v>4.2584799999999996</v>
      </c>
      <c r="O1063" s="10">
        <v>9.9185999999999996</v>
      </c>
      <c r="P1063" s="10">
        <v>5.3887</v>
      </c>
      <c r="Q1063" s="10">
        <v>6.8985599999999998</v>
      </c>
    </row>
    <row r="1064" spans="1:17" x14ac:dyDescent="0.2">
      <c r="A1064">
        <v>1060</v>
      </c>
      <c r="B1064" s="10">
        <v>1.9401999999999999</v>
      </c>
      <c r="C1064" s="10">
        <v>4.6305333333333332</v>
      </c>
      <c r="D1064" s="10">
        <v>2.3887999999999998</v>
      </c>
      <c r="E1064" s="10">
        <v>3.137</v>
      </c>
      <c r="F1064" s="10">
        <v>2.5162739726027397</v>
      </c>
      <c r="G1064" s="10">
        <v>3.8571999999999997</v>
      </c>
      <c r="H1064" s="10">
        <v>3.1592000000000002</v>
      </c>
      <c r="I1064" s="10">
        <v>3.59</v>
      </c>
      <c r="J1064" s="10">
        <v>3.2326000000000001</v>
      </c>
      <c r="K1064" s="10">
        <v>6.8374000000000006</v>
      </c>
      <c r="L1064" s="10">
        <v>3.7228000000000003</v>
      </c>
      <c r="M1064" s="10">
        <v>4.8894000000000002</v>
      </c>
      <c r="N1064" s="10">
        <v>4.2691999999999997</v>
      </c>
      <c r="O1064" s="10">
        <v>9.9339999999999993</v>
      </c>
      <c r="P1064" s="10">
        <v>5.4009999999999998</v>
      </c>
      <c r="Q1064" s="10">
        <v>6.9133999999999993</v>
      </c>
    </row>
    <row r="1065" spans="1:17" x14ac:dyDescent="0.2">
      <c r="A1065">
        <v>1061</v>
      </c>
      <c r="B1065" s="10">
        <v>1.9439200000000001</v>
      </c>
      <c r="C1065" s="10">
        <v>4.6367866666666666</v>
      </c>
      <c r="D1065" s="10">
        <v>2.3933800000000001</v>
      </c>
      <c r="E1065" s="10">
        <v>3.1429999999999998</v>
      </c>
      <c r="F1065" s="10">
        <v>2.521917808219178</v>
      </c>
      <c r="G1065" s="10">
        <v>3.8669199999999999</v>
      </c>
      <c r="H1065" s="10">
        <v>3.1671200000000002</v>
      </c>
      <c r="I1065" s="10">
        <v>3.5990000000000002</v>
      </c>
      <c r="J1065" s="10">
        <v>3.2404600000000001</v>
      </c>
      <c r="K1065" s="10">
        <v>6.8481400000000008</v>
      </c>
      <c r="L1065" s="10">
        <v>3.7331799999999999</v>
      </c>
      <c r="M1065" s="10">
        <v>4.89994</v>
      </c>
      <c r="N1065" s="10">
        <v>4.2799199999999997</v>
      </c>
      <c r="O1065" s="10">
        <v>9.9493999999999989</v>
      </c>
      <c r="P1065" s="10">
        <v>5.4132999999999996</v>
      </c>
      <c r="Q1065" s="10">
        <v>6.9282399999999997</v>
      </c>
    </row>
    <row r="1066" spans="1:17" x14ac:dyDescent="0.2">
      <c r="A1066">
        <v>1062</v>
      </c>
      <c r="B1066" s="10">
        <v>1.94764</v>
      </c>
      <c r="C1066" s="10">
        <v>4.6430400000000001</v>
      </c>
      <c r="D1066" s="10">
        <v>2.3979599999999999</v>
      </c>
      <c r="E1066" s="10">
        <v>3.149</v>
      </c>
      <c r="F1066" s="10">
        <v>2.5275616438356163</v>
      </c>
      <c r="G1066" s="10">
        <v>3.8766400000000001</v>
      </c>
      <c r="H1066" s="10">
        <v>3.1750400000000001</v>
      </c>
      <c r="I1066" s="10">
        <v>3.6080000000000001</v>
      </c>
      <c r="J1066" s="10">
        <v>3.2483200000000001</v>
      </c>
      <c r="K1066" s="10">
        <v>6.8588800000000001</v>
      </c>
      <c r="L1066" s="10">
        <v>3.74356</v>
      </c>
      <c r="M1066" s="10">
        <v>4.9104799999999997</v>
      </c>
      <c r="N1066" s="10">
        <v>4.2906399999999998</v>
      </c>
      <c r="O1066" s="10">
        <v>9.9648000000000003</v>
      </c>
      <c r="P1066" s="10">
        <v>5.4255999999999993</v>
      </c>
      <c r="Q1066" s="10">
        <v>6.9430799999999993</v>
      </c>
    </row>
    <row r="1067" spans="1:17" x14ac:dyDescent="0.2">
      <c r="A1067">
        <v>1063</v>
      </c>
      <c r="B1067" s="10">
        <v>1.95136</v>
      </c>
      <c r="C1067" s="10">
        <v>4.6492933333333326</v>
      </c>
      <c r="D1067" s="10">
        <v>2.4025400000000001</v>
      </c>
      <c r="E1067" s="10">
        <v>3.1549999999999998</v>
      </c>
      <c r="F1067" s="10">
        <v>2.5332054794520547</v>
      </c>
      <c r="G1067" s="10">
        <v>3.8863599999999998</v>
      </c>
      <c r="H1067" s="10">
        <v>3.18296</v>
      </c>
      <c r="I1067" s="10">
        <v>3.617</v>
      </c>
      <c r="J1067" s="10">
        <v>3.2561800000000001</v>
      </c>
      <c r="K1067" s="10">
        <v>6.8696200000000003</v>
      </c>
      <c r="L1067" s="10">
        <v>3.7539400000000001</v>
      </c>
      <c r="M1067" s="10">
        <v>4.9210199999999995</v>
      </c>
      <c r="N1067" s="10">
        <v>4.3013599999999999</v>
      </c>
      <c r="O1067" s="10">
        <v>9.9802</v>
      </c>
      <c r="P1067" s="10">
        <v>5.4379</v>
      </c>
      <c r="Q1067" s="10">
        <v>6.9579199999999997</v>
      </c>
    </row>
    <row r="1068" spans="1:17" x14ac:dyDescent="0.2">
      <c r="A1068">
        <v>1064</v>
      </c>
      <c r="B1068" s="10">
        <v>1.9550799999999999</v>
      </c>
      <c r="C1068" s="10">
        <v>4.6555466666666661</v>
      </c>
      <c r="D1068" s="10">
        <v>2.4071199999999999</v>
      </c>
      <c r="E1068" s="10">
        <v>3.161</v>
      </c>
      <c r="F1068" s="10">
        <v>2.5388493150684934</v>
      </c>
      <c r="G1068" s="10">
        <v>3.89608</v>
      </c>
      <c r="H1068" s="10">
        <v>3.1908799999999999</v>
      </c>
      <c r="I1068" s="10">
        <v>3.6259999999999999</v>
      </c>
      <c r="J1068" s="10">
        <v>3.2640400000000001</v>
      </c>
      <c r="K1068" s="10">
        <v>6.8803600000000005</v>
      </c>
      <c r="L1068" s="10">
        <v>3.7643200000000001</v>
      </c>
      <c r="M1068" s="10">
        <v>4.9315600000000002</v>
      </c>
      <c r="N1068" s="10">
        <v>4.3120799999999999</v>
      </c>
      <c r="O1068" s="10">
        <v>9.9955999999999996</v>
      </c>
      <c r="P1068" s="10">
        <v>5.4501999999999997</v>
      </c>
      <c r="Q1068" s="10">
        <v>6.9727600000000001</v>
      </c>
    </row>
    <row r="1069" spans="1:17" x14ac:dyDescent="0.2">
      <c r="A1069">
        <v>1065</v>
      </c>
      <c r="B1069" s="10">
        <v>1.9588000000000001</v>
      </c>
      <c r="C1069" s="10">
        <v>4.6617999999999995</v>
      </c>
      <c r="D1069" s="10">
        <v>2.4117000000000002</v>
      </c>
      <c r="E1069" s="10">
        <v>3.1669999999999998</v>
      </c>
      <c r="F1069" s="10">
        <v>2.5444931506849318</v>
      </c>
      <c r="G1069" s="10">
        <v>3.9058000000000002</v>
      </c>
      <c r="H1069" s="10">
        <v>3.1987999999999999</v>
      </c>
      <c r="I1069" s="10">
        <v>3.6350000000000002</v>
      </c>
      <c r="J1069" s="10">
        <v>3.2719</v>
      </c>
      <c r="K1069" s="10">
        <v>6.8911000000000007</v>
      </c>
      <c r="L1069" s="10">
        <v>3.7747000000000002</v>
      </c>
      <c r="M1069" s="10">
        <v>4.9420999999999999</v>
      </c>
      <c r="N1069" s="10">
        <v>4.3228</v>
      </c>
      <c r="O1069" s="10">
        <v>10.010999999999999</v>
      </c>
      <c r="P1069" s="10">
        <v>5.4624999999999995</v>
      </c>
      <c r="Q1069" s="10">
        <v>6.9875999999999996</v>
      </c>
    </row>
    <row r="1070" spans="1:17" x14ac:dyDescent="0.2">
      <c r="A1070">
        <v>1066</v>
      </c>
      <c r="B1070" s="10">
        <v>1.96252</v>
      </c>
      <c r="C1070" s="10">
        <v>4.6680533333333329</v>
      </c>
      <c r="D1070" s="10">
        <v>2.41628</v>
      </c>
      <c r="E1070" s="10">
        <v>3.173</v>
      </c>
      <c r="F1070" s="10">
        <v>2.5501369863013701</v>
      </c>
      <c r="G1070" s="10">
        <v>3.9155199999999999</v>
      </c>
      <c r="H1070" s="10">
        <v>3.2067200000000002</v>
      </c>
      <c r="I1070" s="10">
        <v>3.6440000000000001</v>
      </c>
      <c r="J1070" s="10">
        <v>3.27976</v>
      </c>
      <c r="K1070" s="10">
        <v>6.90184</v>
      </c>
      <c r="L1070" s="10">
        <v>3.7850800000000002</v>
      </c>
      <c r="M1070" s="10">
        <v>4.9526399999999997</v>
      </c>
      <c r="N1070" s="10">
        <v>4.33352</v>
      </c>
      <c r="O1070" s="10">
        <v>10.026400000000001</v>
      </c>
      <c r="P1070" s="10">
        <v>5.4747999999999992</v>
      </c>
      <c r="Q1070" s="10">
        <v>7.00244</v>
      </c>
    </row>
    <row r="1071" spans="1:17" x14ac:dyDescent="0.2">
      <c r="A1071">
        <v>1067</v>
      </c>
      <c r="B1071" s="10">
        <v>1.96624</v>
      </c>
      <c r="C1071" s="10">
        <v>4.6743066666666664</v>
      </c>
      <c r="D1071" s="10">
        <v>2.4208599999999998</v>
      </c>
      <c r="E1071" s="10">
        <v>3.1789999999999998</v>
      </c>
      <c r="F1071" s="10">
        <v>2.5557808219178084</v>
      </c>
      <c r="G1071" s="10">
        <v>3.9252400000000001</v>
      </c>
      <c r="H1071" s="10">
        <v>3.2146400000000002</v>
      </c>
      <c r="I1071" s="10">
        <v>3.653</v>
      </c>
      <c r="J1071" s="10">
        <v>3.28762</v>
      </c>
      <c r="K1071" s="10">
        <v>6.9125800000000002</v>
      </c>
      <c r="L1071" s="10">
        <v>3.7954600000000003</v>
      </c>
      <c r="M1071" s="10">
        <v>4.9631799999999995</v>
      </c>
      <c r="N1071" s="10">
        <v>4.3442400000000001</v>
      </c>
      <c r="O1071" s="10">
        <v>10.0418</v>
      </c>
      <c r="P1071" s="10">
        <v>5.4870999999999999</v>
      </c>
      <c r="Q1071" s="10">
        <v>7.0172799999999995</v>
      </c>
    </row>
    <row r="1072" spans="1:17" x14ac:dyDescent="0.2">
      <c r="A1072">
        <v>1068</v>
      </c>
      <c r="B1072" s="10">
        <v>1.9699599999999999</v>
      </c>
      <c r="C1072" s="10">
        <v>4.6805599999999998</v>
      </c>
      <c r="D1072" s="10">
        <v>2.42544</v>
      </c>
      <c r="E1072" s="10">
        <v>3.1850000000000001</v>
      </c>
      <c r="F1072" s="10">
        <v>2.5614246575342468</v>
      </c>
      <c r="G1072" s="10">
        <v>3.9349600000000002</v>
      </c>
      <c r="H1072" s="10">
        <v>3.2225600000000001</v>
      </c>
      <c r="I1072" s="10">
        <v>3.6619999999999999</v>
      </c>
      <c r="J1072" s="10">
        <v>3.29548</v>
      </c>
      <c r="K1072" s="10">
        <v>6.9233200000000004</v>
      </c>
      <c r="L1072" s="10">
        <v>3.8058399999999999</v>
      </c>
      <c r="M1072" s="10">
        <v>4.9737200000000001</v>
      </c>
      <c r="N1072" s="10">
        <v>4.3549600000000002</v>
      </c>
      <c r="O1072" s="10">
        <v>10.0572</v>
      </c>
      <c r="P1072" s="10">
        <v>5.4993999999999996</v>
      </c>
      <c r="Q1072" s="10">
        <v>7.0321199999999999</v>
      </c>
    </row>
    <row r="1073" spans="1:17" x14ac:dyDescent="0.2">
      <c r="A1073">
        <v>1069</v>
      </c>
      <c r="B1073" s="10">
        <v>1.9736800000000001</v>
      </c>
      <c r="C1073" s="10">
        <v>4.6868133333333333</v>
      </c>
      <c r="D1073" s="10">
        <v>2.4300199999999998</v>
      </c>
      <c r="E1073" s="10">
        <v>3.1909999999999998</v>
      </c>
      <c r="F1073" s="10">
        <v>2.5670684931506851</v>
      </c>
      <c r="G1073" s="10">
        <v>3.94468</v>
      </c>
      <c r="H1073" s="10">
        <v>3.23048</v>
      </c>
      <c r="I1073" s="10">
        <v>3.6710000000000003</v>
      </c>
      <c r="J1073" s="10">
        <v>3.3033399999999999</v>
      </c>
      <c r="K1073" s="10">
        <v>6.9340600000000006</v>
      </c>
      <c r="L1073" s="10">
        <v>3.8162199999999999</v>
      </c>
      <c r="M1073" s="10">
        <v>4.9842599999999999</v>
      </c>
      <c r="N1073" s="10">
        <v>4.3656800000000002</v>
      </c>
      <c r="O1073" s="10">
        <v>10.0726</v>
      </c>
      <c r="P1073" s="10">
        <v>5.5116999999999994</v>
      </c>
      <c r="Q1073" s="10">
        <v>7.0469599999999994</v>
      </c>
    </row>
    <row r="1074" spans="1:17" x14ac:dyDescent="0.2">
      <c r="A1074">
        <v>1070</v>
      </c>
      <c r="B1074" s="10">
        <v>1.9774</v>
      </c>
      <c r="C1074" s="10">
        <v>4.6930666666666667</v>
      </c>
      <c r="D1074" s="10">
        <v>2.4346000000000001</v>
      </c>
      <c r="E1074" s="10">
        <v>3.1970000000000001</v>
      </c>
      <c r="F1074" s="10">
        <v>2.5727123287671234</v>
      </c>
      <c r="G1074" s="10">
        <v>3.9544000000000001</v>
      </c>
      <c r="H1074" s="10">
        <v>3.2383999999999999</v>
      </c>
      <c r="I1074" s="10">
        <v>3.68</v>
      </c>
      <c r="J1074" s="10">
        <v>3.3111999999999999</v>
      </c>
      <c r="K1074" s="10">
        <v>6.9448000000000008</v>
      </c>
      <c r="L1074" s="10">
        <v>3.8266</v>
      </c>
      <c r="M1074" s="10">
        <v>4.9947999999999997</v>
      </c>
      <c r="N1074" s="10">
        <v>4.3764000000000003</v>
      </c>
      <c r="O1074" s="10">
        <v>10.087999999999999</v>
      </c>
      <c r="P1074" s="10">
        <v>5.524</v>
      </c>
      <c r="Q1074" s="10">
        <v>7.0617999999999999</v>
      </c>
    </row>
    <row r="1075" spans="1:17" x14ac:dyDescent="0.2">
      <c r="A1075">
        <v>1071</v>
      </c>
      <c r="B1075" s="10">
        <v>1.98112</v>
      </c>
      <c r="C1075" s="10">
        <v>4.6993199999999993</v>
      </c>
      <c r="D1075" s="10">
        <v>2.4391799999999999</v>
      </c>
      <c r="E1075" s="10">
        <v>3.2029999999999998</v>
      </c>
      <c r="F1075" s="10">
        <v>2.5783561643835617</v>
      </c>
      <c r="G1075" s="10">
        <v>3.9641199999999999</v>
      </c>
      <c r="H1075" s="10">
        <v>3.2463199999999999</v>
      </c>
      <c r="I1075" s="10">
        <v>3.6890000000000001</v>
      </c>
      <c r="J1075" s="10">
        <v>3.3190599999999999</v>
      </c>
      <c r="K1075" s="10">
        <v>6.9555400000000001</v>
      </c>
      <c r="L1075" s="10">
        <v>3.8369800000000001</v>
      </c>
      <c r="M1075" s="10">
        <v>5.0053399999999995</v>
      </c>
      <c r="N1075" s="10">
        <v>4.3871200000000004</v>
      </c>
      <c r="O1075" s="10">
        <v>10.103400000000001</v>
      </c>
      <c r="P1075" s="10">
        <v>5.5362999999999998</v>
      </c>
      <c r="Q1075" s="10">
        <v>7.0766399999999994</v>
      </c>
    </row>
    <row r="1076" spans="1:17" x14ac:dyDescent="0.2">
      <c r="A1076">
        <v>1072</v>
      </c>
      <c r="B1076" s="10">
        <v>1.9848399999999999</v>
      </c>
      <c r="C1076" s="10">
        <v>4.7055733333333327</v>
      </c>
      <c r="D1076" s="10">
        <v>2.4437600000000002</v>
      </c>
      <c r="E1076" s="10">
        <v>3.2090000000000001</v>
      </c>
      <c r="F1076" s="10">
        <v>2.5840000000000001</v>
      </c>
      <c r="G1076" s="10">
        <v>3.97384</v>
      </c>
      <c r="H1076" s="10">
        <v>3.2542400000000002</v>
      </c>
      <c r="I1076" s="10">
        <v>3.698</v>
      </c>
      <c r="J1076" s="10">
        <v>3.3269199999999999</v>
      </c>
      <c r="K1076" s="10">
        <v>6.9662800000000002</v>
      </c>
      <c r="L1076" s="10">
        <v>3.8473600000000001</v>
      </c>
      <c r="M1076" s="10">
        <v>5.0158800000000001</v>
      </c>
      <c r="N1076" s="10">
        <v>4.3978400000000004</v>
      </c>
      <c r="O1076" s="10">
        <v>10.1188</v>
      </c>
      <c r="P1076" s="10">
        <v>5.5485999999999995</v>
      </c>
      <c r="Q1076" s="10">
        <v>7.0914799999999998</v>
      </c>
    </row>
    <row r="1077" spans="1:17" x14ac:dyDescent="0.2">
      <c r="A1077">
        <v>1073</v>
      </c>
      <c r="B1077" s="10">
        <v>1.9885600000000001</v>
      </c>
      <c r="C1077" s="10">
        <v>4.7118266666666662</v>
      </c>
      <c r="D1077" s="10">
        <v>2.44834</v>
      </c>
      <c r="E1077" s="10">
        <v>3.2149999999999999</v>
      </c>
      <c r="F1077" s="10">
        <v>2.5917500000000002</v>
      </c>
      <c r="G1077" s="10">
        <v>3.9835600000000002</v>
      </c>
      <c r="H1077" s="10">
        <v>3.2621600000000002</v>
      </c>
      <c r="I1077" s="10">
        <v>3.7070000000000003</v>
      </c>
      <c r="J1077" s="10">
        <v>3.3347799999999999</v>
      </c>
      <c r="K1077" s="10">
        <v>6.9770200000000004</v>
      </c>
      <c r="L1077" s="10">
        <v>3.8577400000000002</v>
      </c>
      <c r="M1077" s="10">
        <v>5.0264199999999999</v>
      </c>
      <c r="N1077" s="10">
        <v>4.4085600000000005</v>
      </c>
      <c r="O1077" s="10">
        <v>10.1342</v>
      </c>
      <c r="P1077" s="10">
        <v>5.5608999999999993</v>
      </c>
      <c r="Q1077" s="10">
        <v>7.1063199999999993</v>
      </c>
    </row>
    <row r="1078" spans="1:17" x14ac:dyDescent="0.2">
      <c r="A1078">
        <v>1074</v>
      </c>
      <c r="B1078" s="10">
        <v>1.9922800000000001</v>
      </c>
      <c r="C1078" s="10">
        <v>4.7180799999999996</v>
      </c>
      <c r="D1078" s="10">
        <v>2.4529200000000002</v>
      </c>
      <c r="E1078" s="10">
        <v>3.2210000000000001</v>
      </c>
      <c r="F1078" s="10">
        <v>2.5994999999999999</v>
      </c>
      <c r="G1078" s="10">
        <v>3.9932799999999999</v>
      </c>
      <c r="H1078" s="10">
        <v>3.2700800000000001</v>
      </c>
      <c r="I1078" s="10">
        <v>3.7160000000000002</v>
      </c>
      <c r="J1078" s="10">
        <v>3.3426399999999998</v>
      </c>
      <c r="K1078" s="10">
        <v>6.9877600000000006</v>
      </c>
      <c r="L1078" s="10">
        <v>3.8681200000000002</v>
      </c>
      <c r="M1078" s="10">
        <v>5.0369599999999997</v>
      </c>
      <c r="N1078" s="10">
        <v>4.4192800000000005</v>
      </c>
      <c r="O1078" s="10">
        <v>10.1496</v>
      </c>
      <c r="P1078" s="10">
        <v>5.5731999999999999</v>
      </c>
      <c r="Q1078" s="10">
        <v>7.1211599999999997</v>
      </c>
    </row>
    <row r="1079" spans="1:17" x14ac:dyDescent="0.2">
      <c r="A1079">
        <v>1075</v>
      </c>
      <c r="B1079" s="10">
        <v>1.996</v>
      </c>
      <c r="C1079" s="10">
        <v>4.7243333333333331</v>
      </c>
      <c r="D1079" s="10">
        <v>2.4575</v>
      </c>
      <c r="E1079" s="10">
        <v>3.2269999999999999</v>
      </c>
      <c r="F1079" s="10">
        <v>2.6072500000000001</v>
      </c>
      <c r="G1079" s="10">
        <v>4.0030000000000001</v>
      </c>
      <c r="H1079" s="10">
        <v>3.278</v>
      </c>
      <c r="I1079" s="10">
        <v>3.7250000000000001</v>
      </c>
      <c r="J1079" s="10">
        <v>3.3505000000000003</v>
      </c>
      <c r="K1079" s="10">
        <v>6.9984999999999999</v>
      </c>
      <c r="L1079" s="10">
        <v>3.8784999999999998</v>
      </c>
      <c r="M1079" s="10">
        <v>5.0474999999999994</v>
      </c>
      <c r="N1079" s="10">
        <v>4.43</v>
      </c>
      <c r="O1079" s="10">
        <v>10.164999999999999</v>
      </c>
      <c r="P1079" s="10">
        <v>5.5854999999999997</v>
      </c>
      <c r="Q1079" s="10">
        <v>7.1359999999999992</v>
      </c>
    </row>
    <row r="1080" spans="1:17" x14ac:dyDescent="0.2">
      <c r="A1080">
        <v>1076</v>
      </c>
      <c r="B1080" s="10">
        <v>1.9997199999999999</v>
      </c>
      <c r="C1080" s="10">
        <v>4.7305866666666665</v>
      </c>
      <c r="D1080" s="10">
        <v>2.4620799999999998</v>
      </c>
      <c r="E1080" s="10">
        <v>3.2329999999999997</v>
      </c>
      <c r="F1080" s="10">
        <v>2.6150000000000002</v>
      </c>
      <c r="G1080" s="10">
        <v>4.0127199999999998</v>
      </c>
      <c r="H1080" s="10">
        <v>3.28592</v>
      </c>
      <c r="I1080" s="10">
        <v>3.734</v>
      </c>
      <c r="J1080" s="10">
        <v>3.3583600000000002</v>
      </c>
      <c r="K1080" s="10">
        <v>7.0092400000000001</v>
      </c>
      <c r="L1080" s="10">
        <v>3.8888799999999999</v>
      </c>
      <c r="M1080" s="10">
        <v>5.0580400000000001</v>
      </c>
      <c r="N1080" s="10">
        <v>4.4407199999999998</v>
      </c>
      <c r="O1080" s="10">
        <v>10.180400000000001</v>
      </c>
      <c r="P1080" s="10">
        <v>5.5977999999999994</v>
      </c>
      <c r="Q1080" s="10">
        <v>7.1508399999999996</v>
      </c>
    </row>
    <row r="1081" spans="1:17" x14ac:dyDescent="0.2">
      <c r="A1081">
        <v>1077</v>
      </c>
      <c r="B1081" s="10">
        <v>2.0034399999999999</v>
      </c>
      <c r="C1081" s="10">
        <v>4.7368399999999999</v>
      </c>
      <c r="D1081" s="10">
        <v>2.4666600000000001</v>
      </c>
      <c r="E1081" s="10">
        <v>3.2389999999999999</v>
      </c>
      <c r="F1081" s="10">
        <v>2.6227499999999999</v>
      </c>
      <c r="G1081" s="10">
        <v>4.0224400000000005</v>
      </c>
      <c r="H1081" s="10">
        <v>3.2938399999999999</v>
      </c>
      <c r="I1081" s="10">
        <v>3.7429999999999999</v>
      </c>
      <c r="J1081" s="10">
        <v>3.3662200000000002</v>
      </c>
      <c r="K1081" s="10">
        <v>7.0199800000000003</v>
      </c>
      <c r="L1081" s="10">
        <v>3.8992599999999999</v>
      </c>
      <c r="M1081" s="10">
        <v>5.0685799999999999</v>
      </c>
      <c r="N1081" s="10">
        <v>4.4514399999999998</v>
      </c>
      <c r="O1081" s="10">
        <v>10.1958</v>
      </c>
      <c r="P1081" s="10">
        <v>5.6101000000000001</v>
      </c>
      <c r="Q1081" s="10">
        <v>7.16568</v>
      </c>
    </row>
    <row r="1082" spans="1:17" x14ac:dyDescent="0.2">
      <c r="A1082">
        <v>1078</v>
      </c>
      <c r="B1082" s="10">
        <v>2.0071599999999998</v>
      </c>
      <c r="C1082" s="10">
        <v>4.7430933333333334</v>
      </c>
      <c r="D1082" s="10">
        <v>2.4712399999999999</v>
      </c>
      <c r="E1082" s="10">
        <v>3.2449999999999997</v>
      </c>
      <c r="F1082" s="10">
        <v>2.6305000000000001</v>
      </c>
      <c r="G1082" s="10">
        <v>4.0321600000000002</v>
      </c>
      <c r="H1082" s="10">
        <v>3.3017599999999998</v>
      </c>
      <c r="I1082" s="10">
        <v>3.7520000000000002</v>
      </c>
      <c r="J1082" s="10">
        <v>3.3740800000000002</v>
      </c>
      <c r="K1082" s="10">
        <v>7.0307200000000005</v>
      </c>
      <c r="L1082" s="10">
        <v>3.90964</v>
      </c>
      <c r="M1082" s="10">
        <v>5.0791199999999996</v>
      </c>
      <c r="N1082" s="10">
        <v>4.4621599999999999</v>
      </c>
      <c r="O1082" s="10">
        <v>10.2112</v>
      </c>
      <c r="P1082" s="10">
        <v>5.6223999999999998</v>
      </c>
      <c r="Q1082" s="10">
        <v>7.1805199999999996</v>
      </c>
    </row>
    <row r="1083" spans="1:17" x14ac:dyDescent="0.2">
      <c r="A1083">
        <v>1079</v>
      </c>
      <c r="B1083" s="10">
        <v>2.0108799999999998</v>
      </c>
      <c r="C1083" s="10">
        <v>4.7493466666666668</v>
      </c>
      <c r="D1083" s="10">
        <v>2.4758200000000001</v>
      </c>
      <c r="E1083" s="10">
        <v>3.2509999999999999</v>
      </c>
      <c r="F1083" s="10">
        <v>2.6382500000000002</v>
      </c>
      <c r="G1083" s="10">
        <v>4.0418799999999999</v>
      </c>
      <c r="H1083" s="10">
        <v>3.3096800000000002</v>
      </c>
      <c r="I1083" s="10">
        <v>3.7610000000000001</v>
      </c>
      <c r="J1083" s="10">
        <v>3.3819400000000002</v>
      </c>
      <c r="K1083" s="10">
        <v>7.0414600000000007</v>
      </c>
      <c r="L1083" s="10">
        <v>3.9200200000000001</v>
      </c>
      <c r="M1083" s="10">
        <v>5.0896600000000003</v>
      </c>
      <c r="N1083" s="10">
        <v>4.47288</v>
      </c>
      <c r="O1083" s="10">
        <v>10.226599999999999</v>
      </c>
      <c r="P1083" s="10">
        <v>5.6346999999999996</v>
      </c>
      <c r="Q1083" s="10">
        <v>7.19536</v>
      </c>
    </row>
    <row r="1084" spans="1:17" x14ac:dyDescent="0.2">
      <c r="A1084">
        <v>1080</v>
      </c>
      <c r="B1084" s="10">
        <v>2.0146000000000002</v>
      </c>
      <c r="C1084" s="10">
        <v>4.7555999999999994</v>
      </c>
      <c r="D1084" s="10">
        <v>2.4803999999999999</v>
      </c>
      <c r="E1084" s="10">
        <v>3.2569999999999997</v>
      </c>
      <c r="F1084" s="10">
        <v>2.6459999999999999</v>
      </c>
      <c r="G1084" s="10">
        <v>4.0516000000000005</v>
      </c>
      <c r="H1084" s="10">
        <v>3.3176000000000001</v>
      </c>
      <c r="I1084" s="10">
        <v>3.77</v>
      </c>
      <c r="J1084" s="10">
        <v>3.3898000000000001</v>
      </c>
      <c r="K1084" s="10">
        <v>7.0522</v>
      </c>
      <c r="L1084" s="10">
        <v>3.9304000000000001</v>
      </c>
      <c r="M1084" s="10">
        <v>5.1002000000000001</v>
      </c>
      <c r="N1084" s="10">
        <v>4.4836</v>
      </c>
      <c r="O1084" s="10">
        <v>10.242000000000001</v>
      </c>
      <c r="P1084" s="10">
        <v>5.6469999999999994</v>
      </c>
      <c r="Q1084" s="10">
        <v>7.2101999999999995</v>
      </c>
    </row>
    <row r="1085" spans="1:17" x14ac:dyDescent="0.2">
      <c r="A1085">
        <v>1081</v>
      </c>
      <c r="B1085" s="10">
        <v>2.0183200000000001</v>
      </c>
      <c r="C1085" s="10">
        <v>4.7618533333333328</v>
      </c>
      <c r="D1085" s="10">
        <v>2.4849800000000002</v>
      </c>
      <c r="E1085" s="10">
        <v>3.2629999999999999</v>
      </c>
      <c r="F1085" s="10">
        <v>2.6537500000000001</v>
      </c>
      <c r="G1085" s="10">
        <v>4.0613200000000003</v>
      </c>
      <c r="H1085" s="10">
        <v>3.32552</v>
      </c>
      <c r="I1085" s="10">
        <v>3.7789999999999999</v>
      </c>
      <c r="J1085" s="10">
        <v>3.3976600000000001</v>
      </c>
      <c r="K1085" s="10">
        <v>7.0629400000000002</v>
      </c>
      <c r="L1085" s="10">
        <v>3.9407800000000002</v>
      </c>
      <c r="M1085" s="10">
        <v>5.1107399999999998</v>
      </c>
      <c r="N1085" s="10">
        <v>4.4943200000000001</v>
      </c>
      <c r="O1085" s="10">
        <v>10.257400000000001</v>
      </c>
      <c r="P1085" s="10">
        <v>5.6593</v>
      </c>
      <c r="Q1085" s="10">
        <v>7.2250399999999999</v>
      </c>
    </row>
    <row r="1086" spans="1:17" x14ac:dyDescent="0.2">
      <c r="A1086">
        <v>1082</v>
      </c>
      <c r="B1086" s="10">
        <v>2.0220400000000001</v>
      </c>
      <c r="C1086" s="10">
        <v>4.7681066666666663</v>
      </c>
      <c r="D1086" s="10">
        <v>2.48956</v>
      </c>
      <c r="E1086" s="10">
        <v>3.2689999999999997</v>
      </c>
      <c r="F1086" s="10">
        <v>2.6615000000000002</v>
      </c>
      <c r="G1086" s="10">
        <v>4.07104</v>
      </c>
      <c r="H1086" s="10">
        <v>3.33344</v>
      </c>
      <c r="I1086" s="10">
        <v>3.7880000000000003</v>
      </c>
      <c r="J1086" s="10">
        <v>3.4055200000000001</v>
      </c>
      <c r="K1086" s="10">
        <v>7.0736800000000004</v>
      </c>
      <c r="L1086" s="10">
        <v>3.9511600000000002</v>
      </c>
      <c r="M1086" s="10">
        <v>5.1212799999999996</v>
      </c>
      <c r="N1086" s="10">
        <v>4.5050400000000002</v>
      </c>
      <c r="O1086" s="10">
        <v>10.2728</v>
      </c>
      <c r="P1086" s="10">
        <v>5.6715999999999998</v>
      </c>
      <c r="Q1086" s="10">
        <v>7.2398799999999994</v>
      </c>
    </row>
    <row r="1087" spans="1:17" x14ac:dyDescent="0.2">
      <c r="A1087">
        <v>1083</v>
      </c>
      <c r="B1087" s="10">
        <v>2.02576</v>
      </c>
      <c r="C1087" s="10">
        <v>4.7743599999999997</v>
      </c>
      <c r="D1087" s="10">
        <v>2.4941400000000002</v>
      </c>
      <c r="E1087" s="10">
        <v>3.2749999999999999</v>
      </c>
      <c r="F1087" s="10">
        <v>2.6692499999999999</v>
      </c>
      <c r="G1087" s="10">
        <v>4.0807600000000006</v>
      </c>
      <c r="H1087" s="10">
        <v>3.3413599999999999</v>
      </c>
      <c r="I1087" s="10">
        <v>3.7970000000000002</v>
      </c>
      <c r="J1087" s="10">
        <v>3.4133800000000001</v>
      </c>
      <c r="K1087" s="10">
        <v>7.0844200000000006</v>
      </c>
      <c r="L1087" s="10">
        <v>3.9615399999999998</v>
      </c>
      <c r="M1087" s="10">
        <v>5.1318200000000003</v>
      </c>
      <c r="N1087" s="10">
        <v>4.5157600000000002</v>
      </c>
      <c r="O1087" s="10">
        <v>10.2882</v>
      </c>
      <c r="P1087" s="10">
        <v>5.6838999999999995</v>
      </c>
      <c r="Q1087" s="10">
        <v>7.2547199999999998</v>
      </c>
    </row>
    <row r="1088" spans="1:17" x14ac:dyDescent="0.2">
      <c r="A1088">
        <v>1084</v>
      </c>
      <c r="B1088" s="10">
        <v>2.02948</v>
      </c>
      <c r="C1088" s="10">
        <v>4.7806133333333332</v>
      </c>
      <c r="D1088" s="10">
        <v>2.4987200000000001</v>
      </c>
      <c r="E1088" s="10">
        <v>3.2809999999999997</v>
      </c>
      <c r="F1088" s="10">
        <v>2.677</v>
      </c>
      <c r="G1088" s="10">
        <v>4.0904800000000003</v>
      </c>
      <c r="H1088" s="10">
        <v>3.3492799999999998</v>
      </c>
      <c r="I1088" s="10">
        <v>3.806</v>
      </c>
      <c r="J1088" s="10">
        <v>3.4212400000000001</v>
      </c>
      <c r="K1088" s="10">
        <v>7.0951600000000008</v>
      </c>
      <c r="L1088" s="10">
        <v>3.9719199999999999</v>
      </c>
      <c r="M1088" s="10">
        <v>5.14236</v>
      </c>
      <c r="N1088" s="10">
        <v>4.5264800000000003</v>
      </c>
      <c r="O1088" s="10">
        <v>10.303599999999999</v>
      </c>
      <c r="P1088" s="10">
        <v>5.6962000000000002</v>
      </c>
      <c r="Q1088" s="10">
        <v>7.2695599999999994</v>
      </c>
    </row>
    <row r="1089" spans="1:17" x14ac:dyDescent="0.2">
      <c r="A1089">
        <v>1085</v>
      </c>
      <c r="B1089" s="10">
        <v>2.0331999999999999</v>
      </c>
      <c r="C1089" s="10">
        <v>4.7868666666666666</v>
      </c>
      <c r="D1089" s="10">
        <v>2.5032999999999999</v>
      </c>
      <c r="E1089" s="10">
        <v>3.2869999999999999</v>
      </c>
      <c r="F1089" s="10">
        <v>2.6872500000000001</v>
      </c>
      <c r="G1089" s="10">
        <v>4.1002000000000001</v>
      </c>
      <c r="H1089" s="10">
        <v>3.3572000000000002</v>
      </c>
      <c r="I1089" s="10">
        <v>3.8149999999999999</v>
      </c>
      <c r="J1089" s="10">
        <v>3.4291</v>
      </c>
      <c r="K1089" s="10">
        <v>7.1059000000000001</v>
      </c>
      <c r="L1089" s="10">
        <v>3.9823</v>
      </c>
      <c r="M1089" s="10">
        <v>5.1528999999999998</v>
      </c>
      <c r="N1089" s="10">
        <v>4.5372000000000003</v>
      </c>
      <c r="O1089" s="10">
        <v>10.319000000000001</v>
      </c>
      <c r="P1089" s="10">
        <v>5.7084999999999999</v>
      </c>
      <c r="Q1089" s="10">
        <v>7.2843999999999998</v>
      </c>
    </row>
    <row r="1090" spans="1:17" x14ac:dyDescent="0.2">
      <c r="A1090">
        <v>1086</v>
      </c>
      <c r="B1090" s="10">
        <v>2.0369199999999998</v>
      </c>
      <c r="C1090" s="10">
        <v>4.79312</v>
      </c>
      <c r="D1090" s="10">
        <v>2.5078800000000001</v>
      </c>
      <c r="E1090" s="10">
        <v>3.2929999999999997</v>
      </c>
      <c r="F1090" s="10">
        <v>2.6974999999999998</v>
      </c>
      <c r="G1090" s="10">
        <v>4.1099200000000007</v>
      </c>
      <c r="H1090" s="10">
        <v>3.3651200000000001</v>
      </c>
      <c r="I1090" s="10">
        <v>3.8240000000000003</v>
      </c>
      <c r="J1090" s="10">
        <v>3.43696</v>
      </c>
      <c r="K1090" s="10">
        <v>7.1166400000000003</v>
      </c>
      <c r="L1090" s="10">
        <v>3.99268</v>
      </c>
      <c r="M1090" s="10">
        <v>5.1634399999999996</v>
      </c>
      <c r="N1090" s="10">
        <v>4.5479200000000004</v>
      </c>
      <c r="O1090" s="10">
        <v>10.3344</v>
      </c>
      <c r="P1090" s="10">
        <v>5.7207999999999997</v>
      </c>
      <c r="Q1090" s="10">
        <v>7.2992399999999993</v>
      </c>
    </row>
    <row r="1091" spans="1:17" x14ac:dyDescent="0.2">
      <c r="A1091">
        <v>1087</v>
      </c>
      <c r="B1091" s="10">
        <v>2.0406399999999998</v>
      </c>
      <c r="C1091" s="10">
        <v>4.7993733333333335</v>
      </c>
      <c r="D1091" s="10">
        <v>2.5124599999999999</v>
      </c>
      <c r="E1091" s="10">
        <v>3.2989999999999999</v>
      </c>
      <c r="F1091" s="10">
        <v>2.7077499999999999</v>
      </c>
      <c r="G1091" s="10">
        <v>4.1196400000000004</v>
      </c>
      <c r="H1091" s="10">
        <v>3.37304</v>
      </c>
      <c r="I1091" s="10">
        <v>3.8330000000000002</v>
      </c>
      <c r="J1091" s="10">
        <v>3.44482</v>
      </c>
      <c r="K1091" s="10">
        <v>7.1273800000000005</v>
      </c>
      <c r="L1091" s="10">
        <v>4.0030599999999996</v>
      </c>
      <c r="M1091" s="10">
        <v>5.1739800000000002</v>
      </c>
      <c r="N1091" s="10">
        <v>4.5586400000000005</v>
      </c>
      <c r="O1091" s="10">
        <v>10.3498</v>
      </c>
      <c r="P1091" s="10">
        <v>5.7330999999999994</v>
      </c>
      <c r="Q1091" s="10">
        <v>7.3140799999999997</v>
      </c>
    </row>
    <row r="1092" spans="1:17" x14ac:dyDescent="0.2">
      <c r="A1092">
        <v>1088</v>
      </c>
      <c r="B1092" s="10">
        <v>2.0443600000000002</v>
      </c>
      <c r="C1092" s="10">
        <v>4.805626666666666</v>
      </c>
      <c r="D1092" s="10">
        <v>2.5170400000000002</v>
      </c>
      <c r="E1092" s="10">
        <v>3.3049999999999997</v>
      </c>
      <c r="F1092" s="10">
        <v>2.718</v>
      </c>
      <c r="G1092" s="10">
        <v>4.1293600000000001</v>
      </c>
      <c r="H1092" s="10">
        <v>3.38096</v>
      </c>
      <c r="I1092" s="10">
        <v>3.8420000000000001</v>
      </c>
      <c r="J1092" s="10">
        <v>3.45268</v>
      </c>
      <c r="K1092" s="10">
        <v>7.1381200000000007</v>
      </c>
      <c r="L1092" s="10">
        <v>4.0134400000000001</v>
      </c>
      <c r="M1092" s="10">
        <v>5.18452</v>
      </c>
      <c r="N1092" s="10">
        <v>4.5693600000000005</v>
      </c>
      <c r="O1092" s="10">
        <v>10.3652</v>
      </c>
      <c r="P1092" s="10">
        <v>5.7454000000000001</v>
      </c>
      <c r="Q1092" s="10">
        <v>7.3289200000000001</v>
      </c>
    </row>
    <row r="1093" spans="1:17" x14ac:dyDescent="0.2">
      <c r="A1093">
        <v>1089</v>
      </c>
      <c r="B1093" s="10">
        <v>2.0480800000000001</v>
      </c>
      <c r="C1093" s="10">
        <v>4.8118799999999995</v>
      </c>
      <c r="D1093" s="10">
        <v>2.52162</v>
      </c>
      <c r="E1093" s="10">
        <v>3.3109999999999999</v>
      </c>
      <c r="F1093" s="10">
        <v>2.7269999999999999</v>
      </c>
      <c r="G1093" s="10">
        <v>4.1390799999999999</v>
      </c>
      <c r="H1093" s="10">
        <v>3.3888799999999999</v>
      </c>
      <c r="I1093" s="10">
        <v>3.851</v>
      </c>
      <c r="J1093" s="10">
        <v>3.4605399999999999</v>
      </c>
      <c r="K1093" s="10">
        <v>7.14886</v>
      </c>
      <c r="L1093" s="10">
        <v>4.0238199999999997</v>
      </c>
      <c r="M1093" s="10">
        <v>5.1950599999999998</v>
      </c>
      <c r="N1093" s="10">
        <v>4.5800800000000006</v>
      </c>
      <c r="O1093" s="10">
        <v>10.380600000000001</v>
      </c>
      <c r="P1093" s="10">
        <v>5.7576999999999998</v>
      </c>
      <c r="Q1093" s="10">
        <v>7.3437599999999996</v>
      </c>
    </row>
    <row r="1094" spans="1:17" x14ac:dyDescent="0.2">
      <c r="A1094">
        <v>1090</v>
      </c>
      <c r="B1094" s="10">
        <v>2.0518000000000001</v>
      </c>
      <c r="C1094" s="10">
        <v>4.8181333333333329</v>
      </c>
      <c r="D1094" s="10">
        <v>2.5262000000000002</v>
      </c>
      <c r="E1094" s="10">
        <v>3.3169999999999997</v>
      </c>
      <c r="F1094" s="10">
        <v>2.7359999999999998</v>
      </c>
      <c r="G1094" s="10">
        <v>4.1488000000000005</v>
      </c>
      <c r="H1094" s="10">
        <v>3.3967999999999998</v>
      </c>
      <c r="I1094" s="10">
        <v>3.8600000000000003</v>
      </c>
      <c r="J1094" s="10">
        <v>3.4683999999999999</v>
      </c>
      <c r="K1094" s="10">
        <v>7.1596000000000002</v>
      </c>
      <c r="L1094" s="10">
        <v>4.0342000000000002</v>
      </c>
      <c r="M1094" s="10">
        <v>5.2055999999999996</v>
      </c>
      <c r="N1094" s="10">
        <v>4.5908000000000007</v>
      </c>
      <c r="O1094" s="10">
        <v>10.396000000000001</v>
      </c>
      <c r="P1094" s="10">
        <v>5.77</v>
      </c>
      <c r="Q1094" s="10">
        <v>7.3586</v>
      </c>
    </row>
    <row r="1095" spans="1:17" x14ac:dyDescent="0.2">
      <c r="A1095">
        <v>1091</v>
      </c>
      <c r="B1095" s="10">
        <v>2.05552</v>
      </c>
      <c r="C1095" s="10">
        <v>4.8243866666666664</v>
      </c>
      <c r="D1095" s="10">
        <v>2.53078</v>
      </c>
      <c r="E1095" s="10">
        <v>3.323</v>
      </c>
      <c r="F1095" s="10">
        <v>2.7450000000000001</v>
      </c>
      <c r="G1095" s="10">
        <v>4.1585200000000002</v>
      </c>
      <c r="H1095" s="10">
        <v>3.4047200000000002</v>
      </c>
      <c r="I1095" s="10">
        <v>3.8690000000000002</v>
      </c>
      <c r="J1095" s="10">
        <v>3.4762599999999999</v>
      </c>
      <c r="K1095" s="10">
        <v>7.1703400000000004</v>
      </c>
      <c r="L1095" s="10">
        <v>4.0445799999999998</v>
      </c>
      <c r="M1095" s="10">
        <v>5.2161400000000002</v>
      </c>
      <c r="N1095" s="10">
        <v>4.6015200000000007</v>
      </c>
      <c r="O1095" s="10">
        <v>10.4114</v>
      </c>
      <c r="P1095" s="10">
        <v>5.7822999999999993</v>
      </c>
      <c r="Q1095" s="10">
        <v>7.3734399999999996</v>
      </c>
    </row>
    <row r="1096" spans="1:17" x14ac:dyDescent="0.2">
      <c r="A1096">
        <v>1092</v>
      </c>
      <c r="B1096" s="10">
        <v>2.05924</v>
      </c>
      <c r="C1096" s="10">
        <v>4.8306399999999998</v>
      </c>
      <c r="D1096" s="10">
        <v>2.5353599999999998</v>
      </c>
      <c r="E1096" s="10">
        <v>3.3289999999999997</v>
      </c>
      <c r="F1096" s="10">
        <v>2.754</v>
      </c>
      <c r="G1096" s="10">
        <v>4.1682399999999999</v>
      </c>
      <c r="H1096" s="10">
        <v>3.4126400000000001</v>
      </c>
      <c r="I1096" s="10">
        <v>3.8780000000000001</v>
      </c>
      <c r="J1096" s="10">
        <v>3.4841200000000003</v>
      </c>
      <c r="K1096" s="10">
        <v>7.1810800000000006</v>
      </c>
      <c r="L1096" s="10">
        <v>4.0549600000000003</v>
      </c>
      <c r="M1096" s="10">
        <v>5.22668</v>
      </c>
      <c r="N1096" s="10">
        <v>4.6122399999999999</v>
      </c>
      <c r="O1096" s="10">
        <v>10.4268</v>
      </c>
      <c r="P1096" s="10">
        <v>5.7946</v>
      </c>
      <c r="Q1096" s="10">
        <v>7.38828</v>
      </c>
    </row>
    <row r="1097" spans="1:17" x14ac:dyDescent="0.2">
      <c r="A1097">
        <v>1093</v>
      </c>
      <c r="B1097" s="10">
        <v>2.0629599999999999</v>
      </c>
      <c r="C1097" s="10">
        <v>4.8368933333333333</v>
      </c>
      <c r="D1097" s="10">
        <v>2.5399400000000001</v>
      </c>
      <c r="E1097" s="10">
        <v>3.335</v>
      </c>
      <c r="F1097" s="10">
        <v>2.7625000000000002</v>
      </c>
      <c r="G1097" s="10">
        <v>4.1779600000000006</v>
      </c>
      <c r="H1097" s="10">
        <v>3.42056</v>
      </c>
      <c r="I1097" s="10">
        <v>3.887</v>
      </c>
      <c r="J1097" s="10">
        <v>3.4919800000000003</v>
      </c>
      <c r="K1097" s="10">
        <v>7.1918200000000008</v>
      </c>
      <c r="L1097" s="10">
        <v>4.06534</v>
      </c>
      <c r="M1097" s="10">
        <v>5.2372199999999998</v>
      </c>
      <c r="N1097" s="10">
        <v>4.62296</v>
      </c>
      <c r="O1097" s="10">
        <v>10.4422</v>
      </c>
      <c r="P1097" s="10">
        <v>5.8068999999999997</v>
      </c>
      <c r="Q1097" s="10">
        <v>7.4031199999999995</v>
      </c>
    </row>
    <row r="1098" spans="1:17" x14ac:dyDescent="0.2">
      <c r="A1098">
        <v>1094</v>
      </c>
      <c r="B1098" s="10">
        <v>2.0666799999999999</v>
      </c>
      <c r="C1098" s="10">
        <v>4.8431466666666667</v>
      </c>
      <c r="D1098" s="10">
        <v>2.5445199999999999</v>
      </c>
      <c r="E1098" s="10">
        <v>3.3409999999999997</v>
      </c>
      <c r="F1098" s="10">
        <v>2.7709999999999999</v>
      </c>
      <c r="G1098" s="10">
        <v>4.1876800000000003</v>
      </c>
      <c r="H1098" s="10">
        <v>3.42848</v>
      </c>
      <c r="I1098" s="10">
        <v>3.8960000000000004</v>
      </c>
      <c r="J1098" s="10">
        <v>3.4998400000000003</v>
      </c>
      <c r="K1098" s="10">
        <v>7.2025600000000001</v>
      </c>
      <c r="L1098" s="10">
        <v>4.0757199999999996</v>
      </c>
      <c r="M1098" s="10">
        <v>5.2477599999999995</v>
      </c>
      <c r="N1098" s="10">
        <v>4.63368</v>
      </c>
      <c r="O1098" s="10">
        <v>10.457600000000001</v>
      </c>
      <c r="P1098" s="10">
        <v>5.8191999999999995</v>
      </c>
      <c r="Q1098" s="10">
        <v>7.4179599999999999</v>
      </c>
    </row>
    <row r="1099" spans="1:17" x14ac:dyDescent="0.2">
      <c r="A1099">
        <v>1095</v>
      </c>
      <c r="B1099" s="10">
        <v>2.0703999999999998</v>
      </c>
      <c r="C1099" s="10">
        <v>4.8494000000000002</v>
      </c>
      <c r="D1099" s="10">
        <v>2.5491000000000001</v>
      </c>
      <c r="E1099" s="10">
        <v>3.347</v>
      </c>
      <c r="F1099" s="10">
        <v>2.7795000000000001</v>
      </c>
      <c r="G1099" s="10">
        <v>4.1974</v>
      </c>
      <c r="H1099" s="10">
        <v>3.4363999999999999</v>
      </c>
      <c r="I1099" s="10">
        <v>3.9050000000000002</v>
      </c>
      <c r="J1099" s="10">
        <v>3.5077000000000003</v>
      </c>
      <c r="K1099" s="10">
        <v>7.2133000000000003</v>
      </c>
      <c r="L1099" s="10">
        <v>4.0861000000000001</v>
      </c>
      <c r="M1099" s="10">
        <v>5.2583000000000002</v>
      </c>
      <c r="N1099" s="10">
        <v>4.6444000000000001</v>
      </c>
      <c r="O1099" s="10">
        <v>10.473000000000001</v>
      </c>
      <c r="P1099" s="10">
        <v>5.8315000000000001</v>
      </c>
      <c r="Q1099" s="10">
        <v>7.4327999999999994</v>
      </c>
    </row>
    <row r="1100" spans="1:17" x14ac:dyDescent="0.2">
      <c r="A1100">
        <v>1096</v>
      </c>
      <c r="B1100" s="10">
        <v>2.0741200000000002</v>
      </c>
      <c r="C1100" s="10">
        <v>4.8556533333333327</v>
      </c>
      <c r="D1100" s="10">
        <v>2.5536799999999999</v>
      </c>
      <c r="E1100" s="10">
        <v>3.3529999999999998</v>
      </c>
      <c r="F1100" s="10">
        <v>2.7879999999999998</v>
      </c>
      <c r="G1100" s="10">
        <v>4.2071200000000006</v>
      </c>
      <c r="H1100" s="10">
        <v>3.4443199999999998</v>
      </c>
      <c r="I1100" s="10">
        <v>3.9140000000000001</v>
      </c>
      <c r="J1100" s="10">
        <v>3.5155600000000002</v>
      </c>
      <c r="K1100" s="10">
        <v>7.2240400000000005</v>
      </c>
      <c r="L1100" s="10">
        <v>4.0964799999999997</v>
      </c>
      <c r="M1100" s="10">
        <v>5.26884</v>
      </c>
      <c r="N1100" s="10">
        <v>4.6551200000000001</v>
      </c>
      <c r="O1100" s="10">
        <v>10.4884</v>
      </c>
      <c r="P1100" s="10">
        <v>5.8437999999999999</v>
      </c>
      <c r="Q1100" s="10">
        <v>7.4476399999999998</v>
      </c>
    </row>
    <row r="1101" spans="1:17" x14ac:dyDescent="0.2">
      <c r="A1101">
        <v>1097</v>
      </c>
      <c r="B1101" s="10">
        <v>2.0778400000000001</v>
      </c>
      <c r="C1101" s="10">
        <v>4.8619066666666662</v>
      </c>
      <c r="D1101" s="10">
        <v>2.5582600000000002</v>
      </c>
      <c r="E1101" s="10">
        <v>3.359</v>
      </c>
      <c r="F1101" s="10">
        <v>2.7965</v>
      </c>
      <c r="G1101" s="10">
        <v>4.2168400000000004</v>
      </c>
      <c r="H1101" s="10">
        <v>3.4522400000000002</v>
      </c>
      <c r="I1101" s="10">
        <v>3.923</v>
      </c>
      <c r="J1101" s="10">
        <v>3.5234200000000002</v>
      </c>
      <c r="K1101" s="10">
        <v>7.2347800000000007</v>
      </c>
      <c r="L1101" s="10">
        <v>4.1068600000000002</v>
      </c>
      <c r="M1101" s="10">
        <v>5.2793799999999997</v>
      </c>
      <c r="N1101" s="10">
        <v>4.6658400000000002</v>
      </c>
      <c r="O1101" s="10">
        <v>10.5038</v>
      </c>
      <c r="P1101" s="10">
        <v>5.8560999999999996</v>
      </c>
      <c r="Q1101" s="10">
        <v>7.4624799999999993</v>
      </c>
    </row>
    <row r="1102" spans="1:17" x14ac:dyDescent="0.2">
      <c r="A1102">
        <v>1098</v>
      </c>
      <c r="B1102" s="10">
        <v>2.0815600000000001</v>
      </c>
      <c r="C1102" s="10">
        <v>4.8681599999999996</v>
      </c>
      <c r="D1102" s="10">
        <v>2.56284</v>
      </c>
      <c r="E1102" s="10">
        <v>3.3649999999999998</v>
      </c>
      <c r="F1102" s="10">
        <v>2.8049999999999997</v>
      </c>
      <c r="G1102" s="10">
        <v>4.2265600000000001</v>
      </c>
      <c r="H1102" s="10">
        <v>3.4601600000000001</v>
      </c>
      <c r="I1102" s="10">
        <v>3.9320000000000004</v>
      </c>
      <c r="J1102" s="10">
        <v>3.5312800000000002</v>
      </c>
      <c r="K1102" s="10">
        <v>7.24552</v>
      </c>
      <c r="L1102" s="10">
        <v>4.1172399999999998</v>
      </c>
      <c r="M1102" s="10">
        <v>5.2899199999999995</v>
      </c>
      <c r="N1102" s="10">
        <v>4.6765600000000003</v>
      </c>
      <c r="O1102" s="10">
        <v>10.519200000000001</v>
      </c>
      <c r="P1102" s="10">
        <v>5.8683999999999994</v>
      </c>
      <c r="Q1102" s="10">
        <v>7.4773199999999997</v>
      </c>
    </row>
    <row r="1103" spans="1:17" x14ac:dyDescent="0.2">
      <c r="A1103">
        <v>1099</v>
      </c>
      <c r="B1103" s="10">
        <v>2.08528</v>
      </c>
      <c r="C1103" s="10">
        <v>4.874413333333333</v>
      </c>
      <c r="D1103" s="10">
        <v>2.5674200000000003</v>
      </c>
      <c r="E1103" s="10">
        <v>3.371</v>
      </c>
      <c r="F1103" s="10">
        <v>2.8134999999999999</v>
      </c>
      <c r="G1103" s="10">
        <v>4.2362800000000007</v>
      </c>
      <c r="H1103" s="10">
        <v>3.4680800000000001</v>
      </c>
      <c r="I1103" s="10">
        <v>3.9410000000000003</v>
      </c>
      <c r="J1103" s="10">
        <v>3.5391400000000002</v>
      </c>
      <c r="K1103" s="10">
        <v>7.2562600000000002</v>
      </c>
      <c r="L1103" s="10">
        <v>4.1276200000000003</v>
      </c>
      <c r="M1103" s="10">
        <v>5.3004600000000002</v>
      </c>
      <c r="N1103" s="10">
        <v>4.6872800000000003</v>
      </c>
      <c r="O1103" s="10">
        <v>10.534600000000001</v>
      </c>
      <c r="P1103" s="10">
        <v>5.8807</v>
      </c>
      <c r="Q1103" s="10">
        <v>7.4921599999999993</v>
      </c>
    </row>
    <row r="1104" spans="1:17" x14ac:dyDescent="0.2">
      <c r="A1104">
        <v>1100</v>
      </c>
      <c r="B1104" s="10">
        <v>2.089</v>
      </c>
      <c r="C1104" s="10">
        <v>4.8806666666666665</v>
      </c>
      <c r="D1104" s="10">
        <v>2.5720000000000001</v>
      </c>
      <c r="E1104" s="10">
        <v>3.3769999999999998</v>
      </c>
      <c r="F1104" s="10">
        <v>2.8220000000000001</v>
      </c>
      <c r="G1104" s="10">
        <v>4.2460000000000004</v>
      </c>
      <c r="H1104" s="10">
        <v>3.476</v>
      </c>
      <c r="I1104" s="10">
        <v>3.95</v>
      </c>
      <c r="J1104" s="10">
        <v>3.5470000000000002</v>
      </c>
      <c r="K1104" s="10">
        <v>7.2670000000000003</v>
      </c>
      <c r="L1104" s="10">
        <v>4.1379999999999999</v>
      </c>
      <c r="M1104" s="10">
        <v>5.3109999999999999</v>
      </c>
      <c r="N1104" s="10">
        <v>4.6980000000000004</v>
      </c>
      <c r="O1104" s="10">
        <v>10.55</v>
      </c>
      <c r="P1104" s="10">
        <v>5.8929999999999998</v>
      </c>
      <c r="Q1104" s="10">
        <v>7.5069999999999997</v>
      </c>
    </row>
    <row r="1105" spans="1:17" x14ac:dyDescent="0.2">
      <c r="A1105">
        <v>1101</v>
      </c>
      <c r="B1105" s="10">
        <v>2.0928</v>
      </c>
      <c r="C1105" s="10">
        <v>4.8879333333333328</v>
      </c>
      <c r="D1105" s="10">
        <v>2.5768</v>
      </c>
      <c r="E1105" s="10">
        <v>3.3832</v>
      </c>
      <c r="F1105" s="10">
        <v>2.8304999999999998</v>
      </c>
      <c r="G1105" s="10">
        <v>4.2584</v>
      </c>
      <c r="H1105" s="10">
        <v>3.4830399999999999</v>
      </c>
      <c r="I1105" s="10">
        <v>3.9580000000000002</v>
      </c>
      <c r="J1105" s="10">
        <v>3.5569000000000002</v>
      </c>
      <c r="K1105" s="10">
        <v>7.2810000000000006</v>
      </c>
      <c r="L1105" s="10">
        <v>4.1493000000000002</v>
      </c>
      <c r="M1105" s="10">
        <v>5.3224999999999998</v>
      </c>
      <c r="N1105" s="10">
        <v>4.7103000000000002</v>
      </c>
      <c r="O1105" s="10">
        <v>10.567</v>
      </c>
      <c r="P1105" s="10">
        <v>5.9059999999999997</v>
      </c>
      <c r="Q1105" s="10">
        <v>7.5219999999999994</v>
      </c>
    </row>
    <row r="1106" spans="1:17" x14ac:dyDescent="0.2">
      <c r="A1106">
        <v>1102</v>
      </c>
      <c r="B1106" s="10">
        <v>2.0966</v>
      </c>
      <c r="C1106" s="10">
        <v>4.8952</v>
      </c>
      <c r="D1106" s="10">
        <v>2.5815999999999999</v>
      </c>
      <c r="E1106" s="10">
        <v>3.3893999999999997</v>
      </c>
      <c r="F1106" s="10">
        <v>2.839</v>
      </c>
      <c r="G1106" s="10">
        <v>4.2708000000000004</v>
      </c>
      <c r="H1106" s="10">
        <v>3.4900799999999998</v>
      </c>
      <c r="I1106" s="10">
        <v>3.9660000000000002</v>
      </c>
      <c r="J1106" s="10">
        <v>3.5668000000000002</v>
      </c>
      <c r="K1106" s="10">
        <v>7.2949999999999999</v>
      </c>
      <c r="L1106" s="10">
        <v>4.1605999999999996</v>
      </c>
      <c r="M1106" s="10">
        <v>5.3339999999999996</v>
      </c>
      <c r="N1106" s="10">
        <v>4.7225999999999999</v>
      </c>
      <c r="O1106" s="10">
        <v>10.584000000000001</v>
      </c>
      <c r="P1106" s="10">
        <v>5.9189999999999996</v>
      </c>
      <c r="Q1106" s="10">
        <v>7.5369999999999999</v>
      </c>
    </row>
    <row r="1107" spans="1:17" x14ac:dyDescent="0.2">
      <c r="A1107">
        <v>1103</v>
      </c>
      <c r="B1107" s="10">
        <v>2.1004</v>
      </c>
      <c r="C1107" s="10">
        <v>4.9024666666666663</v>
      </c>
      <c r="D1107" s="10">
        <v>2.5864000000000003</v>
      </c>
      <c r="E1107" s="10">
        <v>3.3956</v>
      </c>
      <c r="F1107" s="10">
        <v>2.8474999999999997</v>
      </c>
      <c r="G1107" s="10">
        <v>4.2832000000000008</v>
      </c>
      <c r="H1107" s="10">
        <v>3.4971200000000002</v>
      </c>
      <c r="I1107" s="10">
        <v>3.9740000000000002</v>
      </c>
      <c r="J1107" s="10">
        <v>3.5767000000000002</v>
      </c>
      <c r="K1107" s="10">
        <v>7.3090000000000002</v>
      </c>
      <c r="L1107" s="10">
        <v>4.1718999999999999</v>
      </c>
      <c r="M1107" s="10">
        <v>5.3455000000000004</v>
      </c>
      <c r="N1107" s="10">
        <v>4.7349000000000006</v>
      </c>
      <c r="O1107" s="10">
        <v>10.601000000000001</v>
      </c>
      <c r="P1107" s="10">
        <v>5.9319999999999995</v>
      </c>
      <c r="Q1107" s="10">
        <v>7.5519999999999996</v>
      </c>
    </row>
    <row r="1108" spans="1:17" x14ac:dyDescent="0.2">
      <c r="A1108">
        <v>1104</v>
      </c>
      <c r="B1108" s="10">
        <v>2.1042000000000001</v>
      </c>
      <c r="C1108" s="10">
        <v>4.9097333333333335</v>
      </c>
      <c r="D1108" s="10">
        <v>2.5912000000000002</v>
      </c>
      <c r="E1108" s="10">
        <v>3.4017999999999997</v>
      </c>
      <c r="F1108" s="10">
        <v>2.8559999999999999</v>
      </c>
      <c r="G1108" s="10">
        <v>4.2956000000000003</v>
      </c>
      <c r="H1108" s="10">
        <v>3.5041600000000002</v>
      </c>
      <c r="I1108" s="10">
        <v>3.9820000000000002</v>
      </c>
      <c r="J1108" s="10">
        <v>3.5866000000000002</v>
      </c>
      <c r="K1108" s="10">
        <v>7.3230000000000004</v>
      </c>
      <c r="L1108" s="10">
        <v>4.1832000000000003</v>
      </c>
      <c r="M1108" s="10">
        <v>5.3570000000000002</v>
      </c>
      <c r="N1108" s="10">
        <v>4.7472000000000003</v>
      </c>
      <c r="O1108" s="10">
        <v>10.618</v>
      </c>
      <c r="P1108" s="10">
        <v>5.9449999999999994</v>
      </c>
      <c r="Q1108" s="10">
        <v>7.5670000000000002</v>
      </c>
    </row>
    <row r="1109" spans="1:17" x14ac:dyDescent="0.2">
      <c r="A1109">
        <v>1105</v>
      </c>
      <c r="B1109" s="10">
        <v>2.1079999999999997</v>
      </c>
      <c r="C1109" s="10">
        <v>4.9169999999999998</v>
      </c>
      <c r="D1109" s="10">
        <v>2.5960000000000001</v>
      </c>
      <c r="E1109" s="10">
        <v>3.4079999999999999</v>
      </c>
      <c r="F1109" s="10">
        <v>2.8639999999999999</v>
      </c>
      <c r="G1109" s="10">
        <v>4.3079999999999998</v>
      </c>
      <c r="H1109" s="10">
        <v>3.5112000000000001</v>
      </c>
      <c r="I1109" s="10">
        <v>3.99</v>
      </c>
      <c r="J1109" s="10">
        <v>3.5964999999999998</v>
      </c>
      <c r="K1109" s="10">
        <v>7.3369999999999997</v>
      </c>
      <c r="L1109" s="10">
        <v>4.1944999999999997</v>
      </c>
      <c r="M1109" s="10">
        <v>5.3685</v>
      </c>
      <c r="N1109" s="10">
        <v>4.7595000000000001</v>
      </c>
      <c r="O1109" s="10">
        <v>10.635000000000002</v>
      </c>
      <c r="P1109" s="10">
        <v>5.9580000000000002</v>
      </c>
      <c r="Q1109" s="10">
        <v>7.5819999999999999</v>
      </c>
    </row>
    <row r="1110" spans="1:17" x14ac:dyDescent="0.2">
      <c r="A1110">
        <v>1106</v>
      </c>
      <c r="B1110" s="10">
        <v>2.1117999999999997</v>
      </c>
      <c r="C1110" s="10">
        <v>4.9242666666666661</v>
      </c>
      <c r="D1110" s="10">
        <v>2.6008</v>
      </c>
      <c r="E1110" s="10">
        <v>3.4142000000000001</v>
      </c>
      <c r="F1110" s="10">
        <v>2.8719999999999999</v>
      </c>
      <c r="G1110" s="10">
        <v>4.3204000000000002</v>
      </c>
      <c r="H1110" s="10">
        <v>3.51824</v>
      </c>
      <c r="I1110" s="10">
        <v>3.9980000000000002</v>
      </c>
      <c r="J1110" s="10">
        <v>3.6063999999999998</v>
      </c>
      <c r="K1110" s="10">
        <v>7.351</v>
      </c>
      <c r="L1110" s="10">
        <v>4.2058</v>
      </c>
      <c r="M1110" s="10">
        <v>5.38</v>
      </c>
      <c r="N1110" s="10">
        <v>4.7717999999999998</v>
      </c>
      <c r="O1110" s="10">
        <v>10.652000000000001</v>
      </c>
      <c r="P1110" s="10">
        <v>5.9710000000000001</v>
      </c>
      <c r="Q1110" s="10">
        <v>7.5969999999999995</v>
      </c>
    </row>
    <row r="1111" spans="1:17" x14ac:dyDescent="0.2">
      <c r="A1111">
        <v>1107</v>
      </c>
      <c r="B1111" s="10">
        <v>2.1155999999999997</v>
      </c>
      <c r="C1111" s="10">
        <v>4.9315333333333333</v>
      </c>
      <c r="D1111" s="10">
        <v>2.6055999999999999</v>
      </c>
      <c r="E1111" s="10">
        <v>3.4203999999999999</v>
      </c>
      <c r="F1111" s="10">
        <v>2.88</v>
      </c>
      <c r="G1111" s="10">
        <v>4.3328000000000007</v>
      </c>
      <c r="H1111" s="10">
        <v>3.52528</v>
      </c>
      <c r="I1111" s="10">
        <v>4.0060000000000002</v>
      </c>
      <c r="J1111" s="10">
        <v>3.6162999999999998</v>
      </c>
      <c r="K1111" s="10">
        <v>7.3650000000000002</v>
      </c>
      <c r="L1111" s="10">
        <v>4.2171000000000003</v>
      </c>
      <c r="M1111" s="10">
        <v>5.3914999999999997</v>
      </c>
      <c r="N1111" s="10">
        <v>4.7840999999999996</v>
      </c>
      <c r="O1111" s="10">
        <v>10.669</v>
      </c>
      <c r="P1111" s="10">
        <v>5.984</v>
      </c>
      <c r="Q1111" s="10">
        <v>7.6120000000000001</v>
      </c>
    </row>
    <row r="1112" spans="1:17" x14ac:dyDescent="0.2">
      <c r="A1112">
        <v>1108</v>
      </c>
      <c r="B1112" s="10">
        <v>2.1193999999999997</v>
      </c>
      <c r="C1112" s="10">
        <v>4.9387999999999996</v>
      </c>
      <c r="D1112" s="10">
        <v>2.6104000000000003</v>
      </c>
      <c r="E1112" s="10">
        <v>3.4266000000000001</v>
      </c>
      <c r="F1112" s="10">
        <v>2.8879999999999999</v>
      </c>
      <c r="G1112" s="10">
        <v>4.3452000000000002</v>
      </c>
      <c r="H1112" s="10">
        <v>3.5323200000000003</v>
      </c>
      <c r="I1112" s="10">
        <v>4.0140000000000002</v>
      </c>
      <c r="J1112" s="10">
        <v>3.6261999999999999</v>
      </c>
      <c r="K1112" s="10">
        <v>7.3790000000000004</v>
      </c>
      <c r="L1112" s="10">
        <v>4.2284000000000006</v>
      </c>
      <c r="M1112" s="10">
        <v>5.4030000000000005</v>
      </c>
      <c r="N1112" s="10">
        <v>4.7964000000000002</v>
      </c>
      <c r="O1112" s="10">
        <v>10.686</v>
      </c>
      <c r="P1112" s="10">
        <v>5.9969999999999999</v>
      </c>
      <c r="Q1112" s="10">
        <v>7.6269999999999998</v>
      </c>
    </row>
    <row r="1113" spans="1:17" x14ac:dyDescent="0.2">
      <c r="A1113">
        <v>1109</v>
      </c>
      <c r="B1113" s="10">
        <v>2.1231999999999998</v>
      </c>
      <c r="C1113" s="10">
        <v>4.9460666666666668</v>
      </c>
      <c r="D1113" s="10">
        <v>2.6152000000000002</v>
      </c>
      <c r="E1113" s="10">
        <v>3.4327999999999999</v>
      </c>
      <c r="F1113" s="10">
        <v>2.8987499999999997</v>
      </c>
      <c r="G1113" s="10">
        <v>4.3575999999999997</v>
      </c>
      <c r="H1113" s="10">
        <v>3.5393600000000003</v>
      </c>
      <c r="I1113" s="10">
        <v>4.0220000000000002</v>
      </c>
      <c r="J1113" s="10">
        <v>3.6360999999999999</v>
      </c>
      <c r="K1113" s="10">
        <v>7.3929999999999998</v>
      </c>
      <c r="L1113" s="10">
        <v>4.2397</v>
      </c>
      <c r="M1113" s="10">
        <v>5.4145000000000003</v>
      </c>
      <c r="N1113" s="10">
        <v>4.8087</v>
      </c>
      <c r="O1113" s="10">
        <v>10.703000000000001</v>
      </c>
      <c r="P1113" s="10">
        <v>6.01</v>
      </c>
      <c r="Q1113" s="10">
        <v>7.6420000000000003</v>
      </c>
    </row>
    <row r="1114" spans="1:17" x14ac:dyDescent="0.2">
      <c r="A1114">
        <v>1110</v>
      </c>
      <c r="B1114" s="10">
        <v>2.1269999999999998</v>
      </c>
      <c r="C1114" s="10">
        <v>4.9533333333333331</v>
      </c>
      <c r="D1114" s="10">
        <v>2.62</v>
      </c>
      <c r="E1114" s="10">
        <v>3.4390000000000001</v>
      </c>
      <c r="F1114" s="10">
        <v>2.9095</v>
      </c>
      <c r="G1114" s="10">
        <v>4.37</v>
      </c>
      <c r="H1114" s="10">
        <v>3.5464000000000002</v>
      </c>
      <c r="I1114" s="10">
        <v>4.03</v>
      </c>
      <c r="J1114" s="10">
        <v>3.6459999999999999</v>
      </c>
      <c r="K1114" s="10">
        <v>7.407</v>
      </c>
      <c r="L1114" s="10">
        <v>4.2510000000000003</v>
      </c>
      <c r="M1114" s="10">
        <v>5.4260000000000002</v>
      </c>
      <c r="N1114" s="10">
        <v>4.8209999999999997</v>
      </c>
      <c r="O1114" s="10">
        <v>10.72</v>
      </c>
      <c r="P1114" s="10">
        <v>6.0229999999999997</v>
      </c>
      <c r="Q1114" s="10">
        <v>7.657</v>
      </c>
    </row>
    <row r="1115" spans="1:17" x14ac:dyDescent="0.2">
      <c r="A1115">
        <v>1111</v>
      </c>
      <c r="B1115" s="10">
        <v>2.1311</v>
      </c>
      <c r="C1115" s="10">
        <v>4.9614666666666665</v>
      </c>
      <c r="D1115" s="10">
        <v>2.6257000000000001</v>
      </c>
      <c r="E1115" s="10">
        <v>3.4459</v>
      </c>
      <c r="F1115" s="10">
        <v>2.9202500000000002</v>
      </c>
      <c r="G1115" s="10">
        <v>4.3849999999999998</v>
      </c>
      <c r="H1115" s="10">
        <v>3.5545840000000002</v>
      </c>
      <c r="I1115" s="10">
        <v>4.0392999999999999</v>
      </c>
      <c r="J1115" s="10">
        <v>3.6568000000000001</v>
      </c>
      <c r="K1115" s="10">
        <v>7.4199000000000002</v>
      </c>
      <c r="L1115" s="10">
        <v>4.2625999999999999</v>
      </c>
      <c r="M1115" s="10">
        <v>5.4394</v>
      </c>
      <c r="N1115" s="10">
        <v>4.8353999999999999</v>
      </c>
      <c r="O1115" s="10">
        <v>10.7371</v>
      </c>
      <c r="P1115" s="10">
        <v>6.0373999999999999</v>
      </c>
      <c r="Q1115" s="10">
        <v>7.6733000000000002</v>
      </c>
    </row>
    <row r="1116" spans="1:17" x14ac:dyDescent="0.2">
      <c r="A1116">
        <v>1112</v>
      </c>
      <c r="B1116" s="10">
        <v>2.1351999999999998</v>
      </c>
      <c r="C1116" s="10">
        <v>4.9695999999999998</v>
      </c>
      <c r="D1116" s="10">
        <v>2.6314000000000002</v>
      </c>
      <c r="E1116" s="10">
        <v>3.4527999999999999</v>
      </c>
      <c r="F1116" s="10">
        <v>2.931</v>
      </c>
      <c r="G1116" s="10">
        <v>4.4000000000000004</v>
      </c>
      <c r="H1116" s="10">
        <v>3.5627680000000002</v>
      </c>
      <c r="I1116" s="10">
        <v>4.0486000000000004</v>
      </c>
      <c r="J1116" s="10">
        <v>3.6675999999999997</v>
      </c>
      <c r="K1116" s="10">
        <v>7.4328000000000003</v>
      </c>
      <c r="L1116" s="10">
        <v>4.2742000000000004</v>
      </c>
      <c r="M1116" s="10">
        <v>5.4527999999999999</v>
      </c>
      <c r="N1116" s="10">
        <v>4.8498000000000001</v>
      </c>
      <c r="O1116" s="10">
        <v>10.754200000000001</v>
      </c>
      <c r="P1116" s="10">
        <v>6.0518000000000001</v>
      </c>
      <c r="Q1116" s="10">
        <v>7.6896000000000004</v>
      </c>
    </row>
    <row r="1117" spans="1:17" x14ac:dyDescent="0.2">
      <c r="A1117">
        <v>1113</v>
      </c>
      <c r="B1117" s="10">
        <v>2.1393</v>
      </c>
      <c r="C1117" s="10">
        <v>4.9777333333333331</v>
      </c>
      <c r="D1117" s="10">
        <v>2.6371000000000002</v>
      </c>
      <c r="E1117" s="10">
        <v>3.4597000000000002</v>
      </c>
      <c r="F1117" s="10">
        <v>2.94075</v>
      </c>
      <c r="G1117" s="10">
        <v>4.415</v>
      </c>
      <c r="H1117" s="10">
        <v>3.5709520000000001</v>
      </c>
      <c r="I1117" s="10">
        <v>4.0579000000000001</v>
      </c>
      <c r="J1117" s="10">
        <v>3.6783999999999999</v>
      </c>
      <c r="K1117" s="10">
        <v>7.4456999999999995</v>
      </c>
      <c r="L1117" s="10">
        <v>4.2858000000000001</v>
      </c>
      <c r="M1117" s="10">
        <v>5.4661999999999997</v>
      </c>
      <c r="N1117" s="10">
        <v>4.8641999999999994</v>
      </c>
      <c r="O1117" s="10">
        <v>10.7713</v>
      </c>
      <c r="P1117" s="10">
        <v>6.0661999999999994</v>
      </c>
      <c r="Q1117" s="10">
        <v>7.7058999999999997</v>
      </c>
    </row>
    <row r="1118" spans="1:17" x14ac:dyDescent="0.2">
      <c r="A1118">
        <v>1114</v>
      </c>
      <c r="B1118" s="10">
        <v>2.1433999999999997</v>
      </c>
      <c r="C1118" s="10">
        <v>4.9858666666666664</v>
      </c>
      <c r="D1118" s="10">
        <v>2.6428000000000003</v>
      </c>
      <c r="E1118" s="10">
        <v>3.4666000000000001</v>
      </c>
      <c r="F1118" s="10">
        <v>2.9504999999999999</v>
      </c>
      <c r="G1118" s="10">
        <v>4.43</v>
      </c>
      <c r="H1118" s="10">
        <v>3.5791360000000001</v>
      </c>
      <c r="I1118" s="10">
        <v>4.0672000000000006</v>
      </c>
      <c r="J1118" s="10">
        <v>3.6892</v>
      </c>
      <c r="K1118" s="10">
        <v>7.4585999999999997</v>
      </c>
      <c r="L1118" s="10">
        <v>4.2974000000000006</v>
      </c>
      <c r="M1118" s="10">
        <v>5.4795999999999996</v>
      </c>
      <c r="N1118" s="10">
        <v>4.8785999999999996</v>
      </c>
      <c r="O1118" s="10">
        <v>10.788400000000001</v>
      </c>
      <c r="P1118" s="10">
        <v>6.0805999999999996</v>
      </c>
      <c r="Q1118" s="10">
        <v>7.7222</v>
      </c>
    </row>
    <row r="1119" spans="1:17" x14ac:dyDescent="0.2">
      <c r="A1119">
        <v>1115</v>
      </c>
      <c r="B1119" s="10">
        <v>2.1475</v>
      </c>
      <c r="C1119" s="10">
        <v>4.9939999999999998</v>
      </c>
      <c r="D1119" s="10">
        <v>2.6485000000000003</v>
      </c>
      <c r="E1119" s="10">
        <v>3.4735</v>
      </c>
      <c r="F1119" s="10">
        <v>2.9602500000000003</v>
      </c>
      <c r="G1119" s="10">
        <v>4.4450000000000003</v>
      </c>
      <c r="H1119" s="10">
        <v>3.5873200000000001</v>
      </c>
      <c r="I1119" s="10">
        <v>4.0765000000000002</v>
      </c>
      <c r="J1119" s="10">
        <v>3.7</v>
      </c>
      <c r="K1119" s="10">
        <v>7.4714999999999998</v>
      </c>
      <c r="L1119" s="10">
        <v>4.3090000000000002</v>
      </c>
      <c r="M1119" s="10">
        <v>5.4930000000000003</v>
      </c>
      <c r="N1119" s="10">
        <v>4.8929999999999998</v>
      </c>
      <c r="O1119" s="10">
        <v>10.8055</v>
      </c>
      <c r="P1119" s="10">
        <v>6.0949999999999998</v>
      </c>
      <c r="Q1119" s="10">
        <v>7.7385000000000002</v>
      </c>
    </row>
    <row r="1120" spans="1:17" x14ac:dyDescent="0.2">
      <c r="A1120">
        <v>1116</v>
      </c>
      <c r="B1120" s="10">
        <v>2.1516000000000002</v>
      </c>
      <c r="C1120" s="10">
        <v>5.0021333333333331</v>
      </c>
      <c r="D1120" s="10">
        <v>2.6541999999999999</v>
      </c>
      <c r="E1120" s="10">
        <v>3.4803999999999999</v>
      </c>
      <c r="F1120" s="10">
        <v>2.97</v>
      </c>
      <c r="G1120" s="10">
        <v>4.46</v>
      </c>
      <c r="H1120" s="10">
        <v>3.5955040000000005</v>
      </c>
      <c r="I1120" s="10">
        <v>4.0857999999999999</v>
      </c>
      <c r="J1120" s="10">
        <v>3.7107999999999999</v>
      </c>
      <c r="K1120" s="10">
        <v>7.4843999999999999</v>
      </c>
      <c r="L1120" s="10">
        <v>4.3205999999999998</v>
      </c>
      <c r="M1120" s="10">
        <v>5.5064000000000002</v>
      </c>
      <c r="N1120" s="10">
        <v>4.9074</v>
      </c>
      <c r="O1120" s="10">
        <v>10.8226</v>
      </c>
      <c r="P1120" s="10">
        <v>6.1093999999999999</v>
      </c>
      <c r="Q1120" s="10">
        <v>7.7548000000000004</v>
      </c>
    </row>
    <row r="1121" spans="1:17" x14ac:dyDescent="0.2">
      <c r="A1121">
        <v>1117</v>
      </c>
      <c r="B1121" s="10">
        <v>2.1556999999999999</v>
      </c>
      <c r="C1121" s="10">
        <v>5.0102666666666664</v>
      </c>
      <c r="D1121" s="10">
        <v>2.6598999999999999</v>
      </c>
      <c r="E1121" s="10">
        <v>3.4872999999999998</v>
      </c>
      <c r="F1121" s="10">
        <v>2.9782500000000001</v>
      </c>
      <c r="G1121" s="10">
        <v>4.4749999999999996</v>
      </c>
      <c r="H1121" s="10">
        <v>3.6036880000000004</v>
      </c>
      <c r="I1121" s="10">
        <v>4.0951000000000004</v>
      </c>
      <c r="J1121" s="10">
        <v>3.7216</v>
      </c>
      <c r="K1121" s="10">
        <v>7.4973000000000001</v>
      </c>
      <c r="L1121" s="10">
        <v>4.3322000000000003</v>
      </c>
      <c r="M1121" s="10">
        <v>5.5198</v>
      </c>
      <c r="N1121" s="10">
        <v>4.9218000000000002</v>
      </c>
      <c r="O1121" s="10">
        <v>10.839700000000001</v>
      </c>
      <c r="P1121" s="10">
        <v>6.1238000000000001</v>
      </c>
      <c r="Q1121" s="10">
        <v>7.7711000000000006</v>
      </c>
    </row>
    <row r="1122" spans="1:17" x14ac:dyDescent="0.2">
      <c r="A1122">
        <v>1118</v>
      </c>
      <c r="B1122" s="10">
        <v>2.1598000000000002</v>
      </c>
      <c r="C1122" s="10">
        <v>5.0183999999999997</v>
      </c>
      <c r="D1122" s="10">
        <v>2.6656</v>
      </c>
      <c r="E1122" s="10">
        <v>3.4942000000000002</v>
      </c>
      <c r="F1122" s="10">
        <v>2.9865000000000004</v>
      </c>
      <c r="G1122" s="10">
        <v>4.4899999999999993</v>
      </c>
      <c r="H1122" s="10">
        <v>3.6118720000000004</v>
      </c>
      <c r="I1122" s="10">
        <v>4.1044</v>
      </c>
      <c r="J1122" s="10">
        <v>3.7324000000000002</v>
      </c>
      <c r="K1122" s="10">
        <v>7.5101999999999993</v>
      </c>
      <c r="L1122" s="10">
        <v>4.3437999999999999</v>
      </c>
      <c r="M1122" s="10">
        <v>5.5331999999999999</v>
      </c>
      <c r="N1122" s="10">
        <v>4.9361999999999995</v>
      </c>
      <c r="O1122" s="10">
        <v>10.8568</v>
      </c>
      <c r="P1122" s="10">
        <v>6.1381999999999994</v>
      </c>
      <c r="Q1122" s="10">
        <v>7.7873999999999999</v>
      </c>
    </row>
    <row r="1123" spans="1:17" x14ac:dyDescent="0.2">
      <c r="A1123">
        <v>1119</v>
      </c>
      <c r="B1123" s="10">
        <v>2.1638999999999999</v>
      </c>
      <c r="C1123" s="10">
        <v>5.0265333333333331</v>
      </c>
      <c r="D1123" s="10">
        <v>2.6713</v>
      </c>
      <c r="E1123" s="10">
        <v>3.5011000000000001</v>
      </c>
      <c r="F1123" s="10">
        <v>2.9947500000000002</v>
      </c>
      <c r="G1123" s="10">
        <v>4.5049999999999999</v>
      </c>
      <c r="H1123" s="10">
        <v>3.6200560000000004</v>
      </c>
      <c r="I1123" s="10">
        <v>4.1137000000000006</v>
      </c>
      <c r="J1123" s="10">
        <v>3.7431999999999999</v>
      </c>
      <c r="K1123" s="10">
        <v>7.5230999999999995</v>
      </c>
      <c r="L1123" s="10">
        <v>4.3554000000000004</v>
      </c>
      <c r="M1123" s="10">
        <v>5.5465999999999998</v>
      </c>
      <c r="N1123" s="10">
        <v>4.9505999999999997</v>
      </c>
      <c r="O1123" s="10">
        <v>10.873900000000001</v>
      </c>
      <c r="P1123" s="10">
        <v>6.1525999999999996</v>
      </c>
      <c r="Q1123" s="10">
        <v>7.8037000000000001</v>
      </c>
    </row>
    <row r="1124" spans="1:17" x14ac:dyDescent="0.2">
      <c r="A1124">
        <v>1120</v>
      </c>
      <c r="B1124" s="10">
        <v>2.1680000000000001</v>
      </c>
      <c r="C1124" s="10">
        <v>5.0346666666666664</v>
      </c>
      <c r="D1124" s="10">
        <v>2.677</v>
      </c>
      <c r="E1124" s="10">
        <v>3.508</v>
      </c>
      <c r="F1124" s="10">
        <v>3.0030000000000001</v>
      </c>
      <c r="G1124" s="10">
        <v>4.5199999999999996</v>
      </c>
      <c r="H1124" s="10">
        <v>3.6282400000000004</v>
      </c>
      <c r="I1124" s="10">
        <v>4.1230000000000002</v>
      </c>
      <c r="J1124" s="10">
        <v>3.754</v>
      </c>
      <c r="K1124" s="10">
        <v>7.5359999999999996</v>
      </c>
      <c r="L1124" s="10">
        <v>4.367</v>
      </c>
      <c r="M1124" s="10">
        <v>5.56</v>
      </c>
      <c r="N1124" s="10">
        <v>4.9649999999999999</v>
      </c>
      <c r="O1124" s="10">
        <v>10.891</v>
      </c>
      <c r="P1124" s="10">
        <v>6.1669999999999998</v>
      </c>
      <c r="Q1124" s="10">
        <v>7.82</v>
      </c>
    </row>
    <row r="1125" spans="1:17" x14ac:dyDescent="0.2">
      <c r="A1125">
        <v>1121</v>
      </c>
      <c r="B1125" s="10">
        <v>2.1728000000000001</v>
      </c>
      <c r="C1125" s="10">
        <v>5.0442999999999998</v>
      </c>
      <c r="D1125" s="10">
        <v>2.6838000000000002</v>
      </c>
      <c r="E1125" s="10">
        <v>3.5156999999999998</v>
      </c>
      <c r="F1125" s="10">
        <v>3.011625</v>
      </c>
      <c r="G1125" s="10">
        <v>4.5329999999999995</v>
      </c>
      <c r="H1125" s="10">
        <v>3.6380960000000004</v>
      </c>
      <c r="I1125" s="10">
        <v>4.1341999999999999</v>
      </c>
      <c r="J1125" s="10">
        <v>3.7650000000000001</v>
      </c>
      <c r="K1125" s="10">
        <v>7.5529999999999999</v>
      </c>
      <c r="L1125" s="10">
        <v>4.3811</v>
      </c>
      <c r="M1125" s="10">
        <v>5.5740999999999996</v>
      </c>
      <c r="N1125" s="10">
        <v>4.9799999999999995</v>
      </c>
      <c r="O1125" s="10">
        <v>10.911200000000001</v>
      </c>
      <c r="P1125" s="10">
        <v>6.1848000000000001</v>
      </c>
      <c r="Q1125" s="10">
        <v>7.8380000000000001</v>
      </c>
    </row>
    <row r="1126" spans="1:17" x14ac:dyDescent="0.2">
      <c r="A1126">
        <v>1122</v>
      </c>
      <c r="B1126" s="10">
        <v>2.1776</v>
      </c>
      <c r="C1126" s="10">
        <v>5.0539333333333332</v>
      </c>
      <c r="D1126" s="10">
        <v>2.6905999999999999</v>
      </c>
      <c r="E1126" s="10">
        <v>3.5234000000000001</v>
      </c>
      <c r="F1126" s="10">
        <v>3.0202499999999999</v>
      </c>
      <c r="G1126" s="10">
        <v>4.5459999999999994</v>
      </c>
      <c r="H1126" s="10">
        <v>3.6479520000000005</v>
      </c>
      <c r="I1126" s="10">
        <v>4.1454000000000004</v>
      </c>
      <c r="J1126" s="10">
        <v>3.7759999999999998</v>
      </c>
      <c r="K1126" s="10">
        <v>7.5699999999999994</v>
      </c>
      <c r="L1126" s="10">
        <v>4.3952</v>
      </c>
      <c r="M1126" s="10">
        <v>5.5881999999999996</v>
      </c>
      <c r="N1126" s="10">
        <v>4.9950000000000001</v>
      </c>
      <c r="O1126" s="10">
        <v>10.9314</v>
      </c>
      <c r="P1126" s="10">
        <v>6.2025999999999994</v>
      </c>
      <c r="Q1126" s="10">
        <v>7.8559999999999999</v>
      </c>
    </row>
    <row r="1127" spans="1:17" x14ac:dyDescent="0.2">
      <c r="A1127">
        <v>1123</v>
      </c>
      <c r="B1127" s="10">
        <v>2.1824000000000003</v>
      </c>
      <c r="C1127" s="10">
        <v>5.0635666666666665</v>
      </c>
      <c r="D1127" s="10">
        <v>2.6974</v>
      </c>
      <c r="E1127" s="10">
        <v>3.5310999999999999</v>
      </c>
      <c r="F1127" s="10">
        <v>3.0288750000000002</v>
      </c>
      <c r="G1127" s="10">
        <v>4.5590000000000002</v>
      </c>
      <c r="H1127" s="10">
        <v>3.6578080000000002</v>
      </c>
      <c r="I1127" s="10">
        <v>4.1566000000000001</v>
      </c>
      <c r="J1127" s="10">
        <v>3.7869999999999999</v>
      </c>
      <c r="K1127" s="10">
        <v>7.5869999999999997</v>
      </c>
      <c r="L1127" s="10">
        <v>4.4093</v>
      </c>
      <c r="M1127" s="10">
        <v>5.6022999999999996</v>
      </c>
      <c r="N1127" s="10">
        <v>5.01</v>
      </c>
      <c r="O1127" s="10">
        <v>10.951599999999999</v>
      </c>
      <c r="P1127" s="10">
        <v>6.2203999999999997</v>
      </c>
      <c r="Q1127" s="10">
        <v>7.8740000000000006</v>
      </c>
    </row>
    <row r="1128" spans="1:17" x14ac:dyDescent="0.2">
      <c r="A1128">
        <v>1124</v>
      </c>
      <c r="B1128" s="10">
        <v>2.1872000000000003</v>
      </c>
      <c r="C1128" s="10">
        <v>5.0731999999999999</v>
      </c>
      <c r="D1128" s="10">
        <v>2.7042000000000002</v>
      </c>
      <c r="E1128" s="10">
        <v>3.5388000000000002</v>
      </c>
      <c r="F1128" s="10">
        <v>3.0375000000000001</v>
      </c>
      <c r="G1128" s="10">
        <v>4.5720000000000001</v>
      </c>
      <c r="H1128" s="10">
        <v>3.6676640000000003</v>
      </c>
      <c r="I1128" s="10">
        <v>4.1678000000000006</v>
      </c>
      <c r="J1128" s="10">
        <v>3.798</v>
      </c>
      <c r="K1128" s="10">
        <v>7.6040000000000001</v>
      </c>
      <c r="L1128" s="10">
        <v>4.4234</v>
      </c>
      <c r="M1128" s="10">
        <v>5.6163999999999996</v>
      </c>
      <c r="N1128" s="10">
        <v>5.0250000000000004</v>
      </c>
      <c r="O1128" s="10">
        <v>10.9718</v>
      </c>
      <c r="P1128" s="10">
        <v>6.2382</v>
      </c>
      <c r="Q1128" s="10">
        <v>7.8920000000000003</v>
      </c>
    </row>
    <row r="1129" spans="1:17" x14ac:dyDescent="0.2">
      <c r="A1129">
        <v>1125</v>
      </c>
      <c r="B1129" s="10">
        <v>2.1920000000000002</v>
      </c>
      <c r="C1129" s="10">
        <v>5.0828333333333333</v>
      </c>
      <c r="D1129" s="10">
        <v>2.7110000000000003</v>
      </c>
      <c r="E1129" s="10">
        <v>3.5465</v>
      </c>
      <c r="F1129" s="10">
        <v>3.046125</v>
      </c>
      <c r="G1129" s="10">
        <v>4.585</v>
      </c>
      <c r="H1129" s="10">
        <v>3.6775200000000003</v>
      </c>
      <c r="I1129" s="10">
        <v>4.1790000000000003</v>
      </c>
      <c r="J1129" s="10">
        <v>3.8090000000000002</v>
      </c>
      <c r="K1129" s="10">
        <v>7.6210000000000004</v>
      </c>
      <c r="L1129" s="10">
        <v>4.4375</v>
      </c>
      <c r="M1129" s="10">
        <v>5.6304999999999996</v>
      </c>
      <c r="N1129" s="10">
        <v>5.04</v>
      </c>
      <c r="O1129" s="10">
        <v>10.992000000000001</v>
      </c>
      <c r="P1129" s="10">
        <v>6.2560000000000002</v>
      </c>
      <c r="Q1129" s="10">
        <v>7.91</v>
      </c>
    </row>
    <row r="1130" spans="1:17" x14ac:dyDescent="0.2">
      <c r="A1130">
        <v>1126</v>
      </c>
      <c r="B1130" s="10">
        <v>2.1968000000000001</v>
      </c>
      <c r="C1130" s="10">
        <v>5.0924666666666667</v>
      </c>
      <c r="D1130" s="10">
        <v>2.7178</v>
      </c>
      <c r="E1130" s="10">
        <v>3.5541999999999998</v>
      </c>
      <c r="F1130" s="10">
        <v>3.0547500000000003</v>
      </c>
      <c r="G1130" s="10">
        <v>4.5979999999999999</v>
      </c>
      <c r="H1130" s="10">
        <v>3.6873760000000004</v>
      </c>
      <c r="I1130" s="10">
        <v>4.1901999999999999</v>
      </c>
      <c r="J1130" s="10">
        <v>3.82</v>
      </c>
      <c r="K1130" s="10">
        <v>7.6379999999999999</v>
      </c>
      <c r="L1130" s="10">
        <v>4.4516</v>
      </c>
      <c r="M1130" s="10">
        <v>5.6445999999999996</v>
      </c>
      <c r="N1130" s="10">
        <v>5.0549999999999997</v>
      </c>
      <c r="O1130" s="10">
        <v>11.0122</v>
      </c>
      <c r="P1130" s="10">
        <v>6.2737999999999996</v>
      </c>
      <c r="Q1130" s="10">
        <v>7.9279999999999999</v>
      </c>
    </row>
    <row r="1131" spans="1:17" x14ac:dyDescent="0.2">
      <c r="A1131">
        <v>1127</v>
      </c>
      <c r="B1131" s="10">
        <v>2.2016</v>
      </c>
      <c r="C1131" s="10">
        <v>5.1021000000000001</v>
      </c>
      <c r="D1131" s="10">
        <v>2.7246000000000001</v>
      </c>
      <c r="E1131" s="10">
        <v>3.5619000000000001</v>
      </c>
      <c r="F1131" s="10">
        <v>3.0633750000000002</v>
      </c>
      <c r="G1131" s="10">
        <v>4.6109999999999998</v>
      </c>
      <c r="H1131" s="10">
        <v>3.6972320000000005</v>
      </c>
      <c r="I1131" s="10">
        <v>4.2014000000000005</v>
      </c>
      <c r="J1131" s="10">
        <v>3.831</v>
      </c>
      <c r="K1131" s="10">
        <v>7.6550000000000002</v>
      </c>
      <c r="L1131" s="10">
        <v>4.4657</v>
      </c>
      <c r="M1131" s="10">
        <v>5.6586999999999996</v>
      </c>
      <c r="N1131" s="10">
        <v>5.07</v>
      </c>
      <c r="O1131" s="10">
        <v>11.032399999999999</v>
      </c>
      <c r="P1131" s="10">
        <v>6.2915999999999999</v>
      </c>
      <c r="Q1131" s="10">
        <v>7.9459999999999997</v>
      </c>
    </row>
    <row r="1132" spans="1:17" x14ac:dyDescent="0.2">
      <c r="A1132">
        <v>1128</v>
      </c>
      <c r="B1132" s="10">
        <v>2.2064000000000004</v>
      </c>
      <c r="C1132" s="10">
        <v>5.1117333333333335</v>
      </c>
      <c r="D1132" s="10">
        <v>2.7314000000000003</v>
      </c>
      <c r="E1132" s="10">
        <v>3.5695999999999999</v>
      </c>
      <c r="F1132" s="10">
        <v>3.0720000000000001</v>
      </c>
      <c r="G1132" s="10">
        <v>4.6240000000000006</v>
      </c>
      <c r="H1132" s="10">
        <v>3.7070880000000002</v>
      </c>
      <c r="I1132" s="10">
        <v>4.2126000000000001</v>
      </c>
      <c r="J1132" s="10">
        <v>3.8420000000000001</v>
      </c>
      <c r="K1132" s="10">
        <v>7.6720000000000006</v>
      </c>
      <c r="L1132" s="10">
        <v>4.4798</v>
      </c>
      <c r="M1132" s="10">
        <v>5.6727999999999996</v>
      </c>
      <c r="N1132" s="10">
        <v>5.085</v>
      </c>
      <c r="O1132" s="10">
        <v>11.0526</v>
      </c>
      <c r="P1132" s="10">
        <v>6.3094000000000001</v>
      </c>
      <c r="Q1132" s="10">
        <v>7.9640000000000004</v>
      </c>
    </row>
    <row r="1133" spans="1:17" x14ac:dyDescent="0.2">
      <c r="A1133">
        <v>1129</v>
      </c>
      <c r="B1133" s="10">
        <v>2.2112000000000003</v>
      </c>
      <c r="C1133" s="10">
        <v>5.1213666666666668</v>
      </c>
      <c r="D1133" s="10">
        <v>2.7382</v>
      </c>
      <c r="E1133" s="10">
        <v>3.5773000000000001</v>
      </c>
      <c r="F1133" s="10">
        <v>3.0830000000000002</v>
      </c>
      <c r="G1133" s="10">
        <v>4.6370000000000005</v>
      </c>
      <c r="H1133" s="10">
        <v>3.7169440000000002</v>
      </c>
      <c r="I1133" s="10">
        <v>4.2238000000000007</v>
      </c>
      <c r="J1133" s="10">
        <v>3.8529999999999998</v>
      </c>
      <c r="K1133" s="10">
        <v>7.6890000000000001</v>
      </c>
      <c r="L1133" s="10">
        <v>4.4939</v>
      </c>
      <c r="M1133" s="10">
        <v>5.6868999999999996</v>
      </c>
      <c r="N1133" s="10">
        <v>5.1000000000000005</v>
      </c>
      <c r="O1133" s="10">
        <v>11.072800000000001</v>
      </c>
      <c r="P1133" s="10">
        <v>6.3271999999999995</v>
      </c>
      <c r="Q1133" s="10">
        <v>7.9820000000000002</v>
      </c>
    </row>
    <row r="1134" spans="1:17" x14ac:dyDescent="0.2">
      <c r="A1134">
        <v>1130</v>
      </c>
      <c r="B1134" s="10">
        <v>2.2160000000000002</v>
      </c>
      <c r="C1134" s="10">
        <v>5.1310000000000002</v>
      </c>
      <c r="D1134" s="10">
        <v>2.7450000000000001</v>
      </c>
      <c r="E1134" s="10">
        <v>3.585</v>
      </c>
      <c r="F1134" s="10">
        <v>3.0940000000000003</v>
      </c>
      <c r="G1134" s="10">
        <v>4.6500000000000004</v>
      </c>
      <c r="H1134" s="10">
        <v>3.7268000000000003</v>
      </c>
      <c r="I1134" s="10">
        <v>4.2350000000000003</v>
      </c>
      <c r="J1134" s="10">
        <v>3.8639999999999999</v>
      </c>
      <c r="K1134" s="10">
        <v>7.7060000000000004</v>
      </c>
      <c r="L1134" s="10">
        <v>4.508</v>
      </c>
      <c r="M1134" s="10">
        <v>5.7009999999999996</v>
      </c>
      <c r="N1134" s="10">
        <v>5.1150000000000002</v>
      </c>
      <c r="O1134" s="10">
        <v>11.093</v>
      </c>
      <c r="P1134" s="10">
        <v>6.3449999999999998</v>
      </c>
      <c r="Q1134" s="10">
        <v>8</v>
      </c>
    </row>
    <row r="1135" spans="1:17" x14ac:dyDescent="0.2">
      <c r="A1135">
        <v>1131</v>
      </c>
      <c r="B1135" s="10">
        <v>2.222</v>
      </c>
      <c r="C1135" s="10">
        <v>5.1405000000000003</v>
      </c>
      <c r="D1135" s="10">
        <v>2.7532000000000001</v>
      </c>
      <c r="E1135" s="10">
        <v>3.5935999999999999</v>
      </c>
      <c r="F1135" s="10">
        <v>3.105</v>
      </c>
      <c r="G1135" s="10">
        <v>4.67</v>
      </c>
      <c r="H1135" s="10">
        <v>3.7382400000000002</v>
      </c>
      <c r="I1135" s="10">
        <v>4.2480000000000002</v>
      </c>
      <c r="J1135" s="10">
        <v>3.8780000000000001</v>
      </c>
      <c r="K1135" s="10">
        <v>7.7229999999999999</v>
      </c>
      <c r="L1135" s="10">
        <v>4.524</v>
      </c>
      <c r="M1135" s="10">
        <v>5.7159999999999993</v>
      </c>
      <c r="N1135" s="10">
        <v>5.1316000000000006</v>
      </c>
      <c r="O1135" s="10">
        <v>11.113</v>
      </c>
      <c r="P1135" s="10">
        <v>6.3629999999999995</v>
      </c>
      <c r="Q1135" s="10">
        <v>8.0206</v>
      </c>
    </row>
    <row r="1136" spans="1:17" x14ac:dyDescent="0.2">
      <c r="A1136">
        <v>1132</v>
      </c>
      <c r="B1136" s="10">
        <v>2.2280000000000002</v>
      </c>
      <c r="C1136" s="10">
        <v>5.15</v>
      </c>
      <c r="D1136" s="10">
        <v>2.7614000000000001</v>
      </c>
      <c r="E1136" s="10">
        <v>3.6021999999999998</v>
      </c>
      <c r="F1136" s="10">
        <v>3.1160000000000001</v>
      </c>
      <c r="G1136" s="10">
        <v>4.6900000000000004</v>
      </c>
      <c r="H1136" s="10">
        <v>3.7496800000000001</v>
      </c>
      <c r="I1136" s="10">
        <v>4.2610000000000001</v>
      </c>
      <c r="J1136" s="10">
        <v>3.8919999999999999</v>
      </c>
      <c r="K1136" s="10">
        <v>7.74</v>
      </c>
      <c r="L1136" s="10">
        <v>4.54</v>
      </c>
      <c r="M1136" s="10">
        <v>5.7309999999999999</v>
      </c>
      <c r="N1136" s="10">
        <v>5.1482000000000001</v>
      </c>
      <c r="O1136" s="10">
        <v>11.132999999999999</v>
      </c>
      <c r="P1136" s="10">
        <v>6.3809999999999993</v>
      </c>
      <c r="Q1136" s="10">
        <v>8.0411999999999999</v>
      </c>
    </row>
    <row r="1137" spans="1:17" x14ac:dyDescent="0.2">
      <c r="A1137">
        <v>1133</v>
      </c>
      <c r="B1137" s="10">
        <v>2.234</v>
      </c>
      <c r="C1137" s="10">
        <v>5.1611666666666665</v>
      </c>
      <c r="D1137" s="10">
        <v>2.7696000000000001</v>
      </c>
      <c r="E1137" s="10">
        <v>3.6108000000000002</v>
      </c>
      <c r="F1137" s="10">
        <v>3.1270000000000002</v>
      </c>
      <c r="G1137" s="10">
        <v>4.7089999999999996</v>
      </c>
      <c r="H1137" s="10">
        <v>3.76112</v>
      </c>
      <c r="I1137" s="10">
        <v>4.274</v>
      </c>
      <c r="J1137" s="10">
        <v>3.9060000000000001</v>
      </c>
      <c r="K1137" s="10">
        <v>7.76</v>
      </c>
      <c r="L1137" s="10">
        <v>4.556</v>
      </c>
      <c r="M1137" s="10">
        <v>5.7459999999999996</v>
      </c>
      <c r="N1137" s="10">
        <v>5.1648000000000005</v>
      </c>
      <c r="O1137" s="10">
        <v>11.157999999999999</v>
      </c>
      <c r="P1137" s="10">
        <v>6.399</v>
      </c>
      <c r="Q1137" s="10">
        <v>8.0617999999999999</v>
      </c>
    </row>
    <row r="1138" spans="1:17" x14ac:dyDescent="0.2">
      <c r="A1138">
        <v>1134</v>
      </c>
      <c r="B1138" s="10">
        <v>2.2400000000000002</v>
      </c>
      <c r="C1138" s="10">
        <v>5.1723333333333334</v>
      </c>
      <c r="D1138" s="10">
        <v>2.7778</v>
      </c>
      <c r="E1138" s="10">
        <v>3.6194000000000002</v>
      </c>
      <c r="F1138" s="10">
        <v>3.1379999999999999</v>
      </c>
      <c r="G1138" s="10">
        <v>4.7290000000000001</v>
      </c>
      <c r="H1138" s="10">
        <v>3.7725599999999999</v>
      </c>
      <c r="I1138" s="10">
        <v>4.2869999999999999</v>
      </c>
      <c r="J1138" s="10">
        <v>3.92</v>
      </c>
      <c r="K1138" s="10">
        <v>7.7809999999999997</v>
      </c>
      <c r="L1138" s="10">
        <v>4.5720000000000001</v>
      </c>
      <c r="M1138" s="10">
        <v>5.7610000000000001</v>
      </c>
      <c r="N1138" s="10">
        <v>5.1814</v>
      </c>
      <c r="O1138" s="10">
        <v>11.182</v>
      </c>
      <c r="P1138" s="10">
        <v>6.4169999999999998</v>
      </c>
      <c r="Q1138" s="10">
        <v>8.0823999999999998</v>
      </c>
    </row>
    <row r="1139" spans="1:17" x14ac:dyDescent="0.2">
      <c r="A1139">
        <v>1135</v>
      </c>
      <c r="B1139" s="10">
        <v>2.246</v>
      </c>
      <c r="C1139" s="10">
        <v>5.1835000000000004</v>
      </c>
      <c r="D1139" s="10">
        <v>2.786</v>
      </c>
      <c r="E1139" s="10">
        <v>3.6280000000000001</v>
      </c>
      <c r="F1139" s="10">
        <v>3.149</v>
      </c>
      <c r="G1139" s="10">
        <v>4.7489999999999997</v>
      </c>
      <c r="H1139" s="10">
        <v>3.7839999999999998</v>
      </c>
      <c r="I1139" s="10">
        <v>4.3</v>
      </c>
      <c r="J1139" s="10">
        <v>3.9340000000000002</v>
      </c>
      <c r="K1139" s="10">
        <v>7.8010000000000002</v>
      </c>
      <c r="L1139" s="10">
        <v>4.5880000000000001</v>
      </c>
      <c r="M1139" s="10">
        <v>5.7759999999999998</v>
      </c>
      <c r="N1139" s="10">
        <v>5.1980000000000004</v>
      </c>
      <c r="O1139" s="10">
        <v>11.207000000000001</v>
      </c>
      <c r="P1139" s="10">
        <v>6.4349999999999996</v>
      </c>
      <c r="Q1139" s="10">
        <v>8.1029999999999998</v>
      </c>
    </row>
    <row r="1140" spans="1:17" x14ac:dyDescent="0.2">
      <c r="A1140">
        <v>1136</v>
      </c>
      <c r="B1140" s="10">
        <v>2.254</v>
      </c>
      <c r="C1140" s="10">
        <v>5.1946666666666665</v>
      </c>
      <c r="D1140" s="10">
        <v>2.7953999999999999</v>
      </c>
      <c r="E1140" s="10">
        <v>3.6375999999999999</v>
      </c>
      <c r="F1140" s="10">
        <v>3.16</v>
      </c>
      <c r="G1140" s="10">
        <v>4.7690000000000001</v>
      </c>
      <c r="H1140" s="10">
        <v>3.7984319999999996</v>
      </c>
      <c r="I1140" s="10">
        <v>4.3163999999999998</v>
      </c>
      <c r="J1140" s="10">
        <v>3.95</v>
      </c>
      <c r="K1140" s="10">
        <v>7.8159999999999998</v>
      </c>
      <c r="L1140" s="10">
        <v>4.6059999999999999</v>
      </c>
      <c r="M1140" s="10">
        <v>5.798</v>
      </c>
      <c r="N1140" s="10">
        <v>5.2145999999999999</v>
      </c>
      <c r="O1140" s="10">
        <v>11.231999999999999</v>
      </c>
      <c r="P1140" s="10">
        <v>6.4531999999999998</v>
      </c>
      <c r="Q1140" s="10">
        <v>8.1264000000000003</v>
      </c>
    </row>
    <row r="1141" spans="1:17" x14ac:dyDescent="0.2">
      <c r="A1141">
        <v>1137</v>
      </c>
      <c r="B1141" s="10">
        <v>2.262</v>
      </c>
      <c r="C1141" s="10">
        <v>5.2059999999999995</v>
      </c>
      <c r="D1141" s="10">
        <v>2.8048000000000002</v>
      </c>
      <c r="E1141" s="10">
        <v>3.6472000000000002</v>
      </c>
      <c r="F1141" s="10">
        <v>3.1720000000000002</v>
      </c>
      <c r="G1141" s="10">
        <v>4.7889999999999997</v>
      </c>
      <c r="H1141" s="10">
        <v>3.8128639999999998</v>
      </c>
      <c r="I1141" s="10">
        <v>4.3327999999999998</v>
      </c>
      <c r="J1141" s="10">
        <v>3.9660000000000002</v>
      </c>
      <c r="K1141" s="10">
        <v>7.8380000000000001</v>
      </c>
      <c r="L1141" s="10">
        <v>4.6239999999999997</v>
      </c>
      <c r="M1141" s="10">
        <v>5.82</v>
      </c>
      <c r="N1141" s="10">
        <v>5.2312000000000003</v>
      </c>
      <c r="O1141" s="10">
        <v>11.256</v>
      </c>
      <c r="P1141" s="10">
        <v>6.4714</v>
      </c>
      <c r="Q1141" s="10">
        <v>8.1498000000000008</v>
      </c>
    </row>
    <row r="1142" spans="1:17" x14ac:dyDescent="0.2">
      <c r="A1142">
        <v>1138</v>
      </c>
      <c r="B1142" s="10">
        <v>2.27</v>
      </c>
      <c r="C1142" s="10">
        <v>5.2173333333333334</v>
      </c>
      <c r="D1142" s="10">
        <v>2.8142</v>
      </c>
      <c r="E1142" s="10">
        <v>3.6568000000000001</v>
      </c>
      <c r="F1142" s="10">
        <v>3.1840000000000002</v>
      </c>
      <c r="G1142" s="10">
        <v>4.8079999999999998</v>
      </c>
      <c r="H1142" s="10">
        <v>3.8272959999999996</v>
      </c>
      <c r="I1142" s="10">
        <v>4.3491999999999997</v>
      </c>
      <c r="J1142" s="10">
        <v>3.9820000000000002</v>
      </c>
      <c r="K1142" s="10">
        <v>7.859</v>
      </c>
      <c r="L1142" s="10">
        <v>4.6420000000000003</v>
      </c>
      <c r="M1142" s="10">
        <v>5.8419999999999996</v>
      </c>
      <c r="N1142" s="10">
        <v>5.2477999999999998</v>
      </c>
      <c r="O1142" s="10">
        <v>11.279</v>
      </c>
      <c r="P1142" s="10">
        <v>6.4895999999999994</v>
      </c>
      <c r="Q1142" s="10">
        <v>8.1731999999999996</v>
      </c>
    </row>
    <row r="1143" spans="1:17" x14ac:dyDescent="0.2">
      <c r="A1143">
        <v>1139</v>
      </c>
      <c r="B1143" s="10">
        <v>2.278</v>
      </c>
      <c r="C1143" s="10">
        <v>5.2286666666666672</v>
      </c>
      <c r="D1143" s="10">
        <v>2.8236000000000003</v>
      </c>
      <c r="E1143" s="10">
        <v>3.6664000000000003</v>
      </c>
      <c r="F1143" s="10">
        <v>3.1960000000000002</v>
      </c>
      <c r="G1143" s="10">
        <v>4.8280000000000003</v>
      </c>
      <c r="H1143" s="10">
        <v>3.8417279999999998</v>
      </c>
      <c r="I1143" s="10">
        <v>4.3655999999999997</v>
      </c>
      <c r="J1143" s="10">
        <v>3.9980000000000002</v>
      </c>
      <c r="K1143" s="10">
        <v>7.88</v>
      </c>
      <c r="L1143" s="10">
        <v>4.66</v>
      </c>
      <c r="M1143" s="10">
        <v>5.8639999999999999</v>
      </c>
      <c r="N1143" s="10">
        <v>5.2644000000000002</v>
      </c>
      <c r="O1143" s="10">
        <v>11.302</v>
      </c>
      <c r="P1143" s="10">
        <v>6.5077999999999996</v>
      </c>
      <c r="Q1143" s="10">
        <v>8.1966000000000001</v>
      </c>
    </row>
    <row r="1144" spans="1:17" x14ac:dyDescent="0.2">
      <c r="A1144">
        <v>1140</v>
      </c>
      <c r="B1144" s="10">
        <v>2.286</v>
      </c>
      <c r="C1144" s="10">
        <v>5.24</v>
      </c>
      <c r="D1144" s="10">
        <v>2.8330000000000002</v>
      </c>
      <c r="E1144" s="10">
        <v>3.6760000000000002</v>
      </c>
      <c r="F1144" s="10">
        <v>3.2080000000000002</v>
      </c>
      <c r="G1144" s="10">
        <v>4.8479999999999999</v>
      </c>
      <c r="H1144" s="10">
        <v>3.8561599999999996</v>
      </c>
      <c r="I1144" s="10">
        <v>4.3819999999999997</v>
      </c>
      <c r="J1144" s="10">
        <v>4.0140000000000002</v>
      </c>
      <c r="K1144" s="10">
        <v>7.9020000000000001</v>
      </c>
      <c r="L1144" s="10">
        <v>4.6779999999999999</v>
      </c>
      <c r="M1144" s="10">
        <v>5.8860000000000001</v>
      </c>
      <c r="N1144" s="10">
        <v>5.2809999999999997</v>
      </c>
      <c r="O1144" s="10">
        <v>11.326000000000001</v>
      </c>
      <c r="P1144" s="10">
        <v>6.5259999999999998</v>
      </c>
      <c r="Q1144" s="10">
        <v>8.2200000000000006</v>
      </c>
    </row>
    <row r="1145" spans="1:17" x14ac:dyDescent="0.2">
      <c r="A1145">
        <v>1141</v>
      </c>
      <c r="B1145" s="10">
        <v>2.2968000000000002</v>
      </c>
      <c r="C1145" s="10">
        <v>5.2549999999999999</v>
      </c>
      <c r="D1145" s="10">
        <v>2.8438000000000003</v>
      </c>
      <c r="E1145" s="10">
        <v>3.6878000000000002</v>
      </c>
      <c r="F1145" s="10">
        <v>3.22525</v>
      </c>
      <c r="G1145" s="10">
        <v>4.8730000000000002</v>
      </c>
      <c r="H1145" s="10">
        <v>3.8716479999999995</v>
      </c>
      <c r="I1145" s="10">
        <v>4.3995999999999995</v>
      </c>
      <c r="J1145" s="10">
        <v>4.0326000000000004</v>
      </c>
      <c r="K1145" s="10">
        <v>7.9279999999999999</v>
      </c>
      <c r="L1145" s="10">
        <v>4.6975999999999996</v>
      </c>
      <c r="M1145" s="10">
        <v>5.9127999999999998</v>
      </c>
      <c r="N1145" s="10">
        <v>5.2984</v>
      </c>
      <c r="O1145" s="10">
        <v>11.359</v>
      </c>
      <c r="P1145" s="10">
        <v>6.5485999999999995</v>
      </c>
      <c r="Q1145" s="10">
        <v>8.2460000000000004</v>
      </c>
    </row>
    <row r="1146" spans="1:17" x14ac:dyDescent="0.2">
      <c r="A1146">
        <v>1142</v>
      </c>
      <c r="B1146" s="10">
        <v>2.3075999999999999</v>
      </c>
      <c r="C1146" s="10">
        <v>5.27</v>
      </c>
      <c r="D1146" s="10">
        <v>2.8546</v>
      </c>
      <c r="E1146" s="10">
        <v>3.6996000000000002</v>
      </c>
      <c r="F1146" s="10">
        <v>3.2425000000000002</v>
      </c>
      <c r="G1146" s="10">
        <v>4.8979999999999997</v>
      </c>
      <c r="H1146" s="10">
        <v>3.8871359999999995</v>
      </c>
      <c r="I1146" s="10">
        <v>4.4171999999999993</v>
      </c>
      <c r="J1146" s="10">
        <v>4.0512000000000006</v>
      </c>
      <c r="K1146" s="10">
        <v>7.9530000000000003</v>
      </c>
      <c r="L1146" s="10">
        <v>4.7172000000000001</v>
      </c>
      <c r="M1146" s="10">
        <v>5.9395999999999995</v>
      </c>
      <c r="N1146" s="10">
        <v>5.3158000000000003</v>
      </c>
      <c r="O1146" s="10">
        <v>11.391999999999999</v>
      </c>
      <c r="P1146" s="10">
        <v>6.5712000000000002</v>
      </c>
      <c r="Q1146" s="10">
        <v>8.2720000000000002</v>
      </c>
    </row>
    <row r="1147" spans="1:17" x14ac:dyDescent="0.2">
      <c r="A1147">
        <v>1143</v>
      </c>
      <c r="B1147" s="10">
        <v>2.3184</v>
      </c>
      <c r="C1147" s="10">
        <v>5.2850000000000001</v>
      </c>
      <c r="D1147" s="10">
        <v>2.8654000000000002</v>
      </c>
      <c r="E1147" s="10">
        <v>3.7113999999999998</v>
      </c>
      <c r="F1147" s="10">
        <v>3.2597500000000004</v>
      </c>
      <c r="G1147" s="10">
        <v>4.923</v>
      </c>
      <c r="H1147" s="10">
        <v>3.9026239999999999</v>
      </c>
      <c r="I1147" s="10">
        <v>4.4348000000000001</v>
      </c>
      <c r="J1147" s="10">
        <v>4.0697999999999999</v>
      </c>
      <c r="K1147" s="10">
        <v>7.9779999999999998</v>
      </c>
      <c r="L1147" s="10">
        <v>4.7367999999999997</v>
      </c>
      <c r="M1147" s="10">
        <v>5.9664000000000001</v>
      </c>
      <c r="N1147" s="10">
        <v>5.3331999999999997</v>
      </c>
      <c r="O1147" s="10">
        <v>11.423999999999999</v>
      </c>
      <c r="P1147" s="10">
        <v>6.5937999999999999</v>
      </c>
      <c r="Q1147" s="10">
        <v>8.298</v>
      </c>
    </row>
    <row r="1148" spans="1:17" x14ac:dyDescent="0.2">
      <c r="A1148">
        <v>1144</v>
      </c>
      <c r="B1148" s="10">
        <v>2.3291999999999997</v>
      </c>
      <c r="C1148" s="10">
        <v>5.3</v>
      </c>
      <c r="D1148" s="10">
        <v>2.8761999999999999</v>
      </c>
      <c r="E1148" s="10">
        <v>3.7231999999999998</v>
      </c>
      <c r="F1148" s="10">
        <v>3.2770000000000001</v>
      </c>
      <c r="G1148" s="10">
        <v>4.9489999999999998</v>
      </c>
      <c r="H1148" s="10">
        <v>3.9181119999999998</v>
      </c>
      <c r="I1148" s="10">
        <v>4.4523999999999999</v>
      </c>
      <c r="J1148" s="10">
        <v>4.0884</v>
      </c>
      <c r="K1148" s="10">
        <v>8.0039999999999996</v>
      </c>
      <c r="L1148" s="10">
        <v>4.7564000000000002</v>
      </c>
      <c r="M1148" s="10">
        <v>5.9931999999999999</v>
      </c>
      <c r="N1148" s="10">
        <v>5.3506</v>
      </c>
      <c r="O1148" s="10">
        <v>11.457000000000001</v>
      </c>
      <c r="P1148" s="10">
        <v>6.6164000000000005</v>
      </c>
      <c r="Q1148" s="10">
        <v>8.3239999999999998</v>
      </c>
    </row>
    <row r="1149" spans="1:17" x14ac:dyDescent="0.2">
      <c r="A1149">
        <v>1145</v>
      </c>
      <c r="B1149" s="10">
        <v>2.34</v>
      </c>
      <c r="C1149" s="10">
        <v>5.3211666666666666</v>
      </c>
      <c r="D1149" s="10">
        <v>2.887</v>
      </c>
      <c r="E1149" s="10">
        <v>3.7349999999999999</v>
      </c>
      <c r="F1149" s="10">
        <v>3.2977500000000002</v>
      </c>
      <c r="G1149" s="10">
        <v>4.9820000000000002</v>
      </c>
      <c r="H1149" s="10">
        <v>3.9335999999999998</v>
      </c>
      <c r="I1149" s="10">
        <v>4.47</v>
      </c>
      <c r="J1149" s="10">
        <v>4.1070000000000002</v>
      </c>
      <c r="K1149" s="10">
        <v>8.0380000000000003</v>
      </c>
      <c r="L1149" s="10">
        <v>4.7759999999999998</v>
      </c>
      <c r="M1149" s="10">
        <v>6.02</v>
      </c>
      <c r="N1149" s="10">
        <v>5.3680000000000003</v>
      </c>
      <c r="O1149" s="10">
        <v>11.491</v>
      </c>
      <c r="P1149" s="10">
        <v>6.6390000000000002</v>
      </c>
      <c r="Q1149" s="10">
        <v>8.35</v>
      </c>
    </row>
    <row r="1150" spans="1:17" x14ac:dyDescent="0.2">
      <c r="A1150">
        <v>1146</v>
      </c>
      <c r="B1150" s="10">
        <v>2.355</v>
      </c>
      <c r="C1150" s="10">
        <v>5.3423333333333325</v>
      </c>
      <c r="D1150" s="10">
        <v>2.9035000000000002</v>
      </c>
      <c r="E1150" s="10">
        <v>3.7519999999999998</v>
      </c>
      <c r="F1150" s="10">
        <v>3.3185000000000002</v>
      </c>
      <c r="G1150" s="10">
        <v>5.0140000000000002</v>
      </c>
      <c r="H1150" s="10">
        <v>3.9687999999999999</v>
      </c>
      <c r="I1150" s="10">
        <v>4.51</v>
      </c>
      <c r="J1150" s="10">
        <v>4.1280000000000001</v>
      </c>
      <c r="K1150" s="10">
        <v>8.0719999999999992</v>
      </c>
      <c r="L1150" s="10">
        <v>4.7984999999999998</v>
      </c>
      <c r="M1150" s="10">
        <v>6.05</v>
      </c>
      <c r="N1150" s="10">
        <v>5.3930000000000007</v>
      </c>
      <c r="O1150" s="10">
        <v>11.525</v>
      </c>
      <c r="P1150" s="10">
        <v>6.6654999999999998</v>
      </c>
      <c r="Q1150" s="10">
        <v>8.379999999999999</v>
      </c>
    </row>
    <row r="1151" spans="1:17" x14ac:dyDescent="0.2">
      <c r="A1151">
        <v>1147</v>
      </c>
      <c r="B1151" s="10">
        <v>2.37</v>
      </c>
      <c r="C1151" s="10">
        <v>5.3634999999999993</v>
      </c>
      <c r="D1151" s="10">
        <v>2.92</v>
      </c>
      <c r="E1151" s="10">
        <v>3.7690000000000001</v>
      </c>
      <c r="F1151" s="10">
        <v>3.3392499999999998</v>
      </c>
      <c r="G1151" s="10">
        <v>5.0469999999999997</v>
      </c>
      <c r="H1151" s="10">
        <v>4.0039999999999996</v>
      </c>
      <c r="I1151" s="10">
        <v>4.55</v>
      </c>
      <c r="J1151" s="10">
        <v>4.149</v>
      </c>
      <c r="K1151" s="10">
        <v>8.1059999999999999</v>
      </c>
      <c r="L1151" s="10">
        <v>4.8209999999999997</v>
      </c>
      <c r="M1151" s="10">
        <v>6.08</v>
      </c>
      <c r="N1151" s="10">
        <v>5.4180000000000001</v>
      </c>
      <c r="O1151" s="10">
        <v>11.558999999999999</v>
      </c>
      <c r="P1151" s="10">
        <v>6.6920000000000002</v>
      </c>
      <c r="Q1151" s="10">
        <v>8.41</v>
      </c>
    </row>
    <row r="1152" spans="1:17" x14ac:dyDescent="0.2">
      <c r="A1152">
        <v>1148</v>
      </c>
      <c r="B1152" s="10">
        <v>2.3919999999999999</v>
      </c>
      <c r="C1152" s="10">
        <v>5.384666666666666</v>
      </c>
      <c r="D1152" s="10">
        <v>2.952</v>
      </c>
      <c r="E1152" s="10">
        <v>3.8039999999999998</v>
      </c>
      <c r="F1152" s="10">
        <v>3.36</v>
      </c>
      <c r="G1152" s="10">
        <v>5.08</v>
      </c>
      <c r="H1152" s="10">
        <v>4.00664</v>
      </c>
      <c r="I1152" s="10">
        <v>4.5529999999999999</v>
      </c>
      <c r="J1152" s="10">
        <v>4.1790000000000003</v>
      </c>
      <c r="K1152" s="10">
        <v>8.14</v>
      </c>
      <c r="L1152" s="10">
        <v>4.8440000000000003</v>
      </c>
      <c r="M1152" s="10">
        <v>6.1109999999999998</v>
      </c>
      <c r="N1152" s="10">
        <v>5.4489999999999998</v>
      </c>
      <c r="O1152" s="10">
        <v>11.593</v>
      </c>
      <c r="P1152" s="10">
        <v>6.7190000000000003</v>
      </c>
      <c r="Q1152" s="10">
        <v>8.4450000000000003</v>
      </c>
    </row>
    <row r="1153" spans="1:17" x14ac:dyDescent="0.2">
      <c r="A1153">
        <v>1149</v>
      </c>
      <c r="B1153" s="10">
        <v>2.4279999999999999</v>
      </c>
      <c r="C1153" s="10">
        <v>5.4384999999999994</v>
      </c>
      <c r="D1153" s="10">
        <v>2.996</v>
      </c>
      <c r="E1153" s="10">
        <v>3.8530000000000002</v>
      </c>
      <c r="F1153" s="10">
        <v>3.3959999999999999</v>
      </c>
      <c r="G1153" s="10">
        <v>5.09</v>
      </c>
      <c r="H1153" s="10">
        <v>4.0216000000000003</v>
      </c>
      <c r="I1153" s="10">
        <v>4.57</v>
      </c>
      <c r="J1153" s="10">
        <v>4.2140000000000004</v>
      </c>
      <c r="K1153" s="10">
        <v>8.2249999999999996</v>
      </c>
      <c r="L1153" s="10">
        <v>4.915</v>
      </c>
      <c r="M1153" s="10">
        <v>6.1459999999999999</v>
      </c>
      <c r="N1153" s="10">
        <v>5.49</v>
      </c>
      <c r="O1153" s="10">
        <v>11.695</v>
      </c>
      <c r="P1153" s="10">
        <v>6.8</v>
      </c>
      <c r="Q1153" s="10">
        <v>8.5</v>
      </c>
    </row>
    <row r="1154" spans="1:17" x14ac:dyDescent="0.2">
      <c r="A1154">
        <v>1150</v>
      </c>
      <c r="B1154" s="10">
        <v>2.464</v>
      </c>
      <c r="C1154" s="10">
        <v>5.4923333333333328</v>
      </c>
      <c r="D1154" s="10">
        <v>3.04</v>
      </c>
      <c r="E1154" s="10">
        <v>3.9020000000000001</v>
      </c>
      <c r="F1154" s="10">
        <v>3.4319999999999999</v>
      </c>
      <c r="G1154" s="10">
        <v>5.0999999999999996</v>
      </c>
      <c r="H1154" s="10">
        <v>4.04976</v>
      </c>
      <c r="I1154" s="10">
        <v>4.6020000000000003</v>
      </c>
      <c r="J1154" s="10">
        <v>4.2539999999999996</v>
      </c>
      <c r="K1154" s="10">
        <v>8.31</v>
      </c>
      <c r="L1154" s="10">
        <v>4.9859999999999998</v>
      </c>
      <c r="M1154" s="10">
        <v>6.1950000000000003</v>
      </c>
      <c r="N1154" s="10">
        <v>5.5579999999999998</v>
      </c>
      <c r="O1154" s="10">
        <v>11.795999999999999</v>
      </c>
      <c r="P1154" s="10">
        <v>6.8810000000000002</v>
      </c>
      <c r="Q1154" s="10">
        <v>8.5649999999999995</v>
      </c>
    </row>
    <row r="1155" spans="1:17" x14ac:dyDescent="0.2">
      <c r="A1155">
        <v>1151</v>
      </c>
      <c r="B1155" s="10">
        <v>2.5</v>
      </c>
      <c r="C1155" s="10">
        <v>5.5461666666666662</v>
      </c>
      <c r="D1155" s="10">
        <v>3.0840000000000001</v>
      </c>
      <c r="E1155" s="10">
        <v>3.9510000000000001</v>
      </c>
      <c r="F1155" s="10">
        <v>3.468</v>
      </c>
      <c r="G1155" s="10">
        <v>5.1609999999999996</v>
      </c>
      <c r="H1155" s="10">
        <v>4.0655999999999999</v>
      </c>
      <c r="I1155" s="10">
        <v>4.62</v>
      </c>
      <c r="J1155" s="10">
        <v>4.3239999999999998</v>
      </c>
      <c r="K1155" s="10">
        <v>8.327</v>
      </c>
      <c r="L1155" s="10">
        <v>5.0570000000000004</v>
      </c>
      <c r="M1155" s="10">
        <v>6.29</v>
      </c>
      <c r="N1155" s="10">
        <v>5.6379999999999999</v>
      </c>
      <c r="O1155" s="10">
        <v>11.898</v>
      </c>
      <c r="P1155" s="10">
        <v>6.9630000000000001</v>
      </c>
      <c r="Q1155" s="10">
        <v>8.67</v>
      </c>
    </row>
    <row r="1156" spans="1:17" x14ac:dyDescent="0.2">
      <c r="A1156">
        <v>1152</v>
      </c>
      <c r="B1156" s="10">
        <v>2.536</v>
      </c>
      <c r="C1156" s="10">
        <v>5.6</v>
      </c>
      <c r="D1156" s="10">
        <v>3.1280000000000001</v>
      </c>
      <c r="E1156" s="10">
        <v>4</v>
      </c>
      <c r="F1156" s="10">
        <v>3.504</v>
      </c>
      <c r="G1156" s="10">
        <v>5.32</v>
      </c>
      <c r="H1156" s="10">
        <v>4.2240000000000002</v>
      </c>
      <c r="I1156" s="10">
        <v>4.8</v>
      </c>
      <c r="J1156" s="10">
        <v>4.4240000000000004</v>
      </c>
      <c r="K1156" s="10">
        <v>8.48</v>
      </c>
      <c r="L1156" s="10">
        <v>5.1280000000000001</v>
      </c>
      <c r="M1156" s="10">
        <v>6.4</v>
      </c>
      <c r="N1156" s="10">
        <v>5.7679999999999998</v>
      </c>
      <c r="O1156" s="10">
        <v>12</v>
      </c>
      <c r="P1156" s="10">
        <v>7.0460000000000003</v>
      </c>
      <c r="Q1156" s="10">
        <v>8.8350000000000009</v>
      </c>
    </row>
    <row r="1157" spans="1:17" x14ac:dyDescent="0.2">
      <c r="A1157">
        <v>1153</v>
      </c>
      <c r="B1157" s="10">
        <v>2.5720000000000001</v>
      </c>
      <c r="C1157" s="10">
        <v>5.653833333333333</v>
      </c>
      <c r="D1157" s="10">
        <v>3.1720000000000002</v>
      </c>
      <c r="E1157" s="10">
        <v>4.0490000000000004</v>
      </c>
      <c r="F1157" s="10">
        <v>3.54</v>
      </c>
      <c r="G1157" s="10">
        <v>5.38</v>
      </c>
      <c r="H1157" s="10">
        <v>4.2776800000000001</v>
      </c>
      <c r="I1157" s="10">
        <v>4.8609999999999998</v>
      </c>
      <c r="J1157" s="10">
        <v>4.4889999999999999</v>
      </c>
      <c r="K1157" s="10">
        <v>8.5649999999999995</v>
      </c>
      <c r="L1157" s="10">
        <v>5.2</v>
      </c>
      <c r="M1157" s="10">
        <v>6.49</v>
      </c>
      <c r="N1157" s="10">
        <v>5.8079999999999998</v>
      </c>
      <c r="O1157" s="10">
        <v>12.102</v>
      </c>
      <c r="P1157" s="10">
        <v>7.1310000000000002</v>
      </c>
      <c r="Q1157" s="10">
        <v>8.91</v>
      </c>
    </row>
    <row r="1158" spans="1:17" x14ac:dyDescent="0.2">
      <c r="A1158">
        <v>1154</v>
      </c>
      <c r="B1158" s="10">
        <v>2.5840000000000001</v>
      </c>
      <c r="C1158" s="10">
        <v>5.6749999999999998</v>
      </c>
      <c r="D1158" s="10">
        <v>3.1859999999999999</v>
      </c>
      <c r="E1158" s="10">
        <v>4.0659999999999998</v>
      </c>
      <c r="F1158" s="10">
        <v>3.5609999999999999</v>
      </c>
      <c r="G1158" s="10">
        <v>5.4130000000000003</v>
      </c>
      <c r="H1158" s="10">
        <v>4.2996800000000004</v>
      </c>
      <c r="I1158" s="10">
        <v>4.8860000000000001</v>
      </c>
      <c r="J1158" s="10">
        <v>4.5090000000000003</v>
      </c>
      <c r="K1158" s="10">
        <v>8.5990000000000002</v>
      </c>
      <c r="L1158" s="10">
        <v>5.2240000000000002</v>
      </c>
      <c r="M1158" s="10">
        <v>6.52</v>
      </c>
      <c r="N1158" s="10">
        <v>5.8280000000000003</v>
      </c>
      <c r="O1158" s="10">
        <v>12.135999999999999</v>
      </c>
      <c r="P1158" s="10">
        <v>7.1559999999999997</v>
      </c>
      <c r="Q1158" s="10">
        <v>8.9499999999999993</v>
      </c>
    </row>
    <row r="1159" spans="1:17" x14ac:dyDescent="0.2">
      <c r="A1159">
        <v>1155</v>
      </c>
      <c r="B1159" s="10">
        <v>2.5939999999999999</v>
      </c>
      <c r="C1159" s="10">
        <v>5.69</v>
      </c>
      <c r="D1159" s="10">
        <v>3.198</v>
      </c>
      <c r="E1159" s="10">
        <v>4.0810000000000004</v>
      </c>
      <c r="F1159" s="10">
        <v>3.5754999999999999</v>
      </c>
      <c r="G1159" s="10">
        <v>5.4379999999999997</v>
      </c>
      <c r="H1159" s="10">
        <v>4.3155200000000002</v>
      </c>
      <c r="I1159" s="10">
        <v>4.9039999999999999</v>
      </c>
      <c r="J1159" s="10">
        <v>4.524</v>
      </c>
      <c r="K1159" s="10">
        <v>8.6240000000000006</v>
      </c>
      <c r="L1159" s="10">
        <v>5.2409999999999997</v>
      </c>
      <c r="M1159" s="10">
        <v>6.54</v>
      </c>
      <c r="N1159" s="10">
        <v>5.843</v>
      </c>
      <c r="O1159" s="10">
        <v>12.167999999999999</v>
      </c>
      <c r="P1159" s="10">
        <v>7.1749999999999998</v>
      </c>
      <c r="Q1159" s="10">
        <v>8.9749999999999996</v>
      </c>
    </row>
    <row r="1160" spans="1:17" x14ac:dyDescent="0.2">
      <c r="A1160">
        <v>1156</v>
      </c>
      <c r="B1160" s="10">
        <v>2.6015999999999999</v>
      </c>
      <c r="C1160" s="10">
        <v>5.7013333333333334</v>
      </c>
      <c r="D1160" s="10">
        <v>3.2065999999999999</v>
      </c>
      <c r="E1160" s="10">
        <v>4.0914000000000001</v>
      </c>
      <c r="F1160" s="10">
        <v>3.59</v>
      </c>
      <c r="G1160" s="10">
        <v>5.4550000000000001</v>
      </c>
      <c r="H1160" s="10">
        <v>4.3269600000000006</v>
      </c>
      <c r="I1160" s="10">
        <v>4.9169999999999998</v>
      </c>
      <c r="J1160" s="10">
        <v>4.5380000000000003</v>
      </c>
      <c r="K1160" s="10">
        <v>8.6460000000000008</v>
      </c>
      <c r="L1160" s="10">
        <v>5.2557999999999998</v>
      </c>
      <c r="M1160" s="10">
        <v>6.556</v>
      </c>
      <c r="N1160" s="10">
        <v>5.8554000000000004</v>
      </c>
      <c r="O1160" s="10">
        <v>12.192</v>
      </c>
      <c r="P1160" s="10">
        <v>7.1929999999999996</v>
      </c>
      <c r="Q1160" s="10">
        <v>8.9931999999999999</v>
      </c>
    </row>
    <row r="1161" spans="1:17" x14ac:dyDescent="0.2">
      <c r="A1161">
        <v>1157</v>
      </c>
      <c r="B1161" s="10">
        <v>2.6092</v>
      </c>
      <c r="C1161" s="10">
        <v>5.7125000000000004</v>
      </c>
      <c r="D1161" s="10">
        <v>3.2151999999999998</v>
      </c>
      <c r="E1161" s="10">
        <v>4.1017999999999999</v>
      </c>
      <c r="F1161" s="10">
        <v>3.601</v>
      </c>
      <c r="G1161" s="10">
        <v>5.4720000000000004</v>
      </c>
      <c r="H1161" s="10">
        <v>4.3384</v>
      </c>
      <c r="I1161" s="10">
        <v>4.93</v>
      </c>
      <c r="J1161" s="10">
        <v>4.5520000000000005</v>
      </c>
      <c r="K1161" s="10">
        <v>8.6649999999999991</v>
      </c>
      <c r="L1161" s="10">
        <v>5.2706</v>
      </c>
      <c r="M1161" s="10">
        <v>6.5720000000000001</v>
      </c>
      <c r="N1161" s="10">
        <v>5.8677999999999999</v>
      </c>
      <c r="O1161" s="10">
        <v>12.217000000000001</v>
      </c>
      <c r="P1161" s="10">
        <v>7.2109999999999994</v>
      </c>
      <c r="Q1161" s="10">
        <v>9.0114000000000001</v>
      </c>
    </row>
    <row r="1162" spans="1:17" x14ac:dyDescent="0.2">
      <c r="A1162">
        <v>1158</v>
      </c>
      <c r="B1162" s="10">
        <v>2.6168</v>
      </c>
      <c r="C1162" s="10">
        <v>5.7219999999999995</v>
      </c>
      <c r="D1162" s="10">
        <v>3.2238000000000002</v>
      </c>
      <c r="E1162" s="10">
        <v>4.1122000000000005</v>
      </c>
      <c r="F1162" s="10">
        <v>3.6120000000000001</v>
      </c>
      <c r="G1162" s="10">
        <v>5.492</v>
      </c>
      <c r="H1162" s="10">
        <v>4.3498400000000004</v>
      </c>
      <c r="I1162" s="10">
        <v>4.9430000000000005</v>
      </c>
      <c r="J1162" s="10">
        <v>4.5659999999999998</v>
      </c>
      <c r="K1162" s="10">
        <v>8.6820000000000004</v>
      </c>
      <c r="L1162" s="10">
        <v>5.2854000000000001</v>
      </c>
      <c r="M1162" s="10">
        <v>6.5880000000000001</v>
      </c>
      <c r="N1162" s="10">
        <v>5.8802000000000003</v>
      </c>
      <c r="O1162" s="10">
        <v>12.241</v>
      </c>
      <c r="P1162" s="10">
        <v>7.2290000000000001</v>
      </c>
      <c r="Q1162" s="10">
        <v>9.0296000000000003</v>
      </c>
    </row>
    <row r="1163" spans="1:17" x14ac:dyDescent="0.2">
      <c r="A1163">
        <v>1159</v>
      </c>
      <c r="B1163" s="10">
        <v>2.6244000000000001</v>
      </c>
      <c r="C1163" s="10">
        <v>5.7318333333333333</v>
      </c>
      <c r="D1163" s="10">
        <v>3.2324000000000002</v>
      </c>
      <c r="E1163" s="10">
        <v>4.1226000000000003</v>
      </c>
      <c r="F1163" s="10">
        <v>3.6165000000000003</v>
      </c>
      <c r="G1163" s="10">
        <v>5.5039999999999996</v>
      </c>
      <c r="H1163" s="10">
        <v>4.3612799999999998</v>
      </c>
      <c r="I1163" s="10">
        <v>4.9560000000000004</v>
      </c>
      <c r="J1163" s="10">
        <v>4.58</v>
      </c>
      <c r="K1163" s="10">
        <v>8.6980000000000004</v>
      </c>
      <c r="L1163" s="10">
        <v>5.3002000000000002</v>
      </c>
      <c r="M1163" s="10">
        <v>6.6040000000000001</v>
      </c>
      <c r="N1163" s="10">
        <v>5.8925999999999998</v>
      </c>
      <c r="O1163" s="10">
        <v>12.26</v>
      </c>
      <c r="P1163" s="10">
        <v>7.2469999999999999</v>
      </c>
      <c r="Q1163" s="10">
        <v>9.0478000000000005</v>
      </c>
    </row>
    <row r="1164" spans="1:17" x14ac:dyDescent="0.2">
      <c r="A1164">
        <v>1160</v>
      </c>
      <c r="B1164" s="10">
        <v>2.6320000000000001</v>
      </c>
      <c r="C1164" s="10">
        <v>5.7413333333333334</v>
      </c>
      <c r="D1164" s="10">
        <v>3.2410000000000001</v>
      </c>
      <c r="E1164" s="10">
        <v>4.133</v>
      </c>
      <c r="F1164" s="10">
        <v>3.621</v>
      </c>
      <c r="G1164" s="10">
        <v>5.52</v>
      </c>
      <c r="H1164" s="10">
        <v>4.3727200000000002</v>
      </c>
      <c r="I1164" s="10">
        <v>4.9690000000000003</v>
      </c>
      <c r="J1164" s="10">
        <v>4.5940000000000003</v>
      </c>
      <c r="K1164" s="10">
        <v>8.7159999999999993</v>
      </c>
      <c r="L1164" s="10">
        <v>5.3150000000000004</v>
      </c>
      <c r="M1164" s="10">
        <v>6.62</v>
      </c>
      <c r="N1164" s="10">
        <v>5.9050000000000002</v>
      </c>
      <c r="O1164" s="10">
        <v>12.276999999999999</v>
      </c>
      <c r="P1164" s="10">
        <v>7.2649999999999997</v>
      </c>
      <c r="Q1164" s="10">
        <v>9.0660000000000007</v>
      </c>
    </row>
    <row r="1165" spans="1:17" x14ac:dyDescent="0.2">
      <c r="A1165">
        <v>1161</v>
      </c>
      <c r="B1165" s="10">
        <v>2.6372</v>
      </c>
      <c r="C1165" s="10">
        <v>5.7484999999999999</v>
      </c>
      <c r="D1165" s="10">
        <v>3.2469000000000001</v>
      </c>
      <c r="E1165" s="10">
        <v>4.1395999999999997</v>
      </c>
      <c r="F1165" s="10">
        <v>3.6333333333333333</v>
      </c>
      <c r="G1165" s="10">
        <v>5.5339999999999998</v>
      </c>
      <c r="H1165" s="10">
        <v>4.3797600000000001</v>
      </c>
      <c r="I1165" s="10">
        <v>4.9770000000000003</v>
      </c>
      <c r="J1165" s="10">
        <v>4.6035000000000004</v>
      </c>
      <c r="K1165" s="10">
        <v>8.7289999999999992</v>
      </c>
      <c r="L1165" s="10">
        <v>5.3261000000000003</v>
      </c>
      <c r="M1165" s="10">
        <v>6.6310000000000002</v>
      </c>
      <c r="N1165" s="10">
        <v>5.9168000000000003</v>
      </c>
      <c r="O1165" s="10">
        <v>12.295999999999999</v>
      </c>
      <c r="P1165" s="10">
        <v>7.2790999999999997</v>
      </c>
      <c r="Q1165" s="10">
        <v>9.0822000000000003</v>
      </c>
    </row>
    <row r="1166" spans="1:17" x14ac:dyDescent="0.2">
      <c r="A1166">
        <v>1162</v>
      </c>
      <c r="B1166" s="10">
        <v>2.6424000000000003</v>
      </c>
      <c r="C1166" s="10">
        <v>5.7583333333333329</v>
      </c>
      <c r="D1166" s="10">
        <v>3.2528000000000001</v>
      </c>
      <c r="E1166" s="10">
        <v>4.1462000000000003</v>
      </c>
      <c r="F1166" s="10">
        <v>3.6456666666666666</v>
      </c>
      <c r="G1166" s="10">
        <v>5.55</v>
      </c>
      <c r="H1166" s="10">
        <v>4.3868</v>
      </c>
      <c r="I1166" s="10">
        <v>4.9850000000000003</v>
      </c>
      <c r="J1166" s="10">
        <v>4.6130000000000004</v>
      </c>
      <c r="K1166" s="10">
        <v>8.7420000000000009</v>
      </c>
      <c r="L1166" s="10">
        <v>5.3372000000000002</v>
      </c>
      <c r="M1166" s="10">
        <v>6.6420000000000003</v>
      </c>
      <c r="N1166" s="10">
        <v>5.9286000000000003</v>
      </c>
      <c r="O1166" s="10">
        <v>12.313000000000001</v>
      </c>
      <c r="P1166" s="10">
        <v>7.2931999999999997</v>
      </c>
      <c r="Q1166" s="10">
        <v>9.0983999999999998</v>
      </c>
    </row>
    <row r="1167" spans="1:17" x14ac:dyDescent="0.2">
      <c r="A1167">
        <v>1163</v>
      </c>
      <c r="B1167" s="10">
        <v>2.6476000000000002</v>
      </c>
      <c r="C1167" s="10">
        <v>5.7649999999999997</v>
      </c>
      <c r="D1167" s="10">
        <v>3.2587000000000002</v>
      </c>
      <c r="E1167" s="10">
        <v>4.1528</v>
      </c>
      <c r="F1167" s="10">
        <v>3.6579999999999999</v>
      </c>
      <c r="G1167" s="10">
        <v>5.5620000000000003</v>
      </c>
      <c r="H1167" s="10">
        <v>4.39384</v>
      </c>
      <c r="I1167" s="10">
        <v>4.9930000000000003</v>
      </c>
      <c r="J1167" s="10">
        <v>4.6225000000000005</v>
      </c>
      <c r="K1167" s="10">
        <v>8.7550000000000008</v>
      </c>
      <c r="L1167" s="10">
        <v>5.3483000000000001</v>
      </c>
      <c r="M1167" s="10">
        <v>6.6530000000000005</v>
      </c>
      <c r="N1167" s="10">
        <v>5.9404000000000003</v>
      </c>
      <c r="O1167" s="10">
        <v>12.33</v>
      </c>
      <c r="P1167" s="10">
        <v>7.3072999999999997</v>
      </c>
      <c r="Q1167" s="10">
        <v>9.1146000000000011</v>
      </c>
    </row>
    <row r="1168" spans="1:17" x14ac:dyDescent="0.2">
      <c r="A1168">
        <v>1164</v>
      </c>
      <c r="B1168" s="10">
        <v>2.6528</v>
      </c>
      <c r="C1168" s="10">
        <v>5.7719999999999994</v>
      </c>
      <c r="D1168" s="10">
        <v>3.2646000000000002</v>
      </c>
      <c r="E1168" s="10">
        <v>4.1593999999999998</v>
      </c>
      <c r="F1168" s="10">
        <v>3.6669999999999998</v>
      </c>
      <c r="G1168" s="10">
        <v>5.5759999999999996</v>
      </c>
      <c r="H1168" s="10">
        <v>4.4008799999999999</v>
      </c>
      <c r="I1168" s="10">
        <v>5.0010000000000003</v>
      </c>
      <c r="J1168" s="10">
        <v>4.6320000000000006</v>
      </c>
      <c r="K1168" s="10">
        <v>8.7739999999999991</v>
      </c>
      <c r="L1168" s="10">
        <v>5.3593999999999999</v>
      </c>
      <c r="M1168" s="10">
        <v>6.6640000000000006</v>
      </c>
      <c r="N1168" s="10">
        <v>5.9522000000000004</v>
      </c>
      <c r="O1168" s="10">
        <v>12.348000000000001</v>
      </c>
      <c r="P1168" s="10">
        <v>7.3213999999999997</v>
      </c>
      <c r="Q1168" s="10">
        <v>9.1308000000000007</v>
      </c>
    </row>
    <row r="1169" spans="1:17" x14ac:dyDescent="0.2">
      <c r="A1169">
        <v>1165</v>
      </c>
      <c r="B1169" s="10">
        <v>2.6580000000000004</v>
      </c>
      <c r="C1169" s="10">
        <v>5.7798333333333334</v>
      </c>
      <c r="D1169" s="10">
        <v>3.2705000000000002</v>
      </c>
      <c r="E1169" s="10">
        <v>4.1660000000000004</v>
      </c>
      <c r="F1169" s="10">
        <v>3.6760000000000002</v>
      </c>
      <c r="G1169" s="10">
        <v>5.5890000000000004</v>
      </c>
      <c r="H1169" s="10">
        <v>4.4079200000000007</v>
      </c>
      <c r="I1169" s="10">
        <v>5.0090000000000003</v>
      </c>
      <c r="J1169" s="10">
        <v>4.6415000000000006</v>
      </c>
      <c r="K1169" s="10">
        <v>8.7829999999999995</v>
      </c>
      <c r="L1169" s="10">
        <v>5.3704999999999998</v>
      </c>
      <c r="M1169" s="10">
        <v>6.6750000000000007</v>
      </c>
      <c r="N1169" s="10">
        <v>5.9640000000000004</v>
      </c>
      <c r="O1169" s="10">
        <v>12.364000000000001</v>
      </c>
      <c r="P1169" s="10">
        <v>7.3354999999999997</v>
      </c>
      <c r="Q1169" s="10">
        <v>9.1470000000000002</v>
      </c>
    </row>
    <row r="1170" spans="1:17" x14ac:dyDescent="0.2">
      <c r="A1170">
        <v>1166</v>
      </c>
      <c r="B1170" s="10">
        <v>2.6632000000000002</v>
      </c>
      <c r="C1170" s="10">
        <v>5.7866666666666662</v>
      </c>
      <c r="D1170" s="10">
        <v>3.2763999999999998</v>
      </c>
      <c r="E1170" s="10">
        <v>4.1726000000000001</v>
      </c>
      <c r="F1170" s="10">
        <v>3.6840000000000002</v>
      </c>
      <c r="G1170" s="10">
        <v>5.6</v>
      </c>
      <c r="H1170" s="10">
        <v>4.4149600000000007</v>
      </c>
      <c r="I1170" s="10">
        <v>5.0170000000000003</v>
      </c>
      <c r="J1170" s="10">
        <v>4.6509999999999998</v>
      </c>
      <c r="K1170" s="10">
        <v>8.7949999999999999</v>
      </c>
      <c r="L1170" s="10">
        <v>5.3816000000000006</v>
      </c>
      <c r="M1170" s="10">
        <v>6.6859999999999999</v>
      </c>
      <c r="N1170" s="10">
        <v>5.9757999999999996</v>
      </c>
      <c r="O1170" s="10">
        <v>12.38</v>
      </c>
      <c r="P1170" s="10">
        <v>7.3495999999999997</v>
      </c>
      <c r="Q1170" s="10">
        <v>9.1631999999999998</v>
      </c>
    </row>
    <row r="1171" spans="1:17" x14ac:dyDescent="0.2">
      <c r="A1171">
        <v>1167</v>
      </c>
      <c r="B1171" s="10">
        <v>2.6684000000000001</v>
      </c>
      <c r="C1171" s="10">
        <v>5.7925000000000004</v>
      </c>
      <c r="D1171" s="10">
        <v>3.2822999999999998</v>
      </c>
      <c r="E1171" s="10">
        <v>4.1791999999999998</v>
      </c>
      <c r="F1171" s="10">
        <v>3.6920000000000002</v>
      </c>
      <c r="G1171" s="10">
        <v>5.61</v>
      </c>
      <c r="H1171" s="10">
        <v>4.4220000000000006</v>
      </c>
      <c r="I1171" s="10">
        <v>5.0250000000000004</v>
      </c>
      <c r="J1171" s="10">
        <v>4.6604999999999999</v>
      </c>
      <c r="K1171" s="10">
        <v>8.8049999999999997</v>
      </c>
      <c r="L1171" s="10">
        <v>5.3927000000000005</v>
      </c>
      <c r="M1171" s="10">
        <v>6.6970000000000001</v>
      </c>
      <c r="N1171" s="10">
        <v>5.9875999999999996</v>
      </c>
      <c r="O1171" s="10">
        <v>12.396000000000001</v>
      </c>
      <c r="P1171" s="10">
        <v>7.3636999999999997</v>
      </c>
      <c r="Q1171" s="10">
        <v>9.1793999999999993</v>
      </c>
    </row>
    <row r="1172" spans="1:17" x14ac:dyDescent="0.2">
      <c r="A1172">
        <v>1168</v>
      </c>
      <c r="B1172" s="10">
        <v>2.6736</v>
      </c>
      <c r="C1172" s="10">
        <v>5.8</v>
      </c>
      <c r="D1172" s="10">
        <v>3.2881999999999998</v>
      </c>
      <c r="E1172" s="10">
        <v>4.1857999999999995</v>
      </c>
      <c r="F1172" s="10">
        <v>3.6993333333333336</v>
      </c>
      <c r="G1172" s="10">
        <v>5.6210000000000004</v>
      </c>
      <c r="H1172" s="10">
        <v>4.4290400000000005</v>
      </c>
      <c r="I1172" s="10">
        <v>5.0330000000000004</v>
      </c>
      <c r="J1172" s="10">
        <v>4.67</v>
      </c>
      <c r="K1172" s="10">
        <v>8.8170000000000002</v>
      </c>
      <c r="L1172" s="10">
        <v>5.4038000000000004</v>
      </c>
      <c r="M1172" s="10">
        <v>6.7080000000000002</v>
      </c>
      <c r="N1172" s="10">
        <v>5.9993999999999996</v>
      </c>
      <c r="O1172" s="10">
        <v>12.413</v>
      </c>
      <c r="P1172" s="10">
        <v>7.3777999999999997</v>
      </c>
      <c r="Q1172" s="10">
        <v>9.1956000000000007</v>
      </c>
    </row>
    <row r="1173" spans="1:17" x14ac:dyDescent="0.2">
      <c r="A1173">
        <v>1169</v>
      </c>
      <c r="B1173" s="10">
        <v>2.6788000000000003</v>
      </c>
      <c r="C1173" s="10">
        <v>5.8068333333333326</v>
      </c>
      <c r="D1173" s="10">
        <v>3.2940999999999998</v>
      </c>
      <c r="E1173" s="10">
        <v>4.1924000000000001</v>
      </c>
      <c r="F1173" s="10">
        <v>3.7066666666666666</v>
      </c>
      <c r="G1173" s="10">
        <v>5.6230000000000002</v>
      </c>
      <c r="H1173" s="10">
        <v>4.4360800000000005</v>
      </c>
      <c r="I1173" s="10">
        <v>5.0410000000000004</v>
      </c>
      <c r="J1173" s="10">
        <v>4.6795</v>
      </c>
      <c r="K1173" s="10">
        <v>8.8339999999999996</v>
      </c>
      <c r="L1173" s="10">
        <v>5.4149000000000003</v>
      </c>
      <c r="M1173" s="10">
        <v>6.7190000000000003</v>
      </c>
      <c r="N1173" s="10">
        <v>6.0111999999999997</v>
      </c>
      <c r="O1173" s="10">
        <v>12.428000000000001</v>
      </c>
      <c r="P1173" s="10">
        <v>7.3918999999999997</v>
      </c>
      <c r="Q1173" s="10">
        <v>9.2118000000000002</v>
      </c>
    </row>
    <row r="1174" spans="1:17" x14ac:dyDescent="0.2">
      <c r="A1174">
        <v>1170</v>
      </c>
      <c r="B1174" s="10">
        <v>2.6840000000000002</v>
      </c>
      <c r="C1174" s="10">
        <v>5.8069999999999995</v>
      </c>
      <c r="D1174" s="10">
        <v>3.3</v>
      </c>
      <c r="E1174" s="10">
        <v>4.1989999999999998</v>
      </c>
      <c r="F1174" s="10">
        <v>3.714</v>
      </c>
      <c r="G1174" s="10">
        <v>5.6440000000000001</v>
      </c>
      <c r="H1174" s="10">
        <v>4.4431200000000004</v>
      </c>
      <c r="I1174" s="10">
        <v>5.0490000000000004</v>
      </c>
      <c r="J1174" s="10">
        <v>4.6890000000000001</v>
      </c>
      <c r="K1174" s="10">
        <v>8.84</v>
      </c>
      <c r="L1174" s="10">
        <v>5.4260000000000002</v>
      </c>
      <c r="M1174" s="10">
        <v>6.73</v>
      </c>
      <c r="N1174" s="10">
        <v>6.0229999999999997</v>
      </c>
      <c r="O1174" s="10">
        <v>12.444000000000001</v>
      </c>
      <c r="P1174" s="10">
        <v>7.4059999999999997</v>
      </c>
      <c r="Q1174" s="10">
        <v>9.2279999999999998</v>
      </c>
    </row>
    <row r="1175" spans="1:17" x14ac:dyDescent="0.2">
      <c r="A1175">
        <v>1171</v>
      </c>
      <c r="B1175" s="10">
        <v>2.6875</v>
      </c>
      <c r="C1175" s="10">
        <v>5.8101666666666656</v>
      </c>
      <c r="D1175" s="10">
        <v>3.3047</v>
      </c>
      <c r="E1175" s="10">
        <v>4.2047999999999996</v>
      </c>
      <c r="F1175" s="10">
        <v>3.7210000000000001</v>
      </c>
      <c r="G1175" s="10">
        <v>5.6539999999999999</v>
      </c>
      <c r="H1175" s="10">
        <v>4.4520080000000002</v>
      </c>
      <c r="I1175" s="10">
        <v>5.0591000000000008</v>
      </c>
      <c r="J1175" s="10">
        <v>4.6962999999999999</v>
      </c>
      <c r="K1175" s="10">
        <v>8.8520000000000003</v>
      </c>
      <c r="L1175" s="10">
        <v>5.4352</v>
      </c>
      <c r="M1175" s="10">
        <v>6.74</v>
      </c>
      <c r="N1175" s="10">
        <v>6.0329999999999995</v>
      </c>
      <c r="O1175" s="10">
        <v>12.46</v>
      </c>
      <c r="P1175" s="10">
        <v>7.4179999999999993</v>
      </c>
      <c r="Q1175" s="10">
        <v>9.2416</v>
      </c>
    </row>
    <row r="1176" spans="1:17" x14ac:dyDescent="0.2">
      <c r="A1176">
        <v>1172</v>
      </c>
      <c r="B1176" s="10">
        <v>2.6910000000000003</v>
      </c>
      <c r="C1176" s="10">
        <v>5.8133333333333326</v>
      </c>
      <c r="D1176" s="10">
        <v>3.3093999999999997</v>
      </c>
      <c r="E1176" s="10">
        <v>4.2105999999999995</v>
      </c>
      <c r="F1176" s="10">
        <v>3.7279999999999998</v>
      </c>
      <c r="G1176" s="10">
        <v>5.6630000000000003</v>
      </c>
      <c r="H1176" s="10">
        <v>4.460896</v>
      </c>
      <c r="I1176" s="10">
        <v>5.0692000000000004</v>
      </c>
      <c r="J1176" s="10">
        <v>4.7035999999999998</v>
      </c>
      <c r="K1176" s="10">
        <v>8.8629999999999995</v>
      </c>
      <c r="L1176" s="10">
        <v>5.4443999999999999</v>
      </c>
      <c r="M1176" s="10">
        <v>6.75</v>
      </c>
      <c r="N1176" s="10">
        <v>6.0430000000000001</v>
      </c>
      <c r="O1176" s="10">
        <v>12.477</v>
      </c>
      <c r="P1176" s="10">
        <v>7.43</v>
      </c>
      <c r="Q1176" s="10">
        <v>9.2552000000000003</v>
      </c>
    </row>
    <row r="1177" spans="1:17" x14ac:dyDescent="0.2">
      <c r="A1177">
        <v>1173</v>
      </c>
      <c r="B1177" s="10">
        <v>2.6945000000000001</v>
      </c>
      <c r="C1177" s="10">
        <v>5.8229999999999995</v>
      </c>
      <c r="D1177" s="10">
        <v>3.3140999999999998</v>
      </c>
      <c r="E1177" s="10">
        <v>4.2164000000000001</v>
      </c>
      <c r="F1177" s="10">
        <v>3.7349999999999999</v>
      </c>
      <c r="G1177" s="10">
        <v>5.6719999999999997</v>
      </c>
      <c r="H1177" s="10">
        <v>4.4697840000000006</v>
      </c>
      <c r="I1177" s="10">
        <v>5.0792999999999999</v>
      </c>
      <c r="J1177" s="10">
        <v>4.7108999999999996</v>
      </c>
      <c r="K1177" s="10">
        <v>8.8729999999999993</v>
      </c>
      <c r="L1177" s="10">
        <v>5.4535999999999998</v>
      </c>
      <c r="M1177" s="10">
        <v>6.7600000000000007</v>
      </c>
      <c r="N1177" s="10">
        <v>6.0529999999999999</v>
      </c>
      <c r="O1177" s="10">
        <v>12.492000000000001</v>
      </c>
      <c r="P1177" s="10">
        <v>7.4420000000000002</v>
      </c>
      <c r="Q1177" s="10">
        <v>9.2688000000000006</v>
      </c>
    </row>
    <row r="1178" spans="1:17" x14ac:dyDescent="0.2">
      <c r="A1178">
        <v>1174</v>
      </c>
      <c r="B1178" s="10">
        <v>2.698</v>
      </c>
      <c r="C1178" s="10">
        <v>5.8326666666666664</v>
      </c>
      <c r="D1178" s="10">
        <v>3.3188</v>
      </c>
      <c r="E1178" s="10">
        <v>4.2222</v>
      </c>
      <c r="F1178" s="10">
        <v>3.742</v>
      </c>
      <c r="G1178" s="10">
        <v>5.6820000000000004</v>
      </c>
      <c r="H1178" s="10">
        <v>4.4786720000000004</v>
      </c>
      <c r="I1178" s="10">
        <v>5.0894000000000004</v>
      </c>
      <c r="J1178" s="10">
        <v>4.7181999999999995</v>
      </c>
      <c r="K1178" s="10">
        <v>8.8840000000000003</v>
      </c>
      <c r="L1178" s="10">
        <v>5.4627999999999997</v>
      </c>
      <c r="M1178" s="10">
        <v>6.7700000000000005</v>
      </c>
      <c r="N1178" s="10">
        <v>6.0629999999999997</v>
      </c>
      <c r="O1178" s="10">
        <v>12.506</v>
      </c>
      <c r="P1178" s="10">
        <v>7.4539999999999997</v>
      </c>
      <c r="Q1178" s="10">
        <v>9.2824000000000009</v>
      </c>
    </row>
    <row r="1179" spans="1:17" x14ac:dyDescent="0.2">
      <c r="A1179">
        <v>1175</v>
      </c>
      <c r="B1179" s="10">
        <v>2.7015000000000002</v>
      </c>
      <c r="C1179" s="10">
        <v>5.8423333333333325</v>
      </c>
      <c r="D1179" s="10">
        <v>3.3235000000000001</v>
      </c>
      <c r="E1179" s="10">
        <v>4.2279999999999998</v>
      </c>
      <c r="F1179" s="10">
        <v>3.7489999999999997</v>
      </c>
      <c r="G1179" s="10">
        <v>5.6909999999999998</v>
      </c>
      <c r="H1179" s="10">
        <v>4.4875600000000002</v>
      </c>
      <c r="I1179" s="10">
        <v>5.0995000000000008</v>
      </c>
      <c r="J1179" s="10">
        <v>4.7255000000000003</v>
      </c>
      <c r="K1179" s="10">
        <v>8.8940000000000001</v>
      </c>
      <c r="L1179" s="10">
        <v>5.4719999999999995</v>
      </c>
      <c r="M1179" s="10">
        <v>6.78</v>
      </c>
      <c r="N1179" s="10">
        <v>6.0730000000000004</v>
      </c>
      <c r="O1179" s="10">
        <v>12.521000000000001</v>
      </c>
      <c r="P1179" s="10">
        <v>7.4659999999999993</v>
      </c>
      <c r="Q1179" s="10">
        <v>9.2959999999999994</v>
      </c>
    </row>
    <row r="1180" spans="1:17" x14ac:dyDescent="0.2">
      <c r="A1180">
        <v>1176</v>
      </c>
      <c r="B1180" s="10">
        <v>2.7050000000000001</v>
      </c>
      <c r="C1180" s="10">
        <v>5.8519999999999994</v>
      </c>
      <c r="D1180" s="10">
        <v>3.3281999999999998</v>
      </c>
      <c r="E1180" s="10">
        <v>4.2337999999999996</v>
      </c>
      <c r="F1180" s="10">
        <v>3.7559999999999998</v>
      </c>
      <c r="G1180" s="10">
        <v>5.7</v>
      </c>
      <c r="H1180" s="10">
        <v>4.496448</v>
      </c>
      <c r="I1180" s="10">
        <v>5.1096000000000004</v>
      </c>
      <c r="J1180" s="10">
        <v>4.7328000000000001</v>
      </c>
      <c r="K1180" s="10">
        <v>8.9039999999999999</v>
      </c>
      <c r="L1180" s="10">
        <v>5.4812000000000003</v>
      </c>
      <c r="M1180" s="10">
        <v>6.79</v>
      </c>
      <c r="N1180" s="10">
        <v>6.0830000000000002</v>
      </c>
      <c r="O1180" s="10">
        <v>12.536</v>
      </c>
      <c r="P1180" s="10">
        <v>7.4779999999999998</v>
      </c>
      <c r="Q1180" s="10">
        <v>9.3095999999999997</v>
      </c>
    </row>
    <row r="1181" spans="1:17" x14ac:dyDescent="0.2">
      <c r="A1181">
        <v>1177</v>
      </c>
      <c r="B1181" s="10">
        <v>2.7084999999999999</v>
      </c>
      <c r="C1181" s="10">
        <v>5.8559999999999999</v>
      </c>
      <c r="D1181" s="10">
        <v>3.3329</v>
      </c>
      <c r="E1181" s="10">
        <v>4.2395999999999994</v>
      </c>
      <c r="F1181" s="10">
        <v>3.7629999999999999</v>
      </c>
      <c r="G1181" s="10">
        <v>5.7089999999999996</v>
      </c>
      <c r="H1181" s="10">
        <v>4.5053359999999998</v>
      </c>
      <c r="I1181" s="10">
        <v>5.1196999999999999</v>
      </c>
      <c r="J1181" s="10">
        <v>4.7401</v>
      </c>
      <c r="K1181" s="10">
        <v>8.9130000000000003</v>
      </c>
      <c r="L1181" s="10">
        <v>5.4904000000000002</v>
      </c>
      <c r="M1181" s="10">
        <v>6.8</v>
      </c>
      <c r="N1181" s="10">
        <v>6.093</v>
      </c>
      <c r="O1181" s="10">
        <v>12.55</v>
      </c>
      <c r="P1181" s="10">
        <v>7.49</v>
      </c>
      <c r="Q1181" s="10">
        <v>9.3231999999999999</v>
      </c>
    </row>
    <row r="1182" spans="1:17" x14ac:dyDescent="0.2">
      <c r="A1182">
        <v>1178</v>
      </c>
      <c r="B1182" s="10">
        <v>2.7119999999999997</v>
      </c>
      <c r="C1182" s="10">
        <v>5.86</v>
      </c>
      <c r="D1182" s="10">
        <v>3.3376000000000001</v>
      </c>
      <c r="E1182" s="10">
        <v>4.2454000000000001</v>
      </c>
      <c r="F1182" s="10">
        <v>3.77</v>
      </c>
      <c r="G1182" s="10">
        <v>5.7190000000000003</v>
      </c>
      <c r="H1182" s="10">
        <v>4.5142240000000005</v>
      </c>
      <c r="I1182" s="10">
        <v>5.1298000000000004</v>
      </c>
      <c r="J1182" s="10">
        <v>4.7473999999999998</v>
      </c>
      <c r="K1182" s="10">
        <v>8.9220000000000006</v>
      </c>
      <c r="L1182" s="10">
        <v>5.4996</v>
      </c>
      <c r="M1182" s="10">
        <v>6.8100000000000005</v>
      </c>
      <c r="N1182" s="10">
        <v>6.1029999999999998</v>
      </c>
      <c r="O1182" s="10">
        <v>12.563000000000001</v>
      </c>
      <c r="P1182" s="10">
        <v>7.5019999999999998</v>
      </c>
      <c r="Q1182" s="10">
        <v>9.3368000000000002</v>
      </c>
    </row>
    <row r="1183" spans="1:17" x14ac:dyDescent="0.2">
      <c r="A1183">
        <v>1179</v>
      </c>
      <c r="B1183" s="10">
        <v>2.7155</v>
      </c>
      <c r="C1183" s="10">
        <v>5.865333333333334</v>
      </c>
      <c r="D1183" s="10">
        <v>3.3422999999999998</v>
      </c>
      <c r="E1183" s="10">
        <v>4.2511999999999999</v>
      </c>
      <c r="F1183" s="10">
        <v>3.7769999999999997</v>
      </c>
      <c r="G1183" s="10">
        <v>5.726</v>
      </c>
      <c r="H1183" s="10">
        <v>4.5231120000000002</v>
      </c>
      <c r="I1183" s="10">
        <v>5.1399000000000008</v>
      </c>
      <c r="J1183" s="10">
        <v>4.7546999999999997</v>
      </c>
      <c r="K1183" s="10">
        <v>8.9320000000000004</v>
      </c>
      <c r="L1183" s="10">
        <v>5.5087999999999999</v>
      </c>
      <c r="M1183" s="10">
        <v>6.82</v>
      </c>
      <c r="N1183" s="10">
        <v>6.1130000000000004</v>
      </c>
      <c r="O1183" s="10">
        <v>12.576000000000001</v>
      </c>
      <c r="P1183" s="10">
        <v>7.5139999999999993</v>
      </c>
      <c r="Q1183" s="10">
        <v>9.3504000000000005</v>
      </c>
    </row>
    <row r="1184" spans="1:17" x14ac:dyDescent="0.2">
      <c r="A1184">
        <v>1180</v>
      </c>
      <c r="B1184" s="10">
        <v>2.7189999999999999</v>
      </c>
      <c r="C1184" s="10">
        <v>5.8706666666666667</v>
      </c>
      <c r="D1184" s="10">
        <v>3.347</v>
      </c>
      <c r="E1184" s="10">
        <v>4.2569999999999997</v>
      </c>
      <c r="F1184" s="10">
        <v>3.7839999999999998</v>
      </c>
      <c r="G1184" s="10">
        <v>5.7350000000000003</v>
      </c>
      <c r="H1184" s="10">
        <v>4.532</v>
      </c>
      <c r="I1184" s="10">
        <v>5.15</v>
      </c>
      <c r="J1184" s="10">
        <v>4.7619999999999996</v>
      </c>
      <c r="K1184" s="10">
        <v>8.9420000000000002</v>
      </c>
      <c r="L1184" s="10">
        <v>5.5179999999999998</v>
      </c>
      <c r="M1184" s="10">
        <v>6.83</v>
      </c>
      <c r="N1184" s="10">
        <v>6.1230000000000002</v>
      </c>
      <c r="O1184" s="10">
        <v>12.587999999999999</v>
      </c>
      <c r="P1184" s="10">
        <v>7.5259999999999998</v>
      </c>
      <c r="Q1184" s="10">
        <v>9.3640000000000008</v>
      </c>
    </row>
    <row r="1185" spans="1:17" x14ac:dyDescent="0.2">
      <c r="A1185">
        <v>1181</v>
      </c>
      <c r="B1185" s="10">
        <v>2.7223999999999999</v>
      </c>
      <c r="C1185" s="10">
        <v>5.8780833333333335</v>
      </c>
      <c r="D1185" s="10">
        <v>3.3512</v>
      </c>
      <c r="E1185" s="10">
        <v>4.2625999999999999</v>
      </c>
      <c r="F1185" s="10">
        <v>3.7895999999999996</v>
      </c>
      <c r="G1185" s="10">
        <v>5.742</v>
      </c>
      <c r="H1185" s="10">
        <v>4.5381599999999995</v>
      </c>
      <c r="I1185" s="10">
        <v>5.157</v>
      </c>
      <c r="J1185" s="10">
        <v>4.7687999999999997</v>
      </c>
      <c r="K1185" s="10">
        <v>8.952</v>
      </c>
      <c r="L1185" s="10">
        <v>5.5258000000000003</v>
      </c>
      <c r="M1185" s="10">
        <v>6.84</v>
      </c>
      <c r="N1185" s="10">
        <v>6.1326999999999998</v>
      </c>
      <c r="O1185" s="10">
        <v>12.602</v>
      </c>
      <c r="P1185" s="10">
        <v>7.5369000000000002</v>
      </c>
      <c r="Q1185" s="10">
        <v>9.3774000000000015</v>
      </c>
    </row>
    <row r="1186" spans="1:17" x14ac:dyDescent="0.2">
      <c r="A1186">
        <v>1182</v>
      </c>
      <c r="B1186" s="10">
        <v>2.7258</v>
      </c>
      <c r="C1186" s="10">
        <v>5.8855000000000004</v>
      </c>
      <c r="D1186" s="10">
        <v>3.3553999999999999</v>
      </c>
      <c r="E1186" s="10">
        <v>4.2681999999999993</v>
      </c>
      <c r="F1186" s="10">
        <v>3.7951999999999999</v>
      </c>
      <c r="G1186" s="10">
        <v>5.7480000000000002</v>
      </c>
      <c r="H1186" s="10">
        <v>4.5443199999999999</v>
      </c>
      <c r="I1186" s="10">
        <v>5.1640000000000006</v>
      </c>
      <c r="J1186" s="10">
        <v>4.7755999999999998</v>
      </c>
      <c r="K1186" s="10">
        <v>8.9619999999999997</v>
      </c>
      <c r="L1186" s="10">
        <v>5.5335999999999999</v>
      </c>
      <c r="M1186" s="10">
        <v>6.85</v>
      </c>
      <c r="N1186" s="10">
        <v>6.1424000000000003</v>
      </c>
      <c r="O1186" s="10">
        <v>12.616</v>
      </c>
      <c r="P1186" s="10">
        <v>7.5477999999999996</v>
      </c>
      <c r="Q1186" s="10">
        <v>9.3908000000000005</v>
      </c>
    </row>
    <row r="1187" spans="1:17" x14ac:dyDescent="0.2">
      <c r="A1187">
        <v>1183</v>
      </c>
      <c r="B1187" s="10">
        <v>2.7292000000000001</v>
      </c>
      <c r="C1187" s="10">
        <v>5.8929166666666664</v>
      </c>
      <c r="D1187" s="10">
        <v>3.3595999999999999</v>
      </c>
      <c r="E1187" s="10">
        <v>4.2737999999999996</v>
      </c>
      <c r="F1187" s="10">
        <v>3.8007999999999997</v>
      </c>
      <c r="G1187" s="10">
        <v>5.7549999999999999</v>
      </c>
      <c r="H1187" s="10">
        <v>4.5504800000000003</v>
      </c>
      <c r="I1187" s="10">
        <v>5.1710000000000003</v>
      </c>
      <c r="J1187" s="10">
        <v>4.7824</v>
      </c>
      <c r="K1187" s="10">
        <v>8.9710000000000001</v>
      </c>
      <c r="L1187" s="10">
        <v>5.5413999999999994</v>
      </c>
      <c r="M1187" s="10">
        <v>6.86</v>
      </c>
      <c r="N1187" s="10">
        <v>6.1520999999999999</v>
      </c>
      <c r="O1187" s="10">
        <v>12.631</v>
      </c>
      <c r="P1187" s="10">
        <v>7.5587</v>
      </c>
      <c r="Q1187" s="10">
        <v>9.4041999999999994</v>
      </c>
    </row>
    <row r="1188" spans="1:17" x14ac:dyDescent="0.2">
      <c r="A1188">
        <v>1184</v>
      </c>
      <c r="B1188" s="10">
        <v>2.7326000000000001</v>
      </c>
      <c r="C1188" s="10">
        <v>5.9003333333333332</v>
      </c>
      <c r="D1188" s="10">
        <v>3.3637999999999999</v>
      </c>
      <c r="E1188" s="10">
        <v>4.2793999999999999</v>
      </c>
      <c r="F1188" s="10">
        <v>3.8064</v>
      </c>
      <c r="G1188" s="10">
        <v>5.7619999999999996</v>
      </c>
      <c r="H1188" s="10">
        <v>4.5566399999999998</v>
      </c>
      <c r="I1188" s="10">
        <v>5.1779999999999999</v>
      </c>
      <c r="J1188" s="10">
        <v>4.7892000000000001</v>
      </c>
      <c r="K1188" s="10">
        <v>8.9809999999999999</v>
      </c>
      <c r="L1188" s="10">
        <v>5.5491999999999999</v>
      </c>
      <c r="M1188" s="10">
        <v>6.87</v>
      </c>
      <c r="N1188" s="10">
        <v>6.1618000000000004</v>
      </c>
      <c r="O1188" s="10">
        <v>12.645</v>
      </c>
      <c r="P1188" s="10">
        <v>7.5695999999999994</v>
      </c>
      <c r="Q1188" s="10">
        <v>9.4176000000000002</v>
      </c>
    </row>
    <row r="1189" spans="1:17" x14ac:dyDescent="0.2">
      <c r="A1189">
        <v>1185</v>
      </c>
      <c r="B1189" s="10">
        <v>2.7359999999999998</v>
      </c>
      <c r="C1189" s="10">
        <v>5.9077500000000001</v>
      </c>
      <c r="D1189" s="10">
        <v>3.3679999999999999</v>
      </c>
      <c r="E1189" s="10">
        <v>4.2850000000000001</v>
      </c>
      <c r="F1189" s="10">
        <v>3.8119999999999998</v>
      </c>
      <c r="G1189" s="10">
        <v>5.7679999999999998</v>
      </c>
      <c r="H1189" s="10">
        <v>4.5627999999999993</v>
      </c>
      <c r="I1189" s="10">
        <v>5.1850000000000005</v>
      </c>
      <c r="J1189" s="10">
        <v>4.7959999999999994</v>
      </c>
      <c r="K1189" s="10">
        <v>8.9909999999999997</v>
      </c>
      <c r="L1189" s="10">
        <v>5.5570000000000004</v>
      </c>
      <c r="M1189" s="10">
        <v>6.88</v>
      </c>
      <c r="N1189" s="10">
        <v>6.1715</v>
      </c>
      <c r="O1189" s="10">
        <v>12.659000000000001</v>
      </c>
      <c r="P1189" s="10">
        <v>7.5804999999999998</v>
      </c>
      <c r="Q1189" s="10">
        <v>9.4310000000000009</v>
      </c>
    </row>
    <row r="1190" spans="1:17" x14ac:dyDescent="0.2">
      <c r="A1190">
        <v>1186</v>
      </c>
      <c r="B1190" s="10">
        <v>2.7393999999999998</v>
      </c>
      <c r="C1190" s="10">
        <v>5.915166666666666</v>
      </c>
      <c r="D1190" s="10">
        <v>3.3721999999999999</v>
      </c>
      <c r="E1190" s="10">
        <v>4.2905999999999995</v>
      </c>
      <c r="F1190" s="10">
        <v>3.8175999999999997</v>
      </c>
      <c r="G1190" s="10">
        <v>5.7750000000000004</v>
      </c>
      <c r="H1190" s="10">
        <v>4.5689599999999997</v>
      </c>
      <c r="I1190" s="10">
        <v>5.1920000000000002</v>
      </c>
      <c r="J1190" s="10">
        <v>4.8027999999999995</v>
      </c>
      <c r="K1190" s="10">
        <v>9</v>
      </c>
      <c r="L1190" s="10">
        <v>5.5648</v>
      </c>
      <c r="M1190" s="10">
        <v>6.89</v>
      </c>
      <c r="N1190" s="10">
        <v>6.1811999999999996</v>
      </c>
      <c r="O1190" s="10">
        <v>12.673999999999999</v>
      </c>
      <c r="P1190" s="10">
        <v>7.5914000000000001</v>
      </c>
      <c r="Q1190" s="10">
        <v>9.4443999999999999</v>
      </c>
    </row>
    <row r="1191" spans="1:17" x14ac:dyDescent="0.2">
      <c r="A1191">
        <v>1187</v>
      </c>
      <c r="B1191" s="10">
        <v>2.7427999999999999</v>
      </c>
      <c r="C1191" s="10">
        <v>5.9225833333333329</v>
      </c>
      <c r="D1191" s="10">
        <v>3.3763999999999998</v>
      </c>
      <c r="E1191" s="10">
        <v>4.2961999999999998</v>
      </c>
      <c r="F1191" s="10">
        <v>3.8231999999999999</v>
      </c>
      <c r="G1191" s="10">
        <v>5.7809999999999997</v>
      </c>
      <c r="H1191" s="10">
        <v>4.5751200000000001</v>
      </c>
      <c r="I1191" s="10">
        <v>5.1989999999999998</v>
      </c>
      <c r="J1191" s="10">
        <v>4.8095999999999997</v>
      </c>
      <c r="K1191" s="10">
        <v>9.01</v>
      </c>
      <c r="L1191" s="10">
        <v>5.5725999999999996</v>
      </c>
      <c r="M1191" s="10">
        <v>6.8999999999999995</v>
      </c>
      <c r="N1191" s="10">
        <v>6.1909000000000001</v>
      </c>
      <c r="O1191" s="10">
        <v>12.688000000000001</v>
      </c>
      <c r="P1191" s="10">
        <v>7.6022999999999996</v>
      </c>
      <c r="Q1191" s="10">
        <v>9.4577999999999989</v>
      </c>
    </row>
    <row r="1192" spans="1:17" x14ac:dyDescent="0.2">
      <c r="A1192">
        <v>1188</v>
      </c>
      <c r="B1192" s="10">
        <v>2.7462</v>
      </c>
      <c r="C1192" s="10">
        <v>5.93</v>
      </c>
      <c r="D1192" s="10">
        <v>3.3805999999999998</v>
      </c>
      <c r="E1192" s="10">
        <v>4.3018000000000001</v>
      </c>
      <c r="F1192" s="10">
        <v>3.8287999999999998</v>
      </c>
      <c r="G1192" s="10">
        <v>5.7880000000000003</v>
      </c>
      <c r="H1192" s="10">
        <v>4.5812799999999996</v>
      </c>
      <c r="I1192" s="10">
        <v>5.2059999999999995</v>
      </c>
      <c r="J1192" s="10">
        <v>4.8163999999999998</v>
      </c>
      <c r="K1192" s="10">
        <v>9.02</v>
      </c>
      <c r="L1192" s="10">
        <v>5.5804</v>
      </c>
      <c r="M1192" s="10">
        <v>6.91</v>
      </c>
      <c r="N1192" s="10">
        <v>6.2005999999999997</v>
      </c>
      <c r="O1192" s="10">
        <v>12.702</v>
      </c>
      <c r="P1192" s="10">
        <v>7.6132</v>
      </c>
      <c r="Q1192" s="10">
        <v>9.4711999999999996</v>
      </c>
    </row>
    <row r="1193" spans="1:17" x14ac:dyDescent="0.2">
      <c r="A1193">
        <v>1189</v>
      </c>
      <c r="B1193" s="10">
        <v>2.7496</v>
      </c>
      <c r="C1193" s="10">
        <v>5.9351666666666665</v>
      </c>
      <c r="D1193" s="10">
        <v>3.3847999999999998</v>
      </c>
      <c r="E1193" s="10">
        <v>4.3073999999999995</v>
      </c>
      <c r="F1193" s="10">
        <v>3.8344</v>
      </c>
      <c r="G1193" s="10">
        <v>5.7960000000000003</v>
      </c>
      <c r="H1193" s="10">
        <v>4.5874399999999991</v>
      </c>
      <c r="I1193" s="10">
        <v>5.2130000000000001</v>
      </c>
      <c r="J1193" s="10">
        <v>4.8231999999999999</v>
      </c>
      <c r="K1193" s="10">
        <v>9.0299999999999994</v>
      </c>
      <c r="L1193" s="10">
        <v>5.5882000000000005</v>
      </c>
      <c r="M1193" s="10">
        <v>6.92</v>
      </c>
      <c r="N1193" s="10">
        <v>6.2103000000000002</v>
      </c>
      <c r="O1193" s="10">
        <v>12.721</v>
      </c>
      <c r="P1193" s="10">
        <v>7.6240999999999994</v>
      </c>
      <c r="Q1193" s="10">
        <v>9.4846000000000004</v>
      </c>
    </row>
    <row r="1194" spans="1:17" x14ac:dyDescent="0.2">
      <c r="A1194">
        <v>1190</v>
      </c>
      <c r="B1194" s="10">
        <v>2.7530000000000001</v>
      </c>
      <c r="C1194" s="10">
        <v>5.9403333333333332</v>
      </c>
      <c r="D1194" s="10">
        <v>3.3889999999999998</v>
      </c>
      <c r="E1194" s="10">
        <v>4.3129999999999997</v>
      </c>
      <c r="F1194" s="10">
        <v>3.84</v>
      </c>
      <c r="G1194" s="10">
        <v>5.8029999999999999</v>
      </c>
      <c r="H1194" s="10">
        <v>4.5935999999999995</v>
      </c>
      <c r="I1194" s="10">
        <v>5.22</v>
      </c>
      <c r="J1194" s="10">
        <v>4.83</v>
      </c>
      <c r="K1194" s="10">
        <v>9.0389999999999997</v>
      </c>
      <c r="L1194" s="10">
        <v>5.5960000000000001</v>
      </c>
      <c r="M1194" s="10">
        <v>6.93</v>
      </c>
      <c r="N1194" s="10">
        <v>6.22</v>
      </c>
      <c r="O1194" s="10">
        <v>12.74</v>
      </c>
      <c r="P1194" s="10">
        <v>7.6349999999999998</v>
      </c>
      <c r="Q1194" s="10">
        <v>9.4979999999999993</v>
      </c>
    </row>
    <row r="1195" spans="1:17" x14ac:dyDescent="0.2">
      <c r="A1195">
        <v>1191</v>
      </c>
      <c r="B1195" s="10">
        <v>2.7562000000000002</v>
      </c>
      <c r="C1195" s="10">
        <v>5.9455</v>
      </c>
      <c r="D1195" s="10">
        <v>3.3929999999999998</v>
      </c>
      <c r="E1195" s="10">
        <v>4.3182999999999998</v>
      </c>
      <c r="F1195" s="10">
        <v>3.8455999999999997</v>
      </c>
      <c r="G1195" s="10">
        <v>5.8109999999999999</v>
      </c>
      <c r="H1195" s="10">
        <v>4.6001999999999992</v>
      </c>
      <c r="I1195" s="10">
        <v>5.2275</v>
      </c>
      <c r="J1195" s="10">
        <v>4.8365499999999999</v>
      </c>
      <c r="K1195" s="10">
        <v>9.0489999999999995</v>
      </c>
      <c r="L1195" s="10">
        <v>5.6025</v>
      </c>
      <c r="M1195" s="10">
        <v>6.9384999999999994</v>
      </c>
      <c r="N1195" s="10">
        <v>6.2284999999999995</v>
      </c>
      <c r="O1195" s="10">
        <v>12.753</v>
      </c>
      <c r="P1195" s="10">
        <v>7.6433499999999999</v>
      </c>
      <c r="Q1195" s="10">
        <v>9.5100999999999996</v>
      </c>
    </row>
    <row r="1196" spans="1:17" x14ac:dyDescent="0.2">
      <c r="A1196">
        <v>1192</v>
      </c>
      <c r="B1196" s="10">
        <v>2.7594000000000003</v>
      </c>
      <c r="C1196" s="10">
        <v>5.9506666666666668</v>
      </c>
      <c r="D1196" s="10">
        <v>3.3969999999999998</v>
      </c>
      <c r="E1196" s="10">
        <v>4.3235999999999999</v>
      </c>
      <c r="F1196" s="10">
        <v>3.8512</v>
      </c>
      <c r="G1196" s="10">
        <v>5.819</v>
      </c>
      <c r="H1196" s="10">
        <v>4.6067999999999998</v>
      </c>
      <c r="I1196" s="10">
        <v>5.2349999999999994</v>
      </c>
      <c r="J1196" s="10">
        <v>4.8430999999999997</v>
      </c>
      <c r="K1196" s="10">
        <v>9.0579999999999998</v>
      </c>
      <c r="L1196" s="10">
        <v>5.609</v>
      </c>
      <c r="M1196" s="10">
        <v>6.9470000000000001</v>
      </c>
      <c r="N1196" s="10">
        <v>6.2370000000000001</v>
      </c>
      <c r="O1196" s="10">
        <v>12.766</v>
      </c>
      <c r="P1196" s="10">
        <v>7.6516999999999999</v>
      </c>
      <c r="Q1196" s="10">
        <v>9.5221999999999998</v>
      </c>
    </row>
    <row r="1197" spans="1:17" x14ac:dyDescent="0.2">
      <c r="A1197">
        <v>1193</v>
      </c>
      <c r="B1197" s="10">
        <v>2.7625999999999999</v>
      </c>
      <c r="C1197" s="10">
        <v>5.9558333333333335</v>
      </c>
      <c r="D1197" s="10">
        <v>3.4009999999999998</v>
      </c>
      <c r="E1197" s="10">
        <v>4.3289</v>
      </c>
      <c r="F1197" s="10">
        <v>3.8567999999999998</v>
      </c>
      <c r="G1197" s="10">
        <v>5.8259999999999996</v>
      </c>
      <c r="H1197" s="10">
        <v>4.6133999999999995</v>
      </c>
      <c r="I1197" s="10">
        <v>5.2424999999999997</v>
      </c>
      <c r="J1197" s="10">
        <v>4.8496500000000005</v>
      </c>
      <c r="K1197" s="10">
        <v>9.0679999999999996</v>
      </c>
      <c r="L1197" s="10">
        <v>5.6154999999999999</v>
      </c>
      <c r="M1197" s="10">
        <v>6.9554999999999998</v>
      </c>
      <c r="N1197" s="10">
        <v>6.2454999999999998</v>
      </c>
      <c r="O1197" s="10">
        <v>12.78</v>
      </c>
      <c r="P1197" s="10">
        <v>7.66005</v>
      </c>
      <c r="Q1197" s="10">
        <v>9.5343</v>
      </c>
    </row>
    <row r="1198" spans="1:17" x14ac:dyDescent="0.2">
      <c r="A1198">
        <v>1194</v>
      </c>
      <c r="B1198" s="10">
        <v>2.7658</v>
      </c>
      <c r="C1198" s="10">
        <v>5.9610000000000003</v>
      </c>
      <c r="D1198" s="10">
        <v>3.4049999999999998</v>
      </c>
      <c r="E1198" s="10">
        <v>4.3342000000000001</v>
      </c>
      <c r="F1198" s="10">
        <v>3.8624000000000001</v>
      </c>
      <c r="G1198" s="10">
        <v>5.8339999999999996</v>
      </c>
      <c r="H1198" s="10">
        <v>4.6199999999999992</v>
      </c>
      <c r="I1198" s="10">
        <v>5.25</v>
      </c>
      <c r="J1198" s="10">
        <v>4.8562000000000003</v>
      </c>
      <c r="K1198" s="10">
        <v>9.0779999999999994</v>
      </c>
      <c r="L1198" s="10">
        <v>5.6219999999999999</v>
      </c>
      <c r="M1198" s="10">
        <v>6.9639999999999995</v>
      </c>
      <c r="N1198" s="10">
        <v>6.2539999999999996</v>
      </c>
      <c r="O1198" s="10">
        <v>12.792999999999999</v>
      </c>
      <c r="P1198" s="10">
        <v>7.6684000000000001</v>
      </c>
      <c r="Q1198" s="10">
        <v>9.5464000000000002</v>
      </c>
    </row>
    <row r="1199" spans="1:17" x14ac:dyDescent="0.2">
      <c r="A1199">
        <v>1195</v>
      </c>
      <c r="B1199" s="10">
        <v>2.7690000000000001</v>
      </c>
      <c r="C1199" s="10">
        <v>5.9661666666666662</v>
      </c>
      <c r="D1199" s="10">
        <v>3.4089999999999998</v>
      </c>
      <c r="E1199" s="10">
        <v>4.3394999999999992</v>
      </c>
      <c r="F1199" s="10">
        <v>3.8679999999999999</v>
      </c>
      <c r="G1199" s="10">
        <v>5.8419999999999996</v>
      </c>
      <c r="H1199" s="10">
        <v>4.6265999999999998</v>
      </c>
      <c r="I1199" s="10">
        <v>5.2575000000000003</v>
      </c>
      <c r="J1199" s="10">
        <v>4.8627500000000001</v>
      </c>
      <c r="K1199" s="10">
        <v>9.0879999999999992</v>
      </c>
      <c r="L1199" s="10">
        <v>5.6284999999999998</v>
      </c>
      <c r="M1199" s="10">
        <v>6.9725000000000001</v>
      </c>
      <c r="N1199" s="10">
        <v>6.2624999999999993</v>
      </c>
      <c r="O1199" s="10">
        <v>12.805999999999999</v>
      </c>
      <c r="P1199" s="10">
        <v>7.6767500000000002</v>
      </c>
      <c r="Q1199" s="10">
        <v>9.5584999999999987</v>
      </c>
    </row>
    <row r="1200" spans="1:17" x14ac:dyDescent="0.2">
      <c r="A1200">
        <v>1196</v>
      </c>
      <c r="B1200" s="10">
        <v>2.7722000000000002</v>
      </c>
      <c r="C1200" s="10">
        <v>5.9713333333333329</v>
      </c>
      <c r="D1200" s="10">
        <v>3.4129999999999998</v>
      </c>
      <c r="E1200" s="10">
        <v>4.3447999999999993</v>
      </c>
      <c r="F1200" s="10">
        <v>3.8735999999999997</v>
      </c>
      <c r="G1200" s="10">
        <v>5.8490000000000002</v>
      </c>
      <c r="H1200" s="10">
        <v>4.6331999999999995</v>
      </c>
      <c r="I1200" s="10">
        <v>5.2649999999999997</v>
      </c>
      <c r="J1200" s="10">
        <v>4.8693</v>
      </c>
      <c r="K1200" s="10">
        <v>9.0969999999999995</v>
      </c>
      <c r="L1200" s="10">
        <v>5.6349999999999998</v>
      </c>
      <c r="M1200" s="10">
        <v>6.9809999999999999</v>
      </c>
      <c r="N1200" s="10">
        <v>6.2709999999999999</v>
      </c>
      <c r="O1200" s="10">
        <v>12.819000000000001</v>
      </c>
      <c r="P1200" s="10">
        <v>7.6850999999999994</v>
      </c>
      <c r="Q1200" s="10">
        <v>9.5705999999999989</v>
      </c>
    </row>
    <row r="1201" spans="1:17" x14ac:dyDescent="0.2">
      <c r="A1201">
        <v>1197</v>
      </c>
      <c r="B1201" s="10">
        <v>2.7754000000000003</v>
      </c>
      <c r="C1201" s="10">
        <v>5.9764999999999997</v>
      </c>
      <c r="D1201" s="10">
        <v>3.4169999999999998</v>
      </c>
      <c r="E1201" s="10">
        <v>4.3500999999999994</v>
      </c>
      <c r="F1201" s="10">
        <v>3.8792</v>
      </c>
      <c r="G1201" s="10">
        <v>5.8570000000000002</v>
      </c>
      <c r="H1201" s="10">
        <v>4.6397999999999993</v>
      </c>
      <c r="I1201" s="10">
        <v>5.2725</v>
      </c>
      <c r="J1201" s="10">
        <v>4.8758499999999998</v>
      </c>
      <c r="K1201" s="10">
        <v>9.1069999999999993</v>
      </c>
      <c r="L1201" s="10">
        <v>5.6414999999999997</v>
      </c>
      <c r="M1201" s="10">
        <v>6.9894999999999996</v>
      </c>
      <c r="N1201" s="10">
        <v>6.2794999999999996</v>
      </c>
      <c r="O1201" s="10">
        <v>12.832000000000001</v>
      </c>
      <c r="P1201" s="10">
        <v>7.6934499999999995</v>
      </c>
      <c r="Q1201" s="10">
        <v>9.5826999999999991</v>
      </c>
    </row>
    <row r="1202" spans="1:17" x14ac:dyDescent="0.2">
      <c r="A1202">
        <v>1198</v>
      </c>
      <c r="B1202" s="10">
        <v>2.7786</v>
      </c>
      <c r="C1202" s="10">
        <v>5.9816666666666665</v>
      </c>
      <c r="D1202" s="10">
        <v>3.4209999999999998</v>
      </c>
      <c r="E1202" s="10">
        <v>4.3553999999999995</v>
      </c>
      <c r="F1202" s="10">
        <v>3.8847999999999998</v>
      </c>
      <c r="G1202" s="10">
        <v>5.8650000000000002</v>
      </c>
      <c r="H1202" s="10">
        <v>4.6463999999999999</v>
      </c>
      <c r="I1202" s="10">
        <v>5.28</v>
      </c>
      <c r="J1202" s="10">
        <v>4.8824000000000005</v>
      </c>
      <c r="K1202" s="10">
        <v>9.1170000000000009</v>
      </c>
      <c r="L1202" s="10">
        <v>5.6479999999999997</v>
      </c>
      <c r="M1202" s="10">
        <v>6.9979999999999993</v>
      </c>
      <c r="N1202" s="10">
        <v>6.2879999999999994</v>
      </c>
      <c r="O1202" s="10">
        <v>12.846</v>
      </c>
      <c r="P1202" s="10">
        <v>7.7017999999999995</v>
      </c>
      <c r="Q1202" s="10">
        <v>9.5947999999999993</v>
      </c>
    </row>
    <row r="1203" spans="1:17" x14ac:dyDescent="0.2">
      <c r="A1203">
        <v>1199</v>
      </c>
      <c r="B1203" s="10">
        <v>2.7818000000000001</v>
      </c>
      <c r="C1203" s="10">
        <v>5.9868333333333332</v>
      </c>
      <c r="D1203" s="10">
        <v>3.4249999999999998</v>
      </c>
      <c r="E1203" s="10">
        <v>4.3606999999999996</v>
      </c>
      <c r="F1203" s="10">
        <v>3.8904000000000001</v>
      </c>
      <c r="G1203" s="10">
        <v>5.8719999999999999</v>
      </c>
      <c r="H1203" s="10">
        <v>4.6529999999999996</v>
      </c>
      <c r="I1203" s="10">
        <v>5.2874999999999996</v>
      </c>
      <c r="J1203" s="10">
        <v>4.8889500000000004</v>
      </c>
      <c r="K1203" s="10">
        <v>9.1259999999999994</v>
      </c>
      <c r="L1203" s="10">
        <v>5.6544999999999996</v>
      </c>
      <c r="M1203" s="10">
        <v>7.0065</v>
      </c>
      <c r="N1203" s="10">
        <v>6.2965</v>
      </c>
      <c r="O1203" s="10">
        <v>12.859</v>
      </c>
      <c r="P1203" s="10">
        <v>7.7101499999999996</v>
      </c>
      <c r="Q1203" s="10">
        <v>9.6068999999999996</v>
      </c>
    </row>
    <row r="1204" spans="1:17" x14ac:dyDescent="0.2">
      <c r="A1204">
        <v>1200</v>
      </c>
      <c r="B1204" s="10">
        <v>2.7850000000000001</v>
      </c>
      <c r="C1204" s="10">
        <v>5.992</v>
      </c>
      <c r="D1204" s="10">
        <v>3.4289999999999998</v>
      </c>
      <c r="E1204" s="10">
        <v>4.3659999999999997</v>
      </c>
      <c r="F1204" s="10">
        <v>3.8959999999999999</v>
      </c>
      <c r="G1204" s="10">
        <v>5.88</v>
      </c>
      <c r="H1204" s="10">
        <v>4.6595999999999993</v>
      </c>
      <c r="I1204" s="10">
        <v>5.2949999999999999</v>
      </c>
      <c r="J1204" s="10">
        <v>4.8955000000000002</v>
      </c>
      <c r="K1204" s="10">
        <v>9.1359999999999992</v>
      </c>
      <c r="L1204" s="10">
        <v>5.6609999999999996</v>
      </c>
      <c r="M1204" s="10">
        <v>7.0149999999999997</v>
      </c>
      <c r="N1204" s="10">
        <v>6.3049999999999997</v>
      </c>
      <c r="O1204" s="10">
        <v>12.872</v>
      </c>
      <c r="P1204" s="10">
        <v>7.7184999999999997</v>
      </c>
      <c r="Q1204" s="10">
        <v>9.6189999999999998</v>
      </c>
    </row>
    <row r="1205" spans="1:17" x14ac:dyDescent="0.2">
      <c r="A1205">
        <v>1201</v>
      </c>
      <c r="B1205" s="10">
        <v>2.7882000000000002</v>
      </c>
      <c r="C1205" s="10">
        <v>5.9975780494459405</v>
      </c>
      <c r="D1205" s="10">
        <v>3.4329999999999998</v>
      </c>
      <c r="E1205" s="10">
        <v>4.3712999999999997</v>
      </c>
      <c r="F1205" s="10">
        <v>3.8989333333333334</v>
      </c>
      <c r="G1205" s="10">
        <v>5.8890000000000002</v>
      </c>
      <c r="H1205" s="10">
        <v>4.6661999999999999</v>
      </c>
      <c r="I1205" s="10">
        <v>5.3025000000000002</v>
      </c>
      <c r="J1205" s="10">
        <v>4.90205</v>
      </c>
      <c r="K1205" s="10">
        <v>9.1440000000000001</v>
      </c>
      <c r="L1205" s="10">
        <v>5.6675000000000004</v>
      </c>
      <c r="M1205" s="10">
        <v>7.0234999999999994</v>
      </c>
      <c r="N1205" s="10">
        <v>6.3134999999999994</v>
      </c>
      <c r="O1205" s="10">
        <v>12.885</v>
      </c>
      <c r="P1205" s="10">
        <v>7.7268499999999998</v>
      </c>
      <c r="Q1205" s="10">
        <v>9.6311</v>
      </c>
    </row>
    <row r="1206" spans="1:17" x14ac:dyDescent="0.2">
      <c r="A1206">
        <v>1202</v>
      </c>
      <c r="B1206" s="10">
        <v>2.7914000000000003</v>
      </c>
      <c r="C1206" s="10">
        <v>6.0031560988918802</v>
      </c>
      <c r="D1206" s="10">
        <v>3.4369999999999998</v>
      </c>
      <c r="E1206" s="10">
        <v>4.3765999999999998</v>
      </c>
      <c r="F1206" s="10">
        <v>3.9018666666666664</v>
      </c>
      <c r="G1206" s="10">
        <v>5.8979999999999997</v>
      </c>
      <c r="H1206" s="10">
        <v>4.6727999999999996</v>
      </c>
      <c r="I1206" s="10">
        <v>5.31</v>
      </c>
      <c r="J1206" s="10">
        <v>4.9085999999999999</v>
      </c>
      <c r="K1206" s="10">
        <v>9.1530000000000005</v>
      </c>
      <c r="L1206" s="10">
        <v>5.6740000000000004</v>
      </c>
      <c r="M1206" s="10">
        <v>7.032</v>
      </c>
      <c r="N1206" s="10">
        <v>6.3220000000000001</v>
      </c>
      <c r="O1206" s="10">
        <v>12.898</v>
      </c>
      <c r="P1206" s="10">
        <v>7.7351999999999999</v>
      </c>
      <c r="Q1206" s="10">
        <v>9.6432000000000002</v>
      </c>
    </row>
    <row r="1207" spans="1:17" x14ac:dyDescent="0.2">
      <c r="A1207">
        <v>1203</v>
      </c>
      <c r="B1207" s="10">
        <v>2.7946</v>
      </c>
      <c r="C1207" s="10">
        <v>6.0087341483378207</v>
      </c>
      <c r="D1207" s="10">
        <v>3.4409999999999998</v>
      </c>
      <c r="E1207" s="10">
        <v>4.3818999999999999</v>
      </c>
      <c r="F1207" s="10">
        <v>3.9047999999999998</v>
      </c>
      <c r="G1207" s="10">
        <v>5.907</v>
      </c>
      <c r="H1207" s="10">
        <v>4.6794000000000002</v>
      </c>
      <c r="I1207" s="10">
        <v>5.3174999999999999</v>
      </c>
      <c r="J1207" s="10">
        <v>4.9151500000000006</v>
      </c>
      <c r="K1207" s="10">
        <v>9.1609999999999996</v>
      </c>
      <c r="L1207" s="10">
        <v>5.6805000000000003</v>
      </c>
      <c r="M1207" s="10">
        <v>7.0404999999999998</v>
      </c>
      <c r="N1207" s="10">
        <v>6.3304999999999998</v>
      </c>
      <c r="O1207" s="10">
        <v>12.91</v>
      </c>
      <c r="P1207" s="10">
        <v>7.7435499999999999</v>
      </c>
      <c r="Q1207" s="10">
        <v>9.6553000000000004</v>
      </c>
    </row>
    <row r="1208" spans="1:17" x14ac:dyDescent="0.2">
      <c r="A1208">
        <v>1204</v>
      </c>
      <c r="B1208" s="10">
        <v>2.7978000000000001</v>
      </c>
      <c r="C1208" s="10">
        <v>6.0143121977837612</v>
      </c>
      <c r="D1208" s="10">
        <v>3.4449999999999998</v>
      </c>
      <c r="E1208" s="10">
        <v>4.3872</v>
      </c>
      <c r="F1208" s="10">
        <v>3.9077333333333333</v>
      </c>
      <c r="G1208" s="10">
        <v>5.9160000000000004</v>
      </c>
      <c r="H1208" s="10">
        <v>4.6859999999999999</v>
      </c>
      <c r="I1208" s="10">
        <v>5.3250000000000002</v>
      </c>
      <c r="J1208" s="10">
        <v>4.9217000000000004</v>
      </c>
      <c r="K1208" s="10">
        <v>9.17</v>
      </c>
      <c r="L1208" s="10">
        <v>5.6870000000000003</v>
      </c>
      <c r="M1208" s="10">
        <v>7.0489999999999995</v>
      </c>
      <c r="N1208" s="10">
        <v>6.3389999999999995</v>
      </c>
      <c r="O1208" s="10">
        <v>12.923</v>
      </c>
      <c r="P1208" s="10">
        <v>7.7519</v>
      </c>
      <c r="Q1208" s="10">
        <v>9.6674000000000007</v>
      </c>
    </row>
    <row r="1209" spans="1:17" x14ac:dyDescent="0.2">
      <c r="A1209">
        <v>1205</v>
      </c>
      <c r="B1209" s="10">
        <v>2.8010000000000002</v>
      </c>
      <c r="C1209" s="10">
        <v>6.0198902472297018</v>
      </c>
      <c r="D1209" s="10">
        <v>3.4489999999999998</v>
      </c>
      <c r="E1209" s="10">
        <v>4.3925000000000001</v>
      </c>
      <c r="F1209" s="10">
        <v>3.9106666666666667</v>
      </c>
      <c r="G1209" s="10">
        <v>5.9249999999999998</v>
      </c>
      <c r="H1209" s="10">
        <v>4.6925999999999997</v>
      </c>
      <c r="I1209" s="10">
        <v>5.3324999999999996</v>
      </c>
      <c r="J1209" s="10">
        <v>4.9282500000000002</v>
      </c>
      <c r="K1209" s="10">
        <v>9.1780000000000008</v>
      </c>
      <c r="L1209" s="10">
        <v>5.6935000000000002</v>
      </c>
      <c r="M1209" s="10">
        <v>7.0574999999999992</v>
      </c>
      <c r="N1209" s="10">
        <v>6.3475000000000001</v>
      </c>
      <c r="O1209" s="10">
        <v>12.936</v>
      </c>
      <c r="P1209" s="10">
        <v>7.7602499999999992</v>
      </c>
      <c r="Q1209" s="10">
        <v>9.6795000000000009</v>
      </c>
    </row>
    <row r="1210" spans="1:17" x14ac:dyDescent="0.2">
      <c r="A1210">
        <v>1206</v>
      </c>
      <c r="B1210" s="10">
        <v>2.8042000000000002</v>
      </c>
      <c r="C1210" s="10">
        <v>6.0254682966756414</v>
      </c>
      <c r="D1210" s="10">
        <v>3.4529999999999998</v>
      </c>
      <c r="E1210" s="10">
        <v>4.3977999999999993</v>
      </c>
      <c r="F1210" s="10">
        <v>3.9135999999999997</v>
      </c>
      <c r="G1210" s="10">
        <v>5.9340000000000002</v>
      </c>
      <c r="H1210" s="10">
        <v>4.6992000000000003</v>
      </c>
      <c r="I1210" s="10">
        <v>5.34</v>
      </c>
      <c r="J1210" s="10">
        <v>4.9348000000000001</v>
      </c>
      <c r="K1210" s="10">
        <v>9.1859999999999999</v>
      </c>
      <c r="L1210" s="10">
        <v>5.7</v>
      </c>
      <c r="M1210" s="10">
        <v>7.0659999999999998</v>
      </c>
      <c r="N1210" s="10">
        <v>6.3559999999999999</v>
      </c>
      <c r="O1210" s="10">
        <v>12.949</v>
      </c>
      <c r="P1210" s="10">
        <v>7.7685999999999993</v>
      </c>
      <c r="Q1210" s="10">
        <v>9.6915999999999993</v>
      </c>
    </row>
    <row r="1211" spans="1:17" x14ac:dyDescent="0.2">
      <c r="A1211">
        <v>1207</v>
      </c>
      <c r="B1211" s="10">
        <v>2.8074000000000003</v>
      </c>
      <c r="C1211" s="10">
        <v>6.031046346121582</v>
      </c>
      <c r="D1211" s="10">
        <v>3.4569999999999999</v>
      </c>
      <c r="E1211" s="10">
        <v>4.4030999999999993</v>
      </c>
      <c r="F1211" s="10">
        <v>3.9165333333333332</v>
      </c>
      <c r="G1211" s="10">
        <v>5.9429999999999996</v>
      </c>
      <c r="H1211" s="10">
        <v>4.7058</v>
      </c>
      <c r="I1211" s="10">
        <v>5.3475000000000001</v>
      </c>
      <c r="J1211" s="10">
        <v>4.9413499999999999</v>
      </c>
      <c r="K1211" s="10">
        <v>9.1950000000000003</v>
      </c>
      <c r="L1211" s="10">
        <v>5.7065000000000001</v>
      </c>
      <c r="M1211" s="10">
        <v>7.0744999999999996</v>
      </c>
      <c r="N1211" s="10">
        <v>6.3644999999999996</v>
      </c>
      <c r="O1211" s="10">
        <v>12.962</v>
      </c>
      <c r="P1211" s="10">
        <v>7.7769499999999994</v>
      </c>
      <c r="Q1211" s="10">
        <v>9.7036999999999995</v>
      </c>
    </row>
    <row r="1212" spans="1:17" x14ac:dyDescent="0.2">
      <c r="A1212">
        <v>1208</v>
      </c>
      <c r="B1212" s="10">
        <v>2.8106</v>
      </c>
      <c r="C1212" s="10">
        <v>6.0366243955675225</v>
      </c>
      <c r="D1212" s="10">
        <v>3.4609999999999999</v>
      </c>
      <c r="E1212" s="10">
        <v>4.4083999999999994</v>
      </c>
      <c r="F1212" s="10">
        <v>3.9194666666666667</v>
      </c>
      <c r="G1212" s="10">
        <v>5.952</v>
      </c>
      <c r="H1212" s="10">
        <v>4.7123999999999997</v>
      </c>
      <c r="I1212" s="10">
        <v>5.3550000000000004</v>
      </c>
      <c r="J1212" s="10">
        <v>4.9479000000000006</v>
      </c>
      <c r="K1212" s="10">
        <v>9.2029999999999994</v>
      </c>
      <c r="L1212" s="10">
        <v>5.7130000000000001</v>
      </c>
      <c r="M1212" s="10">
        <v>7.0829999999999993</v>
      </c>
      <c r="N1212" s="10">
        <v>6.3729999999999993</v>
      </c>
      <c r="O1212" s="10">
        <v>12.974</v>
      </c>
      <c r="P1212" s="10">
        <v>7.7852999999999994</v>
      </c>
      <c r="Q1212" s="10">
        <v>9.7157999999999998</v>
      </c>
    </row>
    <row r="1213" spans="1:17" x14ac:dyDescent="0.2">
      <c r="A1213">
        <v>1209</v>
      </c>
      <c r="B1213" s="10">
        <v>2.8138000000000001</v>
      </c>
      <c r="C1213" s="10">
        <v>6.042202445013463</v>
      </c>
      <c r="D1213" s="10">
        <v>3.4649999999999999</v>
      </c>
      <c r="E1213" s="10">
        <v>4.4136999999999995</v>
      </c>
      <c r="F1213" s="10">
        <v>3.9224000000000001</v>
      </c>
      <c r="G1213" s="10">
        <v>5.9610000000000003</v>
      </c>
      <c r="H1213" s="10">
        <v>4.7190000000000003</v>
      </c>
      <c r="I1213" s="10">
        <v>5.3624999999999998</v>
      </c>
      <c r="J1213" s="10">
        <v>4.9544500000000005</v>
      </c>
      <c r="K1213" s="10">
        <v>9.2119999999999997</v>
      </c>
      <c r="L1213" s="10">
        <v>5.7195</v>
      </c>
      <c r="M1213" s="10">
        <v>7.0914999999999999</v>
      </c>
      <c r="N1213" s="10">
        <v>6.3815</v>
      </c>
      <c r="O1213" s="10">
        <v>12.987</v>
      </c>
      <c r="P1213" s="10">
        <v>7.7936499999999995</v>
      </c>
      <c r="Q1213" s="10">
        <v>9.7279</v>
      </c>
    </row>
    <row r="1214" spans="1:17" x14ac:dyDescent="0.2">
      <c r="A1214">
        <v>1210</v>
      </c>
      <c r="B1214" s="10">
        <v>2.8170000000000002</v>
      </c>
      <c r="C1214" s="10">
        <v>6.0477804944594027</v>
      </c>
      <c r="D1214" s="10">
        <v>3.4689999999999999</v>
      </c>
      <c r="E1214" s="10">
        <v>4.4189999999999996</v>
      </c>
      <c r="F1214" s="10">
        <v>3.9253333333333331</v>
      </c>
      <c r="G1214" s="10">
        <v>5.97</v>
      </c>
      <c r="H1214" s="10">
        <v>4.7256</v>
      </c>
      <c r="I1214" s="10">
        <v>5.37</v>
      </c>
      <c r="J1214" s="10">
        <v>4.9610000000000003</v>
      </c>
      <c r="K1214" s="10">
        <v>9.2200000000000006</v>
      </c>
      <c r="L1214" s="10">
        <v>5.726</v>
      </c>
      <c r="M1214" s="10">
        <v>7.1</v>
      </c>
      <c r="N1214" s="10">
        <v>6.39</v>
      </c>
      <c r="O1214" s="10">
        <v>13</v>
      </c>
      <c r="P1214" s="10">
        <v>7.8019999999999996</v>
      </c>
      <c r="Q1214" s="10">
        <v>9.74</v>
      </c>
    </row>
    <row r="1215" spans="1:17" x14ac:dyDescent="0.2">
      <c r="A1215">
        <v>1211</v>
      </c>
      <c r="B1215" s="10">
        <v>2.81995</v>
      </c>
      <c r="C1215" s="10">
        <v>6.0533585439053432</v>
      </c>
      <c r="D1215" s="10">
        <v>3.4726499999999998</v>
      </c>
      <c r="E1215" s="10">
        <v>4.4238499999999998</v>
      </c>
      <c r="F1215" s="10">
        <v>3.9282666666666666</v>
      </c>
      <c r="G1215" s="10">
        <v>5.976</v>
      </c>
      <c r="H1215" s="10">
        <v>4.7313200000000002</v>
      </c>
      <c r="I1215" s="10">
        <v>5.3765000000000001</v>
      </c>
      <c r="J1215" s="10">
        <v>4.9659500000000003</v>
      </c>
      <c r="K1215" s="10">
        <v>9.2279999999999998</v>
      </c>
      <c r="L1215" s="10">
        <v>5.7314499999999997</v>
      </c>
      <c r="M1215" s="10">
        <v>7.1069999999999993</v>
      </c>
      <c r="N1215" s="10">
        <v>6.3964999999999996</v>
      </c>
      <c r="O1215" s="10">
        <v>13.012</v>
      </c>
      <c r="P1215" s="10">
        <v>7.8102</v>
      </c>
      <c r="Q1215" s="10">
        <v>9.7505000000000006</v>
      </c>
    </row>
    <row r="1216" spans="1:17" x14ac:dyDescent="0.2">
      <c r="A1216">
        <v>1212</v>
      </c>
      <c r="B1216" s="10">
        <v>2.8229000000000002</v>
      </c>
      <c r="C1216" s="10">
        <v>6.0589365933512838</v>
      </c>
      <c r="D1216" s="10">
        <v>3.4762999999999997</v>
      </c>
      <c r="E1216" s="10">
        <v>4.4286999999999992</v>
      </c>
      <c r="F1216" s="10">
        <v>3.9312</v>
      </c>
      <c r="G1216" s="10">
        <v>5.9820000000000002</v>
      </c>
      <c r="H1216" s="10">
        <v>4.7370400000000004</v>
      </c>
      <c r="I1216" s="10">
        <v>5.383</v>
      </c>
      <c r="J1216" s="10">
        <v>4.9709000000000003</v>
      </c>
      <c r="K1216" s="10">
        <v>9.2370000000000001</v>
      </c>
      <c r="L1216" s="10">
        <v>5.7369000000000003</v>
      </c>
      <c r="M1216" s="10">
        <v>7.1139999999999999</v>
      </c>
      <c r="N1216" s="10">
        <v>6.4029999999999996</v>
      </c>
      <c r="O1216" s="10">
        <v>13.025</v>
      </c>
      <c r="P1216" s="10">
        <v>7.8183999999999996</v>
      </c>
      <c r="Q1216" s="10">
        <v>9.7609999999999992</v>
      </c>
    </row>
    <row r="1217" spans="1:17" x14ac:dyDescent="0.2">
      <c r="A1217">
        <v>1213</v>
      </c>
      <c r="B1217" s="10">
        <v>2.82585</v>
      </c>
      <c r="C1217" s="10">
        <v>6.0645146427972243</v>
      </c>
      <c r="D1217" s="10">
        <v>3.4799499999999997</v>
      </c>
      <c r="E1217" s="10">
        <v>4.4335499999999994</v>
      </c>
      <c r="F1217" s="10">
        <v>3.9341333333333335</v>
      </c>
      <c r="G1217" s="10">
        <v>5.9880000000000004</v>
      </c>
      <c r="H1217" s="10">
        <v>4.7427599999999996</v>
      </c>
      <c r="I1217" s="10">
        <v>5.3895</v>
      </c>
      <c r="J1217" s="10">
        <v>4.9758500000000003</v>
      </c>
      <c r="K1217" s="10">
        <v>9.2460000000000004</v>
      </c>
      <c r="L1217" s="10">
        <v>5.7423500000000001</v>
      </c>
      <c r="M1217" s="10">
        <v>7.1209999999999996</v>
      </c>
      <c r="N1217" s="10">
        <v>6.4094999999999995</v>
      </c>
      <c r="O1217" s="10">
        <v>13.038</v>
      </c>
      <c r="P1217" s="10">
        <v>7.8266</v>
      </c>
      <c r="Q1217" s="10">
        <v>9.7714999999999996</v>
      </c>
    </row>
    <row r="1218" spans="1:17" x14ac:dyDescent="0.2">
      <c r="A1218">
        <v>1214</v>
      </c>
      <c r="B1218" s="10">
        <v>2.8288000000000002</v>
      </c>
      <c r="C1218" s="10">
        <v>6.0700926922431639</v>
      </c>
      <c r="D1218" s="10">
        <v>3.4836</v>
      </c>
      <c r="E1218" s="10">
        <v>4.4383999999999997</v>
      </c>
      <c r="F1218" s="10">
        <v>3.9370666666666665</v>
      </c>
      <c r="G1218" s="10">
        <v>5.9939999999999998</v>
      </c>
      <c r="H1218" s="10">
        <v>4.7484799999999998</v>
      </c>
      <c r="I1218" s="10">
        <v>5.3959999999999999</v>
      </c>
      <c r="J1218" s="10">
        <v>4.9808000000000003</v>
      </c>
      <c r="K1218" s="10">
        <v>9.2539999999999996</v>
      </c>
      <c r="L1218" s="10">
        <v>5.7477999999999998</v>
      </c>
      <c r="M1218" s="10">
        <v>7.1280000000000001</v>
      </c>
      <c r="N1218" s="10">
        <v>6.4159999999999995</v>
      </c>
      <c r="O1218" s="10">
        <v>13.05</v>
      </c>
      <c r="P1218" s="10">
        <v>7.8347999999999995</v>
      </c>
      <c r="Q1218" s="10">
        <v>9.782</v>
      </c>
    </row>
    <row r="1219" spans="1:17" x14ac:dyDescent="0.2">
      <c r="A1219">
        <v>1215</v>
      </c>
      <c r="B1219" s="10">
        <v>2.83175</v>
      </c>
      <c r="C1219" s="10">
        <v>6.0756707416891045</v>
      </c>
      <c r="D1219" s="10">
        <v>3.48725</v>
      </c>
      <c r="E1219" s="10">
        <v>4.4432499999999999</v>
      </c>
      <c r="F1219" s="10">
        <v>3.94</v>
      </c>
      <c r="G1219" s="10">
        <v>6</v>
      </c>
      <c r="H1219" s="10">
        <v>4.7542</v>
      </c>
      <c r="I1219" s="10">
        <v>5.4024999999999999</v>
      </c>
      <c r="J1219" s="10">
        <v>4.9857500000000003</v>
      </c>
      <c r="K1219" s="10">
        <v>9.2620000000000005</v>
      </c>
      <c r="L1219" s="10">
        <v>5.7532499999999995</v>
      </c>
      <c r="M1219" s="10">
        <v>7.1349999999999998</v>
      </c>
      <c r="N1219" s="10">
        <v>6.4224999999999994</v>
      </c>
      <c r="O1219" s="10">
        <v>13.061999999999999</v>
      </c>
      <c r="P1219" s="10">
        <v>7.843</v>
      </c>
      <c r="Q1219" s="10">
        <v>9.7925000000000004</v>
      </c>
    </row>
    <row r="1220" spans="1:17" x14ac:dyDescent="0.2">
      <c r="A1220">
        <v>1216</v>
      </c>
      <c r="B1220" s="10">
        <v>2.8347000000000002</v>
      </c>
      <c r="C1220" s="10">
        <v>6.0807701667287146</v>
      </c>
      <c r="D1220" s="10">
        <v>3.4908999999999999</v>
      </c>
      <c r="E1220" s="10">
        <v>4.4481000000000002</v>
      </c>
      <c r="F1220" s="10">
        <v>3.9438095238095237</v>
      </c>
      <c r="G1220" s="10">
        <v>6.0060000000000002</v>
      </c>
      <c r="H1220" s="10">
        <v>4.7599200000000002</v>
      </c>
      <c r="I1220" s="10">
        <v>5.4089999999999998</v>
      </c>
      <c r="J1220" s="10">
        <v>4.9907000000000004</v>
      </c>
      <c r="K1220" s="10">
        <v>9.2710000000000008</v>
      </c>
      <c r="L1220" s="10">
        <v>5.7587000000000002</v>
      </c>
      <c r="M1220" s="10">
        <v>7.1419999999999995</v>
      </c>
      <c r="N1220" s="10">
        <v>6.4289999999999994</v>
      </c>
      <c r="O1220" s="10">
        <v>13.074999999999999</v>
      </c>
      <c r="P1220" s="10">
        <v>7.8511999999999995</v>
      </c>
      <c r="Q1220" s="10">
        <v>9.8030000000000008</v>
      </c>
    </row>
    <row r="1221" spans="1:17" x14ac:dyDescent="0.2">
      <c r="A1221">
        <v>1217</v>
      </c>
      <c r="B1221" s="10">
        <v>2.83765</v>
      </c>
      <c r="C1221" s="10">
        <v>6.0858695917683256</v>
      </c>
      <c r="D1221" s="10">
        <v>3.4945499999999998</v>
      </c>
      <c r="E1221" s="10">
        <v>4.4529499999999995</v>
      </c>
      <c r="F1221" s="10">
        <v>3.9476190476190474</v>
      </c>
      <c r="G1221" s="10">
        <v>6.0119999999999996</v>
      </c>
      <c r="H1221" s="10">
        <v>4.7656400000000003</v>
      </c>
      <c r="I1221" s="10">
        <v>5.4154999999999998</v>
      </c>
      <c r="J1221" s="10">
        <v>4.9956500000000004</v>
      </c>
      <c r="K1221" s="10">
        <v>9.2799999999999994</v>
      </c>
      <c r="L1221" s="10">
        <v>5.7641499999999999</v>
      </c>
      <c r="M1221" s="10">
        <v>7.149</v>
      </c>
      <c r="N1221" s="10">
        <v>6.4354999999999993</v>
      </c>
      <c r="O1221" s="10">
        <v>13.087999999999999</v>
      </c>
      <c r="P1221" s="10">
        <v>7.8593999999999999</v>
      </c>
      <c r="Q1221" s="10">
        <v>9.8134999999999994</v>
      </c>
    </row>
    <row r="1222" spans="1:17" x14ac:dyDescent="0.2">
      <c r="A1222">
        <v>1218</v>
      </c>
      <c r="B1222" s="10">
        <v>2.8406000000000002</v>
      </c>
      <c r="C1222" s="10">
        <v>6.0909690168079358</v>
      </c>
      <c r="D1222" s="10">
        <v>3.4981999999999998</v>
      </c>
      <c r="E1222" s="10">
        <v>4.4577999999999998</v>
      </c>
      <c r="F1222" s="10">
        <v>3.9514285714285715</v>
      </c>
      <c r="G1222" s="10">
        <v>6.0179999999999998</v>
      </c>
      <c r="H1222" s="10">
        <v>4.7713599999999996</v>
      </c>
      <c r="I1222" s="10">
        <v>5.4219999999999997</v>
      </c>
      <c r="J1222" s="10">
        <v>5.0006000000000004</v>
      </c>
      <c r="K1222" s="10">
        <v>9.2880000000000003</v>
      </c>
      <c r="L1222" s="10">
        <v>5.7695999999999996</v>
      </c>
      <c r="M1222" s="10">
        <v>7.1559999999999997</v>
      </c>
      <c r="N1222" s="10">
        <v>6.4419999999999993</v>
      </c>
      <c r="O1222" s="10">
        <v>13.1</v>
      </c>
      <c r="P1222" s="10">
        <v>7.8675999999999995</v>
      </c>
      <c r="Q1222" s="10">
        <v>9.8239999999999998</v>
      </c>
    </row>
    <row r="1223" spans="1:17" x14ac:dyDescent="0.2">
      <c r="A1223">
        <v>1219</v>
      </c>
      <c r="B1223" s="10">
        <v>2.84355</v>
      </c>
      <c r="C1223" s="10">
        <v>6.0960684418475459</v>
      </c>
      <c r="D1223" s="10">
        <v>3.5018499999999997</v>
      </c>
      <c r="E1223" s="10">
        <v>4.46265</v>
      </c>
      <c r="F1223" s="10">
        <v>3.9552380952380952</v>
      </c>
      <c r="G1223" s="10">
        <v>6.024</v>
      </c>
      <c r="H1223" s="10">
        <v>4.7770799999999998</v>
      </c>
      <c r="I1223" s="10">
        <v>5.4284999999999997</v>
      </c>
      <c r="J1223" s="10">
        <v>5.0055500000000004</v>
      </c>
      <c r="K1223" s="10">
        <v>9.2959999999999994</v>
      </c>
      <c r="L1223" s="10">
        <v>5.7750500000000002</v>
      </c>
      <c r="M1223" s="10">
        <v>7.1630000000000003</v>
      </c>
      <c r="N1223" s="10">
        <v>6.4484999999999992</v>
      </c>
      <c r="O1223" s="10">
        <v>13.112</v>
      </c>
      <c r="P1223" s="10">
        <v>7.8757999999999999</v>
      </c>
      <c r="Q1223" s="10">
        <v>9.8345000000000002</v>
      </c>
    </row>
    <row r="1224" spans="1:17" x14ac:dyDescent="0.2">
      <c r="A1224">
        <v>1220</v>
      </c>
      <c r="B1224" s="10">
        <v>2.8464999999999998</v>
      </c>
      <c r="C1224" s="10">
        <v>6.101167866887157</v>
      </c>
      <c r="D1224" s="10">
        <v>3.5054999999999996</v>
      </c>
      <c r="E1224" s="10">
        <v>4.4674999999999994</v>
      </c>
      <c r="F1224" s="10">
        <v>3.9590476190476189</v>
      </c>
      <c r="G1224" s="10">
        <v>6.03</v>
      </c>
      <c r="H1224" s="10">
        <v>4.7827999999999999</v>
      </c>
      <c r="I1224" s="10">
        <v>5.4350000000000005</v>
      </c>
      <c r="J1224" s="10">
        <v>5.0105000000000004</v>
      </c>
      <c r="K1224" s="10">
        <v>9.3049999999999997</v>
      </c>
      <c r="L1224" s="10">
        <v>5.7805</v>
      </c>
      <c r="M1224" s="10">
        <v>7.17</v>
      </c>
      <c r="N1224" s="10">
        <v>6.4550000000000001</v>
      </c>
      <c r="O1224" s="10">
        <v>13.125</v>
      </c>
      <c r="P1224" s="10">
        <v>7.8840000000000003</v>
      </c>
      <c r="Q1224" s="10">
        <v>9.8449999999999989</v>
      </c>
    </row>
    <row r="1225" spans="1:17" x14ac:dyDescent="0.2">
      <c r="A1225">
        <v>1221</v>
      </c>
      <c r="B1225" s="10">
        <v>2.84945</v>
      </c>
      <c r="C1225" s="10">
        <v>6.1062672919267671</v>
      </c>
      <c r="D1225" s="10">
        <v>3.50915</v>
      </c>
      <c r="E1225" s="10">
        <v>4.4723499999999996</v>
      </c>
      <c r="F1225" s="10">
        <v>3.9628571428571426</v>
      </c>
      <c r="G1225" s="10">
        <v>6.0359999999999996</v>
      </c>
      <c r="H1225" s="10">
        <v>4.7885200000000001</v>
      </c>
      <c r="I1225" s="10">
        <v>5.4415000000000004</v>
      </c>
      <c r="J1225" s="10">
        <v>5.0154499999999995</v>
      </c>
      <c r="K1225" s="10">
        <v>9.3140000000000001</v>
      </c>
      <c r="L1225" s="10">
        <v>5.7859499999999997</v>
      </c>
      <c r="M1225" s="10">
        <v>7.1769999999999996</v>
      </c>
      <c r="N1225" s="10">
        <v>6.4615</v>
      </c>
      <c r="O1225" s="10">
        <v>13.138</v>
      </c>
      <c r="P1225" s="10">
        <v>7.8921999999999999</v>
      </c>
      <c r="Q1225" s="10">
        <v>9.8554999999999993</v>
      </c>
    </row>
    <row r="1226" spans="1:17" x14ac:dyDescent="0.2">
      <c r="A1226">
        <v>1222</v>
      </c>
      <c r="B1226" s="10">
        <v>2.8523999999999998</v>
      </c>
      <c r="C1226" s="10">
        <v>6.1113667169663772</v>
      </c>
      <c r="D1226" s="10">
        <v>3.5127999999999999</v>
      </c>
      <c r="E1226" s="10">
        <v>4.4771999999999998</v>
      </c>
      <c r="F1226" s="10">
        <v>3.9666666666666663</v>
      </c>
      <c r="G1226" s="10">
        <v>6.0419999999999998</v>
      </c>
      <c r="H1226" s="10">
        <v>4.7942400000000003</v>
      </c>
      <c r="I1226" s="10">
        <v>5.4480000000000004</v>
      </c>
      <c r="J1226" s="10">
        <v>5.0203999999999995</v>
      </c>
      <c r="K1226" s="10">
        <v>9.3219999999999992</v>
      </c>
      <c r="L1226" s="10">
        <v>5.7914000000000003</v>
      </c>
      <c r="M1226" s="10">
        <v>7.1840000000000002</v>
      </c>
      <c r="N1226" s="10">
        <v>6.468</v>
      </c>
      <c r="O1226" s="10">
        <v>13.15</v>
      </c>
      <c r="P1226" s="10">
        <v>7.9004000000000003</v>
      </c>
      <c r="Q1226" s="10">
        <v>9.8659999999999997</v>
      </c>
    </row>
    <row r="1227" spans="1:17" x14ac:dyDescent="0.2">
      <c r="A1227">
        <v>1223</v>
      </c>
      <c r="B1227" s="10">
        <v>2.8553500000000001</v>
      </c>
      <c r="C1227" s="10">
        <v>6.1164661420059883</v>
      </c>
      <c r="D1227" s="10">
        <v>3.5164499999999999</v>
      </c>
      <c r="E1227" s="10">
        <v>4.4820500000000001</v>
      </c>
      <c r="F1227" s="10">
        <v>3.9704761904761905</v>
      </c>
      <c r="G1227" s="10">
        <v>6.048</v>
      </c>
      <c r="H1227" s="10">
        <v>4.7999599999999996</v>
      </c>
      <c r="I1227" s="10">
        <v>5.4545000000000003</v>
      </c>
      <c r="J1227" s="10">
        <v>5.0253499999999995</v>
      </c>
      <c r="K1227" s="10">
        <v>9.33</v>
      </c>
      <c r="L1227" s="10">
        <v>5.7968500000000001</v>
      </c>
      <c r="M1227" s="10">
        <v>7.1909999999999998</v>
      </c>
      <c r="N1227" s="10">
        <v>6.4744999999999999</v>
      </c>
      <c r="O1227" s="10">
        <v>13.162000000000001</v>
      </c>
      <c r="P1227" s="10">
        <v>7.9085999999999999</v>
      </c>
      <c r="Q1227" s="10">
        <v>9.8765000000000001</v>
      </c>
    </row>
    <row r="1228" spans="1:17" x14ac:dyDescent="0.2">
      <c r="A1228">
        <v>1224</v>
      </c>
      <c r="B1228" s="10">
        <v>2.8582999999999998</v>
      </c>
      <c r="C1228" s="10">
        <v>6.1215655670455984</v>
      </c>
      <c r="D1228" s="10">
        <v>3.5200999999999998</v>
      </c>
      <c r="E1228" s="10">
        <v>4.4869000000000003</v>
      </c>
      <c r="F1228" s="10">
        <v>3.9742857142857142</v>
      </c>
      <c r="G1228" s="10">
        <v>6.0540000000000003</v>
      </c>
      <c r="H1228" s="10">
        <v>4.8056799999999997</v>
      </c>
      <c r="I1228" s="10">
        <v>5.4610000000000003</v>
      </c>
      <c r="J1228" s="10">
        <v>5.0302999999999995</v>
      </c>
      <c r="K1228" s="10">
        <v>9.3390000000000004</v>
      </c>
      <c r="L1228" s="10">
        <v>5.8022999999999998</v>
      </c>
      <c r="M1228" s="10">
        <v>7.1980000000000004</v>
      </c>
      <c r="N1228" s="10">
        <v>6.4809999999999999</v>
      </c>
      <c r="O1228" s="10">
        <v>13.175000000000001</v>
      </c>
      <c r="P1228" s="10">
        <v>7.9168000000000003</v>
      </c>
      <c r="Q1228" s="10">
        <v>9.8870000000000005</v>
      </c>
    </row>
    <row r="1229" spans="1:17" x14ac:dyDescent="0.2">
      <c r="A1229">
        <v>1225</v>
      </c>
      <c r="B1229" s="10">
        <v>2.8612500000000001</v>
      </c>
      <c r="C1229" s="10">
        <v>6.1266649920852085</v>
      </c>
      <c r="D1229" s="10">
        <v>3.5237499999999997</v>
      </c>
      <c r="E1229" s="10">
        <v>4.4917499999999997</v>
      </c>
      <c r="F1229" s="10">
        <v>3.9780952380952379</v>
      </c>
      <c r="G1229" s="10">
        <v>6.06</v>
      </c>
      <c r="H1229" s="10">
        <v>4.8113999999999999</v>
      </c>
      <c r="I1229" s="10">
        <v>5.4675000000000002</v>
      </c>
      <c r="J1229" s="10">
        <v>5.0352499999999996</v>
      </c>
      <c r="K1229" s="10">
        <v>9.3480000000000008</v>
      </c>
      <c r="L1229" s="10">
        <v>5.8077500000000004</v>
      </c>
      <c r="M1229" s="10">
        <v>7.2050000000000001</v>
      </c>
      <c r="N1229" s="10">
        <v>6.4874999999999998</v>
      </c>
      <c r="O1229" s="10">
        <v>13.188000000000001</v>
      </c>
      <c r="P1229" s="10">
        <v>7.9249999999999998</v>
      </c>
      <c r="Q1229" s="10">
        <v>9.8974999999999991</v>
      </c>
    </row>
    <row r="1230" spans="1:17" x14ac:dyDescent="0.2">
      <c r="A1230">
        <v>1226</v>
      </c>
      <c r="B1230" s="10">
        <v>2.8641999999999999</v>
      </c>
      <c r="C1230" s="10">
        <v>6.1317644171248196</v>
      </c>
      <c r="D1230" s="10">
        <v>3.5273999999999996</v>
      </c>
      <c r="E1230" s="10">
        <v>4.4965999999999999</v>
      </c>
      <c r="F1230" s="10">
        <v>3.9819047619047616</v>
      </c>
      <c r="G1230" s="10">
        <v>6.0659999999999998</v>
      </c>
      <c r="H1230" s="10">
        <v>4.8171200000000001</v>
      </c>
      <c r="I1230" s="10">
        <v>5.4740000000000002</v>
      </c>
      <c r="J1230" s="10">
        <v>5.0401999999999996</v>
      </c>
      <c r="K1230" s="10">
        <v>9.3559999999999999</v>
      </c>
      <c r="L1230" s="10">
        <v>5.8132000000000001</v>
      </c>
      <c r="M1230" s="10">
        <v>7.2119999999999997</v>
      </c>
      <c r="N1230" s="10">
        <v>6.4939999999999998</v>
      </c>
      <c r="O1230" s="10">
        <v>13.2</v>
      </c>
      <c r="P1230" s="10">
        <v>7.9332000000000003</v>
      </c>
      <c r="Q1230" s="10">
        <v>9.9079999999999995</v>
      </c>
    </row>
    <row r="1231" spans="1:17" x14ac:dyDescent="0.2">
      <c r="A1231">
        <v>1227</v>
      </c>
      <c r="B1231" s="10">
        <v>2.8671500000000001</v>
      </c>
      <c r="C1231" s="10">
        <v>6.1368638421644297</v>
      </c>
      <c r="D1231" s="10">
        <v>3.53105</v>
      </c>
      <c r="E1231" s="10">
        <v>4.5014500000000002</v>
      </c>
      <c r="F1231" s="10">
        <v>3.9857142857142853</v>
      </c>
      <c r="G1231" s="10">
        <v>6.0720000000000001</v>
      </c>
      <c r="H1231" s="10">
        <v>4.8228400000000002</v>
      </c>
      <c r="I1231" s="10">
        <v>5.4805000000000001</v>
      </c>
      <c r="J1231" s="10">
        <v>5.0451499999999996</v>
      </c>
      <c r="K1231" s="10">
        <v>9.3640000000000008</v>
      </c>
      <c r="L1231" s="10">
        <v>5.8186499999999999</v>
      </c>
      <c r="M1231" s="10">
        <v>7.2190000000000003</v>
      </c>
      <c r="N1231" s="10">
        <v>6.5004999999999997</v>
      </c>
      <c r="O1231" s="10">
        <v>13.212</v>
      </c>
      <c r="P1231" s="10">
        <v>7.9413999999999998</v>
      </c>
      <c r="Q1231" s="10">
        <v>9.9184999999999999</v>
      </c>
    </row>
    <row r="1232" spans="1:17" x14ac:dyDescent="0.2">
      <c r="A1232">
        <v>1228</v>
      </c>
      <c r="B1232" s="10">
        <v>2.8700999999999999</v>
      </c>
      <c r="C1232" s="10">
        <v>6.1419632672040398</v>
      </c>
      <c r="D1232" s="10">
        <v>3.5347</v>
      </c>
      <c r="E1232" s="10">
        <v>4.5062999999999995</v>
      </c>
      <c r="F1232" s="10">
        <v>3.989523809523809</v>
      </c>
      <c r="G1232" s="10">
        <v>6.0780000000000003</v>
      </c>
      <c r="H1232" s="10">
        <v>4.8285599999999995</v>
      </c>
      <c r="I1232" s="10">
        <v>5.4870000000000001</v>
      </c>
      <c r="J1232" s="10">
        <v>5.0500999999999996</v>
      </c>
      <c r="K1232" s="10">
        <v>9.3729999999999993</v>
      </c>
      <c r="L1232" s="10">
        <v>5.8240999999999996</v>
      </c>
      <c r="M1232" s="10">
        <v>7.226</v>
      </c>
      <c r="N1232" s="10">
        <v>6.5069999999999997</v>
      </c>
      <c r="O1232" s="10">
        <v>13.225</v>
      </c>
      <c r="P1232" s="10">
        <v>7.9496000000000002</v>
      </c>
      <c r="Q1232" s="10">
        <v>9.9289999999999985</v>
      </c>
    </row>
    <row r="1233" spans="1:17" x14ac:dyDescent="0.2">
      <c r="A1233">
        <v>1229</v>
      </c>
      <c r="B1233" s="10">
        <v>2.8730500000000001</v>
      </c>
      <c r="C1233" s="10">
        <v>6.14706269224365</v>
      </c>
      <c r="D1233" s="10">
        <v>3.5383499999999999</v>
      </c>
      <c r="E1233" s="10">
        <v>4.5111499999999998</v>
      </c>
      <c r="F1233" s="10">
        <v>3.9933333333333332</v>
      </c>
      <c r="G1233" s="10">
        <v>6.0839999999999996</v>
      </c>
      <c r="H1233" s="10">
        <v>4.8342799999999997</v>
      </c>
      <c r="I1233" s="10">
        <v>5.4935</v>
      </c>
      <c r="J1233" s="10">
        <v>5.0550499999999996</v>
      </c>
      <c r="K1233" s="10">
        <v>9.3819999999999997</v>
      </c>
      <c r="L1233" s="10">
        <v>5.8295500000000002</v>
      </c>
      <c r="M1233" s="10">
        <v>7.2330000000000005</v>
      </c>
      <c r="N1233" s="10">
        <v>6.5134999999999996</v>
      </c>
      <c r="O1233" s="10">
        <v>13.238</v>
      </c>
      <c r="P1233" s="10">
        <v>7.9577999999999998</v>
      </c>
      <c r="Q1233" s="10">
        <v>9.9394999999999989</v>
      </c>
    </row>
    <row r="1234" spans="1:17" x14ac:dyDescent="0.2">
      <c r="A1234">
        <v>1230</v>
      </c>
      <c r="B1234" s="10">
        <v>2.8759999999999999</v>
      </c>
      <c r="C1234" s="10">
        <v>6.152162117283261</v>
      </c>
      <c r="D1234" s="10">
        <v>3.5419999999999998</v>
      </c>
      <c r="E1234" s="10">
        <v>4.516</v>
      </c>
      <c r="F1234" s="10">
        <v>3.9971428571428569</v>
      </c>
      <c r="G1234" s="10">
        <v>6.09</v>
      </c>
      <c r="H1234" s="10">
        <v>4.84</v>
      </c>
      <c r="I1234" s="10">
        <v>5.5</v>
      </c>
      <c r="J1234" s="10">
        <v>5.0599999999999996</v>
      </c>
      <c r="K1234" s="10">
        <v>9.39</v>
      </c>
      <c r="L1234" s="10">
        <v>5.835</v>
      </c>
      <c r="M1234" s="10">
        <v>7.24</v>
      </c>
      <c r="N1234" s="10">
        <v>6.52</v>
      </c>
      <c r="O1234" s="10">
        <v>13.25</v>
      </c>
      <c r="P1234" s="10">
        <v>7.9660000000000002</v>
      </c>
      <c r="Q1234" s="10">
        <v>9.9499999999999993</v>
      </c>
    </row>
    <row r="1235" spans="1:17" x14ac:dyDescent="0.2">
      <c r="A1235">
        <v>1231</v>
      </c>
      <c r="B1235" s="10">
        <v>2.8786</v>
      </c>
      <c r="C1235" s="10">
        <v>6.1572615423228712</v>
      </c>
      <c r="D1235" s="10">
        <v>3.5452666666666666</v>
      </c>
      <c r="E1235" s="10">
        <v>4.5202999999999998</v>
      </c>
      <c r="F1235" s="10">
        <v>4.0009523809523806</v>
      </c>
      <c r="G1235" s="10">
        <v>6.0960000000000001</v>
      </c>
      <c r="H1235" s="10">
        <v>4.8452799999999998</v>
      </c>
      <c r="I1235" s="10">
        <v>5.5060000000000002</v>
      </c>
      <c r="J1235" s="10">
        <v>5.0638333333333332</v>
      </c>
      <c r="K1235" s="10">
        <v>9.3979999999999997</v>
      </c>
      <c r="L1235" s="10">
        <v>5.8395999999999999</v>
      </c>
      <c r="M1235" s="10">
        <v>7.2460000000000004</v>
      </c>
      <c r="N1235" s="10">
        <v>6.5263333333333327</v>
      </c>
      <c r="O1235" s="10">
        <v>13.262</v>
      </c>
      <c r="P1235" s="10">
        <v>7.9737333333333336</v>
      </c>
      <c r="Q1235" s="10">
        <v>9.9596666666666653</v>
      </c>
    </row>
    <row r="1236" spans="1:17" x14ac:dyDescent="0.2">
      <c r="A1236">
        <v>1232</v>
      </c>
      <c r="B1236" s="10">
        <v>2.8811999999999998</v>
      </c>
      <c r="C1236" s="10">
        <v>6.1623609673624813</v>
      </c>
      <c r="D1236" s="10">
        <v>3.5485333333333333</v>
      </c>
      <c r="E1236" s="10">
        <v>4.5246000000000004</v>
      </c>
      <c r="F1236" s="10">
        <v>4.0047619047619047</v>
      </c>
      <c r="G1236" s="10">
        <v>6.1020000000000003</v>
      </c>
      <c r="H1236" s="10">
        <v>4.8505599999999998</v>
      </c>
      <c r="I1236" s="10">
        <v>5.5119999999999996</v>
      </c>
      <c r="J1236" s="10">
        <v>5.0676666666666659</v>
      </c>
      <c r="K1236" s="10">
        <v>9.407</v>
      </c>
      <c r="L1236" s="10">
        <v>5.8441999999999998</v>
      </c>
      <c r="M1236" s="10">
        <v>7.2519999999999998</v>
      </c>
      <c r="N1236" s="10">
        <v>6.5326666666666666</v>
      </c>
      <c r="O1236" s="10">
        <v>13.273</v>
      </c>
      <c r="P1236" s="10">
        <v>7.9814666666666669</v>
      </c>
      <c r="Q1236" s="10">
        <v>9.9693333333333332</v>
      </c>
    </row>
    <row r="1237" spans="1:17" x14ac:dyDescent="0.2">
      <c r="A1237">
        <v>1233</v>
      </c>
      <c r="B1237" s="10">
        <v>2.8837999999999999</v>
      </c>
      <c r="C1237" s="10">
        <v>6.1674603924020923</v>
      </c>
      <c r="D1237" s="10">
        <v>3.5518000000000001</v>
      </c>
      <c r="E1237" s="10">
        <v>4.5289000000000001</v>
      </c>
      <c r="F1237" s="10">
        <v>4.008571428571428</v>
      </c>
      <c r="G1237" s="10">
        <v>6.1079999999999997</v>
      </c>
      <c r="H1237" s="10">
        <v>4.8558399999999997</v>
      </c>
      <c r="I1237" s="10">
        <v>5.5179999999999998</v>
      </c>
      <c r="J1237" s="10">
        <v>5.0714999999999995</v>
      </c>
      <c r="K1237" s="10">
        <v>9.4149999999999991</v>
      </c>
      <c r="L1237" s="10">
        <v>5.8487999999999998</v>
      </c>
      <c r="M1237" s="10">
        <v>7.258</v>
      </c>
      <c r="N1237" s="10">
        <v>6.5389999999999997</v>
      </c>
      <c r="O1237" s="10">
        <v>13.285</v>
      </c>
      <c r="P1237" s="10">
        <v>7.9892000000000003</v>
      </c>
      <c r="Q1237" s="10">
        <v>9.9789999999999992</v>
      </c>
    </row>
    <row r="1238" spans="1:17" x14ac:dyDescent="0.2">
      <c r="A1238">
        <v>1234</v>
      </c>
      <c r="B1238" s="10">
        <v>2.8864000000000001</v>
      </c>
      <c r="C1238" s="10">
        <v>6.1725598174417025</v>
      </c>
      <c r="D1238" s="10">
        <v>3.5550666666666664</v>
      </c>
      <c r="E1238" s="10">
        <v>4.5331999999999999</v>
      </c>
      <c r="F1238" s="10">
        <v>4.0123809523809522</v>
      </c>
      <c r="G1238" s="10">
        <v>6.1139999999999999</v>
      </c>
      <c r="H1238" s="10">
        <v>4.8611199999999997</v>
      </c>
      <c r="I1238" s="10">
        <v>5.524</v>
      </c>
      <c r="J1238" s="10">
        <v>5.075333333333333</v>
      </c>
      <c r="K1238" s="10">
        <v>9.423</v>
      </c>
      <c r="L1238" s="10">
        <v>5.8533999999999997</v>
      </c>
      <c r="M1238" s="10">
        <v>7.2640000000000002</v>
      </c>
      <c r="N1238" s="10">
        <v>6.5453333333333328</v>
      </c>
      <c r="O1238" s="10">
        <v>13.297000000000001</v>
      </c>
      <c r="P1238" s="10">
        <v>7.9969333333333337</v>
      </c>
      <c r="Q1238" s="10">
        <v>9.9886666666666653</v>
      </c>
    </row>
    <row r="1239" spans="1:17" x14ac:dyDescent="0.2">
      <c r="A1239">
        <v>1235</v>
      </c>
      <c r="B1239" s="10">
        <v>2.8889999999999998</v>
      </c>
      <c r="C1239" s="10">
        <v>6.1776592424813126</v>
      </c>
      <c r="D1239" s="10">
        <v>3.5583333333333331</v>
      </c>
      <c r="E1239" s="10">
        <v>4.5374999999999996</v>
      </c>
      <c r="F1239" s="10">
        <v>4.0161904761904754</v>
      </c>
      <c r="G1239" s="10">
        <v>6.12</v>
      </c>
      <c r="H1239" s="10">
        <v>4.8663999999999996</v>
      </c>
      <c r="I1239" s="10">
        <v>5.53</v>
      </c>
      <c r="J1239" s="10">
        <v>5.0791666666666666</v>
      </c>
      <c r="K1239" s="10">
        <v>9.4320000000000004</v>
      </c>
      <c r="L1239" s="10">
        <v>5.8579999999999997</v>
      </c>
      <c r="M1239" s="10">
        <v>7.2700000000000005</v>
      </c>
      <c r="N1239" s="10">
        <v>6.5516666666666659</v>
      </c>
      <c r="O1239" s="10">
        <v>13.308</v>
      </c>
      <c r="P1239" s="10">
        <v>8.004666666666667</v>
      </c>
      <c r="Q1239" s="10">
        <v>9.9983333333333331</v>
      </c>
    </row>
    <row r="1240" spans="1:17" x14ac:dyDescent="0.2">
      <c r="A1240">
        <v>1236</v>
      </c>
      <c r="B1240" s="10">
        <v>2.8915999999999999</v>
      </c>
      <c r="C1240" s="10">
        <v>6.1827586675209236</v>
      </c>
      <c r="D1240" s="10">
        <v>3.5615999999999999</v>
      </c>
      <c r="E1240" s="10">
        <v>4.5418000000000003</v>
      </c>
      <c r="F1240" s="10">
        <v>4.0199999999999996</v>
      </c>
      <c r="G1240" s="10">
        <v>6.1260000000000003</v>
      </c>
      <c r="H1240" s="10">
        <v>4.8716799999999996</v>
      </c>
      <c r="I1240" s="10">
        <v>5.5359999999999996</v>
      </c>
      <c r="J1240" s="10">
        <v>5.0829999999999993</v>
      </c>
      <c r="K1240" s="10">
        <v>9.44</v>
      </c>
      <c r="L1240" s="10">
        <v>5.8625999999999996</v>
      </c>
      <c r="M1240" s="10">
        <v>7.2759999999999998</v>
      </c>
      <c r="N1240" s="10">
        <v>6.5579999999999998</v>
      </c>
      <c r="O1240" s="10">
        <v>13.32</v>
      </c>
      <c r="P1240" s="10">
        <v>8.0123999999999995</v>
      </c>
      <c r="Q1240" s="10">
        <v>10.007999999999999</v>
      </c>
    </row>
    <row r="1241" spans="1:17" x14ac:dyDescent="0.2">
      <c r="A1241">
        <v>1237</v>
      </c>
      <c r="B1241" s="10">
        <v>2.8942000000000001</v>
      </c>
      <c r="C1241" s="10">
        <v>6.1878580925605338</v>
      </c>
      <c r="D1241" s="10">
        <v>3.5648666666666666</v>
      </c>
      <c r="E1241" s="10">
        <v>4.5461</v>
      </c>
      <c r="F1241" s="10">
        <v>4.0233333333333325</v>
      </c>
      <c r="G1241" s="10">
        <v>6.1319999999999997</v>
      </c>
      <c r="H1241" s="10">
        <v>4.8769599999999995</v>
      </c>
      <c r="I1241" s="10">
        <v>5.5419999999999998</v>
      </c>
      <c r="J1241" s="10">
        <v>5.0868333333333329</v>
      </c>
      <c r="K1241" s="10">
        <v>9.4480000000000004</v>
      </c>
      <c r="L1241" s="10">
        <v>5.8671999999999995</v>
      </c>
      <c r="M1241" s="10">
        <v>7.282</v>
      </c>
      <c r="N1241" s="10">
        <v>6.5643333333333329</v>
      </c>
      <c r="O1241" s="10">
        <v>13.332000000000001</v>
      </c>
      <c r="P1241" s="10">
        <v>8.0201333333333338</v>
      </c>
      <c r="Q1241" s="10">
        <v>10.017666666666667</v>
      </c>
    </row>
    <row r="1242" spans="1:17" x14ac:dyDescent="0.2">
      <c r="A1242">
        <v>1238</v>
      </c>
      <c r="B1242" s="10">
        <v>2.8967999999999998</v>
      </c>
      <c r="C1242" s="10">
        <v>6.1929575176001439</v>
      </c>
      <c r="D1242" s="10">
        <v>3.5681333333333334</v>
      </c>
      <c r="E1242" s="10">
        <v>4.5503999999999998</v>
      </c>
      <c r="F1242" s="10">
        <v>4.0266666666666664</v>
      </c>
      <c r="G1242" s="10">
        <v>6.1379999999999999</v>
      </c>
      <c r="H1242" s="10">
        <v>4.8822400000000004</v>
      </c>
      <c r="I1242" s="10">
        <v>5.548</v>
      </c>
      <c r="J1242" s="10">
        <v>5.0906666666666665</v>
      </c>
      <c r="K1242" s="10">
        <v>9.4570000000000007</v>
      </c>
      <c r="L1242" s="10">
        <v>5.8718000000000004</v>
      </c>
      <c r="M1242" s="10">
        <v>7.2880000000000003</v>
      </c>
      <c r="N1242" s="10">
        <v>6.570666666666666</v>
      </c>
      <c r="O1242" s="10">
        <v>13.343</v>
      </c>
      <c r="P1242" s="10">
        <v>8.0278666666666663</v>
      </c>
      <c r="Q1242" s="10">
        <v>10.027333333333333</v>
      </c>
    </row>
    <row r="1243" spans="1:17" x14ac:dyDescent="0.2">
      <c r="A1243">
        <v>1239</v>
      </c>
      <c r="B1243" s="10">
        <v>2.8994</v>
      </c>
      <c r="C1243" s="10">
        <v>6.1980569426397549</v>
      </c>
      <c r="D1243" s="10">
        <v>3.5713999999999997</v>
      </c>
      <c r="E1243" s="10">
        <v>4.5546999999999995</v>
      </c>
      <c r="F1243" s="10">
        <v>4.0299999999999994</v>
      </c>
      <c r="G1243" s="10">
        <v>6.1440000000000001</v>
      </c>
      <c r="H1243" s="10">
        <v>4.8875200000000003</v>
      </c>
      <c r="I1243" s="10">
        <v>5.5540000000000003</v>
      </c>
      <c r="J1243" s="10">
        <v>5.0945</v>
      </c>
      <c r="K1243" s="10">
        <v>9.4649999999999999</v>
      </c>
      <c r="L1243" s="10">
        <v>5.8764000000000003</v>
      </c>
      <c r="M1243" s="10">
        <v>7.2940000000000005</v>
      </c>
      <c r="N1243" s="10">
        <v>6.577</v>
      </c>
      <c r="O1243" s="10">
        <v>13.355</v>
      </c>
      <c r="P1243" s="10">
        <v>8.0356000000000005</v>
      </c>
      <c r="Q1243" s="10">
        <v>10.036999999999999</v>
      </c>
    </row>
    <row r="1244" spans="1:17" x14ac:dyDescent="0.2">
      <c r="A1244">
        <v>1240</v>
      </c>
      <c r="B1244" s="10">
        <v>2.9020000000000001</v>
      </c>
      <c r="C1244" s="10">
        <v>6.2031563676793651</v>
      </c>
      <c r="D1244" s="10">
        <v>3.5746666666666664</v>
      </c>
      <c r="E1244" s="10">
        <v>4.5590000000000002</v>
      </c>
      <c r="F1244" s="10">
        <v>4.0333333333333332</v>
      </c>
      <c r="G1244" s="10">
        <v>6.15</v>
      </c>
      <c r="H1244" s="10">
        <v>4.8928000000000003</v>
      </c>
      <c r="I1244" s="10">
        <v>5.56</v>
      </c>
      <c r="J1244" s="10">
        <v>5.0983333333333327</v>
      </c>
      <c r="K1244" s="10">
        <v>9.4730000000000008</v>
      </c>
      <c r="L1244" s="10">
        <v>5.8810000000000002</v>
      </c>
      <c r="M1244" s="10">
        <v>7.3</v>
      </c>
      <c r="N1244" s="10">
        <v>6.583333333333333</v>
      </c>
      <c r="O1244" s="10">
        <v>13.367000000000001</v>
      </c>
      <c r="P1244" s="10">
        <v>8.043333333333333</v>
      </c>
      <c r="Q1244" s="10">
        <v>10.046666666666667</v>
      </c>
    </row>
    <row r="1245" spans="1:17" x14ac:dyDescent="0.2">
      <c r="A1245">
        <v>1241</v>
      </c>
      <c r="B1245" s="10">
        <v>2.9045999999999998</v>
      </c>
      <c r="C1245" s="10">
        <v>6.2078470092944098</v>
      </c>
      <c r="D1245" s="10">
        <v>3.5779333333333332</v>
      </c>
      <c r="E1245" s="10">
        <v>4.5632999999999999</v>
      </c>
      <c r="F1245" s="10">
        <v>4.0366666666666662</v>
      </c>
      <c r="G1245" s="10">
        <v>6.1550000000000002</v>
      </c>
      <c r="H1245" s="10">
        <v>4.8980800000000002</v>
      </c>
      <c r="I1245" s="10">
        <v>5.5659999999999998</v>
      </c>
      <c r="J1245" s="10">
        <v>5.1021666666666663</v>
      </c>
      <c r="K1245" s="10">
        <v>9.4819999999999993</v>
      </c>
      <c r="L1245" s="10">
        <v>5.8856000000000002</v>
      </c>
      <c r="M1245" s="10">
        <v>7.306</v>
      </c>
      <c r="N1245" s="10">
        <v>6.5896666666666661</v>
      </c>
      <c r="O1245" s="10">
        <v>13.378</v>
      </c>
      <c r="P1245" s="10">
        <v>8.0510666666666673</v>
      </c>
      <c r="Q1245" s="10">
        <v>10.056333333333333</v>
      </c>
    </row>
    <row r="1246" spans="1:17" x14ac:dyDescent="0.2">
      <c r="A1246">
        <v>1242</v>
      </c>
      <c r="B1246" s="10">
        <v>2.9072</v>
      </c>
      <c r="C1246" s="10">
        <v>6.2125376509094536</v>
      </c>
      <c r="D1246" s="10">
        <v>3.5811999999999999</v>
      </c>
      <c r="E1246" s="10">
        <v>4.5675999999999997</v>
      </c>
      <c r="F1246" s="10">
        <v>4.04</v>
      </c>
      <c r="G1246" s="10">
        <v>6.16</v>
      </c>
      <c r="H1246" s="10">
        <v>4.9033600000000002</v>
      </c>
      <c r="I1246" s="10">
        <v>5.5720000000000001</v>
      </c>
      <c r="J1246" s="10">
        <v>5.1059999999999999</v>
      </c>
      <c r="K1246" s="10">
        <v>9.49</v>
      </c>
      <c r="L1246" s="10">
        <v>5.8902000000000001</v>
      </c>
      <c r="M1246" s="10">
        <v>7.3120000000000003</v>
      </c>
      <c r="N1246" s="10">
        <v>6.5960000000000001</v>
      </c>
      <c r="O1246" s="10">
        <v>13.39</v>
      </c>
      <c r="P1246" s="10">
        <v>8.0587999999999997</v>
      </c>
      <c r="Q1246" s="10">
        <v>10.065999999999999</v>
      </c>
    </row>
    <row r="1247" spans="1:17" x14ac:dyDescent="0.2">
      <c r="A1247">
        <v>1243</v>
      </c>
      <c r="B1247" s="10">
        <v>2.9098000000000002</v>
      </c>
      <c r="C1247" s="10">
        <v>6.2172282925244984</v>
      </c>
      <c r="D1247" s="10">
        <v>3.5844666666666667</v>
      </c>
      <c r="E1247" s="10">
        <v>4.5718999999999994</v>
      </c>
      <c r="F1247" s="10">
        <v>4.043333333333333</v>
      </c>
      <c r="G1247" s="10">
        <v>6.165</v>
      </c>
      <c r="H1247" s="10">
        <v>4.9086400000000001</v>
      </c>
      <c r="I1247" s="10">
        <v>5.5780000000000003</v>
      </c>
      <c r="J1247" s="10">
        <v>5.1098333333333334</v>
      </c>
      <c r="K1247" s="10">
        <v>9.4979999999999993</v>
      </c>
      <c r="L1247" s="10">
        <v>5.8948</v>
      </c>
      <c r="M1247" s="10">
        <v>7.3180000000000005</v>
      </c>
      <c r="N1247" s="10">
        <v>6.6023333333333332</v>
      </c>
      <c r="O1247" s="10">
        <v>13.401999999999999</v>
      </c>
      <c r="P1247" s="10">
        <v>8.066533333333334</v>
      </c>
      <c r="Q1247" s="10">
        <v>10.075666666666667</v>
      </c>
    </row>
    <row r="1248" spans="1:17" x14ac:dyDescent="0.2">
      <c r="A1248">
        <v>1244</v>
      </c>
      <c r="B1248" s="10">
        <v>2.9123999999999999</v>
      </c>
      <c r="C1248" s="10">
        <v>6.2219189341395422</v>
      </c>
      <c r="D1248" s="10">
        <v>3.5877333333333334</v>
      </c>
      <c r="E1248" s="10">
        <v>4.5762</v>
      </c>
      <c r="F1248" s="10">
        <v>4.0466666666666669</v>
      </c>
      <c r="G1248" s="10">
        <v>6.17</v>
      </c>
      <c r="H1248" s="10">
        <v>4.9139200000000001</v>
      </c>
      <c r="I1248" s="10">
        <v>5.5839999999999996</v>
      </c>
      <c r="J1248" s="10">
        <v>5.1136666666666661</v>
      </c>
      <c r="K1248" s="10">
        <v>9.5069999999999997</v>
      </c>
      <c r="L1248" s="10">
        <v>5.8994</v>
      </c>
      <c r="M1248" s="10">
        <v>7.3239999999999998</v>
      </c>
      <c r="N1248" s="10">
        <v>6.6086666666666662</v>
      </c>
      <c r="O1248" s="10">
        <v>13.413</v>
      </c>
      <c r="P1248" s="10">
        <v>8.0742666666666665</v>
      </c>
      <c r="Q1248" s="10">
        <v>10.085333333333333</v>
      </c>
    </row>
    <row r="1249" spans="1:17" x14ac:dyDescent="0.2">
      <c r="A1249">
        <v>1245</v>
      </c>
      <c r="B1249" s="10">
        <v>2.915</v>
      </c>
      <c r="C1249" s="10">
        <v>6.226609575754587</v>
      </c>
      <c r="D1249" s="10">
        <v>3.5910000000000002</v>
      </c>
      <c r="E1249" s="10">
        <v>4.5804999999999998</v>
      </c>
      <c r="F1249" s="10">
        <v>4.05</v>
      </c>
      <c r="G1249" s="10">
        <v>6.1749999999999998</v>
      </c>
      <c r="H1249" s="10">
        <v>4.9192</v>
      </c>
      <c r="I1249" s="10">
        <v>5.59</v>
      </c>
      <c r="J1249" s="10">
        <v>5.1174999999999997</v>
      </c>
      <c r="K1249" s="10">
        <v>9.5150000000000006</v>
      </c>
      <c r="L1249" s="10">
        <v>5.9039999999999999</v>
      </c>
      <c r="M1249" s="10">
        <v>7.33</v>
      </c>
      <c r="N1249" s="10">
        <v>6.6150000000000002</v>
      </c>
      <c r="O1249" s="10">
        <v>13.425000000000001</v>
      </c>
      <c r="P1249" s="10">
        <v>8.0820000000000007</v>
      </c>
      <c r="Q1249" s="10">
        <v>10.094999999999999</v>
      </c>
    </row>
    <row r="1250" spans="1:17" x14ac:dyDescent="0.2">
      <c r="A1250">
        <v>1246</v>
      </c>
      <c r="B1250" s="10">
        <v>2.9176000000000002</v>
      </c>
      <c r="C1250" s="10">
        <v>6.2313002173696308</v>
      </c>
      <c r="D1250" s="10">
        <v>3.5942666666666665</v>
      </c>
      <c r="E1250" s="10">
        <v>4.5847999999999995</v>
      </c>
      <c r="F1250" s="10">
        <v>4.0533333333333328</v>
      </c>
      <c r="G1250" s="10">
        <v>6.18</v>
      </c>
      <c r="H1250" s="10">
        <v>4.92448</v>
      </c>
      <c r="I1250" s="10">
        <v>5.5960000000000001</v>
      </c>
      <c r="J1250" s="10">
        <v>5.1213333333333333</v>
      </c>
      <c r="K1250" s="10">
        <v>9.5229999999999997</v>
      </c>
      <c r="L1250" s="10">
        <v>5.9085999999999999</v>
      </c>
      <c r="M1250" s="10">
        <v>7.3360000000000003</v>
      </c>
      <c r="N1250" s="10">
        <v>6.6213333333333333</v>
      </c>
      <c r="O1250" s="10">
        <v>13.436999999999999</v>
      </c>
      <c r="P1250" s="10">
        <v>8.0897333333333332</v>
      </c>
      <c r="Q1250" s="10">
        <v>10.104666666666667</v>
      </c>
    </row>
    <row r="1251" spans="1:17" x14ac:dyDescent="0.2">
      <c r="A1251">
        <v>1247</v>
      </c>
      <c r="B1251" s="10">
        <v>2.9201999999999999</v>
      </c>
      <c r="C1251" s="10">
        <v>6.2359908589846755</v>
      </c>
      <c r="D1251" s="10">
        <v>3.5975333333333332</v>
      </c>
      <c r="E1251" s="10">
        <v>4.5891000000000002</v>
      </c>
      <c r="F1251" s="10">
        <v>4.0566666666666666</v>
      </c>
      <c r="G1251" s="10">
        <v>6.1849999999999996</v>
      </c>
      <c r="H1251" s="10">
        <v>4.9297599999999999</v>
      </c>
      <c r="I1251" s="10">
        <v>5.6019999999999994</v>
      </c>
      <c r="J1251" s="10">
        <v>5.125166666666666</v>
      </c>
      <c r="K1251" s="10">
        <v>9.532</v>
      </c>
      <c r="L1251" s="10">
        <v>5.9131999999999998</v>
      </c>
      <c r="M1251" s="10">
        <v>7.3419999999999996</v>
      </c>
      <c r="N1251" s="10">
        <v>6.6276666666666664</v>
      </c>
      <c r="O1251" s="10">
        <v>13.448</v>
      </c>
      <c r="P1251" s="10">
        <v>8.0974666666666675</v>
      </c>
      <c r="Q1251" s="10">
        <v>10.114333333333333</v>
      </c>
    </row>
    <row r="1252" spans="1:17" x14ac:dyDescent="0.2">
      <c r="A1252">
        <v>1248</v>
      </c>
      <c r="B1252" s="10">
        <v>2.9228000000000001</v>
      </c>
      <c r="C1252" s="10">
        <v>6.2406815005997194</v>
      </c>
      <c r="D1252" s="10">
        <v>3.6008</v>
      </c>
      <c r="E1252" s="10">
        <v>4.5933999999999999</v>
      </c>
      <c r="F1252" s="10">
        <v>4.0599999999999996</v>
      </c>
      <c r="G1252" s="10">
        <v>6.19</v>
      </c>
      <c r="H1252" s="10">
        <v>4.9350399999999999</v>
      </c>
      <c r="I1252" s="10">
        <v>5.6079999999999997</v>
      </c>
      <c r="J1252" s="10">
        <v>5.1289999999999996</v>
      </c>
      <c r="K1252" s="10">
        <v>9.5399999999999991</v>
      </c>
      <c r="L1252" s="10">
        <v>5.9177999999999997</v>
      </c>
      <c r="M1252" s="10">
        <v>7.3479999999999999</v>
      </c>
      <c r="N1252" s="10">
        <v>6.6339999999999995</v>
      </c>
      <c r="O1252" s="10">
        <v>13.46</v>
      </c>
      <c r="P1252" s="10">
        <v>8.1052</v>
      </c>
      <c r="Q1252" s="10">
        <v>10.124000000000001</v>
      </c>
    </row>
    <row r="1253" spans="1:17" x14ac:dyDescent="0.2">
      <c r="A1253">
        <v>1249</v>
      </c>
      <c r="B1253" s="10">
        <v>2.9254000000000002</v>
      </c>
      <c r="C1253" s="10">
        <v>6.2453721422147641</v>
      </c>
      <c r="D1253" s="10">
        <v>3.6040666666666668</v>
      </c>
      <c r="E1253" s="10">
        <v>4.5976999999999997</v>
      </c>
      <c r="F1253" s="10">
        <v>4.0633333333333335</v>
      </c>
      <c r="G1253" s="10">
        <v>6.1950000000000003</v>
      </c>
      <c r="H1253" s="10">
        <v>4.9403199999999998</v>
      </c>
      <c r="I1253" s="10">
        <v>5.6139999999999999</v>
      </c>
      <c r="J1253" s="10">
        <v>5.1328333333333331</v>
      </c>
      <c r="K1253" s="10">
        <v>9.548</v>
      </c>
      <c r="L1253" s="10">
        <v>5.9223999999999997</v>
      </c>
      <c r="M1253" s="10">
        <v>7.3540000000000001</v>
      </c>
      <c r="N1253" s="10">
        <v>6.6403333333333334</v>
      </c>
      <c r="O1253" s="10">
        <v>13.472</v>
      </c>
      <c r="P1253" s="10">
        <v>8.1129333333333342</v>
      </c>
      <c r="Q1253" s="10">
        <v>10.133666666666667</v>
      </c>
    </row>
    <row r="1254" spans="1:17" x14ac:dyDescent="0.2">
      <c r="A1254">
        <v>1250</v>
      </c>
      <c r="B1254" s="10">
        <v>2.9279999999999999</v>
      </c>
      <c r="C1254" s="10">
        <v>6.250062783829808</v>
      </c>
      <c r="D1254" s="10">
        <v>3.6073333333333335</v>
      </c>
      <c r="E1254" s="10">
        <v>4.6019999999999994</v>
      </c>
      <c r="F1254" s="10">
        <v>4.0666666666666664</v>
      </c>
      <c r="G1254" s="10">
        <v>6.2</v>
      </c>
      <c r="H1254" s="10">
        <v>4.9455999999999998</v>
      </c>
      <c r="I1254" s="10">
        <v>5.62</v>
      </c>
      <c r="J1254" s="10">
        <v>5.1366666666666667</v>
      </c>
      <c r="K1254" s="10">
        <v>9.5570000000000004</v>
      </c>
      <c r="L1254" s="10">
        <v>5.9269999999999996</v>
      </c>
      <c r="M1254" s="10">
        <v>7.36</v>
      </c>
      <c r="N1254" s="10">
        <v>6.6466666666666665</v>
      </c>
      <c r="O1254" s="10">
        <v>13.483000000000001</v>
      </c>
      <c r="P1254" s="10">
        <v>8.1206666666666667</v>
      </c>
      <c r="Q1254" s="10">
        <v>10.143333333333333</v>
      </c>
    </row>
    <row r="1255" spans="1:17" x14ac:dyDescent="0.2">
      <c r="A1255">
        <v>1251</v>
      </c>
      <c r="B1255" s="10">
        <v>2.9306000000000001</v>
      </c>
      <c r="C1255" s="10">
        <v>6.2547534254448527</v>
      </c>
      <c r="D1255" s="10">
        <v>3.6105999999999998</v>
      </c>
      <c r="E1255" s="10">
        <v>4.6063000000000001</v>
      </c>
      <c r="F1255" s="10">
        <v>4.07</v>
      </c>
      <c r="G1255" s="10">
        <v>6.2050000000000001</v>
      </c>
      <c r="H1255" s="10">
        <v>4.9508799999999997</v>
      </c>
      <c r="I1255" s="10">
        <v>5.6259999999999994</v>
      </c>
      <c r="J1255" s="10">
        <v>5.1404999999999994</v>
      </c>
      <c r="K1255" s="10">
        <v>9.5649999999999995</v>
      </c>
      <c r="L1255" s="10">
        <v>5.9315999999999995</v>
      </c>
      <c r="M1255" s="10">
        <v>7.3659999999999997</v>
      </c>
      <c r="N1255" s="10">
        <v>6.6529999999999996</v>
      </c>
      <c r="O1255" s="10">
        <v>13.494999999999999</v>
      </c>
      <c r="P1255" s="10">
        <v>8.128400000000001</v>
      </c>
      <c r="Q1255" s="10">
        <v>10.153</v>
      </c>
    </row>
    <row r="1256" spans="1:17" x14ac:dyDescent="0.2">
      <c r="A1256">
        <v>1252</v>
      </c>
      <c r="B1256" s="10">
        <v>2.9332000000000003</v>
      </c>
      <c r="C1256" s="10">
        <v>6.2594440670598965</v>
      </c>
      <c r="D1256" s="10">
        <v>3.6138666666666666</v>
      </c>
      <c r="E1256" s="10">
        <v>4.6105999999999998</v>
      </c>
      <c r="F1256" s="10">
        <v>4.0733333333333333</v>
      </c>
      <c r="G1256" s="10">
        <v>6.21</v>
      </c>
      <c r="H1256" s="10">
        <v>4.9561599999999997</v>
      </c>
      <c r="I1256" s="10">
        <v>5.6319999999999997</v>
      </c>
      <c r="J1256" s="10">
        <v>5.144333333333333</v>
      </c>
      <c r="K1256" s="10">
        <v>9.5730000000000004</v>
      </c>
      <c r="L1256" s="10">
        <v>5.9361999999999995</v>
      </c>
      <c r="M1256" s="10">
        <v>7.3719999999999999</v>
      </c>
      <c r="N1256" s="10">
        <v>6.6593333333333335</v>
      </c>
      <c r="O1256" s="10">
        <v>13.507</v>
      </c>
      <c r="P1256" s="10">
        <v>8.1361333333333334</v>
      </c>
      <c r="Q1256" s="10">
        <v>10.162666666666667</v>
      </c>
    </row>
    <row r="1257" spans="1:17" x14ac:dyDescent="0.2">
      <c r="A1257">
        <v>1253</v>
      </c>
      <c r="B1257" s="10">
        <v>2.9358</v>
      </c>
      <c r="C1257" s="10">
        <v>6.2641347086749413</v>
      </c>
      <c r="D1257" s="10">
        <v>3.6171333333333333</v>
      </c>
      <c r="E1257" s="10">
        <v>4.6148999999999996</v>
      </c>
      <c r="F1257" s="10">
        <v>4.0766666666666671</v>
      </c>
      <c r="G1257" s="10">
        <v>6.2149999999999999</v>
      </c>
      <c r="H1257" s="10">
        <v>4.9614400000000005</v>
      </c>
      <c r="I1257" s="10">
        <v>5.6379999999999999</v>
      </c>
      <c r="J1257" s="10">
        <v>5.1481666666666666</v>
      </c>
      <c r="K1257" s="10">
        <v>9.5820000000000007</v>
      </c>
      <c r="L1257" s="10">
        <v>5.9408000000000003</v>
      </c>
      <c r="M1257" s="10">
        <v>7.3780000000000001</v>
      </c>
      <c r="N1257" s="10">
        <v>6.6656666666666666</v>
      </c>
      <c r="O1257" s="10">
        <v>13.518000000000001</v>
      </c>
      <c r="P1257" s="10">
        <v>8.1438666666666677</v>
      </c>
      <c r="Q1257" s="10">
        <v>10.172333333333333</v>
      </c>
    </row>
    <row r="1258" spans="1:17" x14ac:dyDescent="0.2">
      <c r="A1258">
        <v>1254</v>
      </c>
      <c r="B1258" s="10">
        <v>2.9384000000000001</v>
      </c>
      <c r="C1258" s="10">
        <v>6.2688253502899851</v>
      </c>
      <c r="D1258" s="10">
        <v>3.6204000000000001</v>
      </c>
      <c r="E1258" s="10">
        <v>4.6191999999999993</v>
      </c>
      <c r="F1258" s="10">
        <v>4.08</v>
      </c>
      <c r="G1258" s="10">
        <v>6.22</v>
      </c>
      <c r="H1258" s="10">
        <v>4.9667200000000005</v>
      </c>
      <c r="I1258" s="10">
        <v>5.6440000000000001</v>
      </c>
      <c r="J1258" s="10">
        <v>5.1520000000000001</v>
      </c>
      <c r="K1258" s="10">
        <v>9.59</v>
      </c>
      <c r="L1258" s="10">
        <v>5.9454000000000002</v>
      </c>
      <c r="M1258" s="10">
        <v>7.3840000000000003</v>
      </c>
      <c r="N1258" s="10">
        <v>6.6719999999999997</v>
      </c>
      <c r="O1258" s="10">
        <v>13.53</v>
      </c>
      <c r="P1258" s="10">
        <v>8.1516000000000002</v>
      </c>
      <c r="Q1258" s="10">
        <v>10.182</v>
      </c>
    </row>
    <row r="1259" spans="1:17" x14ac:dyDescent="0.2">
      <c r="A1259">
        <v>1255</v>
      </c>
      <c r="B1259" s="10">
        <v>2.9410000000000003</v>
      </c>
      <c r="C1259" s="10">
        <v>6.2735159919050298</v>
      </c>
      <c r="D1259" s="10">
        <v>3.6236666666666668</v>
      </c>
      <c r="E1259" s="10">
        <v>4.6234999999999999</v>
      </c>
      <c r="F1259" s="10">
        <v>4.082727272727273</v>
      </c>
      <c r="G1259" s="10">
        <v>6.2249999999999996</v>
      </c>
      <c r="H1259" s="10">
        <v>4.9720000000000004</v>
      </c>
      <c r="I1259" s="10">
        <v>5.6499999999999995</v>
      </c>
      <c r="J1259" s="10">
        <v>5.1558333333333328</v>
      </c>
      <c r="K1259" s="10">
        <v>9.5980000000000008</v>
      </c>
      <c r="L1259" s="10">
        <v>5.95</v>
      </c>
      <c r="M1259" s="10">
        <v>7.39</v>
      </c>
      <c r="N1259" s="10">
        <v>6.6783333333333328</v>
      </c>
      <c r="O1259" s="10">
        <v>13.542</v>
      </c>
      <c r="P1259" s="10">
        <v>8.1593333333333344</v>
      </c>
      <c r="Q1259" s="10">
        <v>10.191666666666666</v>
      </c>
    </row>
    <row r="1260" spans="1:17" x14ac:dyDescent="0.2">
      <c r="A1260">
        <v>1256</v>
      </c>
      <c r="B1260" s="10">
        <v>2.9436</v>
      </c>
      <c r="C1260" s="10">
        <v>6.2782066335200737</v>
      </c>
      <c r="D1260" s="10">
        <v>3.6269333333333336</v>
      </c>
      <c r="E1260" s="10">
        <v>4.6277999999999997</v>
      </c>
      <c r="F1260" s="10">
        <v>4.0854545454545459</v>
      </c>
      <c r="G1260" s="10">
        <v>6.23</v>
      </c>
      <c r="H1260" s="10">
        <v>4.9772800000000004</v>
      </c>
      <c r="I1260" s="10">
        <v>5.6559999999999997</v>
      </c>
      <c r="J1260" s="10">
        <v>5.1596666666666664</v>
      </c>
      <c r="K1260" s="10">
        <v>9.6069999999999993</v>
      </c>
      <c r="L1260" s="10">
        <v>5.9546000000000001</v>
      </c>
      <c r="M1260" s="10">
        <v>7.3959999999999999</v>
      </c>
      <c r="N1260" s="10">
        <v>6.6846666666666668</v>
      </c>
      <c r="O1260" s="10">
        <v>13.553000000000001</v>
      </c>
      <c r="P1260" s="10">
        <v>8.1670666666666669</v>
      </c>
      <c r="Q1260" s="10">
        <v>10.201333333333334</v>
      </c>
    </row>
    <row r="1261" spans="1:17" x14ac:dyDescent="0.2">
      <c r="A1261">
        <v>1257</v>
      </c>
      <c r="B1261" s="10">
        <v>2.9462000000000002</v>
      </c>
      <c r="C1261" s="10">
        <v>6.2828972751351184</v>
      </c>
      <c r="D1261" s="10">
        <v>3.6302000000000003</v>
      </c>
      <c r="E1261" s="10">
        <v>4.6320999999999994</v>
      </c>
      <c r="F1261" s="10">
        <v>4.0881818181818179</v>
      </c>
      <c r="G1261" s="10">
        <v>6.2350000000000003</v>
      </c>
      <c r="H1261" s="10">
        <v>4.9825600000000003</v>
      </c>
      <c r="I1261" s="10">
        <v>5.6619999999999999</v>
      </c>
      <c r="J1261" s="10">
        <v>5.1635</v>
      </c>
      <c r="K1261" s="10">
        <v>9.6150000000000002</v>
      </c>
      <c r="L1261" s="10">
        <v>5.9592000000000001</v>
      </c>
      <c r="M1261" s="10">
        <v>7.4020000000000001</v>
      </c>
      <c r="N1261" s="10">
        <v>6.6909999999999998</v>
      </c>
      <c r="O1261" s="10">
        <v>13.565</v>
      </c>
      <c r="P1261" s="10">
        <v>8.1748000000000012</v>
      </c>
      <c r="Q1261" s="10">
        <v>10.211</v>
      </c>
    </row>
    <row r="1262" spans="1:17" x14ac:dyDescent="0.2">
      <c r="A1262">
        <v>1258</v>
      </c>
      <c r="B1262" s="10">
        <v>2.9488000000000003</v>
      </c>
      <c r="C1262" s="10">
        <v>6.2875879167501623</v>
      </c>
      <c r="D1262" s="10">
        <v>3.6334666666666666</v>
      </c>
      <c r="E1262" s="10">
        <v>4.6363999999999992</v>
      </c>
      <c r="F1262" s="10">
        <v>4.0909090909090908</v>
      </c>
      <c r="G1262" s="10">
        <v>6.24</v>
      </c>
      <c r="H1262" s="10">
        <v>4.9878400000000003</v>
      </c>
      <c r="I1262" s="10">
        <v>5.6680000000000001</v>
      </c>
      <c r="J1262" s="10">
        <v>5.1673333333333336</v>
      </c>
      <c r="K1262" s="10">
        <v>9.6229999999999993</v>
      </c>
      <c r="L1262" s="10">
        <v>5.9638</v>
      </c>
      <c r="M1262" s="10">
        <v>7.4080000000000004</v>
      </c>
      <c r="N1262" s="10">
        <v>6.6973333333333329</v>
      </c>
      <c r="O1262" s="10">
        <v>13.577</v>
      </c>
      <c r="P1262" s="10">
        <v>8.1825333333333337</v>
      </c>
      <c r="Q1262" s="10">
        <v>10.220666666666666</v>
      </c>
    </row>
    <row r="1263" spans="1:17" x14ac:dyDescent="0.2">
      <c r="A1263">
        <v>1259</v>
      </c>
      <c r="B1263" s="10">
        <v>2.9514</v>
      </c>
      <c r="C1263" s="10">
        <v>6.292278558365207</v>
      </c>
      <c r="D1263" s="10">
        <v>3.6367333333333334</v>
      </c>
      <c r="E1263" s="10">
        <v>4.6406999999999998</v>
      </c>
      <c r="F1263" s="10">
        <v>4.0936363636363637</v>
      </c>
      <c r="G1263" s="10">
        <v>6.2450000000000001</v>
      </c>
      <c r="H1263" s="10">
        <v>4.9931200000000002</v>
      </c>
      <c r="I1263" s="10">
        <v>5.6739999999999995</v>
      </c>
      <c r="J1263" s="10">
        <v>5.1711666666666662</v>
      </c>
      <c r="K1263" s="10">
        <v>9.6319999999999997</v>
      </c>
      <c r="L1263" s="10">
        <v>5.9683999999999999</v>
      </c>
      <c r="M1263" s="10">
        <v>7.4139999999999997</v>
      </c>
      <c r="N1263" s="10">
        <v>6.7036666666666669</v>
      </c>
      <c r="O1263" s="10">
        <v>13.587999999999999</v>
      </c>
      <c r="P1263" s="10">
        <v>8.1902666666666679</v>
      </c>
      <c r="Q1263" s="10">
        <v>10.230333333333334</v>
      </c>
    </row>
    <row r="1264" spans="1:17" x14ac:dyDescent="0.2">
      <c r="A1264">
        <v>1260</v>
      </c>
      <c r="B1264" s="10">
        <v>2.9540000000000002</v>
      </c>
      <c r="C1264" s="10">
        <v>6.2969691999802508</v>
      </c>
      <c r="D1264" s="10">
        <v>3.64</v>
      </c>
      <c r="E1264" s="10">
        <v>4.6449999999999996</v>
      </c>
      <c r="F1264" s="10">
        <v>4.0963636363636367</v>
      </c>
      <c r="G1264" s="10">
        <v>6.25</v>
      </c>
      <c r="H1264" s="10">
        <v>4.9984000000000002</v>
      </c>
      <c r="I1264" s="10">
        <v>5.68</v>
      </c>
      <c r="J1264" s="10">
        <v>5.1749999999999998</v>
      </c>
      <c r="K1264" s="10">
        <v>9.64</v>
      </c>
      <c r="L1264" s="10">
        <v>5.9729999999999999</v>
      </c>
      <c r="M1264" s="10">
        <v>7.42</v>
      </c>
      <c r="N1264" s="10">
        <v>6.71</v>
      </c>
      <c r="O1264" s="10">
        <v>13.6</v>
      </c>
      <c r="P1264" s="10">
        <v>8.1980000000000004</v>
      </c>
      <c r="Q1264" s="10">
        <v>10.24</v>
      </c>
    </row>
    <row r="1265" spans="1:17" x14ac:dyDescent="0.2">
      <c r="A1265">
        <v>1261</v>
      </c>
      <c r="B1265" s="10">
        <v>2.9561250000000001</v>
      </c>
      <c r="C1265" s="10">
        <v>6.3016598415952956</v>
      </c>
      <c r="D1265" s="10">
        <v>3.6426750000000001</v>
      </c>
      <c r="E1265" s="10">
        <v>4.6485249999999994</v>
      </c>
      <c r="F1265" s="10">
        <v>4.0990909090909087</v>
      </c>
      <c r="G1265" s="10">
        <v>6.2549999999999999</v>
      </c>
      <c r="H1265" s="10">
        <v>5.00258</v>
      </c>
      <c r="I1265" s="10">
        <v>5.6847499999999993</v>
      </c>
      <c r="J1265" s="10">
        <v>5.1782500000000002</v>
      </c>
      <c r="K1265" s="10">
        <v>9.6479999999999997</v>
      </c>
      <c r="L1265" s="10">
        <v>5.9770500000000002</v>
      </c>
      <c r="M1265" s="10">
        <v>7.4254999999999995</v>
      </c>
      <c r="N1265" s="10">
        <v>6.7147499999999996</v>
      </c>
      <c r="O1265" s="10">
        <v>13.61</v>
      </c>
      <c r="P1265" s="10">
        <v>8.2040249999999997</v>
      </c>
      <c r="Q1265" s="10">
        <v>10.24775</v>
      </c>
    </row>
    <row r="1266" spans="1:17" x14ac:dyDescent="0.2">
      <c r="A1266">
        <v>1262</v>
      </c>
      <c r="B1266" s="10">
        <v>2.95825</v>
      </c>
      <c r="C1266" s="10">
        <v>6.3063504832103394</v>
      </c>
      <c r="D1266" s="10">
        <v>3.6453500000000001</v>
      </c>
      <c r="E1266" s="10">
        <v>4.6520499999999991</v>
      </c>
      <c r="F1266" s="10">
        <v>4.1018181818181816</v>
      </c>
      <c r="G1266" s="10">
        <v>6.26</v>
      </c>
      <c r="H1266" s="10">
        <v>5.0067599999999999</v>
      </c>
      <c r="I1266" s="10">
        <v>5.6894999999999998</v>
      </c>
      <c r="J1266" s="10">
        <v>5.1814999999999998</v>
      </c>
      <c r="K1266" s="10">
        <v>9.6549999999999994</v>
      </c>
      <c r="L1266" s="10">
        <v>5.9810999999999996</v>
      </c>
      <c r="M1266" s="10">
        <v>7.431</v>
      </c>
      <c r="N1266" s="10">
        <v>6.7195</v>
      </c>
      <c r="O1266" s="10">
        <v>13.621</v>
      </c>
      <c r="P1266" s="10">
        <v>8.2100500000000007</v>
      </c>
      <c r="Q1266" s="10">
        <v>10.2555</v>
      </c>
    </row>
    <row r="1267" spans="1:17" x14ac:dyDescent="0.2">
      <c r="A1267">
        <v>1263</v>
      </c>
      <c r="B1267" s="10">
        <v>2.960375</v>
      </c>
      <c r="C1267" s="10">
        <v>6.3110411248253842</v>
      </c>
      <c r="D1267" s="10">
        <v>3.6480250000000001</v>
      </c>
      <c r="E1267" s="10">
        <v>4.6555749999999998</v>
      </c>
      <c r="F1267" s="10">
        <v>4.1045454545454545</v>
      </c>
      <c r="G1267" s="10">
        <v>6.2649999999999997</v>
      </c>
      <c r="H1267" s="10">
        <v>5.0109400000000006</v>
      </c>
      <c r="I1267" s="10">
        <v>5.6942499999999994</v>
      </c>
      <c r="J1267" s="10">
        <v>5.1847500000000002</v>
      </c>
      <c r="K1267" s="10">
        <v>9.6620000000000008</v>
      </c>
      <c r="L1267" s="10">
        <v>5.98515</v>
      </c>
      <c r="M1267" s="10">
        <v>7.4364999999999997</v>
      </c>
      <c r="N1267" s="10">
        <v>6.7242499999999996</v>
      </c>
      <c r="O1267" s="10">
        <v>13.632</v>
      </c>
      <c r="P1267" s="10">
        <v>8.216075</v>
      </c>
      <c r="Q1267" s="10">
        <v>10.263250000000001</v>
      </c>
    </row>
    <row r="1268" spans="1:17" x14ac:dyDescent="0.2">
      <c r="A1268">
        <v>1264</v>
      </c>
      <c r="B1268" s="10">
        <v>2.9625000000000004</v>
      </c>
      <c r="C1268" s="10">
        <v>6.315731766440428</v>
      </c>
      <c r="D1268" s="10">
        <v>3.6507000000000001</v>
      </c>
      <c r="E1268" s="10">
        <v>4.6590999999999996</v>
      </c>
      <c r="F1268" s="10">
        <v>4.1072727272727274</v>
      </c>
      <c r="G1268" s="10">
        <v>6.27</v>
      </c>
      <c r="H1268" s="10">
        <v>5.0151200000000005</v>
      </c>
      <c r="I1268" s="10">
        <v>5.6989999999999998</v>
      </c>
      <c r="J1268" s="10">
        <v>5.1879999999999997</v>
      </c>
      <c r="K1268" s="10">
        <v>9.67</v>
      </c>
      <c r="L1268" s="10">
        <v>5.9892000000000003</v>
      </c>
      <c r="M1268" s="10">
        <v>7.4420000000000002</v>
      </c>
      <c r="N1268" s="10">
        <v>6.7290000000000001</v>
      </c>
      <c r="O1268" s="10">
        <v>13.641999999999999</v>
      </c>
      <c r="P1268" s="10">
        <v>8.2221000000000011</v>
      </c>
      <c r="Q1268" s="10">
        <v>10.271000000000001</v>
      </c>
    </row>
    <row r="1269" spans="1:17" x14ac:dyDescent="0.2">
      <c r="A1269">
        <v>1265</v>
      </c>
      <c r="B1269" s="10">
        <v>2.9646250000000003</v>
      </c>
      <c r="C1269" s="10">
        <v>6.3204224080554727</v>
      </c>
      <c r="D1269" s="10">
        <v>3.653375</v>
      </c>
      <c r="E1269" s="10">
        <v>4.6626249999999994</v>
      </c>
      <c r="F1269" s="10">
        <v>4.1099999999999994</v>
      </c>
      <c r="G1269" s="10">
        <v>6.2750000000000004</v>
      </c>
      <c r="H1269" s="10">
        <v>5.0193000000000003</v>
      </c>
      <c r="I1269" s="10">
        <v>5.7037499999999994</v>
      </c>
      <c r="J1269" s="10">
        <v>5.1912500000000001</v>
      </c>
      <c r="K1269" s="10">
        <v>9.6780000000000008</v>
      </c>
      <c r="L1269" s="10">
        <v>5.9932499999999997</v>
      </c>
      <c r="M1269" s="10">
        <v>7.4474999999999998</v>
      </c>
      <c r="N1269" s="10">
        <v>6.7337499999999997</v>
      </c>
      <c r="O1269" s="10">
        <v>13.651999999999999</v>
      </c>
      <c r="P1269" s="10">
        <v>8.2281250000000004</v>
      </c>
      <c r="Q1269" s="10">
        <v>10.27875</v>
      </c>
    </row>
    <row r="1270" spans="1:17" x14ac:dyDescent="0.2">
      <c r="A1270">
        <v>1266</v>
      </c>
      <c r="B1270" s="10">
        <v>2.9667500000000002</v>
      </c>
      <c r="C1270" s="10">
        <v>6.324819349559422</v>
      </c>
      <c r="D1270" s="10">
        <v>3.65605</v>
      </c>
      <c r="E1270" s="10">
        <v>4.66615</v>
      </c>
      <c r="F1270" s="10">
        <v>4.1127272727272723</v>
      </c>
      <c r="G1270" s="10">
        <v>6.28</v>
      </c>
      <c r="H1270" s="10">
        <v>5.0234800000000002</v>
      </c>
      <c r="I1270" s="10">
        <v>5.7084999999999999</v>
      </c>
      <c r="J1270" s="10">
        <v>5.1944999999999997</v>
      </c>
      <c r="K1270" s="10">
        <v>9.6850000000000005</v>
      </c>
      <c r="L1270" s="10">
        <v>5.9973000000000001</v>
      </c>
      <c r="M1270" s="10">
        <v>7.4530000000000003</v>
      </c>
      <c r="N1270" s="10">
        <v>6.7385000000000002</v>
      </c>
      <c r="O1270" s="10">
        <v>13.663</v>
      </c>
      <c r="P1270" s="10">
        <v>8.2341499999999996</v>
      </c>
      <c r="Q1270" s="10">
        <v>10.2865</v>
      </c>
    </row>
    <row r="1271" spans="1:17" x14ac:dyDescent="0.2">
      <c r="A1271">
        <v>1267</v>
      </c>
      <c r="B1271" s="10">
        <v>2.9688750000000002</v>
      </c>
      <c r="C1271" s="10">
        <v>6.3292162910633705</v>
      </c>
      <c r="D1271" s="10">
        <v>3.658725</v>
      </c>
      <c r="E1271" s="10">
        <v>4.6696749999999998</v>
      </c>
      <c r="F1271" s="10">
        <v>4.1154545454545453</v>
      </c>
      <c r="G1271" s="10">
        <v>6.2850000000000001</v>
      </c>
      <c r="H1271" s="10">
        <v>5.02766</v>
      </c>
      <c r="I1271" s="10">
        <v>5.7132499999999995</v>
      </c>
      <c r="J1271" s="10">
        <v>5.1977500000000001</v>
      </c>
      <c r="K1271" s="10">
        <v>9.6920000000000002</v>
      </c>
      <c r="L1271" s="10">
        <v>6.0013499999999995</v>
      </c>
      <c r="M1271" s="10">
        <v>7.4584999999999999</v>
      </c>
      <c r="N1271" s="10">
        <v>6.7432499999999997</v>
      </c>
      <c r="O1271" s="10">
        <v>13.673999999999999</v>
      </c>
      <c r="P1271" s="10">
        <v>8.2401750000000007</v>
      </c>
      <c r="Q1271" s="10">
        <v>10.29425</v>
      </c>
    </row>
    <row r="1272" spans="1:17" x14ac:dyDescent="0.2">
      <c r="A1272">
        <v>1268</v>
      </c>
      <c r="B1272" s="10">
        <v>2.9710000000000001</v>
      </c>
      <c r="C1272" s="10">
        <v>6.3336132325673198</v>
      </c>
      <c r="D1272" s="10">
        <v>3.6614</v>
      </c>
      <c r="E1272" s="10">
        <v>4.6731999999999996</v>
      </c>
      <c r="F1272" s="10">
        <v>4.1181818181818182</v>
      </c>
      <c r="G1272" s="10">
        <v>6.29</v>
      </c>
      <c r="H1272" s="10">
        <v>5.0318399999999999</v>
      </c>
      <c r="I1272" s="10">
        <v>5.718</v>
      </c>
      <c r="J1272" s="10">
        <v>5.2009999999999996</v>
      </c>
      <c r="K1272" s="10">
        <v>9.6999999999999993</v>
      </c>
      <c r="L1272" s="10">
        <v>6.0053999999999998</v>
      </c>
      <c r="M1272" s="10">
        <v>7.4639999999999995</v>
      </c>
      <c r="N1272" s="10">
        <v>6.7480000000000002</v>
      </c>
      <c r="O1272" s="10">
        <v>13.683999999999999</v>
      </c>
      <c r="P1272" s="10">
        <v>8.2462</v>
      </c>
      <c r="Q1272" s="10">
        <v>10.302</v>
      </c>
    </row>
    <row r="1273" spans="1:17" x14ac:dyDescent="0.2">
      <c r="A1273">
        <v>1269</v>
      </c>
      <c r="B1273" s="10">
        <v>2.973125</v>
      </c>
      <c r="C1273" s="10">
        <v>6.3380101740712682</v>
      </c>
      <c r="D1273" s="10">
        <v>3.664075</v>
      </c>
      <c r="E1273" s="10">
        <v>4.6767249999999994</v>
      </c>
      <c r="F1273" s="10">
        <v>4.1209090909090911</v>
      </c>
      <c r="G1273" s="10">
        <v>6.2949999999999999</v>
      </c>
      <c r="H1273" s="10">
        <v>5.0360200000000006</v>
      </c>
      <c r="I1273" s="10">
        <v>5.7227499999999996</v>
      </c>
      <c r="J1273" s="10">
        <v>5.20425</v>
      </c>
      <c r="K1273" s="10">
        <v>9.7080000000000002</v>
      </c>
      <c r="L1273" s="10">
        <v>6.0094500000000002</v>
      </c>
      <c r="M1273" s="10">
        <v>7.4695</v>
      </c>
      <c r="N1273" s="10">
        <v>6.7527499999999998</v>
      </c>
      <c r="O1273" s="10">
        <v>13.694000000000001</v>
      </c>
      <c r="P1273" s="10">
        <v>8.252225000000001</v>
      </c>
      <c r="Q1273" s="10">
        <v>10.309750000000001</v>
      </c>
    </row>
    <row r="1274" spans="1:17" x14ac:dyDescent="0.2">
      <c r="A1274">
        <v>1270</v>
      </c>
      <c r="B1274" s="10">
        <v>2.97525</v>
      </c>
      <c r="C1274" s="10">
        <v>6.3424071155752175</v>
      </c>
      <c r="D1274" s="10">
        <v>3.66675</v>
      </c>
      <c r="E1274" s="10">
        <v>4.6802499999999991</v>
      </c>
      <c r="F1274" s="10">
        <v>4.1236363636363631</v>
      </c>
      <c r="G1274" s="10">
        <v>6.3</v>
      </c>
      <c r="H1274" s="10">
        <v>5.0402000000000005</v>
      </c>
      <c r="I1274" s="10">
        <v>5.7275</v>
      </c>
      <c r="J1274" s="10">
        <v>5.2074999999999996</v>
      </c>
      <c r="K1274" s="10">
        <v>9.7149999999999999</v>
      </c>
      <c r="L1274" s="10">
        <v>6.0134999999999996</v>
      </c>
      <c r="M1274" s="10">
        <v>7.4749999999999996</v>
      </c>
      <c r="N1274" s="10">
        <v>6.7575000000000003</v>
      </c>
      <c r="O1274" s="10">
        <v>13.705</v>
      </c>
      <c r="P1274" s="10">
        <v>8.2582500000000003</v>
      </c>
      <c r="Q1274" s="10">
        <v>10.317500000000001</v>
      </c>
    </row>
    <row r="1275" spans="1:17" x14ac:dyDescent="0.2">
      <c r="A1275">
        <v>1271</v>
      </c>
      <c r="B1275" s="10">
        <v>2.9773750000000003</v>
      </c>
      <c r="C1275" s="10">
        <v>6.346804057079166</v>
      </c>
      <c r="D1275" s="10">
        <v>3.6694249999999999</v>
      </c>
      <c r="E1275" s="10">
        <v>4.6837749999999998</v>
      </c>
      <c r="F1275" s="10">
        <v>4.126363636363636</v>
      </c>
      <c r="G1275" s="10">
        <v>6.3040000000000003</v>
      </c>
      <c r="H1275" s="10">
        <v>5.0443800000000003</v>
      </c>
      <c r="I1275" s="10">
        <v>5.7322499999999996</v>
      </c>
      <c r="J1275" s="10">
        <v>5.21075</v>
      </c>
      <c r="K1275" s="10">
        <v>9.7219999999999995</v>
      </c>
      <c r="L1275" s="10">
        <v>6.01755</v>
      </c>
      <c r="M1275" s="10">
        <v>7.4805000000000001</v>
      </c>
      <c r="N1275" s="10">
        <v>6.7622499999999999</v>
      </c>
      <c r="O1275" s="10">
        <v>13.715999999999999</v>
      </c>
      <c r="P1275" s="10">
        <v>8.2642749999999996</v>
      </c>
      <c r="Q1275" s="10">
        <v>10.32525</v>
      </c>
    </row>
    <row r="1276" spans="1:17" x14ac:dyDescent="0.2">
      <c r="A1276">
        <v>1272</v>
      </c>
      <c r="B1276" s="10">
        <v>2.9795000000000003</v>
      </c>
      <c r="C1276" s="10">
        <v>6.3512009985831153</v>
      </c>
      <c r="D1276" s="10">
        <v>3.6720999999999999</v>
      </c>
      <c r="E1276" s="10">
        <v>4.6872999999999996</v>
      </c>
      <c r="F1276" s="10">
        <v>4.1290909090909089</v>
      </c>
      <c r="G1276" s="10">
        <v>6.3079999999999998</v>
      </c>
      <c r="H1276" s="10">
        <v>5.0485600000000002</v>
      </c>
      <c r="I1276" s="10">
        <v>5.7370000000000001</v>
      </c>
      <c r="J1276" s="10">
        <v>5.2139999999999995</v>
      </c>
      <c r="K1276" s="10">
        <v>9.73</v>
      </c>
      <c r="L1276" s="10">
        <v>6.0215999999999994</v>
      </c>
      <c r="M1276" s="10">
        <v>7.4859999999999998</v>
      </c>
      <c r="N1276" s="10">
        <v>6.7670000000000003</v>
      </c>
      <c r="O1276" s="10">
        <v>13.726000000000001</v>
      </c>
      <c r="P1276" s="10">
        <v>8.2703000000000007</v>
      </c>
      <c r="Q1276" s="10">
        <v>10.333</v>
      </c>
    </row>
    <row r="1277" spans="1:17" x14ac:dyDescent="0.2">
      <c r="A1277">
        <v>1273</v>
      </c>
      <c r="B1277" s="10">
        <v>2.9816250000000002</v>
      </c>
      <c r="C1277" s="10">
        <v>6.3555979400870637</v>
      </c>
      <c r="D1277" s="10">
        <v>3.6747749999999999</v>
      </c>
      <c r="E1277" s="10">
        <v>4.6908249999999994</v>
      </c>
      <c r="F1277" s="10">
        <v>4.1318181818181818</v>
      </c>
      <c r="G1277" s="10">
        <v>6.3120000000000003</v>
      </c>
      <c r="H1277" s="10">
        <v>5.05274</v>
      </c>
      <c r="I1277" s="10">
        <v>5.7417499999999997</v>
      </c>
      <c r="J1277" s="10">
        <v>5.2172499999999999</v>
      </c>
      <c r="K1277" s="10">
        <v>9.7379999999999995</v>
      </c>
      <c r="L1277" s="10">
        <v>6.0256499999999997</v>
      </c>
      <c r="M1277" s="10">
        <v>7.4915000000000003</v>
      </c>
      <c r="N1277" s="10">
        <v>6.7717499999999999</v>
      </c>
      <c r="O1277" s="10">
        <v>13.736000000000001</v>
      </c>
      <c r="P1277" s="10">
        <v>8.2763249999999999</v>
      </c>
      <c r="Q1277" s="10">
        <v>10.34075</v>
      </c>
    </row>
    <row r="1278" spans="1:17" x14ac:dyDescent="0.2">
      <c r="A1278">
        <v>1274</v>
      </c>
      <c r="B1278" s="10">
        <v>2.9837500000000001</v>
      </c>
      <c r="C1278" s="10">
        <v>6.359994881591013</v>
      </c>
      <c r="D1278" s="10">
        <v>3.6774499999999999</v>
      </c>
      <c r="E1278" s="10">
        <v>4.69435</v>
      </c>
      <c r="F1278" s="10">
        <v>4.1345454545454539</v>
      </c>
      <c r="G1278" s="10">
        <v>6.3159999999999998</v>
      </c>
      <c r="H1278" s="10">
        <v>5.0569199999999999</v>
      </c>
      <c r="I1278" s="10">
        <v>5.7465000000000002</v>
      </c>
      <c r="J1278" s="10">
        <v>5.2204999999999995</v>
      </c>
      <c r="K1278" s="10">
        <v>9.7449999999999992</v>
      </c>
      <c r="L1278" s="10">
        <v>6.0297000000000001</v>
      </c>
      <c r="M1278" s="10">
        <v>7.4969999999999999</v>
      </c>
      <c r="N1278" s="10">
        <v>6.7765000000000004</v>
      </c>
      <c r="O1278" s="10">
        <v>13.747</v>
      </c>
      <c r="P1278" s="10">
        <v>8.282350000000001</v>
      </c>
      <c r="Q1278" s="10">
        <v>10.3485</v>
      </c>
    </row>
    <row r="1279" spans="1:17" x14ac:dyDescent="0.2">
      <c r="A1279">
        <v>1275</v>
      </c>
      <c r="B1279" s="10">
        <v>2.9858750000000001</v>
      </c>
      <c r="C1279" s="10">
        <v>6.3643918230949614</v>
      </c>
      <c r="D1279" s="10">
        <v>3.6801249999999999</v>
      </c>
      <c r="E1279" s="10">
        <v>4.6978749999999998</v>
      </c>
      <c r="F1279" s="10">
        <v>4.1372727272727268</v>
      </c>
      <c r="G1279" s="10">
        <v>6.32</v>
      </c>
      <c r="H1279" s="10">
        <v>5.0611000000000006</v>
      </c>
      <c r="I1279" s="10">
        <v>5.7512499999999998</v>
      </c>
      <c r="J1279" s="10">
        <v>5.2237499999999999</v>
      </c>
      <c r="K1279" s="10">
        <v>9.7520000000000007</v>
      </c>
      <c r="L1279" s="10">
        <v>6.0337499999999995</v>
      </c>
      <c r="M1279" s="10">
        <v>7.5024999999999995</v>
      </c>
      <c r="N1279" s="10">
        <v>6.78125</v>
      </c>
      <c r="O1279" s="10">
        <v>13.757999999999999</v>
      </c>
      <c r="P1279" s="10">
        <v>8.2883750000000003</v>
      </c>
      <c r="Q1279" s="10">
        <v>10.356250000000001</v>
      </c>
    </row>
    <row r="1280" spans="1:17" x14ac:dyDescent="0.2">
      <c r="A1280">
        <v>1276</v>
      </c>
      <c r="B1280" s="10">
        <v>2.988</v>
      </c>
      <c r="C1280" s="10">
        <v>6.3687887645989107</v>
      </c>
      <c r="D1280" s="10">
        <v>3.6827999999999999</v>
      </c>
      <c r="E1280" s="10">
        <v>4.7013999999999996</v>
      </c>
      <c r="F1280" s="10">
        <v>4.1399999999999997</v>
      </c>
      <c r="G1280" s="10">
        <v>6.3239999999999998</v>
      </c>
      <c r="H1280" s="10">
        <v>5.0652800000000004</v>
      </c>
      <c r="I1280" s="10">
        <v>5.7560000000000002</v>
      </c>
      <c r="J1280" s="10">
        <v>5.2269999999999994</v>
      </c>
      <c r="K1280" s="10">
        <v>9.76</v>
      </c>
      <c r="L1280" s="10">
        <v>6.0377999999999998</v>
      </c>
      <c r="M1280" s="10">
        <v>7.508</v>
      </c>
      <c r="N1280" s="10">
        <v>6.7860000000000005</v>
      </c>
      <c r="O1280" s="10">
        <v>13.768000000000001</v>
      </c>
      <c r="P1280" s="10">
        <v>8.2943999999999996</v>
      </c>
      <c r="Q1280" s="10">
        <v>10.364000000000001</v>
      </c>
    </row>
    <row r="1281" spans="1:17" x14ac:dyDescent="0.2">
      <c r="A1281">
        <v>1277</v>
      </c>
      <c r="B1281" s="10">
        <v>2.9901250000000004</v>
      </c>
      <c r="C1281" s="10">
        <v>6.3731857061028592</v>
      </c>
      <c r="D1281" s="10">
        <v>3.6854749999999998</v>
      </c>
      <c r="E1281" s="10">
        <v>4.7049249999999994</v>
      </c>
      <c r="F1281" s="10">
        <v>4.1420689655172414</v>
      </c>
      <c r="G1281" s="10">
        <v>6.3280000000000003</v>
      </c>
      <c r="H1281" s="10">
        <v>5.0694600000000003</v>
      </c>
      <c r="I1281" s="10">
        <v>5.7607499999999998</v>
      </c>
      <c r="J1281" s="10">
        <v>5.2302499999999998</v>
      </c>
      <c r="K1281" s="10">
        <v>9.7680000000000007</v>
      </c>
      <c r="L1281" s="10">
        <v>6.0418500000000002</v>
      </c>
      <c r="M1281" s="10">
        <v>7.5134999999999996</v>
      </c>
      <c r="N1281" s="10">
        <v>6.7907500000000001</v>
      </c>
      <c r="O1281" s="10">
        <v>13.778</v>
      </c>
      <c r="P1281" s="10">
        <v>8.3004250000000006</v>
      </c>
      <c r="Q1281" s="10">
        <v>10.37175</v>
      </c>
    </row>
    <row r="1282" spans="1:17" x14ac:dyDescent="0.2">
      <c r="A1282">
        <v>1278</v>
      </c>
      <c r="B1282" s="10">
        <v>2.9922500000000003</v>
      </c>
      <c r="C1282" s="10">
        <v>6.3775826476068085</v>
      </c>
      <c r="D1282" s="10">
        <v>3.6881499999999998</v>
      </c>
      <c r="E1282" s="10">
        <v>4.7084499999999991</v>
      </c>
      <c r="F1282" s="10">
        <v>4.1441379310344821</v>
      </c>
      <c r="G1282" s="10">
        <v>6.3319999999999999</v>
      </c>
      <c r="H1282" s="10">
        <v>5.0736400000000001</v>
      </c>
      <c r="I1282" s="10">
        <v>5.7655000000000003</v>
      </c>
      <c r="J1282" s="10">
        <v>5.2334999999999994</v>
      </c>
      <c r="K1282" s="10">
        <v>9.7750000000000004</v>
      </c>
      <c r="L1282" s="10">
        <v>6.0458999999999996</v>
      </c>
      <c r="M1282" s="10">
        <v>7.5190000000000001</v>
      </c>
      <c r="N1282" s="10">
        <v>6.7955000000000005</v>
      </c>
      <c r="O1282" s="10">
        <v>13.789</v>
      </c>
      <c r="P1282" s="10">
        <v>8.3064499999999999</v>
      </c>
      <c r="Q1282" s="10">
        <v>10.3795</v>
      </c>
    </row>
    <row r="1283" spans="1:17" x14ac:dyDescent="0.2">
      <c r="A1283">
        <v>1279</v>
      </c>
      <c r="B1283" s="10">
        <v>2.9943750000000002</v>
      </c>
      <c r="C1283" s="10">
        <v>6.3819795891107569</v>
      </c>
      <c r="D1283" s="10">
        <v>3.6908249999999998</v>
      </c>
      <c r="E1283" s="10">
        <v>4.7119749999999998</v>
      </c>
      <c r="F1283" s="10">
        <v>4.1462068965517238</v>
      </c>
      <c r="G1283" s="10">
        <v>6.3360000000000003</v>
      </c>
      <c r="H1283" s="10">
        <v>5.07782</v>
      </c>
      <c r="I1283" s="10">
        <v>5.7702499999999999</v>
      </c>
      <c r="J1283" s="10">
        <v>5.2367499999999998</v>
      </c>
      <c r="K1283" s="10">
        <v>9.782</v>
      </c>
      <c r="L1283" s="10">
        <v>6.0499499999999999</v>
      </c>
      <c r="M1283" s="10">
        <v>7.5244999999999997</v>
      </c>
      <c r="N1283" s="10">
        <v>6.8002500000000001</v>
      </c>
      <c r="O1283" s="10">
        <v>13.8</v>
      </c>
      <c r="P1283" s="10">
        <v>8.3124750000000009</v>
      </c>
      <c r="Q1283" s="10">
        <v>10.38725</v>
      </c>
    </row>
    <row r="1284" spans="1:17" x14ac:dyDescent="0.2">
      <c r="A1284">
        <v>1280</v>
      </c>
      <c r="B1284" s="10">
        <v>2.9965000000000002</v>
      </c>
      <c r="C1284" s="10">
        <v>6.3863765306147062</v>
      </c>
      <c r="D1284" s="10">
        <v>3.6935000000000002</v>
      </c>
      <c r="E1284" s="10">
        <v>4.7154999999999996</v>
      </c>
      <c r="F1284" s="10">
        <v>4.1482758620689655</v>
      </c>
      <c r="G1284" s="10">
        <v>6.34</v>
      </c>
      <c r="H1284" s="10">
        <v>5.0820000000000007</v>
      </c>
      <c r="I1284" s="10">
        <v>5.7750000000000004</v>
      </c>
      <c r="J1284" s="10">
        <v>5.24</v>
      </c>
      <c r="K1284" s="10">
        <v>9.7899999999999991</v>
      </c>
      <c r="L1284" s="10">
        <v>6.0540000000000003</v>
      </c>
      <c r="M1284" s="10">
        <v>7.5299999999999994</v>
      </c>
      <c r="N1284" s="10">
        <v>6.8049999999999997</v>
      </c>
      <c r="O1284" s="10">
        <v>13.81</v>
      </c>
      <c r="P1284" s="10">
        <v>8.3185000000000002</v>
      </c>
      <c r="Q1284" s="10">
        <v>10.395</v>
      </c>
    </row>
    <row r="1285" spans="1:17" x14ac:dyDescent="0.2">
      <c r="A1285">
        <v>1281</v>
      </c>
      <c r="B1285" s="10">
        <v>2.9986250000000001</v>
      </c>
      <c r="C1285" s="10">
        <v>6.3907734721186547</v>
      </c>
      <c r="D1285" s="10">
        <v>3.6961750000000002</v>
      </c>
      <c r="E1285" s="10">
        <v>4.7190249999999994</v>
      </c>
      <c r="F1285" s="10">
        <v>4.1503448275862063</v>
      </c>
      <c r="G1285" s="10">
        <v>6.3440000000000003</v>
      </c>
      <c r="H1285" s="10">
        <v>5.0861800000000006</v>
      </c>
      <c r="I1285" s="10">
        <v>5.7797499999999999</v>
      </c>
      <c r="J1285" s="10">
        <v>5.2432499999999997</v>
      </c>
      <c r="K1285" s="10">
        <v>9.798</v>
      </c>
      <c r="L1285" s="10">
        <v>6.0580499999999997</v>
      </c>
      <c r="M1285" s="10">
        <v>7.5354999999999999</v>
      </c>
      <c r="N1285" s="10">
        <v>6.8097500000000002</v>
      </c>
      <c r="O1285" s="10">
        <v>13.82</v>
      </c>
      <c r="P1285" s="10">
        <v>8.3245249999999995</v>
      </c>
      <c r="Q1285" s="10">
        <v>10.402750000000001</v>
      </c>
    </row>
    <row r="1286" spans="1:17" x14ac:dyDescent="0.2">
      <c r="A1286">
        <v>1282</v>
      </c>
      <c r="B1286" s="10">
        <v>3.00075</v>
      </c>
      <c r="C1286" s="10">
        <v>6.395170413622604</v>
      </c>
      <c r="D1286" s="10">
        <v>3.6988500000000002</v>
      </c>
      <c r="E1286" s="10">
        <v>4.72255</v>
      </c>
      <c r="F1286" s="10">
        <v>4.1524137931034479</v>
      </c>
      <c r="G1286" s="10">
        <v>6.3479999999999999</v>
      </c>
      <c r="H1286" s="10">
        <v>5.0903600000000004</v>
      </c>
      <c r="I1286" s="10">
        <v>5.7844999999999995</v>
      </c>
      <c r="J1286" s="10">
        <v>5.2465000000000002</v>
      </c>
      <c r="K1286" s="10">
        <v>9.8049999999999997</v>
      </c>
      <c r="L1286" s="10">
        <v>6.0621</v>
      </c>
      <c r="M1286" s="10">
        <v>7.5409999999999995</v>
      </c>
      <c r="N1286" s="10">
        <v>6.8144999999999998</v>
      </c>
      <c r="O1286" s="10">
        <v>13.831</v>
      </c>
      <c r="P1286" s="10">
        <v>8.3305500000000006</v>
      </c>
      <c r="Q1286" s="10">
        <v>10.410500000000001</v>
      </c>
    </row>
    <row r="1287" spans="1:17" x14ac:dyDescent="0.2">
      <c r="A1287">
        <v>1283</v>
      </c>
      <c r="B1287" s="10">
        <v>3.002875</v>
      </c>
      <c r="C1287" s="10">
        <v>6.3995673551265524</v>
      </c>
      <c r="D1287" s="10">
        <v>3.7015250000000002</v>
      </c>
      <c r="E1287" s="10">
        <v>4.7260749999999998</v>
      </c>
      <c r="F1287" s="10">
        <v>4.1544827586206896</v>
      </c>
      <c r="G1287" s="10">
        <v>6.3520000000000003</v>
      </c>
      <c r="H1287" s="10">
        <v>5.0945400000000003</v>
      </c>
      <c r="I1287" s="10">
        <v>5.78925</v>
      </c>
      <c r="J1287" s="10">
        <v>5.2497499999999997</v>
      </c>
      <c r="K1287" s="10">
        <v>9.8119999999999994</v>
      </c>
      <c r="L1287" s="10">
        <v>6.0661499999999995</v>
      </c>
      <c r="M1287" s="10">
        <v>7.5465</v>
      </c>
      <c r="N1287" s="10">
        <v>6.8192500000000003</v>
      </c>
      <c r="O1287" s="10">
        <v>13.842000000000001</v>
      </c>
      <c r="P1287" s="10">
        <v>8.3365749999999998</v>
      </c>
      <c r="Q1287" s="10">
        <v>10.41825</v>
      </c>
    </row>
    <row r="1288" spans="1:17" x14ac:dyDescent="0.2">
      <c r="A1288">
        <v>1284</v>
      </c>
      <c r="B1288" s="10">
        <v>3.0050000000000003</v>
      </c>
      <c r="C1288" s="10">
        <v>6.4039642966305017</v>
      </c>
      <c r="D1288" s="10">
        <v>3.7042000000000002</v>
      </c>
      <c r="E1288" s="10">
        <v>4.7295999999999996</v>
      </c>
      <c r="F1288" s="10">
        <v>4.1565517241379313</v>
      </c>
      <c r="G1288" s="10">
        <v>6.3559999999999999</v>
      </c>
      <c r="H1288" s="10">
        <v>5.0987200000000001</v>
      </c>
      <c r="I1288" s="10">
        <v>5.7939999999999996</v>
      </c>
      <c r="J1288" s="10">
        <v>5.2530000000000001</v>
      </c>
      <c r="K1288" s="10">
        <v>9.82</v>
      </c>
      <c r="L1288" s="10">
        <v>6.0701999999999998</v>
      </c>
      <c r="M1288" s="10">
        <v>7.5519999999999996</v>
      </c>
      <c r="N1288" s="10">
        <v>6.8239999999999998</v>
      </c>
      <c r="O1288" s="10">
        <v>13.852</v>
      </c>
      <c r="P1288" s="10">
        <v>8.3426000000000009</v>
      </c>
      <c r="Q1288" s="10">
        <v>10.426</v>
      </c>
    </row>
    <row r="1289" spans="1:17" x14ac:dyDescent="0.2">
      <c r="A1289">
        <v>1285</v>
      </c>
      <c r="B1289" s="10">
        <v>3.0071250000000003</v>
      </c>
      <c r="C1289" s="10">
        <v>6.4083612381344501</v>
      </c>
      <c r="D1289" s="10">
        <v>3.7068750000000001</v>
      </c>
      <c r="E1289" s="10">
        <v>4.7331249999999994</v>
      </c>
      <c r="F1289" s="10">
        <v>4.1586206896551721</v>
      </c>
      <c r="G1289" s="10">
        <v>6.36</v>
      </c>
      <c r="H1289" s="10">
        <v>5.1029</v>
      </c>
      <c r="I1289" s="10">
        <v>5.7987500000000001</v>
      </c>
      <c r="J1289" s="10">
        <v>5.2562499999999996</v>
      </c>
      <c r="K1289" s="10">
        <v>9.8279999999999994</v>
      </c>
      <c r="L1289" s="10">
        <v>6.0742500000000001</v>
      </c>
      <c r="M1289" s="10">
        <v>7.5575000000000001</v>
      </c>
      <c r="N1289" s="10">
        <v>6.8287500000000003</v>
      </c>
      <c r="O1289" s="10">
        <v>13.862</v>
      </c>
      <c r="P1289" s="10">
        <v>8.3486250000000002</v>
      </c>
      <c r="Q1289" s="10">
        <v>10.43375</v>
      </c>
    </row>
    <row r="1290" spans="1:17" x14ac:dyDescent="0.2">
      <c r="A1290">
        <v>1286</v>
      </c>
      <c r="B1290" s="10">
        <v>3.0092500000000002</v>
      </c>
      <c r="C1290" s="10">
        <v>6.4127581796383994</v>
      </c>
      <c r="D1290" s="10">
        <v>3.7095500000000001</v>
      </c>
      <c r="E1290" s="10">
        <v>4.7366499999999991</v>
      </c>
      <c r="F1290" s="10">
        <v>4.1606896551724137</v>
      </c>
      <c r="G1290" s="10">
        <v>6.3639999999999999</v>
      </c>
      <c r="H1290" s="10">
        <v>5.1070800000000007</v>
      </c>
      <c r="I1290" s="10">
        <v>5.8034999999999997</v>
      </c>
      <c r="J1290" s="10">
        <v>5.2595000000000001</v>
      </c>
      <c r="K1290" s="10">
        <v>9.8350000000000009</v>
      </c>
      <c r="L1290" s="10">
        <v>6.0782999999999996</v>
      </c>
      <c r="M1290" s="10">
        <v>7.5629999999999997</v>
      </c>
      <c r="N1290" s="10">
        <v>6.8334999999999999</v>
      </c>
      <c r="O1290" s="10">
        <v>13.872999999999999</v>
      </c>
      <c r="P1290" s="10">
        <v>8.3546499999999995</v>
      </c>
      <c r="Q1290" s="10">
        <v>10.441500000000001</v>
      </c>
    </row>
    <row r="1291" spans="1:17" x14ac:dyDescent="0.2">
      <c r="A1291">
        <v>1287</v>
      </c>
      <c r="B1291" s="10">
        <v>3.0113750000000001</v>
      </c>
      <c r="C1291" s="10">
        <v>6.4171551211423479</v>
      </c>
      <c r="D1291" s="10">
        <v>3.7122250000000001</v>
      </c>
      <c r="E1291" s="10">
        <v>4.7401749999999998</v>
      </c>
      <c r="F1291" s="10">
        <v>4.1627586206896554</v>
      </c>
      <c r="G1291" s="10">
        <v>6.3680000000000003</v>
      </c>
      <c r="H1291" s="10">
        <v>5.1112600000000006</v>
      </c>
      <c r="I1291" s="10">
        <v>5.8082500000000001</v>
      </c>
      <c r="J1291" s="10">
        <v>5.2627499999999996</v>
      </c>
      <c r="K1291" s="10">
        <v>9.8420000000000005</v>
      </c>
      <c r="L1291" s="10">
        <v>6.0823499999999999</v>
      </c>
      <c r="M1291" s="10">
        <v>7.5684999999999993</v>
      </c>
      <c r="N1291" s="10">
        <v>6.8382500000000004</v>
      </c>
      <c r="O1291" s="10">
        <v>13.884</v>
      </c>
      <c r="P1291" s="10">
        <v>8.3606750000000005</v>
      </c>
      <c r="Q1291" s="10">
        <v>10.449250000000001</v>
      </c>
    </row>
    <row r="1292" spans="1:17" x14ac:dyDescent="0.2">
      <c r="A1292">
        <v>1288</v>
      </c>
      <c r="B1292" s="10">
        <v>3.0135000000000001</v>
      </c>
      <c r="C1292" s="10">
        <v>6.4215520626462972</v>
      </c>
      <c r="D1292" s="10">
        <v>3.7149000000000001</v>
      </c>
      <c r="E1292" s="10">
        <v>4.7436999999999996</v>
      </c>
      <c r="F1292" s="10">
        <v>4.1648275862068962</v>
      </c>
      <c r="G1292" s="10">
        <v>6.3719999999999999</v>
      </c>
      <c r="H1292" s="10">
        <v>5.1154400000000004</v>
      </c>
      <c r="I1292" s="10">
        <v>5.8129999999999997</v>
      </c>
      <c r="J1292" s="10">
        <v>5.266</v>
      </c>
      <c r="K1292" s="10">
        <v>9.85</v>
      </c>
      <c r="L1292" s="10">
        <v>6.0863999999999994</v>
      </c>
      <c r="M1292" s="10">
        <v>7.5739999999999998</v>
      </c>
      <c r="N1292" s="10">
        <v>6.843</v>
      </c>
      <c r="O1292" s="10">
        <v>13.894</v>
      </c>
      <c r="P1292" s="10">
        <v>8.3666999999999998</v>
      </c>
      <c r="Q1292" s="10">
        <v>10.457000000000001</v>
      </c>
    </row>
    <row r="1293" spans="1:17" x14ac:dyDescent="0.2">
      <c r="A1293">
        <v>1289</v>
      </c>
      <c r="B1293" s="10">
        <v>3.015625</v>
      </c>
      <c r="C1293" s="10">
        <v>6.4259490041502456</v>
      </c>
      <c r="D1293" s="10">
        <v>3.7175750000000001</v>
      </c>
      <c r="E1293" s="10">
        <v>4.7472249999999994</v>
      </c>
      <c r="F1293" s="10">
        <v>4.1668965517241379</v>
      </c>
      <c r="G1293" s="10">
        <v>6.3760000000000003</v>
      </c>
      <c r="H1293" s="10">
        <v>5.1196200000000003</v>
      </c>
      <c r="I1293" s="10">
        <v>5.8177500000000002</v>
      </c>
      <c r="J1293" s="10">
        <v>5.2692499999999995</v>
      </c>
      <c r="K1293" s="10">
        <v>9.8580000000000005</v>
      </c>
      <c r="L1293" s="10">
        <v>6.0904499999999997</v>
      </c>
      <c r="M1293" s="10">
        <v>7.5794999999999995</v>
      </c>
      <c r="N1293" s="10">
        <v>6.8477500000000004</v>
      </c>
      <c r="O1293" s="10">
        <v>13.904</v>
      </c>
      <c r="P1293" s="10">
        <v>8.3727250000000009</v>
      </c>
      <c r="Q1293" s="10">
        <v>10.46475</v>
      </c>
    </row>
    <row r="1294" spans="1:17" x14ac:dyDescent="0.2">
      <c r="A1294">
        <v>1290</v>
      </c>
      <c r="B1294" s="10">
        <v>3.0177500000000004</v>
      </c>
      <c r="C1294" s="10">
        <v>6.4303459456541949</v>
      </c>
      <c r="D1294" s="10">
        <v>3.7202500000000001</v>
      </c>
      <c r="E1294" s="10">
        <v>4.75075</v>
      </c>
      <c r="F1294" s="10">
        <v>4.1689655172413795</v>
      </c>
      <c r="G1294" s="10">
        <v>6.38</v>
      </c>
      <c r="H1294" s="10">
        <v>5.1238000000000001</v>
      </c>
      <c r="I1294" s="10">
        <v>5.8224999999999998</v>
      </c>
      <c r="J1294" s="10">
        <v>5.2725</v>
      </c>
      <c r="K1294" s="10">
        <v>9.8650000000000002</v>
      </c>
      <c r="L1294" s="10">
        <v>6.0945</v>
      </c>
      <c r="M1294" s="10">
        <v>7.585</v>
      </c>
      <c r="N1294" s="10">
        <v>6.8525</v>
      </c>
      <c r="O1294" s="10">
        <v>13.914999999999999</v>
      </c>
      <c r="P1294" s="10">
        <v>8.3787500000000001</v>
      </c>
      <c r="Q1294" s="10">
        <v>10.4725</v>
      </c>
    </row>
    <row r="1295" spans="1:17" x14ac:dyDescent="0.2">
      <c r="A1295">
        <v>1291</v>
      </c>
      <c r="B1295" s="10">
        <v>3.0198750000000003</v>
      </c>
      <c r="C1295" s="10">
        <v>6.434577523421658</v>
      </c>
      <c r="D1295" s="10">
        <v>3.722925</v>
      </c>
      <c r="E1295" s="10">
        <v>4.7542749999999998</v>
      </c>
      <c r="F1295" s="10">
        <v>4.1710344827586203</v>
      </c>
      <c r="G1295" s="10">
        <v>6.3840000000000003</v>
      </c>
      <c r="H1295" s="10">
        <v>5.12798</v>
      </c>
      <c r="I1295" s="10">
        <v>5.8272500000000003</v>
      </c>
      <c r="J1295" s="10">
        <v>5.2757499999999995</v>
      </c>
      <c r="K1295" s="10">
        <v>9.8719999999999999</v>
      </c>
      <c r="L1295" s="10">
        <v>6.0985499999999995</v>
      </c>
      <c r="M1295" s="10">
        <v>7.5904999999999996</v>
      </c>
      <c r="N1295" s="10">
        <v>6.8572500000000005</v>
      </c>
      <c r="O1295" s="10">
        <v>13.926</v>
      </c>
      <c r="P1295" s="10">
        <v>8.3847749999999994</v>
      </c>
      <c r="Q1295" s="10">
        <v>10.48025</v>
      </c>
    </row>
    <row r="1296" spans="1:17" x14ac:dyDescent="0.2">
      <c r="A1296">
        <v>1292</v>
      </c>
      <c r="B1296" s="10">
        <v>3.0220000000000002</v>
      </c>
      <c r="C1296" s="10">
        <v>6.4388091011891211</v>
      </c>
      <c r="D1296" s="10">
        <v>3.7256</v>
      </c>
      <c r="E1296" s="10">
        <v>4.7577999999999996</v>
      </c>
      <c r="F1296" s="10">
        <v>4.173103448275862</v>
      </c>
      <c r="G1296" s="10">
        <v>6.3879999999999999</v>
      </c>
      <c r="H1296" s="10">
        <v>5.1321600000000007</v>
      </c>
      <c r="I1296" s="10">
        <v>5.8319999999999999</v>
      </c>
      <c r="J1296" s="10">
        <v>5.2789999999999999</v>
      </c>
      <c r="K1296" s="10">
        <v>9.8800000000000008</v>
      </c>
      <c r="L1296" s="10">
        <v>6.1025999999999998</v>
      </c>
      <c r="M1296" s="10">
        <v>7.5960000000000001</v>
      </c>
      <c r="N1296" s="10">
        <v>6.8620000000000001</v>
      </c>
      <c r="O1296" s="10">
        <v>13.936</v>
      </c>
      <c r="P1296" s="10">
        <v>8.3908000000000005</v>
      </c>
      <c r="Q1296" s="10">
        <v>10.488000000000001</v>
      </c>
    </row>
    <row r="1297" spans="1:17" x14ac:dyDescent="0.2">
      <c r="A1297">
        <v>1293</v>
      </c>
      <c r="B1297" s="10">
        <v>3.0241250000000002</v>
      </c>
      <c r="C1297" s="10">
        <v>6.4430406789565842</v>
      </c>
      <c r="D1297" s="10">
        <v>3.728275</v>
      </c>
      <c r="E1297" s="10">
        <v>4.7613249999999994</v>
      </c>
      <c r="F1297" s="10">
        <v>4.1751724137931037</v>
      </c>
      <c r="G1297" s="10">
        <v>6.3920000000000003</v>
      </c>
      <c r="H1297" s="10">
        <v>5.1363400000000006</v>
      </c>
      <c r="I1297" s="10">
        <v>5.8367500000000003</v>
      </c>
      <c r="J1297" s="10">
        <v>5.2822499999999994</v>
      </c>
      <c r="K1297" s="10">
        <v>9.8870000000000005</v>
      </c>
      <c r="L1297" s="10">
        <v>6.1066500000000001</v>
      </c>
      <c r="M1297" s="10">
        <v>7.6014999999999997</v>
      </c>
      <c r="N1297" s="10">
        <v>6.8667500000000006</v>
      </c>
      <c r="O1297" s="10">
        <v>13.946</v>
      </c>
      <c r="P1297" s="10">
        <v>8.3968249999999998</v>
      </c>
      <c r="Q1297" s="10">
        <v>10.495750000000001</v>
      </c>
    </row>
    <row r="1298" spans="1:17" x14ac:dyDescent="0.2">
      <c r="A1298">
        <v>1294</v>
      </c>
      <c r="B1298" s="10">
        <v>3.0262500000000001</v>
      </c>
      <c r="C1298" s="10">
        <v>6.4472722567240472</v>
      </c>
      <c r="D1298" s="10">
        <v>3.73095</v>
      </c>
      <c r="E1298" s="10">
        <v>4.7648499999999991</v>
      </c>
      <c r="F1298" s="10">
        <v>4.1772413793103444</v>
      </c>
      <c r="G1298" s="10">
        <v>6.3959999999999999</v>
      </c>
      <c r="H1298" s="10">
        <v>5.1405200000000004</v>
      </c>
      <c r="I1298" s="10">
        <v>5.8414999999999999</v>
      </c>
      <c r="J1298" s="10">
        <v>5.2854999999999999</v>
      </c>
      <c r="K1298" s="10">
        <v>9.8949999999999996</v>
      </c>
      <c r="L1298" s="10">
        <v>6.1106999999999996</v>
      </c>
      <c r="M1298" s="10">
        <v>7.6069999999999993</v>
      </c>
      <c r="N1298" s="10">
        <v>6.8715000000000002</v>
      </c>
      <c r="O1298" s="10">
        <v>13.957000000000001</v>
      </c>
      <c r="P1298" s="10">
        <v>8.4028500000000008</v>
      </c>
      <c r="Q1298" s="10">
        <v>10.503500000000001</v>
      </c>
    </row>
    <row r="1299" spans="1:17" x14ac:dyDescent="0.2">
      <c r="A1299">
        <v>1295</v>
      </c>
      <c r="B1299" s="10">
        <v>3.028375</v>
      </c>
      <c r="C1299" s="10">
        <v>6.4515038344915094</v>
      </c>
      <c r="D1299" s="10">
        <v>3.733625</v>
      </c>
      <c r="E1299" s="10">
        <v>4.7683749999999998</v>
      </c>
      <c r="F1299" s="10">
        <v>4.1793103448275861</v>
      </c>
      <c r="G1299" s="10">
        <v>6.4</v>
      </c>
      <c r="H1299" s="10">
        <v>5.1447000000000003</v>
      </c>
      <c r="I1299" s="10">
        <v>5.8462500000000004</v>
      </c>
      <c r="J1299" s="10">
        <v>5.2887499999999994</v>
      </c>
      <c r="K1299" s="10">
        <v>9.9019999999999992</v>
      </c>
      <c r="L1299" s="10">
        <v>6.1147499999999999</v>
      </c>
      <c r="M1299" s="10">
        <v>7.6124999999999998</v>
      </c>
      <c r="N1299" s="10">
        <v>6.8762500000000006</v>
      </c>
      <c r="O1299" s="10">
        <v>13.968</v>
      </c>
      <c r="P1299" s="10">
        <v>8.4088750000000001</v>
      </c>
      <c r="Q1299" s="10">
        <v>10.51125</v>
      </c>
    </row>
    <row r="1300" spans="1:17" x14ac:dyDescent="0.2">
      <c r="A1300">
        <v>1296</v>
      </c>
      <c r="B1300" s="10">
        <v>3.0305</v>
      </c>
      <c r="C1300" s="10">
        <v>6.4557354122589725</v>
      </c>
      <c r="D1300" s="10">
        <v>3.7363</v>
      </c>
      <c r="E1300" s="10">
        <v>4.7718999999999996</v>
      </c>
      <c r="F1300" s="10">
        <v>4.1813793103448278</v>
      </c>
      <c r="G1300" s="10">
        <v>6.4039999999999999</v>
      </c>
      <c r="H1300" s="10">
        <v>5.1488800000000001</v>
      </c>
      <c r="I1300" s="10">
        <v>5.851</v>
      </c>
      <c r="J1300" s="10">
        <v>5.2919999999999998</v>
      </c>
      <c r="K1300" s="10">
        <v>9.91</v>
      </c>
      <c r="L1300" s="10">
        <v>6.1188000000000002</v>
      </c>
      <c r="M1300" s="10">
        <v>7.6179999999999994</v>
      </c>
      <c r="N1300" s="10">
        <v>6.8810000000000002</v>
      </c>
      <c r="O1300" s="10">
        <v>13.978</v>
      </c>
      <c r="P1300" s="10">
        <v>8.4148999999999994</v>
      </c>
      <c r="Q1300" s="10">
        <v>10.519</v>
      </c>
    </row>
    <row r="1301" spans="1:17" x14ac:dyDescent="0.2">
      <c r="A1301">
        <v>1297</v>
      </c>
      <c r="B1301" s="10">
        <v>3.0326250000000003</v>
      </c>
      <c r="C1301" s="10">
        <v>6.4599669900264356</v>
      </c>
      <c r="D1301" s="10">
        <v>3.7389749999999999</v>
      </c>
      <c r="E1301" s="10">
        <v>4.7754249999999994</v>
      </c>
      <c r="F1301" s="10">
        <v>4.1834482758620686</v>
      </c>
      <c r="G1301" s="10">
        <v>6.4080000000000004</v>
      </c>
      <c r="H1301" s="10">
        <v>5.15306</v>
      </c>
      <c r="I1301" s="10">
        <v>5.8557500000000005</v>
      </c>
      <c r="J1301" s="10">
        <v>5.2952499999999993</v>
      </c>
      <c r="K1301" s="10">
        <v>9.9179999999999993</v>
      </c>
      <c r="L1301" s="10">
        <v>6.1228499999999997</v>
      </c>
      <c r="M1301" s="10">
        <v>7.6234999999999999</v>
      </c>
      <c r="N1301" s="10">
        <v>6.8857500000000007</v>
      </c>
      <c r="O1301" s="10">
        <v>13.988</v>
      </c>
      <c r="P1301" s="10">
        <v>8.4209250000000004</v>
      </c>
      <c r="Q1301" s="10">
        <v>10.52675</v>
      </c>
    </row>
    <row r="1302" spans="1:17" x14ac:dyDescent="0.2">
      <c r="A1302">
        <v>1298</v>
      </c>
      <c r="B1302" s="10">
        <v>3.0347500000000003</v>
      </c>
      <c r="C1302" s="10">
        <v>6.4641985677938987</v>
      </c>
      <c r="D1302" s="10">
        <v>3.7416499999999999</v>
      </c>
      <c r="E1302" s="10">
        <v>4.77895</v>
      </c>
      <c r="F1302" s="10">
        <v>4.1855172413793102</v>
      </c>
      <c r="G1302" s="10">
        <v>6.4119999999999999</v>
      </c>
      <c r="H1302" s="10">
        <v>5.1572400000000007</v>
      </c>
      <c r="I1302" s="10">
        <v>5.8605</v>
      </c>
      <c r="J1302" s="10">
        <v>5.2984999999999998</v>
      </c>
      <c r="K1302" s="10">
        <v>9.9250000000000007</v>
      </c>
      <c r="L1302" s="10">
        <v>6.1269</v>
      </c>
      <c r="M1302" s="10">
        <v>7.6289999999999996</v>
      </c>
      <c r="N1302" s="10">
        <v>6.8905000000000003</v>
      </c>
      <c r="O1302" s="10">
        <v>13.999000000000001</v>
      </c>
      <c r="P1302" s="10">
        <v>8.4269499999999997</v>
      </c>
      <c r="Q1302" s="10">
        <v>10.534500000000001</v>
      </c>
    </row>
    <row r="1303" spans="1:17" x14ac:dyDescent="0.2">
      <c r="A1303">
        <v>1299</v>
      </c>
      <c r="B1303" s="10">
        <v>3.0368750000000002</v>
      </c>
      <c r="C1303" s="10">
        <v>6.4684301455613618</v>
      </c>
      <c r="D1303" s="10">
        <v>3.7443249999999999</v>
      </c>
      <c r="E1303" s="10">
        <v>4.7824749999999998</v>
      </c>
      <c r="F1303" s="10">
        <v>4.1875862068965519</v>
      </c>
      <c r="G1303" s="10">
        <v>6.4160000000000004</v>
      </c>
      <c r="H1303" s="10">
        <v>5.1614200000000006</v>
      </c>
      <c r="I1303" s="10">
        <v>5.8652500000000005</v>
      </c>
      <c r="J1303" s="10">
        <v>5.3017499999999993</v>
      </c>
      <c r="K1303" s="10">
        <v>9.9320000000000004</v>
      </c>
      <c r="L1303" s="10">
        <v>6.1309499999999995</v>
      </c>
      <c r="M1303" s="10">
        <v>7.6345000000000001</v>
      </c>
      <c r="N1303" s="10">
        <v>6.8952500000000008</v>
      </c>
      <c r="O1303" s="10">
        <v>14.01</v>
      </c>
      <c r="P1303" s="10">
        <v>8.4329750000000008</v>
      </c>
      <c r="Q1303" s="10">
        <v>10.542250000000001</v>
      </c>
    </row>
    <row r="1304" spans="1:17" x14ac:dyDescent="0.2">
      <c r="A1304">
        <v>1300</v>
      </c>
      <c r="B1304" s="10">
        <v>3.0390000000000001</v>
      </c>
      <c r="C1304" s="10">
        <v>6.4726617233288248</v>
      </c>
      <c r="D1304" s="10">
        <v>3.7469999999999999</v>
      </c>
      <c r="E1304" s="10">
        <v>4.7859999999999996</v>
      </c>
      <c r="F1304" s="10">
        <v>4.1896551724137936</v>
      </c>
      <c r="G1304" s="10">
        <v>6.42</v>
      </c>
      <c r="H1304" s="10">
        <v>5.1656000000000004</v>
      </c>
      <c r="I1304" s="10">
        <v>5.87</v>
      </c>
      <c r="J1304" s="10">
        <v>5.3049999999999997</v>
      </c>
      <c r="K1304" s="10">
        <v>9.94</v>
      </c>
      <c r="L1304" s="10">
        <v>6.1349999999999998</v>
      </c>
      <c r="M1304" s="10">
        <v>7.64</v>
      </c>
      <c r="N1304" s="10">
        <v>6.9</v>
      </c>
      <c r="O1304" s="10">
        <v>14.02</v>
      </c>
      <c r="P1304" s="10">
        <v>8.4390000000000001</v>
      </c>
      <c r="Q1304" s="10">
        <v>10.55</v>
      </c>
    </row>
    <row r="1305" spans="1:17" x14ac:dyDescent="0.2">
      <c r="A1305">
        <v>1301</v>
      </c>
      <c r="B1305" s="10">
        <v>3.0406</v>
      </c>
      <c r="C1305" s="10">
        <v>6.4768112614607967</v>
      </c>
      <c r="D1305" s="10">
        <v>3.7489999999999997</v>
      </c>
      <c r="E1305" s="10">
        <v>4.7886249999999997</v>
      </c>
      <c r="F1305" s="10">
        <v>4.1917241379310344</v>
      </c>
      <c r="G1305" s="10">
        <v>6.423</v>
      </c>
      <c r="H1305" s="10">
        <v>5.1662600000000003</v>
      </c>
      <c r="I1305" s="10">
        <v>5.8707500000000001</v>
      </c>
      <c r="J1305" s="10">
        <v>5.3073749999999995</v>
      </c>
      <c r="K1305" s="10">
        <v>9.9461999999999993</v>
      </c>
      <c r="L1305" s="10">
        <v>6.13795</v>
      </c>
      <c r="M1305" s="10">
        <v>7.6440000000000001</v>
      </c>
      <c r="N1305" s="10">
        <v>6.9035000000000002</v>
      </c>
      <c r="O1305" s="10">
        <v>14.029</v>
      </c>
      <c r="P1305" s="10">
        <v>8.4434500000000003</v>
      </c>
      <c r="Q1305" s="10">
        <v>10.555750000000002</v>
      </c>
    </row>
    <row r="1306" spans="1:17" x14ac:dyDescent="0.2">
      <c r="A1306">
        <v>1302</v>
      </c>
      <c r="B1306" s="10">
        <v>3.0422000000000002</v>
      </c>
      <c r="C1306" s="10">
        <v>6.4809607995927685</v>
      </c>
      <c r="D1306" s="10">
        <v>3.7509999999999999</v>
      </c>
      <c r="E1306" s="10">
        <v>4.7912499999999998</v>
      </c>
      <c r="F1306" s="10">
        <v>4.193793103448276</v>
      </c>
      <c r="G1306" s="10">
        <v>6.4260000000000002</v>
      </c>
      <c r="H1306" s="10">
        <v>5.1669200000000002</v>
      </c>
      <c r="I1306" s="10">
        <v>5.8715000000000002</v>
      </c>
      <c r="J1306" s="10">
        <v>5.3097499999999993</v>
      </c>
      <c r="K1306" s="10">
        <v>9.952399999999999</v>
      </c>
      <c r="L1306" s="10">
        <v>6.1409000000000002</v>
      </c>
      <c r="M1306" s="10">
        <v>7.6479999999999997</v>
      </c>
      <c r="N1306" s="10">
        <v>6.907</v>
      </c>
      <c r="O1306" s="10">
        <v>14.038</v>
      </c>
      <c r="P1306" s="10">
        <v>8.4479000000000006</v>
      </c>
      <c r="Q1306" s="10">
        <v>10.561500000000001</v>
      </c>
    </row>
    <row r="1307" spans="1:17" x14ac:dyDescent="0.2">
      <c r="A1307">
        <v>1303</v>
      </c>
      <c r="B1307" s="10">
        <v>3.0438000000000001</v>
      </c>
      <c r="C1307" s="10">
        <v>6.4851103377247403</v>
      </c>
      <c r="D1307" s="10">
        <v>3.7530000000000001</v>
      </c>
      <c r="E1307" s="10">
        <v>4.7938749999999999</v>
      </c>
      <c r="F1307" s="10">
        <v>4.1958620689655177</v>
      </c>
      <c r="G1307" s="10">
        <v>6.4290000000000003</v>
      </c>
      <c r="H1307" s="10">
        <v>5.1675800000000001</v>
      </c>
      <c r="I1307" s="10">
        <v>5.8722500000000002</v>
      </c>
      <c r="J1307" s="10">
        <v>5.312125</v>
      </c>
      <c r="K1307" s="10">
        <v>9.9586000000000006</v>
      </c>
      <c r="L1307" s="10">
        <v>6.1438499999999996</v>
      </c>
      <c r="M1307" s="10">
        <v>7.6519999999999992</v>
      </c>
      <c r="N1307" s="10">
        <v>6.9105000000000008</v>
      </c>
      <c r="O1307" s="10">
        <v>14.046999999999999</v>
      </c>
      <c r="P1307" s="10">
        <v>8.4523500000000009</v>
      </c>
      <c r="Q1307" s="10">
        <v>10.567250000000001</v>
      </c>
    </row>
    <row r="1308" spans="1:17" x14ac:dyDescent="0.2">
      <c r="A1308">
        <v>1304</v>
      </c>
      <c r="B1308" s="10">
        <v>3.0454000000000003</v>
      </c>
      <c r="C1308" s="10">
        <v>6.4892598758567122</v>
      </c>
      <c r="D1308" s="10">
        <v>3.7549999999999999</v>
      </c>
      <c r="E1308" s="10">
        <v>4.7965</v>
      </c>
      <c r="F1308" s="10">
        <v>4.1979310344827585</v>
      </c>
      <c r="G1308" s="10">
        <v>6.4320000000000004</v>
      </c>
      <c r="H1308" s="10">
        <v>5.1682400000000008</v>
      </c>
      <c r="I1308" s="10">
        <v>5.8730000000000002</v>
      </c>
      <c r="J1308" s="10">
        <v>5.3144999999999998</v>
      </c>
      <c r="K1308" s="10">
        <v>9.9648000000000003</v>
      </c>
      <c r="L1308" s="10">
        <v>6.1467999999999998</v>
      </c>
      <c r="M1308" s="10">
        <v>7.6559999999999997</v>
      </c>
      <c r="N1308" s="10">
        <v>6.9140000000000006</v>
      </c>
      <c r="O1308" s="10">
        <v>14.055999999999999</v>
      </c>
      <c r="P1308" s="10">
        <v>8.4567999999999994</v>
      </c>
      <c r="Q1308" s="10">
        <v>10.573</v>
      </c>
    </row>
    <row r="1309" spans="1:17" x14ac:dyDescent="0.2">
      <c r="A1309">
        <v>1305</v>
      </c>
      <c r="B1309" s="10">
        <v>3.0470000000000002</v>
      </c>
      <c r="C1309" s="10">
        <v>6.493409413988684</v>
      </c>
      <c r="D1309" s="10">
        <v>3.7569999999999997</v>
      </c>
      <c r="E1309" s="10">
        <v>4.7991250000000001</v>
      </c>
      <c r="F1309" s="10">
        <v>4.2</v>
      </c>
      <c r="G1309" s="10">
        <v>6.4350000000000005</v>
      </c>
      <c r="H1309" s="10">
        <v>5.1689000000000007</v>
      </c>
      <c r="I1309" s="10">
        <v>5.8737500000000002</v>
      </c>
      <c r="J1309" s="10">
        <v>5.3168749999999996</v>
      </c>
      <c r="K1309" s="10">
        <v>9.9710000000000001</v>
      </c>
      <c r="L1309" s="10">
        <v>6.14975</v>
      </c>
      <c r="M1309" s="10">
        <v>7.66</v>
      </c>
      <c r="N1309" s="10">
        <v>6.9175000000000004</v>
      </c>
      <c r="O1309" s="10">
        <v>14.065</v>
      </c>
      <c r="P1309" s="10">
        <v>8.4612499999999997</v>
      </c>
      <c r="Q1309" s="10">
        <v>10.578750000000001</v>
      </c>
    </row>
    <row r="1310" spans="1:17" x14ac:dyDescent="0.2">
      <c r="A1310">
        <v>1306</v>
      </c>
      <c r="B1310" s="10">
        <v>3.0486</v>
      </c>
      <c r="C1310" s="10">
        <v>6.4975589521206558</v>
      </c>
      <c r="D1310" s="10">
        <v>3.7589999999999999</v>
      </c>
      <c r="E1310" s="10">
        <v>4.8017499999999993</v>
      </c>
      <c r="F1310" s="10">
        <v>4.201714285714286</v>
      </c>
      <c r="G1310" s="10">
        <v>6.4379999999999997</v>
      </c>
      <c r="H1310" s="10">
        <v>5.1695600000000006</v>
      </c>
      <c r="I1310" s="10">
        <v>5.8745000000000003</v>
      </c>
      <c r="J1310" s="10">
        <v>5.3192500000000003</v>
      </c>
      <c r="K1310" s="10">
        <v>9.9771999999999998</v>
      </c>
      <c r="L1310" s="10">
        <v>6.1526999999999994</v>
      </c>
      <c r="M1310" s="10">
        <v>7.6639999999999997</v>
      </c>
      <c r="N1310" s="10">
        <v>6.9210000000000003</v>
      </c>
      <c r="O1310" s="10">
        <v>14.074</v>
      </c>
      <c r="P1310" s="10">
        <v>8.4657</v>
      </c>
      <c r="Q1310" s="10">
        <v>10.5845</v>
      </c>
    </row>
    <row r="1311" spans="1:17" x14ac:dyDescent="0.2">
      <c r="A1311">
        <v>1307</v>
      </c>
      <c r="B1311" s="10">
        <v>3.0502000000000002</v>
      </c>
      <c r="C1311" s="10">
        <v>6.5017084902526276</v>
      </c>
      <c r="D1311" s="10">
        <v>3.7610000000000001</v>
      </c>
      <c r="E1311" s="10">
        <v>4.8043749999999994</v>
      </c>
      <c r="F1311" s="10">
        <v>4.2034285714285717</v>
      </c>
      <c r="G1311" s="10">
        <v>6.4409999999999998</v>
      </c>
      <c r="H1311" s="10">
        <v>5.1702200000000005</v>
      </c>
      <c r="I1311" s="10">
        <v>5.8752500000000003</v>
      </c>
      <c r="J1311" s="10">
        <v>5.321625</v>
      </c>
      <c r="K1311" s="10">
        <v>9.9833999999999996</v>
      </c>
      <c r="L1311" s="10">
        <v>6.1556499999999996</v>
      </c>
      <c r="M1311" s="10">
        <v>7.6679999999999993</v>
      </c>
      <c r="N1311" s="10">
        <v>6.9245000000000001</v>
      </c>
      <c r="O1311" s="10">
        <v>14.083</v>
      </c>
      <c r="P1311" s="10">
        <v>8.4701500000000003</v>
      </c>
      <c r="Q1311" s="10">
        <v>10.590250000000001</v>
      </c>
    </row>
    <row r="1312" spans="1:17" x14ac:dyDescent="0.2">
      <c r="A1312">
        <v>1308</v>
      </c>
      <c r="B1312" s="10">
        <v>3.0518000000000001</v>
      </c>
      <c r="C1312" s="10">
        <v>6.5058580283845995</v>
      </c>
      <c r="D1312" s="10">
        <v>3.7629999999999999</v>
      </c>
      <c r="E1312" s="10">
        <v>4.8069999999999995</v>
      </c>
      <c r="F1312" s="10">
        <v>4.2051428571428575</v>
      </c>
      <c r="G1312" s="10">
        <v>6.444</v>
      </c>
      <c r="H1312" s="10">
        <v>5.1708800000000004</v>
      </c>
      <c r="I1312" s="10">
        <v>5.8760000000000003</v>
      </c>
      <c r="J1312" s="10">
        <v>5.3239999999999998</v>
      </c>
      <c r="K1312" s="10">
        <v>9.9896000000000011</v>
      </c>
      <c r="L1312" s="10">
        <v>6.1585999999999999</v>
      </c>
      <c r="M1312" s="10">
        <v>7.6719999999999997</v>
      </c>
      <c r="N1312" s="10">
        <v>6.9279999999999999</v>
      </c>
      <c r="O1312" s="10">
        <v>14.091999999999999</v>
      </c>
      <c r="P1312" s="10">
        <v>8.4746000000000006</v>
      </c>
      <c r="Q1312" s="10">
        <v>10.596</v>
      </c>
    </row>
    <row r="1313" spans="1:17" x14ac:dyDescent="0.2">
      <c r="A1313">
        <v>1309</v>
      </c>
      <c r="B1313" s="10">
        <v>3.0534000000000003</v>
      </c>
      <c r="C1313" s="10">
        <v>6.5100075665165713</v>
      </c>
      <c r="D1313" s="10">
        <v>3.7649999999999997</v>
      </c>
      <c r="E1313" s="10">
        <v>4.8096249999999996</v>
      </c>
      <c r="F1313" s="10">
        <v>4.2068571428571433</v>
      </c>
      <c r="G1313" s="10">
        <v>6.4470000000000001</v>
      </c>
      <c r="H1313" s="10">
        <v>5.1715400000000002</v>
      </c>
      <c r="I1313" s="10">
        <v>5.8767500000000004</v>
      </c>
      <c r="J1313" s="10">
        <v>5.3263749999999996</v>
      </c>
      <c r="K1313" s="10">
        <v>9.9958000000000009</v>
      </c>
      <c r="L1313" s="10">
        <v>6.1615500000000001</v>
      </c>
      <c r="M1313" s="10">
        <v>7.6760000000000002</v>
      </c>
      <c r="N1313" s="10">
        <v>6.9315000000000007</v>
      </c>
      <c r="O1313" s="10">
        <v>14.100999999999999</v>
      </c>
      <c r="P1313" s="10">
        <v>8.4790500000000009</v>
      </c>
      <c r="Q1313" s="10">
        <v>10.601750000000001</v>
      </c>
    </row>
    <row r="1314" spans="1:17" x14ac:dyDescent="0.2">
      <c r="A1314">
        <v>1310</v>
      </c>
      <c r="B1314" s="10">
        <v>3.0550000000000002</v>
      </c>
      <c r="C1314" s="10">
        <v>6.5141571046485431</v>
      </c>
      <c r="D1314" s="10">
        <v>3.7669999999999999</v>
      </c>
      <c r="E1314" s="10">
        <v>4.8122499999999997</v>
      </c>
      <c r="F1314" s="10">
        <v>4.2085714285714291</v>
      </c>
      <c r="G1314" s="10">
        <v>6.45</v>
      </c>
      <c r="H1314" s="10">
        <v>5.1722000000000001</v>
      </c>
      <c r="I1314" s="10">
        <v>5.8775000000000004</v>
      </c>
      <c r="J1314" s="10">
        <v>5.3287499999999994</v>
      </c>
      <c r="K1314" s="10">
        <v>10.002000000000001</v>
      </c>
      <c r="L1314" s="10">
        <v>6.1645000000000003</v>
      </c>
      <c r="M1314" s="10">
        <v>7.68</v>
      </c>
      <c r="N1314" s="10">
        <v>6.9350000000000005</v>
      </c>
      <c r="O1314" s="10">
        <v>14.11</v>
      </c>
      <c r="P1314" s="10">
        <v>8.4834999999999994</v>
      </c>
      <c r="Q1314" s="10">
        <v>10.6075</v>
      </c>
    </row>
    <row r="1315" spans="1:17" x14ac:dyDescent="0.2">
      <c r="A1315">
        <v>1311</v>
      </c>
      <c r="B1315" s="10">
        <v>3.0566</v>
      </c>
      <c r="C1315" s="10">
        <v>6.5182312468476491</v>
      </c>
      <c r="D1315" s="10">
        <v>3.7690000000000001</v>
      </c>
      <c r="E1315" s="10">
        <v>4.8148749999999998</v>
      </c>
      <c r="F1315" s="10">
        <v>4.210285714285714</v>
      </c>
      <c r="G1315" s="10">
        <v>6.4530000000000003</v>
      </c>
      <c r="H1315" s="10">
        <v>5.17286</v>
      </c>
      <c r="I1315" s="10">
        <v>5.8782500000000004</v>
      </c>
      <c r="J1315" s="10">
        <v>5.3311250000000001</v>
      </c>
      <c r="K1315" s="10">
        <v>10.0083</v>
      </c>
      <c r="L1315" s="10">
        <v>6.1674499999999997</v>
      </c>
      <c r="M1315" s="10">
        <v>7.6839999999999993</v>
      </c>
      <c r="N1315" s="10">
        <v>6.9385000000000003</v>
      </c>
      <c r="O1315" s="10">
        <v>14.119</v>
      </c>
      <c r="P1315" s="10">
        <v>8.4879499999999997</v>
      </c>
      <c r="Q1315" s="10">
        <v>10.613250000000001</v>
      </c>
    </row>
    <row r="1316" spans="1:17" x14ac:dyDescent="0.2">
      <c r="A1316">
        <v>1312</v>
      </c>
      <c r="B1316" s="10">
        <v>3.0582000000000003</v>
      </c>
      <c r="C1316" s="10">
        <v>6.5223053890467559</v>
      </c>
      <c r="D1316" s="10">
        <v>3.7709999999999999</v>
      </c>
      <c r="E1316" s="10">
        <v>4.8174999999999999</v>
      </c>
      <c r="F1316" s="10">
        <v>4.2119999999999997</v>
      </c>
      <c r="G1316" s="10">
        <v>6.4560000000000004</v>
      </c>
      <c r="H1316" s="10">
        <v>5.1735199999999999</v>
      </c>
      <c r="I1316" s="10">
        <v>5.8790000000000004</v>
      </c>
      <c r="J1316" s="10">
        <v>5.3334999999999999</v>
      </c>
      <c r="K1316" s="10">
        <v>10.0146</v>
      </c>
      <c r="L1316" s="10">
        <v>6.1703999999999999</v>
      </c>
      <c r="M1316" s="10">
        <v>7.6879999999999997</v>
      </c>
      <c r="N1316" s="10">
        <v>6.9420000000000002</v>
      </c>
      <c r="O1316" s="10">
        <v>14.128</v>
      </c>
      <c r="P1316" s="10">
        <v>8.4923999999999999</v>
      </c>
      <c r="Q1316" s="10">
        <v>10.619</v>
      </c>
    </row>
    <row r="1317" spans="1:17" x14ac:dyDescent="0.2">
      <c r="A1317">
        <v>1313</v>
      </c>
      <c r="B1317" s="10">
        <v>3.0598000000000001</v>
      </c>
      <c r="C1317" s="10">
        <v>6.5263795312458619</v>
      </c>
      <c r="D1317" s="10">
        <v>3.7729999999999997</v>
      </c>
      <c r="E1317" s="10">
        <v>4.820125</v>
      </c>
      <c r="F1317" s="10">
        <v>4.2137142857142855</v>
      </c>
      <c r="G1317" s="10">
        <v>6.4590000000000005</v>
      </c>
      <c r="H1317" s="10">
        <v>5.1741800000000007</v>
      </c>
      <c r="I1317" s="10">
        <v>5.8797500000000005</v>
      </c>
      <c r="J1317" s="10">
        <v>5.3358749999999997</v>
      </c>
      <c r="K1317" s="10">
        <v>10.020900000000001</v>
      </c>
      <c r="L1317" s="10">
        <v>6.1733500000000001</v>
      </c>
      <c r="M1317" s="10">
        <v>7.6920000000000002</v>
      </c>
      <c r="N1317" s="10">
        <v>6.9455</v>
      </c>
      <c r="O1317" s="10">
        <v>14.136999999999999</v>
      </c>
      <c r="P1317" s="10">
        <v>8.4968500000000002</v>
      </c>
      <c r="Q1317" s="10">
        <v>10.624750000000001</v>
      </c>
    </row>
    <row r="1318" spans="1:17" x14ac:dyDescent="0.2">
      <c r="A1318">
        <v>1314</v>
      </c>
      <c r="B1318" s="10">
        <v>3.0614000000000003</v>
      </c>
      <c r="C1318" s="10">
        <v>6.5304536734449687</v>
      </c>
      <c r="D1318" s="10">
        <v>3.7749999999999999</v>
      </c>
      <c r="E1318" s="10">
        <v>4.8227500000000001</v>
      </c>
      <c r="F1318" s="10">
        <v>4.2154285714285713</v>
      </c>
      <c r="G1318" s="10">
        <v>6.4620000000000006</v>
      </c>
      <c r="H1318" s="10">
        <v>5.1748400000000006</v>
      </c>
      <c r="I1318" s="10">
        <v>5.8805000000000005</v>
      </c>
      <c r="J1318" s="10">
        <v>5.3382500000000004</v>
      </c>
      <c r="K1318" s="10">
        <v>10.027200000000001</v>
      </c>
      <c r="L1318" s="10">
        <v>6.1762999999999995</v>
      </c>
      <c r="M1318" s="10">
        <v>7.6959999999999997</v>
      </c>
      <c r="N1318" s="10">
        <v>6.9489999999999998</v>
      </c>
      <c r="O1318" s="10">
        <v>14.145999999999999</v>
      </c>
      <c r="P1318" s="10">
        <v>8.5013000000000005</v>
      </c>
      <c r="Q1318" s="10">
        <v>10.6305</v>
      </c>
    </row>
    <row r="1319" spans="1:17" x14ac:dyDescent="0.2">
      <c r="A1319">
        <v>1315</v>
      </c>
      <c r="B1319" s="10">
        <v>3.0630000000000002</v>
      </c>
      <c r="C1319" s="10">
        <v>6.5345278156440747</v>
      </c>
      <c r="D1319" s="10">
        <v>3.7770000000000001</v>
      </c>
      <c r="E1319" s="10">
        <v>4.8253749999999993</v>
      </c>
      <c r="F1319" s="10">
        <v>4.2171428571428571</v>
      </c>
      <c r="G1319" s="10">
        <v>6.4649999999999999</v>
      </c>
      <c r="H1319" s="10">
        <v>5.1755000000000004</v>
      </c>
      <c r="I1319" s="10">
        <v>5.8812500000000005</v>
      </c>
      <c r="J1319" s="10">
        <v>5.3406250000000002</v>
      </c>
      <c r="K1319" s="10">
        <v>10.0335</v>
      </c>
      <c r="L1319" s="10">
        <v>6.1792499999999997</v>
      </c>
      <c r="M1319" s="10">
        <v>7.6999999999999993</v>
      </c>
      <c r="N1319" s="10">
        <v>6.9525000000000006</v>
      </c>
      <c r="O1319" s="10">
        <v>14.154999999999999</v>
      </c>
      <c r="P1319" s="10">
        <v>8.5057500000000008</v>
      </c>
      <c r="Q1319" s="10">
        <v>10.63625</v>
      </c>
    </row>
    <row r="1320" spans="1:17" x14ac:dyDescent="0.2">
      <c r="A1320">
        <v>1316</v>
      </c>
      <c r="B1320" s="10">
        <v>3.0646</v>
      </c>
      <c r="C1320" s="10">
        <v>6.5386019578431807</v>
      </c>
      <c r="D1320" s="10">
        <v>3.7789999999999999</v>
      </c>
      <c r="E1320" s="10">
        <v>4.8279999999999994</v>
      </c>
      <c r="F1320" s="10">
        <v>4.2188571428571429</v>
      </c>
      <c r="G1320" s="10">
        <v>6.468</v>
      </c>
      <c r="H1320" s="10">
        <v>5.1761600000000003</v>
      </c>
      <c r="I1320" s="10">
        <v>5.8820000000000006</v>
      </c>
      <c r="J1320" s="10">
        <v>5.343</v>
      </c>
      <c r="K1320" s="10">
        <v>10.0398</v>
      </c>
      <c r="L1320" s="10">
        <v>6.1821999999999999</v>
      </c>
      <c r="M1320" s="10">
        <v>7.7039999999999997</v>
      </c>
      <c r="N1320" s="10">
        <v>6.9560000000000004</v>
      </c>
      <c r="O1320" s="10">
        <v>14.164</v>
      </c>
      <c r="P1320" s="10">
        <v>8.5102000000000011</v>
      </c>
      <c r="Q1320" s="10">
        <v>10.641999999999999</v>
      </c>
    </row>
    <row r="1321" spans="1:17" x14ac:dyDescent="0.2">
      <c r="A1321">
        <v>1317</v>
      </c>
      <c r="B1321" s="10">
        <v>3.0662000000000003</v>
      </c>
      <c r="C1321" s="10">
        <v>6.5426761000422875</v>
      </c>
      <c r="D1321" s="10">
        <v>3.7809999999999997</v>
      </c>
      <c r="E1321" s="10">
        <v>4.8306249999999995</v>
      </c>
      <c r="F1321" s="10">
        <v>4.2205714285714286</v>
      </c>
      <c r="G1321" s="10">
        <v>6.4710000000000001</v>
      </c>
      <c r="H1321" s="10">
        <v>5.1768200000000002</v>
      </c>
      <c r="I1321" s="10">
        <v>5.8827500000000006</v>
      </c>
      <c r="J1321" s="10">
        <v>5.3453749999999998</v>
      </c>
      <c r="K1321" s="10">
        <v>10.046099999999999</v>
      </c>
      <c r="L1321" s="10">
        <v>6.1851500000000001</v>
      </c>
      <c r="M1321" s="10">
        <v>7.7080000000000002</v>
      </c>
      <c r="N1321" s="10">
        <v>6.9595000000000002</v>
      </c>
      <c r="O1321" s="10">
        <v>14.173</v>
      </c>
      <c r="P1321" s="10">
        <v>8.5146499999999996</v>
      </c>
      <c r="Q1321" s="10">
        <v>10.64775</v>
      </c>
    </row>
    <row r="1322" spans="1:17" x14ac:dyDescent="0.2">
      <c r="A1322">
        <v>1318</v>
      </c>
      <c r="B1322" s="10">
        <v>3.0678000000000001</v>
      </c>
      <c r="C1322" s="10">
        <v>6.5467502422413935</v>
      </c>
      <c r="D1322" s="10">
        <v>3.7829999999999999</v>
      </c>
      <c r="E1322" s="10">
        <v>4.8332499999999996</v>
      </c>
      <c r="F1322" s="10">
        <v>4.2222857142857144</v>
      </c>
      <c r="G1322" s="10">
        <v>6.4740000000000002</v>
      </c>
      <c r="H1322" s="10">
        <v>5.1774800000000001</v>
      </c>
      <c r="I1322" s="10">
        <v>5.8835000000000006</v>
      </c>
      <c r="J1322" s="10">
        <v>5.3477499999999996</v>
      </c>
      <c r="K1322" s="10">
        <v>10.0524</v>
      </c>
      <c r="L1322" s="10">
        <v>6.1881000000000004</v>
      </c>
      <c r="M1322" s="10">
        <v>7.7119999999999997</v>
      </c>
      <c r="N1322" s="10">
        <v>6.9630000000000001</v>
      </c>
      <c r="O1322" s="10">
        <v>14.181999999999999</v>
      </c>
      <c r="P1322" s="10">
        <v>8.5190999999999999</v>
      </c>
      <c r="Q1322" s="10">
        <v>10.653499999999999</v>
      </c>
    </row>
    <row r="1323" spans="1:17" x14ac:dyDescent="0.2">
      <c r="A1323">
        <v>1319</v>
      </c>
      <c r="B1323" s="10">
        <v>3.0694000000000004</v>
      </c>
      <c r="C1323" s="10">
        <v>6.5508243844405003</v>
      </c>
      <c r="D1323" s="10">
        <v>3.7850000000000001</v>
      </c>
      <c r="E1323" s="10">
        <v>4.8358749999999997</v>
      </c>
      <c r="F1323" s="10">
        <v>4.2240000000000002</v>
      </c>
      <c r="G1323" s="10">
        <v>6.4770000000000003</v>
      </c>
      <c r="H1323" s="10">
        <v>5.17814</v>
      </c>
      <c r="I1323" s="10">
        <v>5.8842500000000006</v>
      </c>
      <c r="J1323" s="10">
        <v>5.3501250000000002</v>
      </c>
      <c r="K1323" s="10">
        <v>10.0587</v>
      </c>
      <c r="L1323" s="10">
        <v>6.1910499999999997</v>
      </c>
      <c r="M1323" s="10">
        <v>7.7159999999999993</v>
      </c>
      <c r="N1323" s="10">
        <v>6.9664999999999999</v>
      </c>
      <c r="O1323" s="10">
        <v>14.190999999999999</v>
      </c>
      <c r="P1323" s="10">
        <v>8.5235500000000002</v>
      </c>
      <c r="Q1323" s="10">
        <v>10.65925</v>
      </c>
    </row>
    <row r="1324" spans="1:17" x14ac:dyDescent="0.2">
      <c r="A1324">
        <v>1320</v>
      </c>
      <c r="B1324" s="10">
        <v>3.0710000000000002</v>
      </c>
      <c r="C1324" s="10">
        <v>6.5548985266396063</v>
      </c>
      <c r="D1324" s="10">
        <v>3.7869999999999999</v>
      </c>
      <c r="E1324" s="10">
        <v>4.8384999999999998</v>
      </c>
      <c r="F1324" s="10">
        <v>4.225714285714286</v>
      </c>
      <c r="G1324" s="10">
        <v>6.48</v>
      </c>
      <c r="H1324" s="10">
        <v>5.1788000000000007</v>
      </c>
      <c r="I1324" s="10">
        <v>5.8849999999999998</v>
      </c>
      <c r="J1324" s="10">
        <v>5.3525</v>
      </c>
      <c r="K1324" s="10">
        <v>10.065</v>
      </c>
      <c r="L1324" s="10">
        <v>6.194</v>
      </c>
      <c r="M1324" s="10">
        <v>7.72</v>
      </c>
      <c r="N1324" s="10">
        <v>6.9700000000000006</v>
      </c>
      <c r="O1324" s="10">
        <v>14.2</v>
      </c>
      <c r="P1324" s="10">
        <v>8.5280000000000005</v>
      </c>
      <c r="Q1324" s="10">
        <v>10.664999999999999</v>
      </c>
    </row>
    <row r="1325" spans="1:17" x14ac:dyDescent="0.2">
      <c r="A1325">
        <v>1321</v>
      </c>
      <c r="B1325" s="10">
        <v>3.0726</v>
      </c>
      <c r="C1325" s="10">
        <v>6.5589030173590164</v>
      </c>
      <c r="D1325" s="10">
        <v>3.7889999999999997</v>
      </c>
      <c r="E1325" s="10">
        <v>4.8411249999999999</v>
      </c>
      <c r="F1325" s="10">
        <v>4.2274285714285718</v>
      </c>
      <c r="G1325" s="10">
        <v>6.4820000000000002</v>
      </c>
      <c r="H1325" s="10">
        <v>5.1794600000000006</v>
      </c>
      <c r="I1325" s="10">
        <v>5.8857499999999998</v>
      </c>
      <c r="J1325" s="10">
        <v>5.3548749999999998</v>
      </c>
      <c r="K1325" s="10">
        <v>10.071299999999999</v>
      </c>
      <c r="L1325" s="10">
        <v>6.1969500000000002</v>
      </c>
      <c r="M1325" s="10">
        <v>7.7240000000000002</v>
      </c>
      <c r="N1325" s="10">
        <v>6.9735000000000005</v>
      </c>
      <c r="O1325" s="10">
        <v>14.209</v>
      </c>
      <c r="P1325" s="10">
        <v>8.5324500000000008</v>
      </c>
      <c r="Q1325" s="10">
        <v>10.67075</v>
      </c>
    </row>
    <row r="1326" spans="1:17" x14ac:dyDescent="0.2">
      <c r="A1326">
        <v>1322</v>
      </c>
      <c r="B1326" s="10">
        <v>3.0742000000000003</v>
      </c>
      <c r="C1326" s="10">
        <v>6.5629075080784265</v>
      </c>
      <c r="D1326" s="10">
        <v>3.7909999999999999</v>
      </c>
      <c r="E1326" s="10">
        <v>4.84375</v>
      </c>
      <c r="F1326" s="10">
        <v>4.2291428571428575</v>
      </c>
      <c r="G1326" s="10">
        <v>6.484</v>
      </c>
      <c r="H1326" s="10">
        <v>5.1801200000000005</v>
      </c>
      <c r="I1326" s="10">
        <v>5.8864999999999998</v>
      </c>
      <c r="J1326" s="10">
        <v>5.3572500000000005</v>
      </c>
      <c r="K1326" s="10">
        <v>10.0776</v>
      </c>
      <c r="L1326" s="10">
        <v>6.1998999999999995</v>
      </c>
      <c r="M1326" s="10">
        <v>7.7279999999999998</v>
      </c>
      <c r="N1326" s="10">
        <v>6.9770000000000003</v>
      </c>
      <c r="O1326" s="10">
        <v>14.218</v>
      </c>
      <c r="P1326" s="10">
        <v>8.536900000000001</v>
      </c>
      <c r="Q1326" s="10">
        <v>10.676500000000001</v>
      </c>
    </row>
    <row r="1327" spans="1:17" x14ac:dyDescent="0.2">
      <c r="A1327">
        <v>1323</v>
      </c>
      <c r="B1327" s="10">
        <v>3.0758000000000001</v>
      </c>
      <c r="C1327" s="10">
        <v>6.5669119987978357</v>
      </c>
      <c r="D1327" s="10">
        <v>3.7930000000000001</v>
      </c>
      <c r="E1327" s="10">
        <v>4.8463750000000001</v>
      </c>
      <c r="F1327" s="10">
        <v>4.2308571428571424</v>
      </c>
      <c r="G1327" s="10">
        <v>6.4860000000000007</v>
      </c>
      <c r="H1327" s="10">
        <v>5.1807800000000004</v>
      </c>
      <c r="I1327" s="10">
        <v>5.8872499999999999</v>
      </c>
      <c r="J1327" s="10">
        <v>5.3596250000000003</v>
      </c>
      <c r="K1327" s="10">
        <v>10.0839</v>
      </c>
      <c r="L1327" s="10">
        <v>6.2028499999999998</v>
      </c>
      <c r="M1327" s="10">
        <v>7.7319999999999993</v>
      </c>
      <c r="N1327" s="10">
        <v>6.9805000000000001</v>
      </c>
      <c r="O1327" s="10">
        <v>14.226999999999999</v>
      </c>
      <c r="P1327" s="10">
        <v>8.5413500000000013</v>
      </c>
      <c r="Q1327" s="10">
        <v>10.68225</v>
      </c>
    </row>
    <row r="1328" spans="1:17" x14ac:dyDescent="0.2">
      <c r="A1328">
        <v>1324</v>
      </c>
      <c r="B1328" s="10">
        <v>3.0774000000000004</v>
      </c>
      <c r="C1328" s="10">
        <v>6.5709164895172458</v>
      </c>
      <c r="D1328" s="10">
        <v>3.7949999999999999</v>
      </c>
      <c r="E1328" s="10">
        <v>4.8490000000000002</v>
      </c>
      <c r="F1328" s="10">
        <v>4.2325714285714282</v>
      </c>
      <c r="G1328" s="10">
        <v>6.4880000000000004</v>
      </c>
      <c r="H1328" s="10">
        <v>5.1814400000000003</v>
      </c>
      <c r="I1328" s="10">
        <v>5.8879999999999999</v>
      </c>
      <c r="J1328" s="10">
        <v>5.3620000000000001</v>
      </c>
      <c r="K1328" s="10">
        <v>10.090199999999999</v>
      </c>
      <c r="L1328" s="10">
        <v>6.2058</v>
      </c>
      <c r="M1328" s="10">
        <v>7.7359999999999998</v>
      </c>
      <c r="N1328" s="10">
        <v>6.984</v>
      </c>
      <c r="O1328" s="10">
        <v>14.235999999999999</v>
      </c>
      <c r="P1328" s="10">
        <v>8.5457999999999998</v>
      </c>
      <c r="Q1328" s="10">
        <v>10.688000000000001</v>
      </c>
    </row>
    <row r="1329" spans="1:17" x14ac:dyDescent="0.2">
      <c r="A1329">
        <v>1325</v>
      </c>
      <c r="B1329" s="10">
        <v>3.0790000000000002</v>
      </c>
      <c r="C1329" s="10">
        <v>6.5749209802366559</v>
      </c>
      <c r="D1329" s="10">
        <v>3.7969999999999997</v>
      </c>
      <c r="E1329" s="10">
        <v>4.8516250000000003</v>
      </c>
      <c r="F1329" s="10">
        <v>4.234285714285714</v>
      </c>
      <c r="G1329" s="10">
        <v>6.49</v>
      </c>
      <c r="H1329" s="10">
        <v>5.1821000000000002</v>
      </c>
      <c r="I1329" s="10">
        <v>5.8887499999999999</v>
      </c>
      <c r="J1329" s="10">
        <v>5.3643749999999999</v>
      </c>
      <c r="K1329" s="10">
        <v>10.096499999999999</v>
      </c>
      <c r="L1329" s="10">
        <v>6.2087500000000002</v>
      </c>
      <c r="M1329" s="10">
        <v>7.74</v>
      </c>
      <c r="N1329" s="10">
        <v>6.9874999999999998</v>
      </c>
      <c r="O1329" s="10">
        <v>14.244999999999999</v>
      </c>
      <c r="P1329" s="10">
        <v>8.5502500000000001</v>
      </c>
      <c r="Q1329" s="10">
        <v>10.69375</v>
      </c>
    </row>
    <row r="1330" spans="1:17" x14ac:dyDescent="0.2">
      <c r="A1330">
        <v>1326</v>
      </c>
      <c r="B1330" s="10">
        <v>3.0806</v>
      </c>
      <c r="C1330" s="10">
        <v>6.5789254709560661</v>
      </c>
      <c r="D1330" s="10">
        <v>3.7989999999999999</v>
      </c>
      <c r="E1330" s="10">
        <v>4.8542499999999995</v>
      </c>
      <c r="F1330" s="10">
        <v>4.2359999999999998</v>
      </c>
      <c r="G1330" s="10">
        <v>6.492</v>
      </c>
      <c r="H1330" s="10">
        <v>5.18276</v>
      </c>
      <c r="I1330" s="10">
        <v>5.8895</v>
      </c>
      <c r="J1330" s="10">
        <v>5.3667499999999997</v>
      </c>
      <c r="K1330" s="10">
        <v>10.1028</v>
      </c>
      <c r="L1330" s="10">
        <v>6.2117000000000004</v>
      </c>
      <c r="M1330" s="10">
        <v>7.7439999999999998</v>
      </c>
      <c r="N1330" s="10">
        <v>6.9910000000000005</v>
      </c>
      <c r="O1330" s="10">
        <v>14.254</v>
      </c>
      <c r="P1330" s="10">
        <v>8.5547000000000004</v>
      </c>
      <c r="Q1330" s="10">
        <v>10.6995</v>
      </c>
    </row>
    <row r="1331" spans="1:17" x14ac:dyDescent="0.2">
      <c r="A1331">
        <v>1327</v>
      </c>
      <c r="B1331" s="10">
        <v>3.0822000000000003</v>
      </c>
      <c r="C1331" s="10">
        <v>6.5829299616754762</v>
      </c>
      <c r="D1331" s="10">
        <v>3.8010000000000002</v>
      </c>
      <c r="E1331" s="10">
        <v>4.8568749999999996</v>
      </c>
      <c r="F1331" s="10">
        <v>4.2377142857142855</v>
      </c>
      <c r="G1331" s="10">
        <v>6.4939999999999998</v>
      </c>
      <c r="H1331" s="10">
        <v>5.1834199999999999</v>
      </c>
      <c r="I1331" s="10">
        <v>5.89025</v>
      </c>
      <c r="J1331" s="10">
        <v>5.3691250000000004</v>
      </c>
      <c r="K1331" s="10">
        <v>10.1091</v>
      </c>
      <c r="L1331" s="10">
        <v>6.2146499999999998</v>
      </c>
      <c r="M1331" s="10">
        <v>7.7479999999999993</v>
      </c>
      <c r="N1331" s="10">
        <v>6.9945000000000004</v>
      </c>
      <c r="O1331" s="10">
        <v>14.263</v>
      </c>
      <c r="P1331" s="10">
        <v>8.5591500000000007</v>
      </c>
      <c r="Q1331" s="10">
        <v>10.705249999999999</v>
      </c>
    </row>
    <row r="1332" spans="1:17" x14ac:dyDescent="0.2">
      <c r="A1332">
        <v>1328</v>
      </c>
      <c r="B1332" s="10">
        <v>3.0838000000000001</v>
      </c>
      <c r="C1332" s="10">
        <v>6.5869344523948854</v>
      </c>
      <c r="D1332" s="10">
        <v>3.8029999999999999</v>
      </c>
      <c r="E1332" s="10">
        <v>4.8594999999999997</v>
      </c>
      <c r="F1332" s="10">
        <v>4.2394285714285713</v>
      </c>
      <c r="G1332" s="10">
        <v>6.4960000000000004</v>
      </c>
      <c r="H1332" s="10">
        <v>5.1840799999999998</v>
      </c>
      <c r="I1332" s="10">
        <v>5.891</v>
      </c>
      <c r="J1332" s="10">
        <v>5.3715000000000002</v>
      </c>
      <c r="K1332" s="10">
        <v>10.115399999999999</v>
      </c>
      <c r="L1332" s="10">
        <v>6.2176</v>
      </c>
      <c r="M1332" s="10">
        <v>7.7519999999999998</v>
      </c>
      <c r="N1332" s="10">
        <v>6.9980000000000002</v>
      </c>
      <c r="O1332" s="10">
        <v>14.271999999999998</v>
      </c>
      <c r="P1332" s="10">
        <v>8.563600000000001</v>
      </c>
      <c r="Q1332" s="10">
        <v>10.711</v>
      </c>
    </row>
    <row r="1333" spans="1:17" x14ac:dyDescent="0.2">
      <c r="A1333">
        <v>1329</v>
      </c>
      <c r="B1333" s="10">
        <v>3.0854000000000004</v>
      </c>
      <c r="C1333" s="10">
        <v>6.5909389431142955</v>
      </c>
      <c r="D1333" s="10">
        <v>3.8049999999999997</v>
      </c>
      <c r="E1333" s="10">
        <v>4.8621249999999998</v>
      </c>
      <c r="F1333" s="10">
        <v>4.2411428571428571</v>
      </c>
      <c r="G1333" s="10">
        <v>6.4980000000000002</v>
      </c>
      <c r="H1333" s="10">
        <v>5.1847400000000006</v>
      </c>
      <c r="I1333" s="10">
        <v>5.89175</v>
      </c>
      <c r="J1333" s="10">
        <v>5.373875</v>
      </c>
      <c r="K1333" s="10">
        <v>10.121700000000001</v>
      </c>
      <c r="L1333" s="10">
        <v>6.2205500000000002</v>
      </c>
      <c r="M1333" s="10">
        <v>7.7560000000000002</v>
      </c>
      <c r="N1333" s="10">
        <v>7.0015000000000001</v>
      </c>
      <c r="O1333" s="10">
        <v>14.280999999999999</v>
      </c>
      <c r="P1333" s="10">
        <v>8.5680500000000013</v>
      </c>
      <c r="Q1333" s="10">
        <v>10.716749999999999</v>
      </c>
    </row>
    <row r="1334" spans="1:17" x14ac:dyDescent="0.2">
      <c r="A1334">
        <v>1330</v>
      </c>
      <c r="B1334" s="10">
        <v>3.0870000000000002</v>
      </c>
      <c r="C1334" s="10">
        <v>6.5949434338337056</v>
      </c>
      <c r="D1334" s="10">
        <v>3.8069999999999999</v>
      </c>
      <c r="E1334" s="10">
        <v>4.8647499999999999</v>
      </c>
      <c r="F1334" s="10">
        <v>4.2428571428571429</v>
      </c>
      <c r="G1334" s="10">
        <v>6.5</v>
      </c>
      <c r="H1334" s="10">
        <v>5.1854000000000005</v>
      </c>
      <c r="I1334" s="10">
        <v>5.8925000000000001</v>
      </c>
      <c r="J1334" s="10">
        <v>5.3762500000000006</v>
      </c>
      <c r="K1334" s="10">
        <v>10.128</v>
      </c>
      <c r="L1334" s="10">
        <v>6.2234999999999996</v>
      </c>
      <c r="M1334" s="10">
        <v>7.76</v>
      </c>
      <c r="N1334" s="10">
        <v>7.0049999999999999</v>
      </c>
      <c r="O1334" s="10">
        <v>14.29</v>
      </c>
      <c r="P1334" s="10">
        <v>8.5725000000000016</v>
      </c>
      <c r="Q1334" s="10">
        <v>10.7225</v>
      </c>
    </row>
    <row r="1335" spans="1:17" x14ac:dyDescent="0.2">
      <c r="A1335">
        <v>1331</v>
      </c>
      <c r="B1335" s="10">
        <v>3.0886</v>
      </c>
      <c r="C1335" s="10">
        <v>6.5988832834684308</v>
      </c>
      <c r="D1335" s="10">
        <v>3.8090000000000002</v>
      </c>
      <c r="E1335" s="10">
        <v>4.867375</v>
      </c>
      <c r="F1335" s="10">
        <v>4.2445714285714287</v>
      </c>
      <c r="G1335" s="10">
        <v>6.5019999999999998</v>
      </c>
      <c r="H1335" s="10">
        <v>5.1860600000000003</v>
      </c>
      <c r="I1335" s="10">
        <v>5.8932500000000001</v>
      </c>
      <c r="J1335" s="10">
        <v>5.3786250000000004</v>
      </c>
      <c r="K1335" s="10">
        <v>10.1342</v>
      </c>
      <c r="L1335" s="10">
        <v>6.2264499999999998</v>
      </c>
      <c r="M1335" s="10">
        <v>7.7639999999999993</v>
      </c>
      <c r="N1335" s="10">
        <v>7.0084999999999997</v>
      </c>
      <c r="O1335" s="10">
        <v>14.298999999999999</v>
      </c>
      <c r="P1335" s="10">
        <v>8.5769500000000001</v>
      </c>
      <c r="Q1335" s="10">
        <v>10.728249999999999</v>
      </c>
    </row>
    <row r="1336" spans="1:17" x14ac:dyDescent="0.2">
      <c r="A1336">
        <v>1332</v>
      </c>
      <c r="B1336" s="10">
        <v>3.0902000000000003</v>
      </c>
      <c r="C1336" s="10">
        <v>6.6028231331031551</v>
      </c>
      <c r="D1336" s="10">
        <v>3.8109999999999999</v>
      </c>
      <c r="E1336" s="10">
        <v>4.87</v>
      </c>
      <c r="F1336" s="10">
        <v>4.2462857142857144</v>
      </c>
      <c r="G1336" s="10">
        <v>6.5039999999999996</v>
      </c>
      <c r="H1336" s="10">
        <v>5.1867200000000002</v>
      </c>
      <c r="I1336" s="10">
        <v>5.8940000000000001</v>
      </c>
      <c r="J1336" s="10">
        <v>5.3810000000000002</v>
      </c>
      <c r="K1336" s="10">
        <v>10.1404</v>
      </c>
      <c r="L1336" s="10">
        <v>6.2294</v>
      </c>
      <c r="M1336" s="10">
        <v>7.7679999999999998</v>
      </c>
      <c r="N1336" s="10">
        <v>7.0120000000000005</v>
      </c>
      <c r="O1336" s="10">
        <v>14.308</v>
      </c>
      <c r="P1336" s="10">
        <v>8.5814000000000004</v>
      </c>
      <c r="Q1336" s="10">
        <v>10.734</v>
      </c>
    </row>
    <row r="1337" spans="1:17" x14ac:dyDescent="0.2">
      <c r="A1337">
        <v>1333</v>
      </c>
      <c r="B1337" s="10">
        <v>3.0918000000000001</v>
      </c>
      <c r="C1337" s="10">
        <v>6.6067629827378802</v>
      </c>
      <c r="D1337" s="10">
        <v>3.8129999999999997</v>
      </c>
      <c r="E1337" s="10">
        <v>4.8726250000000002</v>
      </c>
      <c r="F1337" s="10">
        <v>4.2480000000000002</v>
      </c>
      <c r="G1337" s="10">
        <v>6.5060000000000002</v>
      </c>
      <c r="H1337" s="10">
        <v>5.1873800000000001</v>
      </c>
      <c r="I1337" s="10">
        <v>5.8947500000000002</v>
      </c>
      <c r="J1337" s="10">
        <v>5.383375</v>
      </c>
      <c r="K1337" s="10">
        <v>10.146599999999999</v>
      </c>
      <c r="L1337" s="10">
        <v>6.2323500000000003</v>
      </c>
      <c r="M1337" s="10">
        <v>7.7720000000000002</v>
      </c>
      <c r="N1337" s="10">
        <v>7.0155000000000003</v>
      </c>
      <c r="O1337" s="10">
        <v>14.317</v>
      </c>
      <c r="P1337" s="10">
        <v>8.5858500000000006</v>
      </c>
      <c r="Q1337" s="10">
        <v>10.739749999999999</v>
      </c>
    </row>
    <row r="1338" spans="1:17" x14ac:dyDescent="0.2">
      <c r="A1338">
        <v>1334</v>
      </c>
      <c r="B1338" s="10">
        <v>3.0934000000000004</v>
      </c>
      <c r="C1338" s="10">
        <v>6.6107028323726054</v>
      </c>
      <c r="D1338" s="10">
        <v>3.8149999999999999</v>
      </c>
      <c r="E1338" s="10">
        <v>4.8752500000000003</v>
      </c>
      <c r="F1338" s="10">
        <v>4.249714285714286</v>
      </c>
      <c r="G1338" s="10">
        <v>6.508</v>
      </c>
      <c r="H1338" s="10">
        <v>5.18804</v>
      </c>
      <c r="I1338" s="10">
        <v>5.8955000000000002</v>
      </c>
      <c r="J1338" s="10">
        <v>5.3857499999999998</v>
      </c>
      <c r="K1338" s="10">
        <v>10.152799999999999</v>
      </c>
      <c r="L1338" s="10">
        <v>6.2353000000000005</v>
      </c>
      <c r="M1338" s="10">
        <v>7.7759999999999998</v>
      </c>
      <c r="N1338" s="10">
        <v>7.0190000000000001</v>
      </c>
      <c r="O1338" s="10">
        <v>14.326000000000001</v>
      </c>
      <c r="P1338" s="10">
        <v>8.5903000000000009</v>
      </c>
      <c r="Q1338" s="10">
        <v>10.7455</v>
      </c>
    </row>
    <row r="1339" spans="1:17" x14ac:dyDescent="0.2">
      <c r="A1339">
        <v>1335</v>
      </c>
      <c r="B1339" s="10">
        <v>3.0950000000000002</v>
      </c>
      <c r="C1339" s="10">
        <v>6.6146426820073305</v>
      </c>
      <c r="D1339" s="10">
        <v>3.8170000000000002</v>
      </c>
      <c r="E1339" s="10">
        <v>4.8778749999999995</v>
      </c>
      <c r="F1339" s="10">
        <v>4.2514285714285709</v>
      </c>
      <c r="G1339" s="10">
        <v>6.51</v>
      </c>
      <c r="H1339" s="10">
        <v>5.1886999999999999</v>
      </c>
      <c r="I1339" s="10">
        <v>5.8962500000000002</v>
      </c>
      <c r="J1339" s="10">
        <v>5.3881250000000005</v>
      </c>
      <c r="K1339" s="10">
        <v>10.158999999999999</v>
      </c>
      <c r="L1339" s="10">
        <v>6.2382499999999999</v>
      </c>
      <c r="M1339" s="10">
        <v>7.7799999999999994</v>
      </c>
      <c r="N1339" s="10">
        <v>7.0225</v>
      </c>
      <c r="O1339" s="10">
        <v>14.335000000000001</v>
      </c>
      <c r="P1339" s="10">
        <v>8.5947500000000012</v>
      </c>
      <c r="Q1339" s="10">
        <v>10.751249999999999</v>
      </c>
    </row>
    <row r="1340" spans="1:17" x14ac:dyDescent="0.2">
      <c r="A1340">
        <v>1336</v>
      </c>
      <c r="B1340" s="10">
        <v>3.0966</v>
      </c>
      <c r="C1340" s="10">
        <v>6.6185825316420548</v>
      </c>
      <c r="D1340" s="10">
        <v>3.819</v>
      </c>
      <c r="E1340" s="10">
        <v>4.8804999999999996</v>
      </c>
      <c r="F1340" s="10">
        <v>4.2531428571428567</v>
      </c>
      <c r="G1340" s="10">
        <v>6.5119999999999996</v>
      </c>
      <c r="H1340" s="10">
        <v>5.1893600000000006</v>
      </c>
      <c r="I1340" s="10">
        <v>5.8970000000000002</v>
      </c>
      <c r="J1340" s="10">
        <v>5.3905000000000003</v>
      </c>
      <c r="K1340" s="10">
        <v>10.1652</v>
      </c>
      <c r="L1340" s="10">
        <v>6.2412000000000001</v>
      </c>
      <c r="M1340" s="10">
        <v>7.7839999999999998</v>
      </c>
      <c r="N1340" s="10">
        <v>7.0259999999999998</v>
      </c>
      <c r="O1340" s="10">
        <v>14.343999999999999</v>
      </c>
      <c r="P1340" s="10">
        <v>8.5992000000000015</v>
      </c>
      <c r="Q1340" s="10">
        <v>10.757</v>
      </c>
    </row>
    <row r="1341" spans="1:17" x14ac:dyDescent="0.2">
      <c r="A1341">
        <v>1337</v>
      </c>
      <c r="B1341" s="10">
        <v>3.0982000000000003</v>
      </c>
      <c r="C1341" s="10">
        <v>6.6225223812767799</v>
      </c>
      <c r="D1341" s="10">
        <v>3.8209999999999997</v>
      </c>
      <c r="E1341" s="10">
        <v>4.8831249999999997</v>
      </c>
      <c r="F1341" s="10">
        <v>4.2548571428571424</v>
      </c>
      <c r="G1341" s="10">
        <v>6.5139999999999993</v>
      </c>
      <c r="H1341" s="10">
        <v>5.1900200000000005</v>
      </c>
      <c r="I1341" s="10">
        <v>5.8977500000000003</v>
      </c>
      <c r="J1341" s="10">
        <v>5.3928750000000001</v>
      </c>
      <c r="K1341" s="10">
        <v>10.1714</v>
      </c>
      <c r="L1341" s="10">
        <v>6.2441500000000003</v>
      </c>
      <c r="M1341" s="10">
        <v>7.7880000000000003</v>
      </c>
      <c r="N1341" s="10">
        <v>7.0294999999999996</v>
      </c>
      <c r="O1341" s="10">
        <v>14.353</v>
      </c>
      <c r="P1341" s="10">
        <v>8.60365</v>
      </c>
      <c r="Q1341" s="10">
        <v>10.762749999999999</v>
      </c>
    </row>
    <row r="1342" spans="1:17" x14ac:dyDescent="0.2">
      <c r="A1342">
        <v>1338</v>
      </c>
      <c r="B1342" s="10">
        <v>3.0998000000000001</v>
      </c>
      <c r="C1342" s="10">
        <v>6.6264622309115051</v>
      </c>
      <c r="D1342" s="10">
        <v>3.823</v>
      </c>
      <c r="E1342" s="10">
        <v>4.8857499999999998</v>
      </c>
      <c r="F1342" s="10">
        <v>4.2565714285714282</v>
      </c>
      <c r="G1342" s="10">
        <v>6.516</v>
      </c>
      <c r="H1342" s="10">
        <v>5.1906800000000004</v>
      </c>
      <c r="I1342" s="10">
        <v>5.8985000000000003</v>
      </c>
      <c r="J1342" s="10">
        <v>5.3952500000000008</v>
      </c>
      <c r="K1342" s="10">
        <v>10.1776</v>
      </c>
      <c r="L1342" s="10">
        <v>6.2470999999999997</v>
      </c>
      <c r="M1342" s="10">
        <v>7.7919999999999998</v>
      </c>
      <c r="N1342" s="10">
        <v>7.0330000000000004</v>
      </c>
      <c r="O1342" s="10">
        <v>14.362</v>
      </c>
      <c r="P1342" s="10">
        <v>8.6081000000000003</v>
      </c>
      <c r="Q1342" s="10">
        <v>10.7685</v>
      </c>
    </row>
    <row r="1343" spans="1:17" x14ac:dyDescent="0.2">
      <c r="A1343">
        <v>1339</v>
      </c>
      <c r="B1343" s="10">
        <v>3.1014000000000004</v>
      </c>
      <c r="C1343" s="10">
        <v>6.6304020805462294</v>
      </c>
      <c r="D1343" s="10">
        <v>3.8250000000000002</v>
      </c>
      <c r="E1343" s="10">
        <v>4.8883749999999999</v>
      </c>
      <c r="F1343" s="10">
        <v>4.258285714285714</v>
      </c>
      <c r="G1343" s="10">
        <v>6.5179999999999998</v>
      </c>
      <c r="H1343" s="10">
        <v>5.1913400000000003</v>
      </c>
      <c r="I1343" s="10">
        <v>5.8992500000000003</v>
      </c>
      <c r="J1343" s="10">
        <v>5.3976250000000006</v>
      </c>
      <c r="K1343" s="10">
        <v>10.1838</v>
      </c>
      <c r="L1343" s="10">
        <v>6.2500499999999999</v>
      </c>
      <c r="M1343" s="10">
        <v>7.7959999999999994</v>
      </c>
      <c r="N1343" s="10">
        <v>7.0365000000000002</v>
      </c>
      <c r="O1343" s="10">
        <v>14.371</v>
      </c>
      <c r="P1343" s="10">
        <v>8.6125500000000006</v>
      </c>
      <c r="Q1343" s="10">
        <v>10.774249999999999</v>
      </c>
    </row>
    <row r="1344" spans="1:17" x14ac:dyDescent="0.2">
      <c r="A1344">
        <v>1340</v>
      </c>
      <c r="B1344" s="10">
        <v>3.1030000000000002</v>
      </c>
      <c r="C1344" s="10">
        <v>6.6343419301809545</v>
      </c>
      <c r="D1344" s="10">
        <v>3.827</v>
      </c>
      <c r="E1344" s="10">
        <v>4.891</v>
      </c>
      <c r="F1344" s="10">
        <v>4.26</v>
      </c>
      <c r="G1344" s="10">
        <v>6.52</v>
      </c>
      <c r="H1344" s="10">
        <v>5.1920000000000002</v>
      </c>
      <c r="I1344" s="10">
        <v>5.9</v>
      </c>
      <c r="J1344" s="10">
        <v>5.4</v>
      </c>
      <c r="K1344" s="10">
        <v>10.19</v>
      </c>
      <c r="L1344" s="10">
        <v>6.2530000000000001</v>
      </c>
      <c r="M1344" s="10">
        <v>7.8</v>
      </c>
      <c r="N1344" s="10">
        <v>7.04</v>
      </c>
      <c r="O1344" s="10">
        <v>14.38</v>
      </c>
      <c r="P1344" s="10">
        <v>8.6170000000000009</v>
      </c>
      <c r="Q1344" s="10">
        <v>10.78</v>
      </c>
    </row>
    <row r="1345" spans="1:17" x14ac:dyDescent="0.2">
      <c r="A1345">
        <v>1341</v>
      </c>
      <c r="B1345" s="10">
        <v>3.1039333333333334</v>
      </c>
      <c r="C1345" s="10">
        <v>6.6382215427666944</v>
      </c>
      <c r="D1345" s="10">
        <v>3.8281666666666667</v>
      </c>
      <c r="E1345" s="10">
        <v>4.8925333333333336</v>
      </c>
      <c r="F1345" s="10">
        <v>4.2622857142857145</v>
      </c>
      <c r="G1345" s="10">
        <v>6.5229999999999997</v>
      </c>
      <c r="H1345" s="10">
        <v>5.1933199999999999</v>
      </c>
      <c r="I1345" s="10">
        <v>5.9015000000000004</v>
      </c>
      <c r="J1345" s="10">
        <v>5.4015000000000004</v>
      </c>
      <c r="K1345" s="10">
        <v>10.194699999999999</v>
      </c>
      <c r="L1345" s="10">
        <v>6.2548500000000002</v>
      </c>
      <c r="M1345" s="10">
        <v>7.8025000000000002</v>
      </c>
      <c r="N1345" s="10">
        <v>7.0419999999999998</v>
      </c>
      <c r="O1345" s="10">
        <v>14.387</v>
      </c>
      <c r="P1345" s="10">
        <v>8.6193500000000007</v>
      </c>
      <c r="Q1345" s="10">
        <v>10.782833333333333</v>
      </c>
    </row>
    <row r="1346" spans="1:17" x14ac:dyDescent="0.2">
      <c r="A1346">
        <v>1342</v>
      </c>
      <c r="B1346" s="10">
        <v>3.1048666666666667</v>
      </c>
      <c r="C1346" s="10">
        <v>6.6421011553524334</v>
      </c>
      <c r="D1346" s="10">
        <v>3.8293333333333335</v>
      </c>
      <c r="E1346" s="10">
        <v>4.8940666666666663</v>
      </c>
      <c r="F1346" s="10">
        <v>4.2645714285714282</v>
      </c>
      <c r="G1346" s="10">
        <v>6.5259999999999998</v>
      </c>
      <c r="H1346" s="10">
        <v>5.1946400000000006</v>
      </c>
      <c r="I1346" s="10">
        <v>5.9030000000000005</v>
      </c>
      <c r="J1346" s="10">
        <v>5.4030000000000005</v>
      </c>
      <c r="K1346" s="10">
        <v>10.199399999999999</v>
      </c>
      <c r="L1346" s="10">
        <v>6.2567000000000004</v>
      </c>
      <c r="M1346" s="10">
        <v>7.8049999999999997</v>
      </c>
      <c r="N1346" s="10">
        <v>7.0440000000000005</v>
      </c>
      <c r="O1346" s="10">
        <v>14.394</v>
      </c>
      <c r="P1346" s="10">
        <v>8.6217000000000006</v>
      </c>
      <c r="Q1346" s="10">
        <v>10.785666666666666</v>
      </c>
    </row>
    <row r="1347" spans="1:17" x14ac:dyDescent="0.2">
      <c r="A1347">
        <v>1343</v>
      </c>
      <c r="B1347" s="10">
        <v>3.1058000000000003</v>
      </c>
      <c r="C1347" s="10">
        <v>6.6459807679381733</v>
      </c>
      <c r="D1347" s="10">
        <v>3.8304999999999998</v>
      </c>
      <c r="E1347" s="10">
        <v>4.8956</v>
      </c>
      <c r="F1347" s="10">
        <v>4.2668571428571429</v>
      </c>
      <c r="G1347" s="10">
        <v>6.5289999999999999</v>
      </c>
      <c r="H1347" s="10">
        <v>5.1959600000000004</v>
      </c>
      <c r="I1347" s="10">
        <v>5.9045000000000005</v>
      </c>
      <c r="J1347" s="10">
        <v>5.4045000000000005</v>
      </c>
      <c r="K1347" s="10">
        <v>10.2041</v>
      </c>
      <c r="L1347" s="10">
        <v>6.2585500000000005</v>
      </c>
      <c r="M1347" s="10">
        <v>7.8075000000000001</v>
      </c>
      <c r="N1347" s="10">
        <v>7.0460000000000003</v>
      </c>
      <c r="O1347" s="10">
        <v>14.401</v>
      </c>
      <c r="P1347" s="10">
        <v>8.6240500000000004</v>
      </c>
      <c r="Q1347" s="10">
        <v>10.788499999999999</v>
      </c>
    </row>
    <row r="1348" spans="1:17" x14ac:dyDescent="0.2">
      <c r="A1348">
        <v>1344</v>
      </c>
      <c r="B1348" s="10">
        <v>3.1067333333333336</v>
      </c>
      <c r="C1348" s="10">
        <v>6.6498603805239123</v>
      </c>
      <c r="D1348" s="10">
        <v>3.8316666666666666</v>
      </c>
      <c r="E1348" s="10">
        <v>4.8971333333333336</v>
      </c>
      <c r="F1348" s="10">
        <v>4.2691428571428567</v>
      </c>
      <c r="G1348" s="10">
        <v>6.532</v>
      </c>
      <c r="H1348" s="10">
        <v>5.1972800000000001</v>
      </c>
      <c r="I1348" s="10">
        <v>5.9060000000000006</v>
      </c>
      <c r="J1348" s="10">
        <v>5.4060000000000006</v>
      </c>
      <c r="K1348" s="10">
        <v>10.2088</v>
      </c>
      <c r="L1348" s="10">
        <v>6.2603999999999997</v>
      </c>
      <c r="M1348" s="10">
        <v>7.81</v>
      </c>
      <c r="N1348" s="10">
        <v>7.048</v>
      </c>
      <c r="O1348" s="10">
        <v>14.407999999999999</v>
      </c>
      <c r="P1348" s="10">
        <v>8.6264000000000003</v>
      </c>
      <c r="Q1348" s="10">
        <v>10.791333333333332</v>
      </c>
    </row>
    <row r="1349" spans="1:17" x14ac:dyDescent="0.2">
      <c r="A1349">
        <v>1345</v>
      </c>
      <c r="B1349" s="10">
        <v>3.1076666666666668</v>
      </c>
      <c r="C1349" s="10">
        <v>6.6537399931096521</v>
      </c>
      <c r="D1349" s="10">
        <v>3.8328333333333333</v>
      </c>
      <c r="E1349" s="10">
        <v>4.8986666666666663</v>
      </c>
      <c r="F1349" s="10">
        <v>4.2714285714285714</v>
      </c>
      <c r="G1349" s="10">
        <v>6.5350000000000001</v>
      </c>
      <c r="H1349" s="10">
        <v>5.1985999999999999</v>
      </c>
      <c r="I1349" s="10">
        <v>5.9075000000000006</v>
      </c>
      <c r="J1349" s="10">
        <v>5.4075000000000006</v>
      </c>
      <c r="K1349" s="10">
        <v>10.2135</v>
      </c>
      <c r="L1349" s="10">
        <v>6.2622499999999999</v>
      </c>
      <c r="M1349" s="10">
        <v>7.8125</v>
      </c>
      <c r="N1349" s="10">
        <v>7.05</v>
      </c>
      <c r="O1349" s="10">
        <v>14.414999999999999</v>
      </c>
      <c r="P1349" s="10">
        <v>8.6287500000000001</v>
      </c>
      <c r="Q1349" s="10">
        <v>10.794166666666666</v>
      </c>
    </row>
    <row r="1350" spans="1:17" x14ac:dyDescent="0.2">
      <c r="A1350">
        <v>1346</v>
      </c>
      <c r="B1350" s="10">
        <v>3.1086</v>
      </c>
      <c r="C1350" s="10">
        <v>6.657619605695392</v>
      </c>
      <c r="D1350" s="10">
        <v>3.8340000000000001</v>
      </c>
      <c r="E1350" s="10">
        <v>4.9001999999999999</v>
      </c>
      <c r="F1350" s="10">
        <v>4.2737142857142851</v>
      </c>
      <c r="G1350" s="10">
        <v>6.5379999999999994</v>
      </c>
      <c r="H1350" s="10">
        <v>5.1999200000000005</v>
      </c>
      <c r="I1350" s="10">
        <v>5.9090000000000007</v>
      </c>
      <c r="J1350" s="10">
        <v>5.4090000000000007</v>
      </c>
      <c r="K1350" s="10">
        <v>10.2182</v>
      </c>
      <c r="L1350" s="10">
        <v>6.2641</v>
      </c>
      <c r="M1350" s="10">
        <v>7.8149999999999995</v>
      </c>
      <c r="N1350" s="10">
        <v>7.0519999999999996</v>
      </c>
      <c r="O1350" s="10">
        <v>14.422000000000001</v>
      </c>
      <c r="P1350" s="10">
        <v>8.6311</v>
      </c>
      <c r="Q1350" s="10">
        <v>10.796999999999999</v>
      </c>
    </row>
    <row r="1351" spans="1:17" x14ac:dyDescent="0.2">
      <c r="A1351">
        <v>1347</v>
      </c>
      <c r="B1351" s="10">
        <v>3.1095333333333337</v>
      </c>
      <c r="C1351" s="10">
        <v>6.661499218281131</v>
      </c>
      <c r="D1351" s="10">
        <v>3.8351666666666664</v>
      </c>
      <c r="E1351" s="10">
        <v>4.9017333333333335</v>
      </c>
      <c r="F1351" s="10">
        <v>4.2759999999999998</v>
      </c>
      <c r="G1351" s="10">
        <v>6.5409999999999995</v>
      </c>
      <c r="H1351" s="10">
        <v>5.2012400000000003</v>
      </c>
      <c r="I1351" s="10">
        <v>5.9105000000000008</v>
      </c>
      <c r="J1351" s="10">
        <v>5.4105000000000008</v>
      </c>
      <c r="K1351" s="10">
        <v>10.222899999999999</v>
      </c>
      <c r="L1351" s="10">
        <v>6.2659500000000001</v>
      </c>
      <c r="M1351" s="10">
        <v>7.8174999999999999</v>
      </c>
      <c r="N1351" s="10">
        <v>7.0540000000000003</v>
      </c>
      <c r="O1351" s="10">
        <v>14.429</v>
      </c>
      <c r="P1351" s="10">
        <v>8.6334499999999998</v>
      </c>
      <c r="Q1351" s="10">
        <v>10.799833333333332</v>
      </c>
    </row>
    <row r="1352" spans="1:17" x14ac:dyDescent="0.2">
      <c r="A1352">
        <v>1348</v>
      </c>
      <c r="B1352" s="10">
        <v>3.1104666666666669</v>
      </c>
      <c r="C1352" s="10">
        <v>6.6653788308668709</v>
      </c>
      <c r="D1352" s="10">
        <v>3.8363333333333332</v>
      </c>
      <c r="E1352" s="10">
        <v>4.9032666666666662</v>
      </c>
      <c r="F1352" s="10">
        <v>4.2782857142857145</v>
      </c>
      <c r="G1352" s="10">
        <v>6.5439999999999996</v>
      </c>
      <c r="H1352" s="10">
        <v>5.2025600000000001</v>
      </c>
      <c r="I1352" s="10">
        <v>5.9119999999999999</v>
      </c>
      <c r="J1352" s="10">
        <v>5.4119999999999999</v>
      </c>
      <c r="K1352" s="10">
        <v>10.227600000000001</v>
      </c>
      <c r="L1352" s="10">
        <v>6.2678000000000003</v>
      </c>
      <c r="M1352" s="10">
        <v>7.82</v>
      </c>
      <c r="N1352" s="10">
        <v>7.056</v>
      </c>
      <c r="O1352" s="10">
        <v>14.436</v>
      </c>
      <c r="P1352" s="10">
        <v>8.6358000000000015</v>
      </c>
      <c r="Q1352" s="10">
        <v>10.802666666666665</v>
      </c>
    </row>
    <row r="1353" spans="1:17" x14ac:dyDescent="0.2">
      <c r="A1353">
        <v>1349</v>
      </c>
      <c r="B1353" s="10">
        <v>3.1114000000000002</v>
      </c>
      <c r="C1353" s="10">
        <v>6.6692584434526099</v>
      </c>
      <c r="D1353" s="10">
        <v>3.8374999999999999</v>
      </c>
      <c r="E1353" s="10">
        <v>4.9047999999999998</v>
      </c>
      <c r="F1353" s="10">
        <v>4.2805714285714282</v>
      </c>
      <c r="G1353" s="10">
        <v>6.5469999999999997</v>
      </c>
      <c r="H1353" s="10">
        <v>5.2038799999999998</v>
      </c>
      <c r="I1353" s="10">
        <v>5.9135</v>
      </c>
      <c r="J1353" s="10">
        <v>5.4135</v>
      </c>
      <c r="K1353" s="10">
        <v>10.2323</v>
      </c>
      <c r="L1353" s="10">
        <v>6.2696500000000004</v>
      </c>
      <c r="M1353" s="10">
        <v>7.8224999999999998</v>
      </c>
      <c r="N1353" s="10">
        <v>7.0579999999999998</v>
      </c>
      <c r="O1353" s="10">
        <v>14.443</v>
      </c>
      <c r="P1353" s="10">
        <v>8.6381500000000013</v>
      </c>
      <c r="Q1353" s="10">
        <v>10.805499999999999</v>
      </c>
    </row>
    <row r="1354" spans="1:17" x14ac:dyDescent="0.2">
      <c r="A1354">
        <v>1350</v>
      </c>
      <c r="B1354" s="10">
        <v>3.1123333333333334</v>
      </c>
      <c r="C1354" s="10">
        <v>6.6731380560383498</v>
      </c>
      <c r="D1354" s="10">
        <v>3.8386666666666667</v>
      </c>
      <c r="E1354" s="10">
        <v>4.9063333333333334</v>
      </c>
      <c r="F1354" s="10">
        <v>4.2828571428571429</v>
      </c>
      <c r="G1354" s="10">
        <v>6.55</v>
      </c>
      <c r="H1354" s="10">
        <v>5.2052000000000005</v>
      </c>
      <c r="I1354" s="10">
        <v>5.915</v>
      </c>
      <c r="J1354" s="10">
        <v>5.415</v>
      </c>
      <c r="K1354" s="10">
        <v>10.237</v>
      </c>
      <c r="L1354" s="10">
        <v>6.2714999999999996</v>
      </c>
      <c r="M1354" s="10">
        <v>7.8250000000000002</v>
      </c>
      <c r="N1354" s="10">
        <v>7.0600000000000005</v>
      </c>
      <c r="O1354" s="10">
        <v>14.45</v>
      </c>
      <c r="P1354" s="10">
        <v>8.6405000000000012</v>
      </c>
      <c r="Q1354" s="10">
        <v>10.808333333333334</v>
      </c>
    </row>
    <row r="1355" spans="1:17" x14ac:dyDescent="0.2">
      <c r="A1355">
        <v>1351</v>
      </c>
      <c r="B1355" s="10">
        <v>3.1132666666666666</v>
      </c>
      <c r="C1355" s="10">
        <v>6.6769613294273595</v>
      </c>
      <c r="D1355" s="10">
        <v>3.8398333333333334</v>
      </c>
      <c r="E1355" s="10">
        <v>4.907866666666667</v>
      </c>
      <c r="F1355" s="10">
        <v>4.2851428571428567</v>
      </c>
      <c r="G1355" s="10">
        <v>6.5519999999999996</v>
      </c>
      <c r="H1355" s="10">
        <v>5.2065200000000003</v>
      </c>
      <c r="I1355" s="10">
        <v>5.9165000000000001</v>
      </c>
      <c r="J1355" s="10">
        <v>5.4165000000000001</v>
      </c>
      <c r="K1355" s="10">
        <v>10.2416</v>
      </c>
      <c r="L1355" s="10">
        <v>6.2733499999999998</v>
      </c>
      <c r="M1355" s="10">
        <v>7.8274999999999997</v>
      </c>
      <c r="N1355" s="10">
        <v>7.0620000000000003</v>
      </c>
      <c r="O1355" s="10">
        <v>14.456999999999999</v>
      </c>
      <c r="P1355" s="10">
        <v>8.642850000000001</v>
      </c>
      <c r="Q1355" s="10">
        <v>10.811166666666667</v>
      </c>
    </row>
    <row r="1356" spans="1:17" x14ac:dyDescent="0.2">
      <c r="A1356">
        <v>1352</v>
      </c>
      <c r="B1356" s="10">
        <v>3.1142000000000003</v>
      </c>
      <c r="C1356" s="10">
        <v>6.6807846028163693</v>
      </c>
      <c r="D1356" s="10">
        <v>3.8409999999999997</v>
      </c>
      <c r="E1356" s="10">
        <v>4.9093999999999998</v>
      </c>
      <c r="F1356" s="10">
        <v>4.2874285714285714</v>
      </c>
      <c r="G1356" s="10">
        <v>6.5540000000000003</v>
      </c>
      <c r="H1356" s="10">
        <v>5.20784</v>
      </c>
      <c r="I1356" s="10">
        <v>5.9180000000000001</v>
      </c>
      <c r="J1356" s="10">
        <v>5.4180000000000001</v>
      </c>
      <c r="K1356" s="10">
        <v>10.2462</v>
      </c>
      <c r="L1356" s="10">
        <v>6.2751999999999999</v>
      </c>
      <c r="M1356" s="10">
        <v>7.83</v>
      </c>
      <c r="N1356" s="10">
        <v>7.0640000000000001</v>
      </c>
      <c r="O1356" s="10">
        <v>14.463999999999999</v>
      </c>
      <c r="P1356" s="10">
        <v>8.6452000000000009</v>
      </c>
      <c r="Q1356" s="10">
        <v>10.814</v>
      </c>
    </row>
    <row r="1357" spans="1:17" x14ac:dyDescent="0.2">
      <c r="A1357">
        <v>1353</v>
      </c>
      <c r="B1357" s="10">
        <v>3.1151333333333335</v>
      </c>
      <c r="C1357" s="10">
        <v>6.6846078762053791</v>
      </c>
      <c r="D1357" s="10">
        <v>3.8421666666666665</v>
      </c>
      <c r="E1357" s="10">
        <v>4.9109333333333334</v>
      </c>
      <c r="F1357" s="10">
        <v>4.2897142857142851</v>
      </c>
      <c r="G1357" s="10">
        <v>6.556</v>
      </c>
      <c r="H1357" s="10">
        <v>5.2091599999999998</v>
      </c>
      <c r="I1357" s="10">
        <v>5.9195000000000002</v>
      </c>
      <c r="J1357" s="10">
        <v>5.4195000000000002</v>
      </c>
      <c r="K1357" s="10">
        <v>10.2508</v>
      </c>
      <c r="L1357" s="10">
        <v>6.27705</v>
      </c>
      <c r="M1357" s="10">
        <v>7.8324999999999996</v>
      </c>
      <c r="N1357" s="10">
        <v>7.0659999999999998</v>
      </c>
      <c r="O1357" s="10">
        <v>14.471</v>
      </c>
      <c r="P1357" s="10">
        <v>8.6475500000000007</v>
      </c>
      <c r="Q1357" s="10">
        <v>10.816833333333333</v>
      </c>
    </row>
    <row r="1358" spans="1:17" x14ac:dyDescent="0.2">
      <c r="A1358">
        <v>1354</v>
      </c>
      <c r="B1358" s="10">
        <v>3.1160666666666668</v>
      </c>
      <c r="C1358" s="10">
        <v>6.6884311495943889</v>
      </c>
      <c r="D1358" s="10">
        <v>3.8433333333333333</v>
      </c>
      <c r="E1358" s="10">
        <v>4.912466666666667</v>
      </c>
      <c r="F1358" s="10">
        <v>4.2919999999999998</v>
      </c>
      <c r="G1358" s="10">
        <v>6.5579999999999998</v>
      </c>
      <c r="H1358" s="10">
        <v>5.2104800000000004</v>
      </c>
      <c r="I1358" s="10">
        <v>5.9210000000000003</v>
      </c>
      <c r="J1358" s="10">
        <v>5.4210000000000003</v>
      </c>
      <c r="K1358" s="10">
        <v>10.2554</v>
      </c>
      <c r="L1358" s="10">
        <v>6.2789000000000001</v>
      </c>
      <c r="M1358" s="10">
        <v>7.835</v>
      </c>
      <c r="N1358" s="10">
        <v>7.0679999999999996</v>
      </c>
      <c r="O1358" s="10">
        <v>14.478</v>
      </c>
      <c r="P1358" s="10">
        <v>8.6499000000000006</v>
      </c>
      <c r="Q1358" s="10">
        <v>10.819666666666667</v>
      </c>
    </row>
    <row r="1359" spans="1:17" x14ac:dyDescent="0.2">
      <c r="A1359">
        <v>1355</v>
      </c>
      <c r="B1359" s="10">
        <v>3.117</v>
      </c>
      <c r="C1359" s="10">
        <v>6.6922544229833987</v>
      </c>
      <c r="D1359" s="10">
        <v>3.8445</v>
      </c>
      <c r="E1359" s="10">
        <v>4.9139999999999997</v>
      </c>
      <c r="F1359" s="10">
        <v>4.2942857142857145</v>
      </c>
      <c r="G1359" s="10">
        <v>6.5600000000000005</v>
      </c>
      <c r="H1359" s="10">
        <v>5.2118000000000002</v>
      </c>
      <c r="I1359" s="10">
        <v>5.9225000000000003</v>
      </c>
      <c r="J1359" s="10">
        <v>5.4225000000000003</v>
      </c>
      <c r="K1359" s="10">
        <v>10.26</v>
      </c>
      <c r="L1359" s="10">
        <v>6.2807500000000003</v>
      </c>
      <c r="M1359" s="10">
        <v>7.8375000000000004</v>
      </c>
      <c r="N1359" s="10">
        <v>7.07</v>
      </c>
      <c r="O1359" s="10">
        <v>14.484999999999999</v>
      </c>
      <c r="P1359" s="10">
        <v>8.6522500000000004</v>
      </c>
      <c r="Q1359" s="10">
        <v>10.8225</v>
      </c>
    </row>
    <row r="1360" spans="1:17" x14ac:dyDescent="0.2">
      <c r="A1360">
        <v>1356</v>
      </c>
      <c r="B1360" s="10">
        <v>3.1179333333333332</v>
      </c>
      <c r="C1360" s="10">
        <v>6.6960776963724085</v>
      </c>
      <c r="D1360" s="10">
        <v>3.8456666666666668</v>
      </c>
      <c r="E1360" s="10">
        <v>4.9155333333333333</v>
      </c>
      <c r="F1360" s="10">
        <v>4.2965714285714283</v>
      </c>
      <c r="G1360" s="10">
        <v>6.5620000000000003</v>
      </c>
      <c r="H1360" s="10">
        <v>5.21312</v>
      </c>
      <c r="I1360" s="10">
        <v>5.9240000000000004</v>
      </c>
      <c r="J1360" s="10">
        <v>5.4240000000000004</v>
      </c>
      <c r="K1360" s="10">
        <v>10.2646</v>
      </c>
      <c r="L1360" s="10">
        <v>6.2826000000000004</v>
      </c>
      <c r="M1360" s="10">
        <v>7.84</v>
      </c>
      <c r="N1360" s="10">
        <v>7.0720000000000001</v>
      </c>
      <c r="O1360" s="10">
        <v>14.491999999999999</v>
      </c>
      <c r="P1360" s="10">
        <v>8.6546000000000003</v>
      </c>
      <c r="Q1360" s="10">
        <v>10.825333333333333</v>
      </c>
    </row>
    <row r="1361" spans="1:17" x14ac:dyDescent="0.2">
      <c r="A1361">
        <v>1357</v>
      </c>
      <c r="B1361" s="10">
        <v>3.1188666666666669</v>
      </c>
      <c r="C1361" s="10">
        <v>6.6999009697614182</v>
      </c>
      <c r="D1361" s="10">
        <v>3.8468333333333331</v>
      </c>
      <c r="E1361" s="10">
        <v>4.9170666666666669</v>
      </c>
      <c r="F1361" s="10">
        <v>4.2988571428571429</v>
      </c>
      <c r="G1361" s="10">
        <v>6.5640000000000001</v>
      </c>
      <c r="H1361" s="10">
        <v>5.2144400000000006</v>
      </c>
      <c r="I1361" s="10">
        <v>5.9255000000000004</v>
      </c>
      <c r="J1361" s="10">
        <v>5.4255000000000004</v>
      </c>
      <c r="K1361" s="10">
        <v>10.2692</v>
      </c>
      <c r="L1361" s="10">
        <v>6.2844499999999996</v>
      </c>
      <c r="M1361" s="10">
        <v>7.8425000000000002</v>
      </c>
      <c r="N1361" s="10">
        <v>7.0739999999999998</v>
      </c>
      <c r="O1361" s="10">
        <v>14.498999999999999</v>
      </c>
      <c r="P1361" s="10">
        <v>8.6569500000000001</v>
      </c>
      <c r="Q1361" s="10">
        <v>10.828166666666666</v>
      </c>
    </row>
    <row r="1362" spans="1:17" x14ac:dyDescent="0.2">
      <c r="A1362">
        <v>1358</v>
      </c>
      <c r="B1362" s="10">
        <v>3.1198000000000001</v>
      </c>
      <c r="C1362" s="10">
        <v>6.703724243150428</v>
      </c>
      <c r="D1362" s="10">
        <v>3.8479999999999999</v>
      </c>
      <c r="E1362" s="10">
        <v>4.9185999999999996</v>
      </c>
      <c r="F1362" s="10">
        <v>4.3011428571428567</v>
      </c>
      <c r="G1362" s="10">
        <v>6.5659999999999998</v>
      </c>
      <c r="H1362" s="10">
        <v>5.2157600000000004</v>
      </c>
      <c r="I1362" s="10">
        <v>5.9270000000000005</v>
      </c>
      <c r="J1362" s="10">
        <v>5.4270000000000005</v>
      </c>
      <c r="K1362" s="10">
        <v>10.2738</v>
      </c>
      <c r="L1362" s="10">
        <v>6.2862999999999998</v>
      </c>
      <c r="M1362" s="10">
        <v>7.8449999999999998</v>
      </c>
      <c r="N1362" s="10">
        <v>7.0760000000000005</v>
      </c>
      <c r="O1362" s="10">
        <v>14.506</v>
      </c>
      <c r="P1362" s="10">
        <v>8.6593</v>
      </c>
      <c r="Q1362" s="10">
        <v>10.831</v>
      </c>
    </row>
    <row r="1363" spans="1:17" x14ac:dyDescent="0.2">
      <c r="A1363">
        <v>1359</v>
      </c>
      <c r="B1363" s="10">
        <v>3.1207333333333334</v>
      </c>
      <c r="C1363" s="10">
        <v>6.7075475165394378</v>
      </c>
      <c r="D1363" s="10">
        <v>3.8491666666666666</v>
      </c>
      <c r="E1363" s="10">
        <v>4.9201333333333332</v>
      </c>
      <c r="F1363" s="10">
        <v>4.3034285714285714</v>
      </c>
      <c r="G1363" s="10">
        <v>6.5680000000000005</v>
      </c>
      <c r="H1363" s="10">
        <v>5.2170800000000002</v>
      </c>
      <c r="I1363" s="10">
        <v>5.9285000000000005</v>
      </c>
      <c r="J1363" s="10">
        <v>5.4285000000000005</v>
      </c>
      <c r="K1363" s="10">
        <v>10.2784</v>
      </c>
      <c r="L1363" s="10">
        <v>6.2881499999999999</v>
      </c>
      <c r="M1363" s="10">
        <v>7.8475000000000001</v>
      </c>
      <c r="N1363" s="10">
        <v>7.0780000000000003</v>
      </c>
      <c r="O1363" s="10">
        <v>14.513</v>
      </c>
      <c r="P1363" s="10">
        <v>8.6616499999999998</v>
      </c>
      <c r="Q1363" s="10">
        <v>10.833833333333333</v>
      </c>
    </row>
    <row r="1364" spans="1:17" x14ac:dyDescent="0.2">
      <c r="A1364">
        <v>1360</v>
      </c>
      <c r="B1364" s="10">
        <v>3.1216666666666666</v>
      </c>
      <c r="C1364" s="10">
        <v>6.7113707899284476</v>
      </c>
      <c r="D1364" s="10">
        <v>3.8503333333333334</v>
      </c>
      <c r="E1364" s="10">
        <v>4.9216666666666669</v>
      </c>
      <c r="F1364" s="10">
        <v>4.3057142857142852</v>
      </c>
      <c r="G1364" s="10">
        <v>6.57</v>
      </c>
      <c r="H1364" s="10">
        <v>5.2183999999999999</v>
      </c>
      <c r="I1364" s="10">
        <v>5.9300000000000006</v>
      </c>
      <c r="J1364" s="10">
        <v>5.4300000000000006</v>
      </c>
      <c r="K1364" s="10">
        <v>10.282999999999999</v>
      </c>
      <c r="L1364" s="10">
        <v>6.29</v>
      </c>
      <c r="M1364" s="10">
        <v>7.85</v>
      </c>
      <c r="N1364" s="10">
        <v>7.08</v>
      </c>
      <c r="O1364" s="10">
        <v>14.52</v>
      </c>
      <c r="P1364" s="10">
        <v>8.6639999999999997</v>
      </c>
      <c r="Q1364" s="10">
        <v>10.836666666666666</v>
      </c>
    </row>
    <row r="1365" spans="1:17" x14ac:dyDescent="0.2">
      <c r="A1365">
        <v>1361</v>
      </c>
      <c r="B1365" s="10">
        <v>3.1226000000000003</v>
      </c>
      <c r="C1365" s="10">
        <v>6.7151411954096876</v>
      </c>
      <c r="D1365" s="10">
        <v>3.8514999999999997</v>
      </c>
      <c r="E1365" s="10">
        <v>4.9231999999999996</v>
      </c>
      <c r="F1365" s="10">
        <v>4.3079999999999998</v>
      </c>
      <c r="G1365" s="10">
        <v>6.5720000000000001</v>
      </c>
      <c r="H1365" s="10">
        <v>5.2197200000000006</v>
      </c>
      <c r="I1365" s="10">
        <v>5.9315000000000007</v>
      </c>
      <c r="J1365" s="10">
        <v>5.4315000000000007</v>
      </c>
      <c r="K1365" s="10">
        <v>10.287699999999999</v>
      </c>
      <c r="L1365" s="10">
        <v>6.2918500000000002</v>
      </c>
      <c r="M1365" s="10">
        <v>7.8525</v>
      </c>
      <c r="N1365" s="10">
        <v>7.0819999999999999</v>
      </c>
      <c r="O1365" s="10">
        <v>14.526999999999999</v>
      </c>
      <c r="P1365" s="10">
        <v>8.6663499999999996</v>
      </c>
      <c r="Q1365" s="10">
        <v>10.839499999999999</v>
      </c>
    </row>
    <row r="1366" spans="1:17" x14ac:dyDescent="0.2">
      <c r="A1366">
        <v>1362</v>
      </c>
      <c r="B1366" s="10">
        <v>3.1235333333333335</v>
      </c>
      <c r="C1366" s="10">
        <v>6.7189116008909284</v>
      </c>
      <c r="D1366" s="10">
        <v>3.8526666666666665</v>
      </c>
      <c r="E1366" s="10">
        <v>4.9247333333333332</v>
      </c>
      <c r="F1366" s="10">
        <v>4.3102857142857145</v>
      </c>
      <c r="G1366" s="10">
        <v>6.5739999999999998</v>
      </c>
      <c r="H1366" s="10">
        <v>5.2210400000000003</v>
      </c>
      <c r="I1366" s="10">
        <v>5.9330000000000007</v>
      </c>
      <c r="J1366" s="10">
        <v>5.4330000000000007</v>
      </c>
      <c r="K1366" s="10">
        <v>10.292399999999999</v>
      </c>
      <c r="L1366" s="10">
        <v>6.2937000000000003</v>
      </c>
      <c r="M1366" s="10">
        <v>7.8549999999999995</v>
      </c>
      <c r="N1366" s="10">
        <v>7.0839999999999996</v>
      </c>
      <c r="O1366" s="10">
        <v>14.533999999999999</v>
      </c>
      <c r="P1366" s="10">
        <v>8.6686999999999994</v>
      </c>
      <c r="Q1366" s="10">
        <v>10.842333333333332</v>
      </c>
    </row>
    <row r="1367" spans="1:17" x14ac:dyDescent="0.2">
      <c r="A1367">
        <v>1363</v>
      </c>
      <c r="B1367" s="10">
        <v>3.1244666666666667</v>
      </c>
      <c r="C1367" s="10">
        <v>6.7226820063721684</v>
      </c>
      <c r="D1367" s="10">
        <v>3.8538333333333332</v>
      </c>
      <c r="E1367" s="10">
        <v>4.9262666666666668</v>
      </c>
      <c r="F1367" s="10">
        <v>4.3125714285714283</v>
      </c>
      <c r="G1367" s="10">
        <v>6.5760000000000005</v>
      </c>
      <c r="H1367" s="10">
        <v>5.2223600000000001</v>
      </c>
      <c r="I1367" s="10">
        <v>5.9344999999999999</v>
      </c>
      <c r="J1367" s="10">
        <v>5.4344999999999999</v>
      </c>
      <c r="K1367" s="10">
        <v>10.2971</v>
      </c>
      <c r="L1367" s="10">
        <v>6.2955500000000004</v>
      </c>
      <c r="M1367" s="10">
        <v>7.8574999999999999</v>
      </c>
      <c r="N1367" s="10">
        <v>7.0860000000000003</v>
      </c>
      <c r="O1367" s="10">
        <v>14.541</v>
      </c>
      <c r="P1367" s="10">
        <v>8.671050000000001</v>
      </c>
      <c r="Q1367" s="10">
        <v>10.845166666666666</v>
      </c>
    </row>
    <row r="1368" spans="1:17" x14ac:dyDescent="0.2">
      <c r="A1368">
        <v>1364</v>
      </c>
      <c r="B1368" s="10">
        <v>3.1254</v>
      </c>
      <c r="C1368" s="10">
        <v>6.7264524118534093</v>
      </c>
      <c r="D1368" s="10">
        <v>3.855</v>
      </c>
      <c r="E1368" s="10">
        <v>4.9277999999999995</v>
      </c>
      <c r="F1368" s="10">
        <v>4.3148571428571429</v>
      </c>
      <c r="G1368" s="10">
        <v>6.5780000000000003</v>
      </c>
      <c r="H1368" s="10">
        <v>5.2236799999999999</v>
      </c>
      <c r="I1368" s="10">
        <v>5.9359999999999999</v>
      </c>
      <c r="J1368" s="10">
        <v>5.4359999999999999</v>
      </c>
      <c r="K1368" s="10">
        <v>10.3018</v>
      </c>
      <c r="L1368" s="10">
        <v>6.2973999999999997</v>
      </c>
      <c r="M1368" s="10">
        <v>7.86</v>
      </c>
      <c r="N1368" s="10">
        <v>7.0880000000000001</v>
      </c>
      <c r="O1368" s="10">
        <v>14.548</v>
      </c>
      <c r="P1368" s="10">
        <v>8.6734000000000009</v>
      </c>
      <c r="Q1368" s="10">
        <v>10.847999999999999</v>
      </c>
    </row>
    <row r="1369" spans="1:17" x14ac:dyDescent="0.2">
      <c r="A1369">
        <v>1365</v>
      </c>
      <c r="B1369" s="10">
        <v>3.1263333333333332</v>
      </c>
      <c r="C1369" s="10">
        <v>6.7302228173346492</v>
      </c>
      <c r="D1369" s="10">
        <v>3.8561666666666667</v>
      </c>
      <c r="E1369" s="10">
        <v>4.9293333333333331</v>
      </c>
      <c r="F1369" s="10">
        <v>4.3171428571428567</v>
      </c>
      <c r="G1369" s="10">
        <v>6.58</v>
      </c>
      <c r="H1369" s="10">
        <v>5.2250000000000005</v>
      </c>
      <c r="I1369" s="10">
        <v>5.9375</v>
      </c>
      <c r="J1369" s="10">
        <v>5.4375</v>
      </c>
      <c r="K1369" s="10">
        <v>10.3065</v>
      </c>
      <c r="L1369" s="10">
        <v>6.2992499999999998</v>
      </c>
      <c r="M1369" s="10">
        <v>7.8624999999999998</v>
      </c>
      <c r="N1369" s="10">
        <v>7.09</v>
      </c>
      <c r="O1369" s="10">
        <v>14.555</v>
      </c>
      <c r="P1369" s="10">
        <v>8.6757500000000007</v>
      </c>
      <c r="Q1369" s="10">
        <v>10.850833333333332</v>
      </c>
    </row>
    <row r="1370" spans="1:17" x14ac:dyDescent="0.2">
      <c r="A1370">
        <v>1366</v>
      </c>
      <c r="B1370" s="10">
        <v>3.1272666666666669</v>
      </c>
      <c r="C1370" s="10">
        <v>6.7339932228158892</v>
      </c>
      <c r="D1370" s="10">
        <v>3.8573333333333331</v>
      </c>
      <c r="E1370" s="10">
        <v>4.9308666666666667</v>
      </c>
      <c r="F1370" s="10">
        <v>4.3194285714285714</v>
      </c>
      <c r="G1370" s="10">
        <v>6.5819999999999999</v>
      </c>
      <c r="H1370" s="10">
        <v>5.2263200000000003</v>
      </c>
      <c r="I1370" s="10">
        <v>5.9390000000000001</v>
      </c>
      <c r="J1370" s="10">
        <v>5.4390000000000001</v>
      </c>
      <c r="K1370" s="10">
        <v>10.311199999999999</v>
      </c>
      <c r="L1370" s="10">
        <v>6.3010999999999999</v>
      </c>
      <c r="M1370" s="10">
        <v>7.8650000000000002</v>
      </c>
      <c r="N1370" s="10">
        <v>7.0920000000000005</v>
      </c>
      <c r="O1370" s="10">
        <v>14.561999999999999</v>
      </c>
      <c r="P1370" s="10">
        <v>8.6781000000000006</v>
      </c>
      <c r="Q1370" s="10">
        <v>10.853666666666665</v>
      </c>
    </row>
    <row r="1371" spans="1:17" x14ac:dyDescent="0.2">
      <c r="A1371">
        <v>1367</v>
      </c>
      <c r="B1371" s="10">
        <v>3.1282000000000001</v>
      </c>
      <c r="C1371" s="10">
        <v>6.73776362829713</v>
      </c>
      <c r="D1371" s="10">
        <v>3.8584999999999998</v>
      </c>
      <c r="E1371" s="10">
        <v>4.9323999999999995</v>
      </c>
      <c r="F1371" s="10">
        <v>4.3217142857142852</v>
      </c>
      <c r="G1371" s="10">
        <v>6.5839999999999996</v>
      </c>
      <c r="H1371" s="10">
        <v>5.2276400000000001</v>
      </c>
      <c r="I1371" s="10">
        <v>5.9405000000000001</v>
      </c>
      <c r="J1371" s="10">
        <v>5.4405000000000001</v>
      </c>
      <c r="K1371" s="10">
        <v>10.315899999999999</v>
      </c>
      <c r="L1371" s="10">
        <v>6.3029500000000001</v>
      </c>
      <c r="M1371" s="10">
        <v>7.8674999999999997</v>
      </c>
      <c r="N1371" s="10">
        <v>7.0940000000000003</v>
      </c>
      <c r="O1371" s="10">
        <v>14.568999999999999</v>
      </c>
      <c r="P1371" s="10">
        <v>8.6804500000000004</v>
      </c>
      <c r="Q1371" s="10">
        <v>10.856499999999999</v>
      </c>
    </row>
    <row r="1372" spans="1:17" x14ac:dyDescent="0.2">
      <c r="A1372">
        <v>1368</v>
      </c>
      <c r="B1372" s="10">
        <v>3.1291333333333333</v>
      </c>
      <c r="C1372" s="10">
        <v>6.74153403377837</v>
      </c>
      <c r="D1372" s="10">
        <v>3.8596666666666666</v>
      </c>
      <c r="E1372" s="10">
        <v>4.9339333333333331</v>
      </c>
      <c r="F1372" s="10">
        <v>4.3239999999999998</v>
      </c>
      <c r="G1372" s="10">
        <v>6.5860000000000003</v>
      </c>
      <c r="H1372" s="10">
        <v>5.2289599999999998</v>
      </c>
      <c r="I1372" s="10">
        <v>5.9420000000000002</v>
      </c>
      <c r="J1372" s="10">
        <v>5.4420000000000002</v>
      </c>
      <c r="K1372" s="10">
        <v>10.320600000000001</v>
      </c>
      <c r="L1372" s="10">
        <v>6.3048000000000002</v>
      </c>
      <c r="M1372" s="10">
        <v>7.87</v>
      </c>
      <c r="N1372" s="10">
        <v>7.0960000000000001</v>
      </c>
      <c r="O1372" s="10">
        <v>14.576000000000001</v>
      </c>
      <c r="P1372" s="10">
        <v>8.6828000000000003</v>
      </c>
      <c r="Q1372" s="10">
        <v>10.859333333333332</v>
      </c>
    </row>
    <row r="1373" spans="1:17" x14ac:dyDescent="0.2">
      <c r="A1373">
        <v>1369</v>
      </c>
      <c r="B1373" s="10">
        <v>3.1300666666666666</v>
      </c>
      <c r="C1373" s="10">
        <v>6.7453044392596109</v>
      </c>
      <c r="D1373" s="10">
        <v>3.8608333333333333</v>
      </c>
      <c r="E1373" s="10">
        <v>4.9354666666666667</v>
      </c>
      <c r="F1373" s="10">
        <v>4.3262857142857145</v>
      </c>
      <c r="G1373" s="10">
        <v>6.5880000000000001</v>
      </c>
      <c r="H1373" s="10">
        <v>5.2302800000000005</v>
      </c>
      <c r="I1373" s="10">
        <v>5.9435000000000002</v>
      </c>
      <c r="J1373" s="10">
        <v>5.4435000000000002</v>
      </c>
      <c r="K1373" s="10">
        <v>10.3253</v>
      </c>
      <c r="L1373" s="10">
        <v>6.3066500000000003</v>
      </c>
      <c r="M1373" s="10">
        <v>7.8724999999999996</v>
      </c>
      <c r="N1373" s="10">
        <v>7.0979999999999999</v>
      </c>
      <c r="O1373" s="10">
        <v>14.583</v>
      </c>
      <c r="P1373" s="10">
        <v>8.6851500000000001</v>
      </c>
      <c r="Q1373" s="10">
        <v>10.862166666666665</v>
      </c>
    </row>
    <row r="1374" spans="1:17" x14ac:dyDescent="0.2">
      <c r="A1374">
        <v>1370</v>
      </c>
      <c r="B1374" s="10">
        <v>3.1310000000000002</v>
      </c>
      <c r="C1374" s="10">
        <v>6.7490748447408508</v>
      </c>
      <c r="D1374" s="10">
        <v>3.8620000000000001</v>
      </c>
      <c r="E1374" s="10">
        <v>4.9369999999999994</v>
      </c>
      <c r="F1374" s="10">
        <v>4.3285714285714283</v>
      </c>
      <c r="G1374" s="10">
        <v>6.59</v>
      </c>
      <c r="H1374" s="10">
        <v>5.2316000000000003</v>
      </c>
      <c r="I1374" s="10">
        <v>5.9450000000000003</v>
      </c>
      <c r="J1374" s="10">
        <v>5.4450000000000003</v>
      </c>
      <c r="K1374" s="10">
        <v>10.33</v>
      </c>
      <c r="L1374" s="10">
        <v>6.3085000000000004</v>
      </c>
      <c r="M1374" s="10">
        <v>7.875</v>
      </c>
      <c r="N1374" s="10">
        <v>7.1</v>
      </c>
      <c r="O1374" s="10">
        <v>14.59</v>
      </c>
      <c r="P1374" s="10">
        <v>8.6875</v>
      </c>
      <c r="Q1374" s="10">
        <v>10.864999999999998</v>
      </c>
    </row>
    <row r="1375" spans="1:17" x14ac:dyDescent="0.2">
      <c r="A1375">
        <v>1371</v>
      </c>
      <c r="B1375" s="10">
        <v>3.1319333333333335</v>
      </c>
      <c r="C1375" s="10">
        <v>6.7527954910697119</v>
      </c>
      <c r="D1375" s="10">
        <v>3.8631666666666664</v>
      </c>
      <c r="E1375" s="10">
        <v>4.938533333333333</v>
      </c>
      <c r="F1375" s="10">
        <v>4.330857142857143</v>
      </c>
      <c r="G1375" s="10">
        <v>6.5919999999999996</v>
      </c>
      <c r="H1375" s="10">
        <v>5.23292</v>
      </c>
      <c r="I1375" s="10">
        <v>5.9465000000000003</v>
      </c>
      <c r="J1375" s="10">
        <v>5.4465000000000003</v>
      </c>
      <c r="K1375" s="10">
        <v>10.3347</v>
      </c>
      <c r="L1375" s="10">
        <v>6.3103499999999997</v>
      </c>
      <c r="M1375" s="10">
        <v>7.8775000000000004</v>
      </c>
      <c r="N1375" s="10">
        <v>7.1020000000000003</v>
      </c>
      <c r="O1375" s="10">
        <v>14.597</v>
      </c>
      <c r="P1375" s="10">
        <v>8.6898499999999999</v>
      </c>
      <c r="Q1375" s="10">
        <v>10.867833333333333</v>
      </c>
    </row>
    <row r="1376" spans="1:17" x14ac:dyDescent="0.2">
      <c r="A1376">
        <v>1372</v>
      </c>
      <c r="B1376" s="10">
        <v>3.1328666666666667</v>
      </c>
      <c r="C1376" s="10">
        <v>6.7565161373985729</v>
      </c>
      <c r="D1376" s="10">
        <v>3.8643333333333332</v>
      </c>
      <c r="E1376" s="10">
        <v>4.9400666666666666</v>
      </c>
      <c r="F1376" s="10">
        <v>4.3331428571428567</v>
      </c>
      <c r="G1376" s="10">
        <v>6.5940000000000003</v>
      </c>
      <c r="H1376" s="10">
        <v>5.2342400000000007</v>
      </c>
      <c r="I1376" s="10">
        <v>5.9480000000000004</v>
      </c>
      <c r="J1376" s="10">
        <v>5.4480000000000004</v>
      </c>
      <c r="K1376" s="10">
        <v>10.339399999999999</v>
      </c>
      <c r="L1376" s="10">
        <v>6.3121999999999998</v>
      </c>
      <c r="M1376" s="10">
        <v>7.88</v>
      </c>
      <c r="N1376" s="10">
        <v>7.1040000000000001</v>
      </c>
      <c r="O1376" s="10">
        <v>14.603999999999999</v>
      </c>
      <c r="P1376" s="10">
        <v>8.6921999999999997</v>
      </c>
      <c r="Q1376" s="10">
        <v>10.870666666666667</v>
      </c>
    </row>
    <row r="1377" spans="1:17" x14ac:dyDescent="0.2">
      <c r="A1377">
        <v>1373</v>
      </c>
      <c r="B1377" s="10">
        <v>3.1337999999999999</v>
      </c>
      <c r="C1377" s="10">
        <v>6.7602367837274331</v>
      </c>
      <c r="D1377" s="10">
        <v>3.8654999999999999</v>
      </c>
      <c r="E1377" s="10">
        <v>4.9416000000000002</v>
      </c>
      <c r="F1377" s="10">
        <v>4.3354285714285714</v>
      </c>
      <c r="G1377" s="10">
        <v>6.5960000000000001</v>
      </c>
      <c r="H1377" s="10">
        <v>5.2355600000000004</v>
      </c>
      <c r="I1377" s="10">
        <v>5.9495000000000005</v>
      </c>
      <c r="J1377" s="10">
        <v>5.4495000000000005</v>
      </c>
      <c r="K1377" s="10">
        <v>10.344100000000001</v>
      </c>
      <c r="L1377" s="10">
        <v>6.3140499999999999</v>
      </c>
      <c r="M1377" s="10">
        <v>7.8825000000000003</v>
      </c>
      <c r="N1377" s="10">
        <v>7.1059999999999999</v>
      </c>
      <c r="O1377" s="10">
        <v>14.611000000000001</v>
      </c>
      <c r="P1377" s="10">
        <v>8.6945499999999996</v>
      </c>
      <c r="Q1377" s="10">
        <v>10.8735</v>
      </c>
    </row>
    <row r="1378" spans="1:17" x14ac:dyDescent="0.2">
      <c r="A1378">
        <v>1374</v>
      </c>
      <c r="B1378" s="10">
        <v>3.1347333333333331</v>
      </c>
      <c r="C1378" s="10">
        <v>6.7639574300562941</v>
      </c>
      <c r="D1378" s="10">
        <v>3.8666666666666667</v>
      </c>
      <c r="E1378" s="10">
        <v>4.9431333333333329</v>
      </c>
      <c r="F1378" s="10">
        <v>4.3377142857142852</v>
      </c>
      <c r="G1378" s="10">
        <v>6.5979999999999999</v>
      </c>
      <c r="H1378" s="10">
        <v>5.2368800000000002</v>
      </c>
      <c r="I1378" s="10">
        <v>5.9510000000000005</v>
      </c>
      <c r="J1378" s="10">
        <v>5.4510000000000005</v>
      </c>
      <c r="K1378" s="10">
        <v>10.348800000000001</v>
      </c>
      <c r="L1378" s="10">
        <v>6.3159000000000001</v>
      </c>
      <c r="M1378" s="10">
        <v>7.8849999999999998</v>
      </c>
      <c r="N1378" s="10">
        <v>7.1080000000000005</v>
      </c>
      <c r="O1378" s="10">
        <v>14.618</v>
      </c>
      <c r="P1378" s="10">
        <v>8.6968999999999994</v>
      </c>
      <c r="Q1378" s="10">
        <v>10.876333333333333</v>
      </c>
    </row>
    <row r="1379" spans="1:17" x14ac:dyDescent="0.2">
      <c r="A1379">
        <v>1375</v>
      </c>
      <c r="B1379" s="10">
        <v>3.1356666666666668</v>
      </c>
      <c r="C1379" s="10">
        <v>6.7676780763851552</v>
      </c>
      <c r="D1379" s="10">
        <v>3.867833333333333</v>
      </c>
      <c r="E1379" s="10">
        <v>4.9446666666666665</v>
      </c>
      <c r="F1379" s="10">
        <v>4.34</v>
      </c>
      <c r="G1379" s="10">
        <v>6.6</v>
      </c>
      <c r="H1379" s="10">
        <v>5.2382</v>
      </c>
      <c r="I1379" s="10">
        <v>5.9525000000000006</v>
      </c>
      <c r="J1379" s="10">
        <v>5.4525000000000006</v>
      </c>
      <c r="K1379" s="10">
        <v>10.3535</v>
      </c>
      <c r="L1379" s="10">
        <v>6.3177500000000002</v>
      </c>
      <c r="M1379" s="10">
        <v>7.8875000000000002</v>
      </c>
      <c r="N1379" s="10">
        <v>7.11</v>
      </c>
      <c r="O1379" s="10">
        <v>14.625</v>
      </c>
      <c r="P1379" s="10">
        <v>8.6992499999999993</v>
      </c>
      <c r="Q1379" s="10">
        <v>10.879166666666666</v>
      </c>
    </row>
    <row r="1380" spans="1:17" x14ac:dyDescent="0.2">
      <c r="A1380">
        <v>1376</v>
      </c>
      <c r="B1380" s="10">
        <v>3.1366000000000001</v>
      </c>
      <c r="C1380" s="10">
        <v>6.7713987227140162</v>
      </c>
      <c r="D1380" s="10">
        <v>3.8689999999999998</v>
      </c>
      <c r="E1380" s="10">
        <v>4.9462000000000002</v>
      </c>
      <c r="F1380" s="10">
        <v>4.3403636363636364</v>
      </c>
      <c r="G1380" s="10">
        <v>6.6020000000000003</v>
      </c>
      <c r="H1380" s="10">
        <v>5.2395200000000006</v>
      </c>
      <c r="I1380" s="10">
        <v>5.9540000000000006</v>
      </c>
      <c r="J1380" s="10">
        <v>5.4540000000000006</v>
      </c>
      <c r="K1380" s="10">
        <v>10.3582</v>
      </c>
      <c r="L1380" s="10">
        <v>6.3196000000000003</v>
      </c>
      <c r="M1380" s="10">
        <v>7.89</v>
      </c>
      <c r="N1380" s="10">
        <v>7.1120000000000001</v>
      </c>
      <c r="O1380" s="10">
        <v>14.632</v>
      </c>
      <c r="P1380" s="10">
        <v>8.7015999999999991</v>
      </c>
      <c r="Q1380" s="10">
        <v>10.882</v>
      </c>
    </row>
    <row r="1381" spans="1:17" x14ac:dyDescent="0.2">
      <c r="A1381">
        <v>1377</v>
      </c>
      <c r="B1381" s="10">
        <v>3.1375333333333333</v>
      </c>
      <c r="C1381" s="10">
        <v>6.7751193690428773</v>
      </c>
      <c r="D1381" s="10">
        <v>3.8701666666666665</v>
      </c>
      <c r="E1381" s="10">
        <v>4.9477333333333329</v>
      </c>
      <c r="F1381" s="10">
        <v>4.340727272727273</v>
      </c>
      <c r="G1381" s="10">
        <v>6.6040000000000001</v>
      </c>
      <c r="H1381" s="10">
        <v>5.2408400000000004</v>
      </c>
      <c r="I1381" s="10">
        <v>5.9555000000000007</v>
      </c>
      <c r="J1381" s="10">
        <v>5.4555000000000007</v>
      </c>
      <c r="K1381" s="10">
        <v>10.3629</v>
      </c>
      <c r="L1381" s="10">
        <v>6.3214499999999996</v>
      </c>
      <c r="M1381" s="10">
        <v>7.8925000000000001</v>
      </c>
      <c r="N1381" s="10">
        <v>7.1139999999999999</v>
      </c>
      <c r="O1381" s="10">
        <v>14.638999999999999</v>
      </c>
      <c r="P1381" s="10">
        <v>8.703949999999999</v>
      </c>
      <c r="Q1381" s="10">
        <v>10.884833333333333</v>
      </c>
    </row>
    <row r="1382" spans="1:17" x14ac:dyDescent="0.2">
      <c r="A1382">
        <v>1378</v>
      </c>
      <c r="B1382" s="10">
        <v>3.1384666666666665</v>
      </c>
      <c r="C1382" s="10">
        <v>6.7788400153717374</v>
      </c>
      <c r="D1382" s="10">
        <v>3.8713333333333333</v>
      </c>
      <c r="E1382" s="10">
        <v>4.9492666666666665</v>
      </c>
      <c r="F1382" s="10">
        <v>4.3410909090909087</v>
      </c>
      <c r="G1382" s="10">
        <v>6.6059999999999999</v>
      </c>
      <c r="H1382" s="10">
        <v>5.2421600000000002</v>
      </c>
      <c r="I1382" s="10">
        <v>5.9569999999999999</v>
      </c>
      <c r="J1382" s="10">
        <v>5.4569999999999999</v>
      </c>
      <c r="K1382" s="10">
        <v>10.367600000000001</v>
      </c>
      <c r="L1382" s="10">
        <v>6.3232999999999997</v>
      </c>
      <c r="M1382" s="10">
        <v>7.8950000000000005</v>
      </c>
      <c r="N1382" s="10">
        <v>7.1159999999999997</v>
      </c>
      <c r="O1382" s="10">
        <v>14.646000000000001</v>
      </c>
      <c r="P1382" s="10">
        <v>8.7063000000000006</v>
      </c>
      <c r="Q1382" s="10">
        <v>10.887666666666666</v>
      </c>
    </row>
    <row r="1383" spans="1:17" x14ac:dyDescent="0.2">
      <c r="A1383">
        <v>1379</v>
      </c>
      <c r="B1383" s="10">
        <v>3.1393999999999997</v>
      </c>
      <c r="C1383" s="10">
        <v>6.7825606617005985</v>
      </c>
      <c r="D1383" s="10">
        <v>3.8725000000000001</v>
      </c>
      <c r="E1383" s="10">
        <v>4.9508000000000001</v>
      </c>
      <c r="F1383" s="10">
        <v>4.3414545454545452</v>
      </c>
      <c r="G1383" s="10">
        <v>6.6080000000000005</v>
      </c>
      <c r="H1383" s="10">
        <v>5.2434799999999999</v>
      </c>
      <c r="I1383" s="10">
        <v>5.9584999999999999</v>
      </c>
      <c r="J1383" s="10">
        <v>5.4584999999999999</v>
      </c>
      <c r="K1383" s="10">
        <v>10.372300000000001</v>
      </c>
      <c r="L1383" s="10">
        <v>6.3251499999999998</v>
      </c>
      <c r="M1383" s="10">
        <v>7.8975</v>
      </c>
      <c r="N1383" s="10">
        <v>7.1180000000000003</v>
      </c>
      <c r="O1383" s="10">
        <v>14.653</v>
      </c>
      <c r="P1383" s="10">
        <v>8.7086500000000004</v>
      </c>
      <c r="Q1383" s="10">
        <v>10.890499999999999</v>
      </c>
    </row>
    <row r="1384" spans="1:17" x14ac:dyDescent="0.2">
      <c r="A1384">
        <v>1380</v>
      </c>
      <c r="B1384" s="10">
        <v>3.1403333333333334</v>
      </c>
      <c r="C1384" s="10">
        <v>6.7862813080294595</v>
      </c>
      <c r="D1384" s="10">
        <v>3.8736666666666664</v>
      </c>
      <c r="E1384" s="10">
        <v>4.9523333333333328</v>
      </c>
      <c r="F1384" s="10">
        <v>4.3418181818181818</v>
      </c>
      <c r="G1384" s="10">
        <v>6.61</v>
      </c>
      <c r="H1384" s="10">
        <v>5.2448000000000006</v>
      </c>
      <c r="I1384" s="10">
        <v>5.96</v>
      </c>
      <c r="J1384" s="10">
        <v>5.46</v>
      </c>
      <c r="K1384" s="10">
        <v>10.377000000000001</v>
      </c>
      <c r="L1384" s="10">
        <v>6.327</v>
      </c>
      <c r="M1384" s="10">
        <v>7.9</v>
      </c>
      <c r="N1384" s="10">
        <v>7.12</v>
      </c>
      <c r="O1384" s="10">
        <v>14.66</v>
      </c>
      <c r="P1384" s="10">
        <v>8.7110000000000003</v>
      </c>
      <c r="Q1384" s="10">
        <v>10.893333333333333</v>
      </c>
    </row>
    <row r="1385" spans="1:17" x14ac:dyDescent="0.2">
      <c r="A1385">
        <v>1381</v>
      </c>
      <c r="B1385" s="10">
        <v>3.1412666666666667</v>
      </c>
      <c r="C1385" s="10">
        <v>6.7899549934681405</v>
      </c>
      <c r="D1385" s="10">
        <v>3.8748333333333331</v>
      </c>
      <c r="E1385" s="10">
        <v>4.9538666666666664</v>
      </c>
      <c r="F1385" s="10">
        <v>4.3421818181818184</v>
      </c>
      <c r="G1385" s="10">
        <v>6.6120000000000001</v>
      </c>
      <c r="H1385" s="10">
        <v>5.2461200000000003</v>
      </c>
      <c r="I1385" s="10">
        <v>5.9615</v>
      </c>
      <c r="J1385" s="10">
        <v>5.4615</v>
      </c>
      <c r="K1385" s="10">
        <v>10.381600000000001</v>
      </c>
      <c r="L1385" s="10">
        <v>6.3288500000000001</v>
      </c>
      <c r="M1385" s="10">
        <v>7.9024999999999999</v>
      </c>
      <c r="N1385" s="10">
        <v>7.1219999999999999</v>
      </c>
      <c r="O1385" s="10">
        <v>14.667</v>
      </c>
      <c r="P1385" s="10">
        <v>8.7133500000000002</v>
      </c>
      <c r="Q1385" s="10">
        <v>10.896166666666666</v>
      </c>
    </row>
    <row r="1386" spans="1:17" x14ac:dyDescent="0.2">
      <c r="A1386">
        <v>1382</v>
      </c>
      <c r="B1386" s="10">
        <v>3.1421999999999999</v>
      </c>
      <c r="C1386" s="10">
        <v>6.7936286789068214</v>
      </c>
      <c r="D1386" s="10">
        <v>3.8759999999999999</v>
      </c>
      <c r="E1386" s="10">
        <v>4.9554</v>
      </c>
      <c r="F1386" s="10">
        <v>4.342545454545454</v>
      </c>
      <c r="G1386" s="10">
        <v>6.6139999999999999</v>
      </c>
      <c r="H1386" s="10">
        <v>5.2474400000000001</v>
      </c>
      <c r="I1386" s="10">
        <v>5.9630000000000001</v>
      </c>
      <c r="J1386" s="10">
        <v>5.4630000000000001</v>
      </c>
      <c r="K1386" s="10">
        <v>10.386200000000001</v>
      </c>
      <c r="L1386" s="10">
        <v>6.3307000000000002</v>
      </c>
      <c r="M1386" s="10">
        <v>7.9050000000000002</v>
      </c>
      <c r="N1386" s="10">
        <v>7.1240000000000006</v>
      </c>
      <c r="O1386" s="10">
        <v>14.673999999999999</v>
      </c>
      <c r="P1386" s="10">
        <v>8.7157</v>
      </c>
      <c r="Q1386" s="10">
        <v>10.898999999999999</v>
      </c>
    </row>
    <row r="1387" spans="1:17" x14ac:dyDescent="0.2">
      <c r="A1387">
        <v>1383</v>
      </c>
      <c r="B1387" s="10">
        <v>3.1431333333333331</v>
      </c>
      <c r="C1387" s="10">
        <v>6.7973023643455024</v>
      </c>
      <c r="D1387" s="10">
        <v>3.8771666666666667</v>
      </c>
      <c r="E1387" s="10">
        <v>4.9569333333333327</v>
      </c>
      <c r="F1387" s="10">
        <v>4.3429090909090906</v>
      </c>
      <c r="G1387" s="10">
        <v>6.6160000000000005</v>
      </c>
      <c r="H1387" s="10">
        <v>5.2487599999999999</v>
      </c>
      <c r="I1387" s="10">
        <v>5.9645000000000001</v>
      </c>
      <c r="J1387" s="10">
        <v>5.4645000000000001</v>
      </c>
      <c r="K1387" s="10">
        <v>10.3908</v>
      </c>
      <c r="L1387" s="10">
        <v>6.3325500000000003</v>
      </c>
      <c r="M1387" s="10">
        <v>7.9074999999999998</v>
      </c>
      <c r="N1387" s="10">
        <v>7.1260000000000003</v>
      </c>
      <c r="O1387" s="10">
        <v>14.681000000000001</v>
      </c>
      <c r="P1387" s="10">
        <v>8.7180499999999999</v>
      </c>
      <c r="Q1387" s="10">
        <v>10.901833333333332</v>
      </c>
    </row>
    <row r="1388" spans="1:17" x14ac:dyDescent="0.2">
      <c r="A1388">
        <v>1384</v>
      </c>
      <c r="B1388" s="10">
        <v>3.1440666666666668</v>
      </c>
      <c r="C1388" s="10">
        <v>6.8009760497841834</v>
      </c>
      <c r="D1388" s="10">
        <v>3.878333333333333</v>
      </c>
      <c r="E1388" s="10">
        <v>4.9584666666666664</v>
      </c>
      <c r="F1388" s="10">
        <v>4.3432727272727272</v>
      </c>
      <c r="G1388" s="10">
        <v>6.6180000000000003</v>
      </c>
      <c r="H1388" s="10">
        <v>5.2500800000000005</v>
      </c>
      <c r="I1388" s="10">
        <v>5.9660000000000002</v>
      </c>
      <c r="J1388" s="10">
        <v>5.4660000000000002</v>
      </c>
      <c r="K1388" s="10">
        <v>10.3954</v>
      </c>
      <c r="L1388" s="10">
        <v>6.3343999999999996</v>
      </c>
      <c r="M1388" s="10">
        <v>7.91</v>
      </c>
      <c r="N1388" s="10">
        <v>7.1280000000000001</v>
      </c>
      <c r="O1388" s="10">
        <v>14.688000000000001</v>
      </c>
      <c r="P1388" s="10">
        <v>8.7203999999999997</v>
      </c>
      <c r="Q1388" s="10">
        <v>10.904666666666666</v>
      </c>
    </row>
    <row r="1389" spans="1:17" x14ac:dyDescent="0.2">
      <c r="A1389">
        <v>1385</v>
      </c>
      <c r="B1389" s="10">
        <v>3.145</v>
      </c>
      <c r="C1389" s="10">
        <v>6.8046497352228643</v>
      </c>
      <c r="D1389" s="10">
        <v>3.8794999999999997</v>
      </c>
      <c r="E1389" s="10">
        <v>4.96</v>
      </c>
      <c r="F1389" s="10">
        <v>4.3436363636363637</v>
      </c>
      <c r="G1389" s="10">
        <v>6.62</v>
      </c>
      <c r="H1389" s="10">
        <v>5.2514000000000003</v>
      </c>
      <c r="I1389" s="10">
        <v>5.9675000000000002</v>
      </c>
      <c r="J1389" s="10">
        <v>5.4675000000000002</v>
      </c>
      <c r="K1389" s="10">
        <v>10.4</v>
      </c>
      <c r="L1389" s="10">
        <v>6.3362499999999997</v>
      </c>
      <c r="M1389" s="10">
        <v>7.9124999999999996</v>
      </c>
      <c r="N1389" s="10">
        <v>7.13</v>
      </c>
      <c r="O1389" s="10">
        <v>14.695</v>
      </c>
      <c r="P1389" s="10">
        <v>8.7227499999999996</v>
      </c>
      <c r="Q1389" s="10">
        <v>10.907499999999999</v>
      </c>
    </row>
    <row r="1390" spans="1:17" x14ac:dyDescent="0.2">
      <c r="A1390">
        <v>1386</v>
      </c>
      <c r="B1390" s="10">
        <v>3.1459333333333332</v>
      </c>
      <c r="C1390" s="10">
        <v>6.8083234206615453</v>
      </c>
      <c r="D1390" s="10">
        <v>3.8806666666666665</v>
      </c>
      <c r="E1390" s="10">
        <v>4.9615333333333327</v>
      </c>
      <c r="F1390" s="10">
        <v>4.3440000000000003</v>
      </c>
      <c r="G1390" s="10">
        <v>6.6219999999999999</v>
      </c>
      <c r="H1390" s="10">
        <v>5.2527200000000001</v>
      </c>
      <c r="I1390" s="10">
        <v>5.9690000000000003</v>
      </c>
      <c r="J1390" s="10">
        <v>5.4690000000000003</v>
      </c>
      <c r="K1390" s="10">
        <v>10.4046</v>
      </c>
      <c r="L1390" s="10">
        <v>6.3380999999999998</v>
      </c>
      <c r="M1390" s="10">
        <v>7.915</v>
      </c>
      <c r="N1390" s="10">
        <v>7.1319999999999997</v>
      </c>
      <c r="O1390" s="10">
        <v>14.702</v>
      </c>
      <c r="P1390" s="10">
        <v>8.7250999999999994</v>
      </c>
      <c r="Q1390" s="10">
        <v>10.910333333333332</v>
      </c>
    </row>
    <row r="1391" spans="1:17" x14ac:dyDescent="0.2">
      <c r="A1391">
        <v>1387</v>
      </c>
      <c r="B1391" s="10">
        <v>3.1468666666666665</v>
      </c>
      <c r="C1391" s="10">
        <v>6.8119971061002262</v>
      </c>
      <c r="D1391" s="10">
        <v>3.8818333333333332</v>
      </c>
      <c r="E1391" s="10">
        <v>4.9630666666666663</v>
      </c>
      <c r="F1391" s="10">
        <v>4.344363636363636</v>
      </c>
      <c r="G1391" s="10">
        <v>6.6239999999999997</v>
      </c>
      <c r="H1391" s="10">
        <v>5.2540400000000007</v>
      </c>
      <c r="I1391" s="10">
        <v>5.9705000000000004</v>
      </c>
      <c r="J1391" s="10">
        <v>5.4705000000000004</v>
      </c>
      <c r="K1391" s="10">
        <v>10.4092</v>
      </c>
      <c r="L1391" s="10">
        <v>6.33995</v>
      </c>
      <c r="M1391" s="10">
        <v>7.9175000000000004</v>
      </c>
      <c r="N1391" s="10">
        <v>7.1340000000000003</v>
      </c>
      <c r="O1391" s="10">
        <v>14.709</v>
      </c>
      <c r="P1391" s="10">
        <v>8.7274499999999993</v>
      </c>
      <c r="Q1391" s="10">
        <v>10.913166666666665</v>
      </c>
    </row>
    <row r="1392" spans="1:17" x14ac:dyDescent="0.2">
      <c r="A1392">
        <v>1388</v>
      </c>
      <c r="B1392" s="10">
        <v>3.1477999999999997</v>
      </c>
      <c r="C1392" s="10">
        <v>6.8156707915389072</v>
      </c>
      <c r="D1392" s="10">
        <v>3.883</v>
      </c>
      <c r="E1392" s="10">
        <v>4.9645999999999999</v>
      </c>
      <c r="F1392" s="10">
        <v>4.3447272727272725</v>
      </c>
      <c r="G1392" s="10">
        <v>6.6260000000000003</v>
      </c>
      <c r="H1392" s="10">
        <v>5.2553600000000005</v>
      </c>
      <c r="I1392" s="10">
        <v>5.9720000000000004</v>
      </c>
      <c r="J1392" s="10">
        <v>5.4720000000000004</v>
      </c>
      <c r="K1392" s="10">
        <v>10.4138</v>
      </c>
      <c r="L1392" s="10">
        <v>6.3418000000000001</v>
      </c>
      <c r="M1392" s="10">
        <v>7.92</v>
      </c>
      <c r="N1392" s="10">
        <v>7.1360000000000001</v>
      </c>
      <c r="O1392" s="10">
        <v>14.716000000000001</v>
      </c>
      <c r="P1392" s="10">
        <v>8.7297999999999991</v>
      </c>
      <c r="Q1392" s="10">
        <v>10.915999999999999</v>
      </c>
    </row>
    <row r="1393" spans="1:17" x14ac:dyDescent="0.2">
      <c r="A1393">
        <v>1389</v>
      </c>
      <c r="B1393" s="10">
        <v>3.1487333333333334</v>
      </c>
      <c r="C1393" s="10">
        <v>6.8193444769775882</v>
      </c>
      <c r="D1393" s="10">
        <v>3.8841666666666663</v>
      </c>
      <c r="E1393" s="10">
        <v>4.9661333333333326</v>
      </c>
      <c r="F1393" s="10">
        <v>4.3450909090909091</v>
      </c>
      <c r="G1393" s="10">
        <v>6.6280000000000001</v>
      </c>
      <c r="H1393" s="10">
        <v>5.2566800000000002</v>
      </c>
      <c r="I1393" s="10">
        <v>5.9735000000000005</v>
      </c>
      <c r="J1393" s="10">
        <v>5.4735000000000005</v>
      </c>
      <c r="K1393" s="10">
        <v>10.4184</v>
      </c>
      <c r="L1393" s="10">
        <v>6.3436500000000002</v>
      </c>
      <c r="M1393" s="10">
        <v>7.9225000000000003</v>
      </c>
      <c r="N1393" s="10">
        <v>7.1379999999999999</v>
      </c>
      <c r="O1393" s="10">
        <v>14.723000000000001</v>
      </c>
      <c r="P1393" s="10">
        <v>8.732149999999999</v>
      </c>
      <c r="Q1393" s="10">
        <v>10.918833333333332</v>
      </c>
    </row>
    <row r="1394" spans="1:17" x14ac:dyDescent="0.2">
      <c r="A1394">
        <v>1390</v>
      </c>
      <c r="B1394" s="10">
        <v>3.1496666666666666</v>
      </c>
      <c r="C1394" s="10">
        <v>6.8230181624162691</v>
      </c>
      <c r="D1394" s="10">
        <v>3.8853333333333331</v>
      </c>
      <c r="E1394" s="10">
        <v>4.9676666666666662</v>
      </c>
      <c r="F1394" s="10">
        <v>4.3454545454545457</v>
      </c>
      <c r="G1394" s="10">
        <v>6.63</v>
      </c>
      <c r="H1394" s="10">
        <v>5.258</v>
      </c>
      <c r="I1394" s="10">
        <v>5.9750000000000005</v>
      </c>
      <c r="J1394" s="10">
        <v>5.4750000000000005</v>
      </c>
      <c r="K1394" s="10">
        <v>10.423</v>
      </c>
      <c r="L1394" s="10">
        <v>6.3454999999999995</v>
      </c>
      <c r="M1394" s="10">
        <v>7.9249999999999998</v>
      </c>
      <c r="N1394" s="10">
        <v>7.1400000000000006</v>
      </c>
      <c r="O1394" s="10">
        <v>14.73</v>
      </c>
      <c r="P1394" s="10">
        <v>8.7344999999999988</v>
      </c>
      <c r="Q1394" s="10">
        <v>10.921666666666667</v>
      </c>
    </row>
    <row r="1395" spans="1:17" x14ac:dyDescent="0.2">
      <c r="A1395">
        <v>1391</v>
      </c>
      <c r="B1395" s="10">
        <v>3.1505999999999998</v>
      </c>
      <c r="C1395" s="10">
        <v>6.8266474174380107</v>
      </c>
      <c r="D1395" s="10">
        <v>3.8864999999999998</v>
      </c>
      <c r="E1395" s="10">
        <v>4.9691999999999998</v>
      </c>
      <c r="F1395" s="10">
        <v>4.3458181818181822</v>
      </c>
      <c r="G1395" s="10">
        <v>6.6310000000000002</v>
      </c>
      <c r="H1395" s="10">
        <v>5.2593200000000007</v>
      </c>
      <c r="I1395" s="10">
        <v>5.9765000000000006</v>
      </c>
      <c r="J1395" s="10">
        <v>5.4765000000000006</v>
      </c>
      <c r="K1395" s="10">
        <v>10.4277</v>
      </c>
      <c r="L1395" s="10">
        <v>6.3473499999999996</v>
      </c>
      <c r="M1395" s="10">
        <v>7.9275000000000002</v>
      </c>
      <c r="N1395" s="10">
        <v>7.1420000000000003</v>
      </c>
      <c r="O1395" s="10">
        <v>14.737</v>
      </c>
      <c r="P1395" s="10">
        <v>8.7368499999999987</v>
      </c>
      <c r="Q1395" s="10">
        <v>10.9245</v>
      </c>
    </row>
    <row r="1396" spans="1:17" x14ac:dyDescent="0.2">
      <c r="A1396">
        <v>1392</v>
      </c>
      <c r="B1396" s="10">
        <v>3.1515333333333331</v>
      </c>
      <c r="C1396" s="10">
        <v>6.8302766724597523</v>
      </c>
      <c r="D1396" s="10">
        <v>3.8876666666666666</v>
      </c>
      <c r="E1396" s="10">
        <v>4.9707333333333334</v>
      </c>
      <c r="F1396" s="10">
        <v>4.3461818181818179</v>
      </c>
      <c r="G1396" s="10">
        <v>6.6319999999999997</v>
      </c>
      <c r="H1396" s="10">
        <v>5.2606400000000004</v>
      </c>
      <c r="I1396" s="10">
        <v>5.9780000000000006</v>
      </c>
      <c r="J1396" s="10">
        <v>5.4780000000000006</v>
      </c>
      <c r="K1396" s="10">
        <v>10.432399999999999</v>
      </c>
      <c r="L1396" s="10">
        <v>6.3491999999999997</v>
      </c>
      <c r="M1396" s="10">
        <v>7.93</v>
      </c>
      <c r="N1396" s="10">
        <v>7.1440000000000001</v>
      </c>
      <c r="O1396" s="10">
        <v>14.744</v>
      </c>
      <c r="P1396" s="10">
        <v>8.7391999999999985</v>
      </c>
      <c r="Q1396" s="10">
        <v>10.927333333333333</v>
      </c>
    </row>
    <row r="1397" spans="1:17" x14ac:dyDescent="0.2">
      <c r="A1397">
        <v>1393</v>
      </c>
      <c r="B1397" s="10">
        <v>3.1524666666666663</v>
      </c>
      <c r="C1397" s="10">
        <v>6.8339059274814939</v>
      </c>
      <c r="D1397" s="10">
        <v>3.8888333333333334</v>
      </c>
      <c r="E1397" s="10">
        <v>4.9722666666666662</v>
      </c>
      <c r="F1397" s="10">
        <v>4.3465454545454545</v>
      </c>
      <c r="G1397" s="10">
        <v>6.633</v>
      </c>
      <c r="H1397" s="10">
        <v>5.2619600000000002</v>
      </c>
      <c r="I1397" s="10">
        <v>5.9794999999999998</v>
      </c>
      <c r="J1397" s="10">
        <v>5.4794999999999998</v>
      </c>
      <c r="K1397" s="10">
        <v>10.437100000000001</v>
      </c>
      <c r="L1397" s="10">
        <v>6.3510499999999999</v>
      </c>
      <c r="M1397" s="10">
        <v>7.9325000000000001</v>
      </c>
      <c r="N1397" s="10">
        <v>7.1459999999999999</v>
      </c>
      <c r="O1397" s="10">
        <v>14.751000000000001</v>
      </c>
      <c r="P1397" s="10">
        <v>8.7415500000000002</v>
      </c>
      <c r="Q1397" s="10">
        <v>10.930166666666667</v>
      </c>
    </row>
    <row r="1398" spans="1:17" x14ac:dyDescent="0.2">
      <c r="A1398">
        <v>1394</v>
      </c>
      <c r="B1398" s="10">
        <v>3.1534</v>
      </c>
      <c r="C1398" s="10">
        <v>6.8375351825032356</v>
      </c>
      <c r="D1398" s="10">
        <v>3.8899999999999997</v>
      </c>
      <c r="E1398" s="10">
        <v>4.9737999999999998</v>
      </c>
      <c r="F1398" s="10">
        <v>4.3469090909090911</v>
      </c>
      <c r="G1398" s="10">
        <v>6.6339999999999995</v>
      </c>
      <c r="H1398" s="10">
        <v>5.26328</v>
      </c>
      <c r="I1398" s="10">
        <v>5.9809999999999999</v>
      </c>
      <c r="J1398" s="10">
        <v>5.4809999999999999</v>
      </c>
      <c r="K1398" s="10">
        <v>10.441800000000001</v>
      </c>
      <c r="L1398" s="10">
        <v>6.3529</v>
      </c>
      <c r="M1398" s="10">
        <v>7.9350000000000005</v>
      </c>
      <c r="N1398" s="10">
        <v>7.1479999999999997</v>
      </c>
      <c r="O1398" s="10">
        <v>14.758000000000001</v>
      </c>
      <c r="P1398" s="10">
        <v>8.7439</v>
      </c>
      <c r="Q1398" s="10">
        <v>10.933</v>
      </c>
    </row>
    <row r="1399" spans="1:17" x14ac:dyDescent="0.2">
      <c r="A1399">
        <v>1395</v>
      </c>
      <c r="B1399" s="10">
        <v>3.1543333333333332</v>
      </c>
      <c r="C1399" s="10">
        <v>6.8411644375249772</v>
      </c>
      <c r="D1399" s="10">
        <v>3.8911666666666664</v>
      </c>
      <c r="E1399" s="10">
        <v>4.9753333333333334</v>
      </c>
      <c r="F1399" s="10">
        <v>4.3472727272727276</v>
      </c>
      <c r="G1399" s="10">
        <v>6.6349999999999998</v>
      </c>
      <c r="H1399" s="10">
        <v>5.2646000000000006</v>
      </c>
      <c r="I1399" s="10">
        <v>5.9824999999999999</v>
      </c>
      <c r="J1399" s="10">
        <v>5.4824999999999999</v>
      </c>
      <c r="K1399" s="10">
        <v>10.4465</v>
      </c>
      <c r="L1399" s="10">
        <v>6.3547500000000001</v>
      </c>
      <c r="M1399" s="10">
        <v>7.9375</v>
      </c>
      <c r="N1399" s="10">
        <v>7.15</v>
      </c>
      <c r="O1399" s="10">
        <v>14.765000000000001</v>
      </c>
      <c r="P1399" s="10">
        <v>8.7462499999999999</v>
      </c>
      <c r="Q1399" s="10">
        <v>10.935833333333333</v>
      </c>
    </row>
    <row r="1400" spans="1:17" x14ac:dyDescent="0.2">
      <c r="A1400">
        <v>1396</v>
      </c>
      <c r="B1400" s="10">
        <v>3.1552666666666664</v>
      </c>
      <c r="C1400" s="10">
        <v>6.8447936925467188</v>
      </c>
      <c r="D1400" s="10">
        <v>3.8923333333333332</v>
      </c>
      <c r="E1400" s="10">
        <v>4.9768666666666661</v>
      </c>
      <c r="F1400" s="10">
        <v>4.3476363636363633</v>
      </c>
      <c r="G1400" s="10">
        <v>6.6360000000000001</v>
      </c>
      <c r="H1400" s="10">
        <v>5.2659200000000004</v>
      </c>
      <c r="I1400" s="10">
        <v>5.984</v>
      </c>
      <c r="J1400" s="10">
        <v>5.484</v>
      </c>
      <c r="K1400" s="10">
        <v>10.4512</v>
      </c>
      <c r="L1400" s="10">
        <v>6.3566000000000003</v>
      </c>
      <c r="M1400" s="10">
        <v>7.94</v>
      </c>
      <c r="N1400" s="10">
        <v>7.1520000000000001</v>
      </c>
      <c r="O1400" s="10">
        <v>14.772</v>
      </c>
      <c r="P1400" s="10">
        <v>8.7485999999999997</v>
      </c>
      <c r="Q1400" s="10">
        <v>10.938666666666666</v>
      </c>
    </row>
    <row r="1401" spans="1:17" x14ac:dyDescent="0.2">
      <c r="A1401">
        <v>1397</v>
      </c>
      <c r="B1401" s="10">
        <v>3.1561999999999997</v>
      </c>
      <c r="C1401" s="10">
        <v>6.8484229475684604</v>
      </c>
      <c r="D1401" s="10">
        <v>3.8935</v>
      </c>
      <c r="E1401" s="10">
        <v>4.9783999999999997</v>
      </c>
      <c r="F1401" s="10">
        <v>4.3479999999999999</v>
      </c>
      <c r="G1401" s="10">
        <v>6.6369999999999996</v>
      </c>
      <c r="H1401" s="10">
        <v>5.2672400000000001</v>
      </c>
      <c r="I1401" s="10">
        <v>5.9855</v>
      </c>
      <c r="J1401" s="10">
        <v>5.4855</v>
      </c>
      <c r="K1401" s="10">
        <v>10.4559</v>
      </c>
      <c r="L1401" s="10">
        <v>6.3584499999999995</v>
      </c>
      <c r="M1401" s="10">
        <v>7.9424999999999999</v>
      </c>
      <c r="N1401" s="10">
        <v>7.1539999999999999</v>
      </c>
      <c r="O1401" s="10">
        <v>14.779</v>
      </c>
      <c r="P1401" s="10">
        <v>8.7509499999999996</v>
      </c>
      <c r="Q1401" s="10">
        <v>10.9415</v>
      </c>
    </row>
    <row r="1402" spans="1:17" x14ac:dyDescent="0.2">
      <c r="A1402">
        <v>1398</v>
      </c>
      <c r="B1402" s="10">
        <v>3.1571333333333333</v>
      </c>
      <c r="C1402" s="10">
        <v>6.852052202590202</v>
      </c>
      <c r="D1402" s="10">
        <v>3.8946666666666663</v>
      </c>
      <c r="E1402" s="10">
        <v>4.9799333333333333</v>
      </c>
      <c r="F1402" s="10">
        <v>4.3483636363636364</v>
      </c>
      <c r="G1402" s="10">
        <v>6.6379999999999999</v>
      </c>
      <c r="H1402" s="10">
        <v>5.2685599999999999</v>
      </c>
      <c r="I1402" s="10">
        <v>5.9870000000000001</v>
      </c>
      <c r="J1402" s="10">
        <v>5.4870000000000001</v>
      </c>
      <c r="K1402" s="10">
        <v>10.460600000000001</v>
      </c>
      <c r="L1402" s="10">
        <v>6.3602999999999996</v>
      </c>
      <c r="M1402" s="10">
        <v>7.9450000000000003</v>
      </c>
      <c r="N1402" s="10">
        <v>7.1560000000000006</v>
      </c>
      <c r="O1402" s="10">
        <v>14.786000000000001</v>
      </c>
      <c r="P1402" s="10">
        <v>8.7532999999999994</v>
      </c>
      <c r="Q1402" s="10">
        <v>10.944333333333333</v>
      </c>
    </row>
    <row r="1403" spans="1:17" x14ac:dyDescent="0.2">
      <c r="A1403">
        <v>1399</v>
      </c>
      <c r="B1403" s="10">
        <v>3.1580666666666666</v>
      </c>
      <c r="C1403" s="10">
        <v>6.8556814576119436</v>
      </c>
      <c r="D1403" s="10">
        <v>3.895833333333333</v>
      </c>
      <c r="E1403" s="10">
        <v>4.981466666666666</v>
      </c>
      <c r="F1403" s="10">
        <v>4.348727272727273</v>
      </c>
      <c r="G1403" s="10">
        <v>6.6389999999999993</v>
      </c>
      <c r="H1403" s="10">
        <v>5.2698800000000006</v>
      </c>
      <c r="I1403" s="10">
        <v>5.9885000000000002</v>
      </c>
      <c r="J1403" s="10">
        <v>5.4885000000000002</v>
      </c>
      <c r="K1403" s="10">
        <v>10.465300000000001</v>
      </c>
      <c r="L1403" s="10">
        <v>6.3621499999999997</v>
      </c>
      <c r="M1403" s="10">
        <v>7.9474999999999998</v>
      </c>
      <c r="N1403" s="10">
        <v>7.1580000000000004</v>
      </c>
      <c r="O1403" s="10">
        <v>14.793000000000001</v>
      </c>
      <c r="P1403" s="10">
        <v>8.7556499999999993</v>
      </c>
      <c r="Q1403" s="10">
        <v>10.947166666666666</v>
      </c>
    </row>
    <row r="1404" spans="1:17" x14ac:dyDescent="0.2">
      <c r="A1404">
        <v>1400</v>
      </c>
      <c r="B1404" s="10">
        <v>3.1589999999999998</v>
      </c>
      <c r="C1404" s="10">
        <v>6.8593107126336852</v>
      </c>
      <c r="D1404" s="10">
        <v>3.8969999999999998</v>
      </c>
      <c r="E1404" s="10">
        <v>4.9829999999999997</v>
      </c>
      <c r="F1404" s="10">
        <v>4.3490909090909096</v>
      </c>
      <c r="G1404" s="10">
        <v>6.64</v>
      </c>
      <c r="H1404" s="10">
        <v>5.2712000000000003</v>
      </c>
      <c r="I1404" s="10">
        <v>5.99</v>
      </c>
      <c r="J1404" s="10">
        <v>5.49</v>
      </c>
      <c r="K1404" s="10">
        <v>10.47</v>
      </c>
      <c r="L1404" s="10">
        <v>6.3639999999999999</v>
      </c>
      <c r="M1404" s="10">
        <v>7.95</v>
      </c>
      <c r="N1404" s="10">
        <v>7.16</v>
      </c>
      <c r="O1404" s="10">
        <v>14.8</v>
      </c>
      <c r="P1404" s="10">
        <v>8.7579999999999991</v>
      </c>
      <c r="Q1404" s="10">
        <v>10.95</v>
      </c>
    </row>
    <row r="1405" spans="1:17" x14ac:dyDescent="0.2">
      <c r="A1405">
        <v>1401</v>
      </c>
      <c r="B1405" s="10">
        <v>3.1592749999999996</v>
      </c>
      <c r="C1405" s="10">
        <v>6.8628778166312365</v>
      </c>
      <c r="D1405" s="10">
        <v>3.8973249999999999</v>
      </c>
      <c r="E1405" s="10">
        <v>4.9834249999999995</v>
      </c>
      <c r="F1405" s="10">
        <v>4.3494545454545452</v>
      </c>
      <c r="G1405" s="10">
        <v>6.6404999999999994</v>
      </c>
      <c r="H1405" s="10">
        <v>5.27142</v>
      </c>
      <c r="I1405" s="10">
        <v>5.9902500000000005</v>
      </c>
      <c r="J1405" s="10">
        <v>5.4910000000000005</v>
      </c>
      <c r="K1405" s="10">
        <v>10.47325</v>
      </c>
      <c r="L1405" s="10">
        <v>6.3651</v>
      </c>
      <c r="M1405" s="10">
        <v>7.9512499999999999</v>
      </c>
      <c r="N1405" s="10">
        <v>7.1612499999999999</v>
      </c>
      <c r="O1405" s="10">
        <v>14.805000000000001</v>
      </c>
      <c r="P1405" s="10">
        <v>8.7592499999999998</v>
      </c>
      <c r="Q1405" s="10">
        <v>10.95125</v>
      </c>
    </row>
    <row r="1406" spans="1:17" x14ac:dyDescent="0.2">
      <c r="A1406">
        <v>1402</v>
      </c>
      <c r="B1406" s="10">
        <v>3.1595499999999999</v>
      </c>
      <c r="C1406" s="10">
        <v>6.8664449206287879</v>
      </c>
      <c r="D1406" s="10">
        <v>3.8976499999999996</v>
      </c>
      <c r="E1406" s="10">
        <v>4.9838499999999994</v>
      </c>
      <c r="F1406" s="10">
        <v>4.3498181818181818</v>
      </c>
      <c r="G1406" s="10">
        <v>6.641</v>
      </c>
      <c r="H1406" s="10">
        <v>5.2716400000000005</v>
      </c>
      <c r="I1406" s="10">
        <v>5.9904999999999999</v>
      </c>
      <c r="J1406" s="10">
        <v>5.492</v>
      </c>
      <c r="K1406" s="10">
        <v>10.476500000000001</v>
      </c>
      <c r="L1406" s="10">
        <v>6.3662000000000001</v>
      </c>
      <c r="M1406" s="10">
        <v>7.9525000000000006</v>
      </c>
      <c r="N1406" s="10">
        <v>7.1625000000000005</v>
      </c>
      <c r="O1406" s="10">
        <v>14.81</v>
      </c>
      <c r="P1406" s="10">
        <v>8.7604999999999986</v>
      </c>
      <c r="Q1406" s="10">
        <v>10.952499999999999</v>
      </c>
    </row>
    <row r="1407" spans="1:17" x14ac:dyDescent="0.2">
      <c r="A1407">
        <v>1403</v>
      </c>
      <c r="B1407" s="10">
        <v>3.1598249999999997</v>
      </c>
      <c r="C1407" s="10">
        <v>6.8700120246263392</v>
      </c>
      <c r="D1407" s="10">
        <v>3.8979749999999997</v>
      </c>
      <c r="E1407" s="10">
        <v>4.9842749999999993</v>
      </c>
      <c r="F1407" s="10">
        <v>4.3501818181818184</v>
      </c>
      <c r="G1407" s="10">
        <v>6.6414999999999997</v>
      </c>
      <c r="H1407" s="10">
        <v>5.2718600000000002</v>
      </c>
      <c r="I1407" s="10">
        <v>5.9907500000000002</v>
      </c>
      <c r="J1407" s="10">
        <v>5.4930000000000003</v>
      </c>
      <c r="K1407" s="10">
        <v>10.479750000000001</v>
      </c>
      <c r="L1407" s="10">
        <v>6.3673000000000002</v>
      </c>
      <c r="M1407" s="10">
        <v>7.9537500000000003</v>
      </c>
      <c r="N1407" s="10">
        <v>7.1637500000000003</v>
      </c>
      <c r="O1407" s="10">
        <v>14.815000000000001</v>
      </c>
      <c r="P1407" s="10">
        <v>8.7617499999999993</v>
      </c>
      <c r="Q1407" s="10">
        <v>10.953749999999999</v>
      </c>
    </row>
    <row r="1408" spans="1:17" x14ac:dyDescent="0.2">
      <c r="A1408">
        <v>1404</v>
      </c>
      <c r="B1408" s="10">
        <v>3.1600999999999999</v>
      </c>
      <c r="C1408" s="10">
        <v>6.8735791286238914</v>
      </c>
      <c r="D1408" s="10">
        <v>3.8982999999999999</v>
      </c>
      <c r="E1408" s="10">
        <v>4.9847000000000001</v>
      </c>
      <c r="F1408" s="10">
        <v>4.3505454545454549</v>
      </c>
      <c r="G1408" s="10">
        <v>6.6419999999999995</v>
      </c>
      <c r="H1408" s="10">
        <v>5.2720800000000008</v>
      </c>
      <c r="I1408" s="10">
        <v>5.9910000000000005</v>
      </c>
      <c r="J1408" s="10">
        <v>5.4939999999999998</v>
      </c>
      <c r="K1408" s="10">
        <v>10.483000000000001</v>
      </c>
      <c r="L1408" s="10">
        <v>6.3684000000000003</v>
      </c>
      <c r="M1408" s="10">
        <v>7.9550000000000001</v>
      </c>
      <c r="N1408" s="10">
        <v>7.165</v>
      </c>
      <c r="O1408" s="10">
        <v>14.82</v>
      </c>
      <c r="P1408" s="10">
        <v>8.7629999999999999</v>
      </c>
      <c r="Q1408" s="10">
        <v>10.955</v>
      </c>
    </row>
    <row r="1409" spans="1:17" x14ac:dyDescent="0.2">
      <c r="A1409">
        <v>1405</v>
      </c>
      <c r="B1409" s="10">
        <v>3.1603749999999997</v>
      </c>
      <c r="C1409" s="10">
        <v>6.8771462326214428</v>
      </c>
      <c r="D1409" s="10">
        <v>3.898625</v>
      </c>
      <c r="E1409" s="10">
        <v>4.985125</v>
      </c>
      <c r="F1409" s="10">
        <v>4.3509090909090906</v>
      </c>
      <c r="G1409" s="10">
        <v>6.6425000000000001</v>
      </c>
      <c r="H1409" s="10">
        <v>5.2723000000000004</v>
      </c>
      <c r="I1409" s="10">
        <v>5.99125</v>
      </c>
      <c r="J1409" s="10">
        <v>5.4950000000000001</v>
      </c>
      <c r="K1409" s="10">
        <v>10.48625</v>
      </c>
      <c r="L1409" s="10">
        <v>6.3695000000000004</v>
      </c>
      <c r="M1409" s="10">
        <v>7.9562499999999998</v>
      </c>
      <c r="N1409" s="10">
        <v>7.1662499999999998</v>
      </c>
      <c r="O1409" s="10">
        <v>14.825000000000001</v>
      </c>
      <c r="P1409" s="10">
        <v>8.7642499999999988</v>
      </c>
      <c r="Q1409" s="10">
        <v>10.956249999999999</v>
      </c>
    </row>
    <row r="1410" spans="1:17" x14ac:dyDescent="0.2">
      <c r="A1410">
        <v>1406</v>
      </c>
      <c r="B1410" s="10">
        <v>3.16065</v>
      </c>
      <c r="C1410" s="10">
        <v>6.8807133366189941</v>
      </c>
      <c r="D1410" s="10">
        <v>3.8989499999999997</v>
      </c>
      <c r="E1410" s="10">
        <v>4.9855499999999999</v>
      </c>
      <c r="F1410" s="10">
        <v>4.3512727272727272</v>
      </c>
      <c r="G1410" s="10">
        <v>6.6429999999999998</v>
      </c>
      <c r="H1410" s="10">
        <v>5.2725200000000001</v>
      </c>
      <c r="I1410" s="10">
        <v>5.9915000000000003</v>
      </c>
      <c r="J1410" s="10">
        <v>5.4960000000000004</v>
      </c>
      <c r="K1410" s="10">
        <v>10.4895</v>
      </c>
      <c r="L1410" s="10">
        <v>6.3705999999999996</v>
      </c>
      <c r="M1410" s="10">
        <v>7.9575000000000005</v>
      </c>
      <c r="N1410" s="10">
        <v>7.1675000000000004</v>
      </c>
      <c r="O1410" s="10">
        <v>14.83</v>
      </c>
      <c r="P1410" s="10">
        <v>8.7654999999999994</v>
      </c>
      <c r="Q1410" s="10">
        <v>10.9575</v>
      </c>
    </row>
    <row r="1411" spans="1:17" x14ac:dyDescent="0.2">
      <c r="A1411">
        <v>1407</v>
      </c>
      <c r="B1411" s="10">
        <v>3.1609249999999998</v>
      </c>
      <c r="C1411" s="10">
        <v>6.8842804406165454</v>
      </c>
      <c r="D1411" s="10">
        <v>3.8992749999999998</v>
      </c>
      <c r="E1411" s="10">
        <v>4.9859749999999998</v>
      </c>
      <c r="F1411" s="10">
        <v>4.3516363636363637</v>
      </c>
      <c r="G1411" s="10">
        <v>6.6434999999999995</v>
      </c>
      <c r="H1411" s="10">
        <v>5.2727400000000006</v>
      </c>
      <c r="I1411" s="10">
        <v>5.9917500000000006</v>
      </c>
      <c r="J1411" s="10">
        <v>5.4969999999999999</v>
      </c>
      <c r="K1411" s="10">
        <v>10.492750000000001</v>
      </c>
      <c r="L1411" s="10">
        <v>6.3716999999999997</v>
      </c>
      <c r="M1411" s="10">
        <v>7.9587500000000002</v>
      </c>
      <c r="N1411" s="10">
        <v>7.1687500000000002</v>
      </c>
      <c r="O1411" s="10">
        <v>14.835000000000001</v>
      </c>
      <c r="P1411" s="10">
        <v>8.76675</v>
      </c>
      <c r="Q1411" s="10">
        <v>10.95875</v>
      </c>
    </row>
    <row r="1412" spans="1:17" x14ac:dyDescent="0.2">
      <c r="A1412">
        <v>1408</v>
      </c>
      <c r="B1412" s="10">
        <v>3.1612</v>
      </c>
      <c r="C1412" s="10">
        <v>6.8878475446140968</v>
      </c>
      <c r="D1412" s="10">
        <v>3.8996</v>
      </c>
      <c r="E1412" s="10">
        <v>4.9863999999999997</v>
      </c>
      <c r="F1412" s="10">
        <v>4.3520000000000003</v>
      </c>
      <c r="G1412" s="10">
        <v>6.6440000000000001</v>
      </c>
      <c r="H1412" s="10">
        <v>5.2729600000000003</v>
      </c>
      <c r="I1412" s="10">
        <v>5.992</v>
      </c>
      <c r="J1412" s="10">
        <v>5.4980000000000002</v>
      </c>
      <c r="K1412" s="10">
        <v>10.496</v>
      </c>
      <c r="L1412" s="10">
        <v>6.3727999999999998</v>
      </c>
      <c r="M1412" s="10">
        <v>7.96</v>
      </c>
      <c r="N1412" s="10">
        <v>7.17</v>
      </c>
      <c r="O1412" s="10">
        <v>14.84</v>
      </c>
      <c r="P1412" s="10">
        <v>8.7679999999999989</v>
      </c>
      <c r="Q1412" s="10">
        <v>10.959999999999999</v>
      </c>
    </row>
    <row r="1413" spans="1:17" x14ac:dyDescent="0.2">
      <c r="A1413">
        <v>1409</v>
      </c>
      <c r="B1413" s="10">
        <v>3.1614749999999998</v>
      </c>
      <c r="C1413" s="10">
        <v>6.8914146486116481</v>
      </c>
      <c r="D1413" s="10">
        <v>3.8999250000000001</v>
      </c>
      <c r="E1413" s="10">
        <v>4.9868249999999996</v>
      </c>
      <c r="F1413" s="10">
        <v>4.3523636363636369</v>
      </c>
      <c r="G1413" s="10">
        <v>6.6444999999999999</v>
      </c>
      <c r="H1413" s="10">
        <v>5.27318</v>
      </c>
      <c r="I1413" s="10">
        <v>5.9922500000000003</v>
      </c>
      <c r="J1413" s="10">
        <v>5.4990000000000006</v>
      </c>
      <c r="K1413" s="10">
        <v>10.49925</v>
      </c>
      <c r="L1413" s="10">
        <v>6.3738999999999999</v>
      </c>
      <c r="M1413" s="10">
        <v>7.9612499999999997</v>
      </c>
      <c r="N1413" s="10">
        <v>7.1712499999999997</v>
      </c>
      <c r="O1413" s="10">
        <v>14.845000000000001</v>
      </c>
      <c r="P1413" s="10">
        <v>8.7692499999999995</v>
      </c>
      <c r="Q1413" s="10">
        <v>10.96125</v>
      </c>
    </row>
    <row r="1414" spans="1:17" x14ac:dyDescent="0.2">
      <c r="A1414">
        <v>1410</v>
      </c>
      <c r="B1414" s="10">
        <v>3.1617499999999996</v>
      </c>
      <c r="C1414" s="10">
        <v>6.8949817526091994</v>
      </c>
      <c r="D1414" s="10">
        <v>3.9002499999999998</v>
      </c>
      <c r="E1414" s="10">
        <v>4.9872499999999995</v>
      </c>
      <c r="F1414" s="10">
        <v>4.3527272727272726</v>
      </c>
      <c r="G1414" s="10">
        <v>6.6449999999999996</v>
      </c>
      <c r="H1414" s="10">
        <v>5.2734000000000005</v>
      </c>
      <c r="I1414" s="10">
        <v>5.9924999999999997</v>
      </c>
      <c r="J1414" s="10">
        <v>5.5</v>
      </c>
      <c r="K1414" s="10">
        <v>10.502500000000001</v>
      </c>
      <c r="L1414" s="10">
        <v>6.375</v>
      </c>
      <c r="M1414" s="10">
        <v>7.9625000000000004</v>
      </c>
      <c r="N1414" s="10">
        <v>7.1725000000000003</v>
      </c>
      <c r="O1414" s="10">
        <v>14.850000000000001</v>
      </c>
      <c r="P1414" s="10">
        <v>8.7704999999999984</v>
      </c>
      <c r="Q1414" s="10">
        <v>10.962499999999999</v>
      </c>
    </row>
    <row r="1415" spans="1:17" x14ac:dyDescent="0.2">
      <c r="A1415">
        <v>1411</v>
      </c>
      <c r="B1415" s="10">
        <v>3.1620249999999999</v>
      </c>
      <c r="C1415" s="10">
        <v>6.8985488566067517</v>
      </c>
      <c r="D1415" s="10">
        <v>3.9005749999999999</v>
      </c>
      <c r="E1415" s="10">
        <v>4.9876749999999994</v>
      </c>
      <c r="F1415" s="10">
        <v>4.3530909090909091</v>
      </c>
      <c r="G1415" s="10">
        <v>6.6455000000000002</v>
      </c>
      <c r="H1415" s="10">
        <v>5.2736200000000002</v>
      </c>
      <c r="I1415" s="10">
        <v>5.99275</v>
      </c>
      <c r="J1415" s="10">
        <v>5.5010000000000003</v>
      </c>
      <c r="K1415" s="10">
        <v>10.505750000000001</v>
      </c>
      <c r="L1415" s="10">
        <v>6.3761000000000001</v>
      </c>
      <c r="M1415" s="10">
        <v>7.9637500000000001</v>
      </c>
      <c r="N1415" s="10">
        <v>7.1737500000000001</v>
      </c>
      <c r="O1415" s="10">
        <v>14.855</v>
      </c>
      <c r="P1415" s="10">
        <v>8.771749999999999</v>
      </c>
      <c r="Q1415" s="10">
        <v>10.963749999999999</v>
      </c>
    </row>
    <row r="1416" spans="1:17" x14ac:dyDescent="0.2">
      <c r="A1416">
        <v>1412</v>
      </c>
      <c r="B1416" s="10">
        <v>3.1622999999999997</v>
      </c>
      <c r="C1416" s="10">
        <v>6.902115960604303</v>
      </c>
      <c r="D1416" s="10">
        <v>3.9009</v>
      </c>
      <c r="E1416" s="10">
        <v>4.9880999999999993</v>
      </c>
      <c r="F1416" s="10">
        <v>4.3534545454545457</v>
      </c>
      <c r="G1416" s="10">
        <v>6.6459999999999999</v>
      </c>
      <c r="H1416" s="10">
        <v>5.2738399999999999</v>
      </c>
      <c r="I1416" s="10">
        <v>5.9930000000000003</v>
      </c>
      <c r="J1416" s="10">
        <v>5.5020000000000007</v>
      </c>
      <c r="K1416" s="10">
        <v>10.509</v>
      </c>
      <c r="L1416" s="10">
        <v>6.3772000000000002</v>
      </c>
      <c r="M1416" s="10">
        <v>7.9649999999999999</v>
      </c>
      <c r="N1416" s="10">
        <v>7.1749999999999998</v>
      </c>
      <c r="O1416" s="10">
        <v>14.860000000000001</v>
      </c>
      <c r="P1416" s="10">
        <v>8.7729999999999997</v>
      </c>
      <c r="Q1416" s="10">
        <v>10.965</v>
      </c>
    </row>
    <row r="1417" spans="1:17" x14ac:dyDescent="0.2">
      <c r="A1417">
        <v>1413</v>
      </c>
      <c r="B1417" s="10">
        <v>3.1625749999999999</v>
      </c>
      <c r="C1417" s="10">
        <v>6.9056830646018543</v>
      </c>
      <c r="D1417" s="10">
        <v>3.9012249999999997</v>
      </c>
      <c r="E1417" s="10">
        <v>4.9885250000000001</v>
      </c>
      <c r="F1417" s="10">
        <v>4.3538181818181823</v>
      </c>
      <c r="G1417" s="10">
        <v>6.6465000000000005</v>
      </c>
      <c r="H1417" s="10">
        <v>5.2740600000000004</v>
      </c>
      <c r="I1417" s="10">
        <v>5.9932499999999997</v>
      </c>
      <c r="J1417" s="10">
        <v>5.5030000000000001</v>
      </c>
      <c r="K1417" s="10">
        <v>10.51225</v>
      </c>
      <c r="L1417" s="10">
        <v>6.3783000000000003</v>
      </c>
      <c r="M1417" s="10">
        <v>7.9662500000000005</v>
      </c>
      <c r="N1417" s="10">
        <v>7.1762500000000005</v>
      </c>
      <c r="O1417" s="10">
        <v>14.865</v>
      </c>
      <c r="P1417" s="10">
        <v>8.7742499999999986</v>
      </c>
      <c r="Q1417" s="10">
        <v>10.966249999999999</v>
      </c>
    </row>
    <row r="1418" spans="1:17" x14ac:dyDescent="0.2">
      <c r="A1418">
        <v>1414</v>
      </c>
      <c r="B1418" s="10">
        <v>3.1628499999999997</v>
      </c>
      <c r="C1418" s="10">
        <v>6.9092501685994057</v>
      </c>
      <c r="D1418" s="10">
        <v>3.9015499999999999</v>
      </c>
      <c r="E1418" s="10">
        <v>4.98895</v>
      </c>
      <c r="F1418" s="10">
        <v>4.3541818181818179</v>
      </c>
      <c r="G1418" s="10">
        <v>6.6470000000000002</v>
      </c>
      <c r="H1418" s="10">
        <v>5.2742800000000001</v>
      </c>
      <c r="I1418" s="10">
        <v>5.9935</v>
      </c>
      <c r="J1418" s="10">
        <v>5.5040000000000004</v>
      </c>
      <c r="K1418" s="10">
        <v>10.515499999999999</v>
      </c>
      <c r="L1418" s="10">
        <v>6.3794000000000004</v>
      </c>
      <c r="M1418" s="10">
        <v>7.9675000000000002</v>
      </c>
      <c r="N1418" s="10">
        <v>7.1775000000000002</v>
      </c>
      <c r="O1418" s="10">
        <v>14.870000000000001</v>
      </c>
      <c r="P1418" s="10">
        <v>8.7754999999999992</v>
      </c>
      <c r="Q1418" s="10">
        <v>10.967499999999999</v>
      </c>
    </row>
    <row r="1419" spans="1:17" x14ac:dyDescent="0.2">
      <c r="A1419">
        <v>1415</v>
      </c>
      <c r="B1419" s="10">
        <v>3.163125</v>
      </c>
      <c r="C1419" s="10">
        <v>6.912817272596957</v>
      </c>
      <c r="D1419" s="10">
        <v>3.901875</v>
      </c>
      <c r="E1419" s="10">
        <v>4.9893749999999999</v>
      </c>
      <c r="F1419" s="10">
        <v>4.3545454545454545</v>
      </c>
      <c r="G1419" s="10">
        <v>6.6475</v>
      </c>
      <c r="H1419" s="10">
        <v>5.2745000000000006</v>
      </c>
      <c r="I1419" s="10">
        <v>5.9937500000000004</v>
      </c>
      <c r="J1419" s="10">
        <v>5.5049999999999999</v>
      </c>
      <c r="K1419" s="10">
        <v>10.518750000000001</v>
      </c>
      <c r="L1419" s="10">
        <v>6.3804999999999996</v>
      </c>
      <c r="M1419" s="10">
        <v>7.96875</v>
      </c>
      <c r="N1419" s="10">
        <v>7.17875</v>
      </c>
      <c r="O1419" s="10">
        <v>14.875</v>
      </c>
      <c r="P1419" s="10">
        <v>8.7767499999999998</v>
      </c>
      <c r="Q1419" s="10">
        <v>10.96875</v>
      </c>
    </row>
    <row r="1420" spans="1:17" x14ac:dyDescent="0.2">
      <c r="A1420">
        <v>1416</v>
      </c>
      <c r="B1420" s="10">
        <v>3.1633999999999998</v>
      </c>
      <c r="C1420" s="10">
        <v>6.9163843765945083</v>
      </c>
      <c r="D1420" s="10">
        <v>3.9022000000000001</v>
      </c>
      <c r="E1420" s="10">
        <v>4.9897999999999998</v>
      </c>
      <c r="F1420" s="10">
        <v>4.3549090909090911</v>
      </c>
      <c r="G1420" s="10">
        <v>6.6480000000000006</v>
      </c>
      <c r="H1420" s="10">
        <v>5.2747200000000003</v>
      </c>
      <c r="I1420" s="10">
        <v>5.9939999999999998</v>
      </c>
      <c r="J1420" s="10">
        <v>5.5060000000000002</v>
      </c>
      <c r="K1420" s="10">
        <v>10.522</v>
      </c>
      <c r="L1420" s="10">
        <v>6.3815999999999997</v>
      </c>
      <c r="M1420" s="10">
        <v>7.97</v>
      </c>
      <c r="N1420" s="10">
        <v>7.18</v>
      </c>
      <c r="O1420" s="10">
        <v>14.88</v>
      </c>
      <c r="P1420" s="10">
        <v>8.7779999999999987</v>
      </c>
      <c r="Q1420" s="10">
        <v>10.969999999999999</v>
      </c>
    </row>
    <row r="1421" spans="1:17" x14ac:dyDescent="0.2">
      <c r="A1421">
        <v>1417</v>
      </c>
      <c r="B1421" s="10">
        <v>3.163675</v>
      </c>
      <c r="C1421" s="10">
        <v>6.9199514805920606</v>
      </c>
      <c r="D1421" s="10">
        <v>3.9025249999999998</v>
      </c>
      <c r="E1421" s="10">
        <v>4.9902249999999997</v>
      </c>
      <c r="F1421" s="10">
        <v>4.3552727272727276</v>
      </c>
      <c r="G1421" s="10">
        <v>6.6485000000000003</v>
      </c>
      <c r="H1421" s="10">
        <v>5.27494</v>
      </c>
      <c r="I1421" s="10">
        <v>5.9942500000000001</v>
      </c>
      <c r="J1421" s="10">
        <v>5.5070000000000006</v>
      </c>
      <c r="K1421" s="10">
        <v>10.52525</v>
      </c>
      <c r="L1421" s="10">
        <v>6.3826999999999998</v>
      </c>
      <c r="M1421" s="10">
        <v>7.9712500000000004</v>
      </c>
      <c r="N1421" s="10">
        <v>7.1812500000000004</v>
      </c>
      <c r="O1421" s="10">
        <v>14.885</v>
      </c>
      <c r="P1421" s="10">
        <v>8.7792499999999993</v>
      </c>
      <c r="Q1421" s="10">
        <v>10.97125</v>
      </c>
    </row>
    <row r="1422" spans="1:17" x14ac:dyDescent="0.2">
      <c r="A1422">
        <v>1418</v>
      </c>
      <c r="B1422" s="10">
        <v>3.1639499999999998</v>
      </c>
      <c r="C1422" s="10">
        <v>6.9235185845896119</v>
      </c>
      <c r="D1422" s="10">
        <v>3.9028499999999999</v>
      </c>
      <c r="E1422" s="10">
        <v>4.9906499999999996</v>
      </c>
      <c r="F1422" s="10">
        <v>4.3556363636363642</v>
      </c>
      <c r="G1422" s="10">
        <v>6.649</v>
      </c>
      <c r="H1422" s="10">
        <v>5.2751600000000005</v>
      </c>
      <c r="I1422" s="10">
        <v>5.9945000000000004</v>
      </c>
      <c r="J1422" s="10">
        <v>5.508</v>
      </c>
      <c r="K1422" s="10">
        <v>10.528500000000001</v>
      </c>
      <c r="L1422" s="10">
        <v>6.3837999999999999</v>
      </c>
      <c r="M1422" s="10">
        <v>7.9725000000000001</v>
      </c>
      <c r="N1422" s="10">
        <v>7.1825000000000001</v>
      </c>
      <c r="O1422" s="10">
        <v>14.89</v>
      </c>
      <c r="P1422" s="10">
        <v>8.7805</v>
      </c>
      <c r="Q1422" s="10">
        <v>10.9725</v>
      </c>
    </row>
    <row r="1423" spans="1:17" x14ac:dyDescent="0.2">
      <c r="A1423">
        <v>1419</v>
      </c>
      <c r="B1423" s="10">
        <v>3.1642250000000001</v>
      </c>
      <c r="C1423" s="10">
        <v>6.9270856885871632</v>
      </c>
      <c r="D1423" s="10">
        <v>3.9031750000000001</v>
      </c>
      <c r="E1423" s="10">
        <v>4.9910749999999995</v>
      </c>
      <c r="F1423" s="10">
        <v>4.3559999999999999</v>
      </c>
      <c r="G1423" s="10">
        <v>6.6495000000000006</v>
      </c>
      <c r="H1423" s="10">
        <v>5.2753800000000002</v>
      </c>
      <c r="I1423" s="10">
        <v>5.9947499999999998</v>
      </c>
      <c r="J1423" s="10">
        <v>5.5090000000000003</v>
      </c>
      <c r="K1423" s="10">
        <v>10.531750000000001</v>
      </c>
      <c r="L1423" s="10">
        <v>6.3849</v>
      </c>
      <c r="M1423" s="10">
        <v>7.9737499999999999</v>
      </c>
      <c r="N1423" s="10">
        <v>7.1837499999999999</v>
      </c>
      <c r="O1423" s="10">
        <v>14.895</v>
      </c>
      <c r="P1423" s="10">
        <v>8.7817499999999988</v>
      </c>
      <c r="Q1423" s="10">
        <v>10.973749999999999</v>
      </c>
    </row>
    <row r="1424" spans="1:17" x14ac:dyDescent="0.2">
      <c r="A1424">
        <v>1420</v>
      </c>
      <c r="B1424" s="10">
        <v>3.1644999999999999</v>
      </c>
      <c r="C1424" s="10">
        <v>6.9306527925847146</v>
      </c>
      <c r="D1424" s="10">
        <v>3.9035000000000002</v>
      </c>
      <c r="E1424" s="10">
        <v>4.9915000000000003</v>
      </c>
      <c r="F1424" s="10">
        <v>4.3563636363636364</v>
      </c>
      <c r="G1424" s="10">
        <v>6.65</v>
      </c>
      <c r="H1424" s="10">
        <v>5.2756000000000007</v>
      </c>
      <c r="I1424" s="10">
        <v>5.9950000000000001</v>
      </c>
      <c r="J1424" s="10">
        <v>5.51</v>
      </c>
      <c r="K1424" s="10">
        <v>10.535</v>
      </c>
      <c r="L1424" s="10">
        <v>6.3860000000000001</v>
      </c>
      <c r="M1424" s="10">
        <v>7.9749999999999996</v>
      </c>
      <c r="N1424" s="10">
        <v>7.1850000000000005</v>
      </c>
      <c r="O1424" s="10">
        <v>14.9</v>
      </c>
      <c r="P1424" s="10">
        <v>8.7829999999999995</v>
      </c>
      <c r="Q1424" s="10">
        <v>10.975</v>
      </c>
    </row>
    <row r="1425" spans="1:17" x14ac:dyDescent="0.2">
      <c r="A1425">
        <v>1421</v>
      </c>
      <c r="B1425" s="10">
        <v>3.1647749999999997</v>
      </c>
      <c r="C1425" s="10">
        <v>6.9328198928164424</v>
      </c>
      <c r="D1425" s="10">
        <v>3.9038249999999999</v>
      </c>
      <c r="E1425" s="10">
        <v>4.9919250000000002</v>
      </c>
      <c r="F1425" s="10">
        <v>4.356727272727273</v>
      </c>
      <c r="G1425" s="10">
        <v>6.6504000000000003</v>
      </c>
      <c r="H1425" s="10">
        <v>5.2758200000000004</v>
      </c>
      <c r="I1425" s="10">
        <v>5.9952500000000004</v>
      </c>
      <c r="J1425" s="10">
        <v>5.5110000000000001</v>
      </c>
      <c r="K1425" s="10">
        <v>10.53825</v>
      </c>
      <c r="L1425" s="10">
        <v>6.3871000000000002</v>
      </c>
      <c r="M1425" s="10">
        <v>7.9762500000000003</v>
      </c>
      <c r="N1425" s="10">
        <v>7.1862500000000002</v>
      </c>
      <c r="O1425" s="10">
        <v>14.905000000000001</v>
      </c>
      <c r="P1425" s="10">
        <v>8.7842500000000001</v>
      </c>
      <c r="Q1425" s="10">
        <v>10.97625</v>
      </c>
    </row>
    <row r="1426" spans="1:17" x14ac:dyDescent="0.2">
      <c r="A1426">
        <v>1422</v>
      </c>
      <c r="B1426" s="10">
        <v>3.1650499999999999</v>
      </c>
      <c r="C1426" s="10">
        <v>6.9349869930481702</v>
      </c>
      <c r="D1426" s="10">
        <v>3.90415</v>
      </c>
      <c r="E1426" s="10">
        <v>4.9923500000000001</v>
      </c>
      <c r="F1426" s="10">
        <v>4.3570909090909096</v>
      </c>
      <c r="G1426" s="10">
        <v>6.6508000000000003</v>
      </c>
      <c r="H1426" s="10">
        <v>5.2760400000000001</v>
      </c>
      <c r="I1426" s="10">
        <v>5.9954999999999998</v>
      </c>
      <c r="J1426" s="10">
        <v>5.5120000000000005</v>
      </c>
      <c r="K1426" s="10">
        <v>10.541499999999999</v>
      </c>
      <c r="L1426" s="10">
        <v>6.3882000000000003</v>
      </c>
      <c r="M1426" s="10">
        <v>7.9775</v>
      </c>
      <c r="N1426" s="10">
        <v>7.1875</v>
      </c>
      <c r="O1426" s="10">
        <v>14.91</v>
      </c>
      <c r="P1426" s="10">
        <v>8.785499999999999</v>
      </c>
      <c r="Q1426" s="10">
        <v>10.977499999999999</v>
      </c>
    </row>
    <row r="1427" spans="1:17" x14ac:dyDescent="0.2">
      <c r="A1427">
        <v>1423</v>
      </c>
      <c r="B1427" s="10">
        <v>3.1653249999999997</v>
      </c>
      <c r="C1427" s="10">
        <v>6.9371540932798972</v>
      </c>
      <c r="D1427" s="10">
        <v>3.9044750000000001</v>
      </c>
      <c r="E1427" s="10">
        <v>4.992775</v>
      </c>
      <c r="F1427" s="10">
        <v>4.3574545454545461</v>
      </c>
      <c r="G1427" s="10">
        <v>6.6512000000000002</v>
      </c>
      <c r="H1427" s="10">
        <v>5.2762600000000006</v>
      </c>
      <c r="I1427" s="10">
        <v>5.9957500000000001</v>
      </c>
      <c r="J1427" s="10">
        <v>5.5129999999999999</v>
      </c>
      <c r="K1427" s="10">
        <v>10.544750000000001</v>
      </c>
      <c r="L1427" s="10">
        <v>6.3893000000000004</v>
      </c>
      <c r="M1427" s="10">
        <v>7.9787499999999998</v>
      </c>
      <c r="N1427" s="10">
        <v>7.1887499999999998</v>
      </c>
      <c r="O1427" s="10">
        <v>14.915000000000001</v>
      </c>
      <c r="P1427" s="10">
        <v>8.7867499999999996</v>
      </c>
      <c r="Q1427" s="10">
        <v>10.97875</v>
      </c>
    </row>
    <row r="1428" spans="1:17" x14ac:dyDescent="0.2">
      <c r="A1428">
        <v>1424</v>
      </c>
      <c r="B1428" s="10">
        <v>3.1656</v>
      </c>
      <c r="C1428" s="10">
        <v>6.939321193511625</v>
      </c>
      <c r="D1428" s="10">
        <v>3.9047999999999998</v>
      </c>
      <c r="E1428" s="10">
        <v>4.9931999999999999</v>
      </c>
      <c r="F1428" s="10">
        <v>4.3578181818181818</v>
      </c>
      <c r="G1428" s="10">
        <v>6.6516000000000002</v>
      </c>
      <c r="H1428" s="10">
        <v>5.2764800000000003</v>
      </c>
      <c r="I1428" s="10">
        <v>5.9960000000000004</v>
      </c>
      <c r="J1428" s="10">
        <v>5.5140000000000002</v>
      </c>
      <c r="K1428" s="10">
        <v>10.548</v>
      </c>
      <c r="L1428" s="10">
        <v>6.3904000000000005</v>
      </c>
      <c r="M1428" s="10">
        <v>7.98</v>
      </c>
      <c r="N1428" s="10">
        <v>7.19</v>
      </c>
      <c r="O1428" s="10">
        <v>14.92</v>
      </c>
      <c r="P1428" s="10">
        <v>8.7880000000000003</v>
      </c>
      <c r="Q1428" s="10">
        <v>10.98</v>
      </c>
    </row>
    <row r="1429" spans="1:17" x14ac:dyDescent="0.2">
      <c r="A1429">
        <v>1425</v>
      </c>
      <c r="B1429" s="10">
        <v>3.1658749999999998</v>
      </c>
      <c r="C1429" s="10">
        <v>6.9414882937433529</v>
      </c>
      <c r="D1429" s="10">
        <v>3.905125</v>
      </c>
      <c r="E1429" s="10">
        <v>4.9936249999999998</v>
      </c>
      <c r="F1429" s="10">
        <v>4.3581818181818184</v>
      </c>
      <c r="G1429" s="10">
        <v>6.6520000000000001</v>
      </c>
      <c r="H1429" s="10">
        <v>5.2766999999999999</v>
      </c>
      <c r="I1429" s="10">
        <v>5.9962499999999999</v>
      </c>
      <c r="J1429" s="10">
        <v>5.5150000000000006</v>
      </c>
      <c r="K1429" s="10">
        <v>10.55125</v>
      </c>
      <c r="L1429" s="10">
        <v>6.3915000000000006</v>
      </c>
      <c r="M1429" s="10">
        <v>7.9812500000000002</v>
      </c>
      <c r="N1429" s="10">
        <v>7.1912500000000001</v>
      </c>
      <c r="O1429" s="10">
        <v>14.925000000000001</v>
      </c>
      <c r="P1429" s="10">
        <v>8.7892499999999991</v>
      </c>
      <c r="Q1429" s="10">
        <v>10.981249999999999</v>
      </c>
    </row>
    <row r="1430" spans="1:17" x14ac:dyDescent="0.2">
      <c r="A1430">
        <v>1426</v>
      </c>
      <c r="B1430" s="10">
        <v>3.16615</v>
      </c>
      <c r="C1430" s="10">
        <v>6.9436553939750807</v>
      </c>
      <c r="D1430" s="10">
        <v>3.9054500000000001</v>
      </c>
      <c r="E1430" s="10">
        <v>4.9940499999999997</v>
      </c>
      <c r="F1430" s="10">
        <v>4.3585454545454549</v>
      </c>
      <c r="G1430" s="10">
        <v>6.6524000000000001</v>
      </c>
      <c r="H1430" s="10">
        <v>5.2769200000000005</v>
      </c>
      <c r="I1430" s="10">
        <v>5.9965000000000002</v>
      </c>
      <c r="J1430" s="10">
        <v>5.516</v>
      </c>
      <c r="K1430" s="10">
        <v>10.554500000000001</v>
      </c>
      <c r="L1430" s="10">
        <v>6.3925999999999998</v>
      </c>
      <c r="M1430" s="10">
        <v>7.9824999999999999</v>
      </c>
      <c r="N1430" s="10">
        <v>7.1924999999999999</v>
      </c>
      <c r="O1430" s="10">
        <v>14.93</v>
      </c>
      <c r="P1430" s="10">
        <v>8.7904999999999998</v>
      </c>
      <c r="Q1430" s="10">
        <v>10.9825</v>
      </c>
    </row>
    <row r="1431" spans="1:17" x14ac:dyDescent="0.2">
      <c r="A1431">
        <v>1427</v>
      </c>
      <c r="B1431" s="10">
        <v>3.1664249999999998</v>
      </c>
      <c r="C1431" s="10">
        <v>6.9458224942068085</v>
      </c>
      <c r="D1431" s="10">
        <v>3.9057750000000002</v>
      </c>
      <c r="E1431" s="10">
        <v>4.9944749999999996</v>
      </c>
      <c r="F1431" s="10">
        <v>4.3589090909090915</v>
      </c>
      <c r="G1431" s="10">
        <v>6.6528</v>
      </c>
      <c r="H1431" s="10">
        <v>5.2771400000000002</v>
      </c>
      <c r="I1431" s="10">
        <v>5.9967500000000005</v>
      </c>
      <c r="J1431" s="10">
        <v>5.5170000000000003</v>
      </c>
      <c r="K1431" s="10">
        <v>10.55775</v>
      </c>
      <c r="L1431" s="10">
        <v>6.3936999999999999</v>
      </c>
      <c r="M1431" s="10">
        <v>7.9837499999999997</v>
      </c>
      <c r="N1431" s="10">
        <v>7.1937499999999996</v>
      </c>
      <c r="O1431" s="10">
        <v>14.935</v>
      </c>
      <c r="P1431" s="10">
        <v>8.7917500000000004</v>
      </c>
      <c r="Q1431" s="10">
        <v>10.983750000000001</v>
      </c>
    </row>
    <row r="1432" spans="1:17" x14ac:dyDescent="0.2">
      <c r="A1432">
        <v>1428</v>
      </c>
      <c r="B1432" s="10">
        <v>3.1667000000000001</v>
      </c>
      <c r="C1432" s="10">
        <v>6.9479895944385355</v>
      </c>
      <c r="D1432" s="10">
        <v>3.9060999999999999</v>
      </c>
      <c r="E1432" s="10">
        <v>4.9948999999999995</v>
      </c>
      <c r="F1432" s="10">
        <v>4.3592727272727272</v>
      </c>
      <c r="G1432" s="10">
        <v>6.6532</v>
      </c>
      <c r="H1432" s="10">
        <v>5.2773599999999998</v>
      </c>
      <c r="I1432" s="10">
        <v>5.9969999999999999</v>
      </c>
      <c r="J1432" s="10">
        <v>5.5180000000000007</v>
      </c>
      <c r="K1432" s="10">
        <v>10.561</v>
      </c>
      <c r="L1432" s="10">
        <v>6.3948</v>
      </c>
      <c r="M1432" s="10">
        <v>7.9850000000000003</v>
      </c>
      <c r="N1432" s="10">
        <v>7.1950000000000003</v>
      </c>
      <c r="O1432" s="10">
        <v>14.94</v>
      </c>
      <c r="P1432" s="10">
        <v>8.7929999999999993</v>
      </c>
      <c r="Q1432" s="10">
        <v>10.984999999999999</v>
      </c>
    </row>
    <row r="1433" spans="1:17" x14ac:dyDescent="0.2">
      <c r="A1433">
        <v>1429</v>
      </c>
      <c r="B1433" s="10">
        <v>3.1669749999999999</v>
      </c>
      <c r="C1433" s="10">
        <v>6.9501566946702633</v>
      </c>
      <c r="D1433" s="10">
        <v>3.906425</v>
      </c>
      <c r="E1433" s="10">
        <v>4.9953250000000002</v>
      </c>
      <c r="F1433" s="10">
        <v>4.3596363636363638</v>
      </c>
      <c r="G1433" s="10">
        <v>6.6536</v>
      </c>
      <c r="H1433" s="10">
        <v>5.2775800000000004</v>
      </c>
      <c r="I1433" s="10">
        <v>5.9972500000000002</v>
      </c>
      <c r="J1433" s="10">
        <v>5.5190000000000001</v>
      </c>
      <c r="K1433" s="10">
        <v>10.564249999999999</v>
      </c>
      <c r="L1433" s="10">
        <v>6.3959000000000001</v>
      </c>
      <c r="M1433" s="10">
        <v>7.9862500000000001</v>
      </c>
      <c r="N1433" s="10">
        <v>7.19625</v>
      </c>
      <c r="O1433" s="10">
        <v>14.945</v>
      </c>
      <c r="P1433" s="10">
        <v>8.7942499999999999</v>
      </c>
      <c r="Q1433" s="10">
        <v>10.98625</v>
      </c>
    </row>
    <row r="1434" spans="1:17" x14ac:dyDescent="0.2">
      <c r="A1434">
        <v>1430</v>
      </c>
      <c r="B1434" s="10">
        <v>3.1672500000000001</v>
      </c>
      <c r="C1434" s="10">
        <v>6.9523237949019911</v>
      </c>
      <c r="D1434" s="10">
        <v>3.9067500000000002</v>
      </c>
      <c r="E1434" s="10">
        <v>4.9957500000000001</v>
      </c>
      <c r="F1434" s="10">
        <v>4.3600000000000003</v>
      </c>
      <c r="G1434" s="10">
        <v>6.6539999999999999</v>
      </c>
      <c r="H1434" s="10">
        <v>5.2778</v>
      </c>
      <c r="I1434" s="10">
        <v>5.9975000000000005</v>
      </c>
      <c r="J1434" s="10">
        <v>5.5200000000000005</v>
      </c>
      <c r="K1434" s="10">
        <v>10.567499999999999</v>
      </c>
      <c r="L1434" s="10">
        <v>6.3970000000000002</v>
      </c>
      <c r="M1434" s="10">
        <v>7.9874999999999998</v>
      </c>
      <c r="N1434" s="10">
        <v>7.1974999999999998</v>
      </c>
      <c r="O1434" s="10">
        <v>14.95</v>
      </c>
      <c r="P1434" s="10">
        <v>8.7955000000000005</v>
      </c>
      <c r="Q1434" s="10">
        <v>10.987500000000001</v>
      </c>
    </row>
    <row r="1435" spans="1:17" x14ac:dyDescent="0.2">
      <c r="A1435">
        <v>1431</v>
      </c>
      <c r="B1435" s="10">
        <v>3.1675249999999999</v>
      </c>
      <c r="C1435" s="10">
        <v>6.954490895133719</v>
      </c>
      <c r="D1435" s="10">
        <v>3.9070749999999999</v>
      </c>
      <c r="E1435" s="10">
        <v>4.996175</v>
      </c>
      <c r="F1435" s="10">
        <v>4.3602857142857143</v>
      </c>
      <c r="G1435" s="10">
        <v>6.6544000000000008</v>
      </c>
      <c r="H1435" s="10">
        <v>5.2780200000000006</v>
      </c>
      <c r="I1435" s="10">
        <v>5.9977499999999999</v>
      </c>
      <c r="J1435" s="10">
        <v>5.5209999999999999</v>
      </c>
      <c r="K1435" s="10">
        <v>10.57075</v>
      </c>
      <c r="L1435" s="10">
        <v>6.3981000000000003</v>
      </c>
      <c r="M1435" s="10">
        <v>7.9887500000000005</v>
      </c>
      <c r="N1435" s="10">
        <v>7.1987500000000004</v>
      </c>
      <c r="O1435" s="10">
        <v>14.955</v>
      </c>
      <c r="P1435" s="10">
        <v>8.7967499999999994</v>
      </c>
      <c r="Q1435" s="10">
        <v>10.98875</v>
      </c>
    </row>
    <row r="1436" spans="1:17" x14ac:dyDescent="0.2">
      <c r="A1436">
        <v>1432</v>
      </c>
      <c r="B1436" s="10">
        <v>3.1677999999999997</v>
      </c>
      <c r="C1436" s="10">
        <v>6.9566579953654468</v>
      </c>
      <c r="D1436" s="10">
        <v>3.9074</v>
      </c>
      <c r="E1436" s="10">
        <v>4.9965999999999999</v>
      </c>
      <c r="F1436" s="10">
        <v>4.3605714285714292</v>
      </c>
      <c r="G1436" s="10">
        <v>6.6548000000000007</v>
      </c>
      <c r="H1436" s="10">
        <v>5.2782400000000003</v>
      </c>
      <c r="I1436" s="10">
        <v>5.9980000000000002</v>
      </c>
      <c r="J1436" s="10">
        <v>5.5220000000000002</v>
      </c>
      <c r="K1436" s="10">
        <v>10.574</v>
      </c>
      <c r="L1436" s="10">
        <v>6.3992000000000004</v>
      </c>
      <c r="M1436" s="10">
        <v>7.99</v>
      </c>
      <c r="N1436" s="10">
        <v>7.2</v>
      </c>
      <c r="O1436" s="10">
        <v>14.96</v>
      </c>
      <c r="P1436" s="10">
        <v>8.798</v>
      </c>
      <c r="Q1436" s="10">
        <v>10.99</v>
      </c>
    </row>
    <row r="1437" spans="1:17" x14ac:dyDescent="0.2">
      <c r="A1437">
        <v>1433</v>
      </c>
      <c r="B1437" s="10">
        <v>3.168075</v>
      </c>
      <c r="C1437" s="10">
        <v>6.9588250955971738</v>
      </c>
      <c r="D1437" s="10">
        <v>3.9077250000000001</v>
      </c>
      <c r="E1437" s="10">
        <v>4.9970249999999998</v>
      </c>
      <c r="F1437" s="10">
        <v>4.3608571428571432</v>
      </c>
      <c r="G1437" s="10">
        <v>6.6552000000000007</v>
      </c>
      <c r="H1437" s="10">
        <v>5.2784599999999999</v>
      </c>
      <c r="I1437" s="10">
        <v>5.9982499999999996</v>
      </c>
      <c r="J1437" s="10">
        <v>5.5230000000000006</v>
      </c>
      <c r="K1437" s="10">
        <v>10.577249999999999</v>
      </c>
      <c r="L1437" s="10">
        <v>6.4003000000000005</v>
      </c>
      <c r="M1437" s="10">
        <v>7.99125</v>
      </c>
      <c r="N1437" s="10">
        <v>7.2012499999999999</v>
      </c>
      <c r="O1437" s="10">
        <v>14.965</v>
      </c>
      <c r="P1437" s="10">
        <v>8.7992499999999989</v>
      </c>
      <c r="Q1437" s="10">
        <v>10.991249999999999</v>
      </c>
    </row>
    <row r="1438" spans="1:17" x14ac:dyDescent="0.2">
      <c r="A1438">
        <v>1434</v>
      </c>
      <c r="B1438" s="10">
        <v>3.1683499999999998</v>
      </c>
      <c r="C1438" s="10">
        <v>6.9609921958289016</v>
      </c>
      <c r="D1438" s="10">
        <v>3.9080500000000002</v>
      </c>
      <c r="E1438" s="10">
        <v>4.9974499999999997</v>
      </c>
      <c r="F1438" s="10">
        <v>4.3611428571428572</v>
      </c>
      <c r="G1438" s="10">
        <v>6.6556000000000006</v>
      </c>
      <c r="H1438" s="10">
        <v>5.2786800000000005</v>
      </c>
      <c r="I1438" s="10">
        <v>5.9984999999999999</v>
      </c>
      <c r="J1438" s="10">
        <v>5.524</v>
      </c>
      <c r="K1438" s="10">
        <v>10.580500000000001</v>
      </c>
      <c r="L1438" s="10">
        <v>6.4014000000000006</v>
      </c>
      <c r="M1438" s="10">
        <v>7.9924999999999997</v>
      </c>
      <c r="N1438" s="10">
        <v>7.2024999999999997</v>
      </c>
      <c r="O1438" s="10">
        <v>14.97</v>
      </c>
      <c r="P1438" s="10">
        <v>8.8004999999999995</v>
      </c>
      <c r="Q1438" s="10">
        <v>10.9925</v>
      </c>
    </row>
    <row r="1439" spans="1:17" x14ac:dyDescent="0.2">
      <c r="A1439">
        <v>1435</v>
      </c>
      <c r="B1439" s="10">
        <v>3.168625</v>
      </c>
      <c r="C1439" s="10">
        <v>6.9631592960606294</v>
      </c>
      <c r="D1439" s="10">
        <v>3.9083749999999999</v>
      </c>
      <c r="E1439" s="10">
        <v>4.9978749999999996</v>
      </c>
      <c r="F1439" s="10">
        <v>4.3614285714285721</v>
      </c>
      <c r="G1439" s="10">
        <v>6.6560000000000006</v>
      </c>
      <c r="H1439" s="10">
        <v>5.2789000000000001</v>
      </c>
      <c r="I1439" s="10">
        <v>5.9987500000000002</v>
      </c>
      <c r="J1439" s="10">
        <v>5.5250000000000004</v>
      </c>
      <c r="K1439" s="10">
        <v>10.58375</v>
      </c>
      <c r="L1439" s="10">
        <v>6.4024999999999999</v>
      </c>
      <c r="M1439" s="10">
        <v>7.9937500000000004</v>
      </c>
      <c r="N1439" s="10">
        <v>7.2037500000000003</v>
      </c>
      <c r="O1439" s="10">
        <v>14.975</v>
      </c>
      <c r="P1439" s="10">
        <v>8.8017500000000002</v>
      </c>
      <c r="Q1439" s="10">
        <v>10.99375</v>
      </c>
    </row>
    <row r="1440" spans="1:17" x14ac:dyDescent="0.2">
      <c r="A1440">
        <v>1436</v>
      </c>
      <c r="B1440" s="10">
        <v>3.1688999999999998</v>
      </c>
      <c r="C1440" s="10">
        <v>6.9653263962923573</v>
      </c>
      <c r="D1440" s="10">
        <v>3.9087000000000001</v>
      </c>
      <c r="E1440" s="10">
        <v>4.9983000000000004</v>
      </c>
      <c r="F1440" s="10">
        <v>4.3617142857142861</v>
      </c>
      <c r="G1440" s="10">
        <v>6.6564000000000005</v>
      </c>
      <c r="H1440" s="10">
        <v>5.2791200000000007</v>
      </c>
      <c r="I1440" s="10">
        <v>5.9989999999999997</v>
      </c>
      <c r="J1440" s="10">
        <v>5.5259999999999998</v>
      </c>
      <c r="K1440" s="10">
        <v>10.587</v>
      </c>
      <c r="L1440" s="10">
        <v>6.4036</v>
      </c>
      <c r="M1440" s="10">
        <v>7.9950000000000001</v>
      </c>
      <c r="N1440" s="10">
        <v>7.2050000000000001</v>
      </c>
      <c r="O1440" s="10">
        <v>14.98</v>
      </c>
      <c r="P1440" s="10">
        <v>8.802999999999999</v>
      </c>
      <c r="Q1440" s="10">
        <v>10.994999999999999</v>
      </c>
    </row>
    <row r="1441" spans="1:17" x14ac:dyDescent="0.2">
      <c r="A1441">
        <v>1437</v>
      </c>
      <c r="B1441" s="10">
        <v>3.1691750000000001</v>
      </c>
      <c r="C1441" s="10">
        <v>6.9674934965240851</v>
      </c>
      <c r="D1441" s="10">
        <v>3.9090250000000002</v>
      </c>
      <c r="E1441" s="10">
        <v>4.9987250000000003</v>
      </c>
      <c r="F1441" s="10">
        <v>4.3620000000000001</v>
      </c>
      <c r="G1441" s="10">
        <v>6.6568000000000005</v>
      </c>
      <c r="H1441" s="10">
        <v>5.2793400000000004</v>
      </c>
      <c r="I1441" s="10">
        <v>5.99925</v>
      </c>
      <c r="J1441" s="10">
        <v>5.5270000000000001</v>
      </c>
      <c r="K1441" s="10">
        <v>10.590249999999999</v>
      </c>
      <c r="L1441" s="10">
        <v>6.4047000000000001</v>
      </c>
      <c r="M1441" s="10">
        <v>7.9962499999999999</v>
      </c>
      <c r="N1441" s="10">
        <v>7.2062499999999998</v>
      </c>
      <c r="O1441" s="10">
        <v>14.984999999999999</v>
      </c>
      <c r="P1441" s="10">
        <v>8.8042499999999997</v>
      </c>
      <c r="Q1441" s="10">
        <v>10.99625</v>
      </c>
    </row>
    <row r="1442" spans="1:17" x14ac:dyDescent="0.2">
      <c r="A1442">
        <v>1438</v>
      </c>
      <c r="B1442" s="10">
        <v>3.1694499999999999</v>
      </c>
      <c r="C1442" s="10">
        <v>6.9696605967558121</v>
      </c>
      <c r="D1442" s="10">
        <v>3.9093500000000003</v>
      </c>
      <c r="E1442" s="10">
        <v>4.9991500000000002</v>
      </c>
      <c r="F1442" s="10">
        <v>4.362285714285715</v>
      </c>
      <c r="G1442" s="10">
        <v>6.6572000000000005</v>
      </c>
      <c r="H1442" s="10">
        <v>5.27956</v>
      </c>
      <c r="I1442" s="10">
        <v>5.9995000000000003</v>
      </c>
      <c r="J1442" s="10">
        <v>5.5280000000000005</v>
      </c>
      <c r="K1442" s="10">
        <v>10.593499999999999</v>
      </c>
      <c r="L1442" s="10">
        <v>6.4058000000000002</v>
      </c>
      <c r="M1442" s="10">
        <v>7.9974999999999996</v>
      </c>
      <c r="N1442" s="10">
        <v>7.2074999999999996</v>
      </c>
      <c r="O1442" s="10">
        <v>14.99</v>
      </c>
      <c r="P1442" s="10">
        <v>8.8055000000000003</v>
      </c>
      <c r="Q1442" s="10">
        <v>10.9975</v>
      </c>
    </row>
    <row r="1443" spans="1:17" x14ac:dyDescent="0.2">
      <c r="A1443">
        <v>1439</v>
      </c>
      <c r="B1443" s="10">
        <v>3.1697250000000001</v>
      </c>
      <c r="C1443" s="10">
        <v>6.9718276969875399</v>
      </c>
      <c r="D1443" s="10">
        <v>3.909675</v>
      </c>
      <c r="E1443" s="10">
        <v>4.9995750000000001</v>
      </c>
      <c r="F1443" s="10">
        <v>4.362571428571429</v>
      </c>
      <c r="G1443" s="10">
        <v>6.6576000000000004</v>
      </c>
      <c r="H1443" s="10">
        <v>5.2797800000000006</v>
      </c>
      <c r="I1443" s="10">
        <v>5.9997499999999997</v>
      </c>
      <c r="J1443" s="10">
        <v>5.5289999999999999</v>
      </c>
      <c r="K1443" s="10">
        <v>10.59675</v>
      </c>
      <c r="L1443" s="10">
        <v>6.4069000000000003</v>
      </c>
      <c r="M1443" s="10">
        <v>7.9987500000000002</v>
      </c>
      <c r="N1443" s="10">
        <v>7.2087500000000002</v>
      </c>
      <c r="O1443" s="10">
        <v>14.994999999999999</v>
      </c>
      <c r="P1443" s="10">
        <v>8.8067499999999992</v>
      </c>
      <c r="Q1443" s="10">
        <v>10.998749999999999</v>
      </c>
    </row>
    <row r="1444" spans="1:17" x14ac:dyDescent="0.2">
      <c r="A1444">
        <v>1440</v>
      </c>
      <c r="B1444" s="10">
        <v>3.17</v>
      </c>
      <c r="C1444" s="10">
        <v>6.9739947972192677</v>
      </c>
      <c r="D1444" s="10">
        <v>3.91</v>
      </c>
      <c r="E1444" s="10">
        <v>5</v>
      </c>
      <c r="F1444" s="10">
        <v>4.362857142857143</v>
      </c>
      <c r="G1444" s="10">
        <v>6.6580000000000004</v>
      </c>
      <c r="H1444" s="10">
        <v>5.28</v>
      </c>
      <c r="I1444" s="10">
        <v>6</v>
      </c>
      <c r="J1444" s="10">
        <v>5.53</v>
      </c>
      <c r="K1444" s="10">
        <v>10.6</v>
      </c>
      <c r="L1444" s="10">
        <v>6.4080000000000004</v>
      </c>
      <c r="M1444" s="10">
        <v>8</v>
      </c>
      <c r="N1444" s="10">
        <v>7.21</v>
      </c>
      <c r="O1444" s="10">
        <v>15</v>
      </c>
      <c r="P1444" s="10">
        <v>8.8079999999999998</v>
      </c>
      <c r="Q1444" s="10">
        <v>11</v>
      </c>
    </row>
    <row r="1445" spans="1:17" x14ac:dyDescent="0.2">
      <c r="A1445">
        <v>1441</v>
      </c>
      <c r="B1445" s="10">
        <v>3.17</v>
      </c>
      <c r="C1445" s="10">
        <v>6.9744282172656131</v>
      </c>
      <c r="D1445" s="10">
        <v>3.91</v>
      </c>
      <c r="E1445" s="10">
        <v>5</v>
      </c>
      <c r="F1445" s="10">
        <v>4.363142857142857</v>
      </c>
      <c r="G1445" s="10">
        <v>6.6580500000000002</v>
      </c>
      <c r="H1445" s="10">
        <v>5.28</v>
      </c>
      <c r="I1445" s="10">
        <v>6</v>
      </c>
      <c r="J1445" s="10">
        <v>5.53</v>
      </c>
      <c r="K1445" s="10">
        <v>10.6</v>
      </c>
      <c r="L1445" s="10">
        <v>6.4080000000000004</v>
      </c>
      <c r="M1445" s="10">
        <v>8</v>
      </c>
      <c r="N1445" s="10">
        <v>7.21</v>
      </c>
      <c r="O1445" s="10">
        <v>15</v>
      </c>
      <c r="P1445" s="10">
        <v>8.8079999999999998</v>
      </c>
      <c r="Q1445" s="10">
        <v>11</v>
      </c>
    </row>
    <row r="1446" spans="1:17" x14ac:dyDescent="0.2">
      <c r="A1446">
        <v>1442</v>
      </c>
      <c r="B1446" s="10">
        <v>3.17</v>
      </c>
      <c r="C1446" s="10">
        <v>6.9748616373119585</v>
      </c>
      <c r="D1446" s="10">
        <v>3.91</v>
      </c>
      <c r="E1446" s="10">
        <v>5</v>
      </c>
      <c r="F1446" s="10">
        <v>4.3634285714285719</v>
      </c>
      <c r="G1446" s="10">
        <v>6.6581000000000001</v>
      </c>
      <c r="H1446" s="10">
        <v>5.28</v>
      </c>
      <c r="I1446" s="10">
        <v>6</v>
      </c>
      <c r="J1446" s="10">
        <v>5.53</v>
      </c>
      <c r="K1446" s="10">
        <v>10.6</v>
      </c>
      <c r="L1446" s="10">
        <v>6.4080000000000004</v>
      </c>
      <c r="M1446" s="10">
        <v>8</v>
      </c>
      <c r="N1446" s="10">
        <v>7.21</v>
      </c>
      <c r="O1446" s="10">
        <v>15</v>
      </c>
      <c r="P1446" s="10">
        <v>8.8079999999999998</v>
      </c>
      <c r="Q1446" s="10">
        <v>11</v>
      </c>
    </row>
    <row r="1447" spans="1:17" x14ac:dyDescent="0.2">
      <c r="A1447">
        <v>1443</v>
      </c>
      <c r="B1447" s="10">
        <v>3.17</v>
      </c>
      <c r="C1447" s="10">
        <v>6.9752950573583039</v>
      </c>
      <c r="D1447" s="10">
        <v>3.91</v>
      </c>
      <c r="E1447" s="10">
        <v>5</v>
      </c>
      <c r="F1447" s="10">
        <v>4.3637142857142859</v>
      </c>
      <c r="G1447" s="10">
        <v>6.65815</v>
      </c>
      <c r="H1447" s="10">
        <v>5.28</v>
      </c>
      <c r="I1447" s="10">
        <v>6</v>
      </c>
      <c r="J1447" s="10">
        <v>5.53</v>
      </c>
      <c r="K1447" s="10">
        <v>10.6</v>
      </c>
      <c r="L1447" s="10">
        <v>6.4080000000000004</v>
      </c>
      <c r="M1447" s="10">
        <v>8</v>
      </c>
      <c r="N1447" s="10">
        <v>7.21</v>
      </c>
      <c r="O1447" s="10">
        <v>15</v>
      </c>
      <c r="P1447" s="10">
        <v>8.8079999999999998</v>
      </c>
      <c r="Q1447" s="10">
        <v>11</v>
      </c>
    </row>
    <row r="1448" spans="1:17" x14ac:dyDescent="0.2">
      <c r="A1448">
        <v>1444</v>
      </c>
      <c r="B1448" s="10">
        <v>3.17</v>
      </c>
      <c r="C1448" s="10">
        <v>6.9757284774046502</v>
      </c>
      <c r="D1448" s="10">
        <v>3.91</v>
      </c>
      <c r="E1448" s="10">
        <v>5</v>
      </c>
      <c r="F1448" s="10">
        <v>4.3639999999999999</v>
      </c>
      <c r="G1448" s="10">
        <v>6.6581999999999999</v>
      </c>
      <c r="H1448" s="10">
        <v>5.28</v>
      </c>
      <c r="I1448" s="10">
        <v>6</v>
      </c>
      <c r="J1448" s="10">
        <v>5.53</v>
      </c>
      <c r="K1448" s="10">
        <v>10.6</v>
      </c>
      <c r="L1448" s="10">
        <v>6.4080000000000004</v>
      </c>
      <c r="M1448" s="10">
        <v>8</v>
      </c>
      <c r="N1448" s="10">
        <v>7.21</v>
      </c>
      <c r="O1448" s="10">
        <v>15</v>
      </c>
      <c r="P1448" s="10">
        <v>8.8079999999999998</v>
      </c>
      <c r="Q1448" s="10">
        <v>11</v>
      </c>
    </row>
    <row r="1449" spans="1:17" x14ac:dyDescent="0.2">
      <c r="A1449">
        <v>1445</v>
      </c>
      <c r="B1449" s="10">
        <v>3.17</v>
      </c>
      <c r="C1449" s="10">
        <v>6.9761618974509956</v>
      </c>
      <c r="D1449" s="10">
        <v>3.91</v>
      </c>
      <c r="E1449" s="10">
        <v>5</v>
      </c>
      <c r="F1449" s="10">
        <v>4.3642857142857148</v>
      </c>
      <c r="G1449" s="10">
        <v>6.6582500000000007</v>
      </c>
      <c r="H1449" s="10">
        <v>5.28</v>
      </c>
      <c r="I1449" s="10">
        <v>6</v>
      </c>
      <c r="J1449" s="10">
        <v>5.53</v>
      </c>
      <c r="K1449" s="10">
        <v>10.6</v>
      </c>
      <c r="L1449" s="10">
        <v>6.4080000000000004</v>
      </c>
      <c r="M1449" s="10">
        <v>8</v>
      </c>
      <c r="N1449" s="10">
        <v>7.21</v>
      </c>
      <c r="O1449" s="10">
        <v>15</v>
      </c>
      <c r="P1449" s="10">
        <v>8.8079999999999998</v>
      </c>
      <c r="Q1449" s="10">
        <v>11</v>
      </c>
    </row>
    <row r="1450" spans="1:17" x14ac:dyDescent="0.2">
      <c r="A1450">
        <v>1446</v>
      </c>
      <c r="B1450" s="10">
        <v>3.17</v>
      </c>
      <c r="C1450" s="10">
        <v>6.976595317497341</v>
      </c>
      <c r="D1450" s="10">
        <v>3.91</v>
      </c>
      <c r="E1450" s="10">
        <v>5</v>
      </c>
      <c r="F1450" s="10">
        <v>4.3645714285714288</v>
      </c>
      <c r="G1450" s="10">
        <v>6.6583000000000006</v>
      </c>
      <c r="H1450" s="10">
        <v>5.28</v>
      </c>
      <c r="I1450" s="10">
        <v>6</v>
      </c>
      <c r="J1450" s="10">
        <v>5.53</v>
      </c>
      <c r="K1450" s="10">
        <v>10.6</v>
      </c>
      <c r="L1450" s="10">
        <v>6.4080000000000004</v>
      </c>
      <c r="M1450" s="10">
        <v>8</v>
      </c>
      <c r="N1450" s="10">
        <v>7.21</v>
      </c>
      <c r="O1450" s="10">
        <v>15</v>
      </c>
      <c r="P1450" s="10">
        <v>8.8079999999999998</v>
      </c>
      <c r="Q1450" s="10">
        <v>11</v>
      </c>
    </row>
    <row r="1451" spans="1:17" x14ac:dyDescent="0.2">
      <c r="A1451">
        <v>1447</v>
      </c>
      <c r="B1451" s="10">
        <v>3.17</v>
      </c>
      <c r="C1451" s="10">
        <v>6.9770287375436864</v>
      </c>
      <c r="D1451" s="10">
        <v>3.91</v>
      </c>
      <c r="E1451" s="10">
        <v>5</v>
      </c>
      <c r="F1451" s="10">
        <v>4.3648571428571428</v>
      </c>
      <c r="G1451" s="10">
        <v>6.6583500000000004</v>
      </c>
      <c r="H1451" s="10">
        <v>5.28</v>
      </c>
      <c r="I1451" s="10">
        <v>6</v>
      </c>
      <c r="J1451" s="10">
        <v>5.53</v>
      </c>
      <c r="K1451" s="10">
        <v>10.6</v>
      </c>
      <c r="L1451" s="10">
        <v>6.4080000000000004</v>
      </c>
      <c r="M1451" s="10">
        <v>8</v>
      </c>
      <c r="N1451" s="10">
        <v>7.21</v>
      </c>
      <c r="O1451" s="10">
        <v>15</v>
      </c>
      <c r="P1451" s="10">
        <v>8.8079999999999998</v>
      </c>
      <c r="Q1451" s="10">
        <v>11</v>
      </c>
    </row>
    <row r="1452" spans="1:17" x14ac:dyDescent="0.2">
      <c r="A1452">
        <v>1448</v>
      </c>
      <c r="B1452" s="10">
        <v>3.17</v>
      </c>
      <c r="C1452" s="10">
        <v>6.9774621575900317</v>
      </c>
      <c r="D1452" s="10">
        <v>3.91</v>
      </c>
      <c r="E1452" s="10">
        <v>5</v>
      </c>
      <c r="F1452" s="10">
        <v>4.3651428571428577</v>
      </c>
      <c r="G1452" s="10">
        <v>6.6584000000000003</v>
      </c>
      <c r="H1452" s="10">
        <v>5.28</v>
      </c>
      <c r="I1452" s="10">
        <v>6</v>
      </c>
      <c r="J1452" s="10">
        <v>5.53</v>
      </c>
      <c r="K1452" s="10">
        <v>10.6</v>
      </c>
      <c r="L1452" s="10">
        <v>6.4080000000000004</v>
      </c>
      <c r="M1452" s="10">
        <v>8</v>
      </c>
      <c r="N1452" s="10">
        <v>7.21</v>
      </c>
      <c r="O1452" s="10">
        <v>15</v>
      </c>
      <c r="P1452" s="10">
        <v>8.8079999999999998</v>
      </c>
      <c r="Q1452" s="10">
        <v>11</v>
      </c>
    </row>
    <row r="1453" spans="1:17" x14ac:dyDescent="0.2">
      <c r="A1453">
        <v>1449</v>
      </c>
      <c r="B1453" s="10">
        <v>3.17</v>
      </c>
      <c r="C1453" s="10">
        <v>6.9778955776363771</v>
      </c>
      <c r="D1453" s="10">
        <v>3.91</v>
      </c>
      <c r="E1453" s="10">
        <v>5</v>
      </c>
      <c r="F1453" s="10">
        <v>4.3654285714285717</v>
      </c>
      <c r="G1453" s="10">
        <v>6.6584500000000002</v>
      </c>
      <c r="H1453" s="10">
        <v>5.28</v>
      </c>
      <c r="I1453" s="10">
        <v>6</v>
      </c>
      <c r="J1453" s="10">
        <v>5.53</v>
      </c>
      <c r="K1453" s="10">
        <v>10.6</v>
      </c>
      <c r="L1453" s="10">
        <v>6.4080000000000004</v>
      </c>
      <c r="M1453" s="10">
        <v>8</v>
      </c>
      <c r="N1453" s="10">
        <v>7.21</v>
      </c>
      <c r="O1453" s="10">
        <v>15</v>
      </c>
      <c r="P1453" s="10">
        <v>8.8079999999999998</v>
      </c>
      <c r="Q1453" s="10">
        <v>11</v>
      </c>
    </row>
    <row r="1454" spans="1:17" x14ac:dyDescent="0.2">
      <c r="A1454">
        <v>1450</v>
      </c>
      <c r="B1454" s="10">
        <v>3.17</v>
      </c>
      <c r="C1454" s="10">
        <v>6.9783289976827234</v>
      </c>
      <c r="D1454" s="10">
        <v>3.91</v>
      </c>
      <c r="E1454" s="10">
        <v>5</v>
      </c>
      <c r="F1454" s="10">
        <v>4.3657142857142857</v>
      </c>
      <c r="G1454" s="10">
        <v>6.6585000000000001</v>
      </c>
      <c r="H1454" s="10">
        <v>5.28</v>
      </c>
      <c r="I1454" s="10">
        <v>6</v>
      </c>
      <c r="J1454" s="10">
        <v>5.53</v>
      </c>
      <c r="K1454" s="10">
        <v>10.6</v>
      </c>
      <c r="L1454" s="10">
        <v>6.4080000000000004</v>
      </c>
      <c r="M1454" s="10">
        <v>8</v>
      </c>
      <c r="N1454" s="10">
        <v>7.21</v>
      </c>
      <c r="O1454" s="10">
        <v>15</v>
      </c>
      <c r="P1454" s="10">
        <v>8.8079999999999998</v>
      </c>
      <c r="Q1454" s="10">
        <v>11</v>
      </c>
    </row>
    <row r="1455" spans="1:17" x14ac:dyDescent="0.2">
      <c r="A1455">
        <v>1451</v>
      </c>
      <c r="B1455" s="10">
        <v>3.17</v>
      </c>
      <c r="C1455" s="10">
        <v>6.9787624177290688</v>
      </c>
      <c r="D1455" s="10">
        <v>3.91</v>
      </c>
      <c r="E1455" s="10">
        <v>5</v>
      </c>
      <c r="F1455" s="10">
        <v>4.3660000000000005</v>
      </c>
      <c r="G1455" s="10">
        <v>6.65855</v>
      </c>
      <c r="H1455" s="10">
        <v>5.28</v>
      </c>
      <c r="I1455" s="10">
        <v>6</v>
      </c>
      <c r="J1455" s="10">
        <v>5.53</v>
      </c>
      <c r="K1455" s="10">
        <v>10.6</v>
      </c>
      <c r="L1455" s="10">
        <v>6.4080000000000004</v>
      </c>
      <c r="M1455" s="10">
        <v>8</v>
      </c>
      <c r="N1455" s="10">
        <v>7.21</v>
      </c>
      <c r="O1455" s="10">
        <v>15</v>
      </c>
      <c r="P1455" s="10">
        <v>8.8079999999999998</v>
      </c>
      <c r="Q1455" s="10">
        <v>11</v>
      </c>
    </row>
    <row r="1456" spans="1:17" x14ac:dyDescent="0.2">
      <c r="A1456">
        <v>1452</v>
      </c>
      <c r="B1456" s="10">
        <v>3.17</v>
      </c>
      <c r="C1456" s="10">
        <v>6.9791958377754142</v>
      </c>
      <c r="D1456" s="10">
        <v>3.91</v>
      </c>
      <c r="E1456" s="10">
        <v>5</v>
      </c>
      <c r="F1456" s="10">
        <v>4.3662857142857145</v>
      </c>
      <c r="G1456" s="10">
        <v>6.6585999999999999</v>
      </c>
      <c r="H1456" s="10">
        <v>5.28</v>
      </c>
      <c r="I1456" s="10">
        <v>6</v>
      </c>
      <c r="J1456" s="10">
        <v>5.53</v>
      </c>
      <c r="K1456" s="10">
        <v>10.6</v>
      </c>
      <c r="L1456" s="10">
        <v>6.4080000000000004</v>
      </c>
      <c r="M1456" s="10">
        <v>8</v>
      </c>
      <c r="N1456" s="10">
        <v>7.21</v>
      </c>
      <c r="O1456" s="10">
        <v>15</v>
      </c>
      <c r="P1456" s="10">
        <v>8.8079999999999998</v>
      </c>
      <c r="Q1456" s="10">
        <v>11</v>
      </c>
    </row>
    <row r="1457" spans="1:17" x14ac:dyDescent="0.2">
      <c r="A1457">
        <v>1453</v>
      </c>
      <c r="B1457" s="10">
        <v>3.17</v>
      </c>
      <c r="C1457" s="10">
        <v>6.9796292578217596</v>
      </c>
      <c r="D1457" s="10">
        <v>3.91</v>
      </c>
      <c r="E1457" s="10">
        <v>5</v>
      </c>
      <c r="F1457" s="10">
        <v>4.3665714285714285</v>
      </c>
      <c r="G1457" s="10">
        <v>6.6586499999999997</v>
      </c>
      <c r="H1457" s="10">
        <v>5.28</v>
      </c>
      <c r="I1457" s="10">
        <v>6</v>
      </c>
      <c r="J1457" s="10">
        <v>5.53</v>
      </c>
      <c r="K1457" s="10">
        <v>10.6</v>
      </c>
      <c r="L1457" s="10">
        <v>6.4080000000000004</v>
      </c>
      <c r="M1457" s="10">
        <v>8</v>
      </c>
      <c r="N1457" s="10">
        <v>7.21</v>
      </c>
      <c r="O1457" s="10">
        <v>15</v>
      </c>
      <c r="P1457" s="10">
        <v>8.8079999999999998</v>
      </c>
      <c r="Q1457" s="10">
        <v>11</v>
      </c>
    </row>
    <row r="1458" spans="1:17" x14ac:dyDescent="0.2">
      <c r="A1458">
        <v>1454</v>
      </c>
      <c r="B1458" s="10">
        <v>3.17</v>
      </c>
      <c r="C1458" s="10">
        <v>6.980062677868105</v>
      </c>
      <c r="D1458" s="10">
        <v>3.91</v>
      </c>
      <c r="E1458" s="10">
        <v>5</v>
      </c>
      <c r="F1458" s="10">
        <v>4.3668571428571434</v>
      </c>
      <c r="G1458" s="10">
        <v>6.6586999999999996</v>
      </c>
      <c r="H1458" s="10">
        <v>5.28</v>
      </c>
      <c r="I1458" s="10">
        <v>6</v>
      </c>
      <c r="J1458" s="10">
        <v>5.53</v>
      </c>
      <c r="K1458" s="10">
        <v>10.6</v>
      </c>
      <c r="L1458" s="10">
        <v>6.4080000000000004</v>
      </c>
      <c r="M1458" s="10">
        <v>8</v>
      </c>
      <c r="N1458" s="10">
        <v>7.21</v>
      </c>
      <c r="O1458" s="10">
        <v>15</v>
      </c>
      <c r="P1458" s="10">
        <v>8.8079999999999998</v>
      </c>
      <c r="Q1458" s="10">
        <v>11</v>
      </c>
    </row>
    <row r="1459" spans="1:17" x14ac:dyDescent="0.2">
      <c r="A1459">
        <v>1455</v>
      </c>
      <c r="B1459" s="10">
        <v>3.17</v>
      </c>
      <c r="C1459" s="10">
        <v>6.9804960979144504</v>
      </c>
      <c r="D1459" s="10">
        <v>3.91</v>
      </c>
      <c r="E1459" s="10">
        <v>5</v>
      </c>
      <c r="F1459" s="10">
        <v>4.3671428571428574</v>
      </c>
      <c r="G1459" s="10">
        <v>6.6587499999999995</v>
      </c>
      <c r="H1459" s="10">
        <v>5.28</v>
      </c>
      <c r="I1459" s="10">
        <v>6</v>
      </c>
      <c r="J1459" s="10">
        <v>5.53</v>
      </c>
      <c r="K1459" s="10">
        <v>10.6</v>
      </c>
      <c r="L1459" s="10">
        <v>6.4080000000000004</v>
      </c>
      <c r="M1459" s="10">
        <v>8</v>
      </c>
      <c r="N1459" s="10">
        <v>7.21</v>
      </c>
      <c r="O1459" s="10">
        <v>15</v>
      </c>
      <c r="P1459" s="10">
        <v>8.8079999999999998</v>
      </c>
      <c r="Q1459" s="10">
        <v>11</v>
      </c>
    </row>
    <row r="1460" spans="1:17" x14ac:dyDescent="0.2">
      <c r="A1460">
        <v>1456</v>
      </c>
      <c r="B1460" s="10">
        <v>3.17</v>
      </c>
      <c r="C1460" s="10">
        <v>6.9809295179607957</v>
      </c>
      <c r="D1460" s="10">
        <v>3.91</v>
      </c>
      <c r="E1460" s="10">
        <v>5</v>
      </c>
      <c r="F1460" s="10">
        <v>4.3674285714285714</v>
      </c>
      <c r="G1460" s="10">
        <v>6.6588000000000003</v>
      </c>
      <c r="H1460" s="10">
        <v>5.28</v>
      </c>
      <c r="I1460" s="10">
        <v>6</v>
      </c>
      <c r="J1460" s="10">
        <v>5.53</v>
      </c>
      <c r="K1460" s="10">
        <v>10.6</v>
      </c>
      <c r="L1460" s="10">
        <v>6.4080000000000004</v>
      </c>
      <c r="M1460" s="10">
        <v>8</v>
      </c>
      <c r="N1460" s="10">
        <v>7.21</v>
      </c>
      <c r="O1460" s="10">
        <v>15</v>
      </c>
      <c r="P1460" s="10">
        <v>8.8079999999999998</v>
      </c>
      <c r="Q1460" s="10">
        <v>11</v>
      </c>
    </row>
    <row r="1461" spans="1:17" x14ac:dyDescent="0.2">
      <c r="A1461">
        <v>1457</v>
      </c>
      <c r="B1461" s="10">
        <v>3.17</v>
      </c>
      <c r="C1461" s="10">
        <v>6.981362938007142</v>
      </c>
      <c r="D1461" s="10">
        <v>3.91</v>
      </c>
      <c r="E1461" s="10">
        <v>5</v>
      </c>
      <c r="F1461" s="10">
        <v>4.3677142857142854</v>
      </c>
      <c r="G1461" s="10">
        <v>6.6588500000000002</v>
      </c>
      <c r="H1461" s="10">
        <v>5.28</v>
      </c>
      <c r="I1461" s="10">
        <v>6</v>
      </c>
      <c r="J1461" s="10">
        <v>5.53</v>
      </c>
      <c r="K1461" s="10">
        <v>10.6</v>
      </c>
      <c r="L1461" s="10">
        <v>6.4080000000000004</v>
      </c>
      <c r="M1461" s="10">
        <v>8</v>
      </c>
      <c r="N1461" s="10">
        <v>7.21</v>
      </c>
      <c r="O1461" s="10">
        <v>15</v>
      </c>
      <c r="P1461" s="10">
        <v>8.8079999999999998</v>
      </c>
      <c r="Q1461" s="10">
        <v>11</v>
      </c>
    </row>
    <row r="1462" spans="1:17" x14ac:dyDescent="0.2">
      <c r="A1462">
        <v>1458</v>
      </c>
      <c r="B1462" s="10">
        <v>3.17</v>
      </c>
      <c r="C1462" s="10">
        <v>6.9817963580534874</v>
      </c>
      <c r="D1462" s="10">
        <v>3.91</v>
      </c>
      <c r="E1462" s="10">
        <v>5</v>
      </c>
      <c r="F1462" s="10">
        <v>4.3680000000000003</v>
      </c>
      <c r="G1462" s="10">
        <v>6.6589</v>
      </c>
      <c r="H1462" s="10">
        <v>5.28</v>
      </c>
      <c r="I1462" s="10">
        <v>6</v>
      </c>
      <c r="J1462" s="10">
        <v>5.53</v>
      </c>
      <c r="K1462" s="10">
        <v>10.6</v>
      </c>
      <c r="L1462" s="10">
        <v>6.4080000000000004</v>
      </c>
      <c r="M1462" s="10">
        <v>8</v>
      </c>
      <c r="N1462" s="10">
        <v>7.21</v>
      </c>
      <c r="O1462" s="10">
        <v>15</v>
      </c>
      <c r="P1462" s="10">
        <v>8.8079999999999998</v>
      </c>
      <c r="Q1462" s="10">
        <v>11</v>
      </c>
    </row>
    <row r="1463" spans="1:17" x14ac:dyDescent="0.2">
      <c r="A1463">
        <v>1459</v>
      </c>
      <c r="B1463" s="10">
        <v>3.17</v>
      </c>
      <c r="C1463" s="10">
        <v>6.9822297780998328</v>
      </c>
      <c r="D1463" s="10">
        <v>3.91</v>
      </c>
      <c r="E1463" s="10">
        <v>5</v>
      </c>
      <c r="F1463" s="10">
        <v>4.3682857142857143</v>
      </c>
      <c r="G1463" s="10">
        <v>6.6589499999999999</v>
      </c>
      <c r="H1463" s="10">
        <v>5.28</v>
      </c>
      <c r="I1463" s="10">
        <v>6</v>
      </c>
      <c r="J1463" s="10">
        <v>5.53</v>
      </c>
      <c r="K1463" s="10">
        <v>10.6</v>
      </c>
      <c r="L1463" s="10">
        <v>6.4080000000000004</v>
      </c>
      <c r="M1463" s="10">
        <v>8</v>
      </c>
      <c r="N1463" s="10">
        <v>7.21</v>
      </c>
      <c r="O1463" s="10">
        <v>15</v>
      </c>
      <c r="P1463" s="10">
        <v>8.8079999999999998</v>
      </c>
      <c r="Q1463" s="10">
        <v>11</v>
      </c>
    </row>
    <row r="1464" spans="1:17" x14ac:dyDescent="0.2">
      <c r="A1464">
        <v>1460</v>
      </c>
      <c r="B1464" s="10">
        <v>3.17</v>
      </c>
      <c r="C1464" s="10">
        <v>6.9826631981461782</v>
      </c>
      <c r="D1464" s="10">
        <v>3.91</v>
      </c>
      <c r="E1464" s="10">
        <v>5</v>
      </c>
      <c r="F1464" s="10">
        <v>4.3685714285714283</v>
      </c>
      <c r="G1464" s="10">
        <v>6.6589999999999998</v>
      </c>
      <c r="H1464" s="10">
        <v>5.28</v>
      </c>
      <c r="I1464" s="10">
        <v>6</v>
      </c>
      <c r="J1464" s="10">
        <v>5.53</v>
      </c>
      <c r="K1464" s="10">
        <v>10.6</v>
      </c>
      <c r="L1464" s="10">
        <v>6.4080000000000004</v>
      </c>
      <c r="M1464" s="10">
        <v>8</v>
      </c>
      <c r="N1464" s="10">
        <v>7.21</v>
      </c>
      <c r="O1464" s="10">
        <v>15</v>
      </c>
      <c r="P1464" s="10">
        <v>8.8079999999999998</v>
      </c>
      <c r="Q1464" s="10">
        <v>11</v>
      </c>
    </row>
    <row r="1465" spans="1:17" x14ac:dyDescent="0.2">
      <c r="A1465">
        <v>1461</v>
      </c>
      <c r="B1465" s="10">
        <v>3.17</v>
      </c>
      <c r="C1465" s="10">
        <v>6.9830966181925236</v>
      </c>
      <c r="D1465" s="10">
        <v>3.91</v>
      </c>
      <c r="E1465" s="10">
        <v>5</v>
      </c>
      <c r="F1465" s="10">
        <v>4.3688571428571432</v>
      </c>
      <c r="G1465" s="10">
        <v>6.6590249999999997</v>
      </c>
      <c r="H1465" s="10">
        <v>5.28</v>
      </c>
      <c r="I1465" s="10">
        <v>6</v>
      </c>
      <c r="J1465" s="10">
        <v>5.53</v>
      </c>
      <c r="K1465" s="10">
        <v>10.6</v>
      </c>
      <c r="L1465" s="10">
        <v>6.4080000000000004</v>
      </c>
      <c r="M1465" s="10">
        <v>8</v>
      </c>
      <c r="N1465" s="10">
        <v>7.21</v>
      </c>
      <c r="O1465" s="10">
        <v>15</v>
      </c>
      <c r="P1465" s="10">
        <v>8.8079999999999998</v>
      </c>
      <c r="Q1465" s="10">
        <v>11</v>
      </c>
    </row>
    <row r="1466" spans="1:17" x14ac:dyDescent="0.2">
      <c r="A1466">
        <v>1462</v>
      </c>
      <c r="B1466" s="10">
        <v>3.17</v>
      </c>
      <c r="C1466" s="10">
        <v>6.983530038238869</v>
      </c>
      <c r="D1466" s="10">
        <v>3.91</v>
      </c>
      <c r="E1466" s="10">
        <v>5</v>
      </c>
      <c r="F1466" s="10">
        <v>4.3691428571428572</v>
      </c>
      <c r="G1466" s="10">
        <v>6.6590499999999997</v>
      </c>
      <c r="H1466" s="10">
        <v>5.28</v>
      </c>
      <c r="I1466" s="10">
        <v>6</v>
      </c>
      <c r="J1466" s="10">
        <v>5.53</v>
      </c>
      <c r="K1466" s="10">
        <v>10.6</v>
      </c>
      <c r="L1466" s="10">
        <v>6.4080000000000004</v>
      </c>
      <c r="M1466" s="10">
        <v>8</v>
      </c>
      <c r="N1466" s="10">
        <v>7.21</v>
      </c>
      <c r="O1466" s="10">
        <v>15</v>
      </c>
      <c r="P1466" s="10">
        <v>8.8079999999999998</v>
      </c>
      <c r="Q1466" s="10">
        <v>11</v>
      </c>
    </row>
    <row r="1467" spans="1:17" x14ac:dyDescent="0.2">
      <c r="A1467">
        <v>1463</v>
      </c>
      <c r="B1467" s="10">
        <v>3.17</v>
      </c>
      <c r="C1467" s="10">
        <v>6.9839634582852153</v>
      </c>
      <c r="D1467" s="10">
        <v>3.91</v>
      </c>
      <c r="E1467" s="10">
        <v>5</v>
      </c>
      <c r="F1467" s="10">
        <v>4.3694285714285712</v>
      </c>
      <c r="G1467" s="10">
        <v>6.6590749999999996</v>
      </c>
      <c r="H1467" s="10">
        <v>5.28</v>
      </c>
      <c r="I1467" s="10">
        <v>6</v>
      </c>
      <c r="J1467" s="10">
        <v>5.53</v>
      </c>
      <c r="K1467" s="10">
        <v>10.6</v>
      </c>
      <c r="L1467" s="10">
        <v>6.4080000000000004</v>
      </c>
      <c r="M1467" s="10">
        <v>8</v>
      </c>
      <c r="N1467" s="10">
        <v>7.21</v>
      </c>
      <c r="O1467" s="10">
        <v>15</v>
      </c>
      <c r="P1467" s="10">
        <v>8.8079999999999998</v>
      </c>
      <c r="Q1467" s="10">
        <v>11</v>
      </c>
    </row>
    <row r="1468" spans="1:17" x14ac:dyDescent="0.2">
      <c r="A1468">
        <v>1464</v>
      </c>
      <c r="B1468" s="10">
        <v>3.17</v>
      </c>
      <c r="C1468" s="10">
        <v>6.9843968783315606</v>
      </c>
      <c r="D1468" s="10">
        <v>3.91</v>
      </c>
      <c r="E1468" s="10">
        <v>5</v>
      </c>
      <c r="F1468" s="10">
        <v>4.3697142857142861</v>
      </c>
      <c r="G1468" s="10">
        <v>6.6590999999999996</v>
      </c>
      <c r="H1468" s="10">
        <v>5.28</v>
      </c>
      <c r="I1468" s="10">
        <v>6</v>
      </c>
      <c r="J1468" s="10">
        <v>5.53</v>
      </c>
      <c r="K1468" s="10">
        <v>10.6</v>
      </c>
      <c r="L1468" s="10">
        <v>6.4080000000000004</v>
      </c>
      <c r="M1468" s="10">
        <v>8</v>
      </c>
      <c r="N1468" s="10">
        <v>7.21</v>
      </c>
      <c r="O1468" s="10">
        <v>15</v>
      </c>
      <c r="P1468" s="10">
        <v>8.8079999999999998</v>
      </c>
      <c r="Q1468" s="10">
        <v>11</v>
      </c>
    </row>
    <row r="1469" spans="1:17" x14ac:dyDescent="0.2">
      <c r="A1469">
        <v>1465</v>
      </c>
      <c r="B1469" s="10">
        <v>3.17</v>
      </c>
      <c r="C1469" s="10">
        <v>6.984830298377906</v>
      </c>
      <c r="D1469" s="10">
        <v>3.91</v>
      </c>
      <c r="E1469" s="10">
        <v>5</v>
      </c>
      <c r="F1469" s="10">
        <v>4.37</v>
      </c>
      <c r="G1469" s="10">
        <v>6.6591249999999995</v>
      </c>
      <c r="H1469" s="10">
        <v>5.28</v>
      </c>
      <c r="I1469" s="10">
        <v>6</v>
      </c>
      <c r="J1469" s="10">
        <v>5.53</v>
      </c>
      <c r="K1469" s="10">
        <v>10.6</v>
      </c>
      <c r="L1469" s="10">
        <v>6.4080000000000004</v>
      </c>
      <c r="M1469" s="10">
        <v>8</v>
      </c>
      <c r="N1469" s="10">
        <v>7.21</v>
      </c>
      <c r="O1469" s="10">
        <v>15</v>
      </c>
      <c r="P1469" s="10">
        <v>8.8079999999999998</v>
      </c>
      <c r="Q1469" s="10">
        <v>11</v>
      </c>
    </row>
    <row r="1470" spans="1:17" x14ac:dyDescent="0.2">
      <c r="A1470">
        <v>1466</v>
      </c>
      <c r="B1470" s="10">
        <v>3.17</v>
      </c>
      <c r="C1470" s="10">
        <v>6.9852637184242514</v>
      </c>
      <c r="D1470" s="10">
        <v>3.91</v>
      </c>
      <c r="E1470" s="10">
        <v>5</v>
      </c>
      <c r="F1470" s="10">
        <v>4.3702857142857141</v>
      </c>
      <c r="G1470" s="10">
        <v>6.6591499999999995</v>
      </c>
      <c r="H1470" s="10">
        <v>5.28</v>
      </c>
      <c r="I1470" s="10">
        <v>6</v>
      </c>
      <c r="J1470" s="10">
        <v>5.53</v>
      </c>
      <c r="K1470" s="10">
        <v>10.6</v>
      </c>
      <c r="L1470" s="10">
        <v>6.4080000000000004</v>
      </c>
      <c r="M1470" s="10">
        <v>8</v>
      </c>
      <c r="N1470" s="10">
        <v>7.21</v>
      </c>
      <c r="O1470" s="10">
        <v>15</v>
      </c>
      <c r="P1470" s="10">
        <v>8.8079999999999998</v>
      </c>
      <c r="Q1470" s="10">
        <v>11</v>
      </c>
    </row>
    <row r="1471" spans="1:17" x14ac:dyDescent="0.2">
      <c r="A1471">
        <v>1467</v>
      </c>
      <c r="B1471" s="10">
        <v>3.17</v>
      </c>
      <c r="C1471" s="10">
        <v>6.9856971384705968</v>
      </c>
      <c r="D1471" s="10">
        <v>3.91</v>
      </c>
      <c r="E1471" s="10">
        <v>5</v>
      </c>
      <c r="F1471" s="10">
        <v>4.370571428571429</v>
      </c>
      <c r="G1471" s="10">
        <v>6.6591750000000003</v>
      </c>
      <c r="H1471" s="10">
        <v>5.28</v>
      </c>
      <c r="I1471" s="10">
        <v>6</v>
      </c>
      <c r="J1471" s="10">
        <v>5.53</v>
      </c>
      <c r="K1471" s="10">
        <v>10.6</v>
      </c>
      <c r="L1471" s="10">
        <v>6.4080000000000004</v>
      </c>
      <c r="M1471" s="10">
        <v>8</v>
      </c>
      <c r="N1471" s="10">
        <v>7.21</v>
      </c>
      <c r="O1471" s="10">
        <v>15</v>
      </c>
      <c r="P1471" s="10">
        <v>8.8079999999999998</v>
      </c>
      <c r="Q1471" s="10">
        <v>11</v>
      </c>
    </row>
    <row r="1472" spans="1:17" x14ac:dyDescent="0.2">
      <c r="A1472">
        <v>1468</v>
      </c>
      <c r="B1472" s="10">
        <v>3.17</v>
      </c>
      <c r="C1472" s="10">
        <v>6.9861305585169422</v>
      </c>
      <c r="D1472" s="10">
        <v>3.91</v>
      </c>
      <c r="E1472" s="10">
        <v>5</v>
      </c>
      <c r="F1472" s="10">
        <v>4.370857142857143</v>
      </c>
      <c r="G1472" s="10">
        <v>6.6592000000000002</v>
      </c>
      <c r="H1472" s="10">
        <v>5.28</v>
      </c>
      <c r="I1472" s="10">
        <v>6</v>
      </c>
      <c r="J1472" s="10">
        <v>5.53</v>
      </c>
      <c r="K1472" s="10">
        <v>10.6</v>
      </c>
      <c r="L1472" s="10">
        <v>6.4080000000000004</v>
      </c>
      <c r="M1472" s="10">
        <v>8</v>
      </c>
      <c r="N1472" s="10">
        <v>7.21</v>
      </c>
      <c r="O1472" s="10">
        <v>15</v>
      </c>
      <c r="P1472" s="10">
        <v>8.8079999999999998</v>
      </c>
      <c r="Q1472" s="10">
        <v>11</v>
      </c>
    </row>
    <row r="1473" spans="1:17" x14ac:dyDescent="0.2">
      <c r="A1473">
        <v>1469</v>
      </c>
      <c r="B1473" s="10">
        <v>3.17</v>
      </c>
      <c r="C1473" s="10">
        <v>6.9865639785632885</v>
      </c>
      <c r="D1473" s="10">
        <v>3.91</v>
      </c>
      <c r="E1473" s="10">
        <v>5</v>
      </c>
      <c r="F1473" s="10">
        <v>4.371142857142857</v>
      </c>
      <c r="G1473" s="10">
        <v>6.6592250000000002</v>
      </c>
      <c r="H1473" s="10">
        <v>5.28</v>
      </c>
      <c r="I1473" s="10">
        <v>6</v>
      </c>
      <c r="J1473" s="10">
        <v>5.53</v>
      </c>
      <c r="K1473" s="10">
        <v>10.6</v>
      </c>
      <c r="L1473" s="10">
        <v>6.4080000000000004</v>
      </c>
      <c r="M1473" s="10">
        <v>8</v>
      </c>
      <c r="N1473" s="10">
        <v>7.21</v>
      </c>
      <c r="O1473" s="10">
        <v>15</v>
      </c>
      <c r="P1473" s="10">
        <v>8.8079999999999998</v>
      </c>
      <c r="Q1473" s="10">
        <v>11</v>
      </c>
    </row>
    <row r="1474" spans="1:17" x14ac:dyDescent="0.2">
      <c r="A1474">
        <v>1470</v>
      </c>
      <c r="B1474" s="10">
        <v>3.17</v>
      </c>
      <c r="C1474" s="10">
        <v>6.9869973986096339</v>
      </c>
      <c r="D1474" s="10">
        <v>3.91</v>
      </c>
      <c r="E1474" s="10">
        <v>5</v>
      </c>
      <c r="F1474" s="10">
        <v>4.3714285714285719</v>
      </c>
      <c r="G1474" s="10">
        <v>6.6592500000000001</v>
      </c>
      <c r="H1474" s="10">
        <v>5.28</v>
      </c>
      <c r="I1474" s="10">
        <v>6</v>
      </c>
      <c r="J1474" s="10">
        <v>5.53</v>
      </c>
      <c r="K1474" s="10">
        <v>10.6</v>
      </c>
      <c r="L1474" s="10">
        <v>6.4080000000000004</v>
      </c>
      <c r="M1474" s="10">
        <v>8</v>
      </c>
      <c r="N1474" s="10">
        <v>7.21</v>
      </c>
      <c r="O1474" s="10">
        <v>15</v>
      </c>
      <c r="P1474" s="10">
        <v>8.8079999999999998</v>
      </c>
      <c r="Q1474" s="10">
        <v>11</v>
      </c>
    </row>
    <row r="1475" spans="1:17" x14ac:dyDescent="0.2">
      <c r="A1475">
        <v>1471</v>
      </c>
      <c r="B1475" s="10">
        <v>3.17</v>
      </c>
      <c r="C1475" s="10">
        <v>6.9874308186559793</v>
      </c>
      <c r="D1475" s="10">
        <v>3.91</v>
      </c>
      <c r="E1475" s="10">
        <v>5</v>
      </c>
      <c r="F1475" s="10">
        <v>4.3717142857142859</v>
      </c>
      <c r="G1475" s="10">
        <v>6.6592750000000001</v>
      </c>
      <c r="H1475" s="10">
        <v>5.28</v>
      </c>
      <c r="I1475" s="10">
        <v>6</v>
      </c>
      <c r="J1475" s="10">
        <v>5.53</v>
      </c>
      <c r="K1475" s="10">
        <v>10.6</v>
      </c>
      <c r="L1475" s="10">
        <v>6.4080000000000004</v>
      </c>
      <c r="M1475" s="10">
        <v>8</v>
      </c>
      <c r="N1475" s="10">
        <v>7.21</v>
      </c>
      <c r="O1475" s="10">
        <v>15</v>
      </c>
      <c r="P1475" s="10">
        <v>8.8079999999999998</v>
      </c>
      <c r="Q1475" s="10">
        <v>11</v>
      </c>
    </row>
    <row r="1476" spans="1:17" x14ac:dyDescent="0.2">
      <c r="A1476">
        <v>1472</v>
      </c>
      <c r="B1476" s="10">
        <v>3.17</v>
      </c>
      <c r="C1476" s="10">
        <v>6.9878642387023246</v>
      </c>
      <c r="D1476" s="10">
        <v>3.91</v>
      </c>
      <c r="E1476" s="10">
        <v>5</v>
      </c>
      <c r="F1476" s="10">
        <v>4.3719999999999999</v>
      </c>
      <c r="G1476" s="10">
        <v>6.6593</v>
      </c>
      <c r="H1476" s="10">
        <v>5.28</v>
      </c>
      <c r="I1476" s="10">
        <v>6</v>
      </c>
      <c r="J1476" s="10">
        <v>5.53</v>
      </c>
      <c r="K1476" s="10">
        <v>10.6</v>
      </c>
      <c r="L1476" s="10">
        <v>6.4080000000000004</v>
      </c>
      <c r="M1476" s="10">
        <v>8</v>
      </c>
      <c r="N1476" s="10">
        <v>7.21</v>
      </c>
      <c r="O1476" s="10">
        <v>15</v>
      </c>
      <c r="P1476" s="10">
        <v>8.8079999999999998</v>
      </c>
      <c r="Q1476" s="10">
        <v>11</v>
      </c>
    </row>
    <row r="1477" spans="1:17" x14ac:dyDescent="0.2">
      <c r="A1477">
        <v>1473</v>
      </c>
      <c r="B1477" s="10">
        <v>3.17</v>
      </c>
      <c r="C1477" s="10">
        <v>6.98829765874867</v>
      </c>
      <c r="D1477" s="10">
        <v>3.91</v>
      </c>
      <c r="E1477" s="10">
        <v>5</v>
      </c>
      <c r="F1477" s="10">
        <v>4.3722857142857148</v>
      </c>
      <c r="G1477" s="10">
        <v>6.6593249999999999</v>
      </c>
      <c r="H1477" s="10">
        <v>5.28</v>
      </c>
      <c r="I1477" s="10">
        <v>6</v>
      </c>
      <c r="J1477" s="10">
        <v>5.53</v>
      </c>
      <c r="K1477" s="10">
        <v>10.6</v>
      </c>
      <c r="L1477" s="10">
        <v>6.4080000000000004</v>
      </c>
      <c r="M1477" s="10">
        <v>8</v>
      </c>
      <c r="N1477" s="10">
        <v>7.21</v>
      </c>
      <c r="O1477" s="10">
        <v>15</v>
      </c>
      <c r="P1477" s="10">
        <v>8.8079999999999998</v>
      </c>
      <c r="Q1477" s="10">
        <v>11</v>
      </c>
    </row>
    <row r="1478" spans="1:17" x14ac:dyDescent="0.2">
      <c r="A1478">
        <v>1474</v>
      </c>
      <c r="B1478" s="10">
        <v>3.17</v>
      </c>
      <c r="C1478" s="10">
        <v>6.9887310787950154</v>
      </c>
      <c r="D1478" s="10">
        <v>3.91</v>
      </c>
      <c r="E1478" s="10">
        <v>5</v>
      </c>
      <c r="F1478" s="10">
        <v>4.3725714285714288</v>
      </c>
      <c r="G1478" s="10">
        <v>6.6593499999999999</v>
      </c>
      <c r="H1478" s="10">
        <v>5.28</v>
      </c>
      <c r="I1478" s="10">
        <v>6</v>
      </c>
      <c r="J1478" s="10">
        <v>5.53</v>
      </c>
      <c r="K1478" s="10">
        <v>10.6</v>
      </c>
      <c r="L1478" s="10">
        <v>6.4080000000000004</v>
      </c>
      <c r="M1478" s="10">
        <v>8</v>
      </c>
      <c r="N1478" s="10">
        <v>7.21</v>
      </c>
      <c r="O1478" s="10">
        <v>15</v>
      </c>
      <c r="P1478" s="10">
        <v>8.8079999999999998</v>
      </c>
      <c r="Q1478" s="10">
        <v>11</v>
      </c>
    </row>
    <row r="1479" spans="1:17" x14ac:dyDescent="0.2">
      <c r="A1479">
        <v>1475</v>
      </c>
      <c r="B1479" s="10">
        <v>3.17</v>
      </c>
      <c r="C1479" s="10">
        <v>6.9891644988413617</v>
      </c>
      <c r="D1479" s="10">
        <v>3.91</v>
      </c>
      <c r="E1479" s="10">
        <v>5</v>
      </c>
      <c r="F1479" s="10">
        <v>4.3728571428571428</v>
      </c>
      <c r="G1479" s="10">
        <v>6.6593749999999998</v>
      </c>
      <c r="H1479" s="10">
        <v>5.28</v>
      </c>
      <c r="I1479" s="10">
        <v>6</v>
      </c>
      <c r="J1479" s="10">
        <v>5.53</v>
      </c>
      <c r="K1479" s="10">
        <v>10.6</v>
      </c>
      <c r="L1479" s="10">
        <v>6.4080000000000004</v>
      </c>
      <c r="M1479" s="10">
        <v>8</v>
      </c>
      <c r="N1479" s="10">
        <v>7.21</v>
      </c>
      <c r="O1479" s="10">
        <v>15</v>
      </c>
      <c r="P1479" s="10">
        <v>8.8079999999999998</v>
      </c>
      <c r="Q1479" s="10">
        <v>11</v>
      </c>
    </row>
    <row r="1480" spans="1:17" x14ac:dyDescent="0.2">
      <c r="A1480">
        <v>1476</v>
      </c>
      <c r="B1480" s="10">
        <v>3.17</v>
      </c>
      <c r="C1480" s="10">
        <v>6.9895979188877071</v>
      </c>
      <c r="D1480" s="10">
        <v>3.91</v>
      </c>
      <c r="E1480" s="10">
        <v>5</v>
      </c>
      <c r="F1480" s="10">
        <v>4.3731428571428568</v>
      </c>
      <c r="G1480" s="10">
        <v>6.6593999999999998</v>
      </c>
      <c r="H1480" s="10">
        <v>5.28</v>
      </c>
      <c r="I1480" s="10">
        <v>6</v>
      </c>
      <c r="J1480" s="10">
        <v>5.53</v>
      </c>
      <c r="K1480" s="10">
        <v>10.6</v>
      </c>
      <c r="L1480" s="10">
        <v>6.4080000000000004</v>
      </c>
      <c r="M1480" s="10">
        <v>8</v>
      </c>
      <c r="N1480" s="10">
        <v>7.21</v>
      </c>
      <c r="O1480" s="10">
        <v>15</v>
      </c>
      <c r="P1480" s="10">
        <v>8.8079999999999998</v>
      </c>
      <c r="Q1480" s="10">
        <v>11</v>
      </c>
    </row>
    <row r="1481" spans="1:17" x14ac:dyDescent="0.2">
      <c r="A1481">
        <v>1477</v>
      </c>
      <c r="B1481" s="10">
        <v>3.17</v>
      </c>
      <c r="C1481" s="10">
        <v>6.9900313389340525</v>
      </c>
      <c r="D1481" s="10">
        <v>3.91</v>
      </c>
      <c r="E1481" s="10">
        <v>5</v>
      </c>
      <c r="F1481" s="10">
        <v>4.3734285714285717</v>
      </c>
      <c r="G1481" s="10">
        <v>6.6594249999999997</v>
      </c>
      <c r="H1481" s="10">
        <v>5.28</v>
      </c>
      <c r="I1481" s="10">
        <v>6</v>
      </c>
      <c r="J1481" s="10">
        <v>5.53</v>
      </c>
      <c r="K1481" s="10">
        <v>10.6</v>
      </c>
      <c r="L1481" s="10">
        <v>6.4080000000000004</v>
      </c>
      <c r="M1481" s="10">
        <v>8</v>
      </c>
      <c r="N1481" s="10">
        <v>7.21</v>
      </c>
      <c r="O1481" s="10">
        <v>15</v>
      </c>
      <c r="P1481" s="10">
        <v>8.8079999999999998</v>
      </c>
      <c r="Q1481" s="10">
        <v>11</v>
      </c>
    </row>
    <row r="1482" spans="1:17" x14ac:dyDescent="0.2">
      <c r="A1482">
        <v>1478</v>
      </c>
      <c r="B1482" s="10">
        <v>3.17</v>
      </c>
      <c r="C1482" s="10">
        <v>6.9904647589803979</v>
      </c>
      <c r="D1482" s="10">
        <v>3.91</v>
      </c>
      <c r="E1482" s="10">
        <v>5</v>
      </c>
      <c r="F1482" s="10">
        <v>4.3737142857142857</v>
      </c>
      <c r="G1482" s="10">
        <v>6.6594499999999996</v>
      </c>
      <c r="H1482" s="10">
        <v>5.28</v>
      </c>
      <c r="I1482" s="10">
        <v>6</v>
      </c>
      <c r="J1482" s="10">
        <v>5.53</v>
      </c>
      <c r="K1482" s="10">
        <v>10.6</v>
      </c>
      <c r="L1482" s="10">
        <v>6.4080000000000004</v>
      </c>
      <c r="M1482" s="10">
        <v>8</v>
      </c>
      <c r="N1482" s="10">
        <v>7.21</v>
      </c>
      <c r="O1482" s="10">
        <v>15</v>
      </c>
      <c r="P1482" s="10">
        <v>8.8079999999999998</v>
      </c>
      <c r="Q1482" s="10">
        <v>11</v>
      </c>
    </row>
    <row r="1483" spans="1:17" x14ac:dyDescent="0.2">
      <c r="A1483">
        <v>1479</v>
      </c>
      <c r="B1483" s="10">
        <v>3.17</v>
      </c>
      <c r="C1483" s="10">
        <v>6.9908981790267433</v>
      </c>
      <c r="D1483" s="10">
        <v>3.91</v>
      </c>
      <c r="E1483" s="10">
        <v>5</v>
      </c>
      <c r="F1483" s="10">
        <v>4.3739999999999997</v>
      </c>
      <c r="G1483" s="10">
        <v>6.6594749999999996</v>
      </c>
      <c r="H1483" s="10">
        <v>5.28</v>
      </c>
      <c r="I1483" s="10">
        <v>6</v>
      </c>
      <c r="J1483" s="10">
        <v>5.53</v>
      </c>
      <c r="K1483" s="10">
        <v>10.6</v>
      </c>
      <c r="L1483" s="10">
        <v>6.4080000000000004</v>
      </c>
      <c r="M1483" s="10">
        <v>8</v>
      </c>
      <c r="N1483" s="10">
        <v>7.21</v>
      </c>
      <c r="O1483" s="10">
        <v>15</v>
      </c>
      <c r="P1483" s="10">
        <v>8.8079999999999998</v>
      </c>
      <c r="Q1483" s="10">
        <v>11</v>
      </c>
    </row>
    <row r="1484" spans="1:17" x14ac:dyDescent="0.2">
      <c r="A1484">
        <v>1480</v>
      </c>
      <c r="B1484" s="10">
        <v>3.17</v>
      </c>
      <c r="C1484" s="10">
        <v>6.9913315990730887</v>
      </c>
      <c r="D1484" s="10">
        <v>3.91</v>
      </c>
      <c r="E1484" s="10">
        <v>5</v>
      </c>
      <c r="F1484" s="10">
        <v>4.3742857142857146</v>
      </c>
      <c r="G1484" s="10">
        <v>6.6594999999999995</v>
      </c>
      <c r="H1484" s="10">
        <v>5.28</v>
      </c>
      <c r="I1484" s="10">
        <v>6</v>
      </c>
      <c r="J1484" s="10">
        <v>5.53</v>
      </c>
      <c r="K1484" s="10">
        <v>10.6</v>
      </c>
      <c r="L1484" s="10">
        <v>6.4080000000000004</v>
      </c>
      <c r="M1484" s="10">
        <v>8</v>
      </c>
      <c r="N1484" s="10">
        <v>7.21</v>
      </c>
      <c r="O1484" s="10">
        <v>15</v>
      </c>
      <c r="P1484" s="10">
        <v>8.8079999999999998</v>
      </c>
      <c r="Q1484" s="10">
        <v>11</v>
      </c>
    </row>
    <row r="1485" spans="1:17" x14ac:dyDescent="0.2">
      <c r="A1485">
        <v>1481</v>
      </c>
      <c r="B1485" s="10">
        <v>3.17</v>
      </c>
      <c r="C1485" s="10">
        <v>6.9917650191194349</v>
      </c>
      <c r="D1485" s="10">
        <v>3.91</v>
      </c>
      <c r="E1485" s="10">
        <v>5</v>
      </c>
      <c r="F1485" s="10">
        <v>4.3745714285714286</v>
      </c>
      <c r="G1485" s="10">
        <v>6.6595250000000004</v>
      </c>
      <c r="H1485" s="10">
        <v>5.28</v>
      </c>
      <c r="I1485" s="10">
        <v>6</v>
      </c>
      <c r="J1485" s="10">
        <v>5.53</v>
      </c>
      <c r="K1485" s="10">
        <v>10.6</v>
      </c>
      <c r="L1485" s="10">
        <v>6.4080000000000004</v>
      </c>
      <c r="M1485" s="10">
        <v>8</v>
      </c>
      <c r="N1485" s="10">
        <v>7.21</v>
      </c>
      <c r="O1485" s="10">
        <v>15</v>
      </c>
      <c r="P1485" s="10">
        <v>8.8079999999999998</v>
      </c>
      <c r="Q1485" s="10">
        <v>11</v>
      </c>
    </row>
    <row r="1486" spans="1:17" x14ac:dyDescent="0.2">
      <c r="A1486">
        <v>1482</v>
      </c>
      <c r="B1486" s="10">
        <v>3.17</v>
      </c>
      <c r="C1486" s="10">
        <v>6.9921984391657803</v>
      </c>
      <c r="D1486" s="10">
        <v>3.91</v>
      </c>
      <c r="E1486" s="10">
        <v>5</v>
      </c>
      <c r="F1486" s="10">
        <v>4.3748571428571426</v>
      </c>
      <c r="G1486" s="10">
        <v>6.6595500000000003</v>
      </c>
      <c r="H1486" s="10">
        <v>5.28</v>
      </c>
      <c r="I1486" s="10">
        <v>6</v>
      </c>
      <c r="J1486" s="10">
        <v>5.53</v>
      </c>
      <c r="K1486" s="10">
        <v>10.6</v>
      </c>
      <c r="L1486" s="10">
        <v>6.4080000000000004</v>
      </c>
      <c r="M1486" s="10">
        <v>8</v>
      </c>
      <c r="N1486" s="10">
        <v>7.21</v>
      </c>
      <c r="O1486" s="10">
        <v>15</v>
      </c>
      <c r="P1486" s="10">
        <v>8.8079999999999998</v>
      </c>
      <c r="Q1486" s="10">
        <v>11</v>
      </c>
    </row>
    <row r="1487" spans="1:17" x14ac:dyDescent="0.2">
      <c r="A1487">
        <v>1483</v>
      </c>
      <c r="B1487" s="10">
        <v>3.17</v>
      </c>
      <c r="C1487" s="10">
        <v>6.9926318592121257</v>
      </c>
      <c r="D1487" s="10">
        <v>3.91</v>
      </c>
      <c r="E1487" s="10">
        <v>5</v>
      </c>
      <c r="F1487" s="10">
        <v>4.3751428571428574</v>
      </c>
      <c r="G1487" s="10">
        <v>6.6595750000000002</v>
      </c>
      <c r="H1487" s="10">
        <v>5.28</v>
      </c>
      <c r="I1487" s="10">
        <v>6</v>
      </c>
      <c r="J1487" s="10">
        <v>5.53</v>
      </c>
      <c r="K1487" s="10">
        <v>10.6</v>
      </c>
      <c r="L1487" s="10">
        <v>6.4080000000000004</v>
      </c>
      <c r="M1487" s="10">
        <v>8</v>
      </c>
      <c r="N1487" s="10">
        <v>7.21</v>
      </c>
      <c r="O1487" s="10">
        <v>15</v>
      </c>
      <c r="P1487" s="10">
        <v>8.8079999999999998</v>
      </c>
      <c r="Q1487" s="10">
        <v>11</v>
      </c>
    </row>
    <row r="1488" spans="1:17" x14ac:dyDescent="0.2">
      <c r="A1488">
        <v>1484</v>
      </c>
      <c r="B1488" s="10">
        <v>3.17</v>
      </c>
      <c r="C1488" s="10">
        <v>6.9930652792584711</v>
      </c>
      <c r="D1488" s="10">
        <v>3.91</v>
      </c>
      <c r="E1488" s="10">
        <v>5</v>
      </c>
      <c r="F1488" s="10">
        <v>4.3754285714285714</v>
      </c>
      <c r="G1488" s="10">
        <v>6.6596000000000002</v>
      </c>
      <c r="H1488" s="10">
        <v>5.28</v>
      </c>
      <c r="I1488" s="10">
        <v>6</v>
      </c>
      <c r="J1488" s="10">
        <v>5.53</v>
      </c>
      <c r="K1488" s="10">
        <v>10.6</v>
      </c>
      <c r="L1488" s="10">
        <v>6.4080000000000004</v>
      </c>
      <c r="M1488" s="10">
        <v>8</v>
      </c>
      <c r="N1488" s="10">
        <v>7.21</v>
      </c>
      <c r="O1488" s="10">
        <v>15</v>
      </c>
      <c r="P1488" s="10">
        <v>8.8079999999999998</v>
      </c>
      <c r="Q1488" s="10">
        <v>11</v>
      </c>
    </row>
    <row r="1489" spans="1:17" x14ac:dyDescent="0.2">
      <c r="A1489">
        <v>1485</v>
      </c>
      <c r="B1489" s="10">
        <v>3.17</v>
      </c>
      <c r="C1489" s="10">
        <v>6.9934986993048165</v>
      </c>
      <c r="D1489" s="10">
        <v>3.91</v>
      </c>
      <c r="E1489" s="10">
        <v>5</v>
      </c>
      <c r="F1489" s="10">
        <v>4.3757142857142854</v>
      </c>
      <c r="G1489" s="10">
        <v>6.6596250000000001</v>
      </c>
      <c r="H1489" s="10">
        <v>5.28</v>
      </c>
      <c r="I1489" s="10">
        <v>6</v>
      </c>
      <c r="J1489" s="10">
        <v>5.53</v>
      </c>
      <c r="K1489" s="10">
        <v>10.6</v>
      </c>
      <c r="L1489" s="10">
        <v>6.4080000000000004</v>
      </c>
      <c r="M1489" s="10">
        <v>8</v>
      </c>
      <c r="N1489" s="10">
        <v>7.21</v>
      </c>
      <c r="O1489" s="10">
        <v>15</v>
      </c>
      <c r="P1489" s="10">
        <v>8.8079999999999998</v>
      </c>
      <c r="Q1489" s="10">
        <v>11</v>
      </c>
    </row>
    <row r="1490" spans="1:17" x14ac:dyDescent="0.2">
      <c r="A1490">
        <v>1486</v>
      </c>
      <c r="B1490" s="10">
        <v>3.17</v>
      </c>
      <c r="C1490" s="10">
        <v>6.9939321193511628</v>
      </c>
      <c r="D1490" s="10">
        <v>3.91</v>
      </c>
      <c r="E1490" s="10">
        <v>5</v>
      </c>
      <c r="F1490" s="10">
        <v>4.3760000000000003</v>
      </c>
      <c r="G1490" s="10">
        <v>6.6596500000000001</v>
      </c>
      <c r="H1490" s="10">
        <v>5.28</v>
      </c>
      <c r="I1490" s="10">
        <v>6</v>
      </c>
      <c r="J1490" s="10">
        <v>5.53</v>
      </c>
      <c r="K1490" s="10">
        <v>10.6</v>
      </c>
      <c r="L1490" s="10">
        <v>6.4080000000000004</v>
      </c>
      <c r="M1490" s="10">
        <v>8</v>
      </c>
      <c r="N1490" s="10">
        <v>7.21</v>
      </c>
      <c r="O1490" s="10">
        <v>15</v>
      </c>
      <c r="P1490" s="10">
        <v>8.8079999999999998</v>
      </c>
      <c r="Q1490" s="10">
        <v>11</v>
      </c>
    </row>
    <row r="1491" spans="1:17" x14ac:dyDescent="0.2">
      <c r="A1491">
        <v>1487</v>
      </c>
      <c r="B1491" s="10">
        <v>3.17</v>
      </c>
      <c r="C1491" s="10">
        <v>6.9943655393975082</v>
      </c>
      <c r="D1491" s="10">
        <v>3.91</v>
      </c>
      <c r="E1491" s="10">
        <v>5</v>
      </c>
      <c r="F1491" s="10">
        <v>4.3762857142857143</v>
      </c>
      <c r="G1491" s="10">
        <v>6.659675</v>
      </c>
      <c r="H1491" s="10">
        <v>5.28</v>
      </c>
      <c r="I1491" s="10">
        <v>6</v>
      </c>
      <c r="J1491" s="10">
        <v>5.53</v>
      </c>
      <c r="K1491" s="10">
        <v>10.6</v>
      </c>
      <c r="L1491" s="10">
        <v>6.4080000000000004</v>
      </c>
      <c r="M1491" s="10">
        <v>8</v>
      </c>
      <c r="N1491" s="10">
        <v>7.21</v>
      </c>
      <c r="O1491" s="10">
        <v>15</v>
      </c>
      <c r="P1491" s="10">
        <v>8.8079999999999998</v>
      </c>
      <c r="Q1491" s="10">
        <v>11</v>
      </c>
    </row>
    <row r="1492" spans="1:17" x14ac:dyDescent="0.2">
      <c r="A1492">
        <v>1488</v>
      </c>
      <c r="B1492" s="10">
        <v>3.17</v>
      </c>
      <c r="C1492" s="10">
        <v>6.9947989594438535</v>
      </c>
      <c r="D1492" s="10">
        <v>3.91</v>
      </c>
      <c r="E1492" s="10">
        <v>5</v>
      </c>
      <c r="F1492" s="10">
        <v>4.3765714285714283</v>
      </c>
      <c r="G1492" s="10">
        <v>6.6597</v>
      </c>
      <c r="H1492" s="10">
        <v>5.28</v>
      </c>
      <c r="I1492" s="10">
        <v>6</v>
      </c>
      <c r="J1492" s="10">
        <v>5.53</v>
      </c>
      <c r="K1492" s="10">
        <v>10.6</v>
      </c>
      <c r="L1492" s="10">
        <v>6.4080000000000004</v>
      </c>
      <c r="M1492" s="10">
        <v>8</v>
      </c>
      <c r="N1492" s="10">
        <v>7.21</v>
      </c>
      <c r="O1492" s="10">
        <v>15</v>
      </c>
      <c r="P1492" s="10">
        <v>8.8079999999999998</v>
      </c>
      <c r="Q1492" s="10">
        <v>11</v>
      </c>
    </row>
    <row r="1493" spans="1:17" x14ac:dyDescent="0.2">
      <c r="A1493">
        <v>1489</v>
      </c>
      <c r="B1493" s="10">
        <v>3.17</v>
      </c>
      <c r="C1493" s="10">
        <v>6.9952323794901989</v>
      </c>
      <c r="D1493" s="10">
        <v>3.91</v>
      </c>
      <c r="E1493" s="10">
        <v>5</v>
      </c>
      <c r="F1493" s="10">
        <v>4.3768571428571432</v>
      </c>
      <c r="G1493" s="10">
        <v>6.6597249999999999</v>
      </c>
      <c r="H1493" s="10">
        <v>5.28</v>
      </c>
      <c r="I1493" s="10">
        <v>6</v>
      </c>
      <c r="J1493" s="10">
        <v>5.53</v>
      </c>
      <c r="K1493" s="10">
        <v>10.6</v>
      </c>
      <c r="L1493" s="10">
        <v>6.4080000000000004</v>
      </c>
      <c r="M1493" s="10">
        <v>8</v>
      </c>
      <c r="N1493" s="10">
        <v>7.21</v>
      </c>
      <c r="O1493" s="10">
        <v>15</v>
      </c>
      <c r="P1493" s="10">
        <v>8.8079999999999998</v>
      </c>
      <c r="Q1493" s="10">
        <v>11</v>
      </c>
    </row>
    <row r="1494" spans="1:17" x14ac:dyDescent="0.2">
      <c r="A1494">
        <v>1490</v>
      </c>
      <c r="B1494" s="10">
        <v>3.17</v>
      </c>
      <c r="C1494" s="10">
        <v>6.9956657995365443</v>
      </c>
      <c r="D1494" s="10">
        <v>3.91</v>
      </c>
      <c r="E1494" s="10">
        <v>5</v>
      </c>
      <c r="F1494" s="10">
        <v>4.3771428571428572</v>
      </c>
      <c r="G1494" s="10">
        <v>6.6597499999999998</v>
      </c>
      <c r="H1494" s="10">
        <v>5.28</v>
      </c>
      <c r="I1494" s="10">
        <v>6</v>
      </c>
      <c r="J1494" s="10">
        <v>5.53</v>
      </c>
      <c r="K1494" s="10">
        <v>10.6</v>
      </c>
      <c r="L1494" s="10">
        <v>6.4080000000000004</v>
      </c>
      <c r="M1494" s="10">
        <v>8</v>
      </c>
      <c r="N1494" s="10">
        <v>7.21</v>
      </c>
      <c r="O1494" s="10">
        <v>15</v>
      </c>
      <c r="P1494" s="10">
        <v>8.8079999999999998</v>
      </c>
      <c r="Q1494" s="10">
        <v>11</v>
      </c>
    </row>
    <row r="1495" spans="1:17" x14ac:dyDescent="0.2">
      <c r="A1495">
        <v>1491</v>
      </c>
      <c r="B1495" s="10">
        <v>3.17</v>
      </c>
      <c r="C1495" s="10">
        <v>6.9960992195828897</v>
      </c>
      <c r="D1495" s="10">
        <v>3.91</v>
      </c>
      <c r="E1495" s="10">
        <v>5</v>
      </c>
      <c r="F1495" s="10">
        <v>4.3774285714285712</v>
      </c>
      <c r="G1495" s="10">
        <v>6.6597749999999998</v>
      </c>
      <c r="H1495" s="10">
        <v>5.28</v>
      </c>
      <c r="I1495" s="10">
        <v>6</v>
      </c>
      <c r="J1495" s="10">
        <v>5.53</v>
      </c>
      <c r="K1495" s="10">
        <v>10.6</v>
      </c>
      <c r="L1495" s="10">
        <v>6.4080000000000004</v>
      </c>
      <c r="M1495" s="10">
        <v>8</v>
      </c>
      <c r="N1495" s="10">
        <v>7.21</v>
      </c>
      <c r="O1495" s="10">
        <v>15</v>
      </c>
      <c r="P1495" s="10">
        <v>8.8079999999999998</v>
      </c>
      <c r="Q1495" s="10">
        <v>11</v>
      </c>
    </row>
    <row r="1496" spans="1:17" x14ac:dyDescent="0.2">
      <c r="A1496">
        <v>1492</v>
      </c>
      <c r="B1496" s="10">
        <v>3.17</v>
      </c>
      <c r="C1496" s="10">
        <v>6.996532639629236</v>
      </c>
      <c r="D1496" s="10">
        <v>3.91</v>
      </c>
      <c r="E1496" s="10">
        <v>5</v>
      </c>
      <c r="F1496" s="10">
        <v>4.3777142857142852</v>
      </c>
      <c r="G1496" s="10">
        <v>6.6597999999999997</v>
      </c>
      <c r="H1496" s="10">
        <v>5.28</v>
      </c>
      <c r="I1496" s="10">
        <v>6</v>
      </c>
      <c r="J1496" s="10">
        <v>5.53</v>
      </c>
      <c r="K1496" s="10">
        <v>10.6</v>
      </c>
      <c r="L1496" s="10">
        <v>6.4080000000000004</v>
      </c>
      <c r="M1496" s="10">
        <v>8</v>
      </c>
      <c r="N1496" s="10">
        <v>7.21</v>
      </c>
      <c r="O1496" s="10">
        <v>15</v>
      </c>
      <c r="P1496" s="10">
        <v>8.8079999999999998</v>
      </c>
      <c r="Q1496" s="10">
        <v>11</v>
      </c>
    </row>
    <row r="1497" spans="1:17" x14ac:dyDescent="0.2">
      <c r="A1497">
        <v>1493</v>
      </c>
      <c r="B1497" s="10">
        <v>3.17</v>
      </c>
      <c r="C1497" s="10">
        <v>6.9969660596755814</v>
      </c>
      <c r="D1497" s="10">
        <v>3.91</v>
      </c>
      <c r="E1497" s="10">
        <v>5</v>
      </c>
      <c r="F1497" s="10">
        <v>4.3780000000000001</v>
      </c>
      <c r="G1497" s="10">
        <v>6.6598249999999997</v>
      </c>
      <c r="H1497" s="10">
        <v>5.28</v>
      </c>
      <c r="I1497" s="10">
        <v>6</v>
      </c>
      <c r="J1497" s="10">
        <v>5.53</v>
      </c>
      <c r="K1497" s="10">
        <v>10.6</v>
      </c>
      <c r="L1497" s="10">
        <v>6.4080000000000004</v>
      </c>
      <c r="M1497" s="10">
        <v>8</v>
      </c>
      <c r="N1497" s="10">
        <v>7.21</v>
      </c>
      <c r="O1497" s="10">
        <v>15</v>
      </c>
      <c r="P1497" s="10">
        <v>8.8079999999999998</v>
      </c>
      <c r="Q1497" s="10">
        <v>11</v>
      </c>
    </row>
    <row r="1498" spans="1:17" x14ac:dyDescent="0.2">
      <c r="A1498">
        <v>1494</v>
      </c>
      <c r="B1498" s="10">
        <v>3.17</v>
      </c>
      <c r="C1498" s="10">
        <v>6.9973994797219268</v>
      </c>
      <c r="D1498" s="10">
        <v>3.91</v>
      </c>
      <c r="E1498" s="10">
        <v>5</v>
      </c>
      <c r="F1498" s="10">
        <v>4.3782857142857141</v>
      </c>
      <c r="G1498" s="10">
        <v>6.6598500000000005</v>
      </c>
      <c r="H1498" s="10">
        <v>5.28</v>
      </c>
      <c r="I1498" s="10">
        <v>6</v>
      </c>
      <c r="J1498" s="10">
        <v>5.53</v>
      </c>
      <c r="K1498" s="10">
        <v>10.6</v>
      </c>
      <c r="L1498" s="10">
        <v>6.4080000000000004</v>
      </c>
      <c r="M1498" s="10">
        <v>8</v>
      </c>
      <c r="N1498" s="10">
        <v>7.21</v>
      </c>
      <c r="O1498" s="10">
        <v>15</v>
      </c>
      <c r="P1498" s="10">
        <v>8.8079999999999998</v>
      </c>
      <c r="Q1498" s="10">
        <v>11</v>
      </c>
    </row>
    <row r="1499" spans="1:17" x14ac:dyDescent="0.2">
      <c r="A1499">
        <v>1495</v>
      </c>
      <c r="B1499" s="10">
        <v>3.17</v>
      </c>
      <c r="C1499" s="10">
        <v>6.9978328997682722</v>
      </c>
      <c r="D1499" s="10">
        <v>3.91</v>
      </c>
      <c r="E1499" s="10">
        <v>5</v>
      </c>
      <c r="F1499" s="10">
        <v>4.3785714285714281</v>
      </c>
      <c r="G1499" s="10">
        <v>6.6598750000000004</v>
      </c>
      <c r="H1499" s="10">
        <v>5.28</v>
      </c>
      <c r="I1499" s="10">
        <v>6</v>
      </c>
      <c r="J1499" s="10">
        <v>5.53</v>
      </c>
      <c r="K1499" s="10">
        <v>10.6</v>
      </c>
      <c r="L1499" s="10">
        <v>6.4080000000000004</v>
      </c>
      <c r="M1499" s="10">
        <v>8</v>
      </c>
      <c r="N1499" s="10">
        <v>7.21</v>
      </c>
      <c r="O1499" s="10">
        <v>15</v>
      </c>
      <c r="P1499" s="10">
        <v>8.8079999999999998</v>
      </c>
      <c r="Q1499" s="10">
        <v>11</v>
      </c>
    </row>
    <row r="1500" spans="1:17" x14ac:dyDescent="0.2">
      <c r="A1500">
        <v>1496</v>
      </c>
      <c r="B1500" s="10">
        <v>3.17</v>
      </c>
      <c r="C1500" s="10">
        <v>6.9982663198146176</v>
      </c>
      <c r="D1500" s="10">
        <v>3.91</v>
      </c>
      <c r="E1500" s="10">
        <v>5</v>
      </c>
      <c r="F1500" s="10">
        <v>4.378857142857143</v>
      </c>
      <c r="G1500" s="10">
        <v>6.6599000000000004</v>
      </c>
      <c r="H1500" s="10">
        <v>5.28</v>
      </c>
      <c r="I1500" s="10">
        <v>6</v>
      </c>
      <c r="J1500" s="10">
        <v>5.53</v>
      </c>
      <c r="K1500" s="10">
        <v>10.6</v>
      </c>
      <c r="L1500" s="10">
        <v>6.4080000000000004</v>
      </c>
      <c r="M1500" s="10">
        <v>8</v>
      </c>
      <c r="N1500" s="10">
        <v>7.21</v>
      </c>
      <c r="O1500" s="10">
        <v>15</v>
      </c>
      <c r="P1500" s="10">
        <v>8.8079999999999998</v>
      </c>
      <c r="Q1500" s="10">
        <v>11</v>
      </c>
    </row>
    <row r="1501" spans="1:17" x14ac:dyDescent="0.2">
      <c r="A1501">
        <v>1497</v>
      </c>
      <c r="B1501" s="10">
        <v>3.17</v>
      </c>
      <c r="C1501" s="10">
        <v>6.9986997398609629</v>
      </c>
      <c r="D1501" s="10">
        <v>3.91</v>
      </c>
      <c r="E1501" s="10">
        <v>5</v>
      </c>
      <c r="F1501" s="10">
        <v>4.379142857142857</v>
      </c>
      <c r="G1501" s="10">
        <v>6.6599250000000003</v>
      </c>
      <c r="H1501" s="10">
        <v>5.28</v>
      </c>
      <c r="I1501" s="10">
        <v>6</v>
      </c>
      <c r="J1501" s="10">
        <v>5.53</v>
      </c>
      <c r="K1501" s="10">
        <v>10.6</v>
      </c>
      <c r="L1501" s="10">
        <v>6.4080000000000004</v>
      </c>
      <c r="M1501" s="10">
        <v>8</v>
      </c>
      <c r="N1501" s="10">
        <v>7.21</v>
      </c>
      <c r="O1501" s="10">
        <v>15</v>
      </c>
      <c r="P1501" s="10">
        <v>8.8079999999999998</v>
      </c>
      <c r="Q1501" s="10">
        <v>11</v>
      </c>
    </row>
    <row r="1502" spans="1:17" x14ac:dyDescent="0.2">
      <c r="A1502">
        <v>1498</v>
      </c>
      <c r="B1502" s="10">
        <v>3.17</v>
      </c>
      <c r="C1502" s="10">
        <v>6.9991331599073092</v>
      </c>
      <c r="D1502" s="10">
        <v>3.91</v>
      </c>
      <c r="E1502" s="10">
        <v>5</v>
      </c>
      <c r="F1502" s="10">
        <v>4.379428571428571</v>
      </c>
      <c r="G1502" s="10">
        <v>6.6599500000000003</v>
      </c>
      <c r="H1502" s="10">
        <v>5.28</v>
      </c>
      <c r="I1502" s="10">
        <v>6</v>
      </c>
      <c r="J1502" s="10">
        <v>5.53</v>
      </c>
      <c r="K1502" s="10">
        <v>10.6</v>
      </c>
      <c r="L1502" s="10">
        <v>6.4080000000000004</v>
      </c>
      <c r="M1502" s="10">
        <v>8</v>
      </c>
      <c r="N1502" s="10">
        <v>7.21</v>
      </c>
      <c r="O1502" s="10">
        <v>15</v>
      </c>
      <c r="P1502" s="10">
        <v>8.8079999999999998</v>
      </c>
      <c r="Q1502" s="10">
        <v>11</v>
      </c>
    </row>
    <row r="1503" spans="1:17" x14ac:dyDescent="0.2">
      <c r="A1503">
        <v>1499</v>
      </c>
      <c r="B1503" s="10">
        <v>3.17</v>
      </c>
      <c r="C1503" s="10">
        <v>6.9995665799536546</v>
      </c>
      <c r="D1503" s="10">
        <v>3.91</v>
      </c>
      <c r="E1503" s="10">
        <v>5</v>
      </c>
      <c r="F1503" s="10">
        <v>4.3797142857142859</v>
      </c>
      <c r="G1503" s="10">
        <v>6.6599750000000002</v>
      </c>
      <c r="H1503" s="10">
        <v>5.28</v>
      </c>
      <c r="I1503" s="10">
        <v>6</v>
      </c>
      <c r="J1503" s="10">
        <v>5.53</v>
      </c>
      <c r="K1503" s="10">
        <v>10.6</v>
      </c>
      <c r="L1503" s="10">
        <v>6.4080000000000004</v>
      </c>
      <c r="M1503" s="10">
        <v>8</v>
      </c>
      <c r="N1503" s="10">
        <v>7.21</v>
      </c>
      <c r="O1503" s="10">
        <v>15</v>
      </c>
      <c r="P1503" s="10">
        <v>8.8079999999999998</v>
      </c>
      <c r="Q1503" s="10">
        <v>11</v>
      </c>
    </row>
    <row r="1504" spans="1:17" x14ac:dyDescent="0.2">
      <c r="A1504">
        <v>1500</v>
      </c>
      <c r="B1504" s="10">
        <v>3.17</v>
      </c>
      <c r="C1504" s="10">
        <v>7</v>
      </c>
      <c r="D1504" s="10">
        <v>3.91</v>
      </c>
      <c r="E1504" s="10">
        <v>5</v>
      </c>
      <c r="F1504" s="10">
        <v>4.38</v>
      </c>
      <c r="G1504" s="10">
        <v>6.66</v>
      </c>
      <c r="H1504" s="10">
        <v>5.28</v>
      </c>
      <c r="I1504" s="10">
        <v>6</v>
      </c>
      <c r="J1504" s="10">
        <v>5.53</v>
      </c>
      <c r="K1504" s="10">
        <v>10.6</v>
      </c>
      <c r="L1504" s="10">
        <v>6.4080000000000004</v>
      </c>
      <c r="M1504" s="10">
        <v>8</v>
      </c>
      <c r="N1504" s="10">
        <v>7.21</v>
      </c>
      <c r="O1504" s="10">
        <v>15</v>
      </c>
      <c r="P1504" s="10">
        <v>8.8079999999999998</v>
      </c>
      <c r="Q1504" s="10">
        <v>11</v>
      </c>
    </row>
  </sheetData>
  <sheetProtection algorithmName="SHA-512" hashValue="7IctPQ9ZdsFXTnIAnA1tQGG2kikG3uh4WnuRUluOELpv6pansMA0Dv7Z/Sj2kUMfM1s6JFmQ3k/EnLjsGz2EZw==" saltValue="JE/4ltCd28rAUvOPRyc4b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704"/>
  <sheetViews>
    <sheetView workbookViewId="0">
      <pane xSplit="7" ySplit="3" topLeftCell="H673" activePane="bottomRight" state="frozen"/>
      <selection pane="topRight" activeCell="H1" sqref="H1"/>
      <selection pane="bottomLeft" activeCell="A4" sqref="A4"/>
      <selection pane="bottomRight" activeCell="D4" sqref="D4:D704"/>
    </sheetView>
  </sheetViews>
  <sheetFormatPr defaultRowHeight="12.75" x14ac:dyDescent="0.2"/>
  <cols>
    <col min="16" max="16" width="9.7109375" bestFit="1" customWidth="1"/>
    <col min="17" max="17" width="6" bestFit="1" customWidth="1"/>
    <col min="18" max="18" width="5" bestFit="1" customWidth="1"/>
    <col min="19" max="19" width="6" bestFit="1" customWidth="1"/>
    <col min="20" max="20" width="3" bestFit="1" customWidth="1"/>
    <col min="21" max="21" width="4" bestFit="1" customWidth="1"/>
    <col min="22" max="22" width="3" bestFit="1" customWidth="1"/>
    <col min="23" max="23" width="4" bestFit="1" customWidth="1"/>
    <col min="24" max="24" width="3" bestFit="1" customWidth="1"/>
    <col min="25" max="25" width="4" bestFit="1" customWidth="1"/>
    <col min="26" max="26" width="3" bestFit="1" customWidth="1"/>
    <col min="27" max="27" width="4" bestFit="1" customWidth="1"/>
    <col min="28" max="28" width="3" bestFit="1" customWidth="1"/>
    <col min="29" max="29" width="4" bestFit="1" customWidth="1"/>
  </cols>
  <sheetData>
    <row r="1" spans="1:52" x14ac:dyDescent="0.2">
      <c r="A1" t="s">
        <v>12</v>
      </c>
      <c r="N1" s="10"/>
      <c r="S1" s="10"/>
      <c r="T1" s="10"/>
    </row>
    <row r="2" spans="1:52" x14ac:dyDescent="0.2">
      <c r="G2" s="14" t="s">
        <v>35</v>
      </c>
      <c r="H2" s="14" t="s">
        <v>34</v>
      </c>
      <c r="L2" s="10"/>
      <c r="N2" s="10"/>
      <c r="P2" s="17"/>
      <c r="S2" s="10"/>
      <c r="T2" s="10"/>
      <c r="AA2" s="10"/>
      <c r="AB2" s="10"/>
      <c r="AD2" s="10"/>
      <c r="AH2" s="10"/>
      <c r="AM2" s="10"/>
      <c r="AR2" s="10"/>
      <c r="AW2" s="10"/>
    </row>
    <row r="3" spans="1:52" x14ac:dyDescent="0.2">
      <c r="A3" s="13" t="s">
        <v>32</v>
      </c>
      <c r="B3" s="13" t="s">
        <v>33</v>
      </c>
      <c r="C3" s="14" t="s">
        <v>32</v>
      </c>
      <c r="D3" s="14" t="s">
        <v>33</v>
      </c>
      <c r="H3" s="15">
        <v>1</v>
      </c>
      <c r="I3" s="15">
        <v>2</v>
      </c>
      <c r="J3" s="15">
        <v>3</v>
      </c>
      <c r="K3" s="15">
        <v>4</v>
      </c>
      <c r="L3" s="15">
        <v>5</v>
      </c>
      <c r="M3" s="15">
        <v>6</v>
      </c>
      <c r="N3" s="16">
        <v>7</v>
      </c>
      <c r="P3" s="14" t="s">
        <v>56</v>
      </c>
      <c r="Q3" s="15"/>
      <c r="R3" s="14"/>
      <c r="S3" s="15"/>
      <c r="T3" s="14"/>
      <c r="U3" s="15"/>
      <c r="V3" s="14"/>
      <c r="W3" s="15"/>
      <c r="X3" s="14"/>
      <c r="Y3" s="15"/>
      <c r="Z3" s="14"/>
      <c r="AA3" s="15"/>
      <c r="AB3" s="14"/>
      <c r="AC3" s="16"/>
    </row>
    <row r="4" spans="1:52" x14ac:dyDescent="0.2">
      <c r="A4" s="8">
        <v>0</v>
      </c>
      <c r="B4">
        <v>0</v>
      </c>
      <c r="C4" s="12">
        <v>0</v>
      </c>
      <c r="D4" s="9" t="e">
        <f t="shared" ref="D4:D67" ca="1" si="0">smrLinInterp(C4,Int,Cint)</f>
        <v>#NAME?</v>
      </c>
      <c r="G4">
        <v>0</v>
      </c>
      <c r="H4">
        <v>0</v>
      </c>
      <c r="I4" s="10">
        <v>0</v>
      </c>
      <c r="J4" s="10">
        <v>0</v>
      </c>
      <c r="K4" s="10">
        <v>0</v>
      </c>
      <c r="L4" s="10">
        <v>0</v>
      </c>
      <c r="M4" s="3">
        <v>0</v>
      </c>
      <c r="N4" s="10">
        <v>0</v>
      </c>
      <c r="O4" s="3"/>
      <c r="P4" s="15">
        <v>1</v>
      </c>
      <c r="R4" s="8"/>
      <c r="T4" s="10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x14ac:dyDescent="0.2">
      <c r="A5">
        <v>1.85</v>
      </c>
      <c r="B5">
        <v>1E-3</v>
      </c>
      <c r="C5">
        <f>+C4+0.01</f>
        <v>0.01</v>
      </c>
      <c r="D5" s="9" t="e">
        <f t="shared" ca="1" si="0"/>
        <v>#NAME?</v>
      </c>
      <c r="G5">
        <v>0.01</v>
      </c>
      <c r="H5">
        <v>3.3333333333333335E-5</v>
      </c>
      <c r="I5" s="10">
        <v>0</v>
      </c>
      <c r="J5" s="10">
        <v>0</v>
      </c>
      <c r="K5" s="10">
        <v>0</v>
      </c>
      <c r="L5" s="10">
        <v>0</v>
      </c>
      <c r="M5">
        <v>1.081081081081081E-5</v>
      </c>
      <c r="N5">
        <v>5.4054054054054052E-6</v>
      </c>
      <c r="P5" s="15">
        <v>2</v>
      </c>
    </row>
    <row r="6" spans="1:52" x14ac:dyDescent="0.2">
      <c r="A6">
        <v>2</v>
      </c>
      <c r="B6">
        <v>0.09</v>
      </c>
      <c r="C6">
        <f t="shared" ref="C6:C69" si="1">+C5+0.01</f>
        <v>0.02</v>
      </c>
      <c r="D6" s="9" t="e">
        <f t="shared" ca="1" si="0"/>
        <v>#NAME?</v>
      </c>
      <c r="G6">
        <v>0.02</v>
      </c>
      <c r="H6">
        <v>6.666666666666667E-5</v>
      </c>
      <c r="I6" s="10">
        <v>0</v>
      </c>
      <c r="J6" s="10">
        <v>0</v>
      </c>
      <c r="K6" s="10">
        <v>0</v>
      </c>
      <c r="L6" s="10">
        <v>0</v>
      </c>
      <c r="M6">
        <v>2.1621621621621621E-5</v>
      </c>
      <c r="N6">
        <v>1.081081081081081E-5</v>
      </c>
      <c r="P6" s="15">
        <v>3</v>
      </c>
    </row>
    <row r="7" spans="1:52" x14ac:dyDescent="0.2">
      <c r="A7">
        <v>2.27</v>
      </c>
      <c r="B7">
        <v>0.2</v>
      </c>
      <c r="C7">
        <f t="shared" si="1"/>
        <v>0.03</v>
      </c>
      <c r="D7" s="9" t="e">
        <f t="shared" ca="1" si="0"/>
        <v>#NAME?</v>
      </c>
      <c r="G7">
        <v>0.03</v>
      </c>
      <c r="H7">
        <v>1E-4</v>
      </c>
      <c r="I7" s="10">
        <v>0</v>
      </c>
      <c r="J7" s="10">
        <v>0</v>
      </c>
      <c r="K7" s="10">
        <v>0</v>
      </c>
      <c r="L7" s="10">
        <v>0</v>
      </c>
      <c r="M7">
        <v>3.2432432432432429E-5</v>
      </c>
      <c r="N7">
        <v>1.6216216216216215E-5</v>
      </c>
      <c r="P7" s="15">
        <v>4</v>
      </c>
    </row>
    <row r="8" spans="1:52" x14ac:dyDescent="0.2">
      <c r="A8">
        <v>2.65</v>
      </c>
      <c r="B8">
        <v>0.3</v>
      </c>
      <c r="C8">
        <f t="shared" si="1"/>
        <v>0.04</v>
      </c>
      <c r="D8" s="9" t="e">
        <f t="shared" ca="1" si="0"/>
        <v>#NAME?</v>
      </c>
      <c r="G8">
        <v>0.04</v>
      </c>
      <c r="H8">
        <v>1.3333333333333334E-4</v>
      </c>
      <c r="I8" s="10">
        <v>0</v>
      </c>
      <c r="J8" s="10">
        <v>0</v>
      </c>
      <c r="K8" s="10">
        <v>0</v>
      </c>
      <c r="L8" s="10">
        <v>0</v>
      </c>
      <c r="M8">
        <v>4.3243243243243241E-5</v>
      </c>
      <c r="N8">
        <v>2.1621621621621621E-5</v>
      </c>
      <c r="P8" s="15">
        <v>5</v>
      </c>
    </row>
    <row r="9" spans="1:52" x14ac:dyDescent="0.2">
      <c r="A9">
        <v>3</v>
      </c>
      <c r="B9">
        <v>0.36</v>
      </c>
      <c r="C9">
        <f t="shared" si="1"/>
        <v>0.05</v>
      </c>
      <c r="D9" s="9" t="e">
        <f t="shared" ca="1" si="0"/>
        <v>#NAME?</v>
      </c>
      <c r="G9">
        <v>0.05</v>
      </c>
      <c r="H9">
        <v>1.6666666666666669E-4</v>
      </c>
      <c r="I9" s="10">
        <v>0</v>
      </c>
      <c r="J9" s="10">
        <v>0</v>
      </c>
      <c r="K9" s="10">
        <v>0</v>
      </c>
      <c r="L9" s="10">
        <v>0</v>
      </c>
      <c r="M9">
        <v>5.4054054054054054E-5</v>
      </c>
      <c r="N9">
        <v>2.7027027027027027E-5</v>
      </c>
      <c r="P9" s="15">
        <v>6</v>
      </c>
    </row>
    <row r="10" spans="1:52" x14ac:dyDescent="0.2">
      <c r="A10">
        <v>3.34</v>
      </c>
      <c r="B10">
        <v>0.4</v>
      </c>
      <c r="C10">
        <f t="shared" si="1"/>
        <v>6.0000000000000005E-2</v>
      </c>
      <c r="D10" s="9" t="e">
        <f t="shared" ca="1" si="0"/>
        <v>#NAME?</v>
      </c>
      <c r="G10">
        <v>6.0000000000000005E-2</v>
      </c>
      <c r="H10">
        <v>2.0000000000000004E-4</v>
      </c>
      <c r="I10" s="10">
        <v>0</v>
      </c>
      <c r="J10" s="10">
        <v>0</v>
      </c>
      <c r="K10" s="10">
        <v>0</v>
      </c>
      <c r="L10" s="10">
        <v>0</v>
      </c>
      <c r="M10">
        <v>6.4864864864864872E-5</v>
      </c>
      <c r="N10">
        <v>3.2432432432432436E-5</v>
      </c>
      <c r="P10" s="15">
        <v>7</v>
      </c>
    </row>
    <row r="11" spans="1:52" x14ac:dyDescent="0.2">
      <c r="A11">
        <v>3.9</v>
      </c>
      <c r="B11">
        <v>0.45</v>
      </c>
      <c r="C11">
        <f t="shared" si="1"/>
        <v>7.0000000000000007E-2</v>
      </c>
      <c r="D11" s="9" t="e">
        <f t="shared" ca="1" si="0"/>
        <v>#NAME?</v>
      </c>
      <c r="G11">
        <v>7.0000000000000007E-2</v>
      </c>
      <c r="H11">
        <v>2.3333333333333336E-4</v>
      </c>
      <c r="I11" s="10">
        <v>0</v>
      </c>
      <c r="J11" s="10">
        <v>0</v>
      </c>
      <c r="K11" s="10">
        <v>0</v>
      </c>
      <c r="L11" s="10">
        <v>0</v>
      </c>
      <c r="M11">
        <v>7.5675675675675684E-5</v>
      </c>
      <c r="N11">
        <v>3.7837837837837842E-5</v>
      </c>
    </row>
    <row r="12" spans="1:52" x14ac:dyDescent="0.2">
      <c r="A12">
        <v>4.5</v>
      </c>
      <c r="B12">
        <v>0.49</v>
      </c>
      <c r="C12">
        <f t="shared" si="1"/>
        <v>0.08</v>
      </c>
      <c r="D12" s="9" t="e">
        <f t="shared" ca="1" si="0"/>
        <v>#NAME?</v>
      </c>
      <c r="G12">
        <v>0.08</v>
      </c>
      <c r="H12">
        <v>2.6666666666666668E-4</v>
      </c>
      <c r="I12" s="10">
        <v>0</v>
      </c>
      <c r="J12" s="10">
        <v>0</v>
      </c>
      <c r="K12" s="10">
        <v>0</v>
      </c>
      <c r="L12" s="10">
        <v>0</v>
      </c>
      <c r="M12">
        <v>8.6486486486486483E-5</v>
      </c>
      <c r="N12">
        <v>4.3243243243243241E-5</v>
      </c>
    </row>
    <row r="13" spans="1:52" x14ac:dyDescent="0.2">
      <c r="A13">
        <v>5</v>
      </c>
      <c r="B13">
        <v>0.51500000000000001</v>
      </c>
      <c r="C13">
        <f t="shared" si="1"/>
        <v>0.09</v>
      </c>
      <c r="D13" s="9" t="e">
        <f t="shared" ca="1" si="0"/>
        <v>#NAME?</v>
      </c>
      <c r="G13">
        <v>0.09</v>
      </c>
      <c r="H13">
        <v>3.0000000000000003E-4</v>
      </c>
      <c r="I13" s="10">
        <v>0</v>
      </c>
      <c r="J13" s="10">
        <v>0</v>
      </c>
      <c r="K13" s="10">
        <v>0</v>
      </c>
      <c r="L13" s="10">
        <v>0</v>
      </c>
      <c r="M13">
        <v>9.7297297297297295E-5</v>
      </c>
      <c r="N13">
        <v>4.8648648648648648E-5</v>
      </c>
    </row>
    <row r="14" spans="1:52" x14ac:dyDescent="0.2">
      <c r="A14">
        <v>5.6</v>
      </c>
      <c r="B14">
        <v>0.54</v>
      </c>
      <c r="C14">
        <f t="shared" si="1"/>
        <v>9.9999999999999992E-2</v>
      </c>
      <c r="D14" s="9" t="e">
        <f t="shared" ca="1" si="0"/>
        <v>#NAME?</v>
      </c>
      <c r="G14">
        <v>9.9999999999999992E-2</v>
      </c>
      <c r="H14">
        <v>3.3333333333333332E-4</v>
      </c>
      <c r="I14" s="10">
        <v>0</v>
      </c>
      <c r="J14" s="10">
        <v>0</v>
      </c>
      <c r="K14" s="10">
        <v>0</v>
      </c>
      <c r="L14" s="10">
        <v>0</v>
      </c>
      <c r="M14">
        <v>1.0810810810810809E-4</v>
      </c>
      <c r="N14">
        <v>5.4054054054054047E-5</v>
      </c>
    </row>
    <row r="15" spans="1:52" x14ac:dyDescent="0.2">
      <c r="A15">
        <v>6</v>
      </c>
      <c r="B15">
        <v>0.56000000000000005</v>
      </c>
      <c r="C15">
        <f t="shared" si="1"/>
        <v>0.10999999999999999</v>
      </c>
      <c r="D15" s="9" t="e">
        <f t="shared" ca="1" si="0"/>
        <v>#NAME?</v>
      </c>
      <c r="G15">
        <v>0.10999999999999999</v>
      </c>
      <c r="H15">
        <v>3.6666666666666662E-4</v>
      </c>
      <c r="I15" s="10">
        <v>0</v>
      </c>
      <c r="J15" s="10">
        <v>0</v>
      </c>
      <c r="K15" s="10">
        <v>0</v>
      </c>
      <c r="L15" s="10">
        <v>0</v>
      </c>
      <c r="M15">
        <v>1.1891891891891891E-4</v>
      </c>
      <c r="N15">
        <v>5.9459459459459453E-5</v>
      </c>
    </row>
    <row r="16" spans="1:52" x14ac:dyDescent="0.2">
      <c r="A16">
        <v>6.6</v>
      </c>
      <c r="B16">
        <v>0.57999999999999996</v>
      </c>
      <c r="C16">
        <f t="shared" si="1"/>
        <v>0.11999999999999998</v>
      </c>
      <c r="D16" s="9" t="e">
        <f t="shared" ca="1" si="0"/>
        <v>#NAME?</v>
      </c>
      <c r="G16">
        <v>0.11999999999999998</v>
      </c>
      <c r="H16">
        <v>3.9999999999999996E-4</v>
      </c>
      <c r="I16" s="10">
        <v>0</v>
      </c>
      <c r="J16" s="10">
        <v>0</v>
      </c>
      <c r="K16" s="10">
        <v>0</v>
      </c>
      <c r="L16" s="10">
        <v>0</v>
      </c>
      <c r="M16">
        <v>1.2972972972972972E-4</v>
      </c>
      <c r="N16">
        <v>6.4864864864864859E-5</v>
      </c>
    </row>
    <row r="17" spans="1:22" x14ac:dyDescent="0.2">
      <c r="A17">
        <v>7</v>
      </c>
      <c r="B17">
        <v>0.59299999999999997</v>
      </c>
      <c r="C17">
        <f t="shared" si="1"/>
        <v>0.12999999999999998</v>
      </c>
      <c r="D17" s="9" t="e">
        <f t="shared" ca="1" si="0"/>
        <v>#NAME?</v>
      </c>
      <c r="G17">
        <v>0.12999999999999998</v>
      </c>
      <c r="H17">
        <v>4.3333333333333326E-4</v>
      </c>
      <c r="I17" s="10">
        <v>0</v>
      </c>
      <c r="J17" s="10">
        <v>0</v>
      </c>
      <c r="K17" s="10">
        <v>0</v>
      </c>
      <c r="L17" s="10">
        <v>0</v>
      </c>
      <c r="M17">
        <v>1.405405405405405E-4</v>
      </c>
      <c r="N17">
        <v>7.0270270270270251E-5</v>
      </c>
    </row>
    <row r="18" spans="1:22" x14ac:dyDescent="0.2">
      <c r="A18">
        <v>7.5</v>
      </c>
      <c r="B18">
        <v>0.59299999999999997</v>
      </c>
      <c r="C18">
        <f t="shared" si="1"/>
        <v>0.13999999999999999</v>
      </c>
      <c r="D18" s="9" t="e">
        <f t="shared" ca="1" si="0"/>
        <v>#NAME?</v>
      </c>
      <c r="G18">
        <v>0.13999999999999999</v>
      </c>
      <c r="H18">
        <v>4.6666666666666666E-4</v>
      </c>
      <c r="I18" s="10">
        <v>0</v>
      </c>
      <c r="J18" s="10">
        <v>0</v>
      </c>
      <c r="K18" s="10">
        <v>0</v>
      </c>
      <c r="L18" s="10">
        <v>0</v>
      </c>
      <c r="M18">
        <v>1.5135135135135134E-4</v>
      </c>
      <c r="N18">
        <v>7.5675675675675671E-5</v>
      </c>
    </row>
    <row r="19" spans="1:22" x14ac:dyDescent="0.2">
      <c r="C19">
        <f t="shared" si="1"/>
        <v>0.15</v>
      </c>
      <c r="D19" s="9" t="e">
        <f t="shared" ca="1" si="0"/>
        <v>#NAME?</v>
      </c>
      <c r="G19">
        <v>0.15</v>
      </c>
      <c r="H19">
        <v>5.0000000000000001E-4</v>
      </c>
      <c r="I19" s="10">
        <v>0</v>
      </c>
      <c r="J19" s="10">
        <v>0</v>
      </c>
      <c r="K19" s="10">
        <v>0</v>
      </c>
      <c r="L19" s="10">
        <v>0</v>
      </c>
      <c r="M19">
        <v>1.6216216216216215E-4</v>
      </c>
      <c r="N19">
        <v>8.1081081081081077E-5</v>
      </c>
    </row>
    <row r="20" spans="1:22" x14ac:dyDescent="0.2">
      <c r="C20">
        <f t="shared" si="1"/>
        <v>0.16</v>
      </c>
      <c r="D20" s="9" t="e">
        <f t="shared" ca="1" si="0"/>
        <v>#NAME?</v>
      </c>
      <c r="G20">
        <v>0.16</v>
      </c>
      <c r="H20">
        <v>5.3333333333333336E-4</v>
      </c>
      <c r="I20" s="10">
        <v>0</v>
      </c>
      <c r="J20" s="10">
        <v>0</v>
      </c>
      <c r="K20" s="10">
        <v>0</v>
      </c>
      <c r="L20" s="10">
        <v>0</v>
      </c>
      <c r="M20">
        <v>1.7297297297297297E-4</v>
      </c>
      <c r="N20">
        <v>8.6486486486486483E-5</v>
      </c>
    </row>
    <row r="21" spans="1:22" x14ac:dyDescent="0.2">
      <c r="C21">
        <f t="shared" si="1"/>
        <v>0.17</v>
      </c>
      <c r="D21" s="9" t="e">
        <f t="shared" ca="1" si="0"/>
        <v>#NAME?</v>
      </c>
      <c r="G21">
        <v>0.17</v>
      </c>
      <c r="H21">
        <v>5.6666666666666671E-4</v>
      </c>
      <c r="I21" s="10">
        <v>0</v>
      </c>
      <c r="J21" s="10">
        <v>0</v>
      </c>
      <c r="K21" s="10">
        <v>0</v>
      </c>
      <c r="L21" s="10">
        <v>0</v>
      </c>
      <c r="M21">
        <v>1.8378378378378381E-4</v>
      </c>
      <c r="N21">
        <v>9.1891891891891903E-5</v>
      </c>
    </row>
    <row r="22" spans="1:22" x14ac:dyDescent="0.2">
      <c r="C22">
        <f t="shared" si="1"/>
        <v>0.18000000000000002</v>
      </c>
      <c r="D22" s="9" t="e">
        <f t="shared" ca="1" si="0"/>
        <v>#NAME?</v>
      </c>
      <c r="G22">
        <v>0.18000000000000002</v>
      </c>
      <c r="H22">
        <v>6.0000000000000006E-4</v>
      </c>
      <c r="I22" s="10">
        <v>0</v>
      </c>
      <c r="J22" s="10">
        <v>0</v>
      </c>
      <c r="K22" s="10">
        <v>0</v>
      </c>
      <c r="L22" s="10">
        <v>0</v>
      </c>
      <c r="M22">
        <v>1.9459459459459462E-4</v>
      </c>
      <c r="N22">
        <v>9.7297297297297309E-5</v>
      </c>
    </row>
    <row r="23" spans="1:22" x14ac:dyDescent="0.2">
      <c r="C23">
        <f t="shared" si="1"/>
        <v>0.19000000000000003</v>
      </c>
      <c r="D23" s="9" t="e">
        <f t="shared" ca="1" si="0"/>
        <v>#NAME?</v>
      </c>
      <c r="G23">
        <v>0.19000000000000003</v>
      </c>
      <c r="H23">
        <v>6.3333333333333351E-4</v>
      </c>
      <c r="I23" s="10">
        <v>0</v>
      </c>
      <c r="J23" s="10">
        <v>0</v>
      </c>
      <c r="K23" s="10">
        <v>0</v>
      </c>
      <c r="L23" s="10">
        <v>0</v>
      </c>
      <c r="M23">
        <v>2.0540540540540543E-4</v>
      </c>
      <c r="N23">
        <v>1.0270270270270271E-4</v>
      </c>
    </row>
    <row r="24" spans="1:22" x14ac:dyDescent="0.2">
      <c r="C24">
        <f t="shared" si="1"/>
        <v>0.20000000000000004</v>
      </c>
      <c r="D24" s="9" t="e">
        <f t="shared" ca="1" si="0"/>
        <v>#NAME?</v>
      </c>
      <c r="G24">
        <v>0.20000000000000004</v>
      </c>
      <c r="H24">
        <v>6.6666666666666686E-4</v>
      </c>
      <c r="I24" s="10">
        <v>0</v>
      </c>
      <c r="J24" s="10">
        <v>0</v>
      </c>
      <c r="K24" s="10">
        <v>0</v>
      </c>
      <c r="L24" s="10">
        <v>0</v>
      </c>
      <c r="M24">
        <v>2.1621621621621624E-4</v>
      </c>
      <c r="N24">
        <v>1.0810810810810812E-4</v>
      </c>
      <c r="P24" s="15"/>
      <c r="Q24" s="15"/>
      <c r="R24" s="15"/>
      <c r="S24" s="15"/>
      <c r="T24" s="15"/>
      <c r="U24" s="15"/>
      <c r="V24" s="16"/>
    </row>
    <row r="25" spans="1:22" x14ac:dyDescent="0.2">
      <c r="C25">
        <f t="shared" si="1"/>
        <v>0.21000000000000005</v>
      </c>
      <c r="D25" s="9" t="e">
        <f t="shared" ca="1" si="0"/>
        <v>#NAME?</v>
      </c>
      <c r="G25">
        <v>0.21000000000000005</v>
      </c>
      <c r="H25">
        <v>7.0000000000000021E-4</v>
      </c>
      <c r="I25" s="10">
        <v>0</v>
      </c>
      <c r="J25" s="10">
        <v>0</v>
      </c>
      <c r="K25" s="10">
        <v>0</v>
      </c>
      <c r="L25" s="10">
        <v>0</v>
      </c>
      <c r="M25">
        <v>2.2702702702702708E-4</v>
      </c>
      <c r="N25">
        <v>1.1351351351351354E-4</v>
      </c>
    </row>
    <row r="26" spans="1:22" x14ac:dyDescent="0.2">
      <c r="C26">
        <f t="shared" si="1"/>
        <v>0.22000000000000006</v>
      </c>
      <c r="D26" s="9" t="e">
        <f t="shared" ca="1" si="0"/>
        <v>#NAME?</v>
      </c>
      <c r="G26">
        <v>0.22000000000000006</v>
      </c>
      <c r="H26">
        <v>7.3333333333333356E-4</v>
      </c>
      <c r="I26" s="10">
        <v>0</v>
      </c>
      <c r="J26" s="10">
        <v>0</v>
      </c>
      <c r="K26" s="10">
        <v>0</v>
      </c>
      <c r="L26" s="10">
        <v>0</v>
      </c>
      <c r="M26">
        <v>2.3783783783783789E-4</v>
      </c>
      <c r="N26">
        <v>1.1891891891891895E-4</v>
      </c>
    </row>
    <row r="27" spans="1:22" x14ac:dyDescent="0.2">
      <c r="C27">
        <f t="shared" si="1"/>
        <v>0.23000000000000007</v>
      </c>
      <c r="D27" s="9" t="e">
        <f t="shared" ca="1" si="0"/>
        <v>#NAME?</v>
      </c>
      <c r="G27">
        <v>0.23000000000000007</v>
      </c>
      <c r="H27">
        <v>7.6666666666666691E-4</v>
      </c>
      <c r="I27" s="10">
        <v>0</v>
      </c>
      <c r="J27" s="10">
        <v>0</v>
      </c>
      <c r="K27" s="10">
        <v>0</v>
      </c>
      <c r="L27" s="10">
        <v>0</v>
      </c>
      <c r="M27">
        <v>2.486486486486487E-4</v>
      </c>
      <c r="N27">
        <v>1.2432432432432435E-4</v>
      </c>
    </row>
    <row r="28" spans="1:22" x14ac:dyDescent="0.2">
      <c r="C28">
        <f t="shared" si="1"/>
        <v>0.24000000000000007</v>
      </c>
      <c r="D28" s="9" t="e">
        <f t="shared" ca="1" si="0"/>
        <v>#NAME?</v>
      </c>
      <c r="G28">
        <v>0.24000000000000007</v>
      </c>
      <c r="H28">
        <v>8.0000000000000026E-4</v>
      </c>
      <c r="I28" s="10">
        <v>0</v>
      </c>
      <c r="J28" s="10">
        <v>0</v>
      </c>
      <c r="K28" s="10">
        <v>0</v>
      </c>
      <c r="L28" s="10">
        <v>0</v>
      </c>
      <c r="M28">
        <v>2.5945945945945954E-4</v>
      </c>
      <c r="N28">
        <v>1.2972972972972977E-4</v>
      </c>
    </row>
    <row r="29" spans="1:22" x14ac:dyDescent="0.2">
      <c r="C29">
        <f t="shared" si="1"/>
        <v>0.25000000000000006</v>
      </c>
      <c r="D29" s="9" t="e">
        <f t="shared" ca="1" si="0"/>
        <v>#NAME?</v>
      </c>
      <c r="G29">
        <v>0.25000000000000006</v>
      </c>
      <c r="H29">
        <v>8.333333333333336E-4</v>
      </c>
      <c r="I29" s="10">
        <v>0</v>
      </c>
      <c r="J29" s="10">
        <v>0</v>
      </c>
      <c r="K29" s="10">
        <v>0</v>
      </c>
      <c r="L29" s="10">
        <v>0</v>
      </c>
      <c r="M29">
        <v>2.7027027027027033E-4</v>
      </c>
      <c r="N29">
        <v>1.3513513513513516E-4</v>
      </c>
    </row>
    <row r="30" spans="1:22" x14ac:dyDescent="0.2">
      <c r="C30">
        <f t="shared" si="1"/>
        <v>0.26000000000000006</v>
      </c>
      <c r="D30" s="9" t="e">
        <f t="shared" ca="1" si="0"/>
        <v>#NAME?</v>
      </c>
      <c r="G30">
        <v>0.26000000000000006</v>
      </c>
      <c r="H30">
        <v>8.6666666666666695E-4</v>
      </c>
      <c r="I30" s="10">
        <v>0</v>
      </c>
      <c r="J30" s="10">
        <v>0</v>
      </c>
      <c r="K30" s="10">
        <v>0</v>
      </c>
      <c r="L30" s="10">
        <v>0</v>
      </c>
      <c r="M30">
        <v>2.8108108108108117E-4</v>
      </c>
      <c r="N30">
        <v>1.4054054054054058E-4</v>
      </c>
    </row>
    <row r="31" spans="1:22" x14ac:dyDescent="0.2">
      <c r="C31">
        <f t="shared" si="1"/>
        <v>0.27000000000000007</v>
      </c>
      <c r="D31" s="9" t="e">
        <f t="shared" ca="1" si="0"/>
        <v>#NAME?</v>
      </c>
      <c r="G31">
        <v>0.27000000000000007</v>
      </c>
      <c r="H31">
        <v>9.000000000000003E-4</v>
      </c>
      <c r="I31" s="10">
        <v>0</v>
      </c>
      <c r="J31" s="10">
        <v>0</v>
      </c>
      <c r="K31" s="10">
        <v>0</v>
      </c>
      <c r="L31" s="10">
        <v>0</v>
      </c>
      <c r="M31">
        <v>2.9189189189189195E-4</v>
      </c>
      <c r="N31">
        <v>1.4594594594594598E-4</v>
      </c>
    </row>
    <row r="32" spans="1:22" x14ac:dyDescent="0.2">
      <c r="C32">
        <f t="shared" si="1"/>
        <v>0.28000000000000008</v>
      </c>
      <c r="D32" s="9" t="e">
        <f t="shared" ca="1" si="0"/>
        <v>#NAME?</v>
      </c>
      <c r="G32">
        <v>0.28000000000000008</v>
      </c>
      <c r="H32">
        <v>9.3333333333333365E-4</v>
      </c>
      <c r="I32" s="10">
        <v>0</v>
      </c>
      <c r="J32" s="10">
        <v>0</v>
      </c>
      <c r="K32" s="10">
        <v>0</v>
      </c>
      <c r="L32" s="10">
        <v>0</v>
      </c>
      <c r="M32">
        <v>3.0270270270270279E-4</v>
      </c>
      <c r="N32">
        <v>1.513513513513514E-4</v>
      </c>
    </row>
    <row r="33" spans="3:14" x14ac:dyDescent="0.2">
      <c r="C33">
        <f t="shared" si="1"/>
        <v>0.29000000000000009</v>
      </c>
      <c r="D33" s="9" t="e">
        <f t="shared" ca="1" si="0"/>
        <v>#NAME?</v>
      </c>
      <c r="G33">
        <v>0.29000000000000009</v>
      </c>
      <c r="H33">
        <v>9.66666666666667E-4</v>
      </c>
      <c r="I33" s="10">
        <v>0</v>
      </c>
      <c r="J33" s="10">
        <v>0</v>
      </c>
      <c r="K33" s="10">
        <v>0</v>
      </c>
      <c r="L33" s="10">
        <v>0</v>
      </c>
      <c r="M33">
        <v>3.1351351351351358E-4</v>
      </c>
      <c r="N33">
        <v>1.5675675675675679E-4</v>
      </c>
    </row>
    <row r="34" spans="3:14" x14ac:dyDescent="0.2">
      <c r="C34">
        <f t="shared" si="1"/>
        <v>0.3000000000000001</v>
      </c>
      <c r="D34" s="9" t="e">
        <f t="shared" ca="1" si="0"/>
        <v>#NAME?</v>
      </c>
      <c r="G34">
        <v>0.3000000000000001</v>
      </c>
      <c r="H34">
        <v>1.0000000000002214E-3</v>
      </c>
      <c r="I34" s="10">
        <v>0</v>
      </c>
      <c r="J34" s="10">
        <v>0</v>
      </c>
      <c r="K34" s="10">
        <v>0</v>
      </c>
      <c r="L34" s="10">
        <v>0</v>
      </c>
      <c r="M34">
        <v>3.2432432432432442E-4</v>
      </c>
      <c r="N34">
        <v>1.6216216216216221E-4</v>
      </c>
    </row>
    <row r="35" spans="3:14" x14ac:dyDescent="0.2">
      <c r="C35">
        <f t="shared" si="1"/>
        <v>0.31000000000000011</v>
      </c>
      <c r="D35" s="9" t="e">
        <f t="shared" ca="1" si="0"/>
        <v>#NAME?</v>
      </c>
      <c r="G35">
        <v>0.31000000000000011</v>
      </c>
      <c r="H35">
        <v>2.0950000000000239E-2</v>
      </c>
      <c r="I35" s="10">
        <v>0</v>
      </c>
      <c r="J35" s="10">
        <v>0</v>
      </c>
      <c r="K35" s="10">
        <v>0</v>
      </c>
      <c r="L35" s="10">
        <v>0</v>
      </c>
      <c r="M35">
        <v>3.3513513513513526E-4</v>
      </c>
      <c r="N35">
        <v>1.6756756756756763E-4</v>
      </c>
    </row>
    <row r="36" spans="3:14" x14ac:dyDescent="0.2">
      <c r="C36">
        <f t="shared" si="1"/>
        <v>0.32000000000000012</v>
      </c>
      <c r="D36" s="9" t="e">
        <f t="shared" ca="1" si="0"/>
        <v>#NAME?</v>
      </c>
      <c r="G36">
        <v>0.32000000000000012</v>
      </c>
      <c r="H36">
        <v>4.0900000000000256E-2</v>
      </c>
      <c r="I36" s="10">
        <v>0</v>
      </c>
      <c r="J36" s="10">
        <v>0</v>
      </c>
      <c r="K36" s="10">
        <v>0</v>
      </c>
      <c r="L36" s="10">
        <v>0</v>
      </c>
      <c r="M36">
        <v>3.4594594594594604E-4</v>
      </c>
      <c r="N36">
        <v>1.7297297297297302E-4</v>
      </c>
    </row>
    <row r="37" spans="3:14" x14ac:dyDescent="0.2">
      <c r="C37">
        <f t="shared" si="1"/>
        <v>0.33000000000000013</v>
      </c>
      <c r="D37" s="9" t="e">
        <f t="shared" ca="1" si="0"/>
        <v>#NAME?</v>
      </c>
      <c r="G37">
        <v>0.33000000000000013</v>
      </c>
      <c r="H37">
        <v>6.0850000000000272E-2</v>
      </c>
      <c r="I37" s="10">
        <v>0</v>
      </c>
      <c r="J37" s="10">
        <v>0</v>
      </c>
      <c r="K37" s="10">
        <v>0</v>
      </c>
      <c r="L37" s="10">
        <v>0</v>
      </c>
      <c r="M37">
        <v>3.5675675675675688E-4</v>
      </c>
      <c r="N37">
        <v>1.7837837837837844E-4</v>
      </c>
    </row>
    <row r="38" spans="3:14" x14ac:dyDescent="0.2">
      <c r="C38">
        <f t="shared" si="1"/>
        <v>0.34000000000000014</v>
      </c>
      <c r="D38" s="9" t="e">
        <f t="shared" ca="1" si="0"/>
        <v>#NAME?</v>
      </c>
      <c r="G38">
        <v>0.34000000000000014</v>
      </c>
      <c r="H38">
        <v>8.0800000000000288E-2</v>
      </c>
      <c r="I38" s="10">
        <v>0</v>
      </c>
      <c r="J38" s="10">
        <v>0</v>
      </c>
      <c r="K38" s="10">
        <v>0</v>
      </c>
      <c r="L38" s="10">
        <v>0</v>
      </c>
      <c r="M38">
        <v>3.6756756756756772E-4</v>
      </c>
      <c r="N38">
        <v>1.8378378378378386E-4</v>
      </c>
    </row>
    <row r="39" spans="3:14" x14ac:dyDescent="0.2">
      <c r="C39">
        <f t="shared" si="1"/>
        <v>0.35000000000000014</v>
      </c>
      <c r="D39" s="9" t="e">
        <f t="shared" ca="1" si="0"/>
        <v>#NAME?</v>
      </c>
      <c r="G39">
        <v>0.35000000000000014</v>
      </c>
      <c r="H39">
        <v>0.10075000000000031</v>
      </c>
      <c r="I39" s="10">
        <v>0</v>
      </c>
      <c r="J39" s="10">
        <v>0</v>
      </c>
      <c r="K39" s="10">
        <v>0</v>
      </c>
      <c r="L39" s="10">
        <v>0</v>
      </c>
      <c r="M39">
        <v>3.783783783783785E-4</v>
      </c>
      <c r="N39">
        <v>1.8918918918918925E-4</v>
      </c>
    </row>
    <row r="40" spans="3:14" x14ac:dyDescent="0.2">
      <c r="C40">
        <f t="shared" si="1"/>
        <v>0.36000000000000015</v>
      </c>
      <c r="D40" s="9" t="e">
        <f t="shared" ca="1" si="0"/>
        <v>#NAME?</v>
      </c>
      <c r="G40">
        <v>0.36000000000000015</v>
      </c>
      <c r="H40">
        <v>0.12070000000000032</v>
      </c>
      <c r="I40" s="10">
        <v>0</v>
      </c>
      <c r="J40" s="10">
        <v>0</v>
      </c>
      <c r="K40" s="10">
        <v>0</v>
      </c>
      <c r="L40" s="10">
        <v>0</v>
      </c>
      <c r="M40">
        <v>3.8918918918918934E-4</v>
      </c>
      <c r="N40">
        <v>1.9459459459459467E-4</v>
      </c>
    </row>
    <row r="41" spans="3:14" x14ac:dyDescent="0.2">
      <c r="C41">
        <f t="shared" si="1"/>
        <v>0.37000000000000016</v>
      </c>
      <c r="D41" s="9" t="e">
        <f t="shared" ca="1" si="0"/>
        <v>#NAME?</v>
      </c>
      <c r="G41">
        <v>0.37000000000000016</v>
      </c>
      <c r="H41">
        <v>0.14065000000000036</v>
      </c>
      <c r="I41" s="10">
        <v>0</v>
      </c>
      <c r="J41" s="10">
        <v>0</v>
      </c>
      <c r="K41" s="10">
        <v>0</v>
      </c>
      <c r="L41" s="10">
        <v>0</v>
      </c>
      <c r="M41">
        <v>4.0000000000000018E-4</v>
      </c>
      <c r="N41">
        <v>2.0000000000000009E-4</v>
      </c>
    </row>
    <row r="42" spans="3:14" x14ac:dyDescent="0.2">
      <c r="C42">
        <f t="shared" si="1"/>
        <v>0.38000000000000017</v>
      </c>
      <c r="D42" s="9" t="e">
        <f t="shared" ca="1" si="0"/>
        <v>#NAME?</v>
      </c>
      <c r="G42">
        <v>0.38000000000000017</v>
      </c>
      <c r="H42">
        <v>0.16060000000000035</v>
      </c>
      <c r="I42" s="10">
        <v>0</v>
      </c>
      <c r="J42" s="10">
        <v>0</v>
      </c>
      <c r="K42" s="10">
        <v>0</v>
      </c>
      <c r="L42" s="10">
        <v>0</v>
      </c>
      <c r="M42">
        <v>4.1081081081081097E-4</v>
      </c>
      <c r="N42">
        <v>2.0540540540540548E-4</v>
      </c>
    </row>
    <row r="43" spans="3:14" x14ac:dyDescent="0.2">
      <c r="C43">
        <f t="shared" si="1"/>
        <v>0.39000000000000018</v>
      </c>
      <c r="D43" s="9" t="e">
        <f t="shared" ca="1" si="0"/>
        <v>#NAME?</v>
      </c>
      <c r="G43">
        <v>0.39000000000000018</v>
      </c>
      <c r="H43">
        <v>0.18055000000000038</v>
      </c>
      <c r="I43" s="10">
        <v>0</v>
      </c>
      <c r="J43" s="10">
        <v>0</v>
      </c>
      <c r="K43" s="10">
        <v>0</v>
      </c>
      <c r="L43" s="10">
        <v>0</v>
      </c>
      <c r="M43">
        <v>4.2162162162162181E-4</v>
      </c>
      <c r="N43">
        <v>2.108108108108109E-4</v>
      </c>
    </row>
    <row r="44" spans="3:14" x14ac:dyDescent="0.2">
      <c r="C44">
        <f t="shared" si="1"/>
        <v>0.40000000000000019</v>
      </c>
      <c r="D44" s="9" t="e">
        <f t="shared" ca="1" si="0"/>
        <v>#NAME?</v>
      </c>
      <c r="G44">
        <v>0.40000000000000019</v>
      </c>
      <c r="H44">
        <v>0.2005000000000004</v>
      </c>
      <c r="I44" s="10">
        <v>2.1411444046342308E-16</v>
      </c>
      <c r="J44" s="10">
        <v>0</v>
      </c>
      <c r="K44" s="10">
        <v>0</v>
      </c>
      <c r="L44" s="10">
        <v>0</v>
      </c>
      <c r="M44">
        <v>4.3243243243243265E-4</v>
      </c>
      <c r="N44">
        <v>2.1621621621621632E-4</v>
      </c>
    </row>
    <row r="45" spans="3:14" x14ac:dyDescent="0.2">
      <c r="C45">
        <f t="shared" si="1"/>
        <v>0.4100000000000002</v>
      </c>
      <c r="D45" s="9" t="e">
        <f t="shared" ca="1" si="0"/>
        <v>#NAME?</v>
      </c>
      <c r="G45">
        <v>0.4100000000000002</v>
      </c>
      <c r="H45">
        <v>0.22045000000000042</v>
      </c>
      <c r="I45" s="10">
        <v>1.2857142857143084E-2</v>
      </c>
      <c r="J45" s="10">
        <v>0</v>
      </c>
      <c r="K45" s="10">
        <v>0</v>
      </c>
      <c r="L45" s="10">
        <v>0</v>
      </c>
      <c r="M45">
        <v>4.4324324324324343E-4</v>
      </c>
      <c r="N45">
        <v>2.2162162162162172E-4</v>
      </c>
    </row>
    <row r="46" spans="3:14" x14ac:dyDescent="0.2">
      <c r="C46">
        <f t="shared" si="1"/>
        <v>0.42000000000000021</v>
      </c>
      <c r="D46" s="9" t="e">
        <f t="shared" ca="1" si="0"/>
        <v>#NAME?</v>
      </c>
      <c r="G46">
        <v>0.42000000000000021</v>
      </c>
      <c r="H46">
        <v>0.24040000000000045</v>
      </c>
      <c r="I46" s="10">
        <v>2.5714285714285953E-2</v>
      </c>
      <c r="J46" s="10">
        <v>0</v>
      </c>
      <c r="K46" s="10">
        <v>0</v>
      </c>
      <c r="L46" s="10">
        <v>0</v>
      </c>
      <c r="M46">
        <v>4.5405405405405427E-4</v>
      </c>
      <c r="N46">
        <v>2.2702702702702713E-4</v>
      </c>
    </row>
    <row r="47" spans="3:14" x14ac:dyDescent="0.2">
      <c r="C47">
        <f t="shared" si="1"/>
        <v>0.43000000000000022</v>
      </c>
      <c r="D47" s="9" t="e">
        <f t="shared" ca="1" si="0"/>
        <v>#NAME?</v>
      </c>
      <c r="G47">
        <v>0.43000000000000022</v>
      </c>
      <c r="H47">
        <v>0.26035000000000047</v>
      </c>
      <c r="I47" s="10">
        <v>3.8571428571428826E-2</v>
      </c>
      <c r="J47" s="10">
        <v>0</v>
      </c>
      <c r="K47" s="10">
        <v>0</v>
      </c>
      <c r="L47" s="10">
        <v>0</v>
      </c>
      <c r="M47">
        <v>4.6486486486486511E-4</v>
      </c>
      <c r="N47">
        <v>2.3243243243243255E-4</v>
      </c>
    </row>
    <row r="48" spans="3:14" x14ac:dyDescent="0.2">
      <c r="C48">
        <f t="shared" si="1"/>
        <v>0.44000000000000022</v>
      </c>
      <c r="D48" s="9" t="e">
        <f t="shared" ca="1" si="0"/>
        <v>#NAME?</v>
      </c>
      <c r="G48">
        <v>0.44000000000000022</v>
      </c>
      <c r="H48">
        <v>0.28030000000000049</v>
      </c>
      <c r="I48" s="10">
        <v>5.1428571428571691E-2</v>
      </c>
      <c r="J48" s="10">
        <v>0</v>
      </c>
      <c r="K48" s="10">
        <v>0</v>
      </c>
      <c r="L48" s="10">
        <v>0</v>
      </c>
      <c r="M48">
        <v>4.7567567567567589E-4</v>
      </c>
      <c r="N48">
        <v>2.3783783783783795E-4</v>
      </c>
    </row>
    <row r="49" spans="3:14" x14ac:dyDescent="0.2">
      <c r="C49">
        <f t="shared" si="1"/>
        <v>0.45000000000000023</v>
      </c>
      <c r="D49" s="9" t="e">
        <f t="shared" ca="1" si="0"/>
        <v>#NAME?</v>
      </c>
      <c r="G49">
        <v>0.45000000000000023</v>
      </c>
      <c r="H49">
        <v>0.30025000000000046</v>
      </c>
      <c r="I49" s="10">
        <v>6.4285714285714557E-2</v>
      </c>
      <c r="J49" s="10">
        <v>0</v>
      </c>
      <c r="K49" s="10">
        <v>0</v>
      </c>
      <c r="L49" s="10">
        <v>0</v>
      </c>
      <c r="M49">
        <v>4.8648648648648673E-4</v>
      </c>
      <c r="N49">
        <v>2.4324324324324337E-4</v>
      </c>
    </row>
    <row r="50" spans="3:14" x14ac:dyDescent="0.2">
      <c r="C50">
        <f t="shared" si="1"/>
        <v>0.46000000000000024</v>
      </c>
      <c r="D50" s="9" t="e">
        <f t="shared" ca="1" si="0"/>
        <v>#NAME?</v>
      </c>
      <c r="G50">
        <v>0.46000000000000024</v>
      </c>
      <c r="H50">
        <v>0.32020000000000048</v>
      </c>
      <c r="I50" s="10">
        <v>7.7142857142857429E-2</v>
      </c>
      <c r="J50" s="10">
        <v>0</v>
      </c>
      <c r="K50" s="10">
        <v>0</v>
      </c>
      <c r="L50" s="10">
        <v>0</v>
      </c>
      <c r="M50">
        <v>4.9729729729729752E-4</v>
      </c>
      <c r="N50">
        <v>2.4864864864864876E-4</v>
      </c>
    </row>
    <row r="51" spans="3:14" x14ac:dyDescent="0.2">
      <c r="C51">
        <f t="shared" si="1"/>
        <v>0.47000000000000025</v>
      </c>
      <c r="D51" s="9" t="e">
        <f t="shared" ca="1" si="0"/>
        <v>#NAME?</v>
      </c>
      <c r="G51">
        <v>0.47000000000000025</v>
      </c>
      <c r="H51">
        <v>0.34015000000000051</v>
      </c>
      <c r="I51" s="10">
        <v>9.0000000000000302E-2</v>
      </c>
      <c r="J51" s="10">
        <v>0</v>
      </c>
      <c r="K51" s="10">
        <v>0</v>
      </c>
      <c r="L51" s="10">
        <v>0</v>
      </c>
      <c r="M51">
        <v>5.0810810810810836E-4</v>
      </c>
      <c r="N51">
        <v>2.5405405405405418E-4</v>
      </c>
    </row>
    <row r="52" spans="3:14" x14ac:dyDescent="0.2">
      <c r="C52">
        <f t="shared" si="1"/>
        <v>0.48000000000000026</v>
      </c>
      <c r="D52" s="9" t="e">
        <f t="shared" ca="1" si="0"/>
        <v>#NAME?</v>
      </c>
      <c r="G52">
        <v>0.48000000000000026</v>
      </c>
      <c r="H52">
        <v>0.36010000000000053</v>
      </c>
      <c r="I52" s="10">
        <v>0.10285714285714317</v>
      </c>
      <c r="J52" s="10">
        <v>0</v>
      </c>
      <c r="K52" s="10">
        <v>0</v>
      </c>
      <c r="L52" s="10">
        <v>0</v>
      </c>
      <c r="M52">
        <v>5.189189189189192E-4</v>
      </c>
      <c r="N52">
        <v>2.594594594594596E-4</v>
      </c>
    </row>
    <row r="53" spans="3:14" x14ac:dyDescent="0.2">
      <c r="C53">
        <f t="shared" si="1"/>
        <v>0.49000000000000027</v>
      </c>
      <c r="D53" s="9" t="e">
        <f t="shared" ca="1" si="0"/>
        <v>#NAME?</v>
      </c>
      <c r="G53">
        <v>0.49000000000000027</v>
      </c>
      <c r="H53">
        <v>0.38005000000000055</v>
      </c>
      <c r="I53" s="10">
        <v>0.11571428571428605</v>
      </c>
      <c r="J53" s="10">
        <v>0</v>
      </c>
      <c r="K53" s="10">
        <v>0</v>
      </c>
      <c r="L53" s="10">
        <v>0</v>
      </c>
      <c r="M53">
        <v>5.2972972972973003E-4</v>
      </c>
      <c r="N53">
        <v>2.6486486486486502E-4</v>
      </c>
    </row>
    <row r="54" spans="3:14" x14ac:dyDescent="0.2">
      <c r="C54">
        <f t="shared" si="1"/>
        <v>0.50000000000000022</v>
      </c>
      <c r="D54" s="9" t="e">
        <f t="shared" ca="1" si="0"/>
        <v>#NAME?</v>
      </c>
      <c r="G54">
        <v>0.50000000000000022</v>
      </c>
      <c r="H54">
        <v>0.40000000000000019</v>
      </c>
      <c r="I54" s="10">
        <v>0.12857142857142884</v>
      </c>
      <c r="J54" s="10">
        <v>2.9487523534044159E-16</v>
      </c>
      <c r="K54" s="10">
        <v>0</v>
      </c>
      <c r="L54" s="10">
        <v>0</v>
      </c>
      <c r="M54">
        <v>5.4054054054054077E-4</v>
      </c>
      <c r="N54">
        <v>2.7027027027027038E-4</v>
      </c>
    </row>
    <row r="55" spans="3:14" x14ac:dyDescent="0.2">
      <c r="C55">
        <f t="shared" si="1"/>
        <v>0.51000000000000023</v>
      </c>
      <c r="D55" s="9" t="e">
        <f t="shared" ca="1" si="0"/>
        <v>#NAME?</v>
      </c>
      <c r="G55">
        <v>0.51000000000000023</v>
      </c>
      <c r="H55">
        <v>0.4080000000000002</v>
      </c>
      <c r="I55" s="10">
        <v>0.14142857142857171</v>
      </c>
      <c r="J55" s="10">
        <v>1.3280000000000307E-2</v>
      </c>
      <c r="K55" s="10">
        <v>0</v>
      </c>
      <c r="L55" s="10">
        <v>0</v>
      </c>
      <c r="M55">
        <v>5.513513513513516E-4</v>
      </c>
      <c r="N55">
        <v>2.756756756756758E-4</v>
      </c>
    </row>
    <row r="56" spans="3:14" x14ac:dyDescent="0.2">
      <c r="C56">
        <f t="shared" si="1"/>
        <v>0.52000000000000024</v>
      </c>
      <c r="D56" s="9" t="e">
        <f t="shared" ca="1" si="0"/>
        <v>#NAME?</v>
      </c>
      <c r="G56">
        <v>0.52000000000000024</v>
      </c>
      <c r="H56">
        <v>0.4160000000000002</v>
      </c>
      <c r="I56" s="10">
        <v>0.15428571428571458</v>
      </c>
      <c r="J56" s="10">
        <v>2.6560000000000319E-2</v>
      </c>
      <c r="K56" s="10">
        <v>0</v>
      </c>
      <c r="L56" s="10">
        <v>0</v>
      </c>
      <c r="M56">
        <v>5.6216216216216244E-4</v>
      </c>
      <c r="N56">
        <v>2.8108108108108122E-4</v>
      </c>
    </row>
    <row r="57" spans="3:14" x14ac:dyDescent="0.2">
      <c r="C57">
        <f t="shared" si="1"/>
        <v>0.53000000000000025</v>
      </c>
      <c r="D57" s="9" t="e">
        <f t="shared" ca="1" si="0"/>
        <v>#NAME?</v>
      </c>
      <c r="G57">
        <v>0.53000000000000025</v>
      </c>
      <c r="H57">
        <v>0.42400000000000021</v>
      </c>
      <c r="I57" s="10">
        <v>0.16714285714285745</v>
      </c>
      <c r="J57" s="10">
        <v>3.9840000000000333E-2</v>
      </c>
      <c r="K57" s="10">
        <v>0</v>
      </c>
      <c r="L57" s="10">
        <v>0</v>
      </c>
      <c r="M57">
        <v>5.7297297297297317E-4</v>
      </c>
      <c r="N57">
        <v>2.8648648648648659E-4</v>
      </c>
    </row>
    <row r="58" spans="3:14" x14ac:dyDescent="0.2">
      <c r="C58">
        <f t="shared" si="1"/>
        <v>0.54000000000000026</v>
      </c>
      <c r="D58" s="9" t="e">
        <f t="shared" ca="1" si="0"/>
        <v>#NAME?</v>
      </c>
      <c r="G58">
        <v>0.54000000000000026</v>
      </c>
      <c r="H58">
        <v>0.43200000000000022</v>
      </c>
      <c r="I58" s="10">
        <v>0.18000000000000033</v>
      </c>
      <c r="J58" s="10">
        <v>5.3120000000000347E-2</v>
      </c>
      <c r="K58" s="10">
        <v>0</v>
      </c>
      <c r="L58" s="10">
        <v>0</v>
      </c>
      <c r="M58">
        <v>5.8378378378378401E-4</v>
      </c>
      <c r="N58">
        <v>2.9189189189189201E-4</v>
      </c>
    </row>
    <row r="59" spans="3:14" x14ac:dyDescent="0.2">
      <c r="C59">
        <f t="shared" si="1"/>
        <v>0.55000000000000027</v>
      </c>
      <c r="D59" s="9" t="e">
        <f t="shared" ca="1" si="0"/>
        <v>#NAME?</v>
      </c>
      <c r="G59">
        <v>0.55000000000000027</v>
      </c>
      <c r="H59">
        <v>0.44000000000000022</v>
      </c>
      <c r="I59" s="10">
        <v>0.1928571428571432</v>
      </c>
      <c r="J59" s="10">
        <v>6.6400000000000362E-2</v>
      </c>
      <c r="K59" s="10">
        <v>0</v>
      </c>
      <c r="L59" s="10">
        <v>0</v>
      </c>
      <c r="M59">
        <v>5.9459459459459485E-4</v>
      </c>
      <c r="N59">
        <v>2.9729729729729743E-4</v>
      </c>
    </row>
    <row r="60" spans="3:14" x14ac:dyDescent="0.2">
      <c r="C60">
        <f t="shared" si="1"/>
        <v>0.56000000000000028</v>
      </c>
      <c r="D60" s="9" t="e">
        <f t="shared" ca="1" si="0"/>
        <v>#NAME?</v>
      </c>
      <c r="G60">
        <v>0.56000000000000028</v>
      </c>
      <c r="H60">
        <v>0.44800000000000023</v>
      </c>
      <c r="I60" s="10">
        <v>0.20571428571428607</v>
      </c>
      <c r="J60" s="10">
        <v>7.9680000000000376E-2</v>
      </c>
      <c r="K60" s="10">
        <v>0</v>
      </c>
      <c r="L60" s="10">
        <v>0</v>
      </c>
      <c r="M60">
        <v>6.0540540540540569E-4</v>
      </c>
      <c r="N60">
        <v>3.0270270270270285E-4</v>
      </c>
    </row>
    <row r="61" spans="3:14" x14ac:dyDescent="0.2">
      <c r="C61">
        <f t="shared" si="1"/>
        <v>0.57000000000000028</v>
      </c>
      <c r="D61" s="9" t="e">
        <f t="shared" ca="1" si="0"/>
        <v>#NAME?</v>
      </c>
      <c r="G61">
        <v>0.57000000000000028</v>
      </c>
      <c r="H61">
        <v>0.45600000000000024</v>
      </c>
      <c r="I61" s="10">
        <v>0.21857142857142892</v>
      </c>
      <c r="J61" s="10">
        <v>9.2960000000000376E-2</v>
      </c>
      <c r="K61" s="10">
        <v>0</v>
      </c>
      <c r="L61" s="10">
        <v>0</v>
      </c>
      <c r="M61">
        <v>6.1621621621621653E-4</v>
      </c>
      <c r="N61">
        <v>3.0810810810810827E-4</v>
      </c>
    </row>
    <row r="62" spans="3:14" x14ac:dyDescent="0.2">
      <c r="C62">
        <f t="shared" si="1"/>
        <v>0.58000000000000029</v>
      </c>
      <c r="D62" s="9" t="e">
        <f t="shared" ca="1" si="0"/>
        <v>#NAME?</v>
      </c>
      <c r="G62">
        <v>0.58000000000000029</v>
      </c>
      <c r="H62">
        <v>0.46400000000000025</v>
      </c>
      <c r="I62" s="10">
        <v>0.23142857142857179</v>
      </c>
      <c r="J62" s="10">
        <v>0.10624000000000039</v>
      </c>
      <c r="K62" s="10">
        <v>0</v>
      </c>
      <c r="L62" s="10">
        <v>0</v>
      </c>
      <c r="M62">
        <v>6.2702702702702737E-4</v>
      </c>
      <c r="N62">
        <v>3.1351351351351369E-4</v>
      </c>
    </row>
    <row r="63" spans="3:14" x14ac:dyDescent="0.2">
      <c r="C63">
        <f t="shared" si="1"/>
        <v>0.5900000000000003</v>
      </c>
      <c r="D63" s="9" t="e">
        <f t="shared" ca="1" si="0"/>
        <v>#NAME?</v>
      </c>
      <c r="G63">
        <v>0.5900000000000003</v>
      </c>
      <c r="H63">
        <v>0.47200000000000025</v>
      </c>
      <c r="I63" s="10">
        <v>0.24428571428571466</v>
      </c>
      <c r="J63" s="10">
        <v>0.1195200000000004</v>
      </c>
      <c r="K63" s="10">
        <v>0</v>
      </c>
      <c r="L63" s="10">
        <v>0</v>
      </c>
      <c r="M63">
        <v>6.378378378378381E-4</v>
      </c>
      <c r="N63">
        <v>3.1891891891891905E-4</v>
      </c>
    </row>
    <row r="64" spans="3:14" x14ac:dyDescent="0.2">
      <c r="C64">
        <f t="shared" si="1"/>
        <v>0.60000000000000031</v>
      </c>
      <c r="D64" s="9" t="e">
        <f t="shared" ca="1" si="0"/>
        <v>#NAME?</v>
      </c>
      <c r="G64">
        <v>0.60000000000000031</v>
      </c>
      <c r="H64">
        <v>0.48000000000000026</v>
      </c>
      <c r="I64" s="10">
        <v>0.25714285714285756</v>
      </c>
      <c r="J64" s="10">
        <v>0.13280000000000042</v>
      </c>
      <c r="K64" s="10">
        <v>0</v>
      </c>
      <c r="L64" s="10">
        <v>0</v>
      </c>
      <c r="M64">
        <v>6.4864864864864894E-4</v>
      </c>
      <c r="N64">
        <v>3.2432432432432447E-4</v>
      </c>
    </row>
    <row r="65" spans="3:14" x14ac:dyDescent="0.2">
      <c r="C65">
        <f t="shared" si="1"/>
        <v>0.61000000000000032</v>
      </c>
      <c r="D65" s="9" t="e">
        <f t="shared" ca="1" si="0"/>
        <v>#NAME?</v>
      </c>
      <c r="G65">
        <v>0.61000000000000032</v>
      </c>
      <c r="H65">
        <v>0.48800000000000027</v>
      </c>
      <c r="I65" s="10">
        <v>0.27000000000000041</v>
      </c>
      <c r="J65" s="10">
        <v>0.14608000000000043</v>
      </c>
      <c r="K65" s="10">
        <v>0</v>
      </c>
      <c r="L65" s="10">
        <v>0</v>
      </c>
      <c r="M65">
        <v>6.5945945945945978E-4</v>
      </c>
      <c r="N65">
        <v>3.2972972972972989E-4</v>
      </c>
    </row>
    <row r="66" spans="3:14" x14ac:dyDescent="0.2">
      <c r="C66">
        <f t="shared" si="1"/>
        <v>0.62000000000000033</v>
      </c>
      <c r="D66" s="9" t="e">
        <f t="shared" ca="1" si="0"/>
        <v>#NAME?</v>
      </c>
      <c r="G66">
        <v>0.62000000000000033</v>
      </c>
      <c r="H66">
        <v>0.49600000000000027</v>
      </c>
      <c r="I66" s="10">
        <v>0.28285714285714325</v>
      </c>
      <c r="J66" s="10">
        <v>0.15936000000000045</v>
      </c>
      <c r="K66" s="10">
        <v>0</v>
      </c>
      <c r="L66" s="10">
        <v>0</v>
      </c>
      <c r="M66">
        <v>6.7027027027027062E-4</v>
      </c>
      <c r="N66">
        <v>3.3513513513513531E-4</v>
      </c>
    </row>
    <row r="67" spans="3:14" x14ac:dyDescent="0.2">
      <c r="C67">
        <f t="shared" si="1"/>
        <v>0.63000000000000034</v>
      </c>
      <c r="D67" s="9" t="e">
        <f t="shared" ca="1" si="0"/>
        <v>#NAME?</v>
      </c>
      <c r="G67">
        <v>0.63000000000000034</v>
      </c>
      <c r="H67">
        <v>0.50400000000000023</v>
      </c>
      <c r="I67" s="10">
        <v>0.29571428571428615</v>
      </c>
      <c r="J67" s="10">
        <v>0.17264000000000046</v>
      </c>
      <c r="K67" s="10">
        <v>0</v>
      </c>
      <c r="L67" s="10">
        <v>0</v>
      </c>
      <c r="M67">
        <v>6.8108108108108146E-4</v>
      </c>
      <c r="N67">
        <v>3.4054054054054073E-4</v>
      </c>
    </row>
    <row r="68" spans="3:14" x14ac:dyDescent="0.2">
      <c r="C68">
        <f t="shared" si="1"/>
        <v>0.64000000000000035</v>
      </c>
      <c r="D68" s="9" t="e">
        <f t="shared" ref="D68:D131" ca="1" si="2">smrLinInterp(C68,Int,Cint)</f>
        <v>#NAME?</v>
      </c>
      <c r="G68">
        <v>0.64000000000000035</v>
      </c>
      <c r="H68">
        <v>0.51200000000000023</v>
      </c>
      <c r="I68" s="10">
        <v>0.308571428571429</v>
      </c>
      <c r="J68" s="10">
        <v>0.18592000000000047</v>
      </c>
      <c r="K68" s="10">
        <v>0</v>
      </c>
      <c r="L68" s="10">
        <v>0</v>
      </c>
      <c r="M68">
        <v>6.918918918918923E-4</v>
      </c>
      <c r="N68">
        <v>3.4594594594594615E-4</v>
      </c>
    </row>
    <row r="69" spans="3:14" x14ac:dyDescent="0.2">
      <c r="C69">
        <f t="shared" si="1"/>
        <v>0.65000000000000036</v>
      </c>
      <c r="D69" s="9" t="e">
        <f t="shared" ca="1" si="2"/>
        <v>#NAME?</v>
      </c>
      <c r="G69">
        <v>0.65000000000000036</v>
      </c>
      <c r="H69">
        <v>0.52000000000000024</v>
      </c>
      <c r="I69" s="10">
        <v>0.3214285714285719</v>
      </c>
      <c r="J69" s="10">
        <v>0.19920000000000049</v>
      </c>
      <c r="K69" s="10">
        <v>4.6629367034256587E-16</v>
      </c>
      <c r="L69" s="10">
        <v>0</v>
      </c>
      <c r="M69">
        <v>7.0270270270270303E-4</v>
      </c>
      <c r="N69">
        <v>3.5135135135135151E-4</v>
      </c>
    </row>
    <row r="70" spans="3:14" x14ac:dyDescent="0.2">
      <c r="C70">
        <f t="shared" ref="C70:C133" si="3">+C69+0.01</f>
        <v>0.66000000000000036</v>
      </c>
      <c r="D70" s="9" t="e">
        <f t="shared" ca="1" si="2"/>
        <v>#NAME?</v>
      </c>
      <c r="G70">
        <v>0.66000000000000036</v>
      </c>
      <c r="H70">
        <v>0.52800000000000025</v>
      </c>
      <c r="I70" s="10">
        <v>0.33428571428571474</v>
      </c>
      <c r="J70" s="10">
        <v>0.2124800000000005</v>
      </c>
      <c r="K70" s="10">
        <v>1.4000000000000483E-2</v>
      </c>
      <c r="L70" s="10">
        <v>0</v>
      </c>
      <c r="M70">
        <v>7.1351351351351387E-4</v>
      </c>
      <c r="N70">
        <v>3.5675675675675693E-4</v>
      </c>
    </row>
    <row r="71" spans="3:14" x14ac:dyDescent="0.2">
      <c r="C71">
        <f t="shared" si="3"/>
        <v>0.67000000000000037</v>
      </c>
      <c r="D71" s="9" t="e">
        <f t="shared" ca="1" si="2"/>
        <v>#NAME?</v>
      </c>
      <c r="G71">
        <v>0.67000000000000037</v>
      </c>
      <c r="H71">
        <v>0.53600000000000025</v>
      </c>
      <c r="I71" s="10">
        <v>0.34714285714285764</v>
      </c>
      <c r="J71" s="10">
        <v>0.22576000000000052</v>
      </c>
      <c r="K71" s="10">
        <v>2.80000000000005E-2</v>
      </c>
      <c r="L71" s="10">
        <v>0</v>
      </c>
      <c r="M71">
        <v>7.2432432432432471E-4</v>
      </c>
      <c r="N71">
        <v>3.6216216216216235E-4</v>
      </c>
    </row>
    <row r="72" spans="3:14" x14ac:dyDescent="0.2">
      <c r="C72">
        <f t="shared" si="3"/>
        <v>0.68000000000000038</v>
      </c>
      <c r="D72" s="9" t="e">
        <f t="shared" ca="1" si="2"/>
        <v>#NAME?</v>
      </c>
      <c r="G72">
        <v>0.68000000000000038</v>
      </c>
      <c r="H72">
        <v>0.54400000000000026</v>
      </c>
      <c r="I72" s="10">
        <v>0.36000000000000049</v>
      </c>
      <c r="J72" s="10">
        <v>0.23904000000000053</v>
      </c>
      <c r="K72" s="10">
        <v>4.2000000000000516E-2</v>
      </c>
      <c r="L72" s="10">
        <v>0</v>
      </c>
      <c r="M72">
        <v>7.3513513513513555E-4</v>
      </c>
      <c r="N72">
        <v>3.6756756756756777E-4</v>
      </c>
    </row>
    <row r="73" spans="3:14" x14ac:dyDescent="0.2">
      <c r="C73">
        <f t="shared" si="3"/>
        <v>0.69000000000000039</v>
      </c>
      <c r="D73" s="9" t="e">
        <f t="shared" ca="1" si="2"/>
        <v>#NAME?</v>
      </c>
      <c r="G73">
        <v>0.69000000000000039</v>
      </c>
      <c r="H73">
        <v>0.55200000000000027</v>
      </c>
      <c r="I73" s="10">
        <v>0.37285714285714339</v>
      </c>
      <c r="J73" s="10">
        <v>0.25232000000000054</v>
      </c>
      <c r="K73" s="10">
        <v>5.6000000000000535E-2</v>
      </c>
      <c r="L73" s="10">
        <v>0</v>
      </c>
      <c r="M73">
        <v>7.4594594594594638E-4</v>
      </c>
      <c r="N73">
        <v>3.7297297297297319E-4</v>
      </c>
    </row>
    <row r="74" spans="3:14" x14ac:dyDescent="0.2">
      <c r="C74">
        <f t="shared" si="3"/>
        <v>0.7000000000000004</v>
      </c>
      <c r="D74" s="9" t="e">
        <f t="shared" ca="1" si="2"/>
        <v>#NAME?</v>
      </c>
      <c r="G74">
        <v>0.7000000000000004</v>
      </c>
      <c r="H74">
        <v>0.56000000000000028</v>
      </c>
      <c r="I74" s="10">
        <v>0.38571428571428623</v>
      </c>
      <c r="J74" s="10">
        <v>0.26560000000000056</v>
      </c>
      <c r="K74" s="10">
        <v>7.0000000000000548E-2</v>
      </c>
      <c r="L74" s="10">
        <v>0</v>
      </c>
      <c r="M74">
        <v>7.5675675675675712E-4</v>
      </c>
      <c r="N74">
        <v>3.7837837837837856E-4</v>
      </c>
    </row>
    <row r="75" spans="3:14" x14ac:dyDescent="0.2">
      <c r="C75">
        <f t="shared" si="3"/>
        <v>0.71000000000000041</v>
      </c>
      <c r="D75" s="9" t="e">
        <f t="shared" ca="1" si="2"/>
        <v>#NAME?</v>
      </c>
      <c r="G75">
        <v>0.71000000000000041</v>
      </c>
      <c r="H75">
        <v>0.56800000000000028</v>
      </c>
      <c r="I75" s="10">
        <v>0.39857142857142908</v>
      </c>
      <c r="J75" s="10">
        <v>0.27888000000000057</v>
      </c>
      <c r="K75" s="10">
        <v>8.4000000000000574E-2</v>
      </c>
      <c r="L75" s="10">
        <v>0</v>
      </c>
      <c r="M75">
        <v>7.6756756756756795E-4</v>
      </c>
      <c r="N75">
        <v>3.8378378378378398E-4</v>
      </c>
    </row>
    <row r="76" spans="3:14" x14ac:dyDescent="0.2">
      <c r="C76">
        <f t="shared" si="3"/>
        <v>0.72000000000000042</v>
      </c>
      <c r="D76" s="9" t="e">
        <f t="shared" ca="1" si="2"/>
        <v>#NAME?</v>
      </c>
      <c r="G76">
        <v>0.72000000000000042</v>
      </c>
      <c r="H76">
        <v>0.57600000000000029</v>
      </c>
      <c r="I76" s="10">
        <v>0.41142857142857198</v>
      </c>
      <c r="J76" s="10">
        <v>0.29216000000000059</v>
      </c>
      <c r="K76" s="10">
        <v>9.8000000000000587E-2</v>
      </c>
      <c r="L76" s="10">
        <v>0</v>
      </c>
      <c r="M76">
        <v>7.7837837837837879E-4</v>
      </c>
      <c r="N76">
        <v>3.891891891891894E-4</v>
      </c>
    </row>
    <row r="77" spans="3:14" x14ac:dyDescent="0.2">
      <c r="C77">
        <f t="shared" si="3"/>
        <v>0.73000000000000043</v>
      </c>
      <c r="D77" s="9" t="e">
        <f t="shared" ca="1" si="2"/>
        <v>#NAME?</v>
      </c>
      <c r="G77">
        <v>0.73000000000000043</v>
      </c>
      <c r="H77">
        <v>0.5840000000000003</v>
      </c>
      <c r="I77" s="10">
        <v>0.42428571428571482</v>
      </c>
      <c r="J77" s="10">
        <v>0.3054400000000006</v>
      </c>
      <c r="K77" s="10">
        <v>0.1120000000000006</v>
      </c>
      <c r="L77" s="10">
        <v>0</v>
      </c>
      <c r="M77">
        <v>7.8918918918918963E-4</v>
      </c>
      <c r="N77">
        <v>3.9459459459459482E-4</v>
      </c>
    </row>
    <row r="78" spans="3:14" x14ac:dyDescent="0.2">
      <c r="C78">
        <f t="shared" si="3"/>
        <v>0.74000000000000044</v>
      </c>
      <c r="D78" s="9" t="e">
        <f t="shared" ca="1" si="2"/>
        <v>#NAME?</v>
      </c>
      <c r="G78">
        <v>0.74000000000000044</v>
      </c>
      <c r="H78">
        <v>0.5920000000000003</v>
      </c>
      <c r="I78" s="10">
        <v>0.43714285714285772</v>
      </c>
      <c r="J78" s="10">
        <v>0.31872000000000061</v>
      </c>
      <c r="K78" s="10">
        <v>0.12600000000000061</v>
      </c>
      <c r="L78" s="10">
        <v>0</v>
      </c>
      <c r="M78">
        <v>8.0000000000000047E-4</v>
      </c>
      <c r="N78">
        <v>4.0000000000000024E-4</v>
      </c>
    </row>
    <row r="79" spans="3:14" x14ac:dyDescent="0.2">
      <c r="C79">
        <f t="shared" si="3"/>
        <v>0.75000000000000044</v>
      </c>
      <c r="D79" s="9" t="e">
        <f t="shared" ca="1" si="2"/>
        <v>#NAME?</v>
      </c>
      <c r="G79">
        <v>0.75000000000000044</v>
      </c>
      <c r="H79">
        <v>0.6000000000000002</v>
      </c>
      <c r="I79" s="10">
        <v>0.45000000000000029</v>
      </c>
      <c r="J79" s="10">
        <v>0.33200000000000029</v>
      </c>
      <c r="K79" s="10">
        <v>0.1400000000000004</v>
      </c>
      <c r="L79" s="10">
        <v>0</v>
      </c>
      <c r="M79">
        <v>8.1081081081081131E-4</v>
      </c>
      <c r="N79">
        <v>4.0540540540540566E-4</v>
      </c>
    </row>
    <row r="80" spans="3:14" x14ac:dyDescent="0.2">
      <c r="C80">
        <f t="shared" si="3"/>
        <v>0.76000000000000045</v>
      </c>
      <c r="D80" s="9" t="e">
        <f t="shared" ca="1" si="2"/>
        <v>#NAME?</v>
      </c>
      <c r="G80">
        <v>0.76000000000000045</v>
      </c>
      <c r="H80">
        <v>0.6040000000000002</v>
      </c>
      <c r="I80" s="10">
        <v>0.45564000000000027</v>
      </c>
      <c r="J80" s="10">
        <v>0.33880000000000032</v>
      </c>
      <c r="K80" s="10">
        <v>0.1488000000000004</v>
      </c>
      <c r="L80" s="10">
        <v>0</v>
      </c>
      <c r="M80">
        <v>8.2162162162162204E-4</v>
      </c>
      <c r="N80">
        <v>4.1081081081081102E-4</v>
      </c>
    </row>
    <row r="81" spans="3:14" x14ac:dyDescent="0.2">
      <c r="C81">
        <f t="shared" si="3"/>
        <v>0.77000000000000046</v>
      </c>
      <c r="D81" s="9" t="e">
        <f t="shared" ca="1" si="2"/>
        <v>#NAME?</v>
      </c>
      <c r="G81">
        <v>0.77000000000000046</v>
      </c>
      <c r="H81">
        <v>0.60800000000000021</v>
      </c>
      <c r="I81" s="10">
        <v>0.46128000000000025</v>
      </c>
      <c r="J81" s="10">
        <v>0.34560000000000035</v>
      </c>
      <c r="K81" s="10">
        <v>0.15760000000000041</v>
      </c>
      <c r="L81" s="10">
        <v>0</v>
      </c>
      <c r="M81">
        <v>8.3243243243243288E-4</v>
      </c>
      <c r="N81">
        <v>4.1621621621621644E-4</v>
      </c>
    </row>
    <row r="82" spans="3:14" x14ac:dyDescent="0.2">
      <c r="C82">
        <f t="shared" si="3"/>
        <v>0.78000000000000047</v>
      </c>
      <c r="D82" s="9" t="e">
        <f t="shared" ca="1" si="2"/>
        <v>#NAME?</v>
      </c>
      <c r="G82">
        <v>0.78000000000000047</v>
      </c>
      <c r="H82">
        <v>0.61200000000000021</v>
      </c>
      <c r="I82" s="10">
        <v>0.46692000000000028</v>
      </c>
      <c r="J82" s="10">
        <v>0.35240000000000032</v>
      </c>
      <c r="K82" s="10">
        <v>0.16640000000000044</v>
      </c>
      <c r="L82" s="10">
        <v>0</v>
      </c>
      <c r="M82">
        <v>8.4324324324324372E-4</v>
      </c>
      <c r="N82">
        <v>4.2162162162162186E-4</v>
      </c>
    </row>
    <row r="83" spans="3:14" x14ac:dyDescent="0.2">
      <c r="C83">
        <f t="shared" si="3"/>
        <v>0.79000000000000048</v>
      </c>
      <c r="D83" s="9" t="e">
        <f t="shared" ca="1" si="2"/>
        <v>#NAME?</v>
      </c>
      <c r="G83">
        <v>0.79000000000000048</v>
      </c>
      <c r="H83">
        <v>0.61600000000000021</v>
      </c>
      <c r="I83" s="10">
        <v>0.47256000000000026</v>
      </c>
      <c r="J83" s="10">
        <v>0.35920000000000035</v>
      </c>
      <c r="K83" s="10">
        <v>0.17520000000000044</v>
      </c>
      <c r="L83" s="10">
        <v>0</v>
      </c>
      <c r="M83">
        <v>8.5405405405405456E-4</v>
      </c>
      <c r="N83">
        <v>4.2702702702702728E-4</v>
      </c>
    </row>
    <row r="84" spans="3:14" x14ac:dyDescent="0.2">
      <c r="C84">
        <f t="shared" si="3"/>
        <v>0.80000000000000049</v>
      </c>
      <c r="D84" s="9" t="e">
        <f t="shared" ca="1" si="2"/>
        <v>#NAME?</v>
      </c>
      <c r="G84">
        <v>0.80000000000000049</v>
      </c>
      <c r="H84">
        <v>0.62000000000000022</v>
      </c>
      <c r="I84" s="10">
        <v>0.47820000000000029</v>
      </c>
      <c r="J84" s="10">
        <v>0.36600000000000033</v>
      </c>
      <c r="K84" s="10">
        <v>0.18400000000000044</v>
      </c>
      <c r="L84" s="10">
        <v>5.9952043329758467E-16</v>
      </c>
      <c r="M84">
        <v>8.648648648648654E-4</v>
      </c>
      <c r="N84">
        <v>4.324324324324327E-4</v>
      </c>
    </row>
    <row r="85" spans="3:14" x14ac:dyDescent="0.2">
      <c r="C85">
        <f t="shared" si="3"/>
        <v>0.8100000000000005</v>
      </c>
      <c r="D85" s="9" t="e">
        <f t="shared" ca="1" si="2"/>
        <v>#NAME?</v>
      </c>
      <c r="G85">
        <v>0.8100000000000005</v>
      </c>
      <c r="H85">
        <v>0.62400000000000022</v>
      </c>
      <c r="I85" s="10">
        <v>0.48384000000000027</v>
      </c>
      <c r="J85" s="10">
        <v>0.37280000000000035</v>
      </c>
      <c r="K85" s="10">
        <v>0.19280000000000044</v>
      </c>
      <c r="L85" s="10">
        <v>1.3500000000000616E-2</v>
      </c>
      <c r="M85">
        <v>8.7567567567567624E-4</v>
      </c>
      <c r="N85">
        <v>4.3783783783783812E-4</v>
      </c>
    </row>
    <row r="86" spans="3:14" x14ac:dyDescent="0.2">
      <c r="C86">
        <f t="shared" si="3"/>
        <v>0.82000000000000051</v>
      </c>
      <c r="D86" s="9" t="e">
        <f t="shared" ca="1" si="2"/>
        <v>#NAME?</v>
      </c>
      <c r="G86">
        <v>0.82000000000000051</v>
      </c>
      <c r="H86">
        <v>0.62800000000000022</v>
      </c>
      <c r="I86" s="10">
        <v>0.4894800000000003</v>
      </c>
      <c r="J86" s="10">
        <v>0.37960000000000038</v>
      </c>
      <c r="K86" s="10">
        <v>0.20160000000000045</v>
      </c>
      <c r="L86" s="10">
        <v>2.7000000000000631E-2</v>
      </c>
      <c r="M86">
        <v>8.8648648648648697E-4</v>
      </c>
      <c r="N86">
        <v>4.4324324324324348E-4</v>
      </c>
    </row>
    <row r="87" spans="3:14" x14ac:dyDescent="0.2">
      <c r="C87">
        <f t="shared" si="3"/>
        <v>0.83000000000000052</v>
      </c>
      <c r="D87" s="9" t="e">
        <f t="shared" ca="1" si="2"/>
        <v>#NAME?</v>
      </c>
      <c r="G87">
        <v>0.83000000000000052</v>
      </c>
      <c r="H87">
        <v>0.63200000000000023</v>
      </c>
      <c r="I87" s="10">
        <v>0.49512000000000028</v>
      </c>
      <c r="J87" s="10">
        <v>0.38640000000000035</v>
      </c>
      <c r="K87" s="10">
        <v>0.21040000000000045</v>
      </c>
      <c r="L87" s="10">
        <v>4.0500000000000647E-2</v>
      </c>
      <c r="M87">
        <v>8.9729729729729781E-4</v>
      </c>
      <c r="N87">
        <v>4.486486486486489E-4</v>
      </c>
    </row>
    <row r="88" spans="3:14" x14ac:dyDescent="0.2">
      <c r="C88">
        <f t="shared" si="3"/>
        <v>0.84000000000000052</v>
      </c>
      <c r="D88" s="9" t="e">
        <f t="shared" ca="1" si="2"/>
        <v>#NAME?</v>
      </c>
      <c r="G88">
        <v>0.84000000000000052</v>
      </c>
      <c r="H88">
        <v>0.63600000000000023</v>
      </c>
      <c r="I88" s="10">
        <v>0.50076000000000032</v>
      </c>
      <c r="J88" s="10">
        <v>0.39320000000000038</v>
      </c>
      <c r="K88" s="10">
        <v>0.21920000000000048</v>
      </c>
      <c r="L88" s="10">
        <v>5.4000000000000666E-2</v>
      </c>
      <c r="M88">
        <v>9.0810810810810865E-4</v>
      </c>
      <c r="N88">
        <v>4.5405405405405432E-4</v>
      </c>
    </row>
    <row r="89" spans="3:14" x14ac:dyDescent="0.2">
      <c r="C89">
        <f t="shared" si="3"/>
        <v>0.85000000000000053</v>
      </c>
      <c r="D89" s="9" t="e">
        <f t="shared" ca="1" si="2"/>
        <v>#NAME?</v>
      </c>
      <c r="G89">
        <v>0.85000000000000053</v>
      </c>
      <c r="H89">
        <v>0.64000000000000024</v>
      </c>
      <c r="I89" s="10">
        <v>0.50640000000000029</v>
      </c>
      <c r="J89" s="10">
        <v>0.40000000000000036</v>
      </c>
      <c r="K89" s="10">
        <v>0.22800000000000048</v>
      </c>
      <c r="L89" s="10">
        <v>6.7500000000000684E-2</v>
      </c>
      <c r="M89">
        <v>9.1891891891891949E-4</v>
      </c>
      <c r="N89">
        <v>4.5945945945945974E-4</v>
      </c>
    </row>
    <row r="90" spans="3:14" x14ac:dyDescent="0.2">
      <c r="C90">
        <f t="shared" si="3"/>
        <v>0.86000000000000054</v>
      </c>
      <c r="D90" s="9" t="e">
        <f t="shared" ca="1" si="2"/>
        <v>#NAME?</v>
      </c>
      <c r="G90">
        <v>0.86000000000000054</v>
      </c>
      <c r="H90">
        <v>0.64400000000000024</v>
      </c>
      <c r="I90" s="10">
        <v>0.51204000000000027</v>
      </c>
      <c r="J90" s="10">
        <v>0.40680000000000038</v>
      </c>
      <c r="K90" s="10">
        <v>0.23680000000000048</v>
      </c>
      <c r="L90" s="10">
        <v>8.1000000000000696E-2</v>
      </c>
      <c r="M90">
        <v>9.2972972972973033E-4</v>
      </c>
      <c r="N90">
        <v>4.6486486486486516E-4</v>
      </c>
    </row>
    <row r="91" spans="3:14" x14ac:dyDescent="0.2">
      <c r="C91">
        <f t="shared" si="3"/>
        <v>0.87000000000000055</v>
      </c>
      <c r="D91" s="9" t="e">
        <f t="shared" ca="1" si="2"/>
        <v>#NAME?</v>
      </c>
      <c r="G91">
        <v>0.87000000000000055</v>
      </c>
      <c r="H91">
        <v>0.64800000000000024</v>
      </c>
      <c r="I91" s="10">
        <v>0.51768000000000025</v>
      </c>
      <c r="J91" s="10">
        <v>0.41360000000000041</v>
      </c>
      <c r="K91" s="10">
        <v>0.24560000000000048</v>
      </c>
      <c r="L91" s="10">
        <v>9.4500000000000708E-2</v>
      </c>
      <c r="M91">
        <v>9.4054054054054116E-4</v>
      </c>
      <c r="N91">
        <v>4.7027027027027058E-4</v>
      </c>
    </row>
    <row r="92" spans="3:14" x14ac:dyDescent="0.2">
      <c r="C92">
        <f t="shared" si="3"/>
        <v>0.88000000000000056</v>
      </c>
      <c r="D92" s="9" t="e">
        <f t="shared" ca="1" si="2"/>
        <v>#NAME?</v>
      </c>
      <c r="G92">
        <v>0.88000000000000056</v>
      </c>
      <c r="H92">
        <v>0.65200000000000014</v>
      </c>
      <c r="I92" s="10">
        <v>0.52332000000000034</v>
      </c>
      <c r="J92" s="10">
        <v>0.42040000000000038</v>
      </c>
      <c r="K92" s="10">
        <v>0.25440000000000051</v>
      </c>
      <c r="L92" s="10">
        <v>0.10800000000000072</v>
      </c>
      <c r="M92">
        <v>9.513513513513519E-4</v>
      </c>
      <c r="N92">
        <v>4.7567567567567595E-4</v>
      </c>
    </row>
    <row r="93" spans="3:14" x14ac:dyDescent="0.2">
      <c r="C93">
        <f t="shared" si="3"/>
        <v>0.89000000000000057</v>
      </c>
      <c r="D93" s="9" t="e">
        <f t="shared" ca="1" si="2"/>
        <v>#NAME?</v>
      </c>
      <c r="G93">
        <v>0.89000000000000057</v>
      </c>
      <c r="H93">
        <v>0.65600000000000014</v>
      </c>
      <c r="I93" s="10">
        <v>0.52896000000000032</v>
      </c>
      <c r="J93" s="10">
        <v>0.42720000000000041</v>
      </c>
      <c r="K93" s="10">
        <v>0.26320000000000049</v>
      </c>
      <c r="L93" s="10">
        <v>0.12150000000000075</v>
      </c>
      <c r="M93">
        <v>9.6216216216216273E-4</v>
      </c>
      <c r="N93">
        <v>4.8108108108108137E-4</v>
      </c>
    </row>
    <row r="94" spans="3:14" x14ac:dyDescent="0.2">
      <c r="C94">
        <f t="shared" si="3"/>
        <v>0.90000000000000058</v>
      </c>
      <c r="D94" s="9" t="e">
        <f t="shared" ca="1" si="2"/>
        <v>#NAME?</v>
      </c>
      <c r="G94">
        <v>0.90000000000000058</v>
      </c>
      <c r="H94">
        <v>0.66000000000000014</v>
      </c>
      <c r="I94" s="10">
        <v>0.5346000000000003</v>
      </c>
      <c r="J94" s="10">
        <v>0.43400000000000039</v>
      </c>
      <c r="K94" s="10">
        <v>0.27200000000000052</v>
      </c>
      <c r="L94" s="10">
        <v>0.13500000000000076</v>
      </c>
      <c r="M94">
        <v>9.7297297297297357E-4</v>
      </c>
      <c r="N94">
        <v>4.8648648648648679E-4</v>
      </c>
    </row>
    <row r="95" spans="3:14" x14ac:dyDescent="0.2">
      <c r="C95">
        <f t="shared" si="3"/>
        <v>0.91000000000000059</v>
      </c>
      <c r="D95" s="9" t="e">
        <f t="shared" ca="1" si="2"/>
        <v>#NAME?</v>
      </c>
      <c r="G95">
        <v>0.91000000000000059</v>
      </c>
      <c r="H95">
        <v>0.66400000000000015</v>
      </c>
      <c r="I95" s="10">
        <v>0.54024000000000028</v>
      </c>
      <c r="J95" s="10">
        <v>0.44080000000000041</v>
      </c>
      <c r="K95" s="10">
        <v>0.28080000000000049</v>
      </c>
      <c r="L95" s="10">
        <v>0.14850000000000077</v>
      </c>
      <c r="M95">
        <v>9.8378378378378441E-4</v>
      </c>
      <c r="N95">
        <v>4.9189189189189221E-4</v>
      </c>
    </row>
    <row r="96" spans="3:14" x14ac:dyDescent="0.2">
      <c r="C96">
        <f t="shared" si="3"/>
        <v>0.9200000000000006</v>
      </c>
      <c r="D96" s="9" t="e">
        <f t="shared" ca="1" si="2"/>
        <v>#NAME?</v>
      </c>
      <c r="G96">
        <v>0.9200000000000006</v>
      </c>
      <c r="H96">
        <v>0.66800000000000015</v>
      </c>
      <c r="I96" s="10">
        <v>0.54588000000000036</v>
      </c>
      <c r="J96" s="10">
        <v>0.44760000000000039</v>
      </c>
      <c r="K96" s="10">
        <v>0.28960000000000052</v>
      </c>
      <c r="L96" s="10">
        <v>0.16200000000000078</v>
      </c>
      <c r="M96">
        <v>9.9459459459459525E-4</v>
      </c>
      <c r="N96">
        <v>4.9729729729729763E-4</v>
      </c>
    </row>
    <row r="97" spans="3:14" x14ac:dyDescent="0.2">
      <c r="C97">
        <f t="shared" si="3"/>
        <v>0.9300000000000006</v>
      </c>
      <c r="D97" s="9" t="e">
        <f t="shared" ca="1" si="2"/>
        <v>#NAME?</v>
      </c>
      <c r="G97">
        <v>0.9300000000000006</v>
      </c>
      <c r="H97">
        <v>0.67200000000000015</v>
      </c>
      <c r="I97" s="10">
        <v>0.55152000000000034</v>
      </c>
      <c r="J97" s="10">
        <v>0.45440000000000041</v>
      </c>
      <c r="K97" s="10">
        <v>0.2984000000000005</v>
      </c>
      <c r="L97" s="10">
        <v>0.17550000000000079</v>
      </c>
      <c r="M97">
        <v>1.2266666666667935E-2</v>
      </c>
      <c r="N97">
        <v>5.0270270270270305E-4</v>
      </c>
    </row>
    <row r="98" spans="3:14" x14ac:dyDescent="0.2">
      <c r="C98">
        <f t="shared" si="3"/>
        <v>0.94000000000000061</v>
      </c>
      <c r="D98" s="9" t="e">
        <f t="shared" ca="1" si="2"/>
        <v>#NAME?</v>
      </c>
      <c r="G98">
        <v>0.94000000000000061</v>
      </c>
      <c r="H98">
        <v>0.67600000000000016</v>
      </c>
      <c r="I98" s="10">
        <v>0.55716000000000032</v>
      </c>
      <c r="J98" s="10">
        <v>0.46120000000000044</v>
      </c>
      <c r="K98" s="10">
        <v>0.30720000000000053</v>
      </c>
      <c r="L98" s="10">
        <v>0.18900000000000083</v>
      </c>
      <c r="M98">
        <v>3.4800000000001302E-2</v>
      </c>
      <c r="N98">
        <v>5.0810810810810847E-4</v>
      </c>
    </row>
    <row r="99" spans="3:14" x14ac:dyDescent="0.2">
      <c r="C99">
        <f t="shared" si="3"/>
        <v>0.95000000000000062</v>
      </c>
      <c r="D99" s="9" t="e">
        <f t="shared" ca="1" si="2"/>
        <v>#NAME?</v>
      </c>
      <c r="G99">
        <v>0.95000000000000062</v>
      </c>
      <c r="H99">
        <v>0.68000000000000016</v>
      </c>
      <c r="I99" s="10">
        <v>0.5628000000000003</v>
      </c>
      <c r="J99" s="10">
        <v>0.46800000000000042</v>
      </c>
      <c r="K99" s="10">
        <v>0.31600000000000056</v>
      </c>
      <c r="L99" s="10">
        <v>0.20250000000000085</v>
      </c>
      <c r="M99">
        <v>5.7333333333334673E-2</v>
      </c>
      <c r="N99">
        <v>5.1351351351351388E-4</v>
      </c>
    </row>
    <row r="100" spans="3:14" x14ac:dyDescent="0.2">
      <c r="C100">
        <f t="shared" si="3"/>
        <v>0.96000000000000063</v>
      </c>
      <c r="D100" s="9" t="e">
        <f t="shared" ca="1" si="2"/>
        <v>#NAME?</v>
      </c>
      <c r="G100">
        <v>0.96000000000000063</v>
      </c>
      <c r="H100">
        <v>0.68400000000000016</v>
      </c>
      <c r="I100" s="10">
        <v>0.56844000000000028</v>
      </c>
      <c r="J100" s="10">
        <v>0.47480000000000044</v>
      </c>
      <c r="K100" s="10">
        <v>0.32480000000000053</v>
      </c>
      <c r="L100" s="10">
        <v>0.21600000000000086</v>
      </c>
      <c r="M100">
        <v>7.9866666666668043E-2</v>
      </c>
      <c r="N100">
        <v>5.189189189189192E-4</v>
      </c>
    </row>
    <row r="101" spans="3:14" x14ac:dyDescent="0.2">
      <c r="C101">
        <f t="shared" si="3"/>
        <v>0.97000000000000064</v>
      </c>
      <c r="D101" s="9" t="e">
        <f t="shared" ca="1" si="2"/>
        <v>#NAME?</v>
      </c>
      <c r="G101">
        <v>0.97000000000000064</v>
      </c>
      <c r="H101">
        <v>0.68800000000000017</v>
      </c>
      <c r="I101" s="10">
        <v>0.57408000000000037</v>
      </c>
      <c r="J101" s="10">
        <v>0.48160000000000042</v>
      </c>
      <c r="K101" s="10">
        <v>0.33360000000000056</v>
      </c>
      <c r="L101" s="10">
        <v>0.22950000000000087</v>
      </c>
      <c r="M101">
        <v>0.10240000000000141</v>
      </c>
      <c r="N101">
        <v>5.2432432432432462E-4</v>
      </c>
    </row>
    <row r="102" spans="3:14" x14ac:dyDescent="0.2">
      <c r="C102">
        <f t="shared" si="3"/>
        <v>0.98000000000000065</v>
      </c>
      <c r="D102" s="9" t="e">
        <f t="shared" ca="1" si="2"/>
        <v>#NAME?</v>
      </c>
      <c r="G102">
        <v>0.98000000000000065</v>
      </c>
      <c r="H102">
        <v>0.69200000000000017</v>
      </c>
      <c r="I102" s="10">
        <v>0.57972000000000035</v>
      </c>
      <c r="J102" s="10">
        <v>0.48840000000000044</v>
      </c>
      <c r="K102" s="10">
        <v>0.34240000000000054</v>
      </c>
      <c r="L102" s="10">
        <v>0.24300000000000088</v>
      </c>
      <c r="M102">
        <v>0.12493333333333477</v>
      </c>
      <c r="N102">
        <v>5.2972972972973003E-4</v>
      </c>
    </row>
    <row r="103" spans="3:14" x14ac:dyDescent="0.2">
      <c r="C103">
        <f t="shared" si="3"/>
        <v>0.99000000000000066</v>
      </c>
      <c r="D103" s="9" t="e">
        <f t="shared" ca="1" si="2"/>
        <v>#NAME?</v>
      </c>
      <c r="G103">
        <v>0.99000000000000066</v>
      </c>
      <c r="H103">
        <v>0.69600000000000017</v>
      </c>
      <c r="I103" s="10">
        <v>0.58536000000000032</v>
      </c>
      <c r="J103" s="10">
        <v>0.49520000000000047</v>
      </c>
      <c r="K103" s="10">
        <v>0.35120000000000057</v>
      </c>
      <c r="L103" s="10">
        <v>0.25650000000000089</v>
      </c>
      <c r="M103">
        <v>0.14746666666666813</v>
      </c>
      <c r="N103">
        <v>5.3513513513513545E-4</v>
      </c>
    </row>
    <row r="104" spans="3:14" x14ac:dyDescent="0.2">
      <c r="C104">
        <f t="shared" si="3"/>
        <v>1.0000000000000007</v>
      </c>
      <c r="D104" s="9" t="e">
        <f t="shared" ca="1" si="2"/>
        <v>#NAME?</v>
      </c>
      <c r="G104">
        <v>1.0000000000000007</v>
      </c>
      <c r="H104">
        <v>0.70000000000000018</v>
      </c>
      <c r="I104" s="10">
        <v>0.59100000000000019</v>
      </c>
      <c r="J104" s="10">
        <v>0.50200000000000022</v>
      </c>
      <c r="K104" s="10">
        <v>0.36000000000000026</v>
      </c>
      <c r="L104" s="10">
        <v>0.27000000000000046</v>
      </c>
      <c r="M104">
        <v>0.17000000000000054</v>
      </c>
      <c r="N104">
        <v>5.4054054054054087E-4</v>
      </c>
    </row>
    <row r="105" spans="3:14" x14ac:dyDescent="0.2">
      <c r="C105">
        <f t="shared" si="3"/>
        <v>1.0100000000000007</v>
      </c>
      <c r="D105" s="9" t="e">
        <f t="shared" ca="1" si="2"/>
        <v>#NAME?</v>
      </c>
      <c r="G105">
        <v>1.0100000000000007</v>
      </c>
      <c r="H105">
        <v>0.70260000000000011</v>
      </c>
      <c r="I105" s="10">
        <v>0.59388000000000019</v>
      </c>
      <c r="J105" s="10">
        <v>0.50552000000000019</v>
      </c>
      <c r="K105" s="10">
        <v>0.36420000000000025</v>
      </c>
      <c r="L105" s="10">
        <v>0.27650000000000047</v>
      </c>
      <c r="M105">
        <v>0.17800000000000055</v>
      </c>
      <c r="N105">
        <v>5.4594594594594629E-4</v>
      </c>
    </row>
    <row r="106" spans="3:14" x14ac:dyDescent="0.2">
      <c r="C106">
        <f t="shared" si="3"/>
        <v>1.0200000000000007</v>
      </c>
      <c r="D106" s="9" t="e">
        <f t="shared" ca="1" si="2"/>
        <v>#NAME?</v>
      </c>
      <c r="G106">
        <v>1.0200000000000007</v>
      </c>
      <c r="H106">
        <v>0.70520000000000016</v>
      </c>
      <c r="I106" s="10">
        <v>0.59676000000000018</v>
      </c>
      <c r="J106" s="10">
        <v>0.50904000000000027</v>
      </c>
      <c r="K106" s="10">
        <v>0.36840000000000028</v>
      </c>
      <c r="L106" s="10">
        <v>0.28300000000000047</v>
      </c>
      <c r="M106">
        <v>0.18600000000000055</v>
      </c>
      <c r="N106">
        <v>5.5135135135135171E-4</v>
      </c>
    </row>
    <row r="107" spans="3:14" x14ac:dyDescent="0.2">
      <c r="C107">
        <f t="shared" si="3"/>
        <v>1.0300000000000007</v>
      </c>
      <c r="D107" s="9" t="e">
        <f t="shared" ca="1" si="2"/>
        <v>#NAME?</v>
      </c>
      <c r="G107">
        <v>1.0300000000000007</v>
      </c>
      <c r="H107">
        <v>0.7078000000000001</v>
      </c>
      <c r="I107" s="10">
        <v>0.59964000000000017</v>
      </c>
      <c r="J107" s="10">
        <v>0.51256000000000024</v>
      </c>
      <c r="K107" s="10">
        <v>0.37260000000000026</v>
      </c>
      <c r="L107" s="10">
        <v>0.28950000000000048</v>
      </c>
      <c r="M107">
        <v>0.19400000000000053</v>
      </c>
      <c r="N107">
        <v>5.5675675675675713E-4</v>
      </c>
    </row>
    <row r="108" spans="3:14" x14ac:dyDescent="0.2">
      <c r="C108">
        <f t="shared" si="3"/>
        <v>1.0400000000000007</v>
      </c>
      <c r="D108" s="9" t="e">
        <f t="shared" ca="1" si="2"/>
        <v>#NAME?</v>
      </c>
      <c r="G108">
        <v>1.0400000000000007</v>
      </c>
      <c r="H108">
        <v>0.71040000000000014</v>
      </c>
      <c r="I108" s="10">
        <v>0.60252000000000017</v>
      </c>
      <c r="J108" s="10">
        <v>0.51608000000000021</v>
      </c>
      <c r="K108" s="10">
        <v>0.3768000000000003</v>
      </c>
      <c r="L108" s="10">
        <v>0.29600000000000048</v>
      </c>
      <c r="M108">
        <v>0.20200000000000054</v>
      </c>
      <c r="N108">
        <v>5.6216216216216255E-4</v>
      </c>
    </row>
    <row r="109" spans="3:14" x14ac:dyDescent="0.2">
      <c r="C109">
        <f t="shared" si="3"/>
        <v>1.0500000000000007</v>
      </c>
      <c r="D109" s="9" t="e">
        <f t="shared" ca="1" si="2"/>
        <v>#NAME?</v>
      </c>
      <c r="G109">
        <v>1.0500000000000007</v>
      </c>
      <c r="H109">
        <v>0.71300000000000019</v>
      </c>
      <c r="I109" s="10">
        <v>0.60540000000000016</v>
      </c>
      <c r="J109" s="10">
        <v>0.51960000000000028</v>
      </c>
      <c r="K109" s="10">
        <v>0.38100000000000028</v>
      </c>
      <c r="L109" s="10">
        <v>0.30250000000000049</v>
      </c>
      <c r="M109">
        <v>0.21000000000000055</v>
      </c>
      <c r="N109">
        <v>5.6756756756756797E-4</v>
      </c>
    </row>
    <row r="110" spans="3:14" x14ac:dyDescent="0.2">
      <c r="C110">
        <f t="shared" si="3"/>
        <v>1.0600000000000007</v>
      </c>
      <c r="D110" s="9" t="e">
        <f t="shared" ca="1" si="2"/>
        <v>#NAME?</v>
      </c>
      <c r="G110">
        <v>1.0600000000000007</v>
      </c>
      <c r="H110">
        <v>0.71560000000000012</v>
      </c>
      <c r="I110" s="10">
        <v>0.60828000000000015</v>
      </c>
      <c r="J110" s="10">
        <v>0.52312000000000025</v>
      </c>
      <c r="K110" s="10">
        <v>0.38520000000000026</v>
      </c>
      <c r="L110" s="10">
        <v>0.3090000000000005</v>
      </c>
      <c r="M110">
        <v>0.21800000000000053</v>
      </c>
      <c r="N110">
        <v>5.7297297297297339E-4</v>
      </c>
    </row>
    <row r="111" spans="3:14" x14ac:dyDescent="0.2">
      <c r="C111">
        <f t="shared" si="3"/>
        <v>1.0700000000000007</v>
      </c>
      <c r="D111" s="9" t="e">
        <f t="shared" ca="1" si="2"/>
        <v>#NAME?</v>
      </c>
      <c r="G111">
        <v>1.0700000000000007</v>
      </c>
      <c r="H111">
        <v>0.71820000000000017</v>
      </c>
      <c r="I111" s="10">
        <v>0.61116000000000015</v>
      </c>
      <c r="J111" s="10">
        <v>0.52664000000000022</v>
      </c>
      <c r="K111" s="10">
        <v>0.3894000000000003</v>
      </c>
      <c r="L111" s="10">
        <v>0.3155000000000005</v>
      </c>
      <c r="M111">
        <v>0.22600000000000053</v>
      </c>
      <c r="N111">
        <v>5.783783783783787E-4</v>
      </c>
    </row>
    <row r="112" spans="3:14" x14ac:dyDescent="0.2">
      <c r="C112">
        <f t="shared" si="3"/>
        <v>1.0800000000000007</v>
      </c>
      <c r="D112" s="9" t="e">
        <f t="shared" ca="1" si="2"/>
        <v>#NAME?</v>
      </c>
      <c r="G112">
        <v>1.0800000000000007</v>
      </c>
      <c r="H112">
        <v>0.72080000000000022</v>
      </c>
      <c r="I112" s="10">
        <v>0.61404000000000025</v>
      </c>
      <c r="J112" s="10">
        <v>0.5301600000000003</v>
      </c>
      <c r="K112" s="10">
        <v>0.39360000000000028</v>
      </c>
      <c r="L112" s="10">
        <v>0.32200000000000051</v>
      </c>
      <c r="M112">
        <v>0.23400000000000054</v>
      </c>
      <c r="N112">
        <v>5.8378378378378412E-4</v>
      </c>
    </row>
    <row r="113" spans="3:14" x14ac:dyDescent="0.2">
      <c r="C113">
        <f t="shared" si="3"/>
        <v>1.0900000000000007</v>
      </c>
      <c r="D113" s="9" t="e">
        <f t="shared" ca="1" si="2"/>
        <v>#NAME?</v>
      </c>
      <c r="G113">
        <v>1.0900000000000007</v>
      </c>
      <c r="H113">
        <v>0.72340000000000015</v>
      </c>
      <c r="I113" s="10">
        <v>0.61692000000000025</v>
      </c>
      <c r="J113" s="10">
        <v>0.53368000000000027</v>
      </c>
      <c r="K113" s="10">
        <v>0.39780000000000032</v>
      </c>
      <c r="L113" s="10">
        <v>0.32850000000000051</v>
      </c>
      <c r="M113">
        <v>0.24200000000000055</v>
      </c>
      <c r="N113">
        <v>5.8918918918918954E-4</v>
      </c>
    </row>
    <row r="114" spans="3:14" x14ac:dyDescent="0.2">
      <c r="C114">
        <f t="shared" si="3"/>
        <v>1.1000000000000008</v>
      </c>
      <c r="D114" s="9" t="e">
        <f t="shared" ca="1" si="2"/>
        <v>#NAME?</v>
      </c>
      <c r="G114">
        <v>1.1000000000000008</v>
      </c>
      <c r="H114">
        <v>0.7260000000000002</v>
      </c>
      <c r="I114" s="10">
        <v>0.61980000000000024</v>
      </c>
      <c r="J114" s="10">
        <v>0.53720000000000023</v>
      </c>
      <c r="K114" s="10">
        <v>0.4020000000000003</v>
      </c>
      <c r="L114" s="10">
        <v>0.33500000000000052</v>
      </c>
      <c r="M114">
        <v>0.25000000000000039</v>
      </c>
      <c r="N114">
        <v>5.9459459459459496E-4</v>
      </c>
    </row>
    <row r="115" spans="3:14" x14ac:dyDescent="0.2">
      <c r="C115">
        <f t="shared" si="3"/>
        <v>1.1100000000000008</v>
      </c>
      <c r="D115" s="9" t="e">
        <f t="shared" ca="1" si="2"/>
        <v>#NAME?</v>
      </c>
      <c r="G115">
        <v>1.1100000000000008</v>
      </c>
      <c r="H115">
        <v>0.72860000000000014</v>
      </c>
      <c r="I115" s="10">
        <v>0.62268000000000023</v>
      </c>
      <c r="J115" s="10">
        <v>0.54072000000000031</v>
      </c>
      <c r="K115" s="10">
        <v>0.40620000000000028</v>
      </c>
      <c r="L115" s="10">
        <v>0.34150000000000053</v>
      </c>
      <c r="M115">
        <v>0.25600000000000039</v>
      </c>
      <c r="N115">
        <v>6.0000000000000038E-4</v>
      </c>
    </row>
    <row r="116" spans="3:14" x14ac:dyDescent="0.2">
      <c r="C116">
        <f t="shared" si="3"/>
        <v>1.1200000000000008</v>
      </c>
      <c r="D116" s="9" t="e">
        <f t="shared" ca="1" si="2"/>
        <v>#NAME?</v>
      </c>
      <c r="G116">
        <v>1.1200000000000008</v>
      </c>
      <c r="H116">
        <v>0.73120000000000018</v>
      </c>
      <c r="I116" s="10">
        <v>0.62556000000000023</v>
      </c>
      <c r="J116" s="10">
        <v>0.54424000000000028</v>
      </c>
      <c r="K116" s="10">
        <v>0.41040000000000032</v>
      </c>
      <c r="L116" s="10">
        <v>0.34800000000000053</v>
      </c>
      <c r="M116">
        <v>0.2620000000000004</v>
      </c>
      <c r="N116">
        <v>6.054054054054058E-4</v>
      </c>
    </row>
    <row r="117" spans="3:14" x14ac:dyDescent="0.2">
      <c r="C117">
        <f t="shared" si="3"/>
        <v>1.1300000000000008</v>
      </c>
      <c r="D117" s="9" t="e">
        <f t="shared" ca="1" si="2"/>
        <v>#NAME?</v>
      </c>
      <c r="G117">
        <v>1.1300000000000008</v>
      </c>
      <c r="H117">
        <v>0.73380000000000023</v>
      </c>
      <c r="I117" s="10">
        <v>0.62844000000000022</v>
      </c>
      <c r="J117" s="10">
        <v>0.54776000000000025</v>
      </c>
      <c r="K117" s="10">
        <v>0.4146000000000003</v>
      </c>
      <c r="L117" s="10">
        <v>0.35450000000000054</v>
      </c>
      <c r="M117">
        <v>0.26800000000000046</v>
      </c>
      <c r="N117">
        <v>6.1081081081081122E-4</v>
      </c>
    </row>
    <row r="118" spans="3:14" x14ac:dyDescent="0.2">
      <c r="C118">
        <f t="shared" si="3"/>
        <v>1.1400000000000008</v>
      </c>
      <c r="D118" s="9" t="e">
        <f t="shared" ca="1" si="2"/>
        <v>#NAME?</v>
      </c>
      <c r="G118">
        <v>1.1400000000000008</v>
      </c>
      <c r="H118">
        <v>0.73640000000000017</v>
      </c>
      <c r="I118" s="10">
        <v>0.63132000000000021</v>
      </c>
      <c r="J118" s="10">
        <v>0.55128000000000021</v>
      </c>
      <c r="K118" s="10">
        <v>0.41880000000000028</v>
      </c>
      <c r="L118" s="10">
        <v>0.36100000000000054</v>
      </c>
      <c r="M118">
        <v>0.27400000000000047</v>
      </c>
      <c r="N118">
        <v>6.1621621621621664E-4</v>
      </c>
    </row>
    <row r="119" spans="3:14" x14ac:dyDescent="0.2">
      <c r="C119">
        <f t="shared" si="3"/>
        <v>1.1500000000000008</v>
      </c>
      <c r="D119" s="9" t="e">
        <f t="shared" ca="1" si="2"/>
        <v>#NAME?</v>
      </c>
      <c r="G119">
        <v>1.1500000000000008</v>
      </c>
      <c r="H119">
        <v>0.73900000000000021</v>
      </c>
      <c r="I119" s="10">
        <v>0.63420000000000021</v>
      </c>
      <c r="J119" s="10">
        <v>0.55480000000000029</v>
      </c>
      <c r="K119" s="10">
        <v>0.42300000000000032</v>
      </c>
      <c r="L119" s="10">
        <v>0.36750000000000055</v>
      </c>
      <c r="M119">
        <v>0.28000000000000047</v>
      </c>
      <c r="N119">
        <v>6.2162162162162206E-4</v>
      </c>
    </row>
    <row r="120" spans="3:14" x14ac:dyDescent="0.2">
      <c r="C120">
        <f t="shared" si="3"/>
        <v>1.1600000000000008</v>
      </c>
      <c r="D120" s="9" t="e">
        <f t="shared" ca="1" si="2"/>
        <v>#NAME?</v>
      </c>
      <c r="G120">
        <v>1.1600000000000008</v>
      </c>
      <c r="H120">
        <v>0.74160000000000015</v>
      </c>
      <c r="I120" s="10">
        <v>0.6370800000000002</v>
      </c>
      <c r="J120" s="10">
        <v>0.55832000000000026</v>
      </c>
      <c r="K120" s="10">
        <v>0.4272000000000003</v>
      </c>
      <c r="L120" s="10">
        <v>0.37400000000000055</v>
      </c>
      <c r="M120">
        <v>0.28600000000000048</v>
      </c>
      <c r="N120">
        <v>6.2702702702702748E-4</v>
      </c>
    </row>
    <row r="121" spans="3:14" x14ac:dyDescent="0.2">
      <c r="C121">
        <f t="shared" si="3"/>
        <v>1.1700000000000008</v>
      </c>
      <c r="D121" s="9" t="e">
        <f t="shared" ca="1" si="2"/>
        <v>#NAME?</v>
      </c>
      <c r="G121">
        <v>1.1700000000000008</v>
      </c>
      <c r="H121">
        <v>0.74420000000000019</v>
      </c>
      <c r="I121" s="10">
        <v>0.6399600000000002</v>
      </c>
      <c r="J121" s="10">
        <v>0.56184000000000023</v>
      </c>
      <c r="K121" s="10">
        <v>0.43140000000000034</v>
      </c>
      <c r="L121" s="10">
        <v>0.38050000000000056</v>
      </c>
      <c r="M121">
        <v>0.29200000000000048</v>
      </c>
      <c r="N121">
        <v>6.324324324324329E-4</v>
      </c>
    </row>
    <row r="122" spans="3:14" x14ac:dyDescent="0.2">
      <c r="C122">
        <f t="shared" si="3"/>
        <v>1.1800000000000008</v>
      </c>
      <c r="D122" s="9" t="e">
        <f t="shared" ca="1" si="2"/>
        <v>#NAME?</v>
      </c>
      <c r="G122">
        <v>1.1800000000000008</v>
      </c>
      <c r="H122">
        <v>0.74680000000000024</v>
      </c>
      <c r="I122" s="10">
        <v>0.6428400000000003</v>
      </c>
      <c r="J122" s="10">
        <v>0.56536000000000031</v>
      </c>
      <c r="K122" s="10">
        <v>0.43560000000000032</v>
      </c>
      <c r="L122" s="10">
        <v>0.38700000000000057</v>
      </c>
      <c r="M122">
        <v>0.29800000000000049</v>
      </c>
      <c r="N122">
        <v>6.3783783783783832E-4</v>
      </c>
    </row>
    <row r="123" spans="3:14" x14ac:dyDescent="0.2">
      <c r="C123">
        <f t="shared" si="3"/>
        <v>1.1900000000000008</v>
      </c>
      <c r="D123" s="9" t="e">
        <f t="shared" ca="1" si="2"/>
        <v>#NAME?</v>
      </c>
      <c r="G123">
        <v>1.1900000000000008</v>
      </c>
      <c r="H123">
        <v>0.74940000000000018</v>
      </c>
      <c r="I123" s="10">
        <v>0.64572000000000029</v>
      </c>
      <c r="J123" s="10">
        <v>0.56888000000000027</v>
      </c>
      <c r="K123" s="10">
        <v>0.4398000000000003</v>
      </c>
      <c r="L123" s="10">
        <v>0.39350000000000057</v>
      </c>
      <c r="M123">
        <v>0.30400000000000049</v>
      </c>
      <c r="N123">
        <v>6.4324324324324363E-4</v>
      </c>
    </row>
    <row r="124" spans="3:14" x14ac:dyDescent="0.2">
      <c r="C124">
        <f t="shared" si="3"/>
        <v>1.2000000000000008</v>
      </c>
      <c r="D124" s="9" t="e">
        <f t="shared" ca="1" si="2"/>
        <v>#NAME?</v>
      </c>
      <c r="G124">
        <v>1.2000000000000008</v>
      </c>
      <c r="H124">
        <v>0.75200000000000022</v>
      </c>
      <c r="I124" s="10">
        <v>0.64860000000000029</v>
      </c>
      <c r="J124" s="10">
        <v>0.57240000000000024</v>
      </c>
      <c r="K124" s="10">
        <v>0.44400000000000034</v>
      </c>
      <c r="L124" s="10">
        <v>0.40000000000000036</v>
      </c>
      <c r="M124">
        <v>0.31000000000000022</v>
      </c>
      <c r="N124">
        <v>6.4864864864864905E-4</v>
      </c>
    </row>
    <row r="125" spans="3:14" x14ac:dyDescent="0.2">
      <c r="C125">
        <f t="shared" si="3"/>
        <v>1.2100000000000009</v>
      </c>
      <c r="D125" s="9" t="e">
        <f t="shared" ca="1" si="2"/>
        <v>#NAME?</v>
      </c>
      <c r="G125">
        <v>1.2100000000000009</v>
      </c>
      <c r="H125">
        <v>0.75460000000000027</v>
      </c>
      <c r="I125" s="10">
        <v>0.65148000000000028</v>
      </c>
      <c r="J125" s="10">
        <v>0.57592000000000032</v>
      </c>
      <c r="K125" s="10">
        <v>0.44820000000000032</v>
      </c>
      <c r="L125" s="10">
        <v>0.40400000000000036</v>
      </c>
      <c r="M125">
        <v>0.31266666666666693</v>
      </c>
      <c r="N125">
        <v>6.5405405405405447E-4</v>
      </c>
    </row>
    <row r="126" spans="3:14" x14ac:dyDescent="0.2">
      <c r="C126">
        <f t="shared" si="3"/>
        <v>1.2200000000000009</v>
      </c>
      <c r="D126" s="9" t="e">
        <f t="shared" ca="1" si="2"/>
        <v>#NAME?</v>
      </c>
      <c r="G126">
        <v>1.2200000000000009</v>
      </c>
      <c r="H126">
        <v>0.75720000000000021</v>
      </c>
      <c r="I126" s="10">
        <v>0.65436000000000027</v>
      </c>
      <c r="J126" s="10">
        <v>0.57944000000000029</v>
      </c>
      <c r="K126" s="10">
        <v>0.45240000000000036</v>
      </c>
      <c r="L126" s="10">
        <v>0.40800000000000036</v>
      </c>
      <c r="M126">
        <v>0.31533333333333358</v>
      </c>
      <c r="N126">
        <v>6.5945945945945989E-4</v>
      </c>
    </row>
    <row r="127" spans="3:14" x14ac:dyDescent="0.2">
      <c r="C127">
        <f t="shared" si="3"/>
        <v>1.2300000000000009</v>
      </c>
      <c r="D127" s="9" t="e">
        <f t="shared" ca="1" si="2"/>
        <v>#NAME?</v>
      </c>
      <c r="G127">
        <v>1.2300000000000009</v>
      </c>
      <c r="H127">
        <v>0.75980000000000025</v>
      </c>
      <c r="I127" s="10">
        <v>0.65724000000000027</v>
      </c>
      <c r="J127" s="10">
        <v>0.58296000000000026</v>
      </c>
      <c r="K127" s="10">
        <v>0.45660000000000034</v>
      </c>
      <c r="L127" s="10">
        <v>0.41200000000000037</v>
      </c>
      <c r="M127">
        <v>0.31800000000000023</v>
      </c>
      <c r="N127">
        <v>6.6486486486486531E-4</v>
      </c>
    </row>
    <row r="128" spans="3:14" x14ac:dyDescent="0.2">
      <c r="C128">
        <f t="shared" si="3"/>
        <v>1.2400000000000009</v>
      </c>
      <c r="D128" s="9" t="e">
        <f t="shared" ca="1" si="2"/>
        <v>#NAME?</v>
      </c>
      <c r="G128">
        <v>1.2400000000000009</v>
      </c>
      <c r="H128">
        <v>0.76240000000000019</v>
      </c>
      <c r="I128" s="10">
        <v>0.66012000000000026</v>
      </c>
      <c r="J128" s="10">
        <v>0.58648000000000033</v>
      </c>
      <c r="K128" s="10">
        <v>0.46080000000000032</v>
      </c>
      <c r="L128" s="10">
        <v>0.41600000000000037</v>
      </c>
      <c r="M128">
        <v>0.32066666666666693</v>
      </c>
      <c r="N128">
        <v>6.7027027027027073E-4</v>
      </c>
    </row>
    <row r="129" spans="3:14" x14ac:dyDescent="0.2">
      <c r="C129">
        <f t="shared" si="3"/>
        <v>1.2500000000000009</v>
      </c>
      <c r="D129" s="9" t="e">
        <f t="shared" ca="1" si="2"/>
        <v>#NAME?</v>
      </c>
      <c r="G129">
        <v>1.2500000000000009</v>
      </c>
      <c r="H129">
        <v>0.76500000000000012</v>
      </c>
      <c r="I129" s="10">
        <v>0.66300000000000014</v>
      </c>
      <c r="J129" s="10">
        <v>0.59000000000000019</v>
      </c>
      <c r="K129" s="10">
        <v>0.46500000000000036</v>
      </c>
      <c r="L129" s="10">
        <v>0.42000000000000037</v>
      </c>
      <c r="M129">
        <v>0.32333333333333358</v>
      </c>
      <c r="N129">
        <v>6.7567567567567615E-4</v>
      </c>
    </row>
    <row r="130" spans="3:14" x14ac:dyDescent="0.2">
      <c r="C130">
        <f t="shared" si="3"/>
        <v>1.2600000000000009</v>
      </c>
      <c r="D130" s="9" t="e">
        <f t="shared" ca="1" si="2"/>
        <v>#NAME?</v>
      </c>
      <c r="G130">
        <v>1.2600000000000009</v>
      </c>
      <c r="H130">
        <v>0.76640000000000019</v>
      </c>
      <c r="I130" s="10">
        <v>0.66484000000000021</v>
      </c>
      <c r="J130" s="10">
        <v>0.59220000000000017</v>
      </c>
      <c r="K130" s="10">
        <v>0.46920000000000034</v>
      </c>
      <c r="L130" s="10">
        <v>0.42400000000000038</v>
      </c>
      <c r="M130">
        <v>0.32600000000000023</v>
      </c>
      <c r="N130">
        <v>6.8108108108108157E-4</v>
      </c>
    </row>
    <row r="131" spans="3:14" x14ac:dyDescent="0.2">
      <c r="C131">
        <f t="shared" si="3"/>
        <v>1.2700000000000009</v>
      </c>
      <c r="D131" s="9" t="e">
        <f t="shared" ca="1" si="2"/>
        <v>#NAME?</v>
      </c>
      <c r="G131">
        <v>1.2700000000000009</v>
      </c>
      <c r="H131">
        <v>0.76780000000000015</v>
      </c>
      <c r="I131" s="10">
        <v>0.66668000000000016</v>
      </c>
      <c r="J131" s="10">
        <v>0.59440000000000015</v>
      </c>
      <c r="K131" s="10">
        <v>0.47340000000000032</v>
      </c>
      <c r="L131" s="10">
        <v>0.42800000000000038</v>
      </c>
      <c r="M131">
        <v>0.32866666666666688</v>
      </c>
      <c r="N131">
        <v>6.8648648648648699E-4</v>
      </c>
    </row>
    <row r="132" spans="3:14" x14ac:dyDescent="0.2">
      <c r="C132">
        <f t="shared" si="3"/>
        <v>1.2800000000000009</v>
      </c>
      <c r="D132" s="9" t="e">
        <f t="shared" ref="D132:D195" ca="1" si="4">smrLinInterp(C132,Int,Cint)</f>
        <v>#NAME?</v>
      </c>
      <c r="G132">
        <v>1.2800000000000009</v>
      </c>
      <c r="H132">
        <v>0.76920000000000011</v>
      </c>
      <c r="I132" s="10">
        <v>0.66852000000000023</v>
      </c>
      <c r="J132" s="10">
        <v>0.59660000000000013</v>
      </c>
      <c r="K132" s="10">
        <v>0.47760000000000036</v>
      </c>
      <c r="L132" s="10">
        <v>0.43200000000000038</v>
      </c>
      <c r="M132">
        <v>0.33133333333333359</v>
      </c>
      <c r="N132">
        <v>6.9189189189189241E-4</v>
      </c>
    </row>
    <row r="133" spans="3:14" x14ac:dyDescent="0.2">
      <c r="C133">
        <f t="shared" si="3"/>
        <v>1.2900000000000009</v>
      </c>
      <c r="D133" s="9" t="e">
        <f t="shared" ca="1" si="4"/>
        <v>#NAME?</v>
      </c>
      <c r="G133">
        <v>1.2900000000000009</v>
      </c>
      <c r="H133">
        <v>0.77060000000000017</v>
      </c>
      <c r="I133" s="10">
        <v>0.67036000000000018</v>
      </c>
      <c r="J133" s="10">
        <v>0.59880000000000022</v>
      </c>
      <c r="K133" s="10">
        <v>0.48180000000000034</v>
      </c>
      <c r="L133" s="10">
        <v>0.43600000000000039</v>
      </c>
      <c r="M133">
        <v>0.33400000000000024</v>
      </c>
      <c r="N133">
        <v>6.9729729729729783E-4</v>
      </c>
    </row>
    <row r="134" spans="3:14" x14ac:dyDescent="0.2">
      <c r="C134">
        <f t="shared" ref="C134:C197" si="5">+C133+0.01</f>
        <v>1.3000000000000009</v>
      </c>
      <c r="D134" s="9" t="e">
        <f t="shared" ca="1" si="4"/>
        <v>#NAME?</v>
      </c>
      <c r="G134">
        <v>1.3000000000000009</v>
      </c>
      <c r="H134">
        <v>0.77200000000000013</v>
      </c>
      <c r="I134" s="10">
        <v>0.67220000000000024</v>
      </c>
      <c r="J134" s="10">
        <v>0.6010000000000002</v>
      </c>
      <c r="K134" s="10">
        <v>0.48600000000000038</v>
      </c>
      <c r="L134" s="10">
        <v>0.44000000000000039</v>
      </c>
      <c r="M134">
        <v>0.33666666666666689</v>
      </c>
      <c r="N134">
        <v>7.0270270270270314E-4</v>
      </c>
    </row>
    <row r="135" spans="3:14" x14ac:dyDescent="0.2">
      <c r="C135">
        <f t="shared" si="5"/>
        <v>1.3100000000000009</v>
      </c>
      <c r="D135" s="9" t="e">
        <f t="shared" ca="1" si="4"/>
        <v>#NAME?</v>
      </c>
      <c r="G135">
        <v>1.3100000000000009</v>
      </c>
      <c r="H135">
        <v>0.7734000000000002</v>
      </c>
      <c r="I135" s="10">
        <v>0.67404000000000019</v>
      </c>
      <c r="J135" s="10">
        <v>0.60320000000000018</v>
      </c>
      <c r="K135" s="10">
        <v>0.49020000000000036</v>
      </c>
      <c r="L135" s="10">
        <v>0.44400000000000039</v>
      </c>
      <c r="M135">
        <v>0.3393333333333336</v>
      </c>
      <c r="N135">
        <v>7.0810810810810856E-4</v>
      </c>
    </row>
    <row r="136" spans="3:14" x14ac:dyDescent="0.2">
      <c r="C136">
        <f t="shared" si="5"/>
        <v>1.320000000000001</v>
      </c>
      <c r="D136" s="9" t="e">
        <f t="shared" ca="1" si="4"/>
        <v>#NAME?</v>
      </c>
      <c r="G136">
        <v>1.320000000000001</v>
      </c>
      <c r="H136">
        <v>0.77480000000000016</v>
      </c>
      <c r="I136" s="10">
        <v>0.67588000000000015</v>
      </c>
      <c r="J136" s="10">
        <v>0.60540000000000016</v>
      </c>
      <c r="K136" s="10">
        <v>0.49440000000000034</v>
      </c>
      <c r="L136" s="10">
        <v>0.4480000000000004</v>
      </c>
      <c r="M136">
        <v>0.34200000000000025</v>
      </c>
      <c r="N136">
        <v>7.1351351351351398E-4</v>
      </c>
    </row>
    <row r="137" spans="3:14" x14ac:dyDescent="0.2">
      <c r="C137">
        <f t="shared" si="5"/>
        <v>1.330000000000001</v>
      </c>
      <c r="D137" s="9" t="e">
        <f t="shared" ca="1" si="4"/>
        <v>#NAME?</v>
      </c>
      <c r="G137">
        <v>1.330000000000001</v>
      </c>
      <c r="H137">
        <v>0.77620000000000011</v>
      </c>
      <c r="I137" s="10">
        <v>0.67772000000000021</v>
      </c>
      <c r="J137" s="10">
        <v>0.60760000000000025</v>
      </c>
      <c r="K137" s="10">
        <v>0.49860000000000038</v>
      </c>
      <c r="L137" s="10">
        <v>0.4520000000000004</v>
      </c>
      <c r="M137">
        <v>0.3446666666666669</v>
      </c>
      <c r="N137">
        <v>7.189189189189194E-4</v>
      </c>
    </row>
    <row r="138" spans="3:14" x14ac:dyDescent="0.2">
      <c r="C138">
        <f t="shared" si="5"/>
        <v>1.340000000000001</v>
      </c>
      <c r="D138" s="9" t="e">
        <f t="shared" ca="1" si="4"/>
        <v>#NAME?</v>
      </c>
      <c r="G138">
        <v>1.340000000000001</v>
      </c>
      <c r="H138">
        <v>0.77760000000000018</v>
      </c>
      <c r="I138" s="10">
        <v>0.67956000000000016</v>
      </c>
      <c r="J138" s="10">
        <v>0.60980000000000023</v>
      </c>
      <c r="K138" s="10">
        <v>0.50280000000000036</v>
      </c>
      <c r="L138" s="10">
        <v>0.45600000000000041</v>
      </c>
      <c r="M138">
        <v>0.3473333333333336</v>
      </c>
      <c r="N138">
        <v>7.2432432432432481E-4</v>
      </c>
    </row>
    <row r="139" spans="3:14" x14ac:dyDescent="0.2">
      <c r="C139">
        <f t="shared" si="5"/>
        <v>1.350000000000001</v>
      </c>
      <c r="D139" s="9" t="e">
        <f t="shared" ca="1" si="4"/>
        <v>#NAME?</v>
      </c>
      <c r="G139">
        <v>1.350000000000001</v>
      </c>
      <c r="H139">
        <v>0.77900000000000014</v>
      </c>
      <c r="I139" s="10">
        <v>0.68140000000000023</v>
      </c>
      <c r="J139" s="10">
        <v>0.61200000000000021</v>
      </c>
      <c r="K139" s="10">
        <v>0.50700000000000034</v>
      </c>
      <c r="L139" s="10">
        <v>0.46000000000000041</v>
      </c>
      <c r="M139">
        <v>0.35000000000000026</v>
      </c>
      <c r="N139">
        <v>7.2972972972973023E-4</v>
      </c>
    </row>
    <row r="140" spans="3:14" x14ac:dyDescent="0.2">
      <c r="C140">
        <f t="shared" si="5"/>
        <v>1.360000000000001</v>
      </c>
      <c r="D140" s="9" t="e">
        <f t="shared" ca="1" si="4"/>
        <v>#NAME?</v>
      </c>
      <c r="G140">
        <v>1.360000000000001</v>
      </c>
      <c r="H140">
        <v>0.7804000000000002</v>
      </c>
      <c r="I140" s="10">
        <v>0.68324000000000018</v>
      </c>
      <c r="J140" s="10">
        <v>0.61420000000000019</v>
      </c>
      <c r="K140" s="10">
        <v>0.51120000000000032</v>
      </c>
      <c r="L140" s="10">
        <v>0.46400000000000041</v>
      </c>
      <c r="M140">
        <v>0.35266666666666691</v>
      </c>
      <c r="N140">
        <v>7.3513513513513565E-4</v>
      </c>
    </row>
    <row r="141" spans="3:14" x14ac:dyDescent="0.2">
      <c r="C141">
        <f t="shared" si="5"/>
        <v>1.370000000000001</v>
      </c>
      <c r="D141" s="9" t="e">
        <f t="shared" ca="1" si="4"/>
        <v>#NAME?</v>
      </c>
      <c r="G141">
        <v>1.370000000000001</v>
      </c>
      <c r="H141">
        <v>0.78180000000000016</v>
      </c>
      <c r="I141" s="10">
        <v>0.68508000000000013</v>
      </c>
      <c r="J141" s="10">
        <v>0.61640000000000017</v>
      </c>
      <c r="K141" s="10">
        <v>0.51540000000000041</v>
      </c>
      <c r="L141" s="10">
        <v>0.46800000000000042</v>
      </c>
      <c r="M141">
        <v>0.35533333333333361</v>
      </c>
      <c r="N141">
        <v>7.4054054054054107E-4</v>
      </c>
    </row>
    <row r="142" spans="3:14" x14ac:dyDescent="0.2">
      <c r="C142">
        <f t="shared" si="5"/>
        <v>1.380000000000001</v>
      </c>
      <c r="D142" s="9" t="e">
        <f t="shared" ca="1" si="4"/>
        <v>#NAME?</v>
      </c>
      <c r="G142">
        <v>1.380000000000001</v>
      </c>
      <c r="H142">
        <v>0.78320000000000012</v>
      </c>
      <c r="I142" s="10">
        <v>0.6869200000000002</v>
      </c>
      <c r="J142" s="10">
        <v>0.61860000000000026</v>
      </c>
      <c r="K142" s="10">
        <v>0.51960000000000039</v>
      </c>
      <c r="L142" s="10">
        <v>0.47200000000000042</v>
      </c>
      <c r="M142">
        <v>0.35800000000000026</v>
      </c>
      <c r="N142">
        <v>7.4594594594594649E-4</v>
      </c>
    </row>
    <row r="143" spans="3:14" x14ac:dyDescent="0.2">
      <c r="C143">
        <f t="shared" si="5"/>
        <v>1.390000000000001</v>
      </c>
      <c r="D143" s="9" t="e">
        <f t="shared" ca="1" si="4"/>
        <v>#NAME?</v>
      </c>
      <c r="G143">
        <v>1.390000000000001</v>
      </c>
      <c r="H143">
        <v>0.78460000000000019</v>
      </c>
      <c r="I143" s="10">
        <v>0.68876000000000015</v>
      </c>
      <c r="J143" s="10">
        <v>0.62080000000000024</v>
      </c>
      <c r="K143" s="10">
        <v>0.52380000000000038</v>
      </c>
      <c r="L143" s="10">
        <v>0.47600000000000042</v>
      </c>
      <c r="M143">
        <v>0.36066666666666691</v>
      </c>
      <c r="N143">
        <v>7.5135135135135191E-4</v>
      </c>
    </row>
    <row r="144" spans="3:14" x14ac:dyDescent="0.2">
      <c r="C144">
        <f t="shared" si="5"/>
        <v>1.400000000000001</v>
      </c>
      <c r="D144" s="9" t="e">
        <f t="shared" ca="1" si="4"/>
        <v>#NAME?</v>
      </c>
      <c r="G144">
        <v>1.400000000000001</v>
      </c>
      <c r="H144">
        <v>0.78600000000000014</v>
      </c>
      <c r="I144" s="10">
        <v>0.69060000000000021</v>
      </c>
      <c r="J144" s="10">
        <v>0.62300000000000022</v>
      </c>
      <c r="K144" s="10">
        <v>0.52800000000000036</v>
      </c>
      <c r="L144" s="10">
        <v>0.48000000000000043</v>
      </c>
      <c r="M144">
        <v>0.36333333333333362</v>
      </c>
      <c r="N144">
        <v>7.5675675675675733E-4</v>
      </c>
    </row>
    <row r="145" spans="3:14" x14ac:dyDescent="0.2">
      <c r="C145">
        <f t="shared" si="5"/>
        <v>1.410000000000001</v>
      </c>
      <c r="D145" s="9" t="e">
        <f t="shared" ca="1" si="4"/>
        <v>#NAME?</v>
      </c>
      <c r="G145">
        <v>1.410000000000001</v>
      </c>
      <c r="H145">
        <v>0.78740000000000021</v>
      </c>
      <c r="I145" s="10">
        <v>0.69244000000000017</v>
      </c>
      <c r="J145" s="10">
        <v>0.6252000000000002</v>
      </c>
      <c r="K145" s="10">
        <v>0.53220000000000034</v>
      </c>
      <c r="L145" s="10">
        <v>0.48400000000000043</v>
      </c>
      <c r="M145">
        <v>0.36600000000000027</v>
      </c>
      <c r="N145">
        <v>7.6216216216216275E-4</v>
      </c>
    </row>
    <row r="146" spans="3:14" x14ac:dyDescent="0.2">
      <c r="C146">
        <f t="shared" si="5"/>
        <v>1.420000000000001</v>
      </c>
      <c r="D146" s="9" t="e">
        <f t="shared" ca="1" si="4"/>
        <v>#NAME?</v>
      </c>
      <c r="G146">
        <v>1.420000000000001</v>
      </c>
      <c r="H146">
        <v>0.78880000000000017</v>
      </c>
      <c r="I146" s="10">
        <v>0.69428000000000023</v>
      </c>
      <c r="J146" s="10">
        <v>0.62740000000000018</v>
      </c>
      <c r="K146" s="10">
        <v>0.53640000000000043</v>
      </c>
      <c r="L146" s="10">
        <v>0.48800000000000043</v>
      </c>
      <c r="M146">
        <v>0.36866666666666692</v>
      </c>
      <c r="N146">
        <v>7.6756756756756806E-4</v>
      </c>
    </row>
    <row r="147" spans="3:14" x14ac:dyDescent="0.2">
      <c r="C147">
        <f t="shared" si="5"/>
        <v>1.430000000000001</v>
      </c>
      <c r="D147" s="9" t="e">
        <f t="shared" ca="1" si="4"/>
        <v>#NAME?</v>
      </c>
      <c r="G147">
        <v>1.430000000000001</v>
      </c>
      <c r="H147">
        <v>0.79020000000000024</v>
      </c>
      <c r="I147" s="10">
        <v>0.69612000000000018</v>
      </c>
      <c r="J147" s="10">
        <v>0.62960000000000027</v>
      </c>
      <c r="K147" s="10">
        <v>0.54060000000000041</v>
      </c>
      <c r="L147" s="10">
        <v>0.49200000000000044</v>
      </c>
      <c r="M147">
        <v>0.37083333333333351</v>
      </c>
      <c r="N147">
        <v>7.7297297297297348E-4</v>
      </c>
    </row>
    <row r="148" spans="3:14" x14ac:dyDescent="0.2">
      <c r="C148">
        <f t="shared" si="5"/>
        <v>1.4400000000000011</v>
      </c>
      <c r="D148" s="9" t="e">
        <f t="shared" ca="1" si="4"/>
        <v>#NAME?</v>
      </c>
      <c r="G148">
        <v>1.4400000000000011</v>
      </c>
      <c r="H148">
        <v>0.79160000000000019</v>
      </c>
      <c r="I148" s="10">
        <v>0.69796000000000014</v>
      </c>
      <c r="J148" s="10">
        <v>0.63180000000000025</v>
      </c>
      <c r="K148" s="10">
        <v>0.5448000000000004</v>
      </c>
      <c r="L148" s="10">
        <v>0.49600000000000044</v>
      </c>
      <c r="M148">
        <v>0.37250000000000016</v>
      </c>
      <c r="N148">
        <v>7.783783783783789E-4</v>
      </c>
    </row>
    <row r="149" spans="3:14" x14ac:dyDescent="0.2">
      <c r="C149">
        <f t="shared" si="5"/>
        <v>1.4500000000000011</v>
      </c>
      <c r="D149" s="9" t="e">
        <f t="shared" ca="1" si="4"/>
        <v>#NAME?</v>
      </c>
      <c r="G149">
        <v>1.4500000000000011</v>
      </c>
      <c r="H149">
        <v>0.79300000000000015</v>
      </c>
      <c r="I149" s="10">
        <v>0.6998000000000002</v>
      </c>
      <c r="J149" s="10">
        <v>0.63400000000000023</v>
      </c>
      <c r="K149" s="10">
        <v>0.54900000000000038</v>
      </c>
      <c r="L149" s="10">
        <v>0.50000000000000022</v>
      </c>
      <c r="M149">
        <v>0.37416666666666681</v>
      </c>
      <c r="N149">
        <v>7.8378378378378432E-4</v>
      </c>
    </row>
    <row r="150" spans="3:14" x14ac:dyDescent="0.2">
      <c r="C150">
        <f t="shared" si="5"/>
        <v>1.4600000000000011</v>
      </c>
      <c r="D150" s="9" t="e">
        <f t="shared" ca="1" si="4"/>
        <v>#NAME?</v>
      </c>
      <c r="G150">
        <v>1.4600000000000011</v>
      </c>
      <c r="H150">
        <v>0.79440000000000022</v>
      </c>
      <c r="I150" s="10">
        <v>0.70164000000000015</v>
      </c>
      <c r="J150" s="10">
        <v>0.63620000000000021</v>
      </c>
      <c r="K150" s="10">
        <v>0.55320000000000036</v>
      </c>
      <c r="L150" s="10">
        <v>0.50208333333333355</v>
      </c>
      <c r="M150">
        <v>0.37583333333333352</v>
      </c>
      <c r="N150">
        <v>7.8918918918918974E-4</v>
      </c>
    </row>
    <row r="151" spans="3:14" x14ac:dyDescent="0.2">
      <c r="C151">
        <f t="shared" si="5"/>
        <v>1.4700000000000011</v>
      </c>
      <c r="D151" s="9" t="e">
        <f t="shared" ca="1" si="4"/>
        <v>#NAME?</v>
      </c>
      <c r="G151">
        <v>1.4700000000000011</v>
      </c>
      <c r="H151">
        <v>0.79580000000000017</v>
      </c>
      <c r="I151" s="10">
        <v>0.70348000000000022</v>
      </c>
      <c r="J151" s="10">
        <v>0.6384000000000003</v>
      </c>
      <c r="K151" s="10">
        <v>0.55740000000000045</v>
      </c>
      <c r="L151" s="10">
        <v>0.50416666666666687</v>
      </c>
      <c r="M151">
        <v>0.37750000000000017</v>
      </c>
      <c r="N151">
        <v>7.9459459459459516E-4</v>
      </c>
    </row>
    <row r="152" spans="3:14" x14ac:dyDescent="0.2">
      <c r="C152">
        <f t="shared" si="5"/>
        <v>1.4800000000000011</v>
      </c>
      <c r="D152" s="9" t="e">
        <f t="shared" ca="1" si="4"/>
        <v>#NAME?</v>
      </c>
      <c r="G152">
        <v>1.4800000000000011</v>
      </c>
      <c r="H152">
        <v>0.79720000000000024</v>
      </c>
      <c r="I152" s="10">
        <v>0.70532000000000017</v>
      </c>
      <c r="J152" s="10">
        <v>0.64060000000000028</v>
      </c>
      <c r="K152" s="10">
        <v>0.56160000000000043</v>
      </c>
      <c r="L152" s="10">
        <v>0.5062500000000002</v>
      </c>
      <c r="M152">
        <v>0.37916666666666682</v>
      </c>
      <c r="N152">
        <v>8.0000000000000058E-4</v>
      </c>
    </row>
    <row r="153" spans="3:14" x14ac:dyDescent="0.2">
      <c r="C153">
        <f t="shared" si="5"/>
        <v>1.4900000000000011</v>
      </c>
      <c r="D153" s="9" t="e">
        <f t="shared" ca="1" si="4"/>
        <v>#NAME?</v>
      </c>
      <c r="G153">
        <v>1.4900000000000011</v>
      </c>
      <c r="H153">
        <v>0.7986000000000002</v>
      </c>
      <c r="I153" s="10">
        <v>0.70716000000000012</v>
      </c>
      <c r="J153" s="10">
        <v>0.64280000000000026</v>
      </c>
      <c r="K153" s="10">
        <v>0.56580000000000041</v>
      </c>
      <c r="L153" s="10">
        <v>0.50833333333333353</v>
      </c>
      <c r="M153">
        <v>0.38083333333333352</v>
      </c>
      <c r="N153">
        <v>8.05405405405406E-4</v>
      </c>
    </row>
    <row r="154" spans="3:14" x14ac:dyDescent="0.2">
      <c r="C154">
        <f t="shared" si="5"/>
        <v>1.5000000000000011</v>
      </c>
      <c r="D154" s="9" t="e">
        <f t="shared" ca="1" si="4"/>
        <v>#NAME?</v>
      </c>
      <c r="G154">
        <v>1.5000000000000011</v>
      </c>
      <c r="H154">
        <v>0.80000000000000016</v>
      </c>
      <c r="I154" s="10">
        <v>0.70900000000000007</v>
      </c>
      <c r="J154" s="10">
        <v>0.64500000000000013</v>
      </c>
      <c r="K154" s="10">
        <v>0.57000000000000017</v>
      </c>
      <c r="L154" s="10">
        <v>0.51041666666666696</v>
      </c>
      <c r="M154">
        <v>0.38250000000000017</v>
      </c>
      <c r="N154">
        <v>8.1081081081081142E-4</v>
      </c>
    </row>
    <row r="155" spans="3:14" x14ac:dyDescent="0.2">
      <c r="C155">
        <f t="shared" si="5"/>
        <v>1.5100000000000011</v>
      </c>
      <c r="D155" s="9" t="e">
        <f t="shared" ca="1" si="4"/>
        <v>#NAME?</v>
      </c>
      <c r="G155">
        <v>1.5100000000000011</v>
      </c>
      <c r="H155">
        <v>0.80112000000000017</v>
      </c>
      <c r="I155" s="10">
        <v>0.71006000000000014</v>
      </c>
      <c r="J155" s="10">
        <v>0.64628000000000019</v>
      </c>
      <c r="K155" s="10">
        <v>0.57154000000000016</v>
      </c>
      <c r="L155" s="10">
        <v>0.51250000000000029</v>
      </c>
      <c r="M155">
        <v>0.38416666666666682</v>
      </c>
      <c r="N155">
        <v>8.1621621621621684E-4</v>
      </c>
    </row>
    <row r="156" spans="3:14" x14ac:dyDescent="0.2">
      <c r="C156">
        <f t="shared" si="5"/>
        <v>1.5200000000000011</v>
      </c>
      <c r="D156" s="9" t="e">
        <f t="shared" ca="1" si="4"/>
        <v>#NAME?</v>
      </c>
      <c r="G156">
        <v>1.5200000000000011</v>
      </c>
      <c r="H156">
        <v>0.80224000000000018</v>
      </c>
      <c r="I156" s="10">
        <v>0.71112000000000009</v>
      </c>
      <c r="J156" s="10">
        <v>0.64756000000000014</v>
      </c>
      <c r="K156" s="10">
        <v>0.57308000000000014</v>
      </c>
      <c r="L156" s="10">
        <v>0.51458333333333361</v>
      </c>
      <c r="M156">
        <v>0.38583333333333353</v>
      </c>
      <c r="N156">
        <v>8.2162162162162226E-4</v>
      </c>
    </row>
    <row r="157" spans="3:14" x14ac:dyDescent="0.2">
      <c r="C157">
        <f t="shared" si="5"/>
        <v>1.5300000000000011</v>
      </c>
      <c r="D157" s="9" t="e">
        <f t="shared" ca="1" si="4"/>
        <v>#NAME?</v>
      </c>
      <c r="G157">
        <v>1.5300000000000011</v>
      </c>
      <c r="H157">
        <v>0.80336000000000019</v>
      </c>
      <c r="I157" s="10">
        <v>0.71218000000000004</v>
      </c>
      <c r="J157" s="10">
        <v>0.64884000000000019</v>
      </c>
      <c r="K157" s="10">
        <v>0.57462000000000013</v>
      </c>
      <c r="L157" s="10">
        <v>0.51666666666666694</v>
      </c>
      <c r="M157">
        <v>0.38750000000000018</v>
      </c>
      <c r="N157">
        <v>8.2702702702702757E-4</v>
      </c>
    </row>
    <row r="158" spans="3:14" x14ac:dyDescent="0.2">
      <c r="C158">
        <f t="shared" si="5"/>
        <v>1.5400000000000011</v>
      </c>
      <c r="D158" s="9" t="e">
        <f t="shared" ca="1" si="4"/>
        <v>#NAME?</v>
      </c>
      <c r="G158">
        <v>1.5400000000000011</v>
      </c>
      <c r="H158">
        <v>0.80448000000000019</v>
      </c>
      <c r="I158" s="10">
        <v>0.7132400000000001</v>
      </c>
      <c r="J158" s="10">
        <v>0.65012000000000014</v>
      </c>
      <c r="K158" s="10">
        <v>0.57616000000000012</v>
      </c>
      <c r="L158" s="10">
        <v>0.51875000000000027</v>
      </c>
      <c r="M158">
        <v>0.38916666666666683</v>
      </c>
      <c r="N158">
        <v>8.3243243243243299E-4</v>
      </c>
    </row>
    <row r="159" spans="3:14" x14ac:dyDescent="0.2">
      <c r="C159">
        <f t="shared" si="5"/>
        <v>1.5500000000000012</v>
      </c>
      <c r="D159" s="9" t="e">
        <f t="shared" ca="1" si="4"/>
        <v>#NAME?</v>
      </c>
      <c r="G159">
        <v>1.5500000000000012</v>
      </c>
      <c r="H159">
        <v>0.8056000000000002</v>
      </c>
      <c r="I159" s="10">
        <v>0.71430000000000005</v>
      </c>
      <c r="J159" s="10">
        <v>0.6514000000000002</v>
      </c>
      <c r="K159" s="10">
        <v>0.5777000000000001</v>
      </c>
      <c r="L159" s="10">
        <v>0.52083333333333359</v>
      </c>
      <c r="M159">
        <v>0.39083333333333353</v>
      </c>
      <c r="N159">
        <v>8.3783783783783841E-4</v>
      </c>
    </row>
    <row r="160" spans="3:14" x14ac:dyDescent="0.2">
      <c r="C160">
        <f t="shared" si="5"/>
        <v>1.5600000000000012</v>
      </c>
      <c r="D160" s="9" t="e">
        <f t="shared" ca="1" si="4"/>
        <v>#NAME?</v>
      </c>
      <c r="G160">
        <v>1.5600000000000012</v>
      </c>
      <c r="H160">
        <v>0.8067200000000001</v>
      </c>
      <c r="I160" s="10">
        <v>0.71536000000000011</v>
      </c>
      <c r="J160" s="10">
        <v>0.65268000000000015</v>
      </c>
      <c r="K160" s="10">
        <v>0.57924000000000009</v>
      </c>
      <c r="L160" s="10">
        <v>0.52291666666666692</v>
      </c>
      <c r="M160">
        <v>0.39250000000000018</v>
      </c>
      <c r="N160">
        <v>8.4324324324324383E-4</v>
      </c>
    </row>
    <row r="161" spans="3:14" x14ac:dyDescent="0.2">
      <c r="C161">
        <f t="shared" si="5"/>
        <v>1.5700000000000012</v>
      </c>
      <c r="D161" s="9" t="e">
        <f t="shared" ca="1" si="4"/>
        <v>#NAME?</v>
      </c>
      <c r="G161">
        <v>1.5700000000000012</v>
      </c>
      <c r="H161">
        <v>0.80784000000000011</v>
      </c>
      <c r="I161" s="10">
        <v>0.71642000000000006</v>
      </c>
      <c r="J161" s="10">
        <v>0.65396000000000021</v>
      </c>
      <c r="K161" s="10">
        <v>0.58078000000000018</v>
      </c>
      <c r="L161" s="10">
        <v>0.52500000000000024</v>
      </c>
      <c r="M161">
        <v>0.39416666666666683</v>
      </c>
      <c r="N161">
        <v>8.4864864864864925E-4</v>
      </c>
    </row>
    <row r="162" spans="3:14" x14ac:dyDescent="0.2">
      <c r="C162">
        <f t="shared" si="5"/>
        <v>1.5800000000000012</v>
      </c>
      <c r="D162" s="9" t="e">
        <f t="shared" ca="1" si="4"/>
        <v>#NAME?</v>
      </c>
      <c r="G162">
        <v>1.5800000000000012</v>
      </c>
      <c r="H162">
        <v>0.80896000000000012</v>
      </c>
      <c r="I162" s="10">
        <v>0.71748000000000012</v>
      </c>
      <c r="J162" s="10">
        <v>0.65524000000000016</v>
      </c>
      <c r="K162" s="10">
        <v>0.58232000000000017</v>
      </c>
      <c r="L162" s="10">
        <v>0.52708333333333357</v>
      </c>
      <c r="M162">
        <v>0.39583333333333348</v>
      </c>
      <c r="N162">
        <v>8.5405405405405467E-4</v>
      </c>
    </row>
    <row r="163" spans="3:14" x14ac:dyDescent="0.2">
      <c r="C163">
        <f t="shared" si="5"/>
        <v>1.5900000000000012</v>
      </c>
      <c r="D163" s="9" t="e">
        <f t="shared" ca="1" si="4"/>
        <v>#NAME?</v>
      </c>
      <c r="G163">
        <v>1.5900000000000012</v>
      </c>
      <c r="H163">
        <v>0.81008000000000013</v>
      </c>
      <c r="I163" s="10">
        <v>0.71854000000000007</v>
      </c>
      <c r="J163" s="10">
        <v>0.65652000000000021</v>
      </c>
      <c r="K163" s="10">
        <v>0.58386000000000016</v>
      </c>
      <c r="L163" s="10">
        <v>0.5291666666666669</v>
      </c>
      <c r="M163">
        <v>0.39750000000000019</v>
      </c>
      <c r="N163">
        <v>8.5945945945946009E-4</v>
      </c>
    </row>
    <row r="164" spans="3:14" x14ac:dyDescent="0.2">
      <c r="C164">
        <f t="shared" si="5"/>
        <v>1.6000000000000012</v>
      </c>
      <c r="D164" s="9" t="e">
        <f t="shared" ca="1" si="4"/>
        <v>#NAME?</v>
      </c>
      <c r="G164">
        <v>1.6000000000000012</v>
      </c>
      <c r="H164">
        <v>0.81120000000000014</v>
      </c>
      <c r="I164" s="10">
        <v>0.71960000000000013</v>
      </c>
      <c r="J164" s="10">
        <v>0.65780000000000016</v>
      </c>
      <c r="K164" s="10">
        <v>0.58540000000000014</v>
      </c>
      <c r="L164" s="10">
        <v>0.53125000000000033</v>
      </c>
      <c r="M164">
        <v>0.39916666666666684</v>
      </c>
      <c r="N164">
        <v>8.6486486486486551E-4</v>
      </c>
    </row>
    <row r="165" spans="3:14" x14ac:dyDescent="0.2">
      <c r="C165">
        <f t="shared" si="5"/>
        <v>1.6100000000000012</v>
      </c>
      <c r="D165" s="9" t="e">
        <f t="shared" ca="1" si="4"/>
        <v>#NAME?</v>
      </c>
      <c r="G165">
        <v>1.6100000000000012</v>
      </c>
      <c r="H165">
        <v>0.81232000000000015</v>
      </c>
      <c r="I165" s="10">
        <v>0.72066000000000008</v>
      </c>
      <c r="J165" s="10">
        <v>0.65908000000000022</v>
      </c>
      <c r="K165" s="10">
        <v>0.58694000000000013</v>
      </c>
      <c r="L165" s="10">
        <v>0.53333333333333366</v>
      </c>
      <c r="M165">
        <v>0.40083333333333349</v>
      </c>
      <c r="N165">
        <v>8.7027027027027093E-4</v>
      </c>
    </row>
    <row r="166" spans="3:14" x14ac:dyDescent="0.2">
      <c r="C166">
        <f t="shared" si="5"/>
        <v>1.6200000000000012</v>
      </c>
      <c r="D166" s="9" t="e">
        <f t="shared" ca="1" si="4"/>
        <v>#NAME?</v>
      </c>
      <c r="G166">
        <v>1.6200000000000012</v>
      </c>
      <c r="H166">
        <v>0.81344000000000016</v>
      </c>
      <c r="I166" s="10">
        <v>0.72172000000000014</v>
      </c>
      <c r="J166" s="10">
        <v>0.66036000000000017</v>
      </c>
      <c r="K166" s="10">
        <v>0.58848000000000011</v>
      </c>
      <c r="L166" s="10">
        <v>0.53541666666666698</v>
      </c>
      <c r="M166">
        <v>0.40250000000000019</v>
      </c>
      <c r="N166">
        <v>8.7567567567567635E-4</v>
      </c>
    </row>
    <row r="167" spans="3:14" x14ac:dyDescent="0.2">
      <c r="C167">
        <f t="shared" si="5"/>
        <v>1.6300000000000012</v>
      </c>
      <c r="D167" s="9" t="e">
        <f t="shared" ca="1" si="4"/>
        <v>#NAME?</v>
      </c>
      <c r="G167">
        <v>1.6300000000000012</v>
      </c>
      <c r="H167">
        <v>0.81456000000000017</v>
      </c>
      <c r="I167" s="10">
        <v>0.72278000000000009</v>
      </c>
      <c r="J167" s="10">
        <v>0.66164000000000023</v>
      </c>
      <c r="K167" s="10">
        <v>0.59002000000000021</v>
      </c>
      <c r="L167" s="10">
        <v>0.53750000000000031</v>
      </c>
      <c r="M167">
        <v>0.40416666666666684</v>
      </c>
      <c r="N167">
        <v>8.8108108108108177E-4</v>
      </c>
    </row>
    <row r="168" spans="3:14" x14ac:dyDescent="0.2">
      <c r="C168">
        <f t="shared" si="5"/>
        <v>1.6400000000000012</v>
      </c>
      <c r="D168" s="9" t="e">
        <f t="shared" ca="1" si="4"/>
        <v>#NAME?</v>
      </c>
      <c r="G168">
        <v>1.6400000000000012</v>
      </c>
      <c r="H168">
        <v>0.81568000000000018</v>
      </c>
      <c r="I168" s="10">
        <v>0.72384000000000015</v>
      </c>
      <c r="J168" s="10">
        <v>0.66292000000000018</v>
      </c>
      <c r="K168" s="10">
        <v>0.5915600000000002</v>
      </c>
      <c r="L168" s="10">
        <v>0.53958333333333364</v>
      </c>
      <c r="M168">
        <v>0.40583333333333349</v>
      </c>
      <c r="N168">
        <v>8.8648648648648708E-4</v>
      </c>
    </row>
    <row r="169" spans="3:14" x14ac:dyDescent="0.2">
      <c r="C169">
        <f t="shared" si="5"/>
        <v>1.6500000000000012</v>
      </c>
      <c r="D169" s="9" t="e">
        <f t="shared" ca="1" si="4"/>
        <v>#NAME?</v>
      </c>
      <c r="G169">
        <v>1.6500000000000012</v>
      </c>
      <c r="H169">
        <v>0.81680000000000008</v>
      </c>
      <c r="I169" s="10">
        <v>0.7249000000000001</v>
      </c>
      <c r="J169" s="10">
        <v>0.66420000000000023</v>
      </c>
      <c r="K169" s="10">
        <v>0.59310000000000018</v>
      </c>
      <c r="L169" s="10">
        <v>0.54166666666666696</v>
      </c>
      <c r="M169">
        <v>0.4075000000000002</v>
      </c>
      <c r="N169">
        <v>8.918918918918925E-4</v>
      </c>
    </row>
    <row r="170" spans="3:14" x14ac:dyDescent="0.2">
      <c r="C170">
        <f t="shared" si="5"/>
        <v>1.6600000000000013</v>
      </c>
      <c r="D170" s="9" t="e">
        <f t="shared" ca="1" si="4"/>
        <v>#NAME?</v>
      </c>
      <c r="G170">
        <v>1.6600000000000013</v>
      </c>
      <c r="H170">
        <v>0.81792000000000009</v>
      </c>
      <c r="I170" s="10">
        <v>0.72596000000000016</v>
      </c>
      <c r="J170" s="10">
        <v>0.66548000000000018</v>
      </c>
      <c r="K170" s="10">
        <v>0.59464000000000017</v>
      </c>
      <c r="L170" s="10">
        <v>0.54375000000000029</v>
      </c>
      <c r="M170">
        <v>0.40916666666666685</v>
      </c>
      <c r="N170">
        <v>8.9729729729729792E-4</v>
      </c>
    </row>
    <row r="171" spans="3:14" x14ac:dyDescent="0.2">
      <c r="C171">
        <f t="shared" si="5"/>
        <v>1.6700000000000013</v>
      </c>
      <c r="D171" s="9" t="e">
        <f t="shared" ca="1" si="4"/>
        <v>#NAME?</v>
      </c>
      <c r="G171">
        <v>1.6700000000000013</v>
      </c>
      <c r="H171">
        <v>0.8190400000000001</v>
      </c>
      <c r="I171" s="10">
        <v>0.72702000000000011</v>
      </c>
      <c r="J171" s="10">
        <v>0.66676000000000024</v>
      </c>
      <c r="K171" s="10">
        <v>0.59618000000000015</v>
      </c>
      <c r="L171" s="10">
        <v>0.54583333333333361</v>
      </c>
      <c r="M171">
        <v>0.41083333333333349</v>
      </c>
      <c r="N171">
        <v>9.0270270270270334E-4</v>
      </c>
    </row>
    <row r="172" spans="3:14" x14ac:dyDescent="0.2">
      <c r="C172">
        <f t="shared" si="5"/>
        <v>1.6800000000000013</v>
      </c>
      <c r="D172" s="9" t="e">
        <f t="shared" ca="1" si="4"/>
        <v>#NAME?</v>
      </c>
      <c r="G172">
        <v>1.6800000000000013</v>
      </c>
      <c r="H172">
        <v>0.82016000000000011</v>
      </c>
      <c r="I172" s="10">
        <v>0.72808000000000006</v>
      </c>
      <c r="J172" s="10">
        <v>0.66804000000000019</v>
      </c>
      <c r="K172" s="10">
        <v>0.59772000000000014</v>
      </c>
      <c r="L172" s="10">
        <v>0.54791666666666694</v>
      </c>
      <c r="M172">
        <v>0.4125000000000002</v>
      </c>
      <c r="N172">
        <v>9.0810810810810876E-4</v>
      </c>
    </row>
    <row r="173" spans="3:14" x14ac:dyDescent="0.2">
      <c r="C173">
        <f t="shared" si="5"/>
        <v>1.6900000000000013</v>
      </c>
      <c r="D173" s="9" t="e">
        <f t="shared" ca="1" si="4"/>
        <v>#NAME?</v>
      </c>
      <c r="G173">
        <v>1.6900000000000013</v>
      </c>
      <c r="H173">
        <v>0.82128000000000012</v>
      </c>
      <c r="I173" s="10">
        <v>0.72914000000000012</v>
      </c>
      <c r="J173" s="10">
        <v>0.66932000000000025</v>
      </c>
      <c r="K173" s="10">
        <v>0.59926000000000013</v>
      </c>
      <c r="L173" s="10">
        <v>0.55000000000000027</v>
      </c>
      <c r="M173">
        <v>0.41416666666666685</v>
      </c>
      <c r="N173">
        <v>9.1351351351351417E-4</v>
      </c>
    </row>
    <row r="174" spans="3:14" x14ac:dyDescent="0.2">
      <c r="C174">
        <f t="shared" si="5"/>
        <v>1.7000000000000013</v>
      </c>
      <c r="D174" s="9" t="e">
        <f t="shared" ca="1" si="4"/>
        <v>#NAME?</v>
      </c>
      <c r="G174">
        <v>1.7000000000000013</v>
      </c>
      <c r="H174">
        <v>0.82240000000000013</v>
      </c>
      <c r="I174" s="10">
        <v>0.73020000000000007</v>
      </c>
      <c r="J174" s="10">
        <v>0.6706000000000002</v>
      </c>
      <c r="K174" s="10">
        <v>0.60080000000000022</v>
      </c>
      <c r="L174" s="10">
        <v>0.55138888888888915</v>
      </c>
      <c r="M174">
        <v>0.4158333333333335</v>
      </c>
      <c r="N174">
        <v>9.1891891891891959E-4</v>
      </c>
    </row>
    <row r="175" spans="3:14" x14ac:dyDescent="0.2">
      <c r="C175">
        <f t="shared" si="5"/>
        <v>1.7100000000000013</v>
      </c>
      <c r="D175" s="9" t="e">
        <f t="shared" ca="1" si="4"/>
        <v>#NAME?</v>
      </c>
      <c r="G175">
        <v>1.7100000000000013</v>
      </c>
      <c r="H175">
        <v>0.82352000000000014</v>
      </c>
      <c r="I175" s="10">
        <v>0.73126000000000013</v>
      </c>
      <c r="J175" s="10">
        <v>0.67188000000000025</v>
      </c>
      <c r="K175" s="10">
        <v>0.60234000000000021</v>
      </c>
      <c r="L175" s="10">
        <v>0.55277777777777803</v>
      </c>
      <c r="M175">
        <v>0.4175000000000002</v>
      </c>
      <c r="N175">
        <v>9.2432432432432501E-4</v>
      </c>
    </row>
    <row r="176" spans="3:14" x14ac:dyDescent="0.2">
      <c r="C176">
        <f t="shared" si="5"/>
        <v>1.7200000000000013</v>
      </c>
      <c r="D176" s="9" t="e">
        <f t="shared" ca="1" si="4"/>
        <v>#NAME?</v>
      </c>
      <c r="G176">
        <v>1.7200000000000013</v>
      </c>
      <c r="H176">
        <v>0.82464000000000015</v>
      </c>
      <c r="I176" s="10">
        <v>0.73232000000000008</v>
      </c>
      <c r="J176" s="10">
        <v>0.6731600000000002</v>
      </c>
      <c r="K176" s="10">
        <v>0.60388000000000019</v>
      </c>
      <c r="L176" s="10">
        <v>0.55416666666666692</v>
      </c>
      <c r="M176">
        <v>0.41916666666666685</v>
      </c>
      <c r="N176">
        <v>9.2972972972973043E-4</v>
      </c>
    </row>
    <row r="177" spans="3:14" x14ac:dyDescent="0.2">
      <c r="C177">
        <f t="shared" si="5"/>
        <v>1.7300000000000013</v>
      </c>
      <c r="D177" s="9" t="e">
        <f t="shared" ca="1" si="4"/>
        <v>#NAME?</v>
      </c>
      <c r="G177">
        <v>1.7300000000000013</v>
      </c>
      <c r="H177">
        <v>0.82576000000000016</v>
      </c>
      <c r="I177" s="10">
        <v>0.73338000000000014</v>
      </c>
      <c r="J177" s="10">
        <v>0.67444000000000026</v>
      </c>
      <c r="K177" s="10">
        <v>0.60542000000000018</v>
      </c>
      <c r="L177" s="10">
        <v>0.5555555555555558</v>
      </c>
      <c r="M177">
        <v>0.42061538461538472</v>
      </c>
      <c r="N177">
        <v>9.3513513513513585E-4</v>
      </c>
    </row>
    <row r="178" spans="3:14" x14ac:dyDescent="0.2">
      <c r="C178">
        <f t="shared" si="5"/>
        <v>1.7400000000000013</v>
      </c>
      <c r="D178" s="9" t="e">
        <f t="shared" ca="1" si="4"/>
        <v>#NAME?</v>
      </c>
      <c r="G178">
        <v>1.7400000000000013</v>
      </c>
      <c r="H178">
        <v>0.82688000000000006</v>
      </c>
      <c r="I178" s="10">
        <v>0.73444000000000009</v>
      </c>
      <c r="J178" s="10">
        <v>0.67572000000000021</v>
      </c>
      <c r="K178" s="10">
        <v>0.60696000000000017</v>
      </c>
      <c r="L178" s="10">
        <v>0.55694444444444469</v>
      </c>
      <c r="M178">
        <v>0.42184615384615398</v>
      </c>
      <c r="N178">
        <v>9.4054054054054127E-4</v>
      </c>
    </row>
    <row r="179" spans="3:14" x14ac:dyDescent="0.2">
      <c r="C179">
        <f t="shared" si="5"/>
        <v>1.7500000000000013</v>
      </c>
      <c r="D179" s="9" t="e">
        <f t="shared" ca="1" si="4"/>
        <v>#NAME?</v>
      </c>
      <c r="G179">
        <v>1.7500000000000013</v>
      </c>
      <c r="H179">
        <v>0.82800000000000007</v>
      </c>
      <c r="I179" s="10">
        <v>0.73550000000000015</v>
      </c>
      <c r="J179" s="10">
        <v>0.67700000000000016</v>
      </c>
      <c r="K179" s="10">
        <v>0.60850000000000015</v>
      </c>
      <c r="L179" s="10">
        <v>0.55833333333333357</v>
      </c>
      <c r="M179">
        <v>0.42307692307692324</v>
      </c>
      <c r="N179">
        <v>9.4594594594594669E-4</v>
      </c>
    </row>
    <row r="180" spans="3:14" x14ac:dyDescent="0.2">
      <c r="C180">
        <f t="shared" si="5"/>
        <v>1.7600000000000013</v>
      </c>
      <c r="D180" s="9" t="e">
        <f t="shared" ca="1" si="4"/>
        <v>#NAME?</v>
      </c>
      <c r="G180">
        <v>1.7600000000000013</v>
      </c>
      <c r="H180">
        <v>0.82888000000000006</v>
      </c>
      <c r="I180" s="10">
        <v>0.7365600000000001</v>
      </c>
      <c r="J180" s="10">
        <v>0.67808000000000024</v>
      </c>
      <c r="K180" s="10">
        <v>0.61004000000000025</v>
      </c>
      <c r="L180" s="10">
        <v>0.55972222222222245</v>
      </c>
      <c r="M180">
        <v>0.42430769230769244</v>
      </c>
      <c r="N180">
        <v>9.51351351351352E-4</v>
      </c>
    </row>
    <row r="181" spans="3:14" x14ac:dyDescent="0.2">
      <c r="C181">
        <f t="shared" si="5"/>
        <v>1.7700000000000014</v>
      </c>
      <c r="D181" s="9" t="e">
        <f t="shared" ca="1" si="4"/>
        <v>#NAME?</v>
      </c>
      <c r="G181">
        <v>1.7700000000000014</v>
      </c>
      <c r="H181">
        <v>0.82976000000000005</v>
      </c>
      <c r="I181" s="10">
        <v>0.73762000000000016</v>
      </c>
      <c r="J181" s="10">
        <v>0.67916000000000021</v>
      </c>
      <c r="K181" s="10">
        <v>0.61158000000000023</v>
      </c>
      <c r="L181" s="10">
        <v>0.56111111111111134</v>
      </c>
      <c r="M181">
        <v>0.4255384615384617</v>
      </c>
      <c r="N181">
        <v>9.5675675675675742E-4</v>
      </c>
    </row>
    <row r="182" spans="3:14" x14ac:dyDescent="0.2">
      <c r="C182">
        <f t="shared" si="5"/>
        <v>1.7800000000000014</v>
      </c>
      <c r="D182" s="9" t="e">
        <f t="shared" ca="1" si="4"/>
        <v>#NAME?</v>
      </c>
      <c r="G182">
        <v>1.7800000000000014</v>
      </c>
      <c r="H182">
        <v>0.83064000000000004</v>
      </c>
      <c r="I182" s="10">
        <v>0.73868000000000011</v>
      </c>
      <c r="J182" s="10">
        <v>0.68024000000000018</v>
      </c>
      <c r="K182" s="10">
        <v>0.61312000000000022</v>
      </c>
      <c r="L182" s="10">
        <v>0.56250000000000022</v>
      </c>
      <c r="M182">
        <v>0.4267692307692309</v>
      </c>
      <c r="N182">
        <v>9.6216216216216284E-4</v>
      </c>
    </row>
    <row r="183" spans="3:14" x14ac:dyDescent="0.2">
      <c r="C183">
        <f t="shared" si="5"/>
        <v>1.7900000000000014</v>
      </c>
      <c r="D183" s="9" t="e">
        <f t="shared" ca="1" si="4"/>
        <v>#NAME?</v>
      </c>
      <c r="G183">
        <v>1.7900000000000014</v>
      </c>
      <c r="H183">
        <v>0.83152000000000004</v>
      </c>
      <c r="I183" s="10">
        <v>0.73974000000000018</v>
      </c>
      <c r="J183" s="10">
        <v>0.68132000000000015</v>
      </c>
      <c r="K183" s="10">
        <v>0.61466000000000021</v>
      </c>
      <c r="L183" s="10">
        <v>0.56388888888888911</v>
      </c>
      <c r="M183">
        <v>0.42800000000000016</v>
      </c>
      <c r="N183">
        <v>9.6756756756756826E-4</v>
      </c>
    </row>
    <row r="184" spans="3:14" x14ac:dyDescent="0.2">
      <c r="C184">
        <f t="shared" si="5"/>
        <v>1.8000000000000014</v>
      </c>
      <c r="D184" s="9" t="e">
        <f t="shared" ca="1" si="4"/>
        <v>#NAME?</v>
      </c>
      <c r="G184">
        <v>1.8000000000000014</v>
      </c>
      <c r="H184">
        <v>0.83240000000000003</v>
      </c>
      <c r="I184" s="10">
        <v>0.74080000000000013</v>
      </c>
      <c r="J184" s="10">
        <v>0.68240000000000023</v>
      </c>
      <c r="K184" s="10">
        <v>0.61620000000000019</v>
      </c>
      <c r="L184" s="10">
        <v>0.56527777777777799</v>
      </c>
      <c r="M184">
        <v>0.42923076923076942</v>
      </c>
      <c r="N184">
        <v>9.7297297297297368E-4</v>
      </c>
    </row>
    <row r="185" spans="3:14" x14ac:dyDescent="0.2">
      <c r="C185">
        <f t="shared" si="5"/>
        <v>1.8100000000000014</v>
      </c>
      <c r="D185" s="9" t="e">
        <f t="shared" ca="1" si="4"/>
        <v>#NAME?</v>
      </c>
      <c r="G185">
        <v>1.8100000000000014</v>
      </c>
      <c r="H185">
        <v>0.83328000000000013</v>
      </c>
      <c r="I185" s="10">
        <v>0.74186000000000019</v>
      </c>
      <c r="J185" s="10">
        <v>0.6834800000000002</v>
      </c>
      <c r="K185" s="10">
        <v>0.61774000000000018</v>
      </c>
      <c r="L185" s="10">
        <v>0.56666666666666687</v>
      </c>
      <c r="M185">
        <v>0.43046153846153862</v>
      </c>
      <c r="N185">
        <v>9.7837837837837899E-4</v>
      </c>
    </row>
    <row r="186" spans="3:14" x14ac:dyDescent="0.2">
      <c r="C186">
        <f t="shared" si="5"/>
        <v>1.8200000000000014</v>
      </c>
      <c r="D186" s="9" t="e">
        <f t="shared" ca="1" si="4"/>
        <v>#NAME?</v>
      </c>
      <c r="G186">
        <v>1.8200000000000014</v>
      </c>
      <c r="H186">
        <v>0.83416000000000012</v>
      </c>
      <c r="I186" s="10">
        <v>0.74292000000000014</v>
      </c>
      <c r="J186" s="10">
        <v>0.68456000000000017</v>
      </c>
      <c r="K186" s="10">
        <v>0.61928000000000016</v>
      </c>
      <c r="L186" s="10">
        <v>0.56805555555555576</v>
      </c>
      <c r="M186">
        <v>0.43169230769230788</v>
      </c>
      <c r="N186">
        <v>9.8378378378378441E-4</v>
      </c>
    </row>
    <row r="187" spans="3:14" x14ac:dyDescent="0.2">
      <c r="C187">
        <f t="shared" si="5"/>
        <v>1.8300000000000014</v>
      </c>
      <c r="D187" s="9" t="e">
        <f t="shared" ca="1" si="4"/>
        <v>#NAME?</v>
      </c>
      <c r="G187">
        <v>1.8300000000000014</v>
      </c>
      <c r="H187">
        <v>0.83504000000000012</v>
      </c>
      <c r="I187" s="10">
        <v>0.7439800000000002</v>
      </c>
      <c r="J187" s="10">
        <v>0.68564000000000014</v>
      </c>
      <c r="K187" s="10">
        <v>0.62082000000000026</v>
      </c>
      <c r="L187" s="10">
        <v>0.56944444444444464</v>
      </c>
      <c r="M187">
        <v>0.43292307692307708</v>
      </c>
      <c r="N187">
        <v>9.8918918918918983E-4</v>
      </c>
    </row>
    <row r="188" spans="3:14" x14ac:dyDescent="0.2">
      <c r="C188">
        <f t="shared" si="5"/>
        <v>1.8400000000000014</v>
      </c>
      <c r="D188" s="9" t="e">
        <f t="shared" ca="1" si="4"/>
        <v>#NAME?</v>
      </c>
      <c r="G188">
        <v>1.8400000000000014</v>
      </c>
      <c r="H188">
        <v>0.83592000000000011</v>
      </c>
      <c r="I188" s="10">
        <v>0.74504000000000015</v>
      </c>
      <c r="J188" s="10">
        <v>0.68672000000000022</v>
      </c>
      <c r="K188" s="10">
        <v>0.62236000000000025</v>
      </c>
      <c r="L188" s="10">
        <v>0.57083333333333353</v>
      </c>
      <c r="M188">
        <v>0.43415384615384633</v>
      </c>
      <c r="N188">
        <v>9.9459459459459525E-4</v>
      </c>
    </row>
    <row r="189" spans="3:14" x14ac:dyDescent="0.2">
      <c r="C189">
        <f t="shared" si="5"/>
        <v>1.8500000000000014</v>
      </c>
      <c r="D189" s="9" t="e">
        <f t="shared" ca="1" si="4"/>
        <v>#NAME?</v>
      </c>
      <c r="G189">
        <v>1.8500000000000014</v>
      </c>
      <c r="H189">
        <v>0.8368000000000001</v>
      </c>
      <c r="I189" s="10">
        <v>0.7461000000000001</v>
      </c>
      <c r="J189" s="10">
        <v>0.68780000000000019</v>
      </c>
      <c r="K189" s="10">
        <v>0.62390000000000023</v>
      </c>
      <c r="L189" s="10">
        <v>0.57222222222222241</v>
      </c>
      <c r="M189">
        <v>0.43538461538461554</v>
      </c>
      <c r="N189">
        <v>1.0000000000007904E-3</v>
      </c>
    </row>
    <row r="190" spans="3:14" x14ac:dyDescent="0.2">
      <c r="C190">
        <f t="shared" si="5"/>
        <v>1.8600000000000014</v>
      </c>
      <c r="D190" s="9" t="e">
        <f t="shared" ca="1" si="4"/>
        <v>#NAME?</v>
      </c>
      <c r="G190">
        <v>1.8600000000000014</v>
      </c>
      <c r="H190">
        <v>0.83768000000000009</v>
      </c>
      <c r="I190" s="10">
        <v>0.74716000000000016</v>
      </c>
      <c r="J190" s="10">
        <v>0.68888000000000016</v>
      </c>
      <c r="K190" s="10">
        <v>0.62544000000000022</v>
      </c>
      <c r="L190" s="10">
        <v>0.57361111111111129</v>
      </c>
      <c r="M190">
        <v>0.43661538461538479</v>
      </c>
      <c r="N190">
        <v>6.9333333333341327E-3</v>
      </c>
    </row>
    <row r="191" spans="3:14" x14ac:dyDescent="0.2">
      <c r="C191">
        <f t="shared" si="5"/>
        <v>1.8700000000000014</v>
      </c>
      <c r="D191" s="9" t="e">
        <f t="shared" ca="1" si="4"/>
        <v>#NAME?</v>
      </c>
      <c r="G191">
        <v>1.8700000000000014</v>
      </c>
      <c r="H191">
        <v>0.83856000000000008</v>
      </c>
      <c r="I191" s="10">
        <v>0.74822000000000011</v>
      </c>
      <c r="J191" s="10">
        <v>0.68996000000000013</v>
      </c>
      <c r="K191" s="10">
        <v>0.6269800000000002</v>
      </c>
      <c r="L191" s="10">
        <v>0.57500000000000018</v>
      </c>
      <c r="M191">
        <v>0.43784615384615405</v>
      </c>
      <c r="N191">
        <v>1.2866666666667474E-2</v>
      </c>
    </row>
    <row r="192" spans="3:14" x14ac:dyDescent="0.2">
      <c r="C192">
        <f t="shared" si="5"/>
        <v>1.8800000000000014</v>
      </c>
      <c r="D192" s="9" t="e">
        <f t="shared" ca="1" si="4"/>
        <v>#NAME?</v>
      </c>
      <c r="G192">
        <v>1.8800000000000014</v>
      </c>
      <c r="H192">
        <v>0.83944000000000007</v>
      </c>
      <c r="I192" s="10">
        <v>0.74928000000000017</v>
      </c>
      <c r="J192" s="10">
        <v>0.69104000000000021</v>
      </c>
      <c r="K192" s="10">
        <v>0.62852000000000019</v>
      </c>
      <c r="L192" s="10">
        <v>0.57638888888888906</v>
      </c>
      <c r="M192">
        <v>0.43907692307692325</v>
      </c>
      <c r="N192">
        <v>1.8800000000000816E-2</v>
      </c>
    </row>
    <row r="193" spans="3:14" x14ac:dyDescent="0.2">
      <c r="C193">
        <f t="shared" si="5"/>
        <v>1.8900000000000015</v>
      </c>
      <c r="D193" s="9" t="e">
        <f t="shared" ca="1" si="4"/>
        <v>#NAME?</v>
      </c>
      <c r="G193">
        <v>1.8900000000000015</v>
      </c>
      <c r="H193">
        <v>0.84032000000000007</v>
      </c>
      <c r="I193" s="10">
        <v>0.75034000000000012</v>
      </c>
      <c r="J193" s="10">
        <v>0.69212000000000018</v>
      </c>
      <c r="K193" s="10">
        <v>0.63006000000000018</v>
      </c>
      <c r="L193" s="10">
        <v>0.57777777777777806</v>
      </c>
      <c r="M193">
        <v>0.44030769230769251</v>
      </c>
      <c r="N193">
        <v>2.4733333333334159E-2</v>
      </c>
    </row>
    <row r="194" spans="3:14" x14ac:dyDescent="0.2">
      <c r="C194">
        <f t="shared" si="5"/>
        <v>1.9000000000000015</v>
      </c>
      <c r="D194" s="9" t="e">
        <f t="shared" ca="1" si="4"/>
        <v>#NAME?</v>
      </c>
      <c r="G194">
        <v>1.9000000000000015</v>
      </c>
      <c r="H194">
        <v>0.84120000000000006</v>
      </c>
      <c r="I194" s="10">
        <v>0.75140000000000018</v>
      </c>
      <c r="J194" s="10">
        <v>0.69320000000000015</v>
      </c>
      <c r="K194" s="10">
        <v>0.63160000000000027</v>
      </c>
      <c r="L194" s="10">
        <v>0.57916666666666694</v>
      </c>
      <c r="M194">
        <v>0.44153846153846171</v>
      </c>
      <c r="N194">
        <v>3.0666666666667501E-2</v>
      </c>
    </row>
    <row r="195" spans="3:14" x14ac:dyDescent="0.2">
      <c r="C195">
        <f t="shared" si="5"/>
        <v>1.9100000000000015</v>
      </c>
      <c r="D195" s="9" t="e">
        <f t="shared" ca="1" si="4"/>
        <v>#NAME?</v>
      </c>
      <c r="G195">
        <v>1.9100000000000015</v>
      </c>
      <c r="H195">
        <v>0.84208000000000005</v>
      </c>
      <c r="I195" s="10">
        <v>0.75246000000000013</v>
      </c>
      <c r="J195" s="10">
        <v>0.69428000000000012</v>
      </c>
      <c r="K195" s="10">
        <v>0.63314000000000026</v>
      </c>
      <c r="L195" s="10">
        <v>0.58055555555555582</v>
      </c>
      <c r="M195">
        <v>0.44276923076923097</v>
      </c>
      <c r="N195">
        <v>3.660000000000084E-2</v>
      </c>
    </row>
    <row r="196" spans="3:14" x14ac:dyDescent="0.2">
      <c r="C196">
        <f t="shared" si="5"/>
        <v>1.9200000000000015</v>
      </c>
      <c r="D196" s="9" t="e">
        <f t="shared" ref="D196:D259" ca="1" si="6">smrLinInterp(C196,Int,Cint)</f>
        <v>#NAME?</v>
      </c>
      <c r="G196">
        <v>1.9200000000000015</v>
      </c>
      <c r="H196">
        <v>0.84296000000000015</v>
      </c>
      <c r="I196" s="10">
        <v>0.75352000000000019</v>
      </c>
      <c r="J196" s="10">
        <v>0.6953600000000002</v>
      </c>
      <c r="K196" s="10">
        <v>0.63468000000000024</v>
      </c>
      <c r="L196" s="10">
        <v>0.58194444444444471</v>
      </c>
      <c r="M196">
        <v>0.44400000000000017</v>
      </c>
      <c r="N196">
        <v>4.2533333333334186E-2</v>
      </c>
    </row>
    <row r="197" spans="3:14" x14ac:dyDescent="0.2">
      <c r="C197">
        <f t="shared" si="5"/>
        <v>1.9300000000000015</v>
      </c>
      <c r="D197" s="9" t="e">
        <f t="shared" ca="1" si="6"/>
        <v>#NAME?</v>
      </c>
      <c r="G197">
        <v>1.9300000000000015</v>
      </c>
      <c r="H197">
        <v>0.84384000000000015</v>
      </c>
      <c r="I197" s="10">
        <v>0.75458000000000014</v>
      </c>
      <c r="J197" s="10">
        <v>0.69644000000000017</v>
      </c>
      <c r="K197" s="10">
        <v>0.63622000000000023</v>
      </c>
      <c r="L197" s="10">
        <v>0.58333333333333359</v>
      </c>
      <c r="M197">
        <v>0.44523076923076943</v>
      </c>
      <c r="N197">
        <v>4.8466666666667525E-2</v>
      </c>
    </row>
    <row r="198" spans="3:14" x14ac:dyDescent="0.2">
      <c r="C198">
        <f t="shared" ref="C198:C261" si="7">+C197+0.01</f>
        <v>1.9400000000000015</v>
      </c>
      <c r="D198" s="9" t="e">
        <f t="shared" ca="1" si="6"/>
        <v>#NAME?</v>
      </c>
      <c r="G198">
        <v>1.9400000000000015</v>
      </c>
      <c r="H198">
        <v>0.84472000000000014</v>
      </c>
      <c r="I198" s="10">
        <v>0.7556400000000002</v>
      </c>
      <c r="J198" s="10">
        <v>0.69752000000000014</v>
      </c>
      <c r="K198" s="10">
        <v>0.63776000000000022</v>
      </c>
      <c r="L198" s="10">
        <v>0.58472222222222248</v>
      </c>
      <c r="M198">
        <v>0.44646153846153869</v>
      </c>
      <c r="N198">
        <v>5.4400000000000864E-2</v>
      </c>
    </row>
    <row r="199" spans="3:14" x14ac:dyDescent="0.2">
      <c r="C199">
        <f t="shared" si="7"/>
        <v>1.9500000000000015</v>
      </c>
      <c r="D199" s="9" t="e">
        <f t="shared" ca="1" si="6"/>
        <v>#NAME?</v>
      </c>
      <c r="G199">
        <v>1.9500000000000015</v>
      </c>
      <c r="H199">
        <v>0.84560000000000013</v>
      </c>
      <c r="I199" s="10">
        <v>0.75670000000000015</v>
      </c>
      <c r="J199" s="10">
        <v>0.69860000000000011</v>
      </c>
      <c r="K199" s="10">
        <v>0.6393000000000002</v>
      </c>
      <c r="L199" s="10">
        <v>0.58611111111111136</v>
      </c>
      <c r="M199">
        <v>0.44769230769230789</v>
      </c>
      <c r="N199">
        <v>6.033333333333421E-2</v>
      </c>
    </row>
    <row r="200" spans="3:14" x14ac:dyDescent="0.2">
      <c r="C200">
        <f t="shared" si="7"/>
        <v>1.9600000000000015</v>
      </c>
      <c r="D200" s="9" t="e">
        <f t="shared" ca="1" si="6"/>
        <v>#NAME?</v>
      </c>
      <c r="G200">
        <v>1.9600000000000015</v>
      </c>
      <c r="H200">
        <v>0.84648000000000012</v>
      </c>
      <c r="I200" s="10">
        <v>0.75776000000000021</v>
      </c>
      <c r="J200" s="10">
        <v>0.69968000000000019</v>
      </c>
      <c r="K200" s="10">
        <v>0.6408400000000003</v>
      </c>
      <c r="L200" s="10">
        <v>0.58750000000000024</v>
      </c>
      <c r="M200">
        <v>0.44892307692307715</v>
      </c>
      <c r="N200">
        <v>6.6266666666667556E-2</v>
      </c>
    </row>
    <row r="201" spans="3:14" x14ac:dyDescent="0.2">
      <c r="C201">
        <f t="shared" si="7"/>
        <v>1.9700000000000015</v>
      </c>
      <c r="D201" s="9" t="e">
        <f t="shared" ca="1" si="6"/>
        <v>#NAME?</v>
      </c>
      <c r="G201">
        <v>1.9700000000000015</v>
      </c>
      <c r="H201">
        <v>0.84736000000000011</v>
      </c>
      <c r="I201" s="10">
        <v>0.75882000000000016</v>
      </c>
      <c r="J201" s="10">
        <v>0.70076000000000016</v>
      </c>
      <c r="K201" s="10">
        <v>0.64238000000000028</v>
      </c>
      <c r="L201" s="10">
        <v>0.58888888888888913</v>
      </c>
      <c r="M201">
        <v>0.45015384615384635</v>
      </c>
      <c r="N201">
        <v>7.2200000000000888E-2</v>
      </c>
    </row>
    <row r="202" spans="3:14" x14ac:dyDescent="0.2">
      <c r="C202">
        <f t="shared" si="7"/>
        <v>1.9800000000000015</v>
      </c>
      <c r="D202" s="9" t="e">
        <f t="shared" ca="1" si="6"/>
        <v>#NAME?</v>
      </c>
      <c r="G202">
        <v>1.9800000000000015</v>
      </c>
      <c r="H202">
        <v>0.84824000000000011</v>
      </c>
      <c r="I202" s="10">
        <v>0.75988000000000022</v>
      </c>
      <c r="J202" s="10">
        <v>0.70184000000000013</v>
      </c>
      <c r="K202" s="10">
        <v>0.64392000000000027</v>
      </c>
      <c r="L202" s="10">
        <v>0.59027777777777801</v>
      </c>
      <c r="M202">
        <v>0.45138461538461561</v>
      </c>
      <c r="N202">
        <v>7.8133333333334234E-2</v>
      </c>
    </row>
    <row r="203" spans="3:14" x14ac:dyDescent="0.2">
      <c r="C203">
        <f t="shared" si="7"/>
        <v>1.9900000000000015</v>
      </c>
      <c r="D203" s="9" t="e">
        <f t="shared" ca="1" si="6"/>
        <v>#NAME?</v>
      </c>
      <c r="G203">
        <v>1.9900000000000015</v>
      </c>
      <c r="H203">
        <v>0.8491200000000001</v>
      </c>
      <c r="I203" s="10">
        <v>0.76094000000000017</v>
      </c>
      <c r="J203" s="10">
        <v>0.7029200000000001</v>
      </c>
      <c r="K203" s="10">
        <v>0.64546000000000026</v>
      </c>
      <c r="L203" s="10">
        <v>0.5916666666666669</v>
      </c>
      <c r="M203">
        <v>0.45261538461538481</v>
      </c>
      <c r="N203">
        <v>8.406666666666758E-2</v>
      </c>
    </row>
    <row r="204" spans="3:14" x14ac:dyDescent="0.2">
      <c r="C204">
        <f t="shared" si="7"/>
        <v>2.0000000000000013</v>
      </c>
      <c r="D204" s="9" t="e">
        <f t="shared" ca="1" si="6"/>
        <v>#NAME?</v>
      </c>
      <c r="G204">
        <v>2.0000000000000013</v>
      </c>
      <c r="H204">
        <v>0.85000000000000009</v>
      </c>
      <c r="I204" s="10">
        <v>0.76200000000000012</v>
      </c>
      <c r="J204" s="10">
        <v>0.70400000000000007</v>
      </c>
      <c r="K204" s="10">
        <v>0.64700000000000013</v>
      </c>
      <c r="L204" s="10">
        <v>0.59305555555555578</v>
      </c>
      <c r="M204">
        <v>0.45384615384615407</v>
      </c>
      <c r="N204">
        <v>9.0000000000000538E-2</v>
      </c>
    </row>
    <row r="205" spans="3:14" x14ac:dyDescent="0.2">
      <c r="C205">
        <f t="shared" si="7"/>
        <v>2.0100000000000011</v>
      </c>
      <c r="D205" s="9" t="e">
        <f t="shared" ca="1" si="6"/>
        <v>#NAME?</v>
      </c>
      <c r="G205">
        <v>2.0100000000000011</v>
      </c>
      <c r="H205">
        <v>0.85060000000000002</v>
      </c>
      <c r="I205" s="10">
        <v>0.7627600000000001</v>
      </c>
      <c r="J205" s="10">
        <v>0.70484000000000002</v>
      </c>
      <c r="K205" s="10">
        <v>0.64790000000000014</v>
      </c>
      <c r="L205" s="10">
        <v>0.59444444444444455</v>
      </c>
      <c r="M205">
        <v>0.45507692307692327</v>
      </c>
      <c r="N205">
        <v>9.4074074074074532E-2</v>
      </c>
    </row>
    <row r="206" spans="3:14" x14ac:dyDescent="0.2">
      <c r="C206">
        <f t="shared" si="7"/>
        <v>2.0200000000000009</v>
      </c>
      <c r="D206" s="9" t="e">
        <f t="shared" ca="1" si="6"/>
        <v>#NAME?</v>
      </c>
      <c r="G206">
        <v>2.0200000000000009</v>
      </c>
      <c r="H206">
        <v>0.85120000000000007</v>
      </c>
      <c r="I206" s="10">
        <v>0.76352000000000009</v>
      </c>
      <c r="J206" s="10">
        <v>0.70568000000000008</v>
      </c>
      <c r="K206" s="10">
        <v>0.64880000000000004</v>
      </c>
      <c r="L206" s="10">
        <v>0.59583333333333344</v>
      </c>
      <c r="M206">
        <v>0.45630769230769247</v>
      </c>
      <c r="N206">
        <v>9.8148148148148512E-2</v>
      </c>
    </row>
    <row r="207" spans="3:14" x14ac:dyDescent="0.2">
      <c r="C207">
        <f t="shared" si="7"/>
        <v>2.0300000000000007</v>
      </c>
      <c r="D207" s="9" t="e">
        <f t="shared" ca="1" si="6"/>
        <v>#NAME?</v>
      </c>
      <c r="G207">
        <v>2.0300000000000007</v>
      </c>
      <c r="H207">
        <v>0.8518</v>
      </c>
      <c r="I207" s="10">
        <v>0.76428000000000007</v>
      </c>
      <c r="J207" s="10">
        <v>0.70652000000000004</v>
      </c>
      <c r="K207" s="10">
        <v>0.64970000000000006</v>
      </c>
      <c r="L207" s="10">
        <v>0.59722222222222232</v>
      </c>
      <c r="M207">
        <v>0.45753846153846167</v>
      </c>
      <c r="N207">
        <v>0.10222222222222251</v>
      </c>
    </row>
    <row r="208" spans="3:14" x14ac:dyDescent="0.2">
      <c r="C208">
        <f t="shared" si="7"/>
        <v>2.0400000000000005</v>
      </c>
      <c r="D208" s="9" t="e">
        <f t="shared" ca="1" si="6"/>
        <v>#NAME?</v>
      </c>
      <c r="G208">
        <v>2.0400000000000005</v>
      </c>
      <c r="H208">
        <v>0.85240000000000005</v>
      </c>
      <c r="I208" s="10">
        <v>0.76504000000000005</v>
      </c>
      <c r="J208" s="10">
        <v>0.70735999999999999</v>
      </c>
      <c r="K208" s="10">
        <v>0.65060000000000007</v>
      </c>
      <c r="L208" s="10">
        <v>0.5986111111111112</v>
      </c>
      <c r="M208">
        <v>0.45876923076923087</v>
      </c>
      <c r="N208">
        <v>0.10629629629629649</v>
      </c>
    </row>
    <row r="209" spans="3:14" x14ac:dyDescent="0.2">
      <c r="C209">
        <f t="shared" si="7"/>
        <v>2.0500000000000003</v>
      </c>
      <c r="D209" s="9" t="e">
        <f t="shared" ca="1" si="6"/>
        <v>#NAME?</v>
      </c>
      <c r="G209">
        <v>2.0500000000000003</v>
      </c>
      <c r="H209">
        <v>0.85299999999999998</v>
      </c>
      <c r="I209" s="10">
        <v>0.76580000000000004</v>
      </c>
      <c r="J209" s="10">
        <v>0.70819999999999994</v>
      </c>
      <c r="K209" s="10">
        <v>0.65150000000000008</v>
      </c>
      <c r="L209" s="10">
        <v>0.6</v>
      </c>
      <c r="M209">
        <v>0.46000000000000008</v>
      </c>
      <c r="N209">
        <v>0.11037037037037048</v>
      </c>
    </row>
    <row r="210" spans="3:14" x14ac:dyDescent="0.2">
      <c r="C210">
        <f t="shared" si="7"/>
        <v>2.06</v>
      </c>
      <c r="D210" s="9" t="e">
        <f t="shared" ca="1" si="6"/>
        <v>#NAME?</v>
      </c>
      <c r="G210">
        <v>2.06</v>
      </c>
      <c r="H210">
        <v>0.85360000000000003</v>
      </c>
      <c r="I210" s="10">
        <v>0.76656000000000002</v>
      </c>
      <c r="J210" s="10">
        <v>0.70904</v>
      </c>
      <c r="K210" s="10">
        <v>0.65239999999999998</v>
      </c>
      <c r="L210" s="10">
        <v>0.60066666666666668</v>
      </c>
      <c r="M210">
        <v>0.46085714285714291</v>
      </c>
      <c r="N210">
        <v>0.11444444444444446</v>
      </c>
    </row>
    <row r="211" spans="3:14" x14ac:dyDescent="0.2">
      <c r="C211">
        <f t="shared" si="7"/>
        <v>2.0699999999999998</v>
      </c>
      <c r="D211" s="9" t="e">
        <f t="shared" ca="1" si="6"/>
        <v>#NAME?</v>
      </c>
      <c r="G211">
        <v>2.0699999999999998</v>
      </c>
      <c r="H211">
        <v>0.85419999999999996</v>
      </c>
      <c r="I211" s="10">
        <v>0.76732</v>
      </c>
      <c r="J211" s="10">
        <v>0.70987999999999996</v>
      </c>
      <c r="K211" s="10">
        <v>0.65329999999999999</v>
      </c>
      <c r="L211" s="10">
        <v>0.60133333333333328</v>
      </c>
      <c r="M211">
        <v>0.46171428571428574</v>
      </c>
      <c r="N211">
        <v>0.11851851851851845</v>
      </c>
    </row>
    <row r="212" spans="3:14" x14ac:dyDescent="0.2">
      <c r="C212">
        <f t="shared" si="7"/>
        <v>2.0799999999999996</v>
      </c>
      <c r="D212" s="9" t="e">
        <f t="shared" ca="1" si="6"/>
        <v>#NAME?</v>
      </c>
      <c r="G212">
        <v>2.0799999999999996</v>
      </c>
      <c r="H212">
        <v>0.8548</v>
      </c>
      <c r="I212" s="10">
        <v>0.76807999999999998</v>
      </c>
      <c r="J212" s="10">
        <v>0.71071999999999991</v>
      </c>
      <c r="K212" s="10">
        <v>0.6542</v>
      </c>
      <c r="L212" s="10">
        <v>0.60199999999999998</v>
      </c>
      <c r="M212">
        <v>0.46257142857142858</v>
      </c>
      <c r="N212">
        <v>0.12259259259259243</v>
      </c>
    </row>
    <row r="213" spans="3:14" x14ac:dyDescent="0.2">
      <c r="C213">
        <f t="shared" si="7"/>
        <v>2.0899999999999994</v>
      </c>
      <c r="D213" s="9" t="e">
        <f t="shared" ca="1" si="6"/>
        <v>#NAME?</v>
      </c>
      <c r="G213">
        <v>2.0899999999999994</v>
      </c>
      <c r="H213">
        <v>0.85539999999999994</v>
      </c>
      <c r="I213" s="10">
        <v>0.76883999999999997</v>
      </c>
      <c r="J213" s="10">
        <v>0.71155999999999997</v>
      </c>
      <c r="K213" s="10">
        <v>0.6550999999999999</v>
      </c>
      <c r="L213" s="10">
        <v>0.60266666666666657</v>
      </c>
      <c r="M213">
        <v>0.46342857142857141</v>
      </c>
      <c r="N213">
        <v>0.12666666666666643</v>
      </c>
    </row>
    <row r="214" spans="3:14" x14ac:dyDescent="0.2">
      <c r="C214">
        <f t="shared" si="7"/>
        <v>2.0999999999999992</v>
      </c>
      <c r="D214" s="9" t="e">
        <f t="shared" ca="1" si="6"/>
        <v>#NAME?</v>
      </c>
      <c r="G214">
        <v>2.0999999999999992</v>
      </c>
      <c r="H214">
        <v>0.85599999999999998</v>
      </c>
      <c r="I214" s="10">
        <v>0.76959999999999995</v>
      </c>
      <c r="J214" s="10">
        <v>0.71239999999999992</v>
      </c>
      <c r="K214" s="10">
        <v>0.65599999999999992</v>
      </c>
      <c r="L214" s="10">
        <v>0.60333333333333328</v>
      </c>
      <c r="M214">
        <v>0.46428571428571425</v>
      </c>
      <c r="N214">
        <v>0.13074074074074041</v>
      </c>
    </row>
    <row r="215" spans="3:14" x14ac:dyDescent="0.2">
      <c r="C215">
        <f t="shared" si="7"/>
        <v>2.109999999999999</v>
      </c>
      <c r="D215" s="9" t="e">
        <f t="shared" ca="1" si="6"/>
        <v>#NAME?</v>
      </c>
      <c r="G215">
        <v>2.109999999999999</v>
      </c>
      <c r="H215">
        <v>0.85659999999999992</v>
      </c>
      <c r="I215" s="10">
        <v>0.77035999999999993</v>
      </c>
      <c r="J215" s="10">
        <v>0.71323999999999987</v>
      </c>
      <c r="K215" s="10">
        <v>0.65689999999999993</v>
      </c>
      <c r="L215" s="10">
        <v>0.60399999999999987</v>
      </c>
      <c r="M215">
        <v>0.46514285714285708</v>
      </c>
      <c r="N215">
        <v>0.13481481481481442</v>
      </c>
    </row>
    <row r="216" spans="3:14" x14ac:dyDescent="0.2">
      <c r="C216">
        <f t="shared" si="7"/>
        <v>2.1199999999999988</v>
      </c>
      <c r="D216" s="9" t="e">
        <f t="shared" ca="1" si="6"/>
        <v>#NAME?</v>
      </c>
      <c r="G216">
        <v>2.1199999999999988</v>
      </c>
      <c r="H216">
        <v>0.85719999999999996</v>
      </c>
      <c r="I216" s="10">
        <v>0.77111999999999992</v>
      </c>
      <c r="J216" s="10">
        <v>0.71407999999999983</v>
      </c>
      <c r="K216" s="10">
        <v>0.65779999999999994</v>
      </c>
      <c r="L216" s="10">
        <v>0.60466666666666657</v>
      </c>
      <c r="M216">
        <v>0.46599999999999991</v>
      </c>
      <c r="N216">
        <v>0.1388888888888884</v>
      </c>
    </row>
    <row r="217" spans="3:14" x14ac:dyDescent="0.2">
      <c r="C217">
        <f t="shared" si="7"/>
        <v>2.1299999999999986</v>
      </c>
      <c r="D217" s="9" t="e">
        <f t="shared" ca="1" si="6"/>
        <v>#NAME?</v>
      </c>
      <c r="G217">
        <v>2.1299999999999986</v>
      </c>
      <c r="H217">
        <v>0.8577999999999999</v>
      </c>
      <c r="I217" s="10">
        <v>0.7718799999999999</v>
      </c>
      <c r="J217" s="10">
        <v>0.71491999999999989</v>
      </c>
      <c r="K217" s="10">
        <v>0.65869999999999984</v>
      </c>
      <c r="L217" s="10">
        <v>0.60533333333333328</v>
      </c>
      <c r="M217">
        <v>0.46685714285714275</v>
      </c>
      <c r="N217">
        <v>0.14296296296296238</v>
      </c>
    </row>
    <row r="218" spans="3:14" x14ac:dyDescent="0.2">
      <c r="C218">
        <f t="shared" si="7"/>
        <v>2.1399999999999983</v>
      </c>
      <c r="D218" s="9" t="e">
        <f t="shared" ca="1" si="6"/>
        <v>#NAME?</v>
      </c>
      <c r="G218">
        <v>2.1399999999999983</v>
      </c>
      <c r="H218">
        <v>0.85839999999999994</v>
      </c>
      <c r="I218" s="10">
        <v>0.77263999999999988</v>
      </c>
      <c r="J218" s="10">
        <v>0.71575999999999984</v>
      </c>
      <c r="K218" s="10">
        <v>0.65959999999999985</v>
      </c>
      <c r="L218" s="10">
        <v>0.60599999999999987</v>
      </c>
      <c r="M218">
        <v>0.46771428571428558</v>
      </c>
      <c r="N218">
        <v>0.14703703703703636</v>
      </c>
    </row>
    <row r="219" spans="3:14" x14ac:dyDescent="0.2">
      <c r="C219">
        <f t="shared" si="7"/>
        <v>2.1499999999999981</v>
      </c>
      <c r="D219" s="9" t="e">
        <f t="shared" ca="1" si="6"/>
        <v>#NAME?</v>
      </c>
      <c r="G219">
        <v>2.1499999999999981</v>
      </c>
      <c r="H219">
        <v>0.85899999999999987</v>
      </c>
      <c r="I219" s="10">
        <v>0.77339999999999987</v>
      </c>
      <c r="J219" s="10">
        <v>0.71659999999999979</v>
      </c>
      <c r="K219" s="10">
        <v>0.66049999999999986</v>
      </c>
      <c r="L219" s="10">
        <v>0.60666666666666658</v>
      </c>
      <c r="M219">
        <v>0.46857142857142842</v>
      </c>
      <c r="N219">
        <v>0.15111111111111036</v>
      </c>
    </row>
    <row r="220" spans="3:14" x14ac:dyDescent="0.2">
      <c r="C220">
        <f t="shared" si="7"/>
        <v>2.1599999999999979</v>
      </c>
      <c r="D220" s="9" t="e">
        <f t="shared" ca="1" si="6"/>
        <v>#NAME?</v>
      </c>
      <c r="G220">
        <v>2.1599999999999979</v>
      </c>
      <c r="H220">
        <v>0.85959999999999981</v>
      </c>
      <c r="I220" s="10">
        <v>0.77415999999999985</v>
      </c>
      <c r="J220" s="10">
        <v>0.71743999999999974</v>
      </c>
      <c r="K220" s="10">
        <v>0.66139999999999977</v>
      </c>
      <c r="L220" s="10">
        <v>0.60733333333333317</v>
      </c>
      <c r="M220">
        <v>0.46942857142857125</v>
      </c>
      <c r="N220">
        <v>0.15518518518518434</v>
      </c>
    </row>
    <row r="221" spans="3:14" x14ac:dyDescent="0.2">
      <c r="C221">
        <f t="shared" si="7"/>
        <v>2.1699999999999977</v>
      </c>
      <c r="D221" s="9" t="e">
        <f t="shared" ca="1" si="6"/>
        <v>#NAME?</v>
      </c>
      <c r="G221">
        <v>2.1699999999999977</v>
      </c>
      <c r="H221">
        <v>0.86019999999999985</v>
      </c>
      <c r="I221" s="10">
        <v>0.77491999999999983</v>
      </c>
      <c r="J221" s="10">
        <v>0.71827999999999981</v>
      </c>
      <c r="K221" s="10">
        <v>0.66229999999999978</v>
      </c>
      <c r="L221" s="10">
        <v>0.60799999999999987</v>
      </c>
      <c r="M221">
        <v>0.47028571428571408</v>
      </c>
      <c r="N221">
        <v>0.15925925925925832</v>
      </c>
    </row>
    <row r="222" spans="3:14" x14ac:dyDescent="0.2">
      <c r="C222">
        <f t="shared" si="7"/>
        <v>2.1799999999999975</v>
      </c>
      <c r="D222" s="9" t="e">
        <f t="shared" ca="1" si="6"/>
        <v>#NAME?</v>
      </c>
      <c r="G222">
        <v>2.1799999999999975</v>
      </c>
      <c r="H222">
        <v>0.86079999999999979</v>
      </c>
      <c r="I222" s="10">
        <v>0.77567999999999981</v>
      </c>
      <c r="J222" s="10">
        <v>0.71911999999999976</v>
      </c>
      <c r="K222" s="10">
        <v>0.66319999999999979</v>
      </c>
      <c r="L222" s="10">
        <v>0.60866666666666647</v>
      </c>
      <c r="M222">
        <v>0.47114285714285697</v>
      </c>
      <c r="N222">
        <v>0.1633333333333323</v>
      </c>
    </row>
    <row r="223" spans="3:14" x14ac:dyDescent="0.2">
      <c r="C223">
        <f t="shared" si="7"/>
        <v>2.1899999999999973</v>
      </c>
      <c r="D223" s="9" t="e">
        <f t="shared" ca="1" si="6"/>
        <v>#NAME?</v>
      </c>
      <c r="G223">
        <v>2.1899999999999973</v>
      </c>
      <c r="H223">
        <v>0.86139999999999983</v>
      </c>
      <c r="I223" s="10">
        <v>0.7764399999999998</v>
      </c>
      <c r="J223" s="10">
        <v>0.71995999999999971</v>
      </c>
      <c r="K223" s="10">
        <v>0.6640999999999998</v>
      </c>
      <c r="L223" s="10">
        <v>0.60933333333333317</v>
      </c>
      <c r="M223">
        <v>0.47199999999999981</v>
      </c>
      <c r="N223">
        <v>0.16740740740740631</v>
      </c>
    </row>
    <row r="224" spans="3:14" x14ac:dyDescent="0.2">
      <c r="C224">
        <f t="shared" si="7"/>
        <v>2.1999999999999971</v>
      </c>
      <c r="D224" s="9" t="e">
        <f t="shared" ca="1" si="6"/>
        <v>#NAME?</v>
      </c>
      <c r="G224">
        <v>2.1999999999999971</v>
      </c>
      <c r="H224">
        <v>0.86199999999999977</v>
      </c>
      <c r="I224" s="10">
        <v>0.77719999999999978</v>
      </c>
      <c r="J224" s="10">
        <v>0.72079999999999977</v>
      </c>
      <c r="K224" s="10">
        <v>0.6649999999999997</v>
      </c>
      <c r="L224" s="10">
        <v>0.60999999999999976</v>
      </c>
      <c r="M224">
        <v>0.47285714285714264</v>
      </c>
      <c r="N224">
        <v>0.17148148148148029</v>
      </c>
    </row>
    <row r="225" spans="3:14" x14ac:dyDescent="0.2">
      <c r="C225">
        <f t="shared" si="7"/>
        <v>2.2099999999999969</v>
      </c>
      <c r="D225" s="9" t="e">
        <f t="shared" ca="1" si="6"/>
        <v>#NAME?</v>
      </c>
      <c r="G225">
        <v>2.2099999999999969</v>
      </c>
      <c r="H225">
        <v>0.86259999999999981</v>
      </c>
      <c r="I225" s="10">
        <v>0.77795999999999976</v>
      </c>
      <c r="J225" s="10">
        <v>0.72163999999999973</v>
      </c>
      <c r="K225" s="10">
        <v>0.66589999999999971</v>
      </c>
      <c r="L225" s="10">
        <v>0.61066666666666647</v>
      </c>
      <c r="M225">
        <v>0.47371428571428548</v>
      </c>
      <c r="N225">
        <v>0.17555555555555427</v>
      </c>
    </row>
    <row r="226" spans="3:14" x14ac:dyDescent="0.2">
      <c r="C226">
        <f t="shared" si="7"/>
        <v>2.2199999999999966</v>
      </c>
      <c r="D226" s="9" t="e">
        <f t="shared" ca="1" si="6"/>
        <v>#NAME?</v>
      </c>
      <c r="G226">
        <v>2.2199999999999966</v>
      </c>
      <c r="H226">
        <v>0.86319999999999975</v>
      </c>
      <c r="I226" s="10">
        <v>0.77871999999999975</v>
      </c>
      <c r="J226" s="10">
        <v>0.72247999999999968</v>
      </c>
      <c r="K226" s="10">
        <v>0.66679999999999973</v>
      </c>
      <c r="L226" s="10">
        <v>0.61133333333333306</v>
      </c>
      <c r="M226">
        <v>0.47457142857142831</v>
      </c>
      <c r="N226">
        <v>0.17962962962962825</v>
      </c>
    </row>
    <row r="227" spans="3:14" x14ac:dyDescent="0.2">
      <c r="C227">
        <f t="shared" si="7"/>
        <v>2.2299999999999964</v>
      </c>
      <c r="D227" s="9" t="e">
        <f t="shared" ca="1" si="6"/>
        <v>#NAME?</v>
      </c>
      <c r="G227">
        <v>2.2299999999999964</v>
      </c>
      <c r="H227">
        <v>0.86379999999999979</v>
      </c>
      <c r="I227" s="10">
        <v>0.77947999999999973</v>
      </c>
      <c r="J227" s="10">
        <v>0.72331999999999963</v>
      </c>
      <c r="K227" s="10">
        <v>0.66769999999999963</v>
      </c>
      <c r="L227" s="10">
        <v>0.61199999999999977</v>
      </c>
      <c r="M227">
        <v>0.47542857142857115</v>
      </c>
      <c r="N227">
        <v>0.18370370370370226</v>
      </c>
    </row>
    <row r="228" spans="3:14" x14ac:dyDescent="0.2">
      <c r="C228">
        <f t="shared" si="7"/>
        <v>2.2399999999999962</v>
      </c>
      <c r="D228" s="9" t="e">
        <f t="shared" ca="1" si="6"/>
        <v>#NAME?</v>
      </c>
      <c r="G228">
        <v>2.2399999999999962</v>
      </c>
      <c r="H228">
        <v>0.86439999999999972</v>
      </c>
      <c r="I228" s="10">
        <v>0.78023999999999971</v>
      </c>
      <c r="J228" s="10">
        <v>0.72415999999999969</v>
      </c>
      <c r="K228" s="10">
        <v>0.66859999999999964</v>
      </c>
      <c r="L228" s="10">
        <v>0.61266666666666636</v>
      </c>
      <c r="M228">
        <v>0.47628571428571398</v>
      </c>
      <c r="N228">
        <v>0.18777777777777624</v>
      </c>
    </row>
    <row r="229" spans="3:14" x14ac:dyDescent="0.2">
      <c r="C229">
        <f t="shared" si="7"/>
        <v>2.249999999999996</v>
      </c>
      <c r="D229" s="9" t="e">
        <f t="shared" ca="1" si="6"/>
        <v>#NAME?</v>
      </c>
      <c r="G229">
        <v>2.249999999999996</v>
      </c>
      <c r="H229">
        <v>0.86499999999999977</v>
      </c>
      <c r="I229" s="10">
        <v>0.78099999999999969</v>
      </c>
      <c r="J229" s="10">
        <v>0.72499999999999964</v>
      </c>
      <c r="K229" s="10">
        <v>0.66949999999999965</v>
      </c>
      <c r="L229" s="10">
        <v>0.61333333333333306</v>
      </c>
      <c r="M229">
        <v>0.47714285714285681</v>
      </c>
      <c r="N229">
        <v>0.19185185185185022</v>
      </c>
    </row>
    <row r="230" spans="3:14" x14ac:dyDescent="0.2">
      <c r="C230">
        <f t="shared" si="7"/>
        <v>2.2599999999999958</v>
      </c>
      <c r="D230" s="9" t="e">
        <f t="shared" ca="1" si="6"/>
        <v>#NAME?</v>
      </c>
      <c r="G230">
        <v>2.2599999999999958</v>
      </c>
      <c r="H230">
        <v>0.8655999999999997</v>
      </c>
      <c r="I230" s="10">
        <v>0.78175999999999968</v>
      </c>
      <c r="J230" s="10">
        <v>0.7258399999999996</v>
      </c>
      <c r="K230" s="10">
        <v>0.67039999999999955</v>
      </c>
      <c r="L230" s="10">
        <v>0.61399999999999977</v>
      </c>
      <c r="M230">
        <v>0.47799999999999965</v>
      </c>
      <c r="N230">
        <v>0.19592592592592423</v>
      </c>
    </row>
    <row r="231" spans="3:14" x14ac:dyDescent="0.2">
      <c r="C231">
        <f t="shared" si="7"/>
        <v>2.2699999999999956</v>
      </c>
      <c r="D231" s="9" t="e">
        <f t="shared" ca="1" si="6"/>
        <v>#NAME?</v>
      </c>
      <c r="G231">
        <v>2.2699999999999956</v>
      </c>
      <c r="H231">
        <v>0.86619999999999975</v>
      </c>
      <c r="I231" s="10">
        <v>0.78251999999999966</v>
      </c>
      <c r="J231" s="10">
        <v>0.72667999999999966</v>
      </c>
      <c r="K231" s="10">
        <v>0.67129999999999956</v>
      </c>
      <c r="L231" s="10">
        <v>0.61466666666666636</v>
      </c>
      <c r="M231">
        <v>0.47885714285714248</v>
      </c>
      <c r="N231">
        <v>0.19999999999999821</v>
      </c>
    </row>
    <row r="232" spans="3:14" x14ac:dyDescent="0.2">
      <c r="C232">
        <f t="shared" si="7"/>
        <v>2.2799999999999954</v>
      </c>
      <c r="D232" s="9" t="e">
        <f t="shared" ca="1" si="6"/>
        <v>#NAME?</v>
      </c>
      <c r="G232">
        <v>2.2799999999999954</v>
      </c>
      <c r="H232">
        <v>0.86679999999999968</v>
      </c>
      <c r="I232" s="10">
        <v>0.78327999999999964</v>
      </c>
      <c r="J232" s="10">
        <v>0.72751999999999961</v>
      </c>
      <c r="K232" s="10">
        <v>0.67219999999999958</v>
      </c>
      <c r="L232" s="10">
        <v>0.61533333333333307</v>
      </c>
      <c r="M232">
        <v>0.47971428571428532</v>
      </c>
      <c r="N232">
        <v>0.20263157894736722</v>
      </c>
    </row>
    <row r="233" spans="3:14" x14ac:dyDescent="0.2">
      <c r="C233">
        <f t="shared" si="7"/>
        <v>2.2899999999999952</v>
      </c>
      <c r="D233" s="9" t="e">
        <f t="shared" ca="1" si="6"/>
        <v>#NAME?</v>
      </c>
      <c r="G233">
        <v>2.2899999999999952</v>
      </c>
      <c r="H233">
        <v>0.86739999999999973</v>
      </c>
      <c r="I233" s="10">
        <v>0.78403999999999963</v>
      </c>
      <c r="J233" s="10">
        <v>0.72835999999999956</v>
      </c>
      <c r="K233" s="10">
        <v>0.67309999999999959</v>
      </c>
      <c r="L233" s="10">
        <v>0.61599999999999966</v>
      </c>
      <c r="M233">
        <v>0.48057142857142815</v>
      </c>
      <c r="N233">
        <v>0.20526315789473557</v>
      </c>
    </row>
    <row r="234" spans="3:14" x14ac:dyDescent="0.2">
      <c r="C234">
        <f t="shared" si="7"/>
        <v>2.2999999999999949</v>
      </c>
      <c r="D234" s="9" t="e">
        <f t="shared" ca="1" si="6"/>
        <v>#NAME?</v>
      </c>
      <c r="G234">
        <v>2.2999999999999949</v>
      </c>
      <c r="H234">
        <v>0.86799999999999966</v>
      </c>
      <c r="I234" s="10">
        <v>0.78479999999999961</v>
      </c>
      <c r="J234" s="10">
        <v>0.72919999999999952</v>
      </c>
      <c r="K234" s="10">
        <v>0.67399999999999949</v>
      </c>
      <c r="L234" s="10">
        <v>0.61666666666666636</v>
      </c>
      <c r="M234">
        <v>0.48142857142857098</v>
      </c>
      <c r="N234">
        <v>0.20789473684210394</v>
      </c>
    </row>
    <row r="235" spans="3:14" x14ac:dyDescent="0.2">
      <c r="C235">
        <f t="shared" si="7"/>
        <v>2.3099999999999947</v>
      </c>
      <c r="D235" s="9" t="e">
        <f t="shared" ca="1" si="6"/>
        <v>#NAME?</v>
      </c>
      <c r="G235">
        <v>2.3099999999999947</v>
      </c>
      <c r="H235">
        <v>0.86859999999999971</v>
      </c>
      <c r="I235" s="10">
        <v>0.78555999999999959</v>
      </c>
      <c r="J235" s="10">
        <v>0.73003999999999958</v>
      </c>
      <c r="K235" s="10">
        <v>0.6748999999999995</v>
      </c>
      <c r="L235" s="10">
        <v>0.61733333333333296</v>
      </c>
      <c r="M235">
        <v>0.48228571428571382</v>
      </c>
      <c r="N235">
        <v>0.21052631578947231</v>
      </c>
    </row>
    <row r="236" spans="3:14" x14ac:dyDescent="0.2">
      <c r="C236">
        <f t="shared" si="7"/>
        <v>2.3199999999999945</v>
      </c>
      <c r="D236" s="9" t="e">
        <f t="shared" ca="1" si="6"/>
        <v>#NAME?</v>
      </c>
      <c r="G236">
        <v>2.3199999999999945</v>
      </c>
      <c r="H236">
        <v>0.86919999999999964</v>
      </c>
      <c r="I236" s="10">
        <v>0.78631999999999957</v>
      </c>
      <c r="J236" s="10">
        <v>0.73087999999999953</v>
      </c>
      <c r="K236" s="10">
        <v>0.67579999999999951</v>
      </c>
      <c r="L236" s="10">
        <v>0.61799999999999966</v>
      </c>
      <c r="M236">
        <v>0.48314285714285665</v>
      </c>
      <c r="N236">
        <v>0.21315789473684066</v>
      </c>
    </row>
    <row r="237" spans="3:14" x14ac:dyDescent="0.2">
      <c r="C237">
        <f t="shared" si="7"/>
        <v>2.3299999999999943</v>
      </c>
      <c r="D237" s="9" t="e">
        <f t="shared" ca="1" si="6"/>
        <v>#NAME?</v>
      </c>
      <c r="G237">
        <v>2.3299999999999943</v>
      </c>
      <c r="H237">
        <v>0.86979999999999968</v>
      </c>
      <c r="I237" s="10">
        <v>0.78707999999999956</v>
      </c>
      <c r="J237" s="10">
        <v>0.73171999999999948</v>
      </c>
      <c r="K237" s="10">
        <v>0.67669999999999941</v>
      </c>
      <c r="L237" s="10">
        <v>0.61866666666666625</v>
      </c>
      <c r="M237">
        <v>0.48399999999999954</v>
      </c>
      <c r="N237">
        <v>0.21578947368420903</v>
      </c>
    </row>
    <row r="238" spans="3:14" x14ac:dyDescent="0.2">
      <c r="C238">
        <f t="shared" si="7"/>
        <v>2.3399999999999941</v>
      </c>
      <c r="D238" s="9" t="e">
        <f t="shared" ca="1" si="6"/>
        <v>#NAME?</v>
      </c>
      <c r="G238">
        <v>2.3399999999999941</v>
      </c>
      <c r="H238">
        <v>0.87039999999999962</v>
      </c>
      <c r="I238" s="10">
        <v>0.78783999999999954</v>
      </c>
      <c r="J238" s="10">
        <v>0.73255999999999943</v>
      </c>
      <c r="K238" s="10">
        <v>0.67759999999999942</v>
      </c>
      <c r="L238" s="10">
        <v>0.61933333333333296</v>
      </c>
      <c r="M238">
        <v>0.48485714285714238</v>
      </c>
      <c r="N238">
        <v>0.21842105263157741</v>
      </c>
    </row>
    <row r="239" spans="3:14" x14ac:dyDescent="0.2">
      <c r="C239">
        <f t="shared" si="7"/>
        <v>2.3499999999999939</v>
      </c>
      <c r="D239" s="9" t="e">
        <f t="shared" ca="1" si="6"/>
        <v>#NAME?</v>
      </c>
      <c r="G239">
        <v>2.3499999999999939</v>
      </c>
      <c r="H239">
        <v>0.87099999999999966</v>
      </c>
      <c r="I239" s="10">
        <v>0.78859999999999952</v>
      </c>
      <c r="J239" s="10">
        <v>0.7333999999999995</v>
      </c>
      <c r="K239" s="10">
        <v>0.67849999999999944</v>
      </c>
      <c r="L239" s="10">
        <v>0.61999999999999955</v>
      </c>
      <c r="M239">
        <v>0.48571428571428521</v>
      </c>
      <c r="N239">
        <v>0.22105263157894575</v>
      </c>
    </row>
    <row r="240" spans="3:14" x14ac:dyDescent="0.2">
      <c r="C240">
        <f t="shared" si="7"/>
        <v>2.3599999999999937</v>
      </c>
      <c r="D240" s="9" t="e">
        <f t="shared" ca="1" si="6"/>
        <v>#NAME?</v>
      </c>
      <c r="G240">
        <v>2.3599999999999937</v>
      </c>
      <c r="H240">
        <v>0.8715999999999996</v>
      </c>
      <c r="I240" s="10">
        <v>0.78935999999999951</v>
      </c>
      <c r="J240" s="10">
        <v>0.73423999999999945</v>
      </c>
      <c r="K240" s="10">
        <v>0.67939999999999945</v>
      </c>
      <c r="L240" s="10">
        <v>0.62066666666666626</v>
      </c>
      <c r="M240">
        <v>0.48657142857142804</v>
      </c>
      <c r="N240">
        <v>0.22368421052631413</v>
      </c>
    </row>
    <row r="241" spans="3:14" x14ac:dyDescent="0.2">
      <c r="C241">
        <f t="shared" si="7"/>
        <v>2.3699999999999934</v>
      </c>
      <c r="D241" s="9" t="e">
        <f t="shared" ca="1" si="6"/>
        <v>#NAME?</v>
      </c>
      <c r="G241">
        <v>2.3699999999999934</v>
      </c>
      <c r="H241">
        <v>0.87219999999999964</v>
      </c>
      <c r="I241" s="10">
        <v>0.79011999999999949</v>
      </c>
      <c r="J241" s="10">
        <v>0.7350799999999994</v>
      </c>
      <c r="K241" s="10">
        <v>0.68029999999999935</v>
      </c>
      <c r="L241" s="10">
        <v>0.62133333333333285</v>
      </c>
      <c r="M241">
        <v>0.48742857142857088</v>
      </c>
      <c r="N241">
        <v>0.2263157894736825</v>
      </c>
    </row>
    <row r="242" spans="3:14" x14ac:dyDescent="0.2">
      <c r="C242">
        <f t="shared" si="7"/>
        <v>2.3799999999999932</v>
      </c>
      <c r="D242" s="9" t="e">
        <f t="shared" ca="1" si="6"/>
        <v>#NAME?</v>
      </c>
      <c r="G242">
        <v>2.3799999999999932</v>
      </c>
      <c r="H242">
        <v>0.87279999999999958</v>
      </c>
      <c r="I242" s="10">
        <v>0.79087999999999947</v>
      </c>
      <c r="J242" s="10">
        <v>0.73591999999999946</v>
      </c>
      <c r="K242" s="10">
        <v>0.68119999999999936</v>
      </c>
      <c r="L242" s="10">
        <v>0.62199999999999955</v>
      </c>
      <c r="M242">
        <v>0.48828571428571371</v>
      </c>
      <c r="N242">
        <v>0.22894736842105085</v>
      </c>
    </row>
    <row r="243" spans="3:14" x14ac:dyDescent="0.2">
      <c r="C243">
        <f t="shared" si="7"/>
        <v>2.389999999999993</v>
      </c>
      <c r="D243" s="9" t="e">
        <f t="shared" ca="1" si="6"/>
        <v>#NAME?</v>
      </c>
      <c r="G243">
        <v>2.389999999999993</v>
      </c>
      <c r="H243">
        <v>0.87339999999999962</v>
      </c>
      <c r="I243" s="10">
        <v>0.79163999999999946</v>
      </c>
      <c r="J243" s="10">
        <v>0.73675999999999942</v>
      </c>
      <c r="K243" s="10">
        <v>0.68209999999999937</v>
      </c>
      <c r="L243" s="10">
        <v>0.62266666666666626</v>
      </c>
      <c r="M243">
        <v>0.48914285714285655</v>
      </c>
      <c r="N243">
        <v>0.23157894736841922</v>
      </c>
    </row>
    <row r="244" spans="3:14" x14ac:dyDescent="0.2">
      <c r="C244">
        <f t="shared" si="7"/>
        <v>2.3999999999999928</v>
      </c>
      <c r="D244" s="9" t="e">
        <f t="shared" ca="1" si="6"/>
        <v>#NAME?</v>
      </c>
      <c r="G244">
        <v>2.3999999999999928</v>
      </c>
      <c r="H244">
        <v>0.87399999999999956</v>
      </c>
      <c r="I244" s="10">
        <v>0.79239999999999944</v>
      </c>
      <c r="J244" s="10">
        <v>0.73759999999999937</v>
      </c>
      <c r="K244" s="10">
        <v>0.68299999999999927</v>
      </c>
      <c r="L244" s="10">
        <v>0.62333333333333285</v>
      </c>
      <c r="M244">
        <v>0.48999999999999938</v>
      </c>
      <c r="N244">
        <v>0.23421052631578759</v>
      </c>
    </row>
    <row r="245" spans="3:14" x14ac:dyDescent="0.2">
      <c r="C245">
        <f t="shared" si="7"/>
        <v>2.4099999999999926</v>
      </c>
      <c r="D245" s="9" t="e">
        <f t="shared" ca="1" si="6"/>
        <v>#NAME?</v>
      </c>
      <c r="G245">
        <v>2.4099999999999926</v>
      </c>
      <c r="H245">
        <v>0.8745999999999996</v>
      </c>
      <c r="I245" s="10">
        <v>0.79315999999999942</v>
      </c>
      <c r="J245" s="10">
        <v>0.73843999999999932</v>
      </c>
      <c r="K245" s="10">
        <v>0.68389999999999929</v>
      </c>
      <c r="L245" s="10">
        <v>0.62399999999999956</v>
      </c>
      <c r="M245">
        <v>0.4906666666666662</v>
      </c>
      <c r="N245">
        <v>0.23684210526315597</v>
      </c>
    </row>
    <row r="246" spans="3:14" x14ac:dyDescent="0.2">
      <c r="C246">
        <f t="shared" si="7"/>
        <v>2.4199999999999924</v>
      </c>
      <c r="D246" s="9" t="e">
        <f t="shared" ca="1" si="6"/>
        <v>#NAME?</v>
      </c>
      <c r="G246">
        <v>2.4199999999999924</v>
      </c>
      <c r="H246">
        <v>0.87519999999999953</v>
      </c>
      <c r="I246" s="10">
        <v>0.79391999999999951</v>
      </c>
      <c r="J246" s="10">
        <v>0.73927999999999938</v>
      </c>
      <c r="K246" s="10">
        <v>0.6847999999999993</v>
      </c>
      <c r="L246" s="10">
        <v>0.62466666666666615</v>
      </c>
      <c r="M246">
        <v>0.49133333333333284</v>
      </c>
      <c r="N246">
        <v>0.23947368421052431</v>
      </c>
    </row>
    <row r="247" spans="3:14" x14ac:dyDescent="0.2">
      <c r="C247">
        <f t="shared" si="7"/>
        <v>2.4299999999999922</v>
      </c>
      <c r="D247" s="9" t="e">
        <f t="shared" ca="1" si="6"/>
        <v>#NAME?</v>
      </c>
      <c r="G247">
        <v>2.4299999999999922</v>
      </c>
      <c r="H247">
        <v>0.87579999999999958</v>
      </c>
      <c r="I247" s="10">
        <v>0.7946799999999995</v>
      </c>
      <c r="J247" s="10">
        <v>0.74011999999999933</v>
      </c>
      <c r="K247" s="10">
        <v>0.6856999999999992</v>
      </c>
      <c r="L247" s="10">
        <v>0.62533333333333285</v>
      </c>
      <c r="M247">
        <v>0.49199999999999949</v>
      </c>
      <c r="N247">
        <v>0.24210526315789269</v>
      </c>
    </row>
    <row r="248" spans="3:14" x14ac:dyDescent="0.2">
      <c r="C248">
        <f t="shared" si="7"/>
        <v>2.439999999999992</v>
      </c>
      <c r="D248" s="9" t="e">
        <f t="shared" ca="1" si="6"/>
        <v>#NAME?</v>
      </c>
      <c r="G248">
        <v>2.439999999999992</v>
      </c>
      <c r="H248">
        <v>0.87639999999999951</v>
      </c>
      <c r="I248" s="10">
        <v>0.79543999999999948</v>
      </c>
      <c r="J248" s="10">
        <v>0.74095999999999929</v>
      </c>
      <c r="K248" s="10">
        <v>0.68659999999999921</v>
      </c>
      <c r="L248" s="10">
        <v>0.62599999999999945</v>
      </c>
      <c r="M248">
        <v>0.49266666666666614</v>
      </c>
      <c r="N248">
        <v>0.24473684210526106</v>
      </c>
    </row>
    <row r="249" spans="3:14" x14ac:dyDescent="0.2">
      <c r="C249">
        <f t="shared" si="7"/>
        <v>2.4499999999999917</v>
      </c>
      <c r="D249" s="9" t="e">
        <f t="shared" ca="1" si="6"/>
        <v>#NAME?</v>
      </c>
      <c r="G249">
        <v>2.4499999999999917</v>
      </c>
      <c r="H249">
        <v>0.87699999999999956</v>
      </c>
      <c r="I249" s="10">
        <v>0.79619999999999946</v>
      </c>
      <c r="J249" s="10">
        <v>0.74179999999999935</v>
      </c>
      <c r="K249" s="10">
        <v>0.68749999999999922</v>
      </c>
      <c r="L249" s="10">
        <v>0.62666666666666615</v>
      </c>
      <c r="M249">
        <v>0.49333333333333279</v>
      </c>
      <c r="N249">
        <v>0.24736842105262941</v>
      </c>
    </row>
    <row r="250" spans="3:14" x14ac:dyDescent="0.2">
      <c r="C250">
        <f t="shared" si="7"/>
        <v>2.4599999999999915</v>
      </c>
      <c r="D250" s="9" t="e">
        <f t="shared" ca="1" si="6"/>
        <v>#NAME?</v>
      </c>
      <c r="G250">
        <v>2.4599999999999915</v>
      </c>
      <c r="H250">
        <v>0.87759999999999949</v>
      </c>
      <c r="I250" s="10">
        <v>0.79695999999999945</v>
      </c>
      <c r="J250" s="10">
        <v>0.7426399999999993</v>
      </c>
      <c r="K250" s="10">
        <v>0.68839999999999923</v>
      </c>
      <c r="L250" s="10">
        <v>0.62733333333333274</v>
      </c>
      <c r="M250">
        <v>0.49399999999999944</v>
      </c>
      <c r="N250">
        <v>0.24999999999999778</v>
      </c>
    </row>
    <row r="251" spans="3:14" x14ac:dyDescent="0.2">
      <c r="C251">
        <f t="shared" si="7"/>
        <v>2.4699999999999913</v>
      </c>
      <c r="D251" s="9" t="e">
        <f t="shared" ca="1" si="6"/>
        <v>#NAME?</v>
      </c>
      <c r="G251">
        <v>2.4699999999999913</v>
      </c>
      <c r="H251">
        <v>0.87819999999999954</v>
      </c>
      <c r="I251" s="10">
        <v>0.79771999999999943</v>
      </c>
      <c r="J251" s="10">
        <v>0.74347999999999925</v>
      </c>
      <c r="K251" s="10">
        <v>0.68929999999999914</v>
      </c>
      <c r="L251" s="10">
        <v>0.62799999999999945</v>
      </c>
      <c r="M251">
        <v>0.49466666666666609</v>
      </c>
      <c r="N251">
        <v>0.25263157894736615</v>
      </c>
    </row>
    <row r="252" spans="3:14" x14ac:dyDescent="0.2">
      <c r="C252">
        <f t="shared" si="7"/>
        <v>2.4799999999999911</v>
      </c>
      <c r="D252" s="9" t="e">
        <f t="shared" ca="1" si="6"/>
        <v>#NAME?</v>
      </c>
      <c r="G252">
        <v>2.4799999999999911</v>
      </c>
      <c r="H252">
        <v>0.87879999999999947</v>
      </c>
      <c r="I252" s="10">
        <v>0.79847999999999941</v>
      </c>
      <c r="J252" s="10">
        <v>0.7443199999999992</v>
      </c>
      <c r="K252" s="10">
        <v>0.69019999999999915</v>
      </c>
      <c r="L252" s="10">
        <v>0.62866666666666604</v>
      </c>
      <c r="M252">
        <v>0.49533333333333274</v>
      </c>
      <c r="N252">
        <v>0.25526315789473453</v>
      </c>
    </row>
    <row r="253" spans="3:14" x14ac:dyDescent="0.2">
      <c r="C253">
        <f t="shared" si="7"/>
        <v>2.4899999999999909</v>
      </c>
      <c r="D253" s="9" t="e">
        <f t="shared" ca="1" si="6"/>
        <v>#NAME?</v>
      </c>
      <c r="G253">
        <v>2.4899999999999909</v>
      </c>
      <c r="H253">
        <v>0.8793999999999994</v>
      </c>
      <c r="I253" s="10">
        <v>0.7992399999999994</v>
      </c>
      <c r="J253" s="10">
        <v>0.74515999999999927</v>
      </c>
      <c r="K253" s="10">
        <v>0.69109999999999916</v>
      </c>
      <c r="L253" s="10">
        <v>0.62933333333333275</v>
      </c>
      <c r="M253">
        <v>0.49599999999999939</v>
      </c>
      <c r="N253">
        <v>0.2578947368421029</v>
      </c>
    </row>
    <row r="254" spans="3:14" x14ac:dyDescent="0.2">
      <c r="C254">
        <f t="shared" si="7"/>
        <v>2.4999999999999907</v>
      </c>
      <c r="D254" s="9" t="e">
        <f t="shared" ca="1" si="6"/>
        <v>#NAME?</v>
      </c>
      <c r="G254">
        <v>2.4999999999999907</v>
      </c>
      <c r="H254">
        <v>0.87999999999999945</v>
      </c>
      <c r="I254" s="10">
        <v>0.79999999999999938</v>
      </c>
      <c r="J254" s="10">
        <v>0.74599999999999922</v>
      </c>
      <c r="K254" s="10">
        <v>0.69199999999999906</v>
      </c>
      <c r="L254" s="10">
        <v>0.62999999999999934</v>
      </c>
      <c r="M254">
        <v>0.49666666666666603</v>
      </c>
      <c r="N254">
        <v>0.26052631578947122</v>
      </c>
    </row>
    <row r="255" spans="3:14" x14ac:dyDescent="0.2">
      <c r="C255">
        <f t="shared" si="7"/>
        <v>2.5099999999999905</v>
      </c>
      <c r="D255" s="9" t="e">
        <f t="shared" ca="1" si="6"/>
        <v>#NAME?</v>
      </c>
      <c r="G255">
        <v>2.5099999999999905</v>
      </c>
      <c r="H255">
        <v>0.88039999999999963</v>
      </c>
      <c r="I255" s="10">
        <v>0.80057999999999951</v>
      </c>
      <c r="J255" s="10">
        <v>0.7466199999999994</v>
      </c>
      <c r="K255" s="10">
        <v>0.69269999999999932</v>
      </c>
      <c r="L255" s="10">
        <v>0.63083999999999918</v>
      </c>
      <c r="M255">
        <v>0.49733333333333268</v>
      </c>
      <c r="N255">
        <v>0.26315789473683959</v>
      </c>
    </row>
    <row r="256" spans="3:14" x14ac:dyDescent="0.2">
      <c r="C256">
        <f t="shared" si="7"/>
        <v>2.5199999999999902</v>
      </c>
      <c r="D256" s="9" t="e">
        <f t="shared" ca="1" si="6"/>
        <v>#NAME?</v>
      </c>
      <c r="G256">
        <v>2.5199999999999902</v>
      </c>
      <c r="H256">
        <v>0.88079999999999958</v>
      </c>
      <c r="I256" s="10">
        <v>0.80115999999999943</v>
      </c>
      <c r="J256" s="10">
        <v>0.74723999999999935</v>
      </c>
      <c r="K256" s="10">
        <v>0.69339999999999924</v>
      </c>
      <c r="L256" s="10">
        <v>0.63167999999999924</v>
      </c>
      <c r="M256">
        <v>0.49799999999999933</v>
      </c>
      <c r="N256">
        <v>0.26578947368420797</v>
      </c>
    </row>
    <row r="257" spans="3:14" x14ac:dyDescent="0.2">
      <c r="C257">
        <f t="shared" si="7"/>
        <v>2.52999999999999</v>
      </c>
      <c r="D257" s="9" t="e">
        <f t="shared" ca="1" si="6"/>
        <v>#NAME?</v>
      </c>
      <c r="G257">
        <v>2.52999999999999</v>
      </c>
      <c r="H257">
        <v>0.88119999999999965</v>
      </c>
      <c r="I257" s="10">
        <v>0.80173999999999945</v>
      </c>
      <c r="J257" s="10">
        <v>0.74785999999999941</v>
      </c>
      <c r="K257" s="10">
        <v>0.69409999999999927</v>
      </c>
      <c r="L257" s="10">
        <v>0.63251999999999919</v>
      </c>
      <c r="M257">
        <v>0.49866666666666598</v>
      </c>
      <c r="N257">
        <v>0.26842105263157634</v>
      </c>
    </row>
    <row r="258" spans="3:14" x14ac:dyDescent="0.2">
      <c r="C258">
        <f t="shared" si="7"/>
        <v>2.5399999999999898</v>
      </c>
      <c r="D258" s="9" t="e">
        <f t="shared" ca="1" si="6"/>
        <v>#NAME?</v>
      </c>
      <c r="G258">
        <v>2.5399999999999898</v>
      </c>
      <c r="H258">
        <v>0.88159999999999961</v>
      </c>
      <c r="I258" s="10">
        <v>0.80231999999999948</v>
      </c>
      <c r="J258" s="10">
        <v>0.74847999999999937</v>
      </c>
      <c r="K258" s="10">
        <v>0.6947999999999992</v>
      </c>
      <c r="L258" s="10">
        <v>0.63335999999999915</v>
      </c>
      <c r="M258">
        <v>0.49933333333333269</v>
      </c>
      <c r="N258">
        <v>0.27105263157894471</v>
      </c>
    </row>
    <row r="259" spans="3:14" x14ac:dyDescent="0.2">
      <c r="C259">
        <f t="shared" si="7"/>
        <v>2.5499999999999896</v>
      </c>
      <c r="D259" s="9" t="e">
        <f t="shared" ca="1" si="6"/>
        <v>#NAME?</v>
      </c>
      <c r="G259">
        <v>2.5499999999999896</v>
      </c>
      <c r="H259">
        <v>0.88199999999999956</v>
      </c>
      <c r="I259" s="10">
        <v>0.80289999999999939</v>
      </c>
      <c r="J259" s="10">
        <v>0.74909999999999932</v>
      </c>
      <c r="K259" s="10">
        <v>0.69549999999999923</v>
      </c>
      <c r="L259" s="10">
        <v>0.6341999999999991</v>
      </c>
      <c r="M259">
        <v>0.49999999999999933</v>
      </c>
      <c r="N259">
        <v>0.27368421052631309</v>
      </c>
    </row>
    <row r="260" spans="3:14" x14ac:dyDescent="0.2">
      <c r="C260">
        <f t="shared" si="7"/>
        <v>2.5599999999999894</v>
      </c>
      <c r="D260" s="9" t="e">
        <f t="shared" ref="D260:D323" ca="1" si="8">smrLinInterp(C260,Int,Cint)</f>
        <v>#NAME?</v>
      </c>
      <c r="G260">
        <v>2.5599999999999894</v>
      </c>
      <c r="H260">
        <v>0.88239999999999963</v>
      </c>
      <c r="I260" s="10">
        <v>0.80347999999999942</v>
      </c>
      <c r="J260" s="10">
        <v>0.74971999999999939</v>
      </c>
      <c r="K260" s="10">
        <v>0.69619999999999926</v>
      </c>
      <c r="L260" s="10">
        <v>0.63503999999999916</v>
      </c>
      <c r="M260">
        <v>0.50066666666666593</v>
      </c>
      <c r="N260">
        <v>0.27631578947368141</v>
      </c>
    </row>
    <row r="261" spans="3:14" x14ac:dyDescent="0.2">
      <c r="C261">
        <f t="shared" si="7"/>
        <v>2.5699999999999892</v>
      </c>
      <c r="D261" s="9" t="e">
        <f t="shared" ca="1" si="8"/>
        <v>#NAME?</v>
      </c>
      <c r="G261">
        <v>2.5699999999999892</v>
      </c>
      <c r="H261">
        <v>0.88279999999999959</v>
      </c>
      <c r="I261" s="10">
        <v>0.80405999999999944</v>
      </c>
      <c r="J261" s="10">
        <v>0.75033999999999934</v>
      </c>
      <c r="K261" s="10">
        <v>0.69689999999999919</v>
      </c>
      <c r="L261" s="10">
        <v>0.63587999999999911</v>
      </c>
      <c r="M261">
        <v>0.50133333333333263</v>
      </c>
      <c r="N261">
        <v>0.27894736842104978</v>
      </c>
    </row>
    <row r="262" spans="3:14" x14ac:dyDescent="0.2">
      <c r="C262">
        <f t="shared" ref="C262:C325" si="9">+C261+0.01</f>
        <v>2.579999999999989</v>
      </c>
      <c r="D262" s="9" t="e">
        <f t="shared" ca="1" si="8"/>
        <v>#NAME?</v>
      </c>
      <c r="G262">
        <v>2.579999999999989</v>
      </c>
      <c r="H262">
        <v>0.88319999999999954</v>
      </c>
      <c r="I262" s="10">
        <v>0.80463999999999936</v>
      </c>
      <c r="J262" s="10">
        <v>0.75095999999999929</v>
      </c>
      <c r="K262" s="10">
        <v>0.69759999999999922</v>
      </c>
      <c r="L262" s="10">
        <v>0.63671999999999906</v>
      </c>
      <c r="M262">
        <v>0.50199999999999922</v>
      </c>
      <c r="N262">
        <v>0.28157894736841815</v>
      </c>
    </row>
    <row r="263" spans="3:14" x14ac:dyDescent="0.2">
      <c r="C263">
        <f t="shared" si="9"/>
        <v>2.5899999999999888</v>
      </c>
      <c r="D263" s="9" t="e">
        <f t="shared" ca="1" si="8"/>
        <v>#NAME?</v>
      </c>
      <c r="G263">
        <v>2.5899999999999888</v>
      </c>
      <c r="H263">
        <v>0.88359999999999961</v>
      </c>
      <c r="I263" s="10">
        <v>0.80521999999999938</v>
      </c>
      <c r="J263" s="10">
        <v>0.75157999999999936</v>
      </c>
      <c r="K263" s="10">
        <v>0.69829999999999914</v>
      </c>
      <c r="L263" s="10">
        <v>0.63755999999999902</v>
      </c>
      <c r="M263">
        <v>0.50266666666666593</v>
      </c>
      <c r="N263">
        <v>0.28421052631578653</v>
      </c>
    </row>
    <row r="264" spans="3:14" x14ac:dyDescent="0.2">
      <c r="C264">
        <f t="shared" si="9"/>
        <v>2.5999999999999885</v>
      </c>
      <c r="D264" s="9" t="e">
        <f t="shared" ca="1" si="8"/>
        <v>#NAME?</v>
      </c>
      <c r="G264">
        <v>2.5999999999999885</v>
      </c>
      <c r="H264">
        <v>0.88399999999999956</v>
      </c>
      <c r="I264" s="10">
        <v>0.80579999999999941</v>
      </c>
      <c r="J264" s="10">
        <v>0.75219999999999931</v>
      </c>
      <c r="K264" s="10">
        <v>0.69899999999999918</v>
      </c>
      <c r="L264" s="10">
        <v>0.63839999999999908</v>
      </c>
      <c r="M264">
        <v>0.50333333333333252</v>
      </c>
      <c r="N264">
        <v>0.2868421052631549</v>
      </c>
    </row>
    <row r="265" spans="3:14" x14ac:dyDescent="0.2">
      <c r="C265">
        <f t="shared" si="9"/>
        <v>2.6099999999999883</v>
      </c>
      <c r="D265" s="9" t="e">
        <f t="shared" ca="1" si="8"/>
        <v>#NAME?</v>
      </c>
      <c r="G265">
        <v>2.6099999999999883</v>
      </c>
      <c r="H265">
        <v>0.88439999999999952</v>
      </c>
      <c r="I265" s="10">
        <v>0.80637999999999932</v>
      </c>
      <c r="J265" s="10">
        <v>0.75281999999999927</v>
      </c>
      <c r="K265" s="10">
        <v>0.6996999999999991</v>
      </c>
      <c r="L265" s="10">
        <v>0.63923999999999903</v>
      </c>
      <c r="M265">
        <v>0.50399999999999923</v>
      </c>
      <c r="N265">
        <v>0.28947368421052327</v>
      </c>
    </row>
    <row r="266" spans="3:14" x14ac:dyDescent="0.2">
      <c r="C266">
        <f t="shared" si="9"/>
        <v>2.6199999999999881</v>
      </c>
      <c r="D266" s="9" t="e">
        <f t="shared" ca="1" si="8"/>
        <v>#NAME?</v>
      </c>
      <c r="G266">
        <v>2.6199999999999881</v>
      </c>
      <c r="H266">
        <v>0.88479999999999959</v>
      </c>
      <c r="I266" s="10">
        <v>0.80695999999999934</v>
      </c>
      <c r="J266" s="10">
        <v>0.75343999999999922</v>
      </c>
      <c r="K266" s="10">
        <v>0.70039999999999913</v>
      </c>
      <c r="L266" s="10">
        <v>0.64007999999999898</v>
      </c>
      <c r="M266">
        <v>0.50466666666666593</v>
      </c>
      <c r="N266">
        <v>0.29210526315789165</v>
      </c>
    </row>
    <row r="267" spans="3:14" x14ac:dyDescent="0.2">
      <c r="C267">
        <f t="shared" si="9"/>
        <v>2.6299999999999879</v>
      </c>
      <c r="D267" s="9" t="e">
        <f t="shared" ca="1" si="8"/>
        <v>#NAME?</v>
      </c>
      <c r="G267">
        <v>2.6299999999999879</v>
      </c>
      <c r="H267">
        <v>0.88519999999999954</v>
      </c>
      <c r="I267" s="10">
        <v>0.80753999999999937</v>
      </c>
      <c r="J267" s="10">
        <v>0.75405999999999929</v>
      </c>
      <c r="K267" s="10">
        <v>0.70109999999999906</v>
      </c>
      <c r="L267" s="10">
        <v>0.64091999999999905</v>
      </c>
      <c r="M267">
        <v>0.50533333333333252</v>
      </c>
      <c r="N267">
        <v>0.29473684210525997</v>
      </c>
    </row>
    <row r="268" spans="3:14" x14ac:dyDescent="0.2">
      <c r="C268">
        <f t="shared" si="9"/>
        <v>2.6399999999999877</v>
      </c>
      <c r="D268" s="9" t="e">
        <f t="shared" ca="1" si="8"/>
        <v>#NAME?</v>
      </c>
      <c r="G268">
        <v>2.6399999999999877</v>
      </c>
      <c r="H268">
        <v>0.8855999999999995</v>
      </c>
      <c r="I268" s="10">
        <v>0.80811999999999928</v>
      </c>
      <c r="J268" s="10">
        <v>0.75467999999999924</v>
      </c>
      <c r="K268" s="10">
        <v>0.70179999999999909</v>
      </c>
      <c r="L268" s="10">
        <v>0.641759999999999</v>
      </c>
      <c r="M268">
        <v>0.50599999999999923</v>
      </c>
      <c r="N268">
        <v>0.29736842105262834</v>
      </c>
    </row>
    <row r="269" spans="3:14" x14ac:dyDescent="0.2">
      <c r="C269">
        <f t="shared" si="9"/>
        <v>2.6499999999999875</v>
      </c>
      <c r="D269" s="9" t="e">
        <f t="shared" ca="1" si="8"/>
        <v>#NAME?</v>
      </c>
      <c r="G269">
        <v>2.6499999999999875</v>
      </c>
      <c r="H269">
        <v>0.88599999999999945</v>
      </c>
      <c r="I269" s="10">
        <v>0.80869999999999931</v>
      </c>
      <c r="J269" s="10">
        <v>0.75529999999999919</v>
      </c>
      <c r="K269" s="10">
        <v>0.70249999999999913</v>
      </c>
      <c r="L269" s="10">
        <v>0.64259999999999895</v>
      </c>
      <c r="M269">
        <v>0.50666666666666582</v>
      </c>
      <c r="N269">
        <v>0.29999999999999671</v>
      </c>
    </row>
    <row r="270" spans="3:14" x14ac:dyDescent="0.2">
      <c r="C270">
        <f t="shared" si="9"/>
        <v>2.6599999999999873</v>
      </c>
      <c r="D270" s="9" t="e">
        <f t="shared" ca="1" si="8"/>
        <v>#NAME?</v>
      </c>
      <c r="G270">
        <v>2.6599999999999873</v>
      </c>
      <c r="H270">
        <v>0.88639999999999952</v>
      </c>
      <c r="I270" s="10">
        <v>0.80927999999999933</v>
      </c>
      <c r="J270" s="10">
        <v>0.75591999999999926</v>
      </c>
      <c r="K270" s="10">
        <v>0.70319999999999905</v>
      </c>
      <c r="L270" s="10">
        <v>0.6434399999999989</v>
      </c>
      <c r="M270">
        <v>0.50733333333333253</v>
      </c>
      <c r="N270">
        <v>0.30171428571428355</v>
      </c>
    </row>
    <row r="271" spans="3:14" x14ac:dyDescent="0.2">
      <c r="C271">
        <f t="shared" si="9"/>
        <v>2.6699999999999871</v>
      </c>
      <c r="D271" s="9" t="e">
        <f t="shared" ca="1" si="8"/>
        <v>#NAME?</v>
      </c>
      <c r="G271">
        <v>2.6699999999999871</v>
      </c>
      <c r="H271">
        <v>0.88679999999999948</v>
      </c>
      <c r="I271" s="10">
        <v>0.80985999999999925</v>
      </c>
      <c r="J271" s="10">
        <v>0.75653999999999921</v>
      </c>
      <c r="K271" s="10">
        <v>0.70389999999999908</v>
      </c>
      <c r="L271" s="10">
        <v>0.64427999999999896</v>
      </c>
      <c r="M271">
        <v>0.50799999999999912</v>
      </c>
      <c r="N271">
        <v>0.30342857142856922</v>
      </c>
    </row>
    <row r="272" spans="3:14" x14ac:dyDescent="0.2">
      <c r="C272">
        <f t="shared" si="9"/>
        <v>2.6799999999999868</v>
      </c>
      <c r="D272" s="9" t="e">
        <f t="shared" ca="1" si="8"/>
        <v>#NAME?</v>
      </c>
      <c r="G272">
        <v>2.6799999999999868</v>
      </c>
      <c r="H272">
        <v>0.88719999999999943</v>
      </c>
      <c r="I272" s="10">
        <v>0.81043999999999927</v>
      </c>
      <c r="J272" s="10">
        <v>0.75715999999999917</v>
      </c>
      <c r="K272" s="10">
        <v>0.704599999999999</v>
      </c>
      <c r="L272" s="10">
        <v>0.64511999999999892</v>
      </c>
      <c r="M272">
        <v>0.50866666666666582</v>
      </c>
      <c r="N272">
        <v>0.30514285714285488</v>
      </c>
    </row>
    <row r="273" spans="3:14" x14ac:dyDescent="0.2">
      <c r="C273">
        <f t="shared" si="9"/>
        <v>2.6899999999999866</v>
      </c>
      <c r="D273" s="9" t="e">
        <f t="shared" ca="1" si="8"/>
        <v>#NAME?</v>
      </c>
      <c r="G273">
        <v>2.6899999999999866</v>
      </c>
      <c r="H273">
        <v>0.8875999999999995</v>
      </c>
      <c r="I273" s="10">
        <v>0.81101999999999919</v>
      </c>
      <c r="J273" s="10">
        <v>0.75777999999999923</v>
      </c>
      <c r="K273" s="10">
        <v>0.70529999999999904</v>
      </c>
      <c r="L273" s="10">
        <v>0.64595999999999887</v>
      </c>
      <c r="M273">
        <v>0.50933333333333242</v>
      </c>
      <c r="N273">
        <v>0.30685714285714055</v>
      </c>
    </row>
    <row r="274" spans="3:14" x14ac:dyDescent="0.2">
      <c r="C274">
        <f t="shared" si="9"/>
        <v>2.6999999999999864</v>
      </c>
      <c r="D274" s="9" t="e">
        <f t="shared" ca="1" si="8"/>
        <v>#NAME?</v>
      </c>
      <c r="G274">
        <v>2.6999999999999864</v>
      </c>
      <c r="H274">
        <v>0.88799999999999946</v>
      </c>
      <c r="I274" s="10">
        <v>0.81159999999999921</v>
      </c>
      <c r="J274" s="10">
        <v>0.75839999999999919</v>
      </c>
      <c r="K274" s="10">
        <v>0.70599999999999896</v>
      </c>
      <c r="L274" s="10">
        <v>0.64679999999999893</v>
      </c>
      <c r="M274">
        <v>0.50999999999999912</v>
      </c>
      <c r="N274">
        <v>0.30857142857142622</v>
      </c>
    </row>
    <row r="275" spans="3:14" x14ac:dyDescent="0.2">
      <c r="C275">
        <f t="shared" si="9"/>
        <v>2.7099999999999862</v>
      </c>
      <c r="D275" s="9" t="e">
        <f t="shared" ca="1" si="8"/>
        <v>#NAME?</v>
      </c>
      <c r="G275">
        <v>2.7099999999999862</v>
      </c>
      <c r="H275">
        <v>0.88839999999999941</v>
      </c>
      <c r="I275" s="10">
        <v>0.81217999999999924</v>
      </c>
      <c r="J275" s="10">
        <v>0.75901999999999914</v>
      </c>
      <c r="K275" s="10">
        <v>0.706699999999999</v>
      </c>
      <c r="L275" s="10">
        <v>0.64763999999999888</v>
      </c>
      <c r="M275">
        <v>0.51066666666666571</v>
      </c>
      <c r="N275">
        <v>0.31028571428571194</v>
      </c>
    </row>
    <row r="276" spans="3:14" x14ac:dyDescent="0.2">
      <c r="C276">
        <f t="shared" si="9"/>
        <v>2.719999999999986</v>
      </c>
      <c r="D276" s="9" t="e">
        <f t="shared" ca="1" si="8"/>
        <v>#NAME?</v>
      </c>
      <c r="G276">
        <v>2.719999999999986</v>
      </c>
      <c r="H276">
        <v>0.88879999999999948</v>
      </c>
      <c r="I276" s="10">
        <v>0.81275999999999915</v>
      </c>
      <c r="J276" s="10">
        <v>0.75963999999999909</v>
      </c>
      <c r="K276" s="10">
        <v>0.70739999999999903</v>
      </c>
      <c r="L276" s="10">
        <v>0.64847999999999884</v>
      </c>
      <c r="M276">
        <v>0.51133333333333242</v>
      </c>
      <c r="N276">
        <v>0.31199999999999761</v>
      </c>
    </row>
    <row r="277" spans="3:14" x14ac:dyDescent="0.2">
      <c r="C277">
        <f t="shared" si="9"/>
        <v>2.7299999999999858</v>
      </c>
      <c r="D277" s="9" t="e">
        <f t="shared" ca="1" si="8"/>
        <v>#NAME?</v>
      </c>
      <c r="G277">
        <v>2.7299999999999858</v>
      </c>
      <c r="H277">
        <v>0.88919999999999944</v>
      </c>
      <c r="I277" s="10">
        <v>0.81333999999999917</v>
      </c>
      <c r="J277" s="10">
        <v>0.76025999999999916</v>
      </c>
      <c r="K277" s="10">
        <v>0.70809999999999895</v>
      </c>
      <c r="L277" s="10">
        <v>0.64931999999999879</v>
      </c>
      <c r="M277">
        <v>0.51199999999999901</v>
      </c>
      <c r="N277">
        <v>0.31371428571428328</v>
      </c>
    </row>
    <row r="278" spans="3:14" x14ac:dyDescent="0.2">
      <c r="C278">
        <f t="shared" si="9"/>
        <v>2.7399999999999856</v>
      </c>
      <c r="D278" s="9" t="e">
        <f t="shared" ca="1" si="8"/>
        <v>#NAME?</v>
      </c>
      <c r="G278">
        <v>2.7399999999999856</v>
      </c>
      <c r="H278">
        <v>0.88959999999999939</v>
      </c>
      <c r="I278" s="10">
        <v>0.8139199999999992</v>
      </c>
      <c r="J278" s="10">
        <v>0.76087999999999911</v>
      </c>
      <c r="K278" s="10">
        <v>0.70879999999999899</v>
      </c>
      <c r="L278" s="10">
        <v>0.65015999999999885</v>
      </c>
      <c r="M278">
        <v>0.51266666666666572</v>
      </c>
      <c r="N278">
        <v>0.31542857142856895</v>
      </c>
    </row>
    <row r="279" spans="3:14" x14ac:dyDescent="0.2">
      <c r="C279">
        <f t="shared" si="9"/>
        <v>2.7499999999999853</v>
      </c>
      <c r="D279" s="9" t="e">
        <f t="shared" ca="1" si="8"/>
        <v>#NAME?</v>
      </c>
      <c r="G279">
        <v>2.7499999999999853</v>
      </c>
      <c r="H279">
        <v>0.88999999999999946</v>
      </c>
      <c r="I279" s="10">
        <v>0.81449999999999911</v>
      </c>
      <c r="J279" s="10">
        <v>0.76149999999999907</v>
      </c>
      <c r="K279" s="10">
        <v>0.70949999999999891</v>
      </c>
      <c r="L279" s="10">
        <v>0.6509999999999988</v>
      </c>
      <c r="M279">
        <v>0.51333333333333242</v>
      </c>
      <c r="N279">
        <v>0.31714285714285462</v>
      </c>
    </row>
    <row r="280" spans="3:14" x14ac:dyDescent="0.2">
      <c r="C280">
        <f t="shared" si="9"/>
        <v>2.7599999999999851</v>
      </c>
      <c r="D280" s="9" t="e">
        <f t="shared" ca="1" si="8"/>
        <v>#NAME?</v>
      </c>
      <c r="G280">
        <v>2.7599999999999851</v>
      </c>
      <c r="H280">
        <v>0.89039999999999941</v>
      </c>
      <c r="I280" s="10">
        <v>0.81507999999999914</v>
      </c>
      <c r="J280" s="10">
        <v>0.76211999999999913</v>
      </c>
      <c r="K280" s="10">
        <v>0.71019999999999894</v>
      </c>
      <c r="L280" s="10">
        <v>0.65183999999999875</v>
      </c>
      <c r="M280">
        <v>0.51399999999999901</v>
      </c>
      <c r="N280">
        <v>0.31885714285714029</v>
      </c>
    </row>
    <row r="281" spans="3:14" x14ac:dyDescent="0.2">
      <c r="C281">
        <f t="shared" si="9"/>
        <v>2.7699999999999849</v>
      </c>
      <c r="D281" s="9" t="e">
        <f t="shared" ca="1" si="8"/>
        <v>#NAME?</v>
      </c>
      <c r="G281">
        <v>2.7699999999999849</v>
      </c>
      <c r="H281">
        <v>0.89079999999999937</v>
      </c>
      <c r="I281" s="10">
        <v>0.81565999999999916</v>
      </c>
      <c r="J281" s="10">
        <v>0.76273999999999909</v>
      </c>
      <c r="K281" s="10">
        <v>0.71089999999999887</v>
      </c>
      <c r="L281" s="10">
        <v>0.65267999999999871</v>
      </c>
      <c r="M281">
        <v>0.51466666666666572</v>
      </c>
      <c r="N281">
        <v>0.32057142857142601</v>
      </c>
    </row>
    <row r="282" spans="3:14" x14ac:dyDescent="0.2">
      <c r="C282">
        <f t="shared" si="9"/>
        <v>2.7799999999999847</v>
      </c>
      <c r="D282" s="9" t="e">
        <f t="shared" ca="1" si="8"/>
        <v>#NAME?</v>
      </c>
      <c r="G282">
        <v>2.7799999999999847</v>
      </c>
      <c r="H282">
        <v>0.89119999999999944</v>
      </c>
      <c r="I282" s="10">
        <v>0.81623999999999908</v>
      </c>
      <c r="J282" s="10">
        <v>0.76335999999999904</v>
      </c>
      <c r="K282" s="10">
        <v>0.7115999999999989</v>
      </c>
      <c r="L282" s="10">
        <v>0.65351999999999877</v>
      </c>
      <c r="M282">
        <v>0.51533333333333231</v>
      </c>
      <c r="N282">
        <v>0.32228571428571168</v>
      </c>
    </row>
    <row r="283" spans="3:14" x14ac:dyDescent="0.2">
      <c r="C283">
        <f t="shared" si="9"/>
        <v>2.7899999999999845</v>
      </c>
      <c r="D283" s="9" t="e">
        <f t="shared" ca="1" si="8"/>
        <v>#NAME?</v>
      </c>
      <c r="G283">
        <v>2.7899999999999845</v>
      </c>
      <c r="H283">
        <v>0.89159999999999939</v>
      </c>
      <c r="I283" s="10">
        <v>0.8168199999999991</v>
      </c>
      <c r="J283" s="10">
        <v>0.7639799999999991</v>
      </c>
      <c r="K283" s="10">
        <v>0.71229999999999893</v>
      </c>
      <c r="L283" s="10">
        <v>0.65435999999999872</v>
      </c>
      <c r="M283">
        <v>0.51599999999999902</v>
      </c>
      <c r="N283">
        <v>0.32399999999999735</v>
      </c>
    </row>
    <row r="284" spans="3:14" x14ac:dyDescent="0.2">
      <c r="C284">
        <f t="shared" si="9"/>
        <v>2.7999999999999843</v>
      </c>
      <c r="D284" s="9" t="e">
        <f t="shared" ca="1" si="8"/>
        <v>#NAME?</v>
      </c>
      <c r="G284">
        <v>2.7999999999999843</v>
      </c>
      <c r="H284">
        <v>0.89199999999999935</v>
      </c>
      <c r="I284" s="10">
        <v>0.81739999999999913</v>
      </c>
      <c r="J284" s="10">
        <v>0.76459999999999906</v>
      </c>
      <c r="K284" s="10">
        <v>0.71299999999999886</v>
      </c>
      <c r="L284" s="10">
        <v>0.65519999999999867</v>
      </c>
      <c r="M284">
        <v>0.51666666666666561</v>
      </c>
      <c r="N284">
        <v>0.32571428571428301</v>
      </c>
    </row>
    <row r="285" spans="3:14" x14ac:dyDescent="0.2">
      <c r="C285">
        <f t="shared" si="9"/>
        <v>2.8099999999999841</v>
      </c>
      <c r="D285" s="9" t="e">
        <f t="shared" ca="1" si="8"/>
        <v>#NAME?</v>
      </c>
      <c r="G285">
        <v>2.8099999999999841</v>
      </c>
      <c r="H285">
        <v>0.89239999999999942</v>
      </c>
      <c r="I285" s="10">
        <v>0.81797999999999904</v>
      </c>
      <c r="J285" s="10">
        <v>0.76521999999999901</v>
      </c>
      <c r="K285" s="10">
        <v>0.71369999999999889</v>
      </c>
      <c r="L285" s="10">
        <v>0.65603999999999874</v>
      </c>
      <c r="M285">
        <v>0.51733333333333231</v>
      </c>
      <c r="N285">
        <v>0.32742857142856868</v>
      </c>
    </row>
    <row r="286" spans="3:14" x14ac:dyDescent="0.2">
      <c r="C286">
        <f t="shared" si="9"/>
        <v>2.8199999999999839</v>
      </c>
      <c r="D286" s="9" t="e">
        <f t="shared" ca="1" si="8"/>
        <v>#NAME?</v>
      </c>
      <c r="G286">
        <v>2.8199999999999839</v>
      </c>
      <c r="H286">
        <v>0.89279999999999937</v>
      </c>
      <c r="I286" s="10">
        <v>0.81855999999999907</v>
      </c>
      <c r="J286" s="10">
        <v>0.76583999999999897</v>
      </c>
      <c r="K286" s="10">
        <v>0.71439999999999881</v>
      </c>
      <c r="L286" s="10">
        <v>0.65687999999999869</v>
      </c>
      <c r="M286">
        <v>0.51799999999999891</v>
      </c>
      <c r="N286">
        <v>0.32914285714285435</v>
      </c>
    </row>
    <row r="287" spans="3:14" x14ac:dyDescent="0.2">
      <c r="C287">
        <f t="shared" si="9"/>
        <v>2.8299999999999836</v>
      </c>
      <c r="D287" s="9" t="e">
        <f t="shared" ca="1" si="8"/>
        <v>#NAME?</v>
      </c>
      <c r="G287">
        <v>2.8299999999999836</v>
      </c>
      <c r="H287">
        <v>0.89319999999999933</v>
      </c>
      <c r="I287" s="10">
        <v>0.81913999999999909</v>
      </c>
      <c r="J287" s="10">
        <v>0.76645999999999903</v>
      </c>
      <c r="K287" s="10">
        <v>0.71509999999999885</v>
      </c>
      <c r="L287" s="10">
        <v>0.65771999999999864</v>
      </c>
      <c r="M287">
        <v>0.51866666666666561</v>
      </c>
      <c r="N287">
        <v>0.33085714285714007</v>
      </c>
    </row>
    <row r="288" spans="3:14" x14ac:dyDescent="0.2">
      <c r="C288">
        <f t="shared" si="9"/>
        <v>2.8399999999999834</v>
      </c>
      <c r="D288" s="9" t="e">
        <f t="shared" ca="1" si="8"/>
        <v>#NAME?</v>
      </c>
      <c r="G288">
        <v>2.8399999999999834</v>
      </c>
      <c r="H288">
        <v>0.89359999999999939</v>
      </c>
      <c r="I288" s="10">
        <v>0.819719999999999</v>
      </c>
      <c r="J288" s="10">
        <v>0.76707999999999898</v>
      </c>
      <c r="K288" s="10">
        <v>0.71579999999999877</v>
      </c>
      <c r="L288" s="10">
        <v>0.65855999999999859</v>
      </c>
      <c r="M288">
        <v>0.5193333333333322</v>
      </c>
      <c r="N288">
        <v>0.33257142857142574</v>
      </c>
    </row>
    <row r="289" spans="3:14" x14ac:dyDescent="0.2">
      <c r="C289">
        <f t="shared" si="9"/>
        <v>2.8499999999999832</v>
      </c>
      <c r="D289" s="9" t="e">
        <f t="shared" ca="1" si="8"/>
        <v>#NAME?</v>
      </c>
      <c r="G289">
        <v>2.8499999999999832</v>
      </c>
      <c r="H289">
        <v>0.89399999999999935</v>
      </c>
      <c r="I289" s="10">
        <v>0.82029999999999903</v>
      </c>
      <c r="J289" s="10">
        <v>0.76769999999999894</v>
      </c>
      <c r="K289" s="10">
        <v>0.7164999999999988</v>
      </c>
      <c r="L289" s="10">
        <v>0.65939999999999865</v>
      </c>
      <c r="M289">
        <v>0.51999999999999891</v>
      </c>
      <c r="N289">
        <v>0.33428571428571141</v>
      </c>
    </row>
    <row r="290" spans="3:14" x14ac:dyDescent="0.2">
      <c r="C290">
        <f t="shared" si="9"/>
        <v>2.859999999999983</v>
      </c>
      <c r="D290" s="9" t="e">
        <f t="shared" ca="1" si="8"/>
        <v>#NAME?</v>
      </c>
      <c r="G290">
        <v>2.859999999999983</v>
      </c>
      <c r="H290">
        <v>0.89439999999999931</v>
      </c>
      <c r="I290" s="10">
        <v>0.82087999999999894</v>
      </c>
      <c r="J290" s="10">
        <v>0.768319999999999</v>
      </c>
      <c r="K290" s="10">
        <v>0.71719999999999873</v>
      </c>
      <c r="L290" s="10">
        <v>0.66023999999999861</v>
      </c>
      <c r="M290">
        <v>0.5206666666666655</v>
      </c>
      <c r="N290">
        <v>0.33599999999999708</v>
      </c>
    </row>
    <row r="291" spans="3:14" x14ac:dyDescent="0.2">
      <c r="C291">
        <f t="shared" si="9"/>
        <v>2.8699999999999828</v>
      </c>
      <c r="D291" s="9" t="e">
        <f t="shared" ca="1" si="8"/>
        <v>#NAME?</v>
      </c>
      <c r="G291">
        <v>2.8699999999999828</v>
      </c>
      <c r="H291">
        <v>0.89479999999999937</v>
      </c>
      <c r="I291" s="10">
        <v>0.82145999999999897</v>
      </c>
      <c r="J291" s="10">
        <v>0.76893999999999896</v>
      </c>
      <c r="K291" s="10">
        <v>0.71789999999999876</v>
      </c>
      <c r="L291" s="10">
        <v>0.66107999999999856</v>
      </c>
      <c r="M291">
        <v>0.52133333333333221</v>
      </c>
      <c r="N291">
        <v>0.33771428571428275</v>
      </c>
    </row>
    <row r="292" spans="3:14" x14ac:dyDescent="0.2">
      <c r="C292">
        <f t="shared" si="9"/>
        <v>2.8799999999999826</v>
      </c>
      <c r="D292" s="9" t="e">
        <f t="shared" ca="1" si="8"/>
        <v>#NAME?</v>
      </c>
      <c r="G292">
        <v>2.8799999999999826</v>
      </c>
      <c r="H292">
        <v>0.89519999999999933</v>
      </c>
      <c r="I292" s="10">
        <v>0.82203999999999899</v>
      </c>
      <c r="J292" s="10">
        <v>0.76955999999999891</v>
      </c>
      <c r="K292" s="10">
        <v>0.7185999999999988</v>
      </c>
      <c r="L292" s="10">
        <v>0.66191999999999862</v>
      </c>
      <c r="M292">
        <v>0.52199999999999891</v>
      </c>
      <c r="N292">
        <v>0.33942857142856842</v>
      </c>
    </row>
    <row r="293" spans="3:14" x14ac:dyDescent="0.2">
      <c r="C293">
        <f t="shared" si="9"/>
        <v>2.8899999999999824</v>
      </c>
      <c r="D293" s="9" t="e">
        <f t="shared" ca="1" si="8"/>
        <v>#NAME?</v>
      </c>
      <c r="G293">
        <v>2.8899999999999824</v>
      </c>
      <c r="H293">
        <v>0.89559999999999929</v>
      </c>
      <c r="I293" s="10">
        <v>0.82261999999999891</v>
      </c>
      <c r="J293" s="10">
        <v>0.77017999999999898</v>
      </c>
      <c r="K293" s="10">
        <v>0.71929999999999872</v>
      </c>
      <c r="L293" s="10">
        <v>0.66275999999999857</v>
      </c>
      <c r="M293">
        <v>0.5226666666666655</v>
      </c>
      <c r="N293">
        <v>0.34114285714285408</v>
      </c>
    </row>
    <row r="294" spans="3:14" x14ac:dyDescent="0.2">
      <c r="C294">
        <f t="shared" si="9"/>
        <v>2.8999999999999821</v>
      </c>
      <c r="D294" s="9" t="e">
        <f t="shared" ca="1" si="8"/>
        <v>#NAME?</v>
      </c>
      <c r="G294">
        <v>2.8999999999999821</v>
      </c>
      <c r="H294">
        <v>0.89599999999999935</v>
      </c>
      <c r="I294" s="10">
        <v>0.82319999999999893</v>
      </c>
      <c r="J294" s="10">
        <v>0.77079999999999893</v>
      </c>
      <c r="K294" s="10">
        <v>0.71999999999999875</v>
      </c>
      <c r="L294" s="10">
        <v>0.66359999999999852</v>
      </c>
      <c r="M294">
        <v>0.52333333333333221</v>
      </c>
      <c r="N294">
        <v>0.34285714285713981</v>
      </c>
    </row>
    <row r="295" spans="3:14" x14ac:dyDescent="0.2">
      <c r="C295">
        <f t="shared" si="9"/>
        <v>2.9099999999999819</v>
      </c>
      <c r="D295" s="9" t="e">
        <f t="shared" ca="1" si="8"/>
        <v>#NAME?</v>
      </c>
      <c r="G295">
        <v>2.9099999999999819</v>
      </c>
      <c r="H295">
        <v>0.89639999999999931</v>
      </c>
      <c r="I295" s="10">
        <v>0.82377999999999896</v>
      </c>
      <c r="J295" s="10">
        <v>0.77141999999999888</v>
      </c>
      <c r="K295" s="10">
        <v>0.72069999999999868</v>
      </c>
      <c r="L295" s="10">
        <v>0.66443999999999848</v>
      </c>
      <c r="M295">
        <v>0.5239999999999988</v>
      </c>
      <c r="N295">
        <v>0.34457142857142548</v>
      </c>
    </row>
    <row r="296" spans="3:14" x14ac:dyDescent="0.2">
      <c r="C296">
        <f t="shared" si="9"/>
        <v>2.9199999999999817</v>
      </c>
      <c r="D296" s="9" t="e">
        <f t="shared" ca="1" si="8"/>
        <v>#NAME?</v>
      </c>
      <c r="G296">
        <v>2.9199999999999817</v>
      </c>
      <c r="H296">
        <v>0.89679999999999926</v>
      </c>
      <c r="I296" s="10">
        <v>0.82435999999999887</v>
      </c>
      <c r="J296" s="10">
        <v>0.77203999999999884</v>
      </c>
      <c r="K296" s="10">
        <v>0.72139999999999871</v>
      </c>
      <c r="L296" s="10">
        <v>0.66527999999999854</v>
      </c>
      <c r="M296">
        <v>0.5246666666666655</v>
      </c>
      <c r="N296">
        <v>0.34628571428571114</v>
      </c>
    </row>
    <row r="297" spans="3:14" x14ac:dyDescent="0.2">
      <c r="C297">
        <f t="shared" si="9"/>
        <v>2.9299999999999815</v>
      </c>
      <c r="D297" s="9" t="e">
        <f t="shared" ca="1" si="8"/>
        <v>#NAME?</v>
      </c>
      <c r="G297">
        <v>2.9299999999999815</v>
      </c>
      <c r="H297">
        <v>0.89719999999999933</v>
      </c>
      <c r="I297" s="10">
        <v>0.8249399999999989</v>
      </c>
      <c r="J297" s="10">
        <v>0.7726599999999989</v>
      </c>
      <c r="K297" s="10">
        <v>0.72209999999999863</v>
      </c>
      <c r="L297" s="10">
        <v>0.66611999999999849</v>
      </c>
      <c r="M297">
        <v>0.5253333333333321</v>
      </c>
      <c r="N297">
        <v>0.34799999999999681</v>
      </c>
    </row>
    <row r="298" spans="3:14" x14ac:dyDescent="0.2">
      <c r="C298">
        <f t="shared" si="9"/>
        <v>2.9399999999999813</v>
      </c>
      <c r="D298" s="9" t="e">
        <f t="shared" ca="1" si="8"/>
        <v>#NAME?</v>
      </c>
      <c r="G298">
        <v>2.9399999999999813</v>
      </c>
      <c r="H298">
        <v>0.89759999999999929</v>
      </c>
      <c r="I298" s="10">
        <v>0.82551999999999892</v>
      </c>
      <c r="J298" s="10">
        <v>0.77327999999999886</v>
      </c>
      <c r="K298" s="10">
        <v>0.72279999999999867</v>
      </c>
      <c r="L298" s="10">
        <v>0.66695999999999844</v>
      </c>
      <c r="M298">
        <v>0.5259999999999988</v>
      </c>
      <c r="N298">
        <v>0.34971428571428248</v>
      </c>
    </row>
    <row r="299" spans="3:14" x14ac:dyDescent="0.2">
      <c r="C299">
        <f t="shared" si="9"/>
        <v>2.9499999999999811</v>
      </c>
      <c r="D299" s="9" t="e">
        <f t="shared" ca="1" si="8"/>
        <v>#NAME?</v>
      </c>
      <c r="G299">
        <v>2.9499999999999811</v>
      </c>
      <c r="H299">
        <v>0.89799999999999924</v>
      </c>
      <c r="I299" s="10">
        <v>0.82609999999999884</v>
      </c>
      <c r="J299" s="10">
        <v>0.77389999999999881</v>
      </c>
      <c r="K299" s="10">
        <v>0.7234999999999987</v>
      </c>
      <c r="L299" s="10">
        <v>0.66779999999999839</v>
      </c>
      <c r="M299">
        <v>0.5266666666666654</v>
      </c>
      <c r="N299">
        <v>0.35142857142856815</v>
      </c>
    </row>
    <row r="300" spans="3:14" x14ac:dyDescent="0.2">
      <c r="C300">
        <f t="shared" si="9"/>
        <v>2.9599999999999809</v>
      </c>
      <c r="D300" s="9" t="e">
        <f t="shared" ca="1" si="8"/>
        <v>#NAME?</v>
      </c>
      <c r="G300">
        <v>2.9599999999999809</v>
      </c>
      <c r="H300">
        <v>0.89839999999999931</v>
      </c>
      <c r="I300" s="10">
        <v>0.82667999999999886</v>
      </c>
      <c r="J300" s="10">
        <v>0.77451999999999888</v>
      </c>
      <c r="K300" s="10">
        <v>0.72419999999999862</v>
      </c>
      <c r="L300" s="10">
        <v>0.66863999999999846</v>
      </c>
      <c r="M300">
        <v>0.5273333333333321</v>
      </c>
      <c r="N300">
        <v>0.35314285714285387</v>
      </c>
    </row>
    <row r="301" spans="3:14" x14ac:dyDescent="0.2">
      <c r="C301">
        <f t="shared" si="9"/>
        <v>2.9699999999999807</v>
      </c>
      <c r="D301" s="9" t="e">
        <f t="shared" ca="1" si="8"/>
        <v>#NAME?</v>
      </c>
      <c r="G301">
        <v>2.9699999999999807</v>
      </c>
      <c r="H301">
        <v>0.89879999999999927</v>
      </c>
      <c r="I301" s="10">
        <v>0.82725999999999889</v>
      </c>
      <c r="J301" s="10">
        <v>0.77513999999999883</v>
      </c>
      <c r="K301" s="10">
        <v>0.72489999999999866</v>
      </c>
      <c r="L301" s="10">
        <v>0.66947999999999841</v>
      </c>
      <c r="M301">
        <v>0.52799999999999869</v>
      </c>
      <c r="N301">
        <v>0.35485714285713954</v>
      </c>
    </row>
    <row r="302" spans="3:14" x14ac:dyDescent="0.2">
      <c r="C302">
        <f t="shared" si="9"/>
        <v>2.9799999999999804</v>
      </c>
      <c r="D302" s="9" t="e">
        <f t="shared" ca="1" si="8"/>
        <v>#NAME?</v>
      </c>
      <c r="G302">
        <v>2.9799999999999804</v>
      </c>
      <c r="H302">
        <v>0.89919999999999922</v>
      </c>
      <c r="I302" s="10">
        <v>0.8278399999999988</v>
      </c>
      <c r="J302" s="10">
        <v>0.77575999999999878</v>
      </c>
      <c r="K302" s="10">
        <v>0.72559999999999858</v>
      </c>
      <c r="L302" s="10">
        <v>0.67031999999999836</v>
      </c>
      <c r="M302">
        <v>0.5286666666666654</v>
      </c>
      <c r="N302">
        <v>0.35657142857142521</v>
      </c>
    </row>
    <row r="303" spans="3:14" x14ac:dyDescent="0.2">
      <c r="C303">
        <f t="shared" si="9"/>
        <v>2.9899999999999802</v>
      </c>
      <c r="D303" s="9" t="e">
        <f t="shared" ca="1" si="8"/>
        <v>#NAME?</v>
      </c>
      <c r="G303">
        <v>2.9899999999999802</v>
      </c>
      <c r="H303">
        <v>0.89959999999999918</v>
      </c>
      <c r="I303" s="10">
        <v>0.82841999999999882</v>
      </c>
      <c r="J303" s="10">
        <v>0.77637999999999885</v>
      </c>
      <c r="K303" s="10">
        <v>0.72629999999999861</v>
      </c>
      <c r="L303" s="10">
        <v>0.67115999999999842</v>
      </c>
      <c r="M303">
        <v>0.52933333333333199</v>
      </c>
      <c r="N303">
        <v>0.35828571428571088</v>
      </c>
    </row>
    <row r="304" spans="3:14" x14ac:dyDescent="0.2">
      <c r="C304">
        <f t="shared" si="9"/>
        <v>2.99999999999998</v>
      </c>
      <c r="D304" s="9" t="e">
        <f t="shared" ca="1" si="8"/>
        <v>#NAME?</v>
      </c>
      <c r="G304">
        <v>2.99999999999998</v>
      </c>
      <c r="H304">
        <v>0.89999999999999925</v>
      </c>
      <c r="I304" s="10">
        <v>0.82899999999999885</v>
      </c>
      <c r="J304" s="10">
        <v>0.7769999999999988</v>
      </c>
      <c r="K304" s="10">
        <v>0.72699999999999854</v>
      </c>
      <c r="L304" s="10">
        <v>0.67199999999999838</v>
      </c>
      <c r="M304">
        <v>0.52999999999999869</v>
      </c>
      <c r="N304">
        <v>0.35999999999999654</v>
      </c>
    </row>
    <row r="305" spans="3:14" x14ac:dyDescent="0.2">
      <c r="C305">
        <f t="shared" si="9"/>
        <v>3.0099999999999798</v>
      </c>
      <c r="D305" s="9" t="e">
        <f t="shared" ca="1" si="8"/>
        <v>#NAME?</v>
      </c>
      <c r="G305">
        <v>3.0099999999999798</v>
      </c>
      <c r="H305">
        <v>0.90024999999999955</v>
      </c>
      <c r="I305" s="10">
        <v>0.82941999999999916</v>
      </c>
      <c r="J305" s="10">
        <v>0.77745999999999904</v>
      </c>
      <c r="K305" s="10">
        <v>0.72749999999999893</v>
      </c>
      <c r="L305" s="10">
        <v>0.67244444444444362</v>
      </c>
      <c r="M305">
        <v>0.53049999999999897</v>
      </c>
      <c r="N305">
        <v>0.36117647058823288</v>
      </c>
    </row>
    <row r="306" spans="3:14" x14ac:dyDescent="0.2">
      <c r="C306">
        <f t="shared" si="9"/>
        <v>3.0199999999999796</v>
      </c>
      <c r="D306" s="9" t="e">
        <f t="shared" ca="1" si="8"/>
        <v>#NAME?</v>
      </c>
      <c r="G306">
        <v>3.0199999999999796</v>
      </c>
      <c r="H306">
        <v>0.90049999999999952</v>
      </c>
      <c r="I306" s="10">
        <v>0.82983999999999913</v>
      </c>
      <c r="J306" s="10">
        <v>0.77791999999999906</v>
      </c>
      <c r="K306" s="10">
        <v>0.72799999999999898</v>
      </c>
      <c r="L306" s="10">
        <v>0.67288888888888798</v>
      </c>
      <c r="M306">
        <v>0.53099999999999903</v>
      </c>
      <c r="N306">
        <v>0.36235294117646816</v>
      </c>
    </row>
    <row r="307" spans="3:14" x14ac:dyDescent="0.2">
      <c r="C307">
        <f t="shared" si="9"/>
        <v>3.0299999999999794</v>
      </c>
      <c r="D307" s="9" t="e">
        <f t="shared" ca="1" si="8"/>
        <v>#NAME?</v>
      </c>
      <c r="G307">
        <v>3.0299999999999794</v>
      </c>
      <c r="H307">
        <v>0.9007499999999995</v>
      </c>
      <c r="I307" s="10">
        <v>0.83025999999999911</v>
      </c>
      <c r="J307" s="10">
        <v>0.77837999999999907</v>
      </c>
      <c r="K307" s="10">
        <v>0.72849999999999893</v>
      </c>
      <c r="L307" s="10">
        <v>0.67333333333333245</v>
      </c>
      <c r="M307">
        <v>0.53149999999999897</v>
      </c>
      <c r="N307">
        <v>0.36352941176470344</v>
      </c>
    </row>
    <row r="308" spans="3:14" x14ac:dyDescent="0.2">
      <c r="C308">
        <f t="shared" si="9"/>
        <v>3.0399999999999792</v>
      </c>
      <c r="D308" s="9" t="e">
        <f t="shared" ca="1" si="8"/>
        <v>#NAME?</v>
      </c>
      <c r="G308">
        <v>3.0399999999999792</v>
      </c>
      <c r="H308">
        <v>0.90099999999999947</v>
      </c>
      <c r="I308" s="10">
        <v>0.83067999999999909</v>
      </c>
      <c r="J308" s="10">
        <v>0.77883999999999909</v>
      </c>
      <c r="K308" s="10">
        <v>0.72899999999999898</v>
      </c>
      <c r="L308" s="10">
        <v>0.67377777777777692</v>
      </c>
      <c r="M308">
        <v>0.53199999999999903</v>
      </c>
      <c r="N308">
        <v>0.36470588235293872</v>
      </c>
    </row>
    <row r="309" spans="3:14" x14ac:dyDescent="0.2">
      <c r="C309">
        <f t="shared" si="9"/>
        <v>3.049999999999979</v>
      </c>
      <c r="D309" s="9" t="e">
        <f t="shared" ca="1" si="8"/>
        <v>#NAME?</v>
      </c>
      <c r="G309">
        <v>3.049999999999979</v>
      </c>
      <c r="H309">
        <v>0.90124999999999955</v>
      </c>
      <c r="I309" s="10">
        <v>0.83109999999999906</v>
      </c>
      <c r="J309" s="10">
        <v>0.7792999999999991</v>
      </c>
      <c r="K309" s="10">
        <v>0.72949999999999893</v>
      </c>
      <c r="L309" s="10">
        <v>0.67422222222222128</v>
      </c>
      <c r="M309">
        <v>0.53249999999999897</v>
      </c>
      <c r="N309">
        <v>0.36588235294117399</v>
      </c>
    </row>
    <row r="310" spans="3:14" x14ac:dyDescent="0.2">
      <c r="C310">
        <f t="shared" si="9"/>
        <v>3.0599999999999787</v>
      </c>
      <c r="D310" s="9" t="e">
        <f t="shared" ca="1" si="8"/>
        <v>#NAME?</v>
      </c>
      <c r="G310">
        <v>3.0599999999999787</v>
      </c>
      <c r="H310">
        <v>0.90149999999999952</v>
      </c>
      <c r="I310" s="10">
        <v>0.83151999999999904</v>
      </c>
      <c r="J310" s="10">
        <v>0.77975999999999901</v>
      </c>
      <c r="K310" s="10">
        <v>0.72999999999999887</v>
      </c>
      <c r="L310" s="10">
        <v>0.67466666666666575</v>
      </c>
      <c r="M310">
        <v>0.53299999999999892</v>
      </c>
      <c r="N310">
        <v>0.36705882352940927</v>
      </c>
    </row>
    <row r="311" spans="3:14" x14ac:dyDescent="0.2">
      <c r="C311">
        <f t="shared" si="9"/>
        <v>3.0699999999999785</v>
      </c>
      <c r="D311" s="9" t="e">
        <f t="shared" ca="1" si="8"/>
        <v>#NAME?</v>
      </c>
      <c r="G311">
        <v>3.0699999999999785</v>
      </c>
      <c r="H311">
        <v>0.9017499999999995</v>
      </c>
      <c r="I311" s="10">
        <v>0.83193999999999901</v>
      </c>
      <c r="J311" s="10">
        <v>0.78021999999999903</v>
      </c>
      <c r="K311" s="10">
        <v>0.73049999999999893</v>
      </c>
      <c r="L311" s="10">
        <v>0.67511111111111022</v>
      </c>
      <c r="M311">
        <v>0.53349999999999898</v>
      </c>
      <c r="N311">
        <v>0.36823529411764455</v>
      </c>
    </row>
    <row r="312" spans="3:14" x14ac:dyDescent="0.2">
      <c r="C312">
        <f t="shared" si="9"/>
        <v>3.0799999999999783</v>
      </c>
      <c r="D312" s="9" t="e">
        <f t="shared" ca="1" si="8"/>
        <v>#NAME?</v>
      </c>
      <c r="G312">
        <v>3.0799999999999783</v>
      </c>
      <c r="H312">
        <v>0.90199999999999947</v>
      </c>
      <c r="I312" s="10">
        <v>0.8323599999999991</v>
      </c>
      <c r="J312" s="10">
        <v>0.78067999999999904</v>
      </c>
      <c r="K312" s="10">
        <v>0.73099999999999887</v>
      </c>
      <c r="L312" s="10">
        <v>0.67555555555555458</v>
      </c>
      <c r="M312">
        <v>0.53399999999999892</v>
      </c>
      <c r="N312">
        <v>0.36941176470587977</v>
      </c>
    </row>
    <row r="313" spans="3:14" x14ac:dyDescent="0.2">
      <c r="C313">
        <f t="shared" si="9"/>
        <v>3.0899999999999781</v>
      </c>
      <c r="D313" s="9" t="e">
        <f t="shared" ca="1" si="8"/>
        <v>#NAME?</v>
      </c>
      <c r="G313">
        <v>3.0899999999999781</v>
      </c>
      <c r="H313">
        <v>0.90224999999999944</v>
      </c>
      <c r="I313" s="10">
        <v>0.83277999999999908</v>
      </c>
      <c r="J313" s="10">
        <v>0.78113999999999906</v>
      </c>
      <c r="K313" s="10">
        <v>0.73149999999999893</v>
      </c>
      <c r="L313" s="10">
        <v>0.67599999999999905</v>
      </c>
      <c r="M313">
        <v>0.53449999999999898</v>
      </c>
      <c r="N313">
        <v>0.37058823529411505</v>
      </c>
    </row>
    <row r="314" spans="3:14" x14ac:dyDescent="0.2">
      <c r="C314">
        <f t="shared" si="9"/>
        <v>3.0999999999999779</v>
      </c>
      <c r="D314" s="9" t="e">
        <f t="shared" ca="1" si="8"/>
        <v>#NAME?</v>
      </c>
      <c r="G314">
        <v>3.0999999999999779</v>
      </c>
      <c r="H314">
        <v>0.90249999999999952</v>
      </c>
      <c r="I314" s="10">
        <v>0.83319999999999905</v>
      </c>
      <c r="J314" s="10">
        <v>0.78159999999999896</v>
      </c>
      <c r="K314" s="10">
        <v>0.73199999999999887</v>
      </c>
      <c r="L314" s="10">
        <v>0.67644444444444352</v>
      </c>
      <c r="M314">
        <v>0.53499999999999892</v>
      </c>
      <c r="N314">
        <v>0.37176470588235033</v>
      </c>
    </row>
    <row r="315" spans="3:14" x14ac:dyDescent="0.2">
      <c r="C315">
        <f t="shared" si="9"/>
        <v>3.1099999999999777</v>
      </c>
      <c r="D315" s="9" t="e">
        <f t="shared" ca="1" si="8"/>
        <v>#NAME?</v>
      </c>
      <c r="G315">
        <v>3.1099999999999777</v>
      </c>
      <c r="H315">
        <v>0.9027499999999995</v>
      </c>
      <c r="I315" s="10">
        <v>0.83361999999999903</v>
      </c>
      <c r="J315" s="10">
        <v>0.78205999999999898</v>
      </c>
      <c r="K315" s="10">
        <v>0.73249999999999882</v>
      </c>
      <c r="L315" s="10">
        <v>0.67688888888888787</v>
      </c>
      <c r="M315">
        <v>0.53549999999999887</v>
      </c>
      <c r="N315">
        <v>0.37294117647058561</v>
      </c>
    </row>
    <row r="316" spans="3:14" x14ac:dyDescent="0.2">
      <c r="C316">
        <f t="shared" si="9"/>
        <v>3.1199999999999775</v>
      </c>
      <c r="D316" s="9" t="e">
        <f t="shared" ca="1" si="8"/>
        <v>#NAME?</v>
      </c>
      <c r="G316">
        <v>3.1199999999999775</v>
      </c>
      <c r="H316">
        <v>0.90299999999999947</v>
      </c>
      <c r="I316" s="10">
        <v>0.834039999999999</v>
      </c>
      <c r="J316" s="10">
        <v>0.78251999999999899</v>
      </c>
      <c r="K316" s="10">
        <v>0.73299999999999887</v>
      </c>
      <c r="L316" s="10">
        <v>0.67733333333333234</v>
      </c>
      <c r="M316">
        <v>0.53599999999999892</v>
      </c>
      <c r="N316">
        <v>0.37411764705882089</v>
      </c>
    </row>
    <row r="317" spans="3:14" x14ac:dyDescent="0.2">
      <c r="C317">
        <f t="shared" si="9"/>
        <v>3.1299999999999772</v>
      </c>
      <c r="D317" s="9" t="e">
        <f t="shared" ca="1" si="8"/>
        <v>#NAME?</v>
      </c>
      <c r="G317">
        <v>3.1299999999999772</v>
      </c>
      <c r="H317">
        <v>0.90324999999999944</v>
      </c>
      <c r="I317" s="10">
        <v>0.83445999999999898</v>
      </c>
      <c r="J317" s="10">
        <v>0.78297999999999901</v>
      </c>
      <c r="K317" s="10">
        <v>0.73349999999999882</v>
      </c>
      <c r="L317" s="10">
        <v>0.67777777777777681</v>
      </c>
      <c r="M317">
        <v>0.53649999999999887</v>
      </c>
      <c r="N317">
        <v>0.37529411764705617</v>
      </c>
    </row>
    <row r="318" spans="3:14" x14ac:dyDescent="0.2">
      <c r="C318">
        <f t="shared" si="9"/>
        <v>3.139999999999977</v>
      </c>
      <c r="D318" s="9" t="e">
        <f t="shared" ca="1" si="8"/>
        <v>#NAME?</v>
      </c>
      <c r="G318">
        <v>3.139999999999977</v>
      </c>
      <c r="H318">
        <v>0.90349999999999941</v>
      </c>
      <c r="I318" s="10">
        <v>0.83487999999999896</v>
      </c>
      <c r="J318" s="10">
        <v>0.78343999999999903</v>
      </c>
      <c r="K318" s="10">
        <v>0.73399999999999888</v>
      </c>
      <c r="L318" s="10">
        <v>0.67822222222222117</v>
      </c>
      <c r="M318">
        <v>0.53699999999999881</v>
      </c>
      <c r="N318">
        <v>0.37647058823529145</v>
      </c>
    </row>
    <row r="319" spans="3:14" x14ac:dyDescent="0.2">
      <c r="C319">
        <f t="shared" si="9"/>
        <v>3.1499999999999768</v>
      </c>
      <c r="D319" s="9" t="e">
        <f t="shared" ca="1" si="8"/>
        <v>#NAME?</v>
      </c>
      <c r="G319">
        <v>3.1499999999999768</v>
      </c>
      <c r="H319">
        <v>0.9037499999999995</v>
      </c>
      <c r="I319" s="10">
        <v>0.83529999999999904</v>
      </c>
      <c r="J319" s="10">
        <v>0.78389999999999893</v>
      </c>
      <c r="K319" s="10">
        <v>0.73449999999999882</v>
      </c>
      <c r="L319" s="10">
        <v>0.67866666666666564</v>
      </c>
      <c r="M319">
        <v>0.53749999999999887</v>
      </c>
      <c r="N319">
        <v>0.37764705882352667</v>
      </c>
    </row>
    <row r="320" spans="3:14" x14ac:dyDescent="0.2">
      <c r="C320">
        <f t="shared" si="9"/>
        <v>3.1599999999999766</v>
      </c>
      <c r="D320" s="9" t="e">
        <f t="shared" ca="1" si="8"/>
        <v>#NAME?</v>
      </c>
      <c r="G320">
        <v>3.1599999999999766</v>
      </c>
      <c r="H320">
        <v>0.90399999999999947</v>
      </c>
      <c r="I320" s="10">
        <v>0.83571999999999902</v>
      </c>
      <c r="J320" s="10">
        <v>0.78435999999999895</v>
      </c>
      <c r="K320" s="10">
        <v>0.73499999999999877</v>
      </c>
      <c r="L320" s="10">
        <v>0.67911111111111011</v>
      </c>
      <c r="M320">
        <v>0.53799999999999881</v>
      </c>
      <c r="N320">
        <v>0.37882352941176195</v>
      </c>
    </row>
    <row r="321" spans="3:14" x14ac:dyDescent="0.2">
      <c r="C321">
        <f t="shared" si="9"/>
        <v>3.1699999999999764</v>
      </c>
      <c r="D321" s="9" t="e">
        <f t="shared" ca="1" si="8"/>
        <v>#NAME?</v>
      </c>
      <c r="G321">
        <v>3.1699999999999764</v>
      </c>
      <c r="H321">
        <v>0.90424999999999944</v>
      </c>
      <c r="I321" s="10">
        <v>0.836139999999999</v>
      </c>
      <c r="J321" s="10">
        <v>0.78481999999999896</v>
      </c>
      <c r="K321" s="10">
        <v>0.73549999999999882</v>
      </c>
      <c r="L321" s="10">
        <v>0.67955555555555458</v>
      </c>
      <c r="M321">
        <v>0.53849999999999887</v>
      </c>
      <c r="N321">
        <v>0.37999999999999723</v>
      </c>
    </row>
    <row r="322" spans="3:14" x14ac:dyDescent="0.2">
      <c r="C322">
        <f t="shared" si="9"/>
        <v>3.1799999999999762</v>
      </c>
      <c r="D322" s="9" t="e">
        <f t="shared" ca="1" si="8"/>
        <v>#NAME?</v>
      </c>
      <c r="G322">
        <v>3.1799999999999762</v>
      </c>
      <c r="H322">
        <v>0.90449999999999942</v>
      </c>
      <c r="I322" s="10">
        <v>0.83655999999999897</v>
      </c>
      <c r="J322" s="10">
        <v>0.78527999999999898</v>
      </c>
      <c r="K322" s="10">
        <v>0.73599999999999877</v>
      </c>
      <c r="L322" s="10">
        <v>0.67999999999999894</v>
      </c>
      <c r="M322">
        <v>0.53899999999999881</v>
      </c>
      <c r="N322">
        <v>0.38117647058823251</v>
      </c>
    </row>
    <row r="323" spans="3:14" x14ac:dyDescent="0.2">
      <c r="C323">
        <f t="shared" si="9"/>
        <v>3.189999999999976</v>
      </c>
      <c r="D323" s="9" t="e">
        <f t="shared" ca="1" si="8"/>
        <v>#NAME?</v>
      </c>
      <c r="G323">
        <v>3.189999999999976</v>
      </c>
      <c r="H323">
        <v>0.90474999999999939</v>
      </c>
      <c r="I323" s="10">
        <v>0.83697999999999895</v>
      </c>
      <c r="J323" s="10">
        <v>0.78573999999999888</v>
      </c>
      <c r="K323" s="10">
        <v>0.73649999999999882</v>
      </c>
      <c r="L323" s="10">
        <v>0.68044444444444341</v>
      </c>
      <c r="M323">
        <v>0.53949999999999876</v>
      </c>
      <c r="N323">
        <v>0.38235294117646779</v>
      </c>
    </row>
    <row r="324" spans="3:14" x14ac:dyDescent="0.2">
      <c r="C324">
        <f t="shared" si="9"/>
        <v>3.1999999999999758</v>
      </c>
      <c r="D324" s="9" t="e">
        <f t="shared" ref="D324:D387" ca="1" si="10">smrLinInterp(C324,Int,Cint)</f>
        <v>#NAME?</v>
      </c>
      <c r="G324">
        <v>3.1999999999999758</v>
      </c>
      <c r="H324">
        <v>0.90499999999999947</v>
      </c>
      <c r="I324" s="10">
        <v>0.83739999999999892</v>
      </c>
      <c r="J324" s="10">
        <v>0.7861999999999989</v>
      </c>
      <c r="K324" s="10">
        <v>0.73699999999999877</v>
      </c>
      <c r="L324" s="10">
        <v>0.68088888888888788</v>
      </c>
      <c r="M324">
        <v>0.53999999999999881</v>
      </c>
      <c r="N324">
        <v>0.38352941176470307</v>
      </c>
    </row>
    <row r="325" spans="3:14" x14ac:dyDescent="0.2">
      <c r="C325">
        <f t="shared" si="9"/>
        <v>3.2099999999999755</v>
      </c>
      <c r="D325" s="9" t="e">
        <f t="shared" ca="1" si="10"/>
        <v>#NAME?</v>
      </c>
      <c r="G325">
        <v>3.2099999999999755</v>
      </c>
      <c r="H325">
        <v>0.90524999999999944</v>
      </c>
      <c r="I325" s="10">
        <v>0.8378199999999989</v>
      </c>
      <c r="J325" s="10">
        <v>0.78665999999999892</v>
      </c>
      <c r="K325" s="10">
        <v>0.73749999999999871</v>
      </c>
      <c r="L325" s="10">
        <v>0.68133333333333224</v>
      </c>
      <c r="M325">
        <v>0.54049999999999876</v>
      </c>
      <c r="N325">
        <v>0.38470588235293834</v>
      </c>
    </row>
    <row r="326" spans="3:14" x14ac:dyDescent="0.2">
      <c r="C326">
        <f t="shared" ref="C326:C389" si="11">+C325+0.01</f>
        <v>3.2199999999999753</v>
      </c>
      <c r="D326" s="9" t="e">
        <f t="shared" ca="1" si="10"/>
        <v>#NAME?</v>
      </c>
      <c r="G326">
        <v>3.2199999999999753</v>
      </c>
      <c r="H326">
        <v>0.90549999999999942</v>
      </c>
      <c r="I326" s="10">
        <v>0.83823999999999899</v>
      </c>
      <c r="J326" s="10">
        <v>0.78711999999999893</v>
      </c>
      <c r="K326" s="10">
        <v>0.73799999999999877</v>
      </c>
      <c r="L326" s="10">
        <v>0.68177777777777671</v>
      </c>
      <c r="M326">
        <v>0.54099999999999882</v>
      </c>
      <c r="N326">
        <v>0.38588235294117357</v>
      </c>
    </row>
    <row r="327" spans="3:14" x14ac:dyDescent="0.2">
      <c r="C327">
        <f t="shared" si="11"/>
        <v>3.2299999999999751</v>
      </c>
      <c r="D327" s="9" t="e">
        <f t="shared" ca="1" si="10"/>
        <v>#NAME?</v>
      </c>
      <c r="G327">
        <v>3.2299999999999751</v>
      </c>
      <c r="H327">
        <v>0.90574999999999939</v>
      </c>
      <c r="I327" s="10">
        <v>0.83865999999999896</v>
      </c>
      <c r="J327" s="10">
        <v>0.78757999999999884</v>
      </c>
      <c r="K327" s="10">
        <v>0.73849999999999871</v>
      </c>
      <c r="L327" s="10">
        <v>0.68222222222222118</v>
      </c>
      <c r="M327">
        <v>0.54149999999999876</v>
      </c>
      <c r="N327">
        <v>0.38705882352940885</v>
      </c>
    </row>
    <row r="328" spans="3:14" x14ac:dyDescent="0.2">
      <c r="C328">
        <f t="shared" si="11"/>
        <v>3.2399999999999749</v>
      </c>
      <c r="D328" s="9" t="e">
        <f t="shared" ca="1" si="10"/>
        <v>#NAME?</v>
      </c>
      <c r="G328">
        <v>3.2399999999999749</v>
      </c>
      <c r="H328">
        <v>0.90599999999999936</v>
      </c>
      <c r="I328" s="10">
        <v>0.83907999999999894</v>
      </c>
      <c r="J328" s="10">
        <v>0.78803999999999885</v>
      </c>
      <c r="K328" s="10">
        <v>0.73899999999999877</v>
      </c>
      <c r="L328" s="10">
        <v>0.68266666666666553</v>
      </c>
      <c r="M328">
        <v>0.54199999999999871</v>
      </c>
      <c r="N328">
        <v>0.38823529411764413</v>
      </c>
    </row>
    <row r="329" spans="3:14" x14ac:dyDescent="0.2">
      <c r="C329">
        <f t="shared" si="11"/>
        <v>3.2499999999999747</v>
      </c>
      <c r="D329" s="9" t="e">
        <f t="shared" ca="1" si="10"/>
        <v>#NAME?</v>
      </c>
      <c r="G329">
        <v>3.2499999999999747</v>
      </c>
      <c r="H329">
        <v>0.90624999999999944</v>
      </c>
      <c r="I329" s="10">
        <v>0.83949999999999891</v>
      </c>
      <c r="J329" s="10">
        <v>0.78849999999999887</v>
      </c>
      <c r="K329" s="10">
        <v>0.73949999999999871</v>
      </c>
      <c r="L329" s="10">
        <v>0.68311111111111</v>
      </c>
      <c r="M329">
        <v>0.54249999999999876</v>
      </c>
      <c r="N329">
        <v>0.3894117647058794</v>
      </c>
    </row>
    <row r="330" spans="3:14" x14ac:dyDescent="0.2">
      <c r="C330">
        <f t="shared" si="11"/>
        <v>3.2599999999999745</v>
      </c>
      <c r="D330" s="9" t="e">
        <f t="shared" ca="1" si="10"/>
        <v>#NAME?</v>
      </c>
      <c r="G330">
        <v>3.2599999999999745</v>
      </c>
      <c r="H330">
        <v>0.90649999999999942</v>
      </c>
      <c r="I330" s="10">
        <v>0.83991999999999889</v>
      </c>
      <c r="J330" s="10">
        <v>0.78895999999999888</v>
      </c>
      <c r="K330" s="10">
        <v>0.73999999999999877</v>
      </c>
      <c r="L330" s="10">
        <v>0.68355555555555447</v>
      </c>
      <c r="M330">
        <v>0.54299999999999871</v>
      </c>
      <c r="N330">
        <v>0.39058823529411468</v>
      </c>
    </row>
    <row r="331" spans="3:14" x14ac:dyDescent="0.2">
      <c r="C331">
        <f t="shared" si="11"/>
        <v>3.2699999999999743</v>
      </c>
      <c r="D331" s="9" t="e">
        <f t="shared" ca="1" si="10"/>
        <v>#NAME?</v>
      </c>
      <c r="G331">
        <v>3.2699999999999743</v>
      </c>
      <c r="H331">
        <v>0.90674999999999939</v>
      </c>
      <c r="I331" s="10">
        <v>0.84033999999999887</v>
      </c>
      <c r="J331" s="10">
        <v>0.7894199999999989</v>
      </c>
      <c r="K331" s="10">
        <v>0.74049999999999871</v>
      </c>
      <c r="L331" s="10">
        <v>0.68399999999999883</v>
      </c>
      <c r="M331">
        <v>0.54349999999999876</v>
      </c>
      <c r="N331">
        <v>0.39176470588234996</v>
      </c>
    </row>
    <row r="332" spans="3:14" x14ac:dyDescent="0.2">
      <c r="C332">
        <f t="shared" si="11"/>
        <v>3.279999999999974</v>
      </c>
      <c r="D332" s="9" t="e">
        <f t="shared" ca="1" si="10"/>
        <v>#NAME?</v>
      </c>
      <c r="G332">
        <v>3.279999999999974</v>
      </c>
      <c r="H332">
        <v>0.90699999999999936</v>
      </c>
      <c r="I332" s="10">
        <v>0.84075999999999884</v>
      </c>
      <c r="J332" s="10">
        <v>0.78987999999999881</v>
      </c>
      <c r="K332" s="10">
        <v>0.74099999999999866</v>
      </c>
      <c r="L332" s="10">
        <v>0.6844444444444433</v>
      </c>
      <c r="M332">
        <v>0.54399999999999871</v>
      </c>
      <c r="N332">
        <v>0.39294117647058519</v>
      </c>
    </row>
    <row r="333" spans="3:14" x14ac:dyDescent="0.2">
      <c r="C333">
        <f t="shared" si="11"/>
        <v>3.2899999999999738</v>
      </c>
      <c r="D333" s="9" t="e">
        <f t="shared" ca="1" si="10"/>
        <v>#NAME?</v>
      </c>
      <c r="G333">
        <v>3.2899999999999738</v>
      </c>
      <c r="H333">
        <v>0.90724999999999933</v>
      </c>
      <c r="I333" s="10">
        <v>0.84117999999999882</v>
      </c>
      <c r="J333" s="10">
        <v>0.79033999999999882</v>
      </c>
      <c r="K333" s="10">
        <v>0.74149999999999872</v>
      </c>
      <c r="L333" s="10">
        <v>0.68488888888888777</v>
      </c>
      <c r="M333">
        <v>0.54449999999999865</v>
      </c>
      <c r="N333">
        <v>0.39411764705882046</v>
      </c>
    </row>
    <row r="334" spans="3:14" x14ac:dyDescent="0.2">
      <c r="C334">
        <f t="shared" si="11"/>
        <v>3.2999999999999736</v>
      </c>
      <c r="D334" s="9" t="e">
        <f t="shared" ca="1" si="10"/>
        <v>#NAME?</v>
      </c>
      <c r="G334">
        <v>3.2999999999999736</v>
      </c>
      <c r="H334">
        <v>0.90749999999999942</v>
      </c>
      <c r="I334" s="10">
        <v>0.8415999999999989</v>
      </c>
      <c r="J334" s="10">
        <v>0.79079999999999884</v>
      </c>
      <c r="K334" s="10">
        <v>0.74199999999999866</v>
      </c>
      <c r="L334" s="10">
        <v>0.68533333333333213</v>
      </c>
      <c r="M334">
        <v>0.54499999999999871</v>
      </c>
      <c r="N334">
        <v>0.39529411764705574</v>
      </c>
    </row>
    <row r="335" spans="3:14" x14ac:dyDescent="0.2">
      <c r="C335">
        <f t="shared" si="11"/>
        <v>3.3099999999999734</v>
      </c>
      <c r="D335" s="9" t="e">
        <f t="shared" ca="1" si="10"/>
        <v>#NAME?</v>
      </c>
      <c r="G335">
        <v>3.3099999999999734</v>
      </c>
      <c r="H335">
        <v>0.90774999999999939</v>
      </c>
      <c r="I335" s="10">
        <v>0.84201999999999888</v>
      </c>
      <c r="J335" s="10">
        <v>0.79125999999999885</v>
      </c>
      <c r="K335" s="10">
        <v>0.74249999999999872</v>
      </c>
      <c r="L335" s="10">
        <v>0.6857777777777766</v>
      </c>
      <c r="M335">
        <v>0.54549999999999865</v>
      </c>
      <c r="N335">
        <v>0.39647058823529102</v>
      </c>
    </row>
    <row r="336" spans="3:14" x14ac:dyDescent="0.2">
      <c r="C336">
        <f t="shared" si="11"/>
        <v>3.3199999999999732</v>
      </c>
      <c r="D336" s="9" t="e">
        <f t="shared" ca="1" si="10"/>
        <v>#NAME?</v>
      </c>
      <c r="G336">
        <v>3.3199999999999732</v>
      </c>
      <c r="H336">
        <v>0.90799999999999936</v>
      </c>
      <c r="I336" s="10">
        <v>0.84243999999999886</v>
      </c>
      <c r="J336" s="10">
        <v>0.79171999999999876</v>
      </c>
      <c r="K336" s="10">
        <v>0.74299999999999866</v>
      </c>
      <c r="L336" s="10">
        <v>0.68622222222222107</v>
      </c>
      <c r="M336">
        <v>0.54599999999999871</v>
      </c>
      <c r="N336">
        <v>0.3976470588235263</v>
      </c>
    </row>
    <row r="337" spans="3:14" x14ac:dyDescent="0.2">
      <c r="C337">
        <f t="shared" si="11"/>
        <v>3.329999999999973</v>
      </c>
      <c r="D337" s="9" t="e">
        <f t="shared" ca="1" si="10"/>
        <v>#NAME?</v>
      </c>
      <c r="G337">
        <v>3.329999999999973</v>
      </c>
      <c r="H337">
        <v>0.90824999999999934</v>
      </c>
      <c r="I337" s="10">
        <v>0.84285999999999883</v>
      </c>
      <c r="J337" s="10">
        <v>0.79217999999999877</v>
      </c>
      <c r="K337" s="10">
        <v>0.74349999999999861</v>
      </c>
      <c r="L337" s="10">
        <v>0.68666666666666543</v>
      </c>
      <c r="M337">
        <v>0.54649999999999865</v>
      </c>
      <c r="N337">
        <v>0.39882352941176158</v>
      </c>
    </row>
    <row r="338" spans="3:14" x14ac:dyDescent="0.2">
      <c r="C338">
        <f t="shared" si="11"/>
        <v>3.3399999999999728</v>
      </c>
      <c r="D338" s="9" t="e">
        <f t="shared" ca="1" si="10"/>
        <v>#NAME?</v>
      </c>
      <c r="G338">
        <v>3.3399999999999728</v>
      </c>
      <c r="H338">
        <v>0.90849999999999931</v>
      </c>
      <c r="I338" s="10">
        <v>0.84327999999999881</v>
      </c>
      <c r="J338" s="10">
        <v>0.79263999999999879</v>
      </c>
      <c r="K338" s="10">
        <v>0.74399999999999866</v>
      </c>
      <c r="L338" s="10">
        <v>0.6871111111111099</v>
      </c>
      <c r="M338">
        <v>0.5469999999999986</v>
      </c>
      <c r="N338">
        <v>0.39999999999999686</v>
      </c>
    </row>
    <row r="339" spans="3:14" x14ac:dyDescent="0.2">
      <c r="C339">
        <f t="shared" si="11"/>
        <v>3.3499999999999726</v>
      </c>
      <c r="D339" s="9" t="e">
        <f t="shared" ca="1" si="10"/>
        <v>#NAME?</v>
      </c>
      <c r="G339">
        <v>3.3499999999999726</v>
      </c>
      <c r="H339">
        <v>0.90874999999999939</v>
      </c>
      <c r="I339" s="10">
        <v>0.84369999999999878</v>
      </c>
      <c r="J339" s="10">
        <v>0.79309999999999881</v>
      </c>
      <c r="K339" s="10">
        <v>0.74449999999999861</v>
      </c>
      <c r="L339" s="10">
        <v>0.68755555555555437</v>
      </c>
      <c r="M339">
        <v>0.54749999999999865</v>
      </c>
      <c r="N339">
        <v>0.40089285714285472</v>
      </c>
    </row>
    <row r="340" spans="3:14" x14ac:dyDescent="0.2">
      <c r="C340">
        <f t="shared" si="11"/>
        <v>3.3599999999999723</v>
      </c>
      <c r="D340" s="9" t="e">
        <f t="shared" ca="1" si="10"/>
        <v>#NAME?</v>
      </c>
      <c r="G340">
        <v>3.3599999999999723</v>
      </c>
      <c r="H340">
        <v>0.90899999999999936</v>
      </c>
      <c r="I340" s="10">
        <v>0.84411999999999876</v>
      </c>
      <c r="J340" s="10">
        <v>0.79355999999999882</v>
      </c>
      <c r="K340" s="10">
        <v>0.74499999999999866</v>
      </c>
      <c r="L340" s="10">
        <v>0.68799999999999872</v>
      </c>
      <c r="M340">
        <v>0.5479999999999986</v>
      </c>
      <c r="N340">
        <v>0.40178571428571186</v>
      </c>
    </row>
    <row r="341" spans="3:14" x14ac:dyDescent="0.2">
      <c r="C341">
        <f t="shared" si="11"/>
        <v>3.3699999999999721</v>
      </c>
      <c r="D341" s="9" t="e">
        <f t="shared" ca="1" si="10"/>
        <v>#NAME?</v>
      </c>
      <c r="G341">
        <v>3.3699999999999721</v>
      </c>
      <c r="H341">
        <v>0.90924999999999934</v>
      </c>
      <c r="I341" s="10">
        <v>0.84453999999999885</v>
      </c>
      <c r="J341" s="10">
        <v>0.79401999999999873</v>
      </c>
      <c r="K341" s="10">
        <v>0.74549999999999861</v>
      </c>
      <c r="L341" s="10">
        <v>0.68844444444444319</v>
      </c>
      <c r="M341">
        <v>0.54849999999999866</v>
      </c>
      <c r="N341">
        <v>0.402678571428569</v>
      </c>
    </row>
    <row r="342" spans="3:14" x14ac:dyDescent="0.2">
      <c r="C342">
        <f t="shared" si="11"/>
        <v>3.3799999999999719</v>
      </c>
      <c r="D342" s="9" t="e">
        <f t="shared" ca="1" si="10"/>
        <v>#NAME?</v>
      </c>
      <c r="G342">
        <v>3.3799999999999719</v>
      </c>
      <c r="H342">
        <v>0.90949999999999931</v>
      </c>
      <c r="I342" s="10">
        <v>0.84495999999999882</v>
      </c>
      <c r="J342" s="10">
        <v>0.79447999999999874</v>
      </c>
      <c r="K342" s="10">
        <v>0.74599999999999855</v>
      </c>
      <c r="L342" s="10">
        <v>0.68888888888888766</v>
      </c>
      <c r="M342">
        <v>0.5489999999999986</v>
      </c>
      <c r="N342">
        <v>0.40357142857142608</v>
      </c>
    </row>
    <row r="343" spans="3:14" x14ac:dyDescent="0.2">
      <c r="C343">
        <f t="shared" si="11"/>
        <v>3.3899999999999717</v>
      </c>
      <c r="D343" s="9" t="e">
        <f t="shared" ca="1" si="10"/>
        <v>#NAME?</v>
      </c>
      <c r="G343">
        <v>3.3899999999999717</v>
      </c>
      <c r="H343">
        <v>0.90974999999999928</v>
      </c>
      <c r="I343" s="10">
        <v>0.8453799999999988</v>
      </c>
      <c r="J343" s="10">
        <v>0.79493999999999876</v>
      </c>
      <c r="K343" s="10">
        <v>0.74649999999999861</v>
      </c>
      <c r="L343" s="10">
        <v>0.68933333333333202</v>
      </c>
      <c r="M343">
        <v>0.54949999999999855</v>
      </c>
      <c r="N343">
        <v>0.40446428571428322</v>
      </c>
    </row>
    <row r="344" spans="3:14" x14ac:dyDescent="0.2">
      <c r="C344">
        <f t="shared" si="11"/>
        <v>3.3999999999999715</v>
      </c>
      <c r="D344" s="9" t="e">
        <f t="shared" ca="1" si="10"/>
        <v>#NAME?</v>
      </c>
      <c r="G344">
        <v>3.3999999999999715</v>
      </c>
      <c r="H344">
        <v>0.90999999999999936</v>
      </c>
      <c r="I344" s="10">
        <v>0.84579999999999878</v>
      </c>
      <c r="J344" s="10">
        <v>0.79539999999999877</v>
      </c>
      <c r="K344" s="10">
        <v>0.74699999999999855</v>
      </c>
      <c r="L344" s="10">
        <v>0.68977777777777649</v>
      </c>
      <c r="M344">
        <v>0.5499999999999986</v>
      </c>
      <c r="N344">
        <v>0.40535714285714036</v>
      </c>
    </row>
    <row r="345" spans="3:14" x14ac:dyDescent="0.2">
      <c r="C345">
        <f t="shared" si="11"/>
        <v>3.4099999999999713</v>
      </c>
      <c r="D345" s="9" t="e">
        <f t="shared" ca="1" si="10"/>
        <v>#NAME?</v>
      </c>
      <c r="G345">
        <v>3.4099999999999713</v>
      </c>
      <c r="H345">
        <v>0.91024999999999934</v>
      </c>
      <c r="I345" s="10">
        <v>0.84621999999999875</v>
      </c>
      <c r="J345" s="10">
        <v>0.79585999999999868</v>
      </c>
      <c r="K345" s="10">
        <v>0.74749999999999861</v>
      </c>
      <c r="L345" s="10">
        <v>0.69022222222222096</v>
      </c>
      <c r="M345">
        <v>0.55049999999999855</v>
      </c>
      <c r="N345">
        <v>0.40624999999999745</v>
      </c>
    </row>
    <row r="346" spans="3:14" x14ac:dyDescent="0.2">
      <c r="C346">
        <f t="shared" si="11"/>
        <v>3.4199999999999711</v>
      </c>
      <c r="D346" s="9" t="e">
        <f t="shared" ca="1" si="10"/>
        <v>#NAME?</v>
      </c>
      <c r="G346">
        <v>3.4199999999999711</v>
      </c>
      <c r="H346">
        <v>0.91049999999999931</v>
      </c>
      <c r="I346" s="10">
        <v>0.84663999999999873</v>
      </c>
      <c r="J346" s="10">
        <v>0.7963199999999987</v>
      </c>
      <c r="K346" s="10">
        <v>0.74799999999999855</v>
      </c>
      <c r="L346" s="10">
        <v>0.69066666666666532</v>
      </c>
      <c r="M346">
        <v>0.55099999999999849</v>
      </c>
      <c r="N346">
        <v>0.40714285714285459</v>
      </c>
    </row>
    <row r="347" spans="3:14" x14ac:dyDescent="0.2">
      <c r="C347">
        <f t="shared" si="11"/>
        <v>3.4299999999999708</v>
      </c>
      <c r="D347" s="9" t="e">
        <f t="shared" ca="1" si="10"/>
        <v>#NAME?</v>
      </c>
      <c r="G347">
        <v>3.4299999999999708</v>
      </c>
      <c r="H347">
        <v>0.91074999999999928</v>
      </c>
      <c r="I347" s="10">
        <v>0.8470599999999987</v>
      </c>
      <c r="J347" s="10">
        <v>0.79677999999999871</v>
      </c>
      <c r="K347" s="10">
        <v>0.7484999999999985</v>
      </c>
      <c r="L347" s="10">
        <v>0.69111111111110979</v>
      </c>
      <c r="M347">
        <v>0.55149999999999855</v>
      </c>
      <c r="N347">
        <v>0.40803571428571173</v>
      </c>
    </row>
    <row r="348" spans="3:14" x14ac:dyDescent="0.2">
      <c r="C348">
        <f t="shared" si="11"/>
        <v>3.4399999999999706</v>
      </c>
      <c r="D348" s="9" t="e">
        <f t="shared" ca="1" si="10"/>
        <v>#NAME?</v>
      </c>
      <c r="G348">
        <v>3.4399999999999706</v>
      </c>
      <c r="H348">
        <v>0.91099999999999925</v>
      </c>
      <c r="I348" s="10">
        <v>0.84747999999999879</v>
      </c>
      <c r="J348" s="10">
        <v>0.79723999999999873</v>
      </c>
      <c r="K348" s="10">
        <v>0.74899999999999856</v>
      </c>
      <c r="L348" s="10">
        <v>0.69155555555555426</v>
      </c>
      <c r="M348">
        <v>0.55199999999999849</v>
      </c>
      <c r="N348">
        <v>0.40892857142856887</v>
      </c>
    </row>
    <row r="349" spans="3:14" x14ac:dyDescent="0.2">
      <c r="C349">
        <f t="shared" si="11"/>
        <v>3.4499999999999704</v>
      </c>
      <c r="D349" s="9" t="e">
        <f t="shared" ca="1" si="10"/>
        <v>#NAME?</v>
      </c>
      <c r="G349">
        <v>3.4499999999999704</v>
      </c>
      <c r="H349">
        <v>0.91124999999999934</v>
      </c>
      <c r="I349" s="10">
        <v>0.84789999999999877</v>
      </c>
      <c r="J349" s="10">
        <v>0.79769999999999863</v>
      </c>
      <c r="K349" s="10">
        <v>0.7494999999999985</v>
      </c>
      <c r="L349" s="10">
        <v>0.69199999999999862</v>
      </c>
      <c r="M349">
        <v>0.55249999999999855</v>
      </c>
      <c r="N349">
        <v>0.40982142857142595</v>
      </c>
    </row>
    <row r="350" spans="3:14" x14ac:dyDescent="0.2">
      <c r="C350">
        <f t="shared" si="11"/>
        <v>3.4599999999999702</v>
      </c>
      <c r="D350" s="9" t="e">
        <f t="shared" ca="1" si="10"/>
        <v>#NAME?</v>
      </c>
      <c r="G350">
        <v>3.4599999999999702</v>
      </c>
      <c r="H350">
        <v>0.91149999999999931</v>
      </c>
      <c r="I350" s="10">
        <v>0.84831999999999874</v>
      </c>
      <c r="J350" s="10">
        <v>0.79815999999999865</v>
      </c>
      <c r="K350" s="10">
        <v>0.74999999999999856</v>
      </c>
      <c r="L350" s="10">
        <v>0.69244444444444309</v>
      </c>
      <c r="M350">
        <v>0.55299999999999849</v>
      </c>
      <c r="N350">
        <v>0.41071428571428309</v>
      </c>
    </row>
    <row r="351" spans="3:14" x14ac:dyDescent="0.2">
      <c r="C351">
        <f t="shared" si="11"/>
        <v>3.46999999999997</v>
      </c>
      <c r="D351" s="9" t="e">
        <f t="shared" ca="1" si="10"/>
        <v>#NAME?</v>
      </c>
      <c r="G351">
        <v>3.46999999999997</v>
      </c>
      <c r="H351">
        <v>0.91174999999999928</v>
      </c>
      <c r="I351" s="10">
        <v>0.84873999999999872</v>
      </c>
      <c r="J351" s="10">
        <v>0.79861999999999866</v>
      </c>
      <c r="K351" s="10">
        <v>0.7504999999999985</v>
      </c>
      <c r="L351" s="10">
        <v>0.69288888888888756</v>
      </c>
      <c r="M351">
        <v>0.55349999999999844</v>
      </c>
      <c r="N351">
        <v>0.41160714285714023</v>
      </c>
    </row>
    <row r="352" spans="3:14" x14ac:dyDescent="0.2">
      <c r="C352">
        <f t="shared" si="11"/>
        <v>3.4799999999999698</v>
      </c>
      <c r="D352" s="9" t="e">
        <f t="shared" ca="1" si="10"/>
        <v>#NAME?</v>
      </c>
      <c r="G352">
        <v>3.4799999999999698</v>
      </c>
      <c r="H352">
        <v>0.91199999999999926</v>
      </c>
      <c r="I352" s="10">
        <v>0.84915999999999869</v>
      </c>
      <c r="J352" s="10">
        <v>0.79907999999999868</v>
      </c>
      <c r="K352" s="10">
        <v>0.75099999999999845</v>
      </c>
      <c r="L352" s="10">
        <v>0.69333333333333202</v>
      </c>
      <c r="M352">
        <v>0.55399999999999849</v>
      </c>
      <c r="N352">
        <v>0.41249999999999731</v>
      </c>
    </row>
    <row r="353" spans="3:14" x14ac:dyDescent="0.2">
      <c r="C353">
        <f t="shared" si="11"/>
        <v>3.4899999999999696</v>
      </c>
      <c r="D353" s="9" t="e">
        <f t="shared" ca="1" si="10"/>
        <v>#NAME?</v>
      </c>
      <c r="G353">
        <v>3.4899999999999696</v>
      </c>
      <c r="H353">
        <v>0.91224999999999923</v>
      </c>
      <c r="I353" s="10">
        <v>0.84957999999999867</v>
      </c>
      <c r="J353" s="10">
        <v>0.7995399999999987</v>
      </c>
      <c r="K353" s="10">
        <v>0.7514999999999985</v>
      </c>
      <c r="L353" s="10">
        <v>0.69377777777777638</v>
      </c>
      <c r="M353">
        <v>0.55449999999999844</v>
      </c>
      <c r="N353">
        <v>0.41339285714285445</v>
      </c>
    </row>
    <row r="354" spans="3:14" x14ac:dyDescent="0.2">
      <c r="C354">
        <f t="shared" si="11"/>
        <v>3.4999999999999694</v>
      </c>
      <c r="D354" s="9" t="e">
        <f t="shared" ca="1" si="10"/>
        <v>#NAME?</v>
      </c>
      <c r="G354">
        <v>3.4999999999999694</v>
      </c>
      <c r="H354">
        <v>0.91249999999999931</v>
      </c>
      <c r="I354" s="10">
        <v>0.84999999999999865</v>
      </c>
      <c r="J354" s="10">
        <v>0.7999999999999986</v>
      </c>
      <c r="K354" s="10">
        <v>0.75199999999999845</v>
      </c>
      <c r="L354" s="10">
        <v>0.69422222222222085</v>
      </c>
      <c r="M354">
        <v>0.55499999999999849</v>
      </c>
      <c r="N354">
        <v>0.41428571428571159</v>
      </c>
    </row>
    <row r="355" spans="3:14" x14ac:dyDescent="0.2">
      <c r="C355">
        <f t="shared" si="11"/>
        <v>3.5099999999999691</v>
      </c>
      <c r="D355" s="9" t="e">
        <f t="shared" ca="1" si="10"/>
        <v>#NAME?</v>
      </c>
      <c r="G355">
        <v>3.5099999999999691</v>
      </c>
      <c r="H355">
        <v>0.91274999999999928</v>
      </c>
      <c r="I355" s="10">
        <v>0.85035999999999889</v>
      </c>
      <c r="J355" s="10">
        <v>0.80031999999999903</v>
      </c>
      <c r="K355" s="10">
        <v>0.75235999999999892</v>
      </c>
      <c r="L355" s="10">
        <v>0.69466666666666532</v>
      </c>
      <c r="M355">
        <v>0.55549999999999844</v>
      </c>
      <c r="N355">
        <v>0.41517857142856868</v>
      </c>
    </row>
    <row r="356" spans="3:14" x14ac:dyDescent="0.2">
      <c r="C356">
        <f t="shared" si="11"/>
        <v>3.5199999999999689</v>
      </c>
      <c r="D356" s="9" t="e">
        <f t="shared" ca="1" si="10"/>
        <v>#NAME?</v>
      </c>
      <c r="G356">
        <v>3.5199999999999689</v>
      </c>
      <c r="H356">
        <v>0.91299999999999926</v>
      </c>
      <c r="I356" s="10">
        <v>0.85071999999999881</v>
      </c>
      <c r="J356" s="10">
        <v>0.80063999999999902</v>
      </c>
      <c r="K356" s="10">
        <v>0.75271999999999883</v>
      </c>
      <c r="L356" s="10">
        <v>0.69511111111110968</v>
      </c>
      <c r="M356">
        <v>0.55599999999999838</v>
      </c>
      <c r="N356">
        <v>0.41607142857142582</v>
      </c>
    </row>
    <row r="357" spans="3:14" x14ac:dyDescent="0.2">
      <c r="C357">
        <f t="shared" si="11"/>
        <v>3.5299999999999687</v>
      </c>
      <c r="D357" s="9" t="e">
        <f t="shared" ca="1" si="10"/>
        <v>#NAME?</v>
      </c>
      <c r="G357">
        <v>3.5299999999999687</v>
      </c>
      <c r="H357">
        <v>0.91324999999999923</v>
      </c>
      <c r="I357" s="10">
        <v>0.85107999999999884</v>
      </c>
      <c r="J357" s="10">
        <v>0.80095999999999901</v>
      </c>
      <c r="K357" s="10">
        <v>0.75307999999999886</v>
      </c>
      <c r="L357" s="10">
        <v>0.69555555555555415</v>
      </c>
      <c r="M357">
        <v>0.55649999999999844</v>
      </c>
      <c r="N357">
        <v>0.41696428571428296</v>
      </c>
    </row>
    <row r="358" spans="3:14" x14ac:dyDescent="0.2">
      <c r="C358">
        <f t="shared" si="11"/>
        <v>3.5399999999999685</v>
      </c>
      <c r="D358" s="9" t="e">
        <f t="shared" ca="1" si="10"/>
        <v>#NAME?</v>
      </c>
      <c r="G358">
        <v>3.5399999999999685</v>
      </c>
      <c r="H358">
        <v>0.9134999999999992</v>
      </c>
      <c r="I358" s="10">
        <v>0.85143999999999886</v>
      </c>
      <c r="J358" s="10">
        <v>0.80127999999999899</v>
      </c>
      <c r="K358" s="10">
        <v>0.75343999999999889</v>
      </c>
      <c r="L358" s="10">
        <v>0.69599999999999862</v>
      </c>
      <c r="M358">
        <v>0.55699999999999839</v>
      </c>
      <c r="N358">
        <v>0.4178571428571401</v>
      </c>
    </row>
    <row r="359" spans="3:14" x14ac:dyDescent="0.2">
      <c r="C359">
        <f t="shared" si="11"/>
        <v>3.5499999999999683</v>
      </c>
      <c r="D359" s="9" t="e">
        <f t="shared" ca="1" si="10"/>
        <v>#NAME?</v>
      </c>
      <c r="G359">
        <v>3.5499999999999683</v>
      </c>
      <c r="H359">
        <v>0.91374999999999929</v>
      </c>
      <c r="I359" s="10">
        <v>0.85179999999999889</v>
      </c>
      <c r="J359" s="10">
        <v>0.80159999999999898</v>
      </c>
      <c r="K359" s="10">
        <v>0.75379999999999892</v>
      </c>
      <c r="L359" s="10">
        <v>0.69644444444444298</v>
      </c>
      <c r="M359">
        <v>0.55749999999999844</v>
      </c>
      <c r="N359">
        <v>0.41874999999999718</v>
      </c>
    </row>
    <row r="360" spans="3:14" x14ac:dyDescent="0.2">
      <c r="C360">
        <f t="shared" si="11"/>
        <v>3.5599999999999681</v>
      </c>
      <c r="D360" s="9" t="e">
        <f t="shared" ca="1" si="10"/>
        <v>#NAME?</v>
      </c>
      <c r="G360">
        <v>3.5599999999999681</v>
      </c>
      <c r="H360">
        <v>0.91399999999999926</v>
      </c>
      <c r="I360" s="10">
        <v>0.85215999999999881</v>
      </c>
      <c r="J360" s="10">
        <v>0.80191999999999897</v>
      </c>
      <c r="K360" s="10">
        <v>0.75415999999999883</v>
      </c>
      <c r="L360" s="10">
        <v>0.69688888888888745</v>
      </c>
      <c r="M360">
        <v>0.55799999999999839</v>
      </c>
      <c r="N360">
        <v>0.41964285714285432</v>
      </c>
    </row>
    <row r="361" spans="3:14" x14ac:dyDescent="0.2">
      <c r="C361">
        <f t="shared" si="11"/>
        <v>3.5699999999999679</v>
      </c>
      <c r="D361" s="9" t="e">
        <f t="shared" ca="1" si="10"/>
        <v>#NAME?</v>
      </c>
      <c r="G361">
        <v>3.5699999999999679</v>
      </c>
      <c r="H361">
        <v>0.91424999999999923</v>
      </c>
      <c r="I361" s="10">
        <v>0.85251999999999883</v>
      </c>
      <c r="J361" s="10">
        <v>0.80223999999999895</v>
      </c>
      <c r="K361" s="10">
        <v>0.75451999999999886</v>
      </c>
      <c r="L361" s="10">
        <v>0.69733333333333192</v>
      </c>
      <c r="M361">
        <v>0.55849999999999833</v>
      </c>
      <c r="N361">
        <v>0.42053571428571146</v>
      </c>
    </row>
    <row r="362" spans="3:14" x14ac:dyDescent="0.2">
      <c r="C362">
        <f t="shared" si="11"/>
        <v>3.5799999999999677</v>
      </c>
      <c r="D362" s="9" t="e">
        <f t="shared" ca="1" si="10"/>
        <v>#NAME?</v>
      </c>
      <c r="G362">
        <v>3.5799999999999677</v>
      </c>
      <c r="H362">
        <v>0.9144999999999992</v>
      </c>
      <c r="I362" s="10">
        <v>0.85287999999999886</v>
      </c>
      <c r="J362" s="10">
        <v>0.80255999999999894</v>
      </c>
      <c r="K362" s="10">
        <v>0.75487999999999889</v>
      </c>
      <c r="L362" s="10">
        <v>0.69777777777777628</v>
      </c>
      <c r="M362">
        <v>0.55899999999999839</v>
      </c>
      <c r="N362">
        <v>0.42142857142856854</v>
      </c>
    </row>
    <row r="363" spans="3:14" x14ac:dyDescent="0.2">
      <c r="C363">
        <f t="shared" si="11"/>
        <v>3.5899999999999674</v>
      </c>
      <c r="D363" s="9" t="e">
        <f t="shared" ca="1" si="10"/>
        <v>#NAME?</v>
      </c>
      <c r="G363">
        <v>3.5899999999999674</v>
      </c>
      <c r="H363">
        <v>0.91474999999999917</v>
      </c>
      <c r="I363" s="10">
        <v>0.85323999999999878</v>
      </c>
      <c r="J363" s="10">
        <v>0.80287999999999904</v>
      </c>
      <c r="K363" s="10">
        <v>0.7552399999999988</v>
      </c>
      <c r="L363" s="10">
        <v>0.69822222222222075</v>
      </c>
      <c r="M363">
        <v>0.55949999999999833</v>
      </c>
      <c r="N363">
        <v>0.42232142857142568</v>
      </c>
    </row>
    <row r="364" spans="3:14" x14ac:dyDescent="0.2">
      <c r="C364">
        <f t="shared" si="11"/>
        <v>3.5999999999999672</v>
      </c>
      <c r="D364" s="9" t="e">
        <f t="shared" ca="1" si="10"/>
        <v>#NAME?</v>
      </c>
      <c r="G364">
        <v>3.5999999999999672</v>
      </c>
      <c r="H364">
        <v>0.91499999999999926</v>
      </c>
      <c r="I364" s="10">
        <v>0.8535999999999988</v>
      </c>
      <c r="J364" s="10">
        <v>0.80319999999999903</v>
      </c>
      <c r="K364" s="10">
        <v>0.75559999999999883</v>
      </c>
      <c r="L364" s="10">
        <v>0.69866666666666521</v>
      </c>
      <c r="M364">
        <v>0.55999999999999839</v>
      </c>
      <c r="N364">
        <v>0.42321428571428282</v>
      </c>
    </row>
    <row r="365" spans="3:14" x14ac:dyDescent="0.2">
      <c r="C365">
        <f t="shared" si="11"/>
        <v>3.609999999999967</v>
      </c>
      <c r="D365" s="9" t="e">
        <f t="shared" ca="1" si="10"/>
        <v>#NAME?</v>
      </c>
      <c r="G365">
        <v>3.609999999999967</v>
      </c>
      <c r="H365">
        <v>0.91524999999999923</v>
      </c>
      <c r="I365" s="10">
        <v>0.85395999999999883</v>
      </c>
      <c r="J365" s="10">
        <v>0.80351999999999901</v>
      </c>
      <c r="K365" s="10">
        <v>0.75595999999999886</v>
      </c>
      <c r="L365" s="10">
        <v>0.69911111111110957</v>
      </c>
      <c r="M365">
        <v>0.56049999999999833</v>
      </c>
      <c r="N365">
        <v>0.42410714285713996</v>
      </c>
    </row>
    <row r="366" spans="3:14" x14ac:dyDescent="0.2">
      <c r="C366">
        <f t="shared" si="11"/>
        <v>3.6199999999999668</v>
      </c>
      <c r="D366" s="9" t="e">
        <f t="shared" ca="1" si="10"/>
        <v>#NAME?</v>
      </c>
      <c r="G366">
        <v>3.6199999999999668</v>
      </c>
      <c r="H366">
        <v>0.9154999999999992</v>
      </c>
      <c r="I366" s="10">
        <v>0.85431999999999875</v>
      </c>
      <c r="J366" s="10">
        <v>0.803839999999999</v>
      </c>
      <c r="K366" s="10">
        <v>0.75631999999999877</v>
      </c>
      <c r="L366" s="10">
        <v>0.69955555555555404</v>
      </c>
      <c r="M366">
        <v>0.56099999999999828</v>
      </c>
      <c r="N366">
        <v>0.42499999999999705</v>
      </c>
    </row>
    <row r="367" spans="3:14" x14ac:dyDescent="0.2">
      <c r="C367">
        <f t="shared" si="11"/>
        <v>3.6299999999999666</v>
      </c>
      <c r="D367" s="9" t="e">
        <f t="shared" ca="1" si="10"/>
        <v>#NAME?</v>
      </c>
      <c r="G367">
        <v>3.6299999999999666</v>
      </c>
      <c r="H367">
        <v>0.91574999999999918</v>
      </c>
      <c r="I367" s="10">
        <v>0.85467999999999877</v>
      </c>
      <c r="J367" s="10">
        <v>0.80415999999999899</v>
      </c>
      <c r="K367" s="10">
        <v>0.7566799999999988</v>
      </c>
      <c r="L367" s="10">
        <v>0.69999999999999851</v>
      </c>
      <c r="M367">
        <v>0.56149999999999833</v>
      </c>
      <c r="N367">
        <v>0.42589285714285419</v>
      </c>
    </row>
    <row r="368" spans="3:14" x14ac:dyDescent="0.2">
      <c r="C368">
        <f t="shared" si="11"/>
        <v>3.6399999999999664</v>
      </c>
      <c r="D368" s="9" t="e">
        <f t="shared" ca="1" si="10"/>
        <v>#NAME?</v>
      </c>
      <c r="G368">
        <v>3.6399999999999664</v>
      </c>
      <c r="H368">
        <v>0.91599999999999915</v>
      </c>
      <c r="I368" s="10">
        <v>0.8550399999999988</v>
      </c>
      <c r="J368" s="10">
        <v>0.80447999999999897</v>
      </c>
      <c r="K368" s="10">
        <v>0.75703999999999882</v>
      </c>
      <c r="L368" s="10">
        <v>0.70029850746268552</v>
      </c>
      <c r="M368">
        <v>0.56199999999999828</v>
      </c>
      <c r="N368">
        <v>0.42678571428571133</v>
      </c>
    </row>
    <row r="369" spans="3:14" x14ac:dyDescent="0.2">
      <c r="C369">
        <f t="shared" si="11"/>
        <v>3.6499999999999662</v>
      </c>
      <c r="D369" s="9" t="e">
        <f t="shared" ca="1" si="10"/>
        <v>#NAME?</v>
      </c>
      <c r="G369">
        <v>3.6499999999999662</v>
      </c>
      <c r="H369">
        <v>0.91624999999999923</v>
      </c>
      <c r="I369" s="10">
        <v>0.85539999999999872</v>
      </c>
      <c r="J369" s="10">
        <v>0.80479999999999896</v>
      </c>
      <c r="K369" s="10">
        <v>0.75739999999999874</v>
      </c>
      <c r="L369" s="10">
        <v>0.70059701492537207</v>
      </c>
      <c r="M369">
        <v>0.56249999999999833</v>
      </c>
      <c r="N369">
        <v>0.42767857142856841</v>
      </c>
    </row>
    <row r="370" spans="3:14" x14ac:dyDescent="0.2">
      <c r="C370">
        <f t="shared" si="11"/>
        <v>3.6599999999999659</v>
      </c>
      <c r="D370" s="9" t="e">
        <f t="shared" ca="1" si="10"/>
        <v>#NAME?</v>
      </c>
      <c r="G370">
        <v>3.6599999999999659</v>
      </c>
      <c r="H370">
        <v>0.9164999999999992</v>
      </c>
      <c r="I370" s="10">
        <v>0.85575999999999874</v>
      </c>
      <c r="J370" s="10">
        <v>0.80511999999999895</v>
      </c>
      <c r="K370" s="10">
        <v>0.75775999999999877</v>
      </c>
      <c r="L370" s="10">
        <v>0.70089552238805863</v>
      </c>
      <c r="M370">
        <v>0.56299999999999828</v>
      </c>
      <c r="N370">
        <v>0.42857142857142555</v>
      </c>
    </row>
    <row r="371" spans="3:14" x14ac:dyDescent="0.2">
      <c r="C371">
        <f t="shared" si="11"/>
        <v>3.6699999999999657</v>
      </c>
      <c r="D371" s="9" t="e">
        <f t="shared" ca="1" si="10"/>
        <v>#NAME?</v>
      </c>
      <c r="G371">
        <v>3.6699999999999657</v>
      </c>
      <c r="H371">
        <v>0.91674999999999918</v>
      </c>
      <c r="I371" s="10">
        <v>0.85611999999999877</v>
      </c>
      <c r="J371" s="10">
        <v>0.80543999999999893</v>
      </c>
      <c r="K371" s="10">
        <v>0.75811999999999879</v>
      </c>
      <c r="L371" s="10">
        <v>0.70119402985074519</v>
      </c>
      <c r="M371">
        <v>0.56349999999999822</v>
      </c>
      <c r="N371">
        <v>0.42946428571428269</v>
      </c>
    </row>
    <row r="372" spans="3:14" x14ac:dyDescent="0.2">
      <c r="C372">
        <f t="shared" si="11"/>
        <v>3.6799999999999655</v>
      </c>
      <c r="D372" s="9" t="e">
        <f t="shared" ca="1" si="10"/>
        <v>#NAME?</v>
      </c>
      <c r="G372">
        <v>3.6799999999999655</v>
      </c>
      <c r="H372">
        <v>0.91699999999999915</v>
      </c>
      <c r="I372" s="10">
        <v>0.8564799999999988</v>
      </c>
      <c r="J372" s="10">
        <v>0.80575999999999892</v>
      </c>
      <c r="K372" s="10">
        <v>0.75847999999999871</v>
      </c>
      <c r="L372" s="10">
        <v>0.70149253731343175</v>
      </c>
      <c r="M372">
        <v>0.56399999999999828</v>
      </c>
      <c r="N372">
        <v>0.43035714285713983</v>
      </c>
    </row>
    <row r="373" spans="3:14" x14ac:dyDescent="0.2">
      <c r="C373">
        <f t="shared" si="11"/>
        <v>3.6899999999999653</v>
      </c>
      <c r="D373" s="9" t="e">
        <f t="shared" ca="1" si="10"/>
        <v>#NAME?</v>
      </c>
      <c r="G373">
        <v>3.6899999999999653</v>
      </c>
      <c r="H373">
        <v>0.91724999999999912</v>
      </c>
      <c r="I373" s="10">
        <v>0.85683999999999871</v>
      </c>
      <c r="J373" s="10">
        <v>0.80607999999999891</v>
      </c>
      <c r="K373" s="10">
        <v>0.75883999999999874</v>
      </c>
      <c r="L373" s="10">
        <v>0.70179104477611831</v>
      </c>
      <c r="M373">
        <v>0.56449999999999823</v>
      </c>
      <c r="N373">
        <v>0.43124999999999691</v>
      </c>
    </row>
    <row r="374" spans="3:14" x14ac:dyDescent="0.2">
      <c r="C374">
        <f t="shared" si="11"/>
        <v>3.6999999999999651</v>
      </c>
      <c r="D374" s="9" t="e">
        <f t="shared" ca="1" si="10"/>
        <v>#NAME?</v>
      </c>
      <c r="G374">
        <v>3.6999999999999651</v>
      </c>
      <c r="H374">
        <v>0.91749999999999921</v>
      </c>
      <c r="I374" s="10">
        <v>0.85719999999999874</v>
      </c>
      <c r="J374" s="10">
        <v>0.8063999999999989</v>
      </c>
      <c r="K374" s="10">
        <v>0.75919999999999876</v>
      </c>
      <c r="L374" s="10">
        <v>0.70208955223880487</v>
      </c>
      <c r="M374">
        <v>0.56499999999999817</v>
      </c>
      <c r="N374">
        <v>0.43214285714285405</v>
      </c>
    </row>
    <row r="375" spans="3:14" x14ac:dyDescent="0.2">
      <c r="C375">
        <f t="shared" si="11"/>
        <v>3.7099999999999649</v>
      </c>
      <c r="D375" s="9" t="e">
        <f t="shared" ca="1" si="10"/>
        <v>#NAME?</v>
      </c>
      <c r="G375">
        <v>3.7099999999999649</v>
      </c>
      <c r="H375">
        <v>0.91774999999999918</v>
      </c>
      <c r="I375" s="10">
        <v>0.85755999999999877</v>
      </c>
      <c r="J375" s="10">
        <v>0.80671999999999888</v>
      </c>
      <c r="K375" s="10">
        <v>0.75955999999999879</v>
      </c>
      <c r="L375" s="10">
        <v>0.70238805970149143</v>
      </c>
      <c r="M375">
        <v>0.56549999999999823</v>
      </c>
      <c r="N375">
        <v>0.43303571428571119</v>
      </c>
    </row>
    <row r="376" spans="3:14" x14ac:dyDescent="0.2">
      <c r="C376">
        <f t="shared" si="11"/>
        <v>3.7199999999999647</v>
      </c>
      <c r="D376" s="9" t="e">
        <f t="shared" ca="1" si="10"/>
        <v>#NAME?</v>
      </c>
      <c r="G376">
        <v>3.7199999999999647</v>
      </c>
      <c r="H376">
        <v>0.91799999999999915</v>
      </c>
      <c r="I376" s="10">
        <v>0.85791999999999868</v>
      </c>
      <c r="J376" s="10">
        <v>0.80703999999999887</v>
      </c>
      <c r="K376" s="10">
        <v>0.75991999999999871</v>
      </c>
      <c r="L376" s="10">
        <v>0.70268656716417799</v>
      </c>
      <c r="M376">
        <v>0.56599999999999817</v>
      </c>
      <c r="N376">
        <v>0.43392857142856828</v>
      </c>
    </row>
    <row r="377" spans="3:14" x14ac:dyDescent="0.2">
      <c r="C377">
        <f t="shared" si="11"/>
        <v>3.7299999999999645</v>
      </c>
      <c r="D377" s="9" t="e">
        <f t="shared" ca="1" si="10"/>
        <v>#NAME?</v>
      </c>
      <c r="G377">
        <v>3.7299999999999645</v>
      </c>
      <c r="H377">
        <v>0.91824999999999912</v>
      </c>
      <c r="I377" s="10">
        <v>0.85827999999999871</v>
      </c>
      <c r="J377" s="10">
        <v>0.80735999999999886</v>
      </c>
      <c r="K377" s="10">
        <v>0.76027999999999873</v>
      </c>
      <c r="L377" s="10">
        <v>0.70298507462686455</v>
      </c>
      <c r="M377">
        <v>0.56649999999999823</v>
      </c>
      <c r="N377">
        <v>0.43482142857142542</v>
      </c>
    </row>
    <row r="378" spans="3:14" x14ac:dyDescent="0.2">
      <c r="C378">
        <f t="shared" si="11"/>
        <v>3.7399999999999642</v>
      </c>
      <c r="D378" s="9" t="e">
        <f t="shared" ca="1" si="10"/>
        <v>#NAME?</v>
      </c>
      <c r="G378">
        <v>3.7399999999999642</v>
      </c>
      <c r="H378">
        <v>0.91849999999999909</v>
      </c>
      <c r="I378" s="10">
        <v>0.85863999999999874</v>
      </c>
      <c r="J378" s="10">
        <v>0.80767999999999884</v>
      </c>
      <c r="K378" s="10">
        <v>0.76063999999999876</v>
      </c>
      <c r="L378" s="10">
        <v>0.70328358208955111</v>
      </c>
      <c r="M378">
        <v>0.56699999999999817</v>
      </c>
      <c r="N378">
        <v>0.43571428571428256</v>
      </c>
    </row>
    <row r="379" spans="3:14" x14ac:dyDescent="0.2">
      <c r="C379">
        <f t="shared" si="11"/>
        <v>3.749999999999964</v>
      </c>
      <c r="D379" s="9" t="e">
        <f t="shared" ca="1" si="10"/>
        <v>#NAME?</v>
      </c>
      <c r="G379">
        <v>3.749999999999964</v>
      </c>
      <c r="H379">
        <v>0.91874999999999918</v>
      </c>
      <c r="I379" s="10">
        <v>0.85899999999999865</v>
      </c>
      <c r="J379" s="10">
        <v>0.80799999999999883</v>
      </c>
      <c r="K379" s="10">
        <v>0.76099999999999868</v>
      </c>
      <c r="L379" s="10">
        <v>0.70358208955223767</v>
      </c>
      <c r="M379">
        <v>0.56749999999999812</v>
      </c>
      <c r="N379">
        <v>0.4366071428571397</v>
      </c>
    </row>
    <row r="380" spans="3:14" x14ac:dyDescent="0.2">
      <c r="C380">
        <f t="shared" si="11"/>
        <v>3.7599999999999638</v>
      </c>
      <c r="D380" s="9" t="e">
        <f t="shared" ca="1" si="10"/>
        <v>#NAME?</v>
      </c>
      <c r="G380">
        <v>3.7599999999999638</v>
      </c>
      <c r="H380">
        <v>0.91899999999999915</v>
      </c>
      <c r="I380" s="10">
        <v>0.85935999999999868</v>
      </c>
      <c r="J380" s="10">
        <v>0.80831999999999882</v>
      </c>
      <c r="K380" s="10">
        <v>0.7613599999999987</v>
      </c>
      <c r="L380" s="10">
        <v>0.70388059701492423</v>
      </c>
      <c r="M380">
        <v>0.56799999999999817</v>
      </c>
      <c r="N380">
        <v>0.43749999999999678</v>
      </c>
    </row>
    <row r="381" spans="3:14" x14ac:dyDescent="0.2">
      <c r="C381">
        <f t="shared" si="11"/>
        <v>3.7699999999999636</v>
      </c>
      <c r="D381" s="9" t="e">
        <f t="shared" ca="1" si="10"/>
        <v>#NAME?</v>
      </c>
      <c r="G381">
        <v>3.7699999999999636</v>
      </c>
      <c r="H381">
        <v>0.91924999999999912</v>
      </c>
      <c r="I381" s="10">
        <v>0.85971999999999871</v>
      </c>
      <c r="J381" s="10">
        <v>0.8086399999999988</v>
      </c>
      <c r="K381" s="10">
        <v>0.76171999999999873</v>
      </c>
      <c r="L381" s="10">
        <v>0.70417910447761078</v>
      </c>
      <c r="M381">
        <v>0.56849999999999812</v>
      </c>
      <c r="N381">
        <v>0.43839285714285392</v>
      </c>
    </row>
    <row r="382" spans="3:14" x14ac:dyDescent="0.2">
      <c r="C382">
        <f t="shared" si="11"/>
        <v>3.7799999999999634</v>
      </c>
      <c r="D382" s="9" t="e">
        <f t="shared" ca="1" si="10"/>
        <v>#NAME?</v>
      </c>
      <c r="G382">
        <v>3.7799999999999634</v>
      </c>
      <c r="H382">
        <v>0.9194999999999991</v>
      </c>
      <c r="I382" s="10">
        <v>0.86007999999999862</v>
      </c>
      <c r="J382" s="10">
        <v>0.80895999999999879</v>
      </c>
      <c r="K382" s="10">
        <v>0.76207999999999865</v>
      </c>
      <c r="L382" s="10">
        <v>0.70447761194029734</v>
      </c>
      <c r="M382">
        <v>0.56899999999999817</v>
      </c>
      <c r="N382">
        <v>0.43928571428571106</v>
      </c>
    </row>
    <row r="383" spans="3:14" x14ac:dyDescent="0.2">
      <c r="C383">
        <f t="shared" si="11"/>
        <v>3.7899999999999632</v>
      </c>
      <c r="D383" s="9" t="e">
        <f t="shared" ca="1" si="10"/>
        <v>#NAME?</v>
      </c>
      <c r="G383">
        <v>3.7899999999999632</v>
      </c>
      <c r="H383">
        <v>0.91974999999999907</v>
      </c>
      <c r="I383" s="10">
        <v>0.86043999999999865</v>
      </c>
      <c r="J383" s="10">
        <v>0.80927999999999878</v>
      </c>
      <c r="K383" s="10">
        <v>0.76243999999999867</v>
      </c>
      <c r="L383" s="10">
        <v>0.7047761194029839</v>
      </c>
      <c r="M383">
        <v>0.56949999999999812</v>
      </c>
      <c r="N383">
        <v>0.44017857142856814</v>
      </c>
    </row>
    <row r="384" spans="3:14" x14ac:dyDescent="0.2">
      <c r="C384">
        <f t="shared" si="11"/>
        <v>3.799999999999963</v>
      </c>
      <c r="D384" s="9" t="e">
        <f t="shared" ca="1" si="10"/>
        <v>#NAME?</v>
      </c>
      <c r="G384">
        <v>3.799999999999963</v>
      </c>
      <c r="H384">
        <v>0.91999999999999915</v>
      </c>
      <c r="I384" s="10">
        <v>0.86079999999999868</v>
      </c>
      <c r="J384" s="10">
        <v>0.80959999999999877</v>
      </c>
      <c r="K384" s="10">
        <v>0.7627999999999987</v>
      </c>
      <c r="L384" s="10">
        <v>0.70507462686567046</v>
      </c>
      <c r="M384">
        <v>0.56999999999999806</v>
      </c>
      <c r="N384">
        <v>0.44107142857142528</v>
      </c>
    </row>
    <row r="385" spans="3:14" x14ac:dyDescent="0.2">
      <c r="C385">
        <f t="shared" si="11"/>
        <v>3.8099999999999627</v>
      </c>
      <c r="D385" s="9" t="e">
        <f t="shared" ca="1" si="10"/>
        <v>#NAME?</v>
      </c>
      <c r="G385">
        <v>3.8099999999999627</v>
      </c>
      <c r="H385">
        <v>0.92024999999999912</v>
      </c>
      <c r="I385" s="10">
        <v>0.86115999999999859</v>
      </c>
      <c r="J385" s="10">
        <v>0.80991999999999875</v>
      </c>
      <c r="K385" s="10">
        <v>0.76315999999999862</v>
      </c>
      <c r="L385" s="10">
        <v>0.70537313432835702</v>
      </c>
      <c r="M385">
        <v>0.57033333333333203</v>
      </c>
      <c r="N385">
        <v>0.44196428571428242</v>
      </c>
    </row>
    <row r="386" spans="3:14" x14ac:dyDescent="0.2">
      <c r="C386">
        <f t="shared" si="11"/>
        <v>3.8199999999999625</v>
      </c>
      <c r="D386" s="9" t="e">
        <f t="shared" ca="1" si="10"/>
        <v>#NAME?</v>
      </c>
      <c r="G386">
        <v>3.8199999999999625</v>
      </c>
      <c r="H386">
        <v>0.9204999999999991</v>
      </c>
      <c r="I386" s="10">
        <v>0.86151999999999862</v>
      </c>
      <c r="J386" s="10">
        <v>0.81023999999999874</v>
      </c>
      <c r="K386" s="10">
        <v>0.76351999999999864</v>
      </c>
      <c r="L386" s="10">
        <v>0.70567164179104358</v>
      </c>
      <c r="M386">
        <v>0.57066666666666532</v>
      </c>
      <c r="N386">
        <v>0.44285714285713951</v>
      </c>
    </row>
    <row r="387" spans="3:14" x14ac:dyDescent="0.2">
      <c r="C387">
        <f t="shared" si="11"/>
        <v>3.8299999999999623</v>
      </c>
      <c r="D387" s="9" t="e">
        <f t="shared" ca="1" si="10"/>
        <v>#NAME?</v>
      </c>
      <c r="G387">
        <v>3.8299999999999623</v>
      </c>
      <c r="H387">
        <v>0.92074999999999907</v>
      </c>
      <c r="I387" s="10">
        <v>0.86187999999999865</v>
      </c>
      <c r="J387" s="10">
        <v>0.81055999999999873</v>
      </c>
      <c r="K387" s="10">
        <v>0.76387999999999867</v>
      </c>
      <c r="L387" s="10">
        <v>0.70597014925373014</v>
      </c>
      <c r="M387">
        <v>0.57099999999999873</v>
      </c>
      <c r="N387">
        <v>0.44374999999999665</v>
      </c>
    </row>
    <row r="388" spans="3:14" x14ac:dyDescent="0.2">
      <c r="C388">
        <f t="shared" si="11"/>
        <v>3.8399999999999621</v>
      </c>
      <c r="D388" s="9" t="e">
        <f t="shared" ref="D388:D451" ca="1" si="12">smrLinInterp(C388,Int,Cint)</f>
        <v>#NAME?</v>
      </c>
      <c r="G388">
        <v>3.8399999999999621</v>
      </c>
      <c r="H388">
        <v>0.92099999999999904</v>
      </c>
      <c r="I388" s="10">
        <v>0.86223999999999867</v>
      </c>
      <c r="J388" s="10">
        <v>0.81087999999999871</v>
      </c>
      <c r="K388" s="10">
        <v>0.7642399999999987</v>
      </c>
      <c r="L388" s="10">
        <v>0.7062686567164167</v>
      </c>
      <c r="M388">
        <v>0.57133333333333203</v>
      </c>
      <c r="N388">
        <v>0.44464285714285379</v>
      </c>
    </row>
    <row r="389" spans="3:14" x14ac:dyDescent="0.2">
      <c r="C389">
        <f t="shared" si="11"/>
        <v>3.8499999999999619</v>
      </c>
      <c r="D389" s="9" t="e">
        <f t="shared" ca="1" si="12"/>
        <v>#NAME?</v>
      </c>
      <c r="G389">
        <v>3.8499999999999619</v>
      </c>
      <c r="H389">
        <v>0.92124999999999913</v>
      </c>
      <c r="I389" s="10">
        <v>0.86259999999999859</v>
      </c>
      <c r="J389" s="10">
        <v>0.81119999999999881</v>
      </c>
      <c r="K389" s="10">
        <v>0.76459999999999861</v>
      </c>
      <c r="L389" s="10">
        <v>0.70656716417910326</v>
      </c>
      <c r="M389">
        <v>0.57166666666666532</v>
      </c>
      <c r="N389">
        <v>0.44553571428571093</v>
      </c>
    </row>
    <row r="390" spans="3:14" x14ac:dyDescent="0.2">
      <c r="C390">
        <f t="shared" ref="C390:C453" si="13">+C389+0.01</f>
        <v>3.8599999999999617</v>
      </c>
      <c r="D390" s="9" t="e">
        <f t="shared" ca="1" si="12"/>
        <v>#NAME?</v>
      </c>
      <c r="G390">
        <v>3.8599999999999617</v>
      </c>
      <c r="H390">
        <v>0.9214999999999991</v>
      </c>
      <c r="I390" s="10">
        <v>0.86295999999999862</v>
      </c>
      <c r="J390" s="10">
        <v>0.8115199999999988</v>
      </c>
      <c r="K390" s="10">
        <v>0.76495999999999864</v>
      </c>
      <c r="L390" s="10">
        <v>0.70686567164178982</v>
      </c>
      <c r="M390">
        <v>0.57199999999999873</v>
      </c>
      <c r="N390">
        <v>0.44642857142856801</v>
      </c>
    </row>
    <row r="391" spans="3:14" x14ac:dyDescent="0.2">
      <c r="C391">
        <f t="shared" si="13"/>
        <v>3.8699999999999615</v>
      </c>
      <c r="D391" s="9" t="e">
        <f t="shared" ca="1" si="12"/>
        <v>#NAME?</v>
      </c>
      <c r="G391">
        <v>3.8699999999999615</v>
      </c>
      <c r="H391">
        <v>0.92174999999999907</v>
      </c>
      <c r="I391" s="10">
        <v>0.86331999999999864</v>
      </c>
      <c r="J391" s="10">
        <v>0.81183999999999878</v>
      </c>
      <c r="K391" s="10">
        <v>0.76531999999999867</v>
      </c>
      <c r="L391" s="10">
        <v>0.70716417910447638</v>
      </c>
      <c r="M391">
        <v>0.57233333333333203</v>
      </c>
      <c r="N391">
        <v>0.44732142857142515</v>
      </c>
    </row>
    <row r="392" spans="3:14" x14ac:dyDescent="0.2">
      <c r="C392">
        <f t="shared" si="13"/>
        <v>3.8799999999999613</v>
      </c>
      <c r="D392" s="9" t="e">
        <f t="shared" ca="1" si="12"/>
        <v>#NAME?</v>
      </c>
      <c r="G392">
        <v>3.8799999999999613</v>
      </c>
      <c r="H392">
        <v>0.92199999999999904</v>
      </c>
      <c r="I392" s="10">
        <v>0.86367999999999856</v>
      </c>
      <c r="J392" s="10">
        <v>0.81215999999999877</v>
      </c>
      <c r="K392" s="10">
        <v>0.76567999999999858</v>
      </c>
      <c r="L392" s="10">
        <v>0.70746268656716293</v>
      </c>
      <c r="M392">
        <v>0.57266666666666532</v>
      </c>
      <c r="N392">
        <v>0.44821428571428229</v>
      </c>
    </row>
    <row r="393" spans="3:14" x14ac:dyDescent="0.2">
      <c r="C393">
        <f t="shared" si="13"/>
        <v>3.889999999999961</v>
      </c>
      <c r="D393" s="9" t="e">
        <f t="shared" ca="1" si="12"/>
        <v>#NAME?</v>
      </c>
      <c r="G393">
        <v>3.889999999999961</v>
      </c>
      <c r="H393">
        <v>0.92224999999999902</v>
      </c>
      <c r="I393" s="10">
        <v>0.86403999999999859</v>
      </c>
      <c r="J393" s="10">
        <v>0.81247999999999876</v>
      </c>
      <c r="K393" s="10">
        <v>0.76603999999999861</v>
      </c>
      <c r="L393" s="10">
        <v>0.70776119402984961</v>
      </c>
      <c r="M393">
        <v>0.57299999999999862</v>
      </c>
      <c r="N393">
        <v>0.44910714285713937</v>
      </c>
    </row>
    <row r="394" spans="3:14" x14ac:dyDescent="0.2">
      <c r="C394">
        <f t="shared" si="13"/>
        <v>3.8999999999999608</v>
      </c>
      <c r="D394" s="9" t="e">
        <f t="shared" ca="1" si="12"/>
        <v>#NAME?</v>
      </c>
      <c r="G394">
        <v>3.8999999999999608</v>
      </c>
      <c r="H394">
        <v>0.9224999999999991</v>
      </c>
      <c r="I394" s="10">
        <v>0.86439999999999861</v>
      </c>
      <c r="J394" s="10">
        <v>0.81279999999999875</v>
      </c>
      <c r="K394" s="10">
        <v>0.76639999999999864</v>
      </c>
      <c r="L394" s="10">
        <v>0.70805970149253616</v>
      </c>
      <c r="M394">
        <v>0.57333333333333203</v>
      </c>
      <c r="N394">
        <v>0.44999999999999651</v>
      </c>
    </row>
    <row r="395" spans="3:14" x14ac:dyDescent="0.2">
      <c r="C395">
        <f t="shared" si="13"/>
        <v>3.9099999999999606</v>
      </c>
      <c r="D395" s="9" t="e">
        <f t="shared" ca="1" si="12"/>
        <v>#NAME?</v>
      </c>
      <c r="G395">
        <v>3.9099999999999606</v>
      </c>
      <c r="H395">
        <v>0.92274999999999907</v>
      </c>
      <c r="I395" s="10">
        <v>0.86475999999999853</v>
      </c>
      <c r="J395" s="10">
        <v>0.81311999999999873</v>
      </c>
      <c r="K395" s="10">
        <v>0.76675999999999855</v>
      </c>
      <c r="L395" s="10">
        <v>0.70835820895522272</v>
      </c>
      <c r="M395">
        <v>0.57366666666666533</v>
      </c>
      <c r="N395">
        <v>0.45066666666666405</v>
      </c>
    </row>
    <row r="396" spans="3:14" x14ac:dyDescent="0.2">
      <c r="C396">
        <f t="shared" si="13"/>
        <v>3.9199999999999604</v>
      </c>
      <c r="D396" s="9" t="e">
        <f t="shared" ca="1" si="12"/>
        <v>#NAME?</v>
      </c>
      <c r="G396">
        <v>3.9199999999999604</v>
      </c>
      <c r="H396">
        <v>0.92299999999999904</v>
      </c>
      <c r="I396" s="10">
        <v>0.86511999999999856</v>
      </c>
      <c r="J396" s="10">
        <v>0.81343999999999872</v>
      </c>
      <c r="K396" s="10">
        <v>0.76711999999999858</v>
      </c>
      <c r="L396" s="10">
        <v>0.70865671641790928</v>
      </c>
      <c r="M396">
        <v>0.57399999999999862</v>
      </c>
      <c r="N396">
        <v>0.4513333333333307</v>
      </c>
    </row>
    <row r="397" spans="3:14" x14ac:dyDescent="0.2">
      <c r="C397">
        <f t="shared" si="13"/>
        <v>3.9299999999999602</v>
      </c>
      <c r="D397" s="9" t="e">
        <f t="shared" ca="1" si="12"/>
        <v>#NAME?</v>
      </c>
      <c r="G397">
        <v>3.9299999999999602</v>
      </c>
      <c r="H397">
        <v>0.92324999999999902</v>
      </c>
      <c r="I397" s="10">
        <v>0.86547999999999858</v>
      </c>
      <c r="J397" s="10">
        <v>0.81375999999999871</v>
      </c>
      <c r="K397" s="10">
        <v>0.76747999999999861</v>
      </c>
      <c r="L397" s="10">
        <v>0.70895522388059584</v>
      </c>
      <c r="M397">
        <v>0.57433333333333192</v>
      </c>
      <c r="N397">
        <v>0.45199999999999735</v>
      </c>
    </row>
    <row r="398" spans="3:14" x14ac:dyDescent="0.2">
      <c r="C398">
        <f t="shared" si="13"/>
        <v>3.93999999999996</v>
      </c>
      <c r="D398" s="9" t="e">
        <f t="shared" ca="1" si="12"/>
        <v>#NAME?</v>
      </c>
      <c r="G398">
        <v>3.93999999999996</v>
      </c>
      <c r="H398">
        <v>0.92349999999999899</v>
      </c>
      <c r="I398" s="10">
        <v>0.8658399999999985</v>
      </c>
      <c r="J398" s="10">
        <v>0.81407999999999869</v>
      </c>
      <c r="K398" s="10">
        <v>0.76783999999999852</v>
      </c>
      <c r="L398" s="10">
        <v>0.7092537313432824</v>
      </c>
      <c r="M398">
        <v>0.57466666666666533</v>
      </c>
      <c r="N398">
        <v>0.452666666666664</v>
      </c>
    </row>
    <row r="399" spans="3:14" x14ac:dyDescent="0.2">
      <c r="C399">
        <f t="shared" si="13"/>
        <v>3.9499999999999598</v>
      </c>
      <c r="D399" s="9" t="e">
        <f t="shared" ca="1" si="12"/>
        <v>#NAME?</v>
      </c>
      <c r="G399">
        <v>3.9499999999999598</v>
      </c>
      <c r="H399">
        <v>0.92374999999999907</v>
      </c>
      <c r="I399" s="10">
        <v>0.86619999999999853</v>
      </c>
      <c r="J399" s="10">
        <v>0.81439999999999868</v>
      </c>
      <c r="K399" s="10">
        <v>0.76819999999999855</v>
      </c>
      <c r="L399" s="10">
        <v>0.70955223880596896</v>
      </c>
      <c r="M399">
        <v>0.57499999999999862</v>
      </c>
      <c r="N399">
        <v>0.45333333333333065</v>
      </c>
    </row>
    <row r="400" spans="3:14" x14ac:dyDescent="0.2">
      <c r="C400">
        <f t="shared" si="13"/>
        <v>3.9599999999999596</v>
      </c>
      <c r="D400" s="9" t="e">
        <f t="shared" ca="1" si="12"/>
        <v>#NAME?</v>
      </c>
      <c r="G400">
        <v>3.9599999999999596</v>
      </c>
      <c r="H400">
        <v>0.92399999999999904</v>
      </c>
      <c r="I400" s="10">
        <v>0.86655999999999855</v>
      </c>
      <c r="J400" s="10">
        <v>0.81471999999999867</v>
      </c>
      <c r="K400" s="10">
        <v>0.76855999999999858</v>
      </c>
      <c r="L400" s="10">
        <v>0.70985074626865552</v>
      </c>
      <c r="M400">
        <v>0.57533333333333192</v>
      </c>
      <c r="N400">
        <v>0.45399999999999729</v>
      </c>
    </row>
    <row r="401" spans="3:14" x14ac:dyDescent="0.2">
      <c r="C401">
        <f t="shared" si="13"/>
        <v>3.9699999999999593</v>
      </c>
      <c r="D401" s="9" t="e">
        <f t="shared" ca="1" si="12"/>
        <v>#NAME?</v>
      </c>
      <c r="G401">
        <v>3.9699999999999593</v>
      </c>
      <c r="H401">
        <v>0.92424999999999902</v>
      </c>
      <c r="I401" s="10">
        <v>0.86691999999999858</v>
      </c>
      <c r="J401" s="10">
        <v>0.81503999999999865</v>
      </c>
      <c r="K401" s="10">
        <v>0.7689199999999986</v>
      </c>
      <c r="L401" s="10">
        <v>0.71014925373134208</v>
      </c>
      <c r="M401">
        <v>0.57566666666666522</v>
      </c>
      <c r="N401">
        <v>0.45466666666666394</v>
      </c>
    </row>
    <row r="402" spans="3:14" x14ac:dyDescent="0.2">
      <c r="C402">
        <f t="shared" si="13"/>
        <v>3.9799999999999591</v>
      </c>
      <c r="D402" s="9" t="e">
        <f t="shared" ca="1" si="12"/>
        <v>#NAME?</v>
      </c>
      <c r="G402">
        <v>3.9799999999999591</v>
      </c>
      <c r="H402">
        <v>0.92449999999999899</v>
      </c>
      <c r="I402" s="10">
        <v>0.8672799999999985</v>
      </c>
      <c r="J402" s="10">
        <v>0.81535999999999864</v>
      </c>
      <c r="K402" s="10">
        <v>0.76927999999999852</v>
      </c>
      <c r="L402" s="10">
        <v>0.71044776119402864</v>
      </c>
      <c r="M402">
        <v>0.57599999999999862</v>
      </c>
      <c r="N402">
        <v>0.45533333333333065</v>
      </c>
    </row>
    <row r="403" spans="3:14" x14ac:dyDescent="0.2">
      <c r="C403">
        <f t="shared" si="13"/>
        <v>3.9899999999999589</v>
      </c>
      <c r="D403" s="9" t="e">
        <f t="shared" ca="1" si="12"/>
        <v>#NAME?</v>
      </c>
      <c r="G403">
        <v>3.9899999999999589</v>
      </c>
      <c r="H403">
        <v>0.92474999999999896</v>
      </c>
      <c r="I403" s="10">
        <v>0.86763999999999852</v>
      </c>
      <c r="J403" s="10">
        <v>0.81567999999999863</v>
      </c>
      <c r="K403" s="10">
        <v>0.76963999999999855</v>
      </c>
      <c r="L403" s="10">
        <v>0.7107462686567152</v>
      </c>
      <c r="M403">
        <v>0.57633333333333192</v>
      </c>
      <c r="N403">
        <v>0.4559999999999973</v>
      </c>
    </row>
    <row r="404" spans="3:14" x14ac:dyDescent="0.2">
      <c r="C404">
        <f t="shared" si="13"/>
        <v>3.9999999999999587</v>
      </c>
      <c r="D404" s="9" t="e">
        <f t="shared" ca="1" si="12"/>
        <v>#NAME?</v>
      </c>
      <c r="G404">
        <v>3.9999999999999587</v>
      </c>
      <c r="H404">
        <v>0.92499999999999905</v>
      </c>
      <c r="I404" s="10">
        <v>0.86799999999999855</v>
      </c>
      <c r="J404" s="10">
        <v>0.81599999999999862</v>
      </c>
      <c r="K404" s="10">
        <v>0.76999999999999857</v>
      </c>
      <c r="L404" s="10">
        <v>0.71104477611940176</v>
      </c>
      <c r="M404">
        <v>0.57666666666666522</v>
      </c>
      <c r="N404">
        <v>0.45666666666666395</v>
      </c>
    </row>
    <row r="405" spans="3:14" x14ac:dyDescent="0.2">
      <c r="C405">
        <f t="shared" si="13"/>
        <v>4.0099999999999589</v>
      </c>
      <c r="D405" s="9" t="e">
        <f t="shared" ca="1" si="12"/>
        <v>#NAME?</v>
      </c>
      <c r="G405">
        <v>4.0099999999999589</v>
      </c>
      <c r="H405">
        <v>0.92514999999999947</v>
      </c>
      <c r="I405" s="10">
        <v>0.8682199999999991</v>
      </c>
      <c r="J405" s="10">
        <v>0.81623999999999897</v>
      </c>
      <c r="K405" s="10">
        <v>0.77029999999999876</v>
      </c>
      <c r="L405" s="10">
        <v>0.71134328358208831</v>
      </c>
      <c r="M405">
        <v>0.57699999999999863</v>
      </c>
      <c r="N405">
        <v>0.45733333333333059</v>
      </c>
    </row>
    <row r="406" spans="3:14" x14ac:dyDescent="0.2">
      <c r="C406">
        <f t="shared" si="13"/>
        <v>4.0199999999999587</v>
      </c>
      <c r="D406" s="9" t="e">
        <f t="shared" ca="1" si="12"/>
        <v>#NAME?</v>
      </c>
      <c r="G406">
        <v>4.0199999999999587</v>
      </c>
      <c r="H406">
        <v>0.92529999999999946</v>
      </c>
      <c r="I406" s="10">
        <v>0.8684399999999991</v>
      </c>
      <c r="J406" s="10">
        <v>0.81647999999999898</v>
      </c>
      <c r="K406" s="10">
        <v>0.77059999999999873</v>
      </c>
      <c r="L406" s="10">
        <v>0.71164179104477487</v>
      </c>
      <c r="M406">
        <v>0.57733333333333192</v>
      </c>
      <c r="N406">
        <v>0.45799999999999724</v>
      </c>
    </row>
    <row r="407" spans="3:14" x14ac:dyDescent="0.2">
      <c r="C407">
        <f t="shared" si="13"/>
        <v>4.0299999999999585</v>
      </c>
      <c r="D407" s="9" t="e">
        <f t="shared" ca="1" si="12"/>
        <v>#NAME?</v>
      </c>
      <c r="G407">
        <v>4.0299999999999585</v>
      </c>
      <c r="H407">
        <v>0.92544999999999944</v>
      </c>
      <c r="I407" s="10">
        <v>0.8686599999999991</v>
      </c>
      <c r="J407" s="10">
        <v>0.816719999999999</v>
      </c>
      <c r="K407" s="10">
        <v>0.77089999999999881</v>
      </c>
      <c r="L407" s="10">
        <v>0.71194029850746143</v>
      </c>
      <c r="M407">
        <v>0.57766666666666522</v>
      </c>
      <c r="N407">
        <v>0.45866666666666389</v>
      </c>
    </row>
    <row r="408" spans="3:14" x14ac:dyDescent="0.2">
      <c r="C408">
        <f t="shared" si="13"/>
        <v>4.0399999999999583</v>
      </c>
      <c r="D408" s="9" t="e">
        <f t="shared" ca="1" si="12"/>
        <v>#NAME?</v>
      </c>
      <c r="G408">
        <v>4.0399999999999583</v>
      </c>
      <c r="H408">
        <v>0.92559999999999942</v>
      </c>
      <c r="I408" s="10">
        <v>0.8688799999999991</v>
      </c>
      <c r="J408" s="10">
        <v>0.81695999999999891</v>
      </c>
      <c r="K408" s="10">
        <v>0.77119999999999878</v>
      </c>
      <c r="L408" s="10">
        <v>0.71223880597014799</v>
      </c>
      <c r="M408">
        <v>0.57799999999999863</v>
      </c>
      <c r="N408">
        <v>0.45933333333333054</v>
      </c>
    </row>
    <row r="409" spans="3:14" x14ac:dyDescent="0.2">
      <c r="C409">
        <f t="shared" si="13"/>
        <v>4.0499999999999581</v>
      </c>
      <c r="D409" s="9" t="e">
        <f t="shared" ca="1" si="12"/>
        <v>#NAME?</v>
      </c>
      <c r="G409">
        <v>4.0499999999999581</v>
      </c>
      <c r="H409">
        <v>0.92574999999999941</v>
      </c>
      <c r="I409" s="10">
        <v>0.8690999999999991</v>
      </c>
      <c r="J409" s="10">
        <v>0.81719999999999893</v>
      </c>
      <c r="K409" s="10">
        <v>0.77149999999999874</v>
      </c>
      <c r="L409" s="10">
        <v>0.71253731343283455</v>
      </c>
      <c r="M409">
        <v>0.57833333333333192</v>
      </c>
      <c r="N409">
        <v>0.45999999999999719</v>
      </c>
    </row>
    <row r="410" spans="3:14" x14ac:dyDescent="0.2">
      <c r="C410">
        <f t="shared" si="13"/>
        <v>4.0599999999999579</v>
      </c>
      <c r="D410" s="9" t="e">
        <f t="shared" ca="1" si="12"/>
        <v>#NAME?</v>
      </c>
      <c r="G410">
        <v>4.0599999999999579</v>
      </c>
      <c r="H410">
        <v>0.92589999999999939</v>
      </c>
      <c r="I410" s="10">
        <v>0.86931999999999909</v>
      </c>
      <c r="J410" s="10">
        <v>0.81743999999999895</v>
      </c>
      <c r="K410" s="10">
        <v>0.77179999999999871</v>
      </c>
      <c r="L410" s="10">
        <v>0.71283582089552111</v>
      </c>
      <c r="M410">
        <v>0.57866666666666522</v>
      </c>
      <c r="N410">
        <v>0.46066666666666389</v>
      </c>
    </row>
    <row r="411" spans="3:14" x14ac:dyDescent="0.2">
      <c r="C411">
        <f t="shared" si="13"/>
        <v>4.0699999999999577</v>
      </c>
      <c r="D411" s="9" t="e">
        <f t="shared" ca="1" si="12"/>
        <v>#NAME?</v>
      </c>
      <c r="G411">
        <v>4.0699999999999577</v>
      </c>
      <c r="H411">
        <v>0.92604999999999937</v>
      </c>
      <c r="I411" s="10">
        <v>0.86953999999999909</v>
      </c>
      <c r="J411" s="10">
        <v>0.81767999999999896</v>
      </c>
      <c r="K411" s="10">
        <v>0.77209999999999879</v>
      </c>
      <c r="L411" s="10">
        <v>0.71313432835820767</v>
      </c>
      <c r="M411">
        <v>0.57899999999999852</v>
      </c>
      <c r="N411">
        <v>0.46133333333333054</v>
      </c>
    </row>
    <row r="412" spans="3:14" x14ac:dyDescent="0.2">
      <c r="C412">
        <f t="shared" si="13"/>
        <v>4.0799999999999574</v>
      </c>
      <c r="D412" s="9" t="e">
        <f t="shared" ca="1" si="12"/>
        <v>#NAME?</v>
      </c>
      <c r="G412">
        <v>4.0799999999999574</v>
      </c>
      <c r="H412">
        <v>0.92619999999999936</v>
      </c>
      <c r="I412" s="10">
        <v>0.86975999999999909</v>
      </c>
      <c r="J412" s="10">
        <v>0.81791999999999898</v>
      </c>
      <c r="K412" s="10">
        <v>0.77239999999999875</v>
      </c>
      <c r="L412" s="10">
        <v>0.71343283582089423</v>
      </c>
      <c r="M412">
        <v>0.57933333333333192</v>
      </c>
      <c r="N412">
        <v>0.46199999999999719</v>
      </c>
    </row>
    <row r="413" spans="3:14" x14ac:dyDescent="0.2">
      <c r="C413">
        <f t="shared" si="13"/>
        <v>4.0899999999999572</v>
      </c>
      <c r="D413" s="9" t="e">
        <f t="shared" ca="1" si="12"/>
        <v>#NAME?</v>
      </c>
      <c r="G413">
        <v>4.0899999999999572</v>
      </c>
      <c r="H413">
        <v>0.92634999999999934</v>
      </c>
      <c r="I413" s="10">
        <v>0.86997999999999909</v>
      </c>
      <c r="J413" s="10">
        <v>0.81815999999999889</v>
      </c>
      <c r="K413" s="10">
        <v>0.77269999999999872</v>
      </c>
      <c r="L413" s="10">
        <v>0.71373134328358079</v>
      </c>
      <c r="M413">
        <v>0.57966666666666522</v>
      </c>
      <c r="N413">
        <v>0.46266666666666384</v>
      </c>
    </row>
    <row r="414" spans="3:14" x14ac:dyDescent="0.2">
      <c r="C414">
        <f t="shared" si="13"/>
        <v>4.099999999999957</v>
      </c>
      <c r="D414" s="9" t="e">
        <f t="shared" ca="1" si="12"/>
        <v>#NAME?</v>
      </c>
      <c r="G414">
        <v>4.099999999999957</v>
      </c>
      <c r="H414">
        <v>0.92649999999999944</v>
      </c>
      <c r="I414" s="10">
        <v>0.87019999999999909</v>
      </c>
      <c r="J414" s="10">
        <v>0.81839999999999891</v>
      </c>
      <c r="K414" s="10">
        <v>0.77299999999999869</v>
      </c>
      <c r="L414" s="10">
        <v>0.71402985074626735</v>
      </c>
      <c r="M414">
        <v>0.57999999999999852</v>
      </c>
      <c r="N414">
        <v>0.46333333333333049</v>
      </c>
    </row>
    <row r="415" spans="3:14" x14ac:dyDescent="0.2">
      <c r="C415">
        <f t="shared" si="13"/>
        <v>4.1099999999999568</v>
      </c>
      <c r="D415" s="9" t="e">
        <f t="shared" ca="1" si="12"/>
        <v>#NAME?</v>
      </c>
      <c r="G415">
        <v>4.1099999999999568</v>
      </c>
      <c r="H415">
        <v>0.92664999999999942</v>
      </c>
      <c r="I415" s="10">
        <v>0.87041999999999908</v>
      </c>
      <c r="J415" s="10">
        <v>0.81863999999999892</v>
      </c>
      <c r="K415" s="10">
        <v>0.77329999999999877</v>
      </c>
      <c r="L415" s="10">
        <v>0.71432835820895391</v>
      </c>
      <c r="M415">
        <v>0.58033333333333181</v>
      </c>
      <c r="N415">
        <v>0.46399999999999714</v>
      </c>
    </row>
    <row r="416" spans="3:14" x14ac:dyDescent="0.2">
      <c r="C416">
        <f t="shared" si="13"/>
        <v>4.1199999999999566</v>
      </c>
      <c r="D416" s="9" t="e">
        <f t="shared" ca="1" si="12"/>
        <v>#NAME?</v>
      </c>
      <c r="G416">
        <v>4.1199999999999566</v>
      </c>
      <c r="H416">
        <v>0.9267999999999994</v>
      </c>
      <c r="I416" s="10">
        <v>0.87063999999999908</v>
      </c>
      <c r="J416" s="10">
        <v>0.81887999999999894</v>
      </c>
      <c r="K416" s="10">
        <v>0.77359999999999873</v>
      </c>
      <c r="L416" s="10">
        <v>0.71462686567164047</v>
      </c>
      <c r="M416">
        <v>0.58066666666666522</v>
      </c>
      <c r="N416">
        <v>0.46466666666666379</v>
      </c>
    </row>
    <row r="417" spans="3:14" x14ac:dyDescent="0.2">
      <c r="C417">
        <f t="shared" si="13"/>
        <v>4.1299999999999564</v>
      </c>
      <c r="D417" s="9" t="e">
        <f t="shared" ca="1" si="12"/>
        <v>#NAME?</v>
      </c>
      <c r="G417">
        <v>4.1299999999999564</v>
      </c>
      <c r="H417">
        <v>0.92694999999999939</v>
      </c>
      <c r="I417" s="10">
        <v>0.87085999999999908</v>
      </c>
      <c r="J417" s="10">
        <v>0.81911999999999885</v>
      </c>
      <c r="K417" s="10">
        <v>0.7738999999999987</v>
      </c>
      <c r="L417" s="10">
        <v>0.71492537313432702</v>
      </c>
      <c r="M417">
        <v>0.58099999999999852</v>
      </c>
      <c r="N417">
        <v>0.46533333333333043</v>
      </c>
    </row>
    <row r="418" spans="3:14" x14ac:dyDescent="0.2">
      <c r="C418">
        <f t="shared" si="13"/>
        <v>4.1399999999999562</v>
      </c>
      <c r="D418" s="9" t="e">
        <f t="shared" ca="1" si="12"/>
        <v>#NAME?</v>
      </c>
      <c r="G418">
        <v>4.1399999999999562</v>
      </c>
      <c r="H418">
        <v>0.92709999999999937</v>
      </c>
      <c r="I418" s="10">
        <v>0.87107999999999908</v>
      </c>
      <c r="J418" s="10">
        <v>0.81935999999999887</v>
      </c>
      <c r="K418" s="10">
        <v>0.77419999999999867</v>
      </c>
      <c r="L418" s="10">
        <v>0.71522388059701358</v>
      </c>
      <c r="M418">
        <v>0.58133333333333181</v>
      </c>
      <c r="N418">
        <v>0.46599999999999708</v>
      </c>
    </row>
    <row r="419" spans="3:14" x14ac:dyDescent="0.2">
      <c r="C419">
        <f t="shared" si="13"/>
        <v>4.1499999999999559</v>
      </c>
      <c r="D419" s="9" t="e">
        <f t="shared" ca="1" si="12"/>
        <v>#NAME?</v>
      </c>
      <c r="G419">
        <v>4.1499999999999559</v>
      </c>
      <c r="H419">
        <v>0.92724999999999935</v>
      </c>
      <c r="I419" s="10">
        <v>0.87129999999999908</v>
      </c>
      <c r="J419" s="10">
        <v>0.81959999999999888</v>
      </c>
      <c r="K419" s="10">
        <v>0.77449999999999875</v>
      </c>
      <c r="L419" s="10">
        <v>0.71552238805970014</v>
      </c>
      <c r="M419">
        <v>0.58166666666666511</v>
      </c>
      <c r="N419">
        <v>0.46666666666666373</v>
      </c>
    </row>
    <row r="420" spans="3:14" x14ac:dyDescent="0.2">
      <c r="C420">
        <f t="shared" si="13"/>
        <v>4.1599999999999557</v>
      </c>
      <c r="D420" s="9" t="e">
        <f t="shared" ca="1" si="12"/>
        <v>#NAME?</v>
      </c>
      <c r="G420">
        <v>4.1599999999999557</v>
      </c>
      <c r="H420">
        <v>0.92739999999999934</v>
      </c>
      <c r="I420" s="10">
        <v>0.87151999999999907</v>
      </c>
      <c r="J420" s="10">
        <v>0.8198399999999989</v>
      </c>
      <c r="K420" s="10">
        <v>0.77479999999999871</v>
      </c>
      <c r="L420" s="10">
        <v>0.7158208955223867</v>
      </c>
      <c r="M420">
        <v>0.58199999999999852</v>
      </c>
      <c r="N420">
        <v>0.46733333333333038</v>
      </c>
    </row>
    <row r="421" spans="3:14" x14ac:dyDescent="0.2">
      <c r="C421">
        <f t="shared" si="13"/>
        <v>4.1699999999999555</v>
      </c>
      <c r="D421" s="9" t="e">
        <f t="shared" ca="1" si="12"/>
        <v>#NAME?</v>
      </c>
      <c r="G421">
        <v>4.1699999999999555</v>
      </c>
      <c r="H421">
        <v>0.92754999999999932</v>
      </c>
      <c r="I421" s="10">
        <v>0.87173999999999907</v>
      </c>
      <c r="J421" s="10">
        <v>0.82007999999999892</v>
      </c>
      <c r="K421" s="10">
        <v>0.77509999999999868</v>
      </c>
      <c r="L421" s="10">
        <v>0.71611940298507326</v>
      </c>
      <c r="M421">
        <v>0.58233333333333182</v>
      </c>
      <c r="N421">
        <v>0.46799999999999703</v>
      </c>
    </row>
    <row r="422" spans="3:14" x14ac:dyDescent="0.2">
      <c r="C422">
        <f t="shared" si="13"/>
        <v>4.1799999999999553</v>
      </c>
      <c r="D422" s="9" t="e">
        <f t="shared" ca="1" si="12"/>
        <v>#NAME?</v>
      </c>
      <c r="G422">
        <v>4.1799999999999553</v>
      </c>
      <c r="H422">
        <v>0.9276999999999993</v>
      </c>
      <c r="I422" s="10">
        <v>0.87195999999999907</v>
      </c>
      <c r="J422" s="10">
        <v>0.82031999999999883</v>
      </c>
      <c r="K422" s="10">
        <v>0.77539999999999865</v>
      </c>
      <c r="L422" s="10">
        <v>0.71641791044775982</v>
      </c>
      <c r="M422">
        <v>0.58266666666666511</v>
      </c>
      <c r="N422">
        <v>0.46866666666666368</v>
      </c>
    </row>
    <row r="423" spans="3:14" x14ac:dyDescent="0.2">
      <c r="C423">
        <f t="shared" si="13"/>
        <v>4.1899999999999551</v>
      </c>
      <c r="D423" s="9" t="e">
        <f t="shared" ca="1" si="12"/>
        <v>#NAME?</v>
      </c>
      <c r="G423">
        <v>4.1899999999999551</v>
      </c>
      <c r="H423">
        <v>0.9278499999999994</v>
      </c>
      <c r="I423" s="10">
        <v>0.87217999999999896</v>
      </c>
      <c r="J423" s="10">
        <v>0.82055999999999885</v>
      </c>
      <c r="K423" s="10">
        <v>0.77569999999999872</v>
      </c>
      <c r="L423" s="10">
        <v>0.71671641791044638</v>
      </c>
      <c r="M423">
        <v>0.58299999999999852</v>
      </c>
      <c r="N423">
        <v>0.46933333333333033</v>
      </c>
    </row>
    <row r="424" spans="3:14" x14ac:dyDescent="0.2">
      <c r="C424">
        <f t="shared" si="13"/>
        <v>4.1999999999999549</v>
      </c>
      <c r="D424" s="9" t="e">
        <f t="shared" ca="1" si="12"/>
        <v>#NAME?</v>
      </c>
      <c r="G424">
        <v>4.1999999999999549</v>
      </c>
      <c r="H424">
        <v>0.92799999999999938</v>
      </c>
      <c r="I424" s="10">
        <v>0.87239999999999895</v>
      </c>
      <c r="J424" s="10">
        <v>0.82079999999999886</v>
      </c>
      <c r="K424" s="10">
        <v>0.77599999999999869</v>
      </c>
      <c r="L424" s="10">
        <v>0.71701492537313294</v>
      </c>
      <c r="M424">
        <v>0.58333333333333182</v>
      </c>
      <c r="N424">
        <v>0.46999999999999698</v>
      </c>
    </row>
    <row r="425" spans="3:14" x14ac:dyDescent="0.2">
      <c r="C425">
        <f t="shared" si="13"/>
        <v>4.2099999999999547</v>
      </c>
      <c r="D425" s="9" t="e">
        <f t="shared" ca="1" si="12"/>
        <v>#NAME?</v>
      </c>
      <c r="G425">
        <v>4.2099999999999547</v>
      </c>
      <c r="H425">
        <v>0.92814999999999936</v>
      </c>
      <c r="I425" s="10">
        <v>0.87261999999999895</v>
      </c>
      <c r="J425" s="10">
        <v>0.82103999999999888</v>
      </c>
      <c r="K425" s="10">
        <v>0.77629999999999866</v>
      </c>
      <c r="L425" s="10">
        <v>0.7173134328358195</v>
      </c>
      <c r="M425">
        <v>0.58366666666666511</v>
      </c>
      <c r="N425">
        <v>0.47066666666666362</v>
      </c>
    </row>
    <row r="426" spans="3:14" x14ac:dyDescent="0.2">
      <c r="C426">
        <f t="shared" si="13"/>
        <v>4.2199999999999545</v>
      </c>
      <c r="D426" s="9" t="e">
        <f t="shared" ca="1" si="12"/>
        <v>#NAME?</v>
      </c>
      <c r="G426">
        <v>4.2199999999999545</v>
      </c>
      <c r="H426">
        <v>0.92829999999999935</v>
      </c>
      <c r="I426" s="10">
        <v>0.87283999999999895</v>
      </c>
      <c r="J426" s="10">
        <v>0.8212799999999989</v>
      </c>
      <c r="K426" s="10">
        <v>0.77659999999999862</v>
      </c>
      <c r="L426" s="10">
        <v>0.71761194029850606</v>
      </c>
      <c r="M426">
        <v>0.58399999999999841</v>
      </c>
      <c r="N426">
        <v>0.47133333333333027</v>
      </c>
    </row>
    <row r="427" spans="3:14" x14ac:dyDescent="0.2">
      <c r="C427">
        <f t="shared" si="13"/>
        <v>4.2299999999999542</v>
      </c>
      <c r="D427" s="9" t="e">
        <f t="shared" ca="1" si="12"/>
        <v>#NAME?</v>
      </c>
      <c r="G427">
        <v>4.2299999999999542</v>
      </c>
      <c r="H427">
        <v>0.92844999999999933</v>
      </c>
      <c r="I427" s="10">
        <v>0.87305999999999895</v>
      </c>
      <c r="J427" s="10">
        <v>0.82151999999999881</v>
      </c>
      <c r="K427" s="10">
        <v>0.7768999999999987</v>
      </c>
      <c r="L427" s="10">
        <v>0.71791044776119262</v>
      </c>
      <c r="M427">
        <v>0.58433333333333182</v>
      </c>
      <c r="N427">
        <v>0.47199999999999698</v>
      </c>
    </row>
    <row r="428" spans="3:14" x14ac:dyDescent="0.2">
      <c r="C428">
        <f t="shared" si="13"/>
        <v>4.239999999999954</v>
      </c>
      <c r="D428" s="9" t="e">
        <f t="shared" ca="1" si="12"/>
        <v>#NAME?</v>
      </c>
      <c r="G428">
        <v>4.239999999999954</v>
      </c>
      <c r="H428">
        <v>0.92859999999999931</v>
      </c>
      <c r="I428" s="10">
        <v>0.87327999999999895</v>
      </c>
      <c r="J428" s="10">
        <v>0.82175999999999882</v>
      </c>
      <c r="K428" s="10">
        <v>0.77719999999999867</v>
      </c>
      <c r="L428" s="10">
        <v>0.71820895522387918</v>
      </c>
      <c r="M428">
        <v>0.58466666666666511</v>
      </c>
      <c r="N428">
        <v>0.47266666666666363</v>
      </c>
    </row>
    <row r="429" spans="3:14" x14ac:dyDescent="0.2">
      <c r="C429">
        <f t="shared" si="13"/>
        <v>4.2499999999999538</v>
      </c>
      <c r="D429" s="9" t="e">
        <f t="shared" ca="1" si="12"/>
        <v>#NAME?</v>
      </c>
      <c r="G429">
        <v>4.2499999999999538</v>
      </c>
      <c r="H429">
        <v>0.9287499999999993</v>
      </c>
      <c r="I429" s="10">
        <v>0.87349999999999894</v>
      </c>
      <c r="J429" s="10">
        <v>0.82199999999999884</v>
      </c>
      <c r="K429" s="10">
        <v>0.77749999999999864</v>
      </c>
      <c r="L429" s="10">
        <v>0.71850746268656573</v>
      </c>
      <c r="M429">
        <v>0.58499999999999841</v>
      </c>
      <c r="N429">
        <v>0.47333333333333028</v>
      </c>
    </row>
    <row r="430" spans="3:14" x14ac:dyDescent="0.2">
      <c r="C430">
        <f t="shared" si="13"/>
        <v>4.2599999999999536</v>
      </c>
      <c r="D430" s="9" t="e">
        <f t="shared" ca="1" si="12"/>
        <v>#NAME?</v>
      </c>
      <c r="G430">
        <v>4.2599999999999536</v>
      </c>
      <c r="H430">
        <v>0.92889999999999928</v>
      </c>
      <c r="I430" s="10">
        <v>0.87371999999999894</v>
      </c>
      <c r="J430" s="10">
        <v>0.82223999999999886</v>
      </c>
      <c r="K430" s="10">
        <v>0.7777999999999986</v>
      </c>
      <c r="L430" s="10">
        <v>0.71880597014925229</v>
      </c>
      <c r="M430">
        <v>0.58533333333333171</v>
      </c>
      <c r="N430">
        <v>0.47399999999999692</v>
      </c>
    </row>
    <row r="431" spans="3:14" x14ac:dyDescent="0.2">
      <c r="C431">
        <f t="shared" si="13"/>
        <v>4.2699999999999534</v>
      </c>
      <c r="D431" s="9" t="e">
        <f t="shared" ca="1" si="12"/>
        <v>#NAME?</v>
      </c>
      <c r="G431">
        <v>4.2699999999999534</v>
      </c>
      <c r="H431">
        <v>0.92904999999999927</v>
      </c>
      <c r="I431" s="10">
        <v>0.87393999999999894</v>
      </c>
      <c r="J431" s="10">
        <v>0.82247999999999888</v>
      </c>
      <c r="K431" s="10">
        <v>0.77809999999999868</v>
      </c>
      <c r="L431" s="10">
        <v>0.71910447761193885</v>
      </c>
      <c r="M431">
        <v>0.58566666666666511</v>
      </c>
      <c r="N431">
        <v>0.47466666666666357</v>
      </c>
    </row>
    <row r="432" spans="3:14" x14ac:dyDescent="0.2">
      <c r="C432">
        <f t="shared" si="13"/>
        <v>4.2799999999999532</v>
      </c>
      <c r="D432" s="9" t="e">
        <f t="shared" ca="1" si="12"/>
        <v>#NAME?</v>
      </c>
      <c r="G432">
        <v>4.2799999999999532</v>
      </c>
      <c r="H432">
        <v>0.92919999999999936</v>
      </c>
      <c r="I432" s="10">
        <v>0.87415999999999894</v>
      </c>
      <c r="J432" s="10">
        <v>0.82271999999999879</v>
      </c>
      <c r="K432" s="10">
        <v>0.77839999999999865</v>
      </c>
      <c r="L432" s="10">
        <v>0.71940298507462541</v>
      </c>
      <c r="M432">
        <v>0.58599999999999841</v>
      </c>
      <c r="N432">
        <v>0.47533333333333022</v>
      </c>
    </row>
    <row r="433" spans="3:14" x14ac:dyDescent="0.2">
      <c r="C433">
        <f t="shared" si="13"/>
        <v>4.289999999999953</v>
      </c>
      <c r="D433" s="9" t="e">
        <f t="shared" ca="1" si="12"/>
        <v>#NAME?</v>
      </c>
      <c r="G433">
        <v>4.289999999999953</v>
      </c>
      <c r="H433">
        <v>0.92934999999999934</v>
      </c>
      <c r="I433" s="10">
        <v>0.87437999999999894</v>
      </c>
      <c r="J433" s="10">
        <v>0.8229599999999988</v>
      </c>
      <c r="K433" s="10">
        <v>0.77869999999999862</v>
      </c>
      <c r="L433" s="10">
        <v>0.71970149253731197</v>
      </c>
      <c r="M433">
        <v>0.58633333333333171</v>
      </c>
      <c r="N433">
        <v>0.47599999999999687</v>
      </c>
    </row>
    <row r="434" spans="3:14" x14ac:dyDescent="0.2">
      <c r="C434">
        <f t="shared" si="13"/>
        <v>4.2999999999999527</v>
      </c>
      <c r="D434" s="9" t="e">
        <f t="shared" ca="1" si="12"/>
        <v>#NAME?</v>
      </c>
      <c r="G434">
        <v>4.2999999999999527</v>
      </c>
      <c r="H434">
        <v>0.92949999999999933</v>
      </c>
      <c r="I434" s="10">
        <v>0.87459999999999893</v>
      </c>
      <c r="J434" s="10">
        <v>0.82319999999999882</v>
      </c>
      <c r="K434" s="10">
        <v>0.77899999999999858</v>
      </c>
      <c r="L434" s="10">
        <v>0.71999999999999853</v>
      </c>
      <c r="M434">
        <v>0.586666666666665</v>
      </c>
      <c r="N434">
        <v>0.47666666666666352</v>
      </c>
    </row>
    <row r="435" spans="3:14" x14ac:dyDescent="0.2">
      <c r="C435">
        <f t="shared" si="13"/>
        <v>4.3099999999999525</v>
      </c>
      <c r="D435" s="9" t="e">
        <f t="shared" ca="1" si="12"/>
        <v>#NAME?</v>
      </c>
      <c r="G435">
        <v>4.3099999999999525</v>
      </c>
      <c r="H435">
        <v>0.92964999999999931</v>
      </c>
      <c r="I435" s="10">
        <v>0.87481999999999893</v>
      </c>
      <c r="J435" s="10">
        <v>0.82343999999999884</v>
      </c>
      <c r="K435" s="10">
        <v>0.77929999999999855</v>
      </c>
      <c r="L435" s="10">
        <v>0.72017142857142769</v>
      </c>
      <c r="M435">
        <v>0.58699999999999841</v>
      </c>
      <c r="N435">
        <v>0.47733333333333017</v>
      </c>
    </row>
    <row r="436" spans="3:14" x14ac:dyDescent="0.2">
      <c r="C436">
        <f t="shared" si="13"/>
        <v>4.3199999999999523</v>
      </c>
      <c r="D436" s="9" t="e">
        <f t="shared" ca="1" si="12"/>
        <v>#NAME?</v>
      </c>
      <c r="G436">
        <v>4.3199999999999523</v>
      </c>
      <c r="H436">
        <v>0.92979999999999929</v>
      </c>
      <c r="I436" s="10">
        <v>0.87503999999999893</v>
      </c>
      <c r="J436" s="10">
        <v>0.82367999999999886</v>
      </c>
      <c r="K436" s="10">
        <v>0.77959999999999863</v>
      </c>
      <c r="L436" s="10">
        <v>0.72034285714285629</v>
      </c>
      <c r="M436">
        <v>0.58733333333333171</v>
      </c>
      <c r="N436">
        <v>0.47799999999999682</v>
      </c>
    </row>
    <row r="437" spans="3:14" x14ac:dyDescent="0.2">
      <c r="C437">
        <f t="shared" si="13"/>
        <v>4.3299999999999521</v>
      </c>
      <c r="D437" s="9" t="e">
        <f t="shared" ca="1" si="12"/>
        <v>#NAME?</v>
      </c>
      <c r="G437">
        <v>4.3299999999999521</v>
      </c>
      <c r="H437">
        <v>0.92994999999999928</v>
      </c>
      <c r="I437" s="10">
        <v>0.87525999999999893</v>
      </c>
      <c r="J437" s="10">
        <v>0.82391999999999876</v>
      </c>
      <c r="K437" s="10">
        <v>0.77989999999999859</v>
      </c>
      <c r="L437" s="10">
        <v>0.72051428571428489</v>
      </c>
      <c r="M437">
        <v>0.58766666666666501</v>
      </c>
      <c r="N437">
        <v>0.47866666666666347</v>
      </c>
    </row>
    <row r="438" spans="3:14" x14ac:dyDescent="0.2">
      <c r="C438">
        <f t="shared" si="13"/>
        <v>4.3399999999999519</v>
      </c>
      <c r="D438" s="9" t="e">
        <f t="shared" ca="1" si="12"/>
        <v>#NAME?</v>
      </c>
      <c r="G438">
        <v>4.3399999999999519</v>
      </c>
      <c r="H438">
        <v>0.93009999999999926</v>
      </c>
      <c r="I438" s="10">
        <v>0.87547999999999893</v>
      </c>
      <c r="J438" s="10">
        <v>0.82415999999999878</v>
      </c>
      <c r="K438" s="10">
        <v>0.78019999999999856</v>
      </c>
      <c r="L438" s="10">
        <v>0.72068571428571349</v>
      </c>
      <c r="M438">
        <v>0.58799999999999841</v>
      </c>
      <c r="N438">
        <v>0.47933333333333011</v>
      </c>
    </row>
    <row r="439" spans="3:14" x14ac:dyDescent="0.2">
      <c r="C439">
        <f t="shared" si="13"/>
        <v>4.3499999999999517</v>
      </c>
      <c r="D439" s="9" t="e">
        <f t="shared" ca="1" si="12"/>
        <v>#NAME?</v>
      </c>
      <c r="G439">
        <v>4.3499999999999517</v>
      </c>
      <c r="H439">
        <v>0.93024999999999924</v>
      </c>
      <c r="I439" s="10">
        <v>0.87569999999999892</v>
      </c>
      <c r="J439" s="10">
        <v>0.8243999999999988</v>
      </c>
      <c r="K439" s="10">
        <v>0.78049999999999853</v>
      </c>
      <c r="L439" s="10">
        <v>0.72085714285714197</v>
      </c>
      <c r="M439">
        <v>0.58833333333333171</v>
      </c>
      <c r="N439">
        <v>0.47999999999999676</v>
      </c>
    </row>
    <row r="440" spans="3:14" x14ac:dyDescent="0.2">
      <c r="C440">
        <f t="shared" si="13"/>
        <v>4.3599999999999515</v>
      </c>
      <c r="D440" s="9" t="e">
        <f t="shared" ca="1" si="12"/>
        <v>#NAME?</v>
      </c>
      <c r="G440">
        <v>4.3599999999999515</v>
      </c>
      <c r="H440">
        <v>0.93039999999999923</v>
      </c>
      <c r="I440" s="10">
        <v>0.87591999999999892</v>
      </c>
      <c r="J440" s="10">
        <v>0.82463999999999882</v>
      </c>
      <c r="K440" s="10">
        <v>0.78079999999999861</v>
      </c>
      <c r="L440" s="10">
        <v>0.72102857142857057</v>
      </c>
      <c r="M440">
        <v>0.58866666666666501</v>
      </c>
      <c r="N440">
        <v>0.48066666666666341</v>
      </c>
    </row>
    <row r="441" spans="3:14" x14ac:dyDescent="0.2">
      <c r="C441">
        <f t="shared" si="13"/>
        <v>4.3699999999999513</v>
      </c>
      <c r="D441" s="9" t="e">
        <f t="shared" ca="1" si="12"/>
        <v>#NAME?</v>
      </c>
      <c r="G441">
        <v>4.3699999999999513</v>
      </c>
      <c r="H441">
        <v>0.93054999999999932</v>
      </c>
      <c r="I441" s="10">
        <v>0.87613999999999892</v>
      </c>
      <c r="J441" s="10">
        <v>0.82487999999999884</v>
      </c>
      <c r="K441" s="10">
        <v>0.78109999999999857</v>
      </c>
      <c r="L441" s="10">
        <v>0.72119999999999918</v>
      </c>
      <c r="M441">
        <v>0.5889999999999983</v>
      </c>
      <c r="N441">
        <v>0.48133333333333006</v>
      </c>
    </row>
    <row r="442" spans="3:14" x14ac:dyDescent="0.2">
      <c r="C442">
        <f t="shared" si="13"/>
        <v>4.379999999999951</v>
      </c>
      <c r="D442" s="9" t="e">
        <f t="shared" ca="1" si="12"/>
        <v>#NAME?</v>
      </c>
      <c r="G442">
        <v>4.379999999999951</v>
      </c>
      <c r="H442">
        <v>0.93069999999999931</v>
      </c>
      <c r="I442" s="10">
        <v>0.87635999999999892</v>
      </c>
      <c r="J442" s="10">
        <v>0.82511999999999874</v>
      </c>
      <c r="K442" s="10">
        <v>0.78139999999999854</v>
      </c>
      <c r="L442" s="10">
        <v>0.72137142857142766</v>
      </c>
      <c r="M442">
        <v>0.58933333333333171</v>
      </c>
      <c r="N442">
        <v>0.48199999999999671</v>
      </c>
    </row>
    <row r="443" spans="3:14" x14ac:dyDescent="0.2">
      <c r="C443">
        <f t="shared" si="13"/>
        <v>4.3899999999999508</v>
      </c>
      <c r="D443" s="9" t="e">
        <f t="shared" ca="1" si="12"/>
        <v>#NAME?</v>
      </c>
      <c r="G443">
        <v>4.3899999999999508</v>
      </c>
      <c r="H443">
        <v>0.93084999999999929</v>
      </c>
      <c r="I443" s="10">
        <v>0.87657999999999892</v>
      </c>
      <c r="J443" s="10">
        <v>0.82535999999999876</v>
      </c>
      <c r="K443" s="10">
        <v>0.78169999999999851</v>
      </c>
      <c r="L443" s="10">
        <v>0.72154285714285626</v>
      </c>
      <c r="M443">
        <v>0.58966666666666501</v>
      </c>
      <c r="N443">
        <v>0.48266666666666336</v>
      </c>
    </row>
    <row r="444" spans="3:14" x14ac:dyDescent="0.2">
      <c r="C444">
        <f t="shared" si="13"/>
        <v>4.3999999999999506</v>
      </c>
      <c r="D444" s="9" t="e">
        <f t="shared" ca="1" si="12"/>
        <v>#NAME?</v>
      </c>
      <c r="G444">
        <v>4.3999999999999506</v>
      </c>
      <c r="H444">
        <v>0.93099999999999927</v>
      </c>
      <c r="I444" s="10">
        <v>0.87679999999999891</v>
      </c>
      <c r="J444" s="10">
        <v>0.82559999999999878</v>
      </c>
      <c r="K444" s="10">
        <v>0.78199999999999859</v>
      </c>
      <c r="L444" s="10">
        <v>0.72171428571428486</v>
      </c>
      <c r="M444">
        <v>0.5899999999999983</v>
      </c>
      <c r="N444">
        <v>0.48333333333333006</v>
      </c>
    </row>
    <row r="445" spans="3:14" x14ac:dyDescent="0.2">
      <c r="C445">
        <f t="shared" si="13"/>
        <v>4.4099999999999504</v>
      </c>
      <c r="D445" s="9" t="e">
        <f t="shared" ca="1" si="12"/>
        <v>#NAME?</v>
      </c>
      <c r="G445">
        <v>4.4099999999999504</v>
      </c>
      <c r="H445">
        <v>0.93114999999999926</v>
      </c>
      <c r="I445" s="10">
        <v>0.87701999999999891</v>
      </c>
      <c r="J445" s="10">
        <v>0.8258399999999988</v>
      </c>
      <c r="K445" s="10">
        <v>0.78229999999999855</v>
      </c>
      <c r="L445" s="10">
        <v>0.72188571428571346</v>
      </c>
      <c r="M445">
        <v>0.5903333333333316</v>
      </c>
      <c r="N445">
        <v>0.48399999999999671</v>
      </c>
    </row>
    <row r="446" spans="3:14" x14ac:dyDescent="0.2">
      <c r="C446">
        <f t="shared" si="13"/>
        <v>4.4199999999999502</v>
      </c>
      <c r="D446" s="9" t="e">
        <f t="shared" ca="1" si="12"/>
        <v>#NAME?</v>
      </c>
      <c r="G446">
        <v>4.4199999999999502</v>
      </c>
      <c r="H446">
        <v>0.93129999999999924</v>
      </c>
      <c r="I446" s="10">
        <v>0.87723999999999891</v>
      </c>
      <c r="J446" s="10">
        <v>0.82607999999999882</v>
      </c>
      <c r="K446" s="10">
        <v>0.78259999999999852</v>
      </c>
      <c r="L446" s="10">
        <v>0.72205714285714195</v>
      </c>
      <c r="M446">
        <v>0.59066666666666501</v>
      </c>
      <c r="N446">
        <v>0.48466666666666336</v>
      </c>
    </row>
    <row r="447" spans="3:14" x14ac:dyDescent="0.2">
      <c r="C447">
        <f t="shared" si="13"/>
        <v>4.42999999999995</v>
      </c>
      <c r="D447" s="9" t="e">
        <f t="shared" ca="1" si="12"/>
        <v>#NAME?</v>
      </c>
      <c r="G447">
        <v>4.42999999999995</v>
      </c>
      <c r="H447">
        <v>0.93144999999999922</v>
      </c>
      <c r="I447" s="10">
        <v>0.87745999999999891</v>
      </c>
      <c r="J447" s="10">
        <v>0.82631999999999872</v>
      </c>
      <c r="K447" s="10">
        <v>0.78289999999999849</v>
      </c>
      <c r="L447" s="10">
        <v>0.72222857142857055</v>
      </c>
      <c r="M447">
        <v>0.5909999999999983</v>
      </c>
      <c r="N447">
        <v>0.48533333333333001</v>
      </c>
    </row>
    <row r="448" spans="3:14" x14ac:dyDescent="0.2">
      <c r="C448">
        <f t="shared" si="13"/>
        <v>4.4399999999999498</v>
      </c>
      <c r="D448" s="9" t="e">
        <f t="shared" ca="1" si="12"/>
        <v>#NAME?</v>
      </c>
      <c r="G448">
        <v>4.4399999999999498</v>
      </c>
      <c r="H448">
        <v>0.93159999999999921</v>
      </c>
      <c r="I448" s="10">
        <v>0.87767999999999891</v>
      </c>
      <c r="J448" s="10">
        <v>0.82655999999999874</v>
      </c>
      <c r="K448" s="10">
        <v>0.78319999999999856</v>
      </c>
      <c r="L448" s="10">
        <v>0.72239999999999915</v>
      </c>
      <c r="M448">
        <v>0.5913333333333316</v>
      </c>
      <c r="N448">
        <v>0.48599999999999666</v>
      </c>
    </row>
    <row r="449" spans="3:14" x14ac:dyDescent="0.2">
      <c r="C449">
        <f t="shared" si="13"/>
        <v>4.4499999999999496</v>
      </c>
      <c r="D449" s="9" t="e">
        <f t="shared" ca="1" si="12"/>
        <v>#NAME?</v>
      </c>
      <c r="G449">
        <v>4.4499999999999496</v>
      </c>
      <c r="H449">
        <v>0.93174999999999919</v>
      </c>
      <c r="I449" s="10">
        <v>0.8778999999999989</v>
      </c>
      <c r="J449" s="10">
        <v>0.82679999999999876</v>
      </c>
      <c r="K449" s="10">
        <v>0.78349999999999853</v>
      </c>
      <c r="L449" s="10">
        <v>0.72257142857142764</v>
      </c>
      <c r="M449">
        <v>0.5916666666666649</v>
      </c>
      <c r="N449">
        <v>0.48666666666666331</v>
      </c>
    </row>
    <row r="450" spans="3:14" x14ac:dyDescent="0.2">
      <c r="C450">
        <f t="shared" si="13"/>
        <v>4.4599999999999493</v>
      </c>
      <c r="D450" s="9" t="e">
        <f t="shared" ca="1" si="12"/>
        <v>#NAME?</v>
      </c>
      <c r="G450">
        <v>4.4599999999999493</v>
      </c>
      <c r="H450">
        <v>0.93189999999999928</v>
      </c>
      <c r="I450" s="10">
        <v>0.8781199999999989</v>
      </c>
      <c r="J450" s="10">
        <v>0.82703999999999878</v>
      </c>
      <c r="K450" s="10">
        <v>0.7837999999999985</v>
      </c>
      <c r="L450" s="10">
        <v>0.72274285714285624</v>
      </c>
      <c r="M450">
        <v>0.59199999999999831</v>
      </c>
      <c r="N450">
        <v>0.48733333333332995</v>
      </c>
    </row>
    <row r="451" spans="3:14" x14ac:dyDescent="0.2">
      <c r="C451">
        <f t="shared" si="13"/>
        <v>4.4699999999999491</v>
      </c>
      <c r="D451" s="9" t="e">
        <f t="shared" ca="1" si="12"/>
        <v>#NAME?</v>
      </c>
      <c r="G451">
        <v>4.4699999999999491</v>
      </c>
      <c r="H451">
        <v>0.93204999999999927</v>
      </c>
      <c r="I451" s="10">
        <v>0.8783399999999989</v>
      </c>
      <c r="J451" s="10">
        <v>0.82727999999999868</v>
      </c>
      <c r="K451" s="10">
        <v>0.78409999999999846</v>
      </c>
      <c r="L451" s="10">
        <v>0.72291428571428484</v>
      </c>
      <c r="M451">
        <v>0.5923333333333316</v>
      </c>
      <c r="N451">
        <v>0.4879999999999966</v>
      </c>
    </row>
    <row r="452" spans="3:14" x14ac:dyDescent="0.2">
      <c r="C452">
        <f t="shared" si="13"/>
        <v>4.4799999999999489</v>
      </c>
      <c r="D452" s="9" t="e">
        <f t="shared" ref="D452:D515" ca="1" si="14">smrLinInterp(C452,Int,Cint)</f>
        <v>#NAME?</v>
      </c>
      <c r="G452">
        <v>4.4799999999999489</v>
      </c>
      <c r="H452">
        <v>0.93219999999999925</v>
      </c>
      <c r="I452" s="10">
        <v>0.8785599999999989</v>
      </c>
      <c r="J452" s="10">
        <v>0.8275199999999987</v>
      </c>
      <c r="K452" s="10">
        <v>0.78439999999999854</v>
      </c>
      <c r="L452" s="10">
        <v>0.72308571428571344</v>
      </c>
      <c r="M452">
        <v>0.5926666666666649</v>
      </c>
      <c r="N452">
        <v>0.48866666666666325</v>
      </c>
    </row>
    <row r="453" spans="3:14" x14ac:dyDescent="0.2">
      <c r="C453">
        <f t="shared" si="13"/>
        <v>4.4899999999999487</v>
      </c>
      <c r="D453" s="9" t="e">
        <f t="shared" ca="1" si="14"/>
        <v>#NAME?</v>
      </c>
      <c r="G453">
        <v>4.4899999999999487</v>
      </c>
      <c r="H453">
        <v>0.93234999999999923</v>
      </c>
      <c r="I453" s="10">
        <v>0.8787799999999989</v>
      </c>
      <c r="J453" s="10">
        <v>0.82775999999999872</v>
      </c>
      <c r="K453" s="10">
        <v>0.78469999999999851</v>
      </c>
      <c r="L453" s="10">
        <v>0.72325714285714193</v>
      </c>
      <c r="M453">
        <v>0.59299999999999831</v>
      </c>
      <c r="N453">
        <v>0.4893333333333299</v>
      </c>
    </row>
    <row r="454" spans="3:14" x14ac:dyDescent="0.2">
      <c r="C454">
        <f t="shared" ref="C454:C517" si="15">+C453+0.01</f>
        <v>4.4999999999999485</v>
      </c>
      <c r="D454" s="9" t="e">
        <f t="shared" ca="1" si="14"/>
        <v>#NAME?</v>
      </c>
      <c r="G454">
        <v>4.4999999999999485</v>
      </c>
      <c r="H454">
        <v>0.93249999999999922</v>
      </c>
      <c r="I454" s="10">
        <v>0.87899999999999889</v>
      </c>
      <c r="J454" s="10">
        <v>0.82799999999999874</v>
      </c>
      <c r="K454" s="10">
        <v>0.78499999999999848</v>
      </c>
      <c r="L454" s="10">
        <v>0.72342857142857053</v>
      </c>
      <c r="M454">
        <v>0.5933333333333316</v>
      </c>
      <c r="N454">
        <v>0.48999999999999655</v>
      </c>
    </row>
    <row r="455" spans="3:14" x14ac:dyDescent="0.2">
      <c r="C455">
        <f t="shared" si="15"/>
        <v>4.5099999999999483</v>
      </c>
      <c r="D455" s="9" t="e">
        <f t="shared" ca="1" si="14"/>
        <v>#NAME?</v>
      </c>
      <c r="G455">
        <v>4.5099999999999483</v>
      </c>
      <c r="H455">
        <v>0.9326499999999992</v>
      </c>
      <c r="I455" s="10">
        <v>0.87921999999999889</v>
      </c>
      <c r="J455" s="10">
        <v>0.82823999999999875</v>
      </c>
      <c r="K455" s="10">
        <v>0.78519999999999901</v>
      </c>
      <c r="L455" s="10">
        <v>0.72359999999999913</v>
      </c>
      <c r="M455">
        <v>0.5936666666666649</v>
      </c>
      <c r="N455">
        <v>0.49049999999999738</v>
      </c>
    </row>
    <row r="456" spans="3:14" x14ac:dyDescent="0.2">
      <c r="C456">
        <f t="shared" si="15"/>
        <v>4.5199999999999481</v>
      </c>
      <c r="D456" s="9" t="e">
        <f t="shared" ca="1" si="14"/>
        <v>#NAME?</v>
      </c>
      <c r="G456">
        <v>4.5199999999999481</v>
      </c>
      <c r="H456">
        <v>0.93279999999999919</v>
      </c>
      <c r="I456" s="10">
        <v>0.87943999999999889</v>
      </c>
      <c r="J456" s="10">
        <v>0.82847999999999866</v>
      </c>
      <c r="K456" s="10">
        <v>0.78539999999999899</v>
      </c>
      <c r="L456" s="10">
        <v>0.72377142857142762</v>
      </c>
      <c r="M456">
        <v>0.5939999999999982</v>
      </c>
      <c r="N456">
        <v>0.49099999999999738</v>
      </c>
    </row>
    <row r="457" spans="3:14" x14ac:dyDescent="0.2">
      <c r="C457">
        <f t="shared" si="15"/>
        <v>4.5299999999999478</v>
      </c>
      <c r="D457" s="9" t="e">
        <f t="shared" ca="1" si="14"/>
        <v>#NAME?</v>
      </c>
      <c r="G457">
        <v>4.5299999999999478</v>
      </c>
      <c r="H457">
        <v>0.93294999999999917</v>
      </c>
      <c r="I457" s="10">
        <v>0.87965999999999889</v>
      </c>
      <c r="J457" s="10">
        <v>0.82871999999999868</v>
      </c>
      <c r="K457" s="10">
        <v>0.78559999999999897</v>
      </c>
      <c r="L457" s="10">
        <v>0.72394285714285622</v>
      </c>
      <c r="M457">
        <v>0.5943333333333316</v>
      </c>
      <c r="N457">
        <v>0.49149999999999738</v>
      </c>
    </row>
    <row r="458" spans="3:14" x14ac:dyDescent="0.2">
      <c r="C458">
        <f t="shared" si="15"/>
        <v>4.5399999999999476</v>
      </c>
      <c r="D458" s="9" t="e">
        <f t="shared" ca="1" si="14"/>
        <v>#NAME?</v>
      </c>
      <c r="G458">
        <v>4.5399999999999476</v>
      </c>
      <c r="H458">
        <v>0.93309999999999915</v>
      </c>
      <c r="I458" s="10">
        <v>0.87987999999999889</v>
      </c>
      <c r="J458" s="10">
        <v>0.8289599999999987</v>
      </c>
      <c r="K458" s="10">
        <v>0.78579999999999894</v>
      </c>
      <c r="L458" s="10">
        <v>0.72411428571428482</v>
      </c>
      <c r="M458">
        <v>0.5946666666666649</v>
      </c>
      <c r="N458">
        <v>0.49199999999999738</v>
      </c>
    </row>
    <row r="459" spans="3:14" x14ac:dyDescent="0.2">
      <c r="C459">
        <f t="shared" si="15"/>
        <v>4.5499999999999474</v>
      </c>
      <c r="D459" s="9" t="e">
        <f t="shared" ca="1" si="14"/>
        <v>#NAME?</v>
      </c>
      <c r="G459">
        <v>4.5499999999999474</v>
      </c>
      <c r="H459">
        <v>0.93324999999999925</v>
      </c>
      <c r="I459" s="10">
        <v>0.88009999999999888</v>
      </c>
      <c r="J459" s="10">
        <v>0.82919999999999872</v>
      </c>
      <c r="K459" s="10">
        <v>0.78599999999999903</v>
      </c>
      <c r="L459" s="10">
        <v>0.72428571428571331</v>
      </c>
      <c r="M459">
        <v>0.5949999999999982</v>
      </c>
      <c r="N459">
        <v>0.49249999999999738</v>
      </c>
    </row>
    <row r="460" spans="3:14" x14ac:dyDescent="0.2">
      <c r="C460">
        <f t="shared" si="15"/>
        <v>4.5599999999999472</v>
      </c>
      <c r="D460" s="9" t="e">
        <f t="shared" ca="1" si="14"/>
        <v>#NAME?</v>
      </c>
      <c r="G460">
        <v>4.5599999999999472</v>
      </c>
      <c r="H460">
        <v>0.93339999999999923</v>
      </c>
      <c r="I460" s="10">
        <v>0.88031999999999888</v>
      </c>
      <c r="J460" s="10">
        <v>0.82943999999999873</v>
      </c>
      <c r="K460" s="10">
        <v>0.78619999999999901</v>
      </c>
      <c r="L460" s="10">
        <v>0.72445714285714191</v>
      </c>
      <c r="M460">
        <v>0.59533333333333149</v>
      </c>
      <c r="N460">
        <v>0.49299999999999733</v>
      </c>
    </row>
    <row r="461" spans="3:14" x14ac:dyDescent="0.2">
      <c r="C461">
        <f t="shared" si="15"/>
        <v>4.569999999999947</v>
      </c>
      <c r="D461" s="9" t="e">
        <f t="shared" ca="1" si="14"/>
        <v>#NAME?</v>
      </c>
      <c r="G461">
        <v>4.569999999999947</v>
      </c>
      <c r="H461">
        <v>0.93354999999999921</v>
      </c>
      <c r="I461" s="10">
        <v>0.88053999999999888</v>
      </c>
      <c r="J461" s="10">
        <v>0.82967999999999864</v>
      </c>
      <c r="K461" s="10">
        <v>0.78639999999999899</v>
      </c>
      <c r="L461" s="10">
        <v>0.72462857142857051</v>
      </c>
      <c r="M461">
        <v>0.5956666666666649</v>
      </c>
      <c r="N461">
        <v>0.49349999999999733</v>
      </c>
    </row>
    <row r="462" spans="3:14" x14ac:dyDescent="0.2">
      <c r="C462">
        <f t="shared" si="15"/>
        <v>4.5799999999999468</v>
      </c>
      <c r="D462" s="9" t="e">
        <f t="shared" ca="1" si="14"/>
        <v>#NAME?</v>
      </c>
      <c r="G462">
        <v>4.5799999999999468</v>
      </c>
      <c r="H462">
        <v>0.9336999999999992</v>
      </c>
      <c r="I462" s="10">
        <v>0.88075999999999888</v>
      </c>
      <c r="J462" s="10">
        <v>0.82991999999999866</v>
      </c>
      <c r="K462" s="10">
        <v>0.78659999999999897</v>
      </c>
      <c r="L462" s="10">
        <v>0.72479999999999911</v>
      </c>
      <c r="M462">
        <v>0.5959999999999982</v>
      </c>
      <c r="N462">
        <v>0.49399999999999733</v>
      </c>
    </row>
    <row r="463" spans="3:14" x14ac:dyDescent="0.2">
      <c r="C463">
        <f t="shared" si="15"/>
        <v>4.5899999999999466</v>
      </c>
      <c r="D463" s="9" t="e">
        <f t="shared" ca="1" si="14"/>
        <v>#NAME?</v>
      </c>
      <c r="G463">
        <v>4.5899999999999466</v>
      </c>
      <c r="H463">
        <v>0.93384999999999918</v>
      </c>
      <c r="I463" s="10">
        <v>0.88097999999999888</v>
      </c>
      <c r="J463" s="10">
        <v>0.83015999999999868</v>
      </c>
      <c r="K463" s="10">
        <v>0.78679999999999894</v>
      </c>
      <c r="L463" s="10">
        <v>0.7249714285714276</v>
      </c>
      <c r="M463">
        <v>0.59633333333333149</v>
      </c>
      <c r="N463">
        <v>0.49449999999999733</v>
      </c>
    </row>
    <row r="464" spans="3:14" x14ac:dyDescent="0.2">
      <c r="C464">
        <f t="shared" si="15"/>
        <v>4.5999999999999464</v>
      </c>
      <c r="D464" s="9" t="e">
        <f t="shared" ca="1" si="14"/>
        <v>#NAME?</v>
      </c>
      <c r="G464">
        <v>4.5999999999999464</v>
      </c>
      <c r="H464">
        <v>0.93399999999999916</v>
      </c>
      <c r="I464" s="10">
        <v>0.88119999999999887</v>
      </c>
      <c r="J464" s="10">
        <v>0.83039999999999869</v>
      </c>
      <c r="K464" s="10">
        <v>0.78699999999999892</v>
      </c>
      <c r="L464" s="10">
        <v>0.7251428571428562</v>
      </c>
      <c r="M464">
        <v>0.5966666666666649</v>
      </c>
      <c r="N464">
        <v>0.49499999999999733</v>
      </c>
    </row>
    <row r="465" spans="3:14" x14ac:dyDescent="0.2">
      <c r="C465">
        <f t="shared" si="15"/>
        <v>4.6099999999999461</v>
      </c>
      <c r="D465" s="9" t="e">
        <f t="shared" ca="1" si="14"/>
        <v>#NAME?</v>
      </c>
      <c r="G465">
        <v>4.6099999999999461</v>
      </c>
      <c r="H465">
        <v>0.93414999999999915</v>
      </c>
      <c r="I465" s="10">
        <v>0.88141999999999887</v>
      </c>
      <c r="J465" s="10">
        <v>0.83063999999999871</v>
      </c>
      <c r="K465" s="10">
        <v>0.7871999999999989</v>
      </c>
      <c r="L465" s="10">
        <v>0.7253142857142848</v>
      </c>
      <c r="M465">
        <v>0.5969999999999982</v>
      </c>
      <c r="N465">
        <v>0.49549999999999728</v>
      </c>
    </row>
    <row r="466" spans="3:14" x14ac:dyDescent="0.2">
      <c r="C466">
        <f t="shared" si="15"/>
        <v>4.6199999999999459</v>
      </c>
      <c r="D466" s="9" t="e">
        <f t="shared" ca="1" si="14"/>
        <v>#NAME?</v>
      </c>
      <c r="G466">
        <v>4.6199999999999459</v>
      </c>
      <c r="H466">
        <v>0.93429999999999913</v>
      </c>
      <c r="I466" s="10">
        <v>0.88163999999999887</v>
      </c>
      <c r="J466" s="10">
        <v>0.83087999999999862</v>
      </c>
      <c r="K466" s="10">
        <v>0.78739999999999899</v>
      </c>
      <c r="L466" s="10">
        <v>0.72548571428571329</v>
      </c>
      <c r="M466">
        <v>0.5973333333333315</v>
      </c>
      <c r="N466">
        <v>0.49599999999999728</v>
      </c>
    </row>
    <row r="467" spans="3:14" x14ac:dyDescent="0.2">
      <c r="C467">
        <f t="shared" si="15"/>
        <v>4.6299999999999457</v>
      </c>
      <c r="D467" s="9" t="e">
        <f t="shared" ca="1" si="14"/>
        <v>#NAME?</v>
      </c>
      <c r="G467">
        <v>4.6299999999999457</v>
      </c>
      <c r="H467">
        <v>0.93444999999999911</v>
      </c>
      <c r="I467" s="10">
        <v>0.88185999999999887</v>
      </c>
      <c r="J467" s="10">
        <v>0.83111999999999864</v>
      </c>
      <c r="K467" s="10">
        <v>0.78759999999999897</v>
      </c>
      <c r="L467" s="10">
        <v>0.72565714285714189</v>
      </c>
      <c r="M467">
        <v>0.59766666666666479</v>
      </c>
      <c r="N467">
        <v>0.49649999999999728</v>
      </c>
    </row>
    <row r="468" spans="3:14" x14ac:dyDescent="0.2">
      <c r="C468">
        <f t="shared" si="15"/>
        <v>4.6399999999999455</v>
      </c>
      <c r="D468" s="9" t="e">
        <f t="shared" ca="1" si="14"/>
        <v>#NAME?</v>
      </c>
      <c r="G468">
        <v>4.6399999999999455</v>
      </c>
      <c r="H468">
        <v>0.93459999999999921</v>
      </c>
      <c r="I468" s="10">
        <v>0.88207999999999875</v>
      </c>
      <c r="J468" s="10">
        <v>0.83135999999999866</v>
      </c>
      <c r="K468" s="10">
        <v>0.78779999999999895</v>
      </c>
      <c r="L468" s="10">
        <v>0.72582857142857049</v>
      </c>
      <c r="M468">
        <v>0.5979999999999982</v>
      </c>
      <c r="N468">
        <v>0.49699999999999728</v>
      </c>
    </row>
    <row r="469" spans="3:14" x14ac:dyDescent="0.2">
      <c r="C469">
        <f t="shared" si="15"/>
        <v>4.6499999999999453</v>
      </c>
      <c r="D469" s="9" t="e">
        <f t="shared" ca="1" si="14"/>
        <v>#NAME?</v>
      </c>
      <c r="G469">
        <v>4.6499999999999453</v>
      </c>
      <c r="H469">
        <v>0.93474999999999919</v>
      </c>
      <c r="I469" s="10">
        <v>0.88229999999999875</v>
      </c>
      <c r="J469" s="10">
        <v>0.83159999999999867</v>
      </c>
      <c r="K469" s="10">
        <v>0.78799999999999892</v>
      </c>
      <c r="L469" s="10">
        <v>0.72599999999999909</v>
      </c>
      <c r="M469">
        <v>0.5983333333333315</v>
      </c>
      <c r="N469">
        <v>0.49749999999999728</v>
      </c>
    </row>
    <row r="470" spans="3:14" x14ac:dyDescent="0.2">
      <c r="C470">
        <f t="shared" si="15"/>
        <v>4.6599999999999451</v>
      </c>
      <c r="D470" s="9" t="e">
        <f t="shared" ca="1" si="14"/>
        <v>#NAME?</v>
      </c>
      <c r="G470">
        <v>4.6599999999999451</v>
      </c>
      <c r="H470">
        <v>0.93489999999999918</v>
      </c>
      <c r="I470" s="10">
        <v>0.88251999999999875</v>
      </c>
      <c r="J470" s="10">
        <v>0.83183999999999869</v>
      </c>
      <c r="K470" s="10">
        <v>0.7881999999999989</v>
      </c>
      <c r="L470" s="10">
        <v>0.72617142857142758</v>
      </c>
      <c r="M470">
        <v>0.59866666666666479</v>
      </c>
      <c r="N470">
        <v>0.49799999999999728</v>
      </c>
    </row>
    <row r="471" spans="3:14" x14ac:dyDescent="0.2">
      <c r="C471">
        <f t="shared" si="15"/>
        <v>4.6699999999999449</v>
      </c>
      <c r="D471" s="9" t="e">
        <f t="shared" ca="1" si="14"/>
        <v>#NAME?</v>
      </c>
      <c r="G471">
        <v>4.6699999999999449</v>
      </c>
      <c r="H471">
        <v>0.93504999999999916</v>
      </c>
      <c r="I471" s="10">
        <v>0.88273999999999875</v>
      </c>
      <c r="J471" s="10">
        <v>0.8320799999999986</v>
      </c>
      <c r="K471" s="10">
        <v>0.78839999999999888</v>
      </c>
      <c r="L471" s="10">
        <v>0.72634285714285618</v>
      </c>
      <c r="M471">
        <v>0.59899999999999809</v>
      </c>
      <c r="N471">
        <v>0.49849999999999722</v>
      </c>
    </row>
    <row r="472" spans="3:14" x14ac:dyDescent="0.2">
      <c r="C472">
        <f t="shared" si="15"/>
        <v>4.6799999999999446</v>
      </c>
      <c r="D472" s="9" t="e">
        <f t="shared" ca="1" si="14"/>
        <v>#NAME?</v>
      </c>
      <c r="G472">
        <v>4.6799999999999446</v>
      </c>
      <c r="H472">
        <v>0.93519999999999914</v>
      </c>
      <c r="I472" s="10">
        <v>0.88295999999999875</v>
      </c>
      <c r="J472" s="10">
        <v>0.83231999999999862</v>
      </c>
      <c r="K472" s="10">
        <v>0.78859999999999897</v>
      </c>
      <c r="L472" s="10">
        <v>0.72651428571428478</v>
      </c>
      <c r="M472">
        <v>0.5993333333333315</v>
      </c>
      <c r="N472">
        <v>0.49899999999999722</v>
      </c>
    </row>
    <row r="473" spans="3:14" x14ac:dyDescent="0.2">
      <c r="C473">
        <f t="shared" si="15"/>
        <v>4.6899999999999444</v>
      </c>
      <c r="D473" s="9" t="e">
        <f t="shared" ca="1" si="14"/>
        <v>#NAME?</v>
      </c>
      <c r="G473">
        <v>4.6899999999999444</v>
      </c>
      <c r="H473">
        <v>0.93534999999999913</v>
      </c>
      <c r="I473" s="10">
        <v>0.88317999999999874</v>
      </c>
      <c r="J473" s="10">
        <v>0.83255999999999863</v>
      </c>
      <c r="K473" s="10">
        <v>0.78879999999999895</v>
      </c>
      <c r="L473" s="10">
        <v>0.72668571428571327</v>
      </c>
      <c r="M473">
        <v>0.59966666666666479</v>
      </c>
      <c r="N473">
        <v>0.49949999999999722</v>
      </c>
    </row>
    <row r="474" spans="3:14" x14ac:dyDescent="0.2">
      <c r="C474">
        <f t="shared" si="15"/>
        <v>4.6999999999999442</v>
      </c>
      <c r="D474" s="9" t="e">
        <f t="shared" ca="1" si="14"/>
        <v>#NAME?</v>
      </c>
      <c r="G474">
        <v>4.6999999999999442</v>
      </c>
      <c r="H474">
        <v>0.93549999999999911</v>
      </c>
      <c r="I474" s="10">
        <v>0.88339999999999874</v>
      </c>
      <c r="J474" s="10">
        <v>0.83279999999999865</v>
      </c>
      <c r="K474" s="10">
        <v>0.78899999999999892</v>
      </c>
      <c r="L474" s="10">
        <v>0.72685714285714187</v>
      </c>
      <c r="M474">
        <v>0.59999999999999809</v>
      </c>
      <c r="N474">
        <v>0.49999999999999722</v>
      </c>
    </row>
    <row r="475" spans="3:14" x14ac:dyDescent="0.2">
      <c r="C475">
        <f t="shared" si="15"/>
        <v>4.709999999999944</v>
      </c>
      <c r="D475" s="9" t="e">
        <f t="shared" ca="1" si="14"/>
        <v>#NAME?</v>
      </c>
      <c r="G475">
        <v>4.709999999999944</v>
      </c>
      <c r="H475">
        <v>0.93564999999999909</v>
      </c>
      <c r="I475" s="10">
        <v>0.88361999999999874</v>
      </c>
      <c r="J475" s="10">
        <v>0.83303999999999867</v>
      </c>
      <c r="K475" s="10">
        <v>0.7891999999999989</v>
      </c>
      <c r="L475" s="10">
        <v>0.72702857142857047</v>
      </c>
      <c r="M475">
        <v>0.60022222222222099</v>
      </c>
      <c r="N475">
        <v>0.50049999999999717</v>
      </c>
    </row>
    <row r="476" spans="3:14" x14ac:dyDescent="0.2">
      <c r="C476">
        <f t="shared" si="15"/>
        <v>4.7199999999999438</v>
      </c>
      <c r="D476" s="9" t="e">
        <f t="shared" ca="1" si="14"/>
        <v>#NAME?</v>
      </c>
      <c r="G476">
        <v>4.7199999999999438</v>
      </c>
      <c r="H476">
        <v>0.93579999999999908</v>
      </c>
      <c r="I476" s="10">
        <v>0.88383999999999874</v>
      </c>
      <c r="J476" s="10">
        <v>0.83327999999999858</v>
      </c>
      <c r="K476" s="10">
        <v>0.78939999999999888</v>
      </c>
      <c r="L476" s="10">
        <v>0.72719999999999907</v>
      </c>
      <c r="M476">
        <v>0.60044444444444312</v>
      </c>
      <c r="N476">
        <v>0.50099999999999723</v>
      </c>
    </row>
    <row r="477" spans="3:14" x14ac:dyDescent="0.2">
      <c r="C477">
        <f t="shared" si="15"/>
        <v>4.7299999999999436</v>
      </c>
      <c r="D477" s="9" t="e">
        <f t="shared" ca="1" si="14"/>
        <v>#NAME?</v>
      </c>
      <c r="G477">
        <v>4.7299999999999436</v>
      </c>
      <c r="H477">
        <v>0.93594999999999917</v>
      </c>
      <c r="I477" s="10">
        <v>0.88405999999999874</v>
      </c>
      <c r="J477" s="10">
        <v>0.8335199999999986</v>
      </c>
      <c r="K477" s="10">
        <v>0.78959999999999886</v>
      </c>
      <c r="L477" s="10">
        <v>0.72737142857142756</v>
      </c>
      <c r="M477">
        <v>0.60066666666666535</v>
      </c>
      <c r="N477">
        <v>0.50149999999999717</v>
      </c>
    </row>
    <row r="478" spans="3:14" x14ac:dyDescent="0.2">
      <c r="C478">
        <f t="shared" si="15"/>
        <v>4.7399999999999434</v>
      </c>
      <c r="D478" s="9" t="e">
        <f t="shared" ca="1" si="14"/>
        <v>#NAME?</v>
      </c>
      <c r="G478">
        <v>4.7399999999999434</v>
      </c>
      <c r="H478">
        <v>0.93609999999999915</v>
      </c>
      <c r="I478" s="10">
        <v>0.88427999999999873</v>
      </c>
      <c r="J478" s="10">
        <v>0.83375999999999861</v>
      </c>
      <c r="K478" s="10">
        <v>0.78979999999999895</v>
      </c>
      <c r="L478" s="10">
        <v>0.72754285714285616</v>
      </c>
      <c r="M478">
        <v>0.60088888888888758</v>
      </c>
      <c r="N478">
        <v>0.50199999999999712</v>
      </c>
    </row>
    <row r="479" spans="3:14" x14ac:dyDescent="0.2">
      <c r="C479">
        <f t="shared" si="15"/>
        <v>4.7499999999999432</v>
      </c>
      <c r="D479" s="9" t="e">
        <f t="shared" ca="1" si="14"/>
        <v>#NAME?</v>
      </c>
      <c r="G479">
        <v>4.7499999999999432</v>
      </c>
      <c r="H479">
        <v>0.93624999999999914</v>
      </c>
      <c r="I479" s="10">
        <v>0.88449999999999873</v>
      </c>
      <c r="J479" s="10">
        <v>0.83399999999999863</v>
      </c>
      <c r="K479" s="10">
        <v>0.78999999999999893</v>
      </c>
      <c r="L479" s="10">
        <v>0.72771428571428476</v>
      </c>
      <c r="M479">
        <v>0.60111111111110982</v>
      </c>
      <c r="N479">
        <v>0.50249999999999717</v>
      </c>
    </row>
    <row r="480" spans="3:14" x14ac:dyDescent="0.2">
      <c r="C480">
        <f t="shared" si="15"/>
        <v>4.7599999999999429</v>
      </c>
      <c r="D480" s="9" t="e">
        <f t="shared" ca="1" si="14"/>
        <v>#NAME?</v>
      </c>
      <c r="G480">
        <v>4.7599999999999429</v>
      </c>
      <c r="H480">
        <v>0.93639999999999912</v>
      </c>
      <c r="I480" s="10">
        <v>0.88471999999999873</v>
      </c>
      <c r="J480" s="10">
        <v>0.83423999999999865</v>
      </c>
      <c r="K480" s="10">
        <v>0.7901999999999989</v>
      </c>
      <c r="L480" s="10">
        <v>0.72788571428571325</v>
      </c>
      <c r="M480">
        <v>0.60133333333333205</v>
      </c>
      <c r="N480">
        <v>0.50299999999999712</v>
      </c>
    </row>
    <row r="481" spans="3:14" x14ac:dyDescent="0.2">
      <c r="C481">
        <f t="shared" si="15"/>
        <v>4.7699999999999427</v>
      </c>
      <c r="D481" s="9" t="e">
        <f t="shared" ca="1" si="14"/>
        <v>#NAME?</v>
      </c>
      <c r="G481">
        <v>4.7699999999999427</v>
      </c>
      <c r="H481">
        <v>0.93654999999999911</v>
      </c>
      <c r="I481" s="10">
        <v>0.88493999999999873</v>
      </c>
      <c r="J481" s="10">
        <v>0.83447999999999856</v>
      </c>
      <c r="K481" s="10">
        <v>0.79039999999999888</v>
      </c>
      <c r="L481" s="10">
        <v>0.72805714285714185</v>
      </c>
      <c r="M481">
        <v>0.60155555555555429</v>
      </c>
      <c r="N481">
        <v>0.50349999999999717</v>
      </c>
    </row>
    <row r="482" spans="3:14" x14ac:dyDescent="0.2">
      <c r="C482">
        <f t="shared" si="15"/>
        <v>4.7799999999999425</v>
      </c>
      <c r="D482" s="9" t="e">
        <f t="shared" ca="1" si="14"/>
        <v>#NAME?</v>
      </c>
      <c r="G482">
        <v>4.7799999999999425</v>
      </c>
      <c r="H482">
        <v>0.93669999999999909</v>
      </c>
      <c r="I482" s="10">
        <v>0.88515999999999873</v>
      </c>
      <c r="J482" s="10">
        <v>0.83471999999999857</v>
      </c>
      <c r="K482" s="10">
        <v>0.79059999999999886</v>
      </c>
      <c r="L482" s="10">
        <v>0.72822857142857045</v>
      </c>
      <c r="M482">
        <v>0.60177777777777652</v>
      </c>
      <c r="N482">
        <v>0.50399999999999712</v>
      </c>
    </row>
    <row r="483" spans="3:14" x14ac:dyDescent="0.2">
      <c r="C483">
        <f t="shared" si="15"/>
        <v>4.7899999999999423</v>
      </c>
      <c r="D483" s="9" t="e">
        <f t="shared" ca="1" si="14"/>
        <v>#NAME?</v>
      </c>
      <c r="G483">
        <v>4.7899999999999423</v>
      </c>
      <c r="H483">
        <v>0.93684999999999907</v>
      </c>
      <c r="I483" s="10">
        <v>0.88537999999999872</v>
      </c>
      <c r="J483" s="10">
        <v>0.83495999999999859</v>
      </c>
      <c r="K483" s="10">
        <v>0.79079999999999884</v>
      </c>
      <c r="L483" s="10">
        <v>0.72839999999999894</v>
      </c>
      <c r="M483">
        <v>0.60199999999999865</v>
      </c>
      <c r="N483">
        <v>0.50449999999999717</v>
      </c>
    </row>
    <row r="484" spans="3:14" x14ac:dyDescent="0.2">
      <c r="C484">
        <f t="shared" si="15"/>
        <v>4.7999999999999421</v>
      </c>
      <c r="D484" s="9" t="e">
        <f t="shared" ca="1" si="14"/>
        <v>#NAME?</v>
      </c>
      <c r="G484">
        <v>4.7999999999999421</v>
      </c>
      <c r="H484">
        <v>0.93699999999999906</v>
      </c>
      <c r="I484" s="10">
        <v>0.88559999999999872</v>
      </c>
      <c r="J484" s="10">
        <v>0.83519999999999861</v>
      </c>
      <c r="K484" s="10">
        <v>0.79099999999999893</v>
      </c>
      <c r="L484" s="10">
        <v>0.72857142857142754</v>
      </c>
      <c r="M484">
        <v>0.60222222222222088</v>
      </c>
      <c r="N484">
        <v>0.50499999999999712</v>
      </c>
    </row>
    <row r="485" spans="3:14" x14ac:dyDescent="0.2">
      <c r="C485">
        <f t="shared" si="15"/>
        <v>4.8099999999999419</v>
      </c>
      <c r="D485" s="9" t="e">
        <f t="shared" ca="1" si="14"/>
        <v>#NAME?</v>
      </c>
      <c r="G485">
        <v>4.8099999999999419</v>
      </c>
      <c r="H485">
        <v>0.93714999999999904</v>
      </c>
      <c r="I485" s="10">
        <v>0.88581999999999872</v>
      </c>
      <c r="J485" s="10">
        <v>0.83543999999999852</v>
      </c>
      <c r="K485" s="10">
        <v>0.7911999999999989</v>
      </c>
      <c r="L485" s="10">
        <v>0.72874285714285614</v>
      </c>
      <c r="M485">
        <v>0.60244444444444312</v>
      </c>
      <c r="N485">
        <v>0.50549999999999706</v>
      </c>
    </row>
    <row r="486" spans="3:14" x14ac:dyDescent="0.2">
      <c r="C486">
        <f t="shared" si="15"/>
        <v>4.8199999999999417</v>
      </c>
      <c r="D486" s="9" t="e">
        <f t="shared" ca="1" si="14"/>
        <v>#NAME?</v>
      </c>
      <c r="G486">
        <v>4.8199999999999417</v>
      </c>
      <c r="H486">
        <v>0.93729999999999913</v>
      </c>
      <c r="I486" s="10">
        <v>0.88603999999999872</v>
      </c>
      <c r="J486" s="10">
        <v>0.83567999999999854</v>
      </c>
      <c r="K486" s="10">
        <v>0.79139999999999888</v>
      </c>
      <c r="L486" s="10">
        <v>0.72891428571428474</v>
      </c>
      <c r="M486">
        <v>0.60266666666666535</v>
      </c>
      <c r="N486">
        <v>0.50599999999999712</v>
      </c>
    </row>
    <row r="487" spans="3:14" x14ac:dyDescent="0.2">
      <c r="C487">
        <f t="shared" si="15"/>
        <v>4.8299999999999415</v>
      </c>
      <c r="D487" s="9" t="e">
        <f t="shared" ca="1" si="14"/>
        <v>#NAME?</v>
      </c>
      <c r="G487">
        <v>4.8299999999999415</v>
      </c>
      <c r="H487">
        <v>0.93744999999999912</v>
      </c>
      <c r="I487" s="10">
        <v>0.88625999999999872</v>
      </c>
      <c r="J487" s="10">
        <v>0.83591999999999855</v>
      </c>
      <c r="K487" s="10">
        <v>0.79159999999999886</v>
      </c>
      <c r="L487" s="10">
        <v>0.72908571428571323</v>
      </c>
      <c r="M487">
        <v>0.60288888888888759</v>
      </c>
      <c r="N487">
        <v>0.50649999999999706</v>
      </c>
    </row>
    <row r="488" spans="3:14" x14ac:dyDescent="0.2">
      <c r="C488">
        <f t="shared" si="15"/>
        <v>4.8399999999999412</v>
      </c>
      <c r="D488" s="9" t="e">
        <f t="shared" ca="1" si="14"/>
        <v>#NAME?</v>
      </c>
      <c r="G488">
        <v>4.8399999999999412</v>
      </c>
      <c r="H488">
        <v>0.9375999999999991</v>
      </c>
      <c r="I488" s="10">
        <v>0.88647999999999871</v>
      </c>
      <c r="J488" s="10">
        <v>0.83615999999999857</v>
      </c>
      <c r="K488" s="10">
        <v>0.79179999999999884</v>
      </c>
      <c r="L488" s="10">
        <v>0.72925714285714183</v>
      </c>
      <c r="M488">
        <v>0.60311111111110982</v>
      </c>
      <c r="N488">
        <v>0.50699999999999712</v>
      </c>
    </row>
    <row r="489" spans="3:14" x14ac:dyDescent="0.2">
      <c r="C489">
        <f t="shared" si="15"/>
        <v>4.849999999999941</v>
      </c>
      <c r="D489" s="9" t="e">
        <f t="shared" ca="1" si="14"/>
        <v>#NAME?</v>
      </c>
      <c r="G489">
        <v>4.849999999999941</v>
      </c>
      <c r="H489">
        <v>0.93774999999999908</v>
      </c>
      <c r="I489" s="10">
        <v>0.88669999999999871</v>
      </c>
      <c r="J489" s="10">
        <v>0.83639999999999859</v>
      </c>
      <c r="K489" s="10">
        <v>0.79199999999999882</v>
      </c>
      <c r="L489" s="10">
        <v>0.72942857142857043</v>
      </c>
      <c r="M489">
        <v>0.60333333333333206</v>
      </c>
      <c r="N489">
        <v>0.50749999999999706</v>
      </c>
    </row>
    <row r="490" spans="3:14" x14ac:dyDescent="0.2">
      <c r="C490">
        <f t="shared" si="15"/>
        <v>4.8599999999999408</v>
      </c>
      <c r="D490" s="9" t="e">
        <f t="shared" ca="1" si="14"/>
        <v>#NAME?</v>
      </c>
      <c r="G490">
        <v>4.8599999999999408</v>
      </c>
      <c r="H490">
        <v>0.93789999999999907</v>
      </c>
      <c r="I490" s="10">
        <v>0.88691999999999871</v>
      </c>
      <c r="J490" s="10">
        <v>0.8366399999999985</v>
      </c>
      <c r="K490" s="10">
        <v>0.79219999999999891</v>
      </c>
      <c r="L490" s="10">
        <v>0.72959999999999892</v>
      </c>
      <c r="M490">
        <v>0.60355555555555418</v>
      </c>
      <c r="N490">
        <v>0.50799999999999701</v>
      </c>
    </row>
    <row r="491" spans="3:14" x14ac:dyDescent="0.2">
      <c r="C491">
        <f t="shared" si="15"/>
        <v>4.8699999999999406</v>
      </c>
      <c r="D491" s="9" t="e">
        <f t="shared" ca="1" si="14"/>
        <v>#NAME?</v>
      </c>
      <c r="G491">
        <v>4.8699999999999406</v>
      </c>
      <c r="H491">
        <v>0.93804999999999905</v>
      </c>
      <c r="I491" s="10">
        <v>0.88713999999999871</v>
      </c>
      <c r="J491" s="10">
        <v>0.83687999999999851</v>
      </c>
      <c r="K491" s="10">
        <v>0.79239999999999888</v>
      </c>
      <c r="L491" s="10">
        <v>0.72977142857142752</v>
      </c>
      <c r="M491">
        <v>0.60377777777777641</v>
      </c>
      <c r="N491">
        <v>0.50849999999999707</v>
      </c>
    </row>
    <row r="492" spans="3:14" x14ac:dyDescent="0.2">
      <c r="C492">
        <f t="shared" si="15"/>
        <v>4.8799999999999404</v>
      </c>
      <c r="D492" s="9" t="e">
        <f t="shared" ca="1" si="14"/>
        <v>#NAME?</v>
      </c>
      <c r="G492">
        <v>4.8799999999999404</v>
      </c>
      <c r="H492">
        <v>0.93819999999999903</v>
      </c>
      <c r="I492" s="10">
        <v>0.88735999999999871</v>
      </c>
      <c r="J492" s="10">
        <v>0.83711999999999853</v>
      </c>
      <c r="K492" s="10">
        <v>0.79259999999999886</v>
      </c>
      <c r="L492" s="10">
        <v>0.72994285714285612</v>
      </c>
      <c r="M492">
        <v>0.60399999999999865</v>
      </c>
      <c r="N492">
        <v>0.50899999999999701</v>
      </c>
    </row>
    <row r="493" spans="3:14" x14ac:dyDescent="0.2">
      <c r="C493">
        <f t="shared" si="15"/>
        <v>4.8899999999999402</v>
      </c>
      <c r="D493" s="9" t="e">
        <f t="shared" ca="1" si="14"/>
        <v>#NAME?</v>
      </c>
      <c r="G493">
        <v>4.8899999999999402</v>
      </c>
      <c r="H493">
        <v>0.93834999999999902</v>
      </c>
      <c r="I493" s="10">
        <v>0.8875799999999987</v>
      </c>
      <c r="J493" s="10">
        <v>0.83735999999999855</v>
      </c>
      <c r="K493" s="10">
        <v>0.79279999999999884</v>
      </c>
      <c r="L493" s="10">
        <v>0.73011428571428472</v>
      </c>
      <c r="M493">
        <v>0.60422222222222088</v>
      </c>
      <c r="N493">
        <v>0.50949999999999707</v>
      </c>
    </row>
    <row r="494" spans="3:14" x14ac:dyDescent="0.2">
      <c r="C494">
        <f t="shared" si="15"/>
        <v>4.89999999999994</v>
      </c>
      <c r="D494" s="9" t="e">
        <f t="shared" ca="1" si="14"/>
        <v>#NAME?</v>
      </c>
      <c r="G494">
        <v>4.89999999999994</v>
      </c>
      <c r="H494">
        <v>0.938499999999999</v>
      </c>
      <c r="I494" s="10">
        <v>0.8877999999999987</v>
      </c>
      <c r="J494" s="10">
        <v>0.83759999999999857</v>
      </c>
      <c r="K494" s="10">
        <v>0.79299999999999882</v>
      </c>
      <c r="L494" s="10">
        <v>0.73028571428571321</v>
      </c>
      <c r="M494">
        <v>0.60444444444444312</v>
      </c>
      <c r="N494">
        <v>0.50999999999999701</v>
      </c>
    </row>
    <row r="495" spans="3:14" x14ac:dyDescent="0.2">
      <c r="C495">
        <f t="shared" si="15"/>
        <v>4.9099999999999397</v>
      </c>
      <c r="D495" s="9" t="e">
        <f t="shared" ca="1" si="14"/>
        <v>#NAME?</v>
      </c>
      <c r="G495">
        <v>4.9099999999999397</v>
      </c>
      <c r="H495">
        <v>0.9386499999999991</v>
      </c>
      <c r="I495" s="10">
        <v>0.8880199999999987</v>
      </c>
      <c r="J495" s="10">
        <v>0.83783999999999847</v>
      </c>
      <c r="K495" s="10">
        <v>0.79319999999999879</v>
      </c>
      <c r="L495" s="10">
        <v>0.73045714285714181</v>
      </c>
      <c r="M495">
        <v>0.60466666666666535</v>
      </c>
      <c r="N495">
        <v>0.51049999999999696</v>
      </c>
    </row>
    <row r="496" spans="3:14" x14ac:dyDescent="0.2">
      <c r="C496">
        <f t="shared" si="15"/>
        <v>4.9199999999999395</v>
      </c>
      <c r="D496" s="9" t="e">
        <f t="shared" ca="1" si="14"/>
        <v>#NAME?</v>
      </c>
      <c r="G496">
        <v>4.9199999999999395</v>
      </c>
      <c r="H496">
        <v>0.93879999999999908</v>
      </c>
      <c r="I496" s="10">
        <v>0.8882399999999987</v>
      </c>
      <c r="J496" s="10">
        <v>0.83807999999999849</v>
      </c>
      <c r="K496" s="10">
        <v>0.79339999999999888</v>
      </c>
      <c r="L496" s="10">
        <v>0.73062857142857041</v>
      </c>
      <c r="M496">
        <v>0.60488888888888748</v>
      </c>
      <c r="N496">
        <v>0.51099999999999701</v>
      </c>
    </row>
    <row r="497" spans="3:14" x14ac:dyDescent="0.2">
      <c r="C497">
        <f t="shared" si="15"/>
        <v>4.9299999999999393</v>
      </c>
      <c r="D497" s="9" t="e">
        <f t="shared" ca="1" si="14"/>
        <v>#NAME?</v>
      </c>
      <c r="G497">
        <v>4.9299999999999393</v>
      </c>
      <c r="H497">
        <v>0.93894999999999906</v>
      </c>
      <c r="I497" s="10">
        <v>0.8884599999999987</v>
      </c>
      <c r="J497" s="10">
        <v>0.83831999999999851</v>
      </c>
      <c r="K497" s="10">
        <v>0.79359999999999886</v>
      </c>
      <c r="L497" s="10">
        <v>0.73079999999999889</v>
      </c>
      <c r="M497">
        <v>0.60511111111110971</v>
      </c>
      <c r="N497">
        <v>0.51149999999999696</v>
      </c>
    </row>
    <row r="498" spans="3:14" x14ac:dyDescent="0.2">
      <c r="C498">
        <f t="shared" si="15"/>
        <v>4.9399999999999391</v>
      </c>
      <c r="D498" s="9" t="e">
        <f t="shared" ca="1" si="14"/>
        <v>#NAME?</v>
      </c>
      <c r="G498">
        <v>4.9399999999999391</v>
      </c>
      <c r="H498">
        <v>0.93909999999999905</v>
      </c>
      <c r="I498" s="10">
        <v>0.88867999999999869</v>
      </c>
      <c r="J498" s="10">
        <v>0.83855999999999853</v>
      </c>
      <c r="K498" s="10">
        <v>0.79379999999999884</v>
      </c>
      <c r="L498" s="10">
        <v>0.7309714285714275</v>
      </c>
      <c r="M498">
        <v>0.60533333333333195</v>
      </c>
      <c r="N498">
        <v>0.51199999999999701</v>
      </c>
    </row>
    <row r="499" spans="3:14" x14ac:dyDescent="0.2">
      <c r="C499">
        <f t="shared" si="15"/>
        <v>4.9499999999999389</v>
      </c>
      <c r="D499" s="9" t="e">
        <f t="shared" ca="1" si="14"/>
        <v>#NAME?</v>
      </c>
      <c r="G499">
        <v>4.9499999999999389</v>
      </c>
      <c r="H499">
        <v>0.93924999999999903</v>
      </c>
      <c r="I499" s="10">
        <v>0.88889999999999869</v>
      </c>
      <c r="J499" s="10">
        <v>0.83879999999999855</v>
      </c>
      <c r="K499" s="10">
        <v>0.79399999999999882</v>
      </c>
      <c r="L499" s="10">
        <v>0.7311428571428561</v>
      </c>
      <c r="M499">
        <v>0.60555555555555418</v>
      </c>
      <c r="N499">
        <v>0.51249999999999696</v>
      </c>
    </row>
    <row r="500" spans="3:14" x14ac:dyDescent="0.2">
      <c r="C500">
        <f t="shared" si="15"/>
        <v>4.9599999999999387</v>
      </c>
      <c r="D500" s="9" t="e">
        <f t="shared" ca="1" si="14"/>
        <v>#NAME?</v>
      </c>
      <c r="G500">
        <v>4.9599999999999387</v>
      </c>
      <c r="H500">
        <v>0.93939999999999901</v>
      </c>
      <c r="I500" s="10">
        <v>0.88911999999999869</v>
      </c>
      <c r="J500" s="10">
        <v>0.83903999999999845</v>
      </c>
      <c r="K500" s="10">
        <v>0.7941999999999988</v>
      </c>
      <c r="L500" s="10">
        <v>0.7313142857142847</v>
      </c>
      <c r="M500">
        <v>0.60577777777777642</v>
      </c>
      <c r="N500">
        <v>0.5129999999999969</v>
      </c>
    </row>
    <row r="501" spans="3:14" x14ac:dyDescent="0.2">
      <c r="C501">
        <f t="shared" si="15"/>
        <v>4.9699999999999385</v>
      </c>
      <c r="D501" s="9" t="e">
        <f t="shared" ca="1" si="14"/>
        <v>#NAME?</v>
      </c>
      <c r="G501">
        <v>4.9699999999999385</v>
      </c>
      <c r="H501">
        <v>0.939549999999999</v>
      </c>
      <c r="I501" s="10">
        <v>0.88933999999999869</v>
      </c>
      <c r="J501" s="10">
        <v>0.83927999999999847</v>
      </c>
      <c r="K501" s="10">
        <v>0.79439999999999877</v>
      </c>
      <c r="L501" s="10">
        <v>0.73148571428571318</v>
      </c>
      <c r="M501">
        <v>0.60599999999999865</v>
      </c>
      <c r="N501">
        <v>0.51349999999999696</v>
      </c>
    </row>
    <row r="502" spans="3:14" x14ac:dyDescent="0.2">
      <c r="C502">
        <f t="shared" si="15"/>
        <v>4.9799999999999383</v>
      </c>
      <c r="D502" s="9" t="e">
        <f t="shared" ca="1" si="14"/>
        <v>#NAME?</v>
      </c>
      <c r="G502">
        <v>4.9799999999999383</v>
      </c>
      <c r="H502">
        <v>0.93969999999999898</v>
      </c>
      <c r="I502" s="10">
        <v>0.88955999999999869</v>
      </c>
      <c r="J502" s="10">
        <v>0.83951999999999849</v>
      </c>
      <c r="K502" s="10">
        <v>0.79459999999999875</v>
      </c>
      <c r="L502" s="10">
        <v>0.73165714285714178</v>
      </c>
      <c r="M502">
        <v>0.60622222222222089</v>
      </c>
      <c r="N502">
        <v>0.5139999999999969</v>
      </c>
    </row>
    <row r="503" spans="3:14" x14ac:dyDescent="0.2">
      <c r="C503">
        <f t="shared" si="15"/>
        <v>4.989999999999938</v>
      </c>
      <c r="D503" s="9" t="e">
        <f t="shared" ca="1" si="14"/>
        <v>#NAME?</v>
      </c>
      <c r="G503">
        <v>4.989999999999938</v>
      </c>
      <c r="H503">
        <v>0.93984999999999896</v>
      </c>
      <c r="I503" s="10">
        <v>0.88977999999999868</v>
      </c>
      <c r="J503" s="10">
        <v>0.83975999999999851</v>
      </c>
      <c r="K503" s="10">
        <v>0.79479999999999884</v>
      </c>
      <c r="L503" s="10">
        <v>0.73182857142857038</v>
      </c>
      <c r="M503">
        <v>0.60644444444444301</v>
      </c>
      <c r="N503">
        <v>0.51449999999999696</v>
      </c>
    </row>
    <row r="504" spans="3:14" x14ac:dyDescent="0.2">
      <c r="C504">
        <f t="shared" si="15"/>
        <v>4.9999999999999378</v>
      </c>
      <c r="D504" s="9" t="e">
        <f t="shared" ca="1" si="14"/>
        <v>#NAME?</v>
      </c>
      <c r="G504">
        <v>4.9999999999999378</v>
      </c>
      <c r="H504">
        <v>0.93999999999999906</v>
      </c>
      <c r="I504" s="10">
        <v>0.88999999999999868</v>
      </c>
      <c r="J504" s="10">
        <v>0.83999999999999853</v>
      </c>
      <c r="K504" s="10">
        <v>0.79499999999999882</v>
      </c>
      <c r="L504" s="10">
        <v>0.73199999999999887</v>
      </c>
      <c r="M504">
        <v>0.60666666666666524</v>
      </c>
      <c r="N504">
        <v>0.5149999999999969</v>
      </c>
    </row>
    <row r="505" spans="3:14" x14ac:dyDescent="0.2">
      <c r="C505">
        <f t="shared" si="15"/>
        <v>5.0099999999999376</v>
      </c>
      <c r="D505" s="9" t="e">
        <f t="shared" ca="1" si="14"/>
        <v>#NAME?</v>
      </c>
      <c r="G505">
        <v>5.0099999999999376</v>
      </c>
      <c r="H505">
        <v>0.94009999999999927</v>
      </c>
      <c r="I505" s="10">
        <v>0.8901299999999992</v>
      </c>
      <c r="J505" s="10">
        <v>0.84007999999999949</v>
      </c>
      <c r="K505" s="10">
        <v>0.79513999999999918</v>
      </c>
      <c r="L505" s="10">
        <v>0.73211999999999922</v>
      </c>
      <c r="M505">
        <v>0.60688888888888748</v>
      </c>
      <c r="N505">
        <v>0.51541666666666408</v>
      </c>
    </row>
    <row r="506" spans="3:14" x14ac:dyDescent="0.2">
      <c r="C506">
        <f t="shared" si="15"/>
        <v>5.0199999999999374</v>
      </c>
      <c r="D506" s="9" t="e">
        <f t="shared" ca="1" si="14"/>
        <v>#NAME?</v>
      </c>
      <c r="G506">
        <v>5.0199999999999374</v>
      </c>
      <c r="H506">
        <v>0.94019999999999937</v>
      </c>
      <c r="I506" s="10">
        <v>0.89025999999999916</v>
      </c>
      <c r="J506" s="10">
        <v>0.84015999999999946</v>
      </c>
      <c r="K506" s="10">
        <v>0.79527999999999921</v>
      </c>
      <c r="L506" s="10">
        <v>0.73223999999999922</v>
      </c>
      <c r="M506">
        <v>0.60711111111110971</v>
      </c>
      <c r="N506">
        <v>0.5158333333333307</v>
      </c>
    </row>
    <row r="507" spans="3:14" x14ac:dyDescent="0.2">
      <c r="C507">
        <f t="shared" si="15"/>
        <v>5.0299999999999372</v>
      </c>
      <c r="D507" s="9" t="e">
        <f t="shared" ca="1" si="14"/>
        <v>#NAME?</v>
      </c>
      <c r="G507">
        <v>5.0299999999999372</v>
      </c>
      <c r="H507">
        <v>0.94029999999999936</v>
      </c>
      <c r="I507" s="10">
        <v>0.89038999999999924</v>
      </c>
      <c r="J507" s="10">
        <v>0.84023999999999943</v>
      </c>
      <c r="K507" s="10">
        <v>0.79541999999999913</v>
      </c>
      <c r="L507" s="10">
        <v>0.73235999999999923</v>
      </c>
      <c r="M507">
        <v>0.60733333333333195</v>
      </c>
      <c r="N507">
        <v>0.51624999999999743</v>
      </c>
    </row>
    <row r="508" spans="3:14" x14ac:dyDescent="0.2">
      <c r="C508">
        <f t="shared" si="15"/>
        <v>5.039999999999937</v>
      </c>
      <c r="D508" s="9" t="e">
        <f t="shared" ca="1" si="14"/>
        <v>#NAME?</v>
      </c>
      <c r="G508">
        <v>5.039999999999937</v>
      </c>
      <c r="H508">
        <v>0.94039999999999935</v>
      </c>
      <c r="I508" s="10">
        <v>0.8905199999999992</v>
      </c>
      <c r="J508" s="10">
        <v>0.84031999999999951</v>
      </c>
      <c r="K508" s="10">
        <v>0.79555999999999916</v>
      </c>
      <c r="L508" s="10">
        <v>0.73247999999999924</v>
      </c>
      <c r="M508">
        <v>0.60755555555555418</v>
      </c>
      <c r="N508">
        <v>0.51666666666666405</v>
      </c>
    </row>
    <row r="509" spans="3:14" x14ac:dyDescent="0.2">
      <c r="C509">
        <f t="shared" si="15"/>
        <v>5.0499999999999368</v>
      </c>
      <c r="D509" s="9" t="e">
        <f t="shared" ca="1" si="14"/>
        <v>#NAME?</v>
      </c>
      <c r="G509">
        <v>5.0499999999999368</v>
      </c>
      <c r="H509">
        <v>0.94049999999999934</v>
      </c>
      <c r="I509" s="10">
        <v>0.89064999999999916</v>
      </c>
      <c r="J509" s="10">
        <v>0.84039999999999948</v>
      </c>
      <c r="K509" s="10">
        <v>0.79569999999999919</v>
      </c>
      <c r="L509" s="10">
        <v>0.73259999999999925</v>
      </c>
      <c r="M509">
        <v>0.60777777777777631</v>
      </c>
      <c r="N509">
        <v>0.51708333333333067</v>
      </c>
    </row>
    <row r="510" spans="3:14" x14ac:dyDescent="0.2">
      <c r="C510">
        <f t="shared" si="15"/>
        <v>5.0599999999999365</v>
      </c>
      <c r="D510" s="9" t="e">
        <f t="shared" ca="1" si="14"/>
        <v>#NAME?</v>
      </c>
      <c r="G510">
        <v>5.0599999999999365</v>
      </c>
      <c r="H510">
        <v>0.94059999999999933</v>
      </c>
      <c r="I510" s="10">
        <v>0.89077999999999924</v>
      </c>
      <c r="J510" s="10">
        <v>0.84047999999999945</v>
      </c>
      <c r="K510" s="10">
        <v>0.7958399999999991</v>
      </c>
      <c r="L510" s="10">
        <v>0.73271999999999926</v>
      </c>
      <c r="M510">
        <v>0.60799999999999854</v>
      </c>
      <c r="N510">
        <v>0.51749999999999741</v>
      </c>
    </row>
    <row r="511" spans="3:14" x14ac:dyDescent="0.2">
      <c r="C511">
        <f t="shared" si="15"/>
        <v>5.0699999999999363</v>
      </c>
      <c r="D511" s="9" t="e">
        <f t="shared" ca="1" si="14"/>
        <v>#NAME?</v>
      </c>
      <c r="G511">
        <v>5.0699999999999363</v>
      </c>
      <c r="H511">
        <v>0.94069999999999931</v>
      </c>
      <c r="I511" s="10">
        <v>0.8909099999999992</v>
      </c>
      <c r="J511" s="10">
        <v>0.84055999999999942</v>
      </c>
      <c r="K511" s="10">
        <v>0.79597999999999913</v>
      </c>
      <c r="L511" s="10">
        <v>0.73283999999999927</v>
      </c>
      <c r="M511">
        <v>0.60822222222222078</v>
      </c>
      <c r="N511">
        <v>0.51791666666666403</v>
      </c>
    </row>
    <row r="512" spans="3:14" x14ac:dyDescent="0.2">
      <c r="C512">
        <f t="shared" si="15"/>
        <v>5.0799999999999361</v>
      </c>
      <c r="D512" s="9" t="e">
        <f t="shared" ca="1" si="14"/>
        <v>#NAME?</v>
      </c>
      <c r="G512">
        <v>5.0799999999999361</v>
      </c>
      <c r="H512">
        <v>0.9407999999999993</v>
      </c>
      <c r="I512" s="10">
        <v>0.89103999999999917</v>
      </c>
      <c r="J512" s="10">
        <v>0.8406399999999995</v>
      </c>
      <c r="K512" s="10">
        <v>0.79611999999999916</v>
      </c>
      <c r="L512" s="10">
        <v>0.73295999999999917</v>
      </c>
      <c r="M512">
        <v>0.60844444444444301</v>
      </c>
      <c r="N512">
        <v>0.51833333333333065</v>
      </c>
    </row>
    <row r="513" spans="3:14" x14ac:dyDescent="0.2">
      <c r="C513">
        <f t="shared" si="15"/>
        <v>5.0899999999999359</v>
      </c>
      <c r="D513" s="9" t="e">
        <f t="shared" ca="1" si="14"/>
        <v>#NAME?</v>
      </c>
      <c r="G513">
        <v>5.0899999999999359</v>
      </c>
      <c r="H513">
        <v>0.94089999999999929</v>
      </c>
      <c r="I513" s="10">
        <v>0.89116999999999913</v>
      </c>
      <c r="J513" s="10">
        <v>0.84071999999999947</v>
      </c>
      <c r="K513" s="10">
        <v>0.79625999999999919</v>
      </c>
      <c r="L513" s="10">
        <v>0.73307999999999918</v>
      </c>
      <c r="M513">
        <v>0.60866666666666525</v>
      </c>
      <c r="N513">
        <v>0.51874999999999738</v>
      </c>
    </row>
    <row r="514" spans="3:14" x14ac:dyDescent="0.2">
      <c r="C514">
        <f t="shared" si="15"/>
        <v>5.0999999999999357</v>
      </c>
      <c r="D514" s="9" t="e">
        <f t="shared" ca="1" si="14"/>
        <v>#NAME?</v>
      </c>
      <c r="G514">
        <v>5.0999999999999357</v>
      </c>
      <c r="H514">
        <v>0.94099999999999928</v>
      </c>
      <c r="I514" s="10">
        <v>0.8912999999999992</v>
      </c>
      <c r="J514" s="10">
        <v>0.84079999999999944</v>
      </c>
      <c r="K514" s="10">
        <v>0.79639999999999911</v>
      </c>
      <c r="L514" s="10">
        <v>0.73319999999999919</v>
      </c>
      <c r="M514">
        <v>0.60888888888888748</v>
      </c>
      <c r="N514">
        <v>0.519166666666664</v>
      </c>
    </row>
    <row r="515" spans="3:14" x14ac:dyDescent="0.2">
      <c r="C515">
        <f t="shared" si="15"/>
        <v>5.1099999999999355</v>
      </c>
      <c r="D515" s="9" t="e">
        <f t="shared" ca="1" si="14"/>
        <v>#NAME?</v>
      </c>
      <c r="G515">
        <v>5.1099999999999355</v>
      </c>
      <c r="H515">
        <v>0.94109999999999927</v>
      </c>
      <c r="I515" s="10">
        <v>0.89142999999999917</v>
      </c>
      <c r="J515" s="10">
        <v>0.84087999999999941</v>
      </c>
      <c r="K515" s="10">
        <v>0.79653999999999914</v>
      </c>
      <c r="L515" s="10">
        <v>0.73331999999999919</v>
      </c>
      <c r="M515">
        <v>0.60911111111110972</v>
      </c>
      <c r="N515">
        <v>0.51958333333333062</v>
      </c>
    </row>
    <row r="516" spans="3:14" x14ac:dyDescent="0.2">
      <c r="C516">
        <f t="shared" si="15"/>
        <v>5.1199999999999353</v>
      </c>
      <c r="D516" s="9" t="e">
        <f t="shared" ref="D516:D579" ca="1" si="16">smrLinInterp(C516,Int,Cint)</f>
        <v>#NAME?</v>
      </c>
      <c r="G516">
        <v>5.1199999999999353</v>
      </c>
      <c r="H516">
        <v>0.94119999999999926</v>
      </c>
      <c r="I516" s="10">
        <v>0.89155999999999913</v>
      </c>
      <c r="J516" s="10">
        <v>0.84095999999999949</v>
      </c>
      <c r="K516" s="10">
        <v>0.79667999999999917</v>
      </c>
      <c r="L516" s="10">
        <v>0.7334399999999992</v>
      </c>
      <c r="M516">
        <v>0.60933333333333184</v>
      </c>
      <c r="N516">
        <v>0.51999999999999735</v>
      </c>
    </row>
    <row r="517" spans="3:14" x14ac:dyDescent="0.2">
      <c r="C517">
        <f t="shared" si="15"/>
        <v>5.1299999999999351</v>
      </c>
      <c r="D517" s="9" t="e">
        <f t="shared" ca="1" si="16"/>
        <v>#NAME?</v>
      </c>
      <c r="G517">
        <v>5.1299999999999351</v>
      </c>
      <c r="H517">
        <v>0.94129999999999925</v>
      </c>
      <c r="I517" s="10">
        <v>0.89168999999999921</v>
      </c>
      <c r="J517" s="10">
        <v>0.84103999999999945</v>
      </c>
      <c r="K517" s="10">
        <v>0.79681999999999908</v>
      </c>
      <c r="L517" s="10">
        <v>0.73355999999999921</v>
      </c>
      <c r="M517">
        <v>0.60955555555555407</v>
      </c>
      <c r="N517">
        <v>0.52041666666666397</v>
      </c>
    </row>
    <row r="518" spans="3:14" x14ac:dyDescent="0.2">
      <c r="C518">
        <f t="shared" ref="C518:C581" si="17">+C517+0.01</f>
        <v>5.1399999999999348</v>
      </c>
      <c r="D518" s="9" t="e">
        <f t="shared" ca="1" si="16"/>
        <v>#NAME?</v>
      </c>
      <c r="G518">
        <v>5.1399999999999348</v>
      </c>
      <c r="H518">
        <v>0.94139999999999935</v>
      </c>
      <c r="I518" s="10">
        <v>0.89181999999999917</v>
      </c>
      <c r="J518" s="10">
        <v>0.84111999999999942</v>
      </c>
      <c r="K518" s="10">
        <v>0.79695999999999911</v>
      </c>
      <c r="L518" s="10">
        <v>0.73367999999999922</v>
      </c>
      <c r="M518">
        <v>0.60977777777777631</v>
      </c>
      <c r="N518">
        <v>0.52083333333333059</v>
      </c>
    </row>
    <row r="519" spans="3:14" x14ac:dyDescent="0.2">
      <c r="C519">
        <f t="shared" si="17"/>
        <v>5.1499999999999346</v>
      </c>
      <c r="D519" s="9" t="e">
        <f t="shared" ca="1" si="16"/>
        <v>#NAME?</v>
      </c>
      <c r="G519">
        <v>5.1499999999999346</v>
      </c>
      <c r="H519">
        <v>0.94149999999999934</v>
      </c>
      <c r="I519" s="10">
        <v>0.89194999999999913</v>
      </c>
      <c r="J519" s="10">
        <v>0.84119999999999939</v>
      </c>
      <c r="K519" s="10">
        <v>0.79709999999999914</v>
      </c>
      <c r="L519" s="10">
        <v>0.73379999999999923</v>
      </c>
      <c r="M519">
        <v>0.60999999999999854</v>
      </c>
      <c r="N519">
        <v>0.52124999999999733</v>
      </c>
    </row>
    <row r="520" spans="3:14" x14ac:dyDescent="0.2">
      <c r="C520">
        <f t="shared" si="17"/>
        <v>5.1599999999999344</v>
      </c>
      <c r="D520" s="9" t="e">
        <f t="shared" ca="1" si="16"/>
        <v>#NAME?</v>
      </c>
      <c r="G520">
        <v>5.1599999999999344</v>
      </c>
      <c r="H520">
        <v>0.94159999999999933</v>
      </c>
      <c r="I520" s="10">
        <v>0.89207999999999921</v>
      </c>
      <c r="J520" s="10">
        <v>0.84127999999999947</v>
      </c>
      <c r="K520" s="10">
        <v>0.79723999999999917</v>
      </c>
      <c r="L520" s="10">
        <v>0.73391999999999924</v>
      </c>
      <c r="M520">
        <v>0.61022222222222078</v>
      </c>
      <c r="N520">
        <v>0.52166666666666395</v>
      </c>
    </row>
    <row r="521" spans="3:14" x14ac:dyDescent="0.2">
      <c r="C521">
        <f t="shared" si="17"/>
        <v>5.1699999999999342</v>
      </c>
      <c r="D521" s="9" t="e">
        <f t="shared" ca="1" si="16"/>
        <v>#NAME?</v>
      </c>
      <c r="G521">
        <v>5.1699999999999342</v>
      </c>
      <c r="H521">
        <v>0.94169999999999932</v>
      </c>
      <c r="I521" s="10">
        <v>0.89220999999999917</v>
      </c>
      <c r="J521" s="10">
        <v>0.84135999999999944</v>
      </c>
      <c r="K521" s="10">
        <v>0.79737999999999909</v>
      </c>
      <c r="L521" s="10">
        <v>0.73403999999999925</v>
      </c>
      <c r="M521">
        <v>0.61044444444444301</v>
      </c>
      <c r="N521">
        <v>0.52208333333333057</v>
      </c>
    </row>
    <row r="522" spans="3:14" x14ac:dyDescent="0.2">
      <c r="C522">
        <f t="shared" si="17"/>
        <v>5.179999999999934</v>
      </c>
      <c r="D522" s="9" t="e">
        <f t="shared" ca="1" si="16"/>
        <v>#NAME?</v>
      </c>
      <c r="G522">
        <v>5.179999999999934</v>
      </c>
      <c r="H522">
        <v>0.9417999999999993</v>
      </c>
      <c r="I522" s="10">
        <v>0.89233999999999913</v>
      </c>
      <c r="J522" s="10">
        <v>0.84143999999999941</v>
      </c>
      <c r="K522" s="10">
        <v>0.79751999999999912</v>
      </c>
      <c r="L522" s="10">
        <v>0.73415999999999915</v>
      </c>
      <c r="M522">
        <v>0.61066666666666514</v>
      </c>
      <c r="N522">
        <v>0.5224999999999973</v>
      </c>
    </row>
    <row r="523" spans="3:14" x14ac:dyDescent="0.2">
      <c r="C523">
        <f t="shared" si="17"/>
        <v>5.1899999999999338</v>
      </c>
      <c r="D523" s="9" t="e">
        <f t="shared" ca="1" si="16"/>
        <v>#NAME?</v>
      </c>
      <c r="G523">
        <v>5.1899999999999338</v>
      </c>
      <c r="H523">
        <v>0.94189999999999929</v>
      </c>
      <c r="I523" s="10">
        <v>0.89246999999999921</v>
      </c>
      <c r="J523" s="10">
        <v>0.84151999999999949</v>
      </c>
      <c r="K523" s="10">
        <v>0.79765999999999915</v>
      </c>
      <c r="L523" s="10">
        <v>0.73427999999999916</v>
      </c>
      <c r="M523">
        <v>0.61088888888888737</v>
      </c>
      <c r="N523">
        <v>0.52291666666666392</v>
      </c>
    </row>
    <row r="524" spans="3:14" x14ac:dyDescent="0.2">
      <c r="C524">
        <f t="shared" si="17"/>
        <v>5.1999999999999336</v>
      </c>
      <c r="D524" s="9" t="e">
        <f t="shared" ca="1" si="16"/>
        <v>#NAME?</v>
      </c>
      <c r="G524">
        <v>5.1999999999999336</v>
      </c>
      <c r="H524">
        <v>0.94199999999999928</v>
      </c>
      <c r="I524" s="10">
        <v>0.89259999999999917</v>
      </c>
      <c r="J524" s="10">
        <v>0.84159999999999946</v>
      </c>
      <c r="K524" s="10">
        <v>0.79779999999999907</v>
      </c>
      <c r="L524" s="10">
        <v>0.73439999999999916</v>
      </c>
      <c r="M524">
        <v>0.61111111111110961</v>
      </c>
      <c r="N524">
        <v>0.52333333333333054</v>
      </c>
    </row>
    <row r="525" spans="3:14" x14ac:dyDescent="0.2">
      <c r="C525">
        <f t="shared" si="17"/>
        <v>5.2099999999999334</v>
      </c>
      <c r="D525" s="9" t="e">
        <f t="shared" ca="1" si="16"/>
        <v>#NAME?</v>
      </c>
      <c r="G525">
        <v>5.2099999999999334</v>
      </c>
      <c r="H525">
        <v>0.94209999999999927</v>
      </c>
      <c r="I525" s="10">
        <v>0.89272999999999914</v>
      </c>
      <c r="J525" s="10">
        <v>0.84167999999999943</v>
      </c>
      <c r="K525" s="10">
        <v>0.79793999999999909</v>
      </c>
      <c r="L525" s="10">
        <v>0.73451999999999917</v>
      </c>
      <c r="M525">
        <v>0.61133333333333184</v>
      </c>
      <c r="N525">
        <v>0.52374999999999727</v>
      </c>
    </row>
    <row r="526" spans="3:14" x14ac:dyDescent="0.2">
      <c r="C526">
        <f t="shared" si="17"/>
        <v>5.2199999999999331</v>
      </c>
      <c r="D526" s="9" t="e">
        <f t="shared" ca="1" si="16"/>
        <v>#NAME?</v>
      </c>
      <c r="G526">
        <v>5.2199999999999331</v>
      </c>
      <c r="H526">
        <v>0.94219999999999926</v>
      </c>
      <c r="I526" s="10">
        <v>0.8928599999999991</v>
      </c>
      <c r="J526" s="10">
        <v>0.8417599999999994</v>
      </c>
      <c r="K526" s="10">
        <v>0.79807999999999912</v>
      </c>
      <c r="L526" s="10">
        <v>0.73463999999999918</v>
      </c>
      <c r="M526">
        <v>0.61155555555555408</v>
      </c>
      <c r="N526">
        <v>0.52416666666666389</v>
      </c>
    </row>
    <row r="527" spans="3:14" x14ac:dyDescent="0.2">
      <c r="C527">
        <f t="shared" si="17"/>
        <v>5.2299999999999329</v>
      </c>
      <c r="D527" s="9" t="e">
        <f t="shared" ca="1" si="16"/>
        <v>#NAME?</v>
      </c>
      <c r="G527">
        <v>5.2299999999999329</v>
      </c>
      <c r="H527">
        <v>0.94229999999999925</v>
      </c>
      <c r="I527" s="10">
        <v>0.89298999999999917</v>
      </c>
      <c r="J527" s="10">
        <v>0.84183999999999948</v>
      </c>
      <c r="K527" s="10">
        <v>0.79821999999999915</v>
      </c>
      <c r="L527" s="10">
        <v>0.73475999999999919</v>
      </c>
      <c r="M527">
        <v>0.61177777777777631</v>
      </c>
      <c r="N527">
        <v>0.52458333333333051</v>
      </c>
    </row>
    <row r="528" spans="3:14" x14ac:dyDescent="0.2">
      <c r="C528">
        <f t="shared" si="17"/>
        <v>5.2399999999999327</v>
      </c>
      <c r="D528" s="9" t="e">
        <f t="shared" ca="1" si="16"/>
        <v>#NAME?</v>
      </c>
      <c r="G528">
        <v>5.2399999999999327</v>
      </c>
      <c r="H528">
        <v>0.94239999999999924</v>
      </c>
      <c r="I528" s="10">
        <v>0.89311999999999914</v>
      </c>
      <c r="J528" s="10">
        <v>0.84191999999999945</v>
      </c>
      <c r="K528" s="10">
        <v>0.79835999999999907</v>
      </c>
      <c r="L528" s="10">
        <v>0.7348799999999992</v>
      </c>
      <c r="M528">
        <v>0.61199999999999855</v>
      </c>
      <c r="N528">
        <v>0.52499999999999725</v>
      </c>
    </row>
    <row r="529" spans="3:14" x14ac:dyDescent="0.2">
      <c r="C529">
        <f t="shared" si="17"/>
        <v>5.2499999999999325</v>
      </c>
      <c r="D529" s="9" t="e">
        <f t="shared" ca="1" si="16"/>
        <v>#NAME?</v>
      </c>
      <c r="G529">
        <v>5.2499999999999325</v>
      </c>
      <c r="H529">
        <v>0.94249999999999923</v>
      </c>
      <c r="I529" s="10">
        <v>0.8932499999999991</v>
      </c>
      <c r="J529" s="10">
        <v>0.84199999999999942</v>
      </c>
      <c r="K529" s="10">
        <v>0.7984999999999991</v>
      </c>
      <c r="L529" s="10">
        <v>0.73499999999999921</v>
      </c>
      <c r="M529">
        <v>0.61222222222222067</v>
      </c>
      <c r="N529">
        <v>0.52541666666666387</v>
      </c>
    </row>
    <row r="530" spans="3:14" x14ac:dyDescent="0.2">
      <c r="C530">
        <f t="shared" si="17"/>
        <v>5.2599999999999323</v>
      </c>
      <c r="D530" s="9" t="e">
        <f t="shared" ca="1" si="16"/>
        <v>#NAME?</v>
      </c>
      <c r="G530">
        <v>5.2599999999999323</v>
      </c>
      <c r="H530">
        <v>0.94259999999999933</v>
      </c>
      <c r="I530" s="10">
        <v>0.89337999999999917</v>
      </c>
      <c r="J530" s="10">
        <v>0.84207999999999938</v>
      </c>
      <c r="K530" s="10">
        <v>0.79863999999999913</v>
      </c>
      <c r="L530" s="10">
        <v>0.73511999999999922</v>
      </c>
      <c r="M530">
        <v>0.6124444444444429</v>
      </c>
      <c r="N530">
        <v>0.52583333333333049</v>
      </c>
    </row>
    <row r="531" spans="3:14" x14ac:dyDescent="0.2">
      <c r="C531">
        <f t="shared" si="17"/>
        <v>5.2699999999999321</v>
      </c>
      <c r="D531" s="9" t="e">
        <f t="shared" ca="1" si="16"/>
        <v>#NAME?</v>
      </c>
      <c r="G531">
        <v>5.2699999999999321</v>
      </c>
      <c r="H531">
        <v>0.94269999999999932</v>
      </c>
      <c r="I531" s="10">
        <v>0.89350999999999914</v>
      </c>
      <c r="J531" s="10">
        <v>0.84215999999999946</v>
      </c>
      <c r="K531" s="10">
        <v>0.79877999999999905</v>
      </c>
      <c r="L531" s="10">
        <v>0.73523999999999912</v>
      </c>
      <c r="M531">
        <v>0.61266666666666514</v>
      </c>
      <c r="N531">
        <v>0.52624999999999722</v>
      </c>
    </row>
    <row r="532" spans="3:14" x14ac:dyDescent="0.2">
      <c r="C532">
        <f t="shared" si="17"/>
        <v>5.2799999999999319</v>
      </c>
      <c r="D532" s="9" t="e">
        <f t="shared" ca="1" si="16"/>
        <v>#NAME?</v>
      </c>
      <c r="G532">
        <v>5.2799999999999319</v>
      </c>
      <c r="H532">
        <v>0.94279999999999931</v>
      </c>
      <c r="I532" s="10">
        <v>0.8936399999999991</v>
      </c>
      <c r="J532" s="10">
        <v>0.84223999999999943</v>
      </c>
      <c r="K532" s="10">
        <v>0.79891999999999908</v>
      </c>
      <c r="L532" s="10">
        <v>0.73535999999999913</v>
      </c>
      <c r="M532">
        <v>0.61288888888888737</v>
      </c>
      <c r="N532">
        <v>0.52666666666666384</v>
      </c>
    </row>
    <row r="533" spans="3:14" x14ac:dyDescent="0.2">
      <c r="C533">
        <f t="shared" si="17"/>
        <v>5.2899999999999316</v>
      </c>
      <c r="D533" s="9" t="e">
        <f t="shared" ca="1" si="16"/>
        <v>#NAME?</v>
      </c>
      <c r="G533">
        <v>5.2899999999999316</v>
      </c>
      <c r="H533">
        <v>0.94289999999999929</v>
      </c>
      <c r="I533" s="10">
        <v>0.89376999999999918</v>
      </c>
      <c r="J533" s="10">
        <v>0.8423199999999994</v>
      </c>
      <c r="K533" s="10">
        <v>0.7990599999999991</v>
      </c>
      <c r="L533" s="10">
        <v>0.73547999999999913</v>
      </c>
      <c r="M533">
        <v>0.61311111111110961</v>
      </c>
      <c r="N533">
        <v>0.52708333333333046</v>
      </c>
    </row>
    <row r="534" spans="3:14" x14ac:dyDescent="0.2">
      <c r="C534">
        <f t="shared" si="17"/>
        <v>5.2999999999999314</v>
      </c>
      <c r="D534" s="9" t="e">
        <f t="shared" ca="1" si="16"/>
        <v>#NAME?</v>
      </c>
      <c r="G534">
        <v>5.2999999999999314</v>
      </c>
      <c r="H534">
        <v>0.94299999999999928</v>
      </c>
      <c r="I534" s="10">
        <v>0.89389999999999914</v>
      </c>
      <c r="J534" s="10">
        <v>0.84239999999999937</v>
      </c>
      <c r="K534" s="10">
        <v>0.79919999999999913</v>
      </c>
      <c r="L534" s="10">
        <v>0.73559999999999914</v>
      </c>
      <c r="M534">
        <v>0.61333333333333184</v>
      </c>
      <c r="N534">
        <v>0.52749999999999719</v>
      </c>
    </row>
    <row r="535" spans="3:14" x14ac:dyDescent="0.2">
      <c r="C535">
        <f t="shared" si="17"/>
        <v>5.3099999999999312</v>
      </c>
      <c r="D535" s="9" t="e">
        <f t="shared" ca="1" si="16"/>
        <v>#NAME?</v>
      </c>
      <c r="G535">
        <v>5.3099999999999312</v>
      </c>
      <c r="H535">
        <v>0.94309999999999927</v>
      </c>
      <c r="I535" s="10">
        <v>0.8940299999999991</v>
      </c>
      <c r="J535" s="10">
        <v>0.84247999999999945</v>
      </c>
      <c r="K535" s="10">
        <v>0.79933999999999905</v>
      </c>
      <c r="L535" s="10">
        <v>0.73571999999999915</v>
      </c>
      <c r="M535">
        <v>0.61355555555555397</v>
      </c>
      <c r="N535">
        <v>0.52791666666666381</v>
      </c>
    </row>
    <row r="536" spans="3:14" x14ac:dyDescent="0.2">
      <c r="C536">
        <f t="shared" si="17"/>
        <v>5.319999999999931</v>
      </c>
      <c r="D536" s="9" t="e">
        <f t="shared" ca="1" si="16"/>
        <v>#NAME?</v>
      </c>
      <c r="G536">
        <v>5.319999999999931</v>
      </c>
      <c r="H536">
        <v>0.94319999999999926</v>
      </c>
      <c r="I536" s="10">
        <v>0.89415999999999907</v>
      </c>
      <c r="J536" s="10">
        <v>0.84255999999999942</v>
      </c>
      <c r="K536" s="10">
        <v>0.79947999999999908</v>
      </c>
      <c r="L536" s="10">
        <v>0.73583999999999916</v>
      </c>
      <c r="M536">
        <v>0.6137777777777762</v>
      </c>
      <c r="N536">
        <v>0.52833333333333055</v>
      </c>
    </row>
    <row r="537" spans="3:14" x14ac:dyDescent="0.2">
      <c r="C537">
        <f t="shared" si="17"/>
        <v>5.3299999999999308</v>
      </c>
      <c r="D537" s="9" t="e">
        <f t="shared" ca="1" si="16"/>
        <v>#NAME?</v>
      </c>
      <c r="G537">
        <v>5.3299999999999308</v>
      </c>
      <c r="H537">
        <v>0.94329999999999925</v>
      </c>
      <c r="I537" s="10">
        <v>0.89428999999999914</v>
      </c>
      <c r="J537" s="10">
        <v>0.84263999999999939</v>
      </c>
      <c r="K537" s="10">
        <v>0.79961999999999911</v>
      </c>
      <c r="L537" s="10">
        <v>0.73595999999999917</v>
      </c>
      <c r="M537">
        <v>0.61399999999999844</v>
      </c>
      <c r="N537">
        <v>0.52874999999999717</v>
      </c>
    </row>
    <row r="538" spans="3:14" x14ac:dyDescent="0.2">
      <c r="C538">
        <f t="shared" si="17"/>
        <v>5.3399999999999306</v>
      </c>
      <c r="D538" s="9" t="e">
        <f t="shared" ca="1" si="16"/>
        <v>#NAME?</v>
      </c>
      <c r="G538">
        <v>5.3399999999999306</v>
      </c>
      <c r="H538">
        <v>0.94339999999999924</v>
      </c>
      <c r="I538" s="10">
        <v>0.8944199999999991</v>
      </c>
      <c r="J538" s="10">
        <v>0.84271999999999947</v>
      </c>
      <c r="K538" s="10">
        <v>0.79975999999999903</v>
      </c>
      <c r="L538" s="10">
        <v>0.73607999999999918</v>
      </c>
      <c r="M538">
        <v>0.61422222222222067</v>
      </c>
      <c r="N538">
        <v>0.52916666666666379</v>
      </c>
    </row>
    <row r="539" spans="3:14" x14ac:dyDescent="0.2">
      <c r="C539">
        <f t="shared" si="17"/>
        <v>5.3499999999999304</v>
      </c>
      <c r="D539" s="9" t="e">
        <f t="shared" ca="1" si="16"/>
        <v>#NAME?</v>
      </c>
      <c r="G539">
        <v>5.3499999999999304</v>
      </c>
      <c r="H539">
        <v>0.94349999999999923</v>
      </c>
      <c r="I539" s="10">
        <v>0.89454999999999907</v>
      </c>
      <c r="J539" s="10">
        <v>0.84279999999999944</v>
      </c>
      <c r="K539" s="10">
        <v>0.79989999999999906</v>
      </c>
      <c r="L539" s="10">
        <v>0.73619999999999919</v>
      </c>
      <c r="M539">
        <v>0.61444444444444291</v>
      </c>
      <c r="N539">
        <v>0.52958333333333052</v>
      </c>
    </row>
    <row r="540" spans="3:14" x14ac:dyDescent="0.2">
      <c r="C540">
        <f t="shared" si="17"/>
        <v>5.3599999999999302</v>
      </c>
      <c r="D540" s="9" t="e">
        <f t="shared" ca="1" si="16"/>
        <v>#NAME?</v>
      </c>
      <c r="G540">
        <v>5.3599999999999302</v>
      </c>
      <c r="H540">
        <v>0.94359999999999922</v>
      </c>
      <c r="I540" s="10">
        <v>0.89467999999999914</v>
      </c>
      <c r="J540" s="10">
        <v>0.84287999999999941</v>
      </c>
      <c r="K540" s="10">
        <v>0.80003999999999909</v>
      </c>
      <c r="L540" s="10">
        <v>0.7363199999999992</v>
      </c>
      <c r="M540">
        <v>0.61466666666666514</v>
      </c>
      <c r="N540">
        <v>0.52999999999999714</v>
      </c>
    </row>
    <row r="541" spans="3:14" x14ac:dyDescent="0.2">
      <c r="C541">
        <f t="shared" si="17"/>
        <v>5.3699999999999299</v>
      </c>
      <c r="D541" s="9" t="e">
        <f t="shared" ca="1" si="16"/>
        <v>#NAME?</v>
      </c>
      <c r="G541">
        <v>5.3699999999999299</v>
      </c>
      <c r="H541">
        <v>0.94369999999999921</v>
      </c>
      <c r="I541" s="10">
        <v>0.89480999999999911</v>
      </c>
      <c r="J541" s="10">
        <v>0.84295999999999938</v>
      </c>
      <c r="K541" s="10">
        <v>0.80017999999999911</v>
      </c>
      <c r="L541" s="10">
        <v>0.7364399999999991</v>
      </c>
      <c r="M541">
        <v>0.61488888888888737</v>
      </c>
      <c r="N541">
        <v>0.53041666666666376</v>
      </c>
    </row>
    <row r="542" spans="3:14" x14ac:dyDescent="0.2">
      <c r="C542">
        <f t="shared" si="17"/>
        <v>5.3799999999999297</v>
      </c>
      <c r="D542" s="9" t="e">
        <f t="shared" ca="1" si="16"/>
        <v>#NAME?</v>
      </c>
      <c r="G542">
        <v>5.3799999999999297</v>
      </c>
      <c r="H542">
        <v>0.9437999999999992</v>
      </c>
      <c r="I542" s="10">
        <v>0.89493999999999907</v>
      </c>
      <c r="J542" s="10">
        <v>0.84303999999999946</v>
      </c>
      <c r="K542" s="10">
        <v>0.80031999999999903</v>
      </c>
      <c r="L542" s="10">
        <v>0.7365599999999991</v>
      </c>
      <c r="M542">
        <v>0.6151111111111095</v>
      </c>
      <c r="N542">
        <v>0.53083333333333049</v>
      </c>
    </row>
    <row r="543" spans="3:14" x14ac:dyDescent="0.2">
      <c r="C543">
        <f t="shared" si="17"/>
        <v>5.3899999999999295</v>
      </c>
      <c r="D543" s="9" t="e">
        <f t="shared" ca="1" si="16"/>
        <v>#NAME?</v>
      </c>
      <c r="G543">
        <v>5.3899999999999295</v>
      </c>
      <c r="H543">
        <v>0.9438999999999993</v>
      </c>
      <c r="I543" s="10">
        <v>0.89506999999999914</v>
      </c>
      <c r="J543" s="10">
        <v>0.84311999999999943</v>
      </c>
      <c r="K543" s="10">
        <v>0.80045999999999906</v>
      </c>
      <c r="L543" s="10">
        <v>0.73667999999999911</v>
      </c>
      <c r="M543">
        <v>0.61533333333333173</v>
      </c>
      <c r="N543">
        <v>0.53124999999999711</v>
      </c>
    </row>
    <row r="544" spans="3:14" x14ac:dyDescent="0.2">
      <c r="C544">
        <f t="shared" si="17"/>
        <v>5.3999999999999293</v>
      </c>
      <c r="D544" s="9" t="e">
        <f t="shared" ca="1" si="16"/>
        <v>#NAME?</v>
      </c>
      <c r="G544">
        <v>5.3999999999999293</v>
      </c>
      <c r="H544">
        <v>0.94399999999999928</v>
      </c>
      <c r="I544" s="10">
        <v>0.89519999999999911</v>
      </c>
      <c r="J544" s="10">
        <v>0.84319999999999939</v>
      </c>
      <c r="K544" s="10">
        <v>0.80059999999999909</v>
      </c>
      <c r="L544" s="10">
        <v>0.73679999999999912</v>
      </c>
      <c r="M544">
        <v>0.61555555555555397</v>
      </c>
      <c r="N544">
        <v>0.53166666666666373</v>
      </c>
    </row>
    <row r="545" spans="3:14" x14ac:dyDescent="0.2">
      <c r="C545">
        <f t="shared" si="17"/>
        <v>5.4099999999999291</v>
      </c>
      <c r="D545" s="9" t="e">
        <f t="shared" ca="1" si="16"/>
        <v>#NAME?</v>
      </c>
      <c r="G545">
        <v>5.4099999999999291</v>
      </c>
      <c r="H545">
        <v>0.94409999999999927</v>
      </c>
      <c r="I545" s="10">
        <v>0.89532999999999907</v>
      </c>
      <c r="J545" s="10">
        <v>0.84327999999999936</v>
      </c>
      <c r="K545" s="10">
        <v>0.80073999999999901</v>
      </c>
      <c r="L545" s="10">
        <v>0.73691999999999913</v>
      </c>
      <c r="M545">
        <v>0.6157777777777762</v>
      </c>
      <c r="N545">
        <v>0.53208333333333047</v>
      </c>
    </row>
    <row r="546" spans="3:14" x14ac:dyDescent="0.2">
      <c r="C546">
        <f t="shared" si="17"/>
        <v>5.4199999999999289</v>
      </c>
      <c r="D546" s="9" t="e">
        <f t="shared" ca="1" si="16"/>
        <v>#NAME?</v>
      </c>
      <c r="G546">
        <v>5.4199999999999289</v>
      </c>
      <c r="H546">
        <v>0.94419999999999926</v>
      </c>
      <c r="I546" s="10">
        <v>0.89545999999999915</v>
      </c>
      <c r="J546" s="10">
        <v>0.84335999999999944</v>
      </c>
      <c r="K546" s="10">
        <v>0.80087999999999904</v>
      </c>
      <c r="L546" s="10">
        <v>0.73703999999999914</v>
      </c>
      <c r="M546">
        <v>0.61599999999999844</v>
      </c>
      <c r="N546">
        <v>0.53249999999999709</v>
      </c>
    </row>
    <row r="547" spans="3:14" x14ac:dyDescent="0.2">
      <c r="C547">
        <f t="shared" si="17"/>
        <v>5.4299999999999287</v>
      </c>
      <c r="D547" s="9" t="e">
        <f t="shared" ca="1" si="16"/>
        <v>#NAME?</v>
      </c>
      <c r="G547">
        <v>5.4299999999999287</v>
      </c>
      <c r="H547">
        <v>0.94429999999999925</v>
      </c>
      <c r="I547" s="10">
        <v>0.89558999999999911</v>
      </c>
      <c r="J547" s="10">
        <v>0.84343999999999941</v>
      </c>
      <c r="K547" s="10">
        <v>0.80101999999999907</v>
      </c>
      <c r="L547" s="10">
        <v>0.73715999999999915</v>
      </c>
      <c r="M547">
        <v>0.61622222222222067</v>
      </c>
      <c r="N547">
        <v>0.53291666666666371</v>
      </c>
    </row>
    <row r="548" spans="3:14" x14ac:dyDescent="0.2">
      <c r="C548">
        <f t="shared" si="17"/>
        <v>5.4399999999999284</v>
      </c>
      <c r="D548" s="9" t="e">
        <f t="shared" ca="1" si="16"/>
        <v>#NAME?</v>
      </c>
      <c r="G548">
        <v>5.4399999999999284</v>
      </c>
      <c r="H548">
        <v>0.94439999999999924</v>
      </c>
      <c r="I548" s="10">
        <v>0.89571999999999907</v>
      </c>
      <c r="J548" s="10">
        <v>0.84351999999999938</v>
      </c>
      <c r="K548" s="10">
        <v>0.8011599999999991</v>
      </c>
      <c r="L548" s="10">
        <v>0.73727999999999916</v>
      </c>
      <c r="M548">
        <v>0.61644444444444291</v>
      </c>
      <c r="N548">
        <v>0.53333333333333044</v>
      </c>
    </row>
    <row r="549" spans="3:14" x14ac:dyDescent="0.2">
      <c r="C549">
        <f t="shared" si="17"/>
        <v>5.4499999999999282</v>
      </c>
      <c r="D549" s="9" t="e">
        <f t="shared" ca="1" si="16"/>
        <v>#NAME?</v>
      </c>
      <c r="G549">
        <v>5.4499999999999282</v>
      </c>
      <c r="H549">
        <v>0.94449999999999923</v>
      </c>
      <c r="I549" s="10">
        <v>0.89584999999999904</v>
      </c>
      <c r="J549" s="10">
        <v>0.84359999999999935</v>
      </c>
      <c r="K549" s="10">
        <v>0.80129999999999901</v>
      </c>
      <c r="L549" s="10">
        <v>0.73739999999999917</v>
      </c>
      <c r="M549">
        <v>0.61666666666666503</v>
      </c>
      <c r="N549">
        <v>0.53374999999999706</v>
      </c>
    </row>
    <row r="550" spans="3:14" x14ac:dyDescent="0.2">
      <c r="C550">
        <f t="shared" si="17"/>
        <v>5.459999999999928</v>
      </c>
      <c r="D550" s="9" t="e">
        <f t="shared" ca="1" si="16"/>
        <v>#NAME?</v>
      </c>
      <c r="G550">
        <v>5.459999999999928</v>
      </c>
      <c r="H550">
        <v>0.94459999999999922</v>
      </c>
      <c r="I550" s="10">
        <v>0.89597999999999911</v>
      </c>
      <c r="J550" s="10">
        <v>0.84367999999999943</v>
      </c>
      <c r="K550" s="10">
        <v>0.80143999999999904</v>
      </c>
      <c r="L550" s="10">
        <v>0.73751999999999918</v>
      </c>
      <c r="M550">
        <v>0.61688888888888727</v>
      </c>
      <c r="N550">
        <v>0.53416666666666368</v>
      </c>
    </row>
    <row r="551" spans="3:14" x14ac:dyDescent="0.2">
      <c r="C551">
        <f t="shared" si="17"/>
        <v>5.4699999999999278</v>
      </c>
      <c r="D551" s="9" t="e">
        <f t="shared" ca="1" si="16"/>
        <v>#NAME?</v>
      </c>
      <c r="G551">
        <v>5.4699999999999278</v>
      </c>
      <c r="H551">
        <v>0.94469999999999921</v>
      </c>
      <c r="I551" s="10">
        <v>0.89610999999999907</v>
      </c>
      <c r="J551" s="10">
        <v>0.8437599999999994</v>
      </c>
      <c r="K551" s="10">
        <v>0.80157999999999907</v>
      </c>
      <c r="L551" s="10">
        <v>0.73763999999999907</v>
      </c>
      <c r="M551">
        <v>0.6171111111111095</v>
      </c>
      <c r="N551">
        <v>0.53458333333333041</v>
      </c>
    </row>
    <row r="552" spans="3:14" x14ac:dyDescent="0.2">
      <c r="C552">
        <f t="shared" si="17"/>
        <v>5.4799999999999276</v>
      </c>
      <c r="D552" s="9" t="e">
        <f t="shared" ca="1" si="16"/>
        <v>#NAME?</v>
      </c>
      <c r="G552">
        <v>5.4799999999999276</v>
      </c>
      <c r="H552">
        <v>0.9447999999999992</v>
      </c>
      <c r="I552" s="10">
        <v>0.89623999999999904</v>
      </c>
      <c r="J552" s="10">
        <v>0.84383999999999937</v>
      </c>
      <c r="K552" s="10">
        <v>0.80171999999999899</v>
      </c>
      <c r="L552" s="10">
        <v>0.73775999999999908</v>
      </c>
      <c r="M552">
        <v>0.61733333333333174</v>
      </c>
      <c r="N552">
        <v>0.53499999999999703</v>
      </c>
    </row>
    <row r="553" spans="3:14" x14ac:dyDescent="0.2">
      <c r="C553">
        <f t="shared" si="17"/>
        <v>5.4899999999999274</v>
      </c>
      <c r="D553" s="9" t="e">
        <f t="shared" ca="1" si="16"/>
        <v>#NAME?</v>
      </c>
      <c r="G553">
        <v>5.4899999999999274</v>
      </c>
      <c r="H553">
        <v>0.94489999999999919</v>
      </c>
      <c r="I553" s="10">
        <v>0.89636999999999911</v>
      </c>
      <c r="J553" s="10">
        <v>0.84391999999999934</v>
      </c>
      <c r="K553" s="10">
        <v>0.80185999999999902</v>
      </c>
      <c r="L553" s="10">
        <v>0.73787999999999909</v>
      </c>
      <c r="M553">
        <v>0.61755555555555397</v>
      </c>
      <c r="N553">
        <v>0.53541666666666365</v>
      </c>
    </row>
    <row r="554" spans="3:14" x14ac:dyDescent="0.2">
      <c r="C554">
        <f t="shared" si="17"/>
        <v>5.4999999999999272</v>
      </c>
      <c r="D554" s="9" t="e">
        <f t="shared" ca="1" si="16"/>
        <v>#NAME?</v>
      </c>
      <c r="G554">
        <v>5.4999999999999272</v>
      </c>
      <c r="H554">
        <v>0.94499999999999917</v>
      </c>
      <c r="I554" s="10">
        <v>0.89649999999999908</v>
      </c>
      <c r="J554" s="10">
        <v>0.84399999999999942</v>
      </c>
      <c r="K554" s="10">
        <v>0.80199999999999905</v>
      </c>
      <c r="L554" s="10">
        <v>0.7379999999999991</v>
      </c>
      <c r="M554">
        <v>0.6177777777777762</v>
      </c>
      <c r="N554">
        <v>0.53583333333333039</v>
      </c>
    </row>
    <row r="555" spans="3:14" x14ac:dyDescent="0.2">
      <c r="C555">
        <f t="shared" si="17"/>
        <v>5.509999999999927</v>
      </c>
      <c r="D555" s="9" t="e">
        <f t="shared" ca="1" si="16"/>
        <v>#NAME?</v>
      </c>
      <c r="G555">
        <v>5.509999999999927</v>
      </c>
      <c r="H555">
        <v>0.94509999999999927</v>
      </c>
      <c r="I555" s="10">
        <v>0.89662999999999904</v>
      </c>
      <c r="J555" s="10">
        <v>0.84407999999999939</v>
      </c>
      <c r="K555" s="10">
        <v>0.802047333333333</v>
      </c>
      <c r="L555" s="10">
        <v>0.73811999999999911</v>
      </c>
      <c r="M555">
        <v>0.61799999999999833</v>
      </c>
      <c r="N555">
        <v>0.53624999999999701</v>
      </c>
    </row>
    <row r="556" spans="3:14" x14ac:dyDescent="0.2">
      <c r="C556">
        <f t="shared" si="17"/>
        <v>5.5199999999999267</v>
      </c>
      <c r="D556" s="9" t="e">
        <f t="shared" ca="1" si="16"/>
        <v>#NAME?</v>
      </c>
      <c r="G556">
        <v>5.5199999999999267</v>
      </c>
      <c r="H556">
        <v>0.94519999999999926</v>
      </c>
      <c r="I556" s="10">
        <v>0.89675999999999911</v>
      </c>
      <c r="J556" s="10">
        <v>0.84415999999999936</v>
      </c>
      <c r="K556" s="10">
        <v>0.8020946666666664</v>
      </c>
      <c r="L556" s="10">
        <v>0.73823999999999912</v>
      </c>
      <c r="M556">
        <v>0.61822222222222056</v>
      </c>
      <c r="N556">
        <v>0.53666666666666363</v>
      </c>
    </row>
    <row r="557" spans="3:14" x14ac:dyDescent="0.2">
      <c r="C557">
        <f t="shared" si="17"/>
        <v>5.5299999999999265</v>
      </c>
      <c r="D557" s="9" t="e">
        <f t="shared" ca="1" si="16"/>
        <v>#NAME?</v>
      </c>
      <c r="G557">
        <v>5.5299999999999265</v>
      </c>
      <c r="H557">
        <v>0.94529999999999925</v>
      </c>
      <c r="I557" s="10">
        <v>0.89688999999999908</v>
      </c>
      <c r="J557" s="10">
        <v>0.84423999999999944</v>
      </c>
      <c r="K557" s="10">
        <v>0.80214199999999969</v>
      </c>
      <c r="L557" s="10">
        <v>0.73835999999999913</v>
      </c>
      <c r="M557">
        <v>0.6184444444444428</v>
      </c>
      <c r="N557">
        <v>0.53708333333333036</v>
      </c>
    </row>
    <row r="558" spans="3:14" x14ac:dyDescent="0.2">
      <c r="C558">
        <f t="shared" si="17"/>
        <v>5.5399999999999263</v>
      </c>
      <c r="D558" s="9" t="e">
        <f t="shared" ca="1" si="16"/>
        <v>#NAME?</v>
      </c>
      <c r="G558">
        <v>5.5399999999999263</v>
      </c>
      <c r="H558">
        <v>0.94539999999999924</v>
      </c>
      <c r="I558" s="10">
        <v>0.89701999999999904</v>
      </c>
      <c r="J558" s="10">
        <v>0.8443199999999994</v>
      </c>
      <c r="K558" s="10">
        <v>0.80218933333333298</v>
      </c>
      <c r="L558" s="10">
        <v>0.73847999999999914</v>
      </c>
      <c r="M558">
        <v>0.61866666666666503</v>
      </c>
      <c r="N558">
        <v>0.53749999999999698</v>
      </c>
    </row>
    <row r="559" spans="3:14" x14ac:dyDescent="0.2">
      <c r="C559">
        <f t="shared" si="17"/>
        <v>5.5499999999999261</v>
      </c>
      <c r="D559" s="9" t="e">
        <f t="shared" ca="1" si="16"/>
        <v>#NAME?</v>
      </c>
      <c r="G559">
        <v>5.5499999999999261</v>
      </c>
      <c r="H559">
        <v>0.94549999999999923</v>
      </c>
      <c r="I559" s="10">
        <v>0.897149999999999</v>
      </c>
      <c r="J559" s="10">
        <v>0.84439999999999937</v>
      </c>
      <c r="K559" s="10">
        <v>0.80223666666666638</v>
      </c>
      <c r="L559" s="10">
        <v>0.73859999999999915</v>
      </c>
      <c r="M559">
        <v>0.61888888888888727</v>
      </c>
      <c r="N559">
        <v>0.5379166666666636</v>
      </c>
    </row>
    <row r="560" spans="3:14" x14ac:dyDescent="0.2">
      <c r="C560">
        <f t="shared" si="17"/>
        <v>5.5599999999999259</v>
      </c>
      <c r="D560" s="9" t="e">
        <f t="shared" ca="1" si="16"/>
        <v>#NAME?</v>
      </c>
      <c r="G560">
        <v>5.5599999999999259</v>
      </c>
      <c r="H560">
        <v>0.94559999999999922</v>
      </c>
      <c r="I560" s="10">
        <v>0.89727999999999908</v>
      </c>
      <c r="J560" s="10">
        <v>0.84447999999999934</v>
      </c>
      <c r="K560" s="10">
        <v>0.80228399999999966</v>
      </c>
      <c r="L560" s="10">
        <v>0.73871999999999916</v>
      </c>
      <c r="M560">
        <v>0.6191111111111095</v>
      </c>
      <c r="N560">
        <v>0.53833333333333033</v>
      </c>
    </row>
    <row r="561" spans="3:14" x14ac:dyDescent="0.2">
      <c r="C561">
        <f t="shared" si="17"/>
        <v>5.5699999999999257</v>
      </c>
      <c r="D561" s="9" t="e">
        <f t="shared" ca="1" si="16"/>
        <v>#NAME?</v>
      </c>
      <c r="G561">
        <v>5.5699999999999257</v>
      </c>
      <c r="H561">
        <v>0.94569999999999921</v>
      </c>
      <c r="I561" s="10">
        <v>0.89740999999999904</v>
      </c>
      <c r="J561" s="10">
        <v>0.84455999999999942</v>
      </c>
      <c r="K561" s="10">
        <v>0.80233133333333306</v>
      </c>
      <c r="L561" s="10">
        <v>0.73883999999999905</v>
      </c>
      <c r="M561">
        <v>0.61933333333333174</v>
      </c>
      <c r="N561">
        <v>0.53874999999999695</v>
      </c>
    </row>
    <row r="562" spans="3:14" x14ac:dyDescent="0.2">
      <c r="C562">
        <f t="shared" si="17"/>
        <v>5.5799999999999255</v>
      </c>
      <c r="D562" s="9" t="e">
        <f t="shared" ca="1" si="16"/>
        <v>#NAME?</v>
      </c>
      <c r="G562">
        <v>5.5799999999999255</v>
      </c>
      <c r="H562">
        <v>0.9457999999999992</v>
      </c>
      <c r="I562" s="10">
        <v>0.89753999999999901</v>
      </c>
      <c r="J562" s="10">
        <v>0.84463999999999939</v>
      </c>
      <c r="K562" s="10">
        <v>0.80237866666666635</v>
      </c>
      <c r="L562" s="10">
        <v>0.73895999999999906</v>
      </c>
      <c r="M562">
        <v>0.61955555555555386</v>
      </c>
      <c r="N562">
        <v>0.53916666666666357</v>
      </c>
    </row>
    <row r="563" spans="3:14" x14ac:dyDescent="0.2">
      <c r="C563">
        <f t="shared" si="17"/>
        <v>5.5899999999999253</v>
      </c>
      <c r="D563" s="9" t="e">
        <f t="shared" ca="1" si="16"/>
        <v>#NAME?</v>
      </c>
      <c r="G563">
        <v>5.5899999999999253</v>
      </c>
      <c r="H563">
        <v>0.94589999999999919</v>
      </c>
      <c r="I563" s="10">
        <v>0.89766999999999908</v>
      </c>
      <c r="J563" s="10">
        <v>0.84471999999999936</v>
      </c>
      <c r="K563" s="10">
        <v>0.80242599999999964</v>
      </c>
      <c r="L563" s="10">
        <v>0.73907999999999907</v>
      </c>
      <c r="M563">
        <v>0.6197777777777761</v>
      </c>
      <c r="N563">
        <v>0.53958333333333031</v>
      </c>
    </row>
    <row r="564" spans="3:14" x14ac:dyDescent="0.2">
      <c r="C564">
        <f t="shared" si="17"/>
        <v>5.599999999999925</v>
      </c>
      <c r="D564" s="9" t="e">
        <f t="shared" ca="1" si="16"/>
        <v>#NAME?</v>
      </c>
      <c r="G564">
        <v>5.599999999999925</v>
      </c>
      <c r="H564">
        <v>0.94599999999999917</v>
      </c>
      <c r="I564" s="10">
        <v>0.89779999999999904</v>
      </c>
      <c r="J564" s="10">
        <v>0.84479999999999933</v>
      </c>
      <c r="K564" s="10">
        <v>0.80247333333333304</v>
      </c>
      <c r="L564" s="10">
        <v>0.73919999999999908</v>
      </c>
      <c r="M564">
        <v>0.61999999999999833</v>
      </c>
      <c r="N564">
        <v>0.53999999999999693</v>
      </c>
    </row>
    <row r="565" spans="3:14" x14ac:dyDescent="0.2">
      <c r="C565">
        <f t="shared" si="17"/>
        <v>5.6099999999999248</v>
      </c>
      <c r="D565" s="9" t="e">
        <f t="shared" ca="1" si="16"/>
        <v>#NAME?</v>
      </c>
      <c r="G565">
        <v>5.6099999999999248</v>
      </c>
      <c r="H565">
        <v>0.94609999999999916</v>
      </c>
      <c r="I565" s="10">
        <v>0.89792999999999901</v>
      </c>
      <c r="J565" s="10">
        <v>0.84487999999999941</v>
      </c>
      <c r="K565" s="10">
        <v>0.80252066666666633</v>
      </c>
      <c r="L565" s="10">
        <v>0.73931999999999909</v>
      </c>
      <c r="M565">
        <v>0.6201642857142845</v>
      </c>
      <c r="N565">
        <v>0.54049999999999632</v>
      </c>
    </row>
    <row r="566" spans="3:14" x14ac:dyDescent="0.2">
      <c r="C566">
        <f t="shared" si="17"/>
        <v>5.6199999999999246</v>
      </c>
      <c r="D566" s="9" t="e">
        <f t="shared" ca="1" si="16"/>
        <v>#NAME?</v>
      </c>
      <c r="G566">
        <v>5.6199999999999246</v>
      </c>
      <c r="H566">
        <v>0.94619999999999915</v>
      </c>
      <c r="I566" s="10">
        <v>0.89805999999999908</v>
      </c>
      <c r="J566" s="10">
        <v>0.84495999999999938</v>
      </c>
      <c r="K566" s="10">
        <v>0.80256799999999973</v>
      </c>
      <c r="L566" s="10">
        <v>0.7394399999999991</v>
      </c>
      <c r="M566">
        <v>0.62032857142857023</v>
      </c>
      <c r="N566">
        <v>0.54099999999999626</v>
      </c>
    </row>
    <row r="567" spans="3:14" x14ac:dyDescent="0.2">
      <c r="C567">
        <f t="shared" si="17"/>
        <v>5.6299999999999244</v>
      </c>
      <c r="D567" s="9" t="e">
        <f t="shared" ca="1" si="16"/>
        <v>#NAME?</v>
      </c>
      <c r="G567">
        <v>5.6299999999999244</v>
      </c>
      <c r="H567">
        <v>0.94629999999999914</v>
      </c>
      <c r="I567" s="10">
        <v>0.89818999999999904</v>
      </c>
      <c r="J567" s="10">
        <v>0.84503999999999935</v>
      </c>
      <c r="K567" s="10">
        <v>0.80261533333333301</v>
      </c>
      <c r="L567" s="10">
        <v>0.73955999999999911</v>
      </c>
      <c r="M567">
        <v>0.62049285714285585</v>
      </c>
      <c r="N567">
        <v>0.54149999999999632</v>
      </c>
    </row>
    <row r="568" spans="3:14" x14ac:dyDescent="0.2">
      <c r="C568">
        <f t="shared" si="17"/>
        <v>5.6399999999999242</v>
      </c>
      <c r="D568" s="9" t="e">
        <f t="shared" ca="1" si="16"/>
        <v>#NAME?</v>
      </c>
      <c r="G568">
        <v>5.6399999999999242</v>
      </c>
      <c r="H568">
        <v>0.94639999999999924</v>
      </c>
      <c r="I568" s="10">
        <v>0.89831999999999901</v>
      </c>
      <c r="J568" s="10">
        <v>0.84511999999999932</v>
      </c>
      <c r="K568" s="10">
        <v>0.8026626666666663</v>
      </c>
      <c r="L568" s="10">
        <v>0.73967999999999912</v>
      </c>
      <c r="M568">
        <v>0.62065714285714157</v>
      </c>
      <c r="N568">
        <v>0.54199999999999626</v>
      </c>
    </row>
    <row r="569" spans="3:14" x14ac:dyDescent="0.2">
      <c r="C569">
        <f t="shared" si="17"/>
        <v>5.649999999999924</v>
      </c>
      <c r="D569" s="9" t="e">
        <f t="shared" ca="1" si="16"/>
        <v>#NAME?</v>
      </c>
      <c r="G569">
        <v>5.649999999999924</v>
      </c>
      <c r="H569">
        <v>0.94649999999999923</v>
      </c>
      <c r="I569" s="10">
        <v>0.89844999999999908</v>
      </c>
      <c r="J569" s="10">
        <v>0.8451999999999994</v>
      </c>
      <c r="K569" s="10">
        <v>0.8027099999999997</v>
      </c>
      <c r="L569" s="10">
        <v>0.73979999999999912</v>
      </c>
      <c r="M569">
        <v>0.6208214285714273</v>
      </c>
      <c r="N569">
        <v>0.54249999999999621</v>
      </c>
    </row>
    <row r="570" spans="3:14" x14ac:dyDescent="0.2">
      <c r="C570">
        <f t="shared" si="17"/>
        <v>5.6599999999999238</v>
      </c>
      <c r="D570" s="9" t="e">
        <f t="shared" ca="1" si="16"/>
        <v>#NAME?</v>
      </c>
      <c r="G570">
        <v>5.6599999999999238</v>
      </c>
      <c r="H570">
        <v>0.94659999999999922</v>
      </c>
      <c r="I570" s="10">
        <v>0.89857999999999905</v>
      </c>
      <c r="J570" s="10">
        <v>0.84527999999999937</v>
      </c>
      <c r="K570" s="10">
        <v>0.80275733333333299</v>
      </c>
      <c r="L570" s="10">
        <v>0.73991999999999902</v>
      </c>
      <c r="M570">
        <v>0.62098571428571303</v>
      </c>
      <c r="N570">
        <v>0.54299999999999626</v>
      </c>
    </row>
    <row r="571" spans="3:14" x14ac:dyDescent="0.2">
      <c r="C571">
        <f t="shared" si="17"/>
        <v>5.6699999999999235</v>
      </c>
      <c r="D571" s="9" t="e">
        <f t="shared" ca="1" si="16"/>
        <v>#NAME?</v>
      </c>
      <c r="G571">
        <v>5.6699999999999235</v>
      </c>
      <c r="H571">
        <v>0.94669999999999921</v>
      </c>
      <c r="I571" s="10">
        <v>0.89870999999999901</v>
      </c>
      <c r="J571" s="10">
        <v>0.84535999999999933</v>
      </c>
      <c r="K571" s="10">
        <v>0.80280466666666639</v>
      </c>
      <c r="L571" s="10">
        <v>0.74003999999999903</v>
      </c>
      <c r="M571">
        <v>0.62114999999999876</v>
      </c>
      <c r="N571">
        <v>0.54349999999999621</v>
      </c>
    </row>
    <row r="572" spans="3:14" x14ac:dyDescent="0.2">
      <c r="C572">
        <f t="shared" si="17"/>
        <v>5.6799999999999233</v>
      </c>
      <c r="D572" s="9" t="e">
        <f t="shared" ca="1" si="16"/>
        <v>#NAME?</v>
      </c>
      <c r="G572">
        <v>5.6799999999999233</v>
      </c>
      <c r="H572">
        <v>0.9467999999999992</v>
      </c>
      <c r="I572" s="10">
        <v>0.89883999999999897</v>
      </c>
      <c r="J572" s="10">
        <v>0.84543999999999941</v>
      </c>
      <c r="K572" s="10">
        <v>0.80285199999999968</v>
      </c>
      <c r="L572" s="10">
        <v>0.74015999999999904</v>
      </c>
      <c r="M572">
        <v>0.62131428571428449</v>
      </c>
      <c r="N572">
        <v>0.54399999999999626</v>
      </c>
    </row>
    <row r="573" spans="3:14" x14ac:dyDescent="0.2">
      <c r="C573">
        <f t="shared" si="17"/>
        <v>5.6899999999999231</v>
      </c>
      <c r="D573" s="9" t="e">
        <f t="shared" ca="1" si="16"/>
        <v>#NAME?</v>
      </c>
      <c r="G573">
        <v>5.6899999999999231</v>
      </c>
      <c r="H573">
        <v>0.94689999999999919</v>
      </c>
      <c r="I573" s="10">
        <v>0.89896999999999905</v>
      </c>
      <c r="J573" s="10">
        <v>0.84551999999999938</v>
      </c>
      <c r="K573" s="10">
        <v>0.80289933333333297</v>
      </c>
      <c r="L573" s="10">
        <v>0.74027999999999905</v>
      </c>
      <c r="M573">
        <v>0.62147857142857021</v>
      </c>
      <c r="N573">
        <v>0.54449999999999621</v>
      </c>
    </row>
    <row r="574" spans="3:14" x14ac:dyDescent="0.2">
      <c r="C574">
        <f t="shared" si="17"/>
        <v>5.6999999999999229</v>
      </c>
      <c r="D574" s="9" t="e">
        <f t="shared" ca="1" si="16"/>
        <v>#NAME?</v>
      </c>
      <c r="G574">
        <v>5.6999999999999229</v>
      </c>
      <c r="H574">
        <v>0.94699999999999918</v>
      </c>
      <c r="I574" s="10">
        <v>0.89909999999999901</v>
      </c>
      <c r="J574" s="10">
        <v>0.84559999999999935</v>
      </c>
      <c r="K574" s="10">
        <v>0.80294666666666636</v>
      </c>
      <c r="L574" s="10">
        <v>0.74039999999999906</v>
      </c>
      <c r="M574">
        <v>0.62164285714285583</v>
      </c>
      <c r="N574">
        <v>0.54499999999999615</v>
      </c>
    </row>
    <row r="575" spans="3:14" x14ac:dyDescent="0.2">
      <c r="C575">
        <f t="shared" si="17"/>
        <v>5.7099999999999227</v>
      </c>
      <c r="D575" s="9" t="e">
        <f t="shared" ca="1" si="16"/>
        <v>#NAME?</v>
      </c>
      <c r="G575">
        <v>5.7099999999999227</v>
      </c>
      <c r="H575">
        <v>0.94709999999999916</v>
      </c>
      <c r="I575" s="10">
        <v>0.89922999999999897</v>
      </c>
      <c r="J575" s="10">
        <v>0.84567999999999932</v>
      </c>
      <c r="K575" s="10">
        <v>0.80299399999999965</v>
      </c>
      <c r="L575" s="10">
        <v>0.74051999999999907</v>
      </c>
      <c r="M575">
        <v>0.62180714285714156</v>
      </c>
      <c r="N575">
        <v>0.54549999999999621</v>
      </c>
    </row>
    <row r="576" spans="3:14" x14ac:dyDescent="0.2">
      <c r="C576">
        <f t="shared" si="17"/>
        <v>5.7199999999999225</v>
      </c>
      <c r="D576" s="9" t="e">
        <f t="shared" ca="1" si="16"/>
        <v>#NAME?</v>
      </c>
      <c r="G576">
        <v>5.7199999999999225</v>
      </c>
      <c r="H576">
        <v>0.94719999999999915</v>
      </c>
      <c r="I576" s="10">
        <v>0.89935999999999905</v>
      </c>
      <c r="J576" s="10">
        <v>0.8457599999999994</v>
      </c>
      <c r="K576" s="10">
        <v>0.80304133333333305</v>
      </c>
      <c r="L576" s="10">
        <v>0.74063999999999908</v>
      </c>
      <c r="M576">
        <v>0.62197142857142729</v>
      </c>
      <c r="N576">
        <v>0.54599999999999616</v>
      </c>
    </row>
    <row r="577" spans="3:14" x14ac:dyDescent="0.2">
      <c r="C577">
        <f t="shared" si="17"/>
        <v>5.7299999999999223</v>
      </c>
      <c r="D577" s="9" t="e">
        <f t="shared" ca="1" si="16"/>
        <v>#NAME?</v>
      </c>
      <c r="G577">
        <v>5.7299999999999223</v>
      </c>
      <c r="H577">
        <v>0.94729999999999914</v>
      </c>
      <c r="I577" s="10">
        <v>0.89948999999999901</v>
      </c>
      <c r="J577" s="10">
        <v>0.84583999999999937</v>
      </c>
      <c r="K577" s="10">
        <v>0.80308866666666634</v>
      </c>
      <c r="L577" s="10">
        <v>0.74075999999999909</v>
      </c>
      <c r="M577">
        <v>0.62213571428571302</v>
      </c>
      <c r="N577">
        <v>0.54649999999999621</v>
      </c>
    </row>
    <row r="578" spans="3:14" x14ac:dyDescent="0.2">
      <c r="C578">
        <f t="shared" si="17"/>
        <v>5.7399999999999221</v>
      </c>
      <c r="D578" s="9" t="e">
        <f t="shared" ca="1" si="16"/>
        <v>#NAME?</v>
      </c>
      <c r="G578">
        <v>5.7399999999999221</v>
      </c>
      <c r="H578">
        <v>0.94739999999999913</v>
      </c>
      <c r="I578" s="10">
        <v>0.89961999999999898</v>
      </c>
      <c r="J578" s="10">
        <v>0.84591999999999934</v>
      </c>
      <c r="K578" s="10">
        <v>0.80313599999999963</v>
      </c>
      <c r="L578" s="10">
        <v>0.74087999999999909</v>
      </c>
      <c r="M578">
        <v>0.62229999999999874</v>
      </c>
      <c r="N578">
        <v>0.54699999999999616</v>
      </c>
    </row>
    <row r="579" spans="3:14" x14ac:dyDescent="0.2">
      <c r="C579">
        <f t="shared" si="17"/>
        <v>5.7499999999999218</v>
      </c>
      <c r="D579" s="9" t="e">
        <f t="shared" ca="1" si="16"/>
        <v>#NAME?</v>
      </c>
      <c r="G579">
        <v>5.7499999999999218</v>
      </c>
      <c r="H579">
        <v>0.94749999999999912</v>
      </c>
      <c r="I579" s="10">
        <v>0.89974999999999905</v>
      </c>
      <c r="J579" s="10">
        <v>0.84599999999999931</v>
      </c>
      <c r="K579" s="10">
        <v>0.80318333333333303</v>
      </c>
      <c r="L579" s="10">
        <v>0.7409999999999991</v>
      </c>
      <c r="M579">
        <v>0.62246428571428447</v>
      </c>
      <c r="N579">
        <v>0.5474999999999961</v>
      </c>
    </row>
    <row r="580" spans="3:14" x14ac:dyDescent="0.2">
      <c r="C580">
        <f t="shared" si="17"/>
        <v>5.7599999999999216</v>
      </c>
      <c r="D580" s="9" t="e">
        <f t="shared" ref="D580:D643" ca="1" si="18">smrLinInterp(C580,Int,Cint)</f>
        <v>#NAME?</v>
      </c>
      <c r="G580">
        <v>5.7599999999999216</v>
      </c>
      <c r="H580">
        <v>0.94759999999999922</v>
      </c>
      <c r="I580" s="10">
        <v>0.89987999999999901</v>
      </c>
      <c r="J580" s="10">
        <v>0.84607999999999939</v>
      </c>
      <c r="K580" s="10">
        <v>0.80323066666666632</v>
      </c>
      <c r="L580" s="10">
        <v>0.741119999999999</v>
      </c>
      <c r="M580">
        <v>0.6226285714285702</v>
      </c>
      <c r="N580">
        <v>0.54799999999999616</v>
      </c>
    </row>
    <row r="581" spans="3:14" x14ac:dyDescent="0.2">
      <c r="C581">
        <f t="shared" si="17"/>
        <v>5.7699999999999214</v>
      </c>
      <c r="D581" s="9" t="e">
        <f t="shared" ca="1" si="18"/>
        <v>#NAME?</v>
      </c>
      <c r="G581">
        <v>5.7699999999999214</v>
      </c>
      <c r="H581">
        <v>0.94769999999999921</v>
      </c>
      <c r="I581" s="10">
        <v>0.90000999999999898</v>
      </c>
      <c r="J581" s="10">
        <v>0.84615999999999936</v>
      </c>
      <c r="K581" s="10">
        <v>0.80327799999999971</v>
      </c>
      <c r="L581" s="10">
        <v>0.74123999999999901</v>
      </c>
      <c r="M581">
        <v>0.62279285714285582</v>
      </c>
      <c r="N581">
        <v>0.5484999999999961</v>
      </c>
    </row>
    <row r="582" spans="3:14" x14ac:dyDescent="0.2">
      <c r="C582">
        <f t="shared" ref="C582:C645" si="19">+C581+0.01</f>
        <v>5.7799999999999212</v>
      </c>
      <c r="D582" s="9" t="e">
        <f t="shared" ca="1" si="18"/>
        <v>#NAME?</v>
      </c>
      <c r="G582">
        <v>5.7799999999999212</v>
      </c>
      <c r="H582">
        <v>0.9477999999999992</v>
      </c>
      <c r="I582" s="10">
        <v>0.90013999999999905</v>
      </c>
      <c r="J582" s="10">
        <v>0.84623999999999933</v>
      </c>
      <c r="K582" s="10">
        <v>0.803325333333333</v>
      </c>
      <c r="L582" s="10">
        <v>0.74135999999999902</v>
      </c>
      <c r="M582">
        <v>0.62295714285714154</v>
      </c>
      <c r="N582">
        <v>0.54899999999999616</v>
      </c>
    </row>
    <row r="583" spans="3:14" x14ac:dyDescent="0.2">
      <c r="C583">
        <f t="shared" si="19"/>
        <v>5.789999999999921</v>
      </c>
      <c r="D583" s="9" t="e">
        <f t="shared" ca="1" si="18"/>
        <v>#NAME?</v>
      </c>
      <c r="G583">
        <v>5.789999999999921</v>
      </c>
      <c r="H583">
        <v>0.94789999999999919</v>
      </c>
      <c r="I583" s="10">
        <v>0.90026999999999902</v>
      </c>
      <c r="J583" s="10">
        <v>0.8463199999999993</v>
      </c>
      <c r="K583" s="10">
        <v>0.80337266666666629</v>
      </c>
      <c r="L583" s="10">
        <v>0.74147999999999903</v>
      </c>
      <c r="M583">
        <v>0.62312142857142727</v>
      </c>
      <c r="N583">
        <v>0.5494999999999961</v>
      </c>
    </row>
    <row r="584" spans="3:14" x14ac:dyDescent="0.2">
      <c r="C584">
        <f t="shared" si="19"/>
        <v>5.7999999999999208</v>
      </c>
      <c r="D584" s="9" t="e">
        <f t="shared" ca="1" si="18"/>
        <v>#NAME?</v>
      </c>
      <c r="G584">
        <v>5.7999999999999208</v>
      </c>
      <c r="H584">
        <v>0.94799999999999918</v>
      </c>
      <c r="I584" s="10">
        <v>0.90039999999999898</v>
      </c>
      <c r="J584" s="10">
        <v>0.84639999999999938</v>
      </c>
      <c r="K584" s="10">
        <v>0.80341999999999969</v>
      </c>
      <c r="L584" s="10">
        <v>0.74159999999999904</v>
      </c>
      <c r="M584">
        <v>0.623285714285713</v>
      </c>
      <c r="N584">
        <v>0.54999999999999605</v>
      </c>
    </row>
    <row r="585" spans="3:14" x14ac:dyDescent="0.2">
      <c r="C585">
        <f t="shared" si="19"/>
        <v>5.8099999999999206</v>
      </c>
      <c r="D585" s="9" t="e">
        <f t="shared" ca="1" si="18"/>
        <v>#NAME?</v>
      </c>
      <c r="G585">
        <v>5.8099999999999206</v>
      </c>
      <c r="H585">
        <v>0.94809999999999917</v>
      </c>
      <c r="I585" s="10">
        <v>0.90052999999999894</v>
      </c>
      <c r="J585" s="10">
        <v>0.84647999999999934</v>
      </c>
      <c r="K585" s="10">
        <v>0.80346733333333298</v>
      </c>
      <c r="L585" s="10">
        <v>0.74171999999999905</v>
      </c>
      <c r="M585">
        <v>0.62344999999999873</v>
      </c>
      <c r="N585">
        <v>0.5504999999999961</v>
      </c>
    </row>
    <row r="586" spans="3:14" x14ac:dyDescent="0.2">
      <c r="C586">
        <f t="shared" si="19"/>
        <v>5.8199999999999203</v>
      </c>
      <c r="D586" s="9" t="e">
        <f t="shared" ca="1" si="18"/>
        <v>#NAME?</v>
      </c>
      <c r="G586">
        <v>5.8199999999999203</v>
      </c>
      <c r="H586">
        <v>0.94819999999999915</v>
      </c>
      <c r="I586" s="10">
        <v>0.90065999999999902</v>
      </c>
      <c r="J586" s="10">
        <v>0.84655999999999931</v>
      </c>
      <c r="K586" s="10">
        <v>0.80351466666666638</v>
      </c>
      <c r="L586" s="10">
        <v>0.74183999999999906</v>
      </c>
      <c r="M586">
        <v>0.62361428571428446</v>
      </c>
      <c r="N586">
        <v>0.55099999999999605</v>
      </c>
    </row>
    <row r="587" spans="3:14" x14ac:dyDescent="0.2">
      <c r="C587">
        <f t="shared" si="19"/>
        <v>5.8299999999999201</v>
      </c>
      <c r="D587" s="9" t="e">
        <f t="shared" ca="1" si="18"/>
        <v>#NAME?</v>
      </c>
      <c r="G587">
        <v>5.8299999999999201</v>
      </c>
      <c r="H587">
        <v>0.94829999999999914</v>
      </c>
      <c r="I587" s="10">
        <v>0.90078999999999898</v>
      </c>
      <c r="J587" s="10">
        <v>0.84663999999999928</v>
      </c>
      <c r="K587" s="10">
        <v>0.80356199999999967</v>
      </c>
      <c r="L587" s="10">
        <v>0.74195999999999906</v>
      </c>
      <c r="M587">
        <v>0.62377857142857007</v>
      </c>
      <c r="N587">
        <v>0.5514999999999961</v>
      </c>
    </row>
    <row r="588" spans="3:14" x14ac:dyDescent="0.2">
      <c r="C588">
        <f t="shared" si="19"/>
        <v>5.8399999999999199</v>
      </c>
      <c r="D588" s="9" t="e">
        <f t="shared" ca="1" si="18"/>
        <v>#NAME?</v>
      </c>
      <c r="G588">
        <v>5.8399999999999199</v>
      </c>
      <c r="H588">
        <v>0.94839999999999913</v>
      </c>
      <c r="I588" s="10">
        <v>0.90091999999999894</v>
      </c>
      <c r="J588" s="10">
        <v>0.84671999999999936</v>
      </c>
      <c r="K588" s="10">
        <v>0.80360933333333295</v>
      </c>
      <c r="L588" s="10">
        <v>0.74207999999999907</v>
      </c>
      <c r="M588">
        <v>0.6239428571428558</v>
      </c>
      <c r="N588">
        <v>0.55199999999999605</v>
      </c>
    </row>
    <row r="589" spans="3:14" x14ac:dyDescent="0.2">
      <c r="C589">
        <f t="shared" si="19"/>
        <v>5.8499999999999197</v>
      </c>
      <c r="D589" s="9" t="e">
        <f t="shared" ca="1" si="18"/>
        <v>#NAME?</v>
      </c>
      <c r="G589">
        <v>5.8499999999999197</v>
      </c>
      <c r="H589">
        <v>0.94849999999999912</v>
      </c>
      <c r="I589" s="10">
        <v>0.90104999999999902</v>
      </c>
      <c r="J589" s="10">
        <v>0.84679999999999933</v>
      </c>
      <c r="K589" s="10">
        <v>0.80365666666666635</v>
      </c>
      <c r="L589" s="10">
        <v>0.74219999999999908</v>
      </c>
      <c r="M589">
        <v>0.62410714285714153</v>
      </c>
      <c r="N589">
        <v>0.55249999999999599</v>
      </c>
    </row>
    <row r="590" spans="3:14" x14ac:dyDescent="0.2">
      <c r="C590">
        <f t="shared" si="19"/>
        <v>5.8599999999999195</v>
      </c>
      <c r="D590" s="9" t="e">
        <f t="shared" ca="1" si="18"/>
        <v>#NAME?</v>
      </c>
      <c r="G590">
        <v>5.8599999999999195</v>
      </c>
      <c r="H590">
        <v>0.94859999999999911</v>
      </c>
      <c r="I590" s="10">
        <v>0.90117999999999898</v>
      </c>
      <c r="J590" s="10">
        <v>0.8468799999999993</v>
      </c>
      <c r="K590" s="10">
        <v>0.80370399999999964</v>
      </c>
      <c r="L590" s="10">
        <v>0.74231999999999898</v>
      </c>
      <c r="M590">
        <v>0.62427142857142726</v>
      </c>
      <c r="N590">
        <v>0.55299999999999605</v>
      </c>
    </row>
    <row r="591" spans="3:14" x14ac:dyDescent="0.2">
      <c r="C591">
        <f t="shared" si="19"/>
        <v>5.8699999999999193</v>
      </c>
      <c r="D591" s="9" t="e">
        <f t="shared" ca="1" si="18"/>
        <v>#NAME?</v>
      </c>
      <c r="G591">
        <v>5.8699999999999193</v>
      </c>
      <c r="H591">
        <v>0.9486999999999991</v>
      </c>
      <c r="I591" s="10">
        <v>0.90130999999999895</v>
      </c>
      <c r="J591" s="10">
        <v>0.84695999999999938</v>
      </c>
      <c r="K591" s="10">
        <v>0.80375133333333304</v>
      </c>
      <c r="L591" s="10">
        <v>0.74243999999999899</v>
      </c>
      <c r="M591">
        <v>0.62443571428571298</v>
      </c>
      <c r="N591">
        <v>0.553499999999996</v>
      </c>
    </row>
    <row r="592" spans="3:14" x14ac:dyDescent="0.2">
      <c r="C592">
        <f t="shared" si="19"/>
        <v>5.8799999999999191</v>
      </c>
      <c r="D592" s="9" t="e">
        <f t="shared" ca="1" si="18"/>
        <v>#NAME?</v>
      </c>
      <c r="G592">
        <v>5.8799999999999191</v>
      </c>
      <c r="H592">
        <v>0.9487999999999992</v>
      </c>
      <c r="I592" s="10">
        <v>0.90143999999999902</v>
      </c>
      <c r="J592" s="10">
        <v>0.84703999999999935</v>
      </c>
      <c r="K592" s="10">
        <v>0.80379866666666633</v>
      </c>
      <c r="L592" s="10">
        <v>0.742559999999999</v>
      </c>
      <c r="M592">
        <v>0.62459999999999871</v>
      </c>
      <c r="N592">
        <v>0.55399999999999605</v>
      </c>
    </row>
    <row r="593" spans="3:14" x14ac:dyDescent="0.2">
      <c r="C593">
        <f t="shared" si="19"/>
        <v>5.8899999999999189</v>
      </c>
      <c r="D593" s="9" t="e">
        <f t="shared" ca="1" si="18"/>
        <v>#NAME?</v>
      </c>
      <c r="G593">
        <v>5.8899999999999189</v>
      </c>
      <c r="H593">
        <v>0.94889999999999919</v>
      </c>
      <c r="I593" s="10">
        <v>0.90156999999999898</v>
      </c>
      <c r="J593" s="10">
        <v>0.84711999999999932</v>
      </c>
      <c r="K593" s="10">
        <v>0.80384599999999962</v>
      </c>
      <c r="L593" s="10">
        <v>0.74267999999999901</v>
      </c>
      <c r="M593">
        <v>0.62476428571428444</v>
      </c>
      <c r="N593">
        <v>0.554499999999996</v>
      </c>
    </row>
    <row r="594" spans="3:14" x14ac:dyDescent="0.2">
      <c r="C594">
        <f t="shared" si="19"/>
        <v>5.8999999999999186</v>
      </c>
      <c r="D594" s="9" t="e">
        <f t="shared" ca="1" si="18"/>
        <v>#NAME?</v>
      </c>
      <c r="G594">
        <v>5.8999999999999186</v>
      </c>
      <c r="H594">
        <v>0.94899999999999918</v>
      </c>
      <c r="I594" s="10">
        <v>0.90169999999999895</v>
      </c>
      <c r="J594" s="10">
        <v>0.84719999999999929</v>
      </c>
      <c r="K594" s="10">
        <v>0.80389333333333302</v>
      </c>
      <c r="L594" s="10">
        <v>0.74279999999999902</v>
      </c>
      <c r="M594">
        <v>0.62492857142857006</v>
      </c>
      <c r="N594">
        <v>0.55499999999999594</v>
      </c>
    </row>
    <row r="595" spans="3:14" x14ac:dyDescent="0.2">
      <c r="C595">
        <f t="shared" si="19"/>
        <v>5.9099999999999184</v>
      </c>
      <c r="D595" s="9" t="e">
        <f t="shared" ca="1" si="18"/>
        <v>#NAME?</v>
      </c>
      <c r="G595">
        <v>5.9099999999999184</v>
      </c>
      <c r="H595">
        <v>0.94909999999999917</v>
      </c>
      <c r="I595" s="10">
        <v>0.90182999999999891</v>
      </c>
      <c r="J595" s="10">
        <v>0.84727999999999937</v>
      </c>
      <c r="K595" s="10">
        <v>0.8039406666666663</v>
      </c>
      <c r="L595" s="10">
        <v>0.74291999999999903</v>
      </c>
      <c r="M595">
        <v>0.62509285714285578</v>
      </c>
      <c r="N595">
        <v>0.555499999999996</v>
      </c>
    </row>
    <row r="596" spans="3:14" x14ac:dyDescent="0.2">
      <c r="C596">
        <f t="shared" si="19"/>
        <v>5.9199999999999182</v>
      </c>
      <c r="D596" s="9" t="e">
        <f t="shared" ca="1" si="18"/>
        <v>#NAME?</v>
      </c>
      <c r="G596">
        <v>5.9199999999999182</v>
      </c>
      <c r="H596">
        <v>0.94919999999999916</v>
      </c>
      <c r="I596" s="10">
        <v>0.90195999999999898</v>
      </c>
      <c r="J596" s="10">
        <v>0.84735999999999934</v>
      </c>
      <c r="K596" s="10">
        <v>0.8039879999999997</v>
      </c>
      <c r="L596" s="10">
        <v>0.74303999999999903</v>
      </c>
      <c r="M596">
        <v>0.62525714285714151</v>
      </c>
      <c r="N596">
        <v>0.55599999999999594</v>
      </c>
    </row>
    <row r="597" spans="3:14" x14ac:dyDescent="0.2">
      <c r="C597">
        <f t="shared" si="19"/>
        <v>5.929999999999918</v>
      </c>
      <c r="D597" s="9" t="e">
        <f t="shared" ca="1" si="18"/>
        <v>#NAME?</v>
      </c>
      <c r="G597">
        <v>5.929999999999918</v>
      </c>
      <c r="H597">
        <v>0.94929999999999914</v>
      </c>
      <c r="I597" s="10">
        <v>0.90208999999999895</v>
      </c>
      <c r="J597" s="10">
        <v>0.8474399999999993</v>
      </c>
      <c r="K597" s="10">
        <v>0.80403533333333299</v>
      </c>
      <c r="L597" s="10">
        <v>0.74315999999999904</v>
      </c>
      <c r="M597">
        <v>0.62542142857142724</v>
      </c>
      <c r="N597">
        <v>0.556499999999996</v>
      </c>
    </row>
    <row r="598" spans="3:14" x14ac:dyDescent="0.2">
      <c r="C598">
        <f t="shared" si="19"/>
        <v>5.9399999999999178</v>
      </c>
      <c r="D598" s="9" t="e">
        <f t="shared" ca="1" si="18"/>
        <v>#NAME?</v>
      </c>
      <c r="G598">
        <v>5.9399999999999178</v>
      </c>
      <c r="H598">
        <v>0.94939999999999913</v>
      </c>
      <c r="I598" s="10">
        <v>0.90221999999999891</v>
      </c>
      <c r="J598" s="10">
        <v>0.84751999999999927</v>
      </c>
      <c r="K598" s="10">
        <v>0.80408266666666628</v>
      </c>
      <c r="L598" s="10">
        <v>0.74327999999999905</v>
      </c>
      <c r="M598">
        <v>0.62558571428571297</v>
      </c>
      <c r="N598">
        <v>0.55699999999999594</v>
      </c>
    </row>
    <row r="599" spans="3:14" x14ac:dyDescent="0.2">
      <c r="C599">
        <f t="shared" si="19"/>
        <v>5.9499999999999176</v>
      </c>
      <c r="D599" s="9" t="e">
        <f t="shared" ca="1" si="18"/>
        <v>#NAME?</v>
      </c>
      <c r="G599">
        <v>5.9499999999999176</v>
      </c>
      <c r="H599">
        <v>0.94949999999999912</v>
      </c>
      <c r="I599" s="10">
        <v>0.90234999999999899</v>
      </c>
      <c r="J599" s="10">
        <v>0.84759999999999935</v>
      </c>
      <c r="K599" s="10">
        <v>0.80412999999999968</v>
      </c>
      <c r="L599" s="10">
        <v>0.74339999999999895</v>
      </c>
      <c r="M599">
        <v>0.6257499999999987</v>
      </c>
      <c r="N599">
        <v>0.55749999999999589</v>
      </c>
    </row>
    <row r="600" spans="3:14" x14ac:dyDescent="0.2">
      <c r="C600">
        <f t="shared" si="19"/>
        <v>5.9599999999999174</v>
      </c>
      <c r="D600" s="9" t="e">
        <f t="shared" ca="1" si="18"/>
        <v>#NAME?</v>
      </c>
      <c r="G600">
        <v>5.9599999999999174</v>
      </c>
      <c r="H600">
        <v>0.94959999999999911</v>
      </c>
      <c r="I600" s="10">
        <v>0.90247999999999895</v>
      </c>
      <c r="J600" s="10">
        <v>0.84767999999999932</v>
      </c>
      <c r="K600" s="10">
        <v>0.80417733333333297</v>
      </c>
      <c r="L600" s="10">
        <v>0.74351999999999896</v>
      </c>
      <c r="M600">
        <v>0.62591428571428431</v>
      </c>
      <c r="N600">
        <v>0.55799999999999594</v>
      </c>
    </row>
    <row r="601" spans="3:14" x14ac:dyDescent="0.2">
      <c r="C601">
        <f t="shared" si="19"/>
        <v>5.9699999999999172</v>
      </c>
      <c r="D601" s="9" t="e">
        <f t="shared" ca="1" si="18"/>
        <v>#NAME?</v>
      </c>
      <c r="G601">
        <v>5.9699999999999172</v>
      </c>
      <c r="H601">
        <v>0.9496999999999991</v>
      </c>
      <c r="I601" s="10">
        <v>0.90260999999999891</v>
      </c>
      <c r="J601" s="10">
        <v>0.84775999999999929</v>
      </c>
      <c r="K601" s="10">
        <v>0.80422466666666637</v>
      </c>
      <c r="L601" s="10">
        <v>0.74363999999999897</v>
      </c>
      <c r="M601">
        <v>0.62607857142857004</v>
      </c>
      <c r="N601">
        <v>0.55849999999999589</v>
      </c>
    </row>
    <row r="602" spans="3:14" x14ac:dyDescent="0.2">
      <c r="C602">
        <f t="shared" si="19"/>
        <v>5.9799999999999169</v>
      </c>
      <c r="D602" s="9" t="e">
        <f t="shared" ca="1" si="18"/>
        <v>#NAME?</v>
      </c>
      <c r="G602">
        <v>5.9799999999999169</v>
      </c>
      <c r="H602">
        <v>0.94979999999999909</v>
      </c>
      <c r="I602" s="10">
        <v>0.90273999999999899</v>
      </c>
      <c r="J602" s="10">
        <v>0.84783999999999926</v>
      </c>
      <c r="K602" s="10">
        <v>0.80427199999999965</v>
      </c>
      <c r="L602" s="10">
        <v>0.74375999999999898</v>
      </c>
      <c r="M602">
        <v>0.62624285714285577</v>
      </c>
      <c r="N602">
        <v>0.55899999999999594</v>
      </c>
    </row>
    <row r="603" spans="3:14" x14ac:dyDescent="0.2">
      <c r="C603">
        <f t="shared" si="19"/>
        <v>5.9899999999999167</v>
      </c>
      <c r="D603" s="9" t="e">
        <f t="shared" ca="1" si="18"/>
        <v>#NAME?</v>
      </c>
      <c r="G603">
        <v>5.9899999999999167</v>
      </c>
      <c r="H603">
        <v>0.94989999999999908</v>
      </c>
      <c r="I603" s="10">
        <v>0.90286999999999895</v>
      </c>
      <c r="J603" s="10">
        <v>0.84791999999999934</v>
      </c>
      <c r="K603" s="10">
        <v>0.80431933333333294</v>
      </c>
      <c r="L603" s="10">
        <v>0.74387999999999899</v>
      </c>
      <c r="M603">
        <v>0.6264071428571415</v>
      </c>
      <c r="N603">
        <v>0.55949999999999589</v>
      </c>
    </row>
    <row r="604" spans="3:14" x14ac:dyDescent="0.2">
      <c r="C604">
        <f t="shared" si="19"/>
        <v>5.9999999999999165</v>
      </c>
      <c r="D604" s="9" t="e">
        <f t="shared" ca="1" si="18"/>
        <v>#NAME?</v>
      </c>
      <c r="G604">
        <v>5.9999999999999165</v>
      </c>
      <c r="H604">
        <v>0.94999999999999907</v>
      </c>
      <c r="I604" s="10">
        <v>0.90299999999999891</v>
      </c>
      <c r="J604" s="10">
        <v>0.84799999999999931</v>
      </c>
      <c r="K604" s="10">
        <v>0.80436666666666634</v>
      </c>
      <c r="L604" s="10">
        <v>0.743999999999999</v>
      </c>
      <c r="M604">
        <v>0.62657142857142722</v>
      </c>
      <c r="N604">
        <v>0.55999999999999583</v>
      </c>
    </row>
    <row r="605" spans="3:14" x14ac:dyDescent="0.2">
      <c r="C605">
        <f t="shared" si="19"/>
        <v>6.0099999999999163</v>
      </c>
      <c r="D605" s="9" t="e">
        <f t="shared" ca="1" si="18"/>
        <v>#NAME?</v>
      </c>
      <c r="G605">
        <v>6.0099999999999163</v>
      </c>
      <c r="H605">
        <v>0.95</v>
      </c>
      <c r="I605" s="10">
        <v>0.90306999999999948</v>
      </c>
      <c r="J605" s="10">
        <v>0.84807999999999928</v>
      </c>
      <c r="K605" s="10">
        <v>0.80441399999999963</v>
      </c>
      <c r="L605" s="10">
        <v>0.7440599999999995</v>
      </c>
      <c r="M605">
        <v>0.62673571428571295</v>
      </c>
      <c r="N605">
        <v>0.56033333333333057</v>
      </c>
    </row>
    <row r="606" spans="3:14" x14ac:dyDescent="0.2">
      <c r="C606">
        <f t="shared" si="19"/>
        <v>6.0199999999999161</v>
      </c>
      <c r="D606" s="9" t="e">
        <f t="shared" ca="1" si="18"/>
        <v>#NAME?</v>
      </c>
      <c r="G606">
        <v>6.0199999999999161</v>
      </c>
      <c r="H606">
        <v>0.95</v>
      </c>
      <c r="I606" s="10">
        <v>0.90313999999999939</v>
      </c>
      <c r="J606" s="10">
        <v>0.84815999999999936</v>
      </c>
      <c r="K606" s="10">
        <v>0.80446133333333303</v>
      </c>
      <c r="L606" s="10">
        <v>0.74411999999999945</v>
      </c>
      <c r="M606">
        <v>0.62689999999999868</v>
      </c>
      <c r="N606">
        <v>0.56066666666666387</v>
      </c>
    </row>
    <row r="607" spans="3:14" x14ac:dyDescent="0.2">
      <c r="C607">
        <f t="shared" si="19"/>
        <v>6.0299999999999159</v>
      </c>
      <c r="D607" s="9" t="e">
        <f t="shared" ca="1" si="18"/>
        <v>#NAME?</v>
      </c>
      <c r="G607">
        <v>6.0299999999999159</v>
      </c>
      <c r="H607">
        <v>0.95</v>
      </c>
      <c r="I607" s="10">
        <v>0.9032099999999994</v>
      </c>
      <c r="J607" s="10">
        <v>0.84823999999999933</v>
      </c>
      <c r="K607" s="10">
        <v>0.80450866666666632</v>
      </c>
      <c r="L607" s="10">
        <v>0.74417999999999951</v>
      </c>
      <c r="M607">
        <v>0.6270642857142843</v>
      </c>
      <c r="N607">
        <v>0.56099999999999728</v>
      </c>
    </row>
    <row r="608" spans="3:14" x14ac:dyDescent="0.2">
      <c r="C608">
        <f t="shared" si="19"/>
        <v>6.0399999999999157</v>
      </c>
      <c r="D608" s="9" t="e">
        <f t="shared" ca="1" si="18"/>
        <v>#NAME?</v>
      </c>
      <c r="G608">
        <v>6.0399999999999157</v>
      </c>
      <c r="H608">
        <v>0.95</v>
      </c>
      <c r="I608" s="10">
        <v>0.90327999999999942</v>
      </c>
      <c r="J608" s="10">
        <v>0.8483199999999993</v>
      </c>
      <c r="K608" s="10">
        <v>0.8045559999999996</v>
      </c>
      <c r="L608" s="10">
        <v>0.74423999999999946</v>
      </c>
      <c r="M608">
        <v>0.62722857142857003</v>
      </c>
      <c r="N608">
        <v>0.56133333333333058</v>
      </c>
    </row>
    <row r="609" spans="3:14" x14ac:dyDescent="0.2">
      <c r="C609">
        <f t="shared" si="19"/>
        <v>6.0499999999999154</v>
      </c>
      <c r="D609" s="9" t="e">
        <f t="shared" ca="1" si="18"/>
        <v>#NAME?</v>
      </c>
      <c r="G609">
        <v>6.0499999999999154</v>
      </c>
      <c r="H609">
        <v>0.95</v>
      </c>
      <c r="I609" s="10">
        <v>0.90334999999999943</v>
      </c>
      <c r="J609" s="10">
        <v>0.84839999999999927</v>
      </c>
      <c r="K609" s="10">
        <v>0.804603333333333</v>
      </c>
      <c r="L609" s="10">
        <v>0.74429999999999952</v>
      </c>
      <c r="M609">
        <v>0.62739285714285575</v>
      </c>
      <c r="N609">
        <v>0.56166666666666387</v>
      </c>
    </row>
    <row r="610" spans="3:14" x14ac:dyDescent="0.2">
      <c r="C610">
        <f t="shared" si="19"/>
        <v>6.0599999999999152</v>
      </c>
      <c r="D610" s="9" t="e">
        <f t="shared" ca="1" si="18"/>
        <v>#NAME?</v>
      </c>
      <c r="G610">
        <v>6.0599999999999152</v>
      </c>
      <c r="H610">
        <v>0.95</v>
      </c>
      <c r="I610" s="10">
        <v>0.90341999999999945</v>
      </c>
      <c r="J610" s="10">
        <v>0.84847999999999935</v>
      </c>
      <c r="K610" s="10">
        <v>0.80465066666666629</v>
      </c>
      <c r="L610" s="10">
        <v>0.74435999999999947</v>
      </c>
      <c r="M610">
        <v>0.62755714285714148</v>
      </c>
      <c r="N610">
        <v>0.56199999999999717</v>
      </c>
    </row>
    <row r="611" spans="3:14" x14ac:dyDescent="0.2">
      <c r="C611">
        <f t="shared" si="19"/>
        <v>6.069999999999915</v>
      </c>
      <c r="D611" s="9" t="e">
        <f t="shared" ca="1" si="18"/>
        <v>#NAME?</v>
      </c>
      <c r="G611">
        <v>6.069999999999915</v>
      </c>
      <c r="H611">
        <v>0.95</v>
      </c>
      <c r="I611" s="10">
        <v>0.90348999999999946</v>
      </c>
      <c r="J611" s="10">
        <v>0.84855999999999931</v>
      </c>
      <c r="K611" s="10">
        <v>0.80469799999999969</v>
      </c>
      <c r="L611" s="10">
        <v>0.74441999999999953</v>
      </c>
      <c r="M611">
        <v>0.62772142857142721</v>
      </c>
      <c r="N611">
        <v>0.56233333333333058</v>
      </c>
    </row>
    <row r="612" spans="3:14" x14ac:dyDescent="0.2">
      <c r="C612">
        <f t="shared" si="19"/>
        <v>6.0799999999999148</v>
      </c>
      <c r="D612" s="9" t="e">
        <f t="shared" ca="1" si="18"/>
        <v>#NAME?</v>
      </c>
      <c r="G612">
        <v>6.0799999999999148</v>
      </c>
      <c r="H612">
        <v>0.95</v>
      </c>
      <c r="I612" s="10">
        <v>0.90355999999999947</v>
      </c>
      <c r="J612" s="10">
        <v>0.84863999999999928</v>
      </c>
      <c r="K612" s="10">
        <v>0.80474533333333298</v>
      </c>
      <c r="L612" s="10">
        <v>0.74447999999999948</v>
      </c>
      <c r="M612">
        <v>0.62788571428571294</v>
      </c>
      <c r="N612">
        <v>0.56266666666666387</v>
      </c>
    </row>
    <row r="613" spans="3:14" x14ac:dyDescent="0.2">
      <c r="C613">
        <f t="shared" si="19"/>
        <v>6.0899999999999146</v>
      </c>
      <c r="D613" s="9" t="e">
        <f t="shared" ca="1" si="18"/>
        <v>#NAME?</v>
      </c>
      <c r="G613">
        <v>6.0899999999999146</v>
      </c>
      <c r="H613">
        <v>0.95</v>
      </c>
      <c r="I613" s="10">
        <v>0.90362999999999938</v>
      </c>
      <c r="J613" s="10">
        <v>0.84871999999999925</v>
      </c>
      <c r="K613" s="10">
        <v>0.80479266666666627</v>
      </c>
      <c r="L613" s="10">
        <v>0.74453999999999954</v>
      </c>
      <c r="M613">
        <v>0.62804999999999855</v>
      </c>
      <c r="N613">
        <v>0.56299999999999717</v>
      </c>
    </row>
    <row r="614" spans="3:14" x14ac:dyDescent="0.2">
      <c r="C614">
        <f t="shared" si="19"/>
        <v>6.0999999999999144</v>
      </c>
      <c r="D614" s="9" t="e">
        <f t="shared" ca="1" si="18"/>
        <v>#NAME?</v>
      </c>
      <c r="G614">
        <v>6.0999999999999144</v>
      </c>
      <c r="H614">
        <v>0.95</v>
      </c>
      <c r="I614" s="10">
        <v>0.90369999999999939</v>
      </c>
      <c r="J614" s="10">
        <v>0.84879999999999933</v>
      </c>
      <c r="K614" s="10">
        <v>0.80483999999999967</v>
      </c>
      <c r="L614" s="10">
        <v>0.74459999999999948</v>
      </c>
      <c r="M614">
        <v>0.62821428571428428</v>
      </c>
      <c r="N614">
        <v>0.56333333333333047</v>
      </c>
    </row>
    <row r="615" spans="3:14" x14ac:dyDescent="0.2">
      <c r="C615">
        <f t="shared" si="19"/>
        <v>6.1099999999999142</v>
      </c>
      <c r="D615" s="9" t="e">
        <f t="shared" ca="1" si="18"/>
        <v>#NAME?</v>
      </c>
      <c r="G615">
        <v>6.1099999999999142</v>
      </c>
      <c r="H615">
        <v>0.95</v>
      </c>
      <c r="I615" s="10">
        <v>0.90376999999999941</v>
      </c>
      <c r="J615" s="10">
        <v>0.8488799999999993</v>
      </c>
      <c r="K615" s="10">
        <v>0.80488733333333295</v>
      </c>
      <c r="L615" s="10">
        <v>0.74465999999999943</v>
      </c>
      <c r="M615">
        <v>0.62837857142857001</v>
      </c>
      <c r="N615">
        <v>0.56366666666666387</v>
      </c>
    </row>
    <row r="616" spans="3:14" x14ac:dyDescent="0.2">
      <c r="C616">
        <f t="shared" si="19"/>
        <v>6.119999999999914</v>
      </c>
      <c r="D616" s="9" t="e">
        <f t="shared" ca="1" si="18"/>
        <v>#NAME?</v>
      </c>
      <c r="G616">
        <v>6.119999999999914</v>
      </c>
      <c r="H616">
        <v>0.95</v>
      </c>
      <c r="I616" s="10">
        <v>0.90383999999999942</v>
      </c>
      <c r="J616" s="10">
        <v>0.84895999999999927</v>
      </c>
      <c r="K616" s="10">
        <v>0.80493466666666635</v>
      </c>
      <c r="L616" s="10">
        <v>0.74471999999999949</v>
      </c>
      <c r="M616">
        <v>0.62854285714285574</v>
      </c>
      <c r="N616">
        <v>0.56399999999999717</v>
      </c>
    </row>
    <row r="617" spans="3:14" x14ac:dyDescent="0.2">
      <c r="C617">
        <f t="shared" si="19"/>
        <v>6.1299999999999137</v>
      </c>
      <c r="D617" s="9" t="e">
        <f t="shared" ca="1" si="18"/>
        <v>#NAME?</v>
      </c>
      <c r="G617">
        <v>6.1299999999999137</v>
      </c>
      <c r="H617">
        <v>0.95</v>
      </c>
      <c r="I617" s="10">
        <v>0.90390999999999944</v>
      </c>
      <c r="J617" s="10">
        <v>0.84903999999999924</v>
      </c>
      <c r="K617" s="10">
        <v>0.80498199999999964</v>
      </c>
      <c r="L617" s="10">
        <v>0.74477999999999944</v>
      </c>
      <c r="M617">
        <v>0.62870714285714147</v>
      </c>
      <c r="N617">
        <v>0.56433333333333047</v>
      </c>
    </row>
    <row r="618" spans="3:14" x14ac:dyDescent="0.2">
      <c r="C618">
        <f t="shared" si="19"/>
        <v>6.1399999999999135</v>
      </c>
      <c r="D618" s="9" t="e">
        <f t="shared" ca="1" si="18"/>
        <v>#NAME?</v>
      </c>
      <c r="G618">
        <v>6.1399999999999135</v>
      </c>
      <c r="H618">
        <v>0.95</v>
      </c>
      <c r="I618" s="10">
        <v>0.90397999999999945</v>
      </c>
      <c r="J618" s="10">
        <v>0.84911999999999932</v>
      </c>
      <c r="K618" s="10">
        <v>0.80502933333333293</v>
      </c>
      <c r="L618" s="10">
        <v>0.7448399999999995</v>
      </c>
      <c r="M618">
        <v>0.62887142857142719</v>
      </c>
      <c r="N618">
        <v>0.56466666666666376</v>
      </c>
    </row>
    <row r="619" spans="3:14" x14ac:dyDescent="0.2">
      <c r="C619">
        <f t="shared" si="19"/>
        <v>6.1499999999999133</v>
      </c>
      <c r="D619" s="9" t="e">
        <f t="shared" ca="1" si="18"/>
        <v>#NAME?</v>
      </c>
      <c r="G619">
        <v>6.1499999999999133</v>
      </c>
      <c r="H619">
        <v>0.95</v>
      </c>
      <c r="I619" s="10">
        <v>0.90404999999999947</v>
      </c>
      <c r="J619" s="10">
        <v>0.84919999999999929</v>
      </c>
      <c r="K619" s="10">
        <v>0.80507666666666633</v>
      </c>
      <c r="L619" s="10">
        <v>0.74489999999999945</v>
      </c>
      <c r="M619">
        <v>0.62903571428571292</v>
      </c>
      <c r="N619">
        <v>0.56499999999999717</v>
      </c>
    </row>
    <row r="620" spans="3:14" x14ac:dyDescent="0.2">
      <c r="C620">
        <f t="shared" si="19"/>
        <v>6.1599999999999131</v>
      </c>
      <c r="D620" s="9" t="e">
        <f t="shared" ca="1" si="18"/>
        <v>#NAME?</v>
      </c>
      <c r="G620">
        <v>6.1599999999999131</v>
      </c>
      <c r="H620">
        <v>0.95</v>
      </c>
      <c r="I620" s="10">
        <v>0.90411999999999937</v>
      </c>
      <c r="J620" s="10">
        <v>0.84927999999999926</v>
      </c>
      <c r="K620" s="10">
        <v>0.80512399999999962</v>
      </c>
      <c r="L620" s="10">
        <v>0.74495999999999951</v>
      </c>
      <c r="M620">
        <v>0.62919999999999854</v>
      </c>
      <c r="N620">
        <v>0.56533333333333047</v>
      </c>
    </row>
    <row r="621" spans="3:14" x14ac:dyDescent="0.2">
      <c r="C621">
        <f t="shared" si="19"/>
        <v>6.1699999999999129</v>
      </c>
      <c r="D621" s="9" t="e">
        <f t="shared" ca="1" si="18"/>
        <v>#NAME?</v>
      </c>
      <c r="G621">
        <v>6.1699999999999129</v>
      </c>
      <c r="H621">
        <v>0.95</v>
      </c>
      <c r="I621" s="10">
        <v>0.90418999999999938</v>
      </c>
      <c r="J621" s="10">
        <v>0.84935999999999923</v>
      </c>
      <c r="K621" s="10">
        <v>0.80517133333333302</v>
      </c>
      <c r="L621" s="10">
        <v>0.74501999999999946</v>
      </c>
      <c r="M621">
        <v>0.62936428571428427</v>
      </c>
      <c r="N621">
        <v>0.56566666666666376</v>
      </c>
    </row>
    <row r="622" spans="3:14" x14ac:dyDescent="0.2">
      <c r="C622">
        <f t="shared" si="19"/>
        <v>6.1799999999999127</v>
      </c>
      <c r="D622" s="9" t="e">
        <f t="shared" ca="1" si="18"/>
        <v>#NAME?</v>
      </c>
      <c r="G622">
        <v>6.1799999999999127</v>
      </c>
      <c r="H622">
        <v>0.95</v>
      </c>
      <c r="I622" s="10">
        <v>0.9042599999999994</v>
      </c>
      <c r="J622" s="10">
        <v>0.84943999999999931</v>
      </c>
      <c r="K622" s="10">
        <v>0.80521866666666631</v>
      </c>
      <c r="L622" s="10">
        <v>0.74507999999999952</v>
      </c>
      <c r="M622">
        <v>0.62952857142856999</v>
      </c>
      <c r="N622">
        <v>0.56599999999999717</v>
      </c>
    </row>
    <row r="623" spans="3:14" x14ac:dyDescent="0.2">
      <c r="C623">
        <f t="shared" si="19"/>
        <v>6.1899999999999125</v>
      </c>
      <c r="D623" s="9" t="e">
        <f t="shared" ca="1" si="18"/>
        <v>#NAME?</v>
      </c>
      <c r="G623">
        <v>6.1899999999999125</v>
      </c>
      <c r="H623">
        <v>0.95</v>
      </c>
      <c r="I623" s="10">
        <v>0.90432999999999941</v>
      </c>
      <c r="J623" s="10">
        <v>0.84951999999999928</v>
      </c>
      <c r="K623" s="10">
        <v>0.80526599999999959</v>
      </c>
      <c r="L623" s="10">
        <v>0.74513999999999947</v>
      </c>
      <c r="M623">
        <v>0.62969285714285572</v>
      </c>
      <c r="N623">
        <v>0.56633333333333047</v>
      </c>
    </row>
    <row r="624" spans="3:14" x14ac:dyDescent="0.2">
      <c r="C624">
        <f t="shared" si="19"/>
        <v>6.1999999999999122</v>
      </c>
      <c r="D624" s="9" t="e">
        <f t="shared" ca="1" si="18"/>
        <v>#NAME?</v>
      </c>
      <c r="G624">
        <v>6.1999999999999122</v>
      </c>
      <c r="H624">
        <v>0.95</v>
      </c>
      <c r="I624" s="10">
        <v>0.90439999999999943</v>
      </c>
      <c r="J624" s="10">
        <v>0.84959999999999924</v>
      </c>
      <c r="K624" s="10">
        <v>0.80531333333333299</v>
      </c>
      <c r="L624" s="10">
        <v>0.74519999999999942</v>
      </c>
      <c r="M624">
        <v>0.62985714285714145</v>
      </c>
      <c r="N624">
        <v>0.56666666666666377</v>
      </c>
    </row>
    <row r="625" spans="3:14" x14ac:dyDescent="0.2">
      <c r="C625">
        <f t="shared" si="19"/>
        <v>6.209999999999912</v>
      </c>
      <c r="D625" s="9" t="e">
        <f t="shared" ca="1" si="18"/>
        <v>#NAME?</v>
      </c>
      <c r="G625">
        <v>6.209999999999912</v>
      </c>
      <c r="H625">
        <v>0.95</v>
      </c>
      <c r="I625" s="10">
        <v>0.90446999999999944</v>
      </c>
      <c r="J625" s="10">
        <v>0.84967999999999932</v>
      </c>
      <c r="K625" s="10">
        <v>0.80536066666666628</v>
      </c>
      <c r="L625" s="10">
        <v>0.74525999999999948</v>
      </c>
      <c r="M625">
        <v>0.63002142857142718</v>
      </c>
      <c r="N625">
        <v>0.56699999999999706</v>
      </c>
    </row>
    <row r="626" spans="3:14" x14ac:dyDescent="0.2">
      <c r="C626">
        <f t="shared" si="19"/>
        <v>6.2199999999999118</v>
      </c>
      <c r="D626" s="9" t="e">
        <f t="shared" ca="1" si="18"/>
        <v>#NAME?</v>
      </c>
      <c r="G626">
        <v>6.2199999999999118</v>
      </c>
      <c r="H626">
        <v>0.95</v>
      </c>
      <c r="I626" s="10">
        <v>0.90453999999999946</v>
      </c>
      <c r="J626" s="10">
        <v>0.84975999999999929</v>
      </c>
      <c r="K626" s="10">
        <v>0.80540799999999968</v>
      </c>
      <c r="L626" s="10">
        <v>0.74531999999999943</v>
      </c>
      <c r="M626">
        <v>0.63018571428571279</v>
      </c>
      <c r="N626">
        <v>0.56733333333333047</v>
      </c>
    </row>
    <row r="627" spans="3:14" x14ac:dyDescent="0.2">
      <c r="C627">
        <f t="shared" si="19"/>
        <v>6.2299999999999116</v>
      </c>
      <c r="D627" s="9" t="e">
        <f t="shared" ca="1" si="18"/>
        <v>#NAME?</v>
      </c>
      <c r="G627">
        <v>6.2299999999999116</v>
      </c>
      <c r="H627">
        <v>0.95</v>
      </c>
      <c r="I627" s="10">
        <v>0.90460999999999936</v>
      </c>
      <c r="J627" s="10">
        <v>0.84983999999999926</v>
      </c>
      <c r="K627" s="10">
        <v>0.80545533333333297</v>
      </c>
      <c r="L627" s="10">
        <v>0.74537999999999949</v>
      </c>
      <c r="M627">
        <v>0.63034999999999852</v>
      </c>
      <c r="N627">
        <v>0.56766666666666377</v>
      </c>
    </row>
    <row r="628" spans="3:14" x14ac:dyDescent="0.2">
      <c r="C628">
        <f t="shared" si="19"/>
        <v>6.2399999999999114</v>
      </c>
      <c r="D628" s="9" t="e">
        <f t="shared" ca="1" si="18"/>
        <v>#NAME?</v>
      </c>
      <c r="G628">
        <v>6.2399999999999114</v>
      </c>
      <c r="H628">
        <v>0.95</v>
      </c>
      <c r="I628" s="10">
        <v>0.90467999999999937</v>
      </c>
      <c r="J628" s="10">
        <v>0.84991999999999923</v>
      </c>
      <c r="K628" s="10">
        <v>0.80550266666666626</v>
      </c>
      <c r="L628" s="10">
        <v>0.74543999999999944</v>
      </c>
      <c r="M628">
        <v>0.63051428571428425</v>
      </c>
      <c r="N628">
        <v>0.56799999999999706</v>
      </c>
    </row>
    <row r="629" spans="3:14" x14ac:dyDescent="0.2">
      <c r="C629">
        <f t="shared" si="19"/>
        <v>6.2499999999999112</v>
      </c>
      <c r="D629" s="9" t="e">
        <f t="shared" ca="1" si="18"/>
        <v>#NAME?</v>
      </c>
      <c r="G629">
        <v>6.2499999999999112</v>
      </c>
      <c r="H629">
        <v>0.95</v>
      </c>
      <c r="I629" s="10">
        <v>0.90474999999999939</v>
      </c>
      <c r="J629" s="10">
        <v>0.84999999999999931</v>
      </c>
      <c r="K629" s="10">
        <v>0.80554999999999966</v>
      </c>
      <c r="L629" s="10">
        <v>0.7454999999999995</v>
      </c>
      <c r="M629">
        <v>0.63067857142856998</v>
      </c>
      <c r="N629">
        <v>0.56833333333333036</v>
      </c>
    </row>
    <row r="630" spans="3:14" x14ac:dyDescent="0.2">
      <c r="C630">
        <f t="shared" si="19"/>
        <v>6.259999999999911</v>
      </c>
      <c r="D630" s="9" t="e">
        <f t="shared" ca="1" si="18"/>
        <v>#NAME?</v>
      </c>
      <c r="G630">
        <v>6.259999999999911</v>
      </c>
      <c r="H630">
        <v>0.95</v>
      </c>
      <c r="I630" s="10">
        <v>0.9048199999999994</v>
      </c>
      <c r="J630" s="10">
        <v>0.85007999999999928</v>
      </c>
      <c r="K630" s="10">
        <v>0.80559733333333294</v>
      </c>
      <c r="L630" s="10">
        <v>0.74555999999999945</v>
      </c>
      <c r="M630">
        <v>0.63084285714285571</v>
      </c>
      <c r="N630">
        <v>0.56866666666666377</v>
      </c>
    </row>
    <row r="631" spans="3:14" x14ac:dyDescent="0.2">
      <c r="C631">
        <f t="shared" si="19"/>
        <v>6.2699999999999108</v>
      </c>
      <c r="D631" s="9" t="e">
        <f t="shared" ca="1" si="18"/>
        <v>#NAME?</v>
      </c>
      <c r="G631">
        <v>6.2699999999999108</v>
      </c>
      <c r="H631">
        <v>0.95</v>
      </c>
      <c r="I631" s="10">
        <v>0.90488999999999942</v>
      </c>
      <c r="J631" s="10">
        <v>0.85015999999999925</v>
      </c>
      <c r="K631" s="10">
        <v>0.80564466666666634</v>
      </c>
      <c r="L631" s="10">
        <v>0.74561999999999951</v>
      </c>
      <c r="M631">
        <v>0.63100714285714143</v>
      </c>
      <c r="N631">
        <v>0.56899999999999706</v>
      </c>
    </row>
    <row r="632" spans="3:14" x14ac:dyDescent="0.2">
      <c r="C632">
        <f t="shared" si="19"/>
        <v>6.2799999999999105</v>
      </c>
      <c r="D632" s="9" t="e">
        <f t="shared" ca="1" si="18"/>
        <v>#NAME?</v>
      </c>
      <c r="G632">
        <v>6.2799999999999105</v>
      </c>
      <c r="H632">
        <v>0.95</v>
      </c>
      <c r="I632" s="10">
        <v>0.90495999999999943</v>
      </c>
      <c r="J632" s="10">
        <v>0.85023999999999922</v>
      </c>
      <c r="K632" s="10">
        <v>0.80569199999999963</v>
      </c>
      <c r="L632" s="10">
        <v>0.74567999999999945</v>
      </c>
      <c r="M632">
        <v>0.63117142857142716</v>
      </c>
      <c r="N632">
        <v>0.56933333333333036</v>
      </c>
    </row>
    <row r="633" spans="3:14" x14ac:dyDescent="0.2">
      <c r="C633">
        <f t="shared" si="19"/>
        <v>6.2899999999999103</v>
      </c>
      <c r="D633" s="9" t="e">
        <f t="shared" ca="1" si="18"/>
        <v>#NAME?</v>
      </c>
      <c r="G633">
        <v>6.2899999999999103</v>
      </c>
      <c r="H633">
        <v>0.95</v>
      </c>
      <c r="I633" s="10">
        <v>0.90502999999999945</v>
      </c>
      <c r="J633" s="10">
        <v>0.8503199999999993</v>
      </c>
      <c r="K633" s="10">
        <v>0.80573933333333292</v>
      </c>
      <c r="L633" s="10">
        <v>0.7457399999999994</v>
      </c>
      <c r="M633">
        <v>0.63133571428571278</v>
      </c>
      <c r="N633">
        <v>0.56966666666666366</v>
      </c>
    </row>
    <row r="634" spans="3:14" x14ac:dyDescent="0.2">
      <c r="C634">
        <f t="shared" si="19"/>
        <v>6.2999999999999101</v>
      </c>
      <c r="D634" s="9" t="e">
        <f t="shared" ca="1" si="18"/>
        <v>#NAME?</v>
      </c>
      <c r="G634">
        <v>6.2999999999999101</v>
      </c>
      <c r="H634">
        <v>0.95</v>
      </c>
      <c r="I634" s="10">
        <v>0.90509999999999935</v>
      </c>
      <c r="J634" s="10">
        <v>0.85039999999999927</v>
      </c>
      <c r="K634" s="10">
        <v>0.80578666666666632</v>
      </c>
      <c r="L634" s="10">
        <v>0.74579999999999946</v>
      </c>
      <c r="M634">
        <v>0.63149999999999851</v>
      </c>
      <c r="N634">
        <v>0.56999999999999706</v>
      </c>
    </row>
    <row r="635" spans="3:14" x14ac:dyDescent="0.2">
      <c r="C635">
        <f t="shared" si="19"/>
        <v>6.3099999999999099</v>
      </c>
      <c r="D635" s="9" t="e">
        <f t="shared" ca="1" si="18"/>
        <v>#NAME?</v>
      </c>
      <c r="G635">
        <v>6.3099999999999099</v>
      </c>
      <c r="H635">
        <v>0.95</v>
      </c>
      <c r="I635" s="10">
        <v>0.90516999999999936</v>
      </c>
      <c r="J635" s="10">
        <v>0.85047999999999924</v>
      </c>
      <c r="K635" s="10">
        <v>0.80583399999999961</v>
      </c>
      <c r="L635" s="10">
        <v>0.74585999999999941</v>
      </c>
      <c r="M635">
        <v>0.63166428571428423</v>
      </c>
      <c r="N635">
        <v>0.57033333333333036</v>
      </c>
    </row>
    <row r="636" spans="3:14" x14ac:dyDescent="0.2">
      <c r="C636">
        <f t="shared" si="19"/>
        <v>6.3199999999999097</v>
      </c>
      <c r="D636" s="9" t="e">
        <f t="shared" ca="1" si="18"/>
        <v>#NAME?</v>
      </c>
      <c r="G636">
        <v>6.3199999999999097</v>
      </c>
      <c r="H636">
        <v>0.95</v>
      </c>
      <c r="I636" s="10">
        <v>0.90523999999999938</v>
      </c>
      <c r="J636" s="10">
        <v>0.85055999999999921</v>
      </c>
      <c r="K636" s="10">
        <v>0.80588133333333289</v>
      </c>
      <c r="L636" s="10">
        <v>0.74591999999999947</v>
      </c>
      <c r="M636">
        <v>0.63182857142856996</v>
      </c>
      <c r="N636">
        <v>0.57066666666666366</v>
      </c>
    </row>
    <row r="637" spans="3:14" x14ac:dyDescent="0.2">
      <c r="C637">
        <f t="shared" si="19"/>
        <v>6.3299999999999095</v>
      </c>
      <c r="D637" s="9" t="e">
        <f t="shared" ca="1" si="18"/>
        <v>#NAME?</v>
      </c>
      <c r="G637">
        <v>6.3299999999999095</v>
      </c>
      <c r="H637">
        <v>0.95</v>
      </c>
      <c r="I637" s="10">
        <v>0.90530999999999939</v>
      </c>
      <c r="J637" s="10">
        <v>0.85063999999999929</v>
      </c>
      <c r="K637" s="10">
        <v>0.80592866666666629</v>
      </c>
      <c r="L637" s="10">
        <v>0.74597999999999942</v>
      </c>
      <c r="M637">
        <v>0.63199285714285569</v>
      </c>
      <c r="N637">
        <v>0.57099999999999695</v>
      </c>
    </row>
    <row r="638" spans="3:14" x14ac:dyDescent="0.2">
      <c r="C638">
        <f t="shared" si="19"/>
        <v>6.3399999999999093</v>
      </c>
      <c r="D638" s="9" t="e">
        <f t="shared" ca="1" si="18"/>
        <v>#NAME?</v>
      </c>
      <c r="G638">
        <v>6.3399999999999093</v>
      </c>
      <c r="H638">
        <v>0.95</v>
      </c>
      <c r="I638" s="10">
        <v>0.90537999999999941</v>
      </c>
      <c r="J638" s="10">
        <v>0.85071999999999925</v>
      </c>
      <c r="K638" s="10">
        <v>0.80597599999999958</v>
      </c>
      <c r="L638" s="10">
        <v>0.74603999999999948</v>
      </c>
      <c r="M638">
        <v>0.63215714285714142</v>
      </c>
      <c r="N638">
        <v>0.57133333333333036</v>
      </c>
    </row>
    <row r="639" spans="3:14" x14ac:dyDescent="0.2">
      <c r="C639">
        <f t="shared" si="19"/>
        <v>6.3499999999999091</v>
      </c>
      <c r="D639" s="9" t="e">
        <f t="shared" ca="1" si="18"/>
        <v>#NAME?</v>
      </c>
      <c r="G639">
        <v>6.3499999999999091</v>
      </c>
      <c r="H639">
        <v>0.95</v>
      </c>
      <c r="I639" s="10">
        <v>0.90544999999999942</v>
      </c>
      <c r="J639" s="10">
        <v>0.85079999999999922</v>
      </c>
      <c r="K639" s="10">
        <v>0.80602333333333298</v>
      </c>
      <c r="L639" s="10">
        <v>0.74609999999999943</v>
      </c>
      <c r="M639">
        <v>0.63232142857142704</v>
      </c>
      <c r="N639">
        <v>0.57166666666666366</v>
      </c>
    </row>
    <row r="640" spans="3:14" x14ac:dyDescent="0.2">
      <c r="C640">
        <f t="shared" si="19"/>
        <v>6.3599999999999088</v>
      </c>
      <c r="D640" s="9" t="e">
        <f t="shared" ca="1" si="18"/>
        <v>#NAME?</v>
      </c>
      <c r="G640">
        <v>6.3599999999999088</v>
      </c>
      <c r="H640">
        <v>0.95</v>
      </c>
      <c r="I640" s="10">
        <v>0.90551999999999944</v>
      </c>
      <c r="J640" s="10">
        <v>0.8508799999999993</v>
      </c>
      <c r="K640" s="10">
        <v>0.80607066666666627</v>
      </c>
      <c r="L640" s="10">
        <v>0.74615999999999949</v>
      </c>
      <c r="M640">
        <v>0.63248571428571276</v>
      </c>
      <c r="N640">
        <v>0.57199999999999696</v>
      </c>
    </row>
    <row r="641" spans="3:14" x14ac:dyDescent="0.2">
      <c r="C641">
        <f t="shared" si="19"/>
        <v>6.3699999999999086</v>
      </c>
      <c r="D641" s="9" t="e">
        <f t="shared" ca="1" si="18"/>
        <v>#NAME?</v>
      </c>
      <c r="G641">
        <v>6.3699999999999086</v>
      </c>
      <c r="H641">
        <v>0.95</v>
      </c>
      <c r="I641" s="10">
        <v>0.90558999999999934</v>
      </c>
      <c r="J641" s="10">
        <v>0.85095999999999927</v>
      </c>
      <c r="K641" s="10">
        <v>0.80611799999999956</v>
      </c>
      <c r="L641" s="10">
        <v>0.74621999999999944</v>
      </c>
      <c r="M641">
        <v>0.63264999999999849</v>
      </c>
      <c r="N641">
        <v>0.57233333333333025</v>
      </c>
    </row>
    <row r="642" spans="3:14" x14ac:dyDescent="0.2">
      <c r="C642">
        <f t="shared" si="19"/>
        <v>6.3799999999999084</v>
      </c>
      <c r="D642" s="9" t="e">
        <f t="shared" ca="1" si="18"/>
        <v>#NAME?</v>
      </c>
      <c r="G642">
        <v>6.3799999999999084</v>
      </c>
      <c r="H642">
        <v>0.95</v>
      </c>
      <c r="I642" s="10">
        <v>0.90565999999999935</v>
      </c>
      <c r="J642" s="10">
        <v>0.85103999999999924</v>
      </c>
      <c r="K642" s="10">
        <v>0.80616533333333296</v>
      </c>
      <c r="L642" s="10">
        <v>0.7462799999999995</v>
      </c>
      <c r="M642">
        <v>0.63281428571428422</v>
      </c>
      <c r="N642">
        <v>0.57266666666666366</v>
      </c>
    </row>
    <row r="643" spans="3:14" x14ac:dyDescent="0.2">
      <c r="C643">
        <f t="shared" si="19"/>
        <v>6.3899999999999082</v>
      </c>
      <c r="D643" s="9" t="e">
        <f t="shared" ca="1" si="18"/>
        <v>#NAME?</v>
      </c>
      <c r="G643">
        <v>6.3899999999999082</v>
      </c>
      <c r="H643">
        <v>0.95</v>
      </c>
      <c r="I643" s="10">
        <v>0.90572999999999937</v>
      </c>
      <c r="J643" s="10">
        <v>0.85111999999999921</v>
      </c>
      <c r="K643" s="10">
        <v>0.80621266666666624</v>
      </c>
      <c r="L643" s="10">
        <v>0.74633999999999945</v>
      </c>
      <c r="M643">
        <v>0.63297857142856995</v>
      </c>
      <c r="N643">
        <v>0.57299999999999696</v>
      </c>
    </row>
    <row r="644" spans="3:14" x14ac:dyDescent="0.2">
      <c r="C644">
        <f t="shared" si="19"/>
        <v>6.399999999999908</v>
      </c>
      <c r="D644" s="9" t="e">
        <f t="shared" ref="D644:D704" ca="1" si="20">smrLinInterp(C644,Int,Cint)</f>
        <v>#NAME?</v>
      </c>
      <c r="G644">
        <v>6.399999999999908</v>
      </c>
      <c r="H644">
        <v>0.95</v>
      </c>
      <c r="I644" s="10">
        <v>0.90579999999999938</v>
      </c>
      <c r="J644" s="10">
        <v>0.85119999999999929</v>
      </c>
      <c r="K644" s="10">
        <v>0.80625999999999964</v>
      </c>
      <c r="L644" s="10">
        <v>0.7463999999999994</v>
      </c>
      <c r="M644">
        <v>0.63314285714285568</v>
      </c>
      <c r="N644">
        <v>0.57333333333333025</v>
      </c>
    </row>
    <row r="645" spans="3:14" x14ac:dyDescent="0.2">
      <c r="C645">
        <f t="shared" si="19"/>
        <v>6.4099999999999078</v>
      </c>
      <c r="D645" s="9" t="e">
        <f t="shared" ca="1" si="20"/>
        <v>#NAME?</v>
      </c>
      <c r="G645">
        <v>6.4099999999999078</v>
      </c>
      <c r="H645">
        <v>0.95</v>
      </c>
      <c r="I645" s="10">
        <v>0.9058699999999994</v>
      </c>
      <c r="J645" s="10">
        <v>0.85127999999999926</v>
      </c>
      <c r="K645" s="10">
        <v>0.80630733333333293</v>
      </c>
      <c r="L645" s="10">
        <v>0.74645999999999946</v>
      </c>
      <c r="M645">
        <v>0.6333071428571414</v>
      </c>
      <c r="N645">
        <v>0.57366666666666355</v>
      </c>
    </row>
    <row r="646" spans="3:14" x14ac:dyDescent="0.2">
      <c r="C646">
        <f t="shared" ref="C646:C704" si="21">+C645+0.01</f>
        <v>6.4199999999999076</v>
      </c>
      <c r="D646" s="9" t="e">
        <f t="shared" ca="1" si="20"/>
        <v>#NAME?</v>
      </c>
      <c r="G646">
        <v>6.4199999999999076</v>
      </c>
      <c r="H646">
        <v>0.95</v>
      </c>
      <c r="I646" s="10">
        <v>0.90593999999999941</v>
      </c>
      <c r="J646" s="10">
        <v>0.85135999999999923</v>
      </c>
      <c r="K646" s="10">
        <v>0.80635466666666622</v>
      </c>
      <c r="L646" s="10">
        <v>0.74651999999999941</v>
      </c>
      <c r="M646">
        <v>0.63347142857142702</v>
      </c>
      <c r="N646">
        <v>0.57399999999999696</v>
      </c>
    </row>
    <row r="647" spans="3:14" x14ac:dyDescent="0.2">
      <c r="C647">
        <f t="shared" si="21"/>
        <v>6.4299999999999073</v>
      </c>
      <c r="D647" s="9" t="e">
        <f t="shared" ca="1" si="20"/>
        <v>#NAME?</v>
      </c>
      <c r="G647">
        <v>6.4299999999999073</v>
      </c>
      <c r="H647">
        <v>0.95</v>
      </c>
      <c r="I647" s="10">
        <v>0.90600999999999943</v>
      </c>
      <c r="J647" s="10">
        <v>0.8514399999999992</v>
      </c>
      <c r="K647" s="10">
        <v>0.80640199999999962</v>
      </c>
      <c r="L647" s="10">
        <v>0.74657999999999947</v>
      </c>
      <c r="M647">
        <v>0.63363571428571275</v>
      </c>
      <c r="N647">
        <v>0.57433333333333025</v>
      </c>
    </row>
    <row r="648" spans="3:14" x14ac:dyDescent="0.2">
      <c r="C648">
        <f t="shared" si="21"/>
        <v>6.4399999999999071</v>
      </c>
      <c r="D648" s="9" t="e">
        <f t="shared" ca="1" si="20"/>
        <v>#NAME?</v>
      </c>
      <c r="G648">
        <v>6.4399999999999071</v>
      </c>
      <c r="H648">
        <v>0.95</v>
      </c>
      <c r="I648" s="10">
        <v>0.90607999999999933</v>
      </c>
      <c r="J648" s="10">
        <v>0.85151999999999928</v>
      </c>
      <c r="K648" s="10">
        <v>0.80644933333333291</v>
      </c>
      <c r="L648" s="10">
        <v>0.74663999999999942</v>
      </c>
      <c r="M648">
        <v>0.63379999999999848</v>
      </c>
      <c r="N648">
        <v>0.57466666666666355</v>
      </c>
    </row>
    <row r="649" spans="3:14" x14ac:dyDescent="0.2">
      <c r="C649">
        <f t="shared" si="21"/>
        <v>6.4499999999999069</v>
      </c>
      <c r="D649" s="9" t="e">
        <f t="shared" ca="1" si="20"/>
        <v>#NAME?</v>
      </c>
      <c r="G649">
        <v>6.4499999999999069</v>
      </c>
      <c r="H649">
        <v>0.95</v>
      </c>
      <c r="I649" s="10">
        <v>0.90614999999999934</v>
      </c>
      <c r="J649" s="10">
        <v>0.85159999999999925</v>
      </c>
      <c r="K649" s="10">
        <v>0.80649666666666631</v>
      </c>
      <c r="L649" s="10">
        <v>0.74669999999999948</v>
      </c>
      <c r="M649">
        <v>0.6339642857142842</v>
      </c>
      <c r="N649">
        <v>0.57499999999999685</v>
      </c>
    </row>
    <row r="650" spans="3:14" x14ac:dyDescent="0.2">
      <c r="C650">
        <f t="shared" si="21"/>
        <v>6.4599999999999067</v>
      </c>
      <c r="D650" s="9" t="e">
        <f t="shared" ca="1" si="20"/>
        <v>#NAME?</v>
      </c>
      <c r="G650">
        <v>6.4599999999999067</v>
      </c>
      <c r="H650">
        <v>0.95</v>
      </c>
      <c r="I650" s="10">
        <v>0.90621999999999936</v>
      </c>
      <c r="J650" s="10">
        <v>0.85167999999999922</v>
      </c>
      <c r="K650" s="10">
        <v>0.80654399999999959</v>
      </c>
      <c r="L650" s="10">
        <v>0.74675999999999942</v>
      </c>
      <c r="M650">
        <v>0.63412857142856993</v>
      </c>
      <c r="N650">
        <v>0.57533333333333025</v>
      </c>
    </row>
    <row r="651" spans="3:14" x14ac:dyDescent="0.2">
      <c r="C651">
        <f t="shared" si="21"/>
        <v>6.4699999999999065</v>
      </c>
      <c r="D651" s="9" t="e">
        <f t="shared" ca="1" si="20"/>
        <v>#NAME?</v>
      </c>
      <c r="G651">
        <v>6.4699999999999065</v>
      </c>
      <c r="H651">
        <v>0.95</v>
      </c>
      <c r="I651" s="10">
        <v>0.90628999999999937</v>
      </c>
      <c r="J651" s="10">
        <v>0.85175999999999918</v>
      </c>
      <c r="K651" s="10">
        <v>0.80659133333333288</v>
      </c>
      <c r="L651" s="10">
        <v>0.74681999999999948</v>
      </c>
      <c r="M651">
        <v>0.63429285714285566</v>
      </c>
      <c r="N651">
        <v>0.57566666666666355</v>
      </c>
    </row>
    <row r="652" spans="3:14" x14ac:dyDescent="0.2">
      <c r="C652">
        <f t="shared" si="21"/>
        <v>6.4799999999999063</v>
      </c>
      <c r="D652" s="9" t="e">
        <f t="shared" ca="1" si="20"/>
        <v>#NAME?</v>
      </c>
      <c r="G652">
        <v>6.4799999999999063</v>
      </c>
      <c r="H652">
        <v>0.95</v>
      </c>
      <c r="I652" s="10">
        <v>0.90635999999999939</v>
      </c>
      <c r="J652" s="10">
        <v>0.85183999999999926</v>
      </c>
      <c r="K652" s="10">
        <v>0.80663866666666628</v>
      </c>
      <c r="L652" s="10">
        <v>0.74687999999999943</v>
      </c>
      <c r="M652">
        <v>0.63445714285714128</v>
      </c>
      <c r="N652">
        <v>0.57599999999999685</v>
      </c>
    </row>
    <row r="653" spans="3:14" x14ac:dyDescent="0.2">
      <c r="C653">
        <f t="shared" si="21"/>
        <v>6.4899999999999061</v>
      </c>
      <c r="D653" s="9" t="e">
        <f t="shared" ca="1" si="20"/>
        <v>#NAME?</v>
      </c>
      <c r="G653">
        <v>6.4899999999999061</v>
      </c>
      <c r="H653">
        <v>0.95</v>
      </c>
      <c r="I653" s="10">
        <v>0.9064299999999994</v>
      </c>
      <c r="J653" s="10">
        <v>0.85191999999999923</v>
      </c>
      <c r="K653" s="10">
        <v>0.80668599999999957</v>
      </c>
      <c r="L653" s="10">
        <v>0.74693999999999938</v>
      </c>
      <c r="M653">
        <v>0.634621428571427</v>
      </c>
      <c r="N653">
        <v>0.57633333333333014</v>
      </c>
    </row>
    <row r="654" spans="3:14" x14ac:dyDescent="0.2">
      <c r="C654">
        <f t="shared" si="21"/>
        <v>6.4999999999999059</v>
      </c>
      <c r="D654" s="9" t="e">
        <f t="shared" ca="1" si="20"/>
        <v>#NAME?</v>
      </c>
      <c r="G654">
        <v>6.4999999999999059</v>
      </c>
      <c r="H654">
        <v>0.95</v>
      </c>
      <c r="I654" s="10">
        <v>0.90649999999999942</v>
      </c>
      <c r="J654" s="10">
        <v>0.8519999999999992</v>
      </c>
      <c r="K654" s="10">
        <v>0.80673333333333297</v>
      </c>
      <c r="L654" s="10">
        <v>0.74699999999999944</v>
      </c>
      <c r="M654">
        <v>0.63478571428571273</v>
      </c>
      <c r="N654">
        <v>0.57666666666666355</v>
      </c>
    </row>
    <row r="655" spans="3:14" x14ac:dyDescent="0.2">
      <c r="C655">
        <f t="shared" si="21"/>
        <v>6.5099999999999056</v>
      </c>
      <c r="D655" s="9" t="e">
        <f t="shared" ca="1" si="20"/>
        <v>#NAME?</v>
      </c>
      <c r="G655">
        <v>6.5099999999999056</v>
      </c>
      <c r="H655">
        <v>0.95</v>
      </c>
      <c r="I655" s="10">
        <v>0.90656999999999932</v>
      </c>
      <c r="J655" s="10">
        <v>0.85207999999999917</v>
      </c>
      <c r="K655" s="10">
        <v>0.80678066666666626</v>
      </c>
      <c r="L655" s="10">
        <v>0.74705999999999939</v>
      </c>
      <c r="M655">
        <v>0.63494999999999846</v>
      </c>
      <c r="N655">
        <v>0.57699999999999685</v>
      </c>
    </row>
    <row r="656" spans="3:14" x14ac:dyDescent="0.2">
      <c r="C656">
        <f t="shared" si="21"/>
        <v>6.5199999999999054</v>
      </c>
      <c r="D656" s="9" t="e">
        <f t="shared" ca="1" si="20"/>
        <v>#NAME?</v>
      </c>
      <c r="G656">
        <v>6.5199999999999054</v>
      </c>
      <c r="H656">
        <v>0.95</v>
      </c>
      <c r="I656" s="10">
        <v>0.90663999999999934</v>
      </c>
      <c r="J656" s="10">
        <v>0.85215999999999925</v>
      </c>
      <c r="K656" s="10">
        <v>0.80682799999999955</v>
      </c>
      <c r="L656" s="10">
        <v>0.74711999999999945</v>
      </c>
      <c r="M656">
        <v>0.63511428571428419</v>
      </c>
      <c r="N656">
        <v>0.57733333333333015</v>
      </c>
    </row>
    <row r="657" spans="3:14" x14ac:dyDescent="0.2">
      <c r="C657">
        <f t="shared" si="21"/>
        <v>6.5299999999999052</v>
      </c>
      <c r="D657" s="9" t="e">
        <f t="shared" ca="1" si="20"/>
        <v>#NAME?</v>
      </c>
      <c r="G657">
        <v>6.5299999999999052</v>
      </c>
      <c r="H657">
        <v>0.95</v>
      </c>
      <c r="I657" s="10">
        <v>0.90670999999999935</v>
      </c>
      <c r="J657" s="10">
        <v>0.85223999999999922</v>
      </c>
      <c r="K657" s="10">
        <v>0.80687533333333294</v>
      </c>
      <c r="L657" s="10">
        <v>0.7471799999999994</v>
      </c>
      <c r="M657">
        <v>0.63527857142856992</v>
      </c>
      <c r="N657">
        <v>0.57766666666666344</v>
      </c>
    </row>
    <row r="658" spans="3:14" x14ac:dyDescent="0.2">
      <c r="C658">
        <f t="shared" si="21"/>
        <v>6.539999999999905</v>
      </c>
      <c r="D658" s="9" t="e">
        <f t="shared" ca="1" si="20"/>
        <v>#NAME?</v>
      </c>
      <c r="G658">
        <v>6.539999999999905</v>
      </c>
      <c r="H658">
        <v>0.95</v>
      </c>
      <c r="I658" s="10">
        <v>0.90677999999999936</v>
      </c>
      <c r="J658" s="10">
        <v>0.85231999999999919</v>
      </c>
      <c r="K658" s="10">
        <v>0.80692266666666623</v>
      </c>
      <c r="L658" s="10">
        <v>0.74723999999999946</v>
      </c>
      <c r="M658">
        <v>0.63544285714285564</v>
      </c>
      <c r="N658">
        <v>0.57799999999999685</v>
      </c>
    </row>
    <row r="659" spans="3:14" x14ac:dyDescent="0.2">
      <c r="C659">
        <f t="shared" si="21"/>
        <v>6.5499999999999048</v>
      </c>
      <c r="D659" s="9" t="e">
        <f t="shared" ca="1" si="20"/>
        <v>#NAME?</v>
      </c>
      <c r="G659">
        <v>6.5499999999999048</v>
      </c>
      <c r="H659">
        <v>0.95</v>
      </c>
      <c r="I659" s="10">
        <v>0.90684999999999938</v>
      </c>
      <c r="J659" s="10">
        <v>0.85239999999999927</v>
      </c>
      <c r="K659" s="10">
        <v>0.80696999999999963</v>
      </c>
      <c r="L659" s="10">
        <v>0.74729999999999941</v>
      </c>
      <c r="M659">
        <v>0.63560714285714126</v>
      </c>
      <c r="N659">
        <v>0.57833333333333015</v>
      </c>
    </row>
    <row r="660" spans="3:14" x14ac:dyDescent="0.2">
      <c r="C660">
        <f t="shared" si="21"/>
        <v>6.5599999999999046</v>
      </c>
      <c r="D660" s="9" t="e">
        <f t="shared" ca="1" si="20"/>
        <v>#NAME?</v>
      </c>
      <c r="G660">
        <v>6.5599999999999046</v>
      </c>
      <c r="H660">
        <v>0.95</v>
      </c>
      <c r="I660" s="10">
        <v>0.90691999999999939</v>
      </c>
      <c r="J660" s="10">
        <v>0.85247999999999924</v>
      </c>
      <c r="K660" s="10">
        <v>0.80701733333333292</v>
      </c>
      <c r="L660" s="10">
        <v>0.74735999999999947</v>
      </c>
      <c r="M660">
        <v>0.63577142857142699</v>
      </c>
      <c r="N660">
        <v>0.57866666666666344</v>
      </c>
    </row>
    <row r="661" spans="3:14" x14ac:dyDescent="0.2">
      <c r="C661">
        <f t="shared" si="21"/>
        <v>6.5699999999999044</v>
      </c>
      <c r="D661" s="9" t="e">
        <f t="shared" ca="1" si="20"/>
        <v>#NAME?</v>
      </c>
      <c r="G661">
        <v>6.5699999999999044</v>
      </c>
      <c r="H661">
        <v>0.95</v>
      </c>
      <c r="I661" s="10">
        <v>0.90698999999999941</v>
      </c>
      <c r="J661" s="10">
        <v>0.85255999999999921</v>
      </c>
      <c r="K661" s="10">
        <v>0.80706466666666621</v>
      </c>
      <c r="L661" s="10">
        <v>0.74741999999999942</v>
      </c>
      <c r="M661">
        <v>0.63593571428571272</v>
      </c>
      <c r="N661">
        <v>0.57899999999999674</v>
      </c>
    </row>
    <row r="662" spans="3:14" x14ac:dyDescent="0.2">
      <c r="C662">
        <f t="shared" si="21"/>
        <v>6.5799999999999041</v>
      </c>
      <c r="D662" s="9" t="e">
        <f t="shared" ca="1" si="20"/>
        <v>#NAME?</v>
      </c>
      <c r="G662">
        <v>6.5799999999999041</v>
      </c>
      <c r="H662">
        <v>0.95</v>
      </c>
      <c r="I662" s="10">
        <v>0.90705999999999931</v>
      </c>
      <c r="J662" s="10">
        <v>0.85263999999999918</v>
      </c>
      <c r="K662" s="10">
        <v>0.80711199999999961</v>
      </c>
      <c r="L662" s="10">
        <v>0.74747999999999948</v>
      </c>
      <c r="M662">
        <v>0.63609999999999844</v>
      </c>
      <c r="N662">
        <v>0.57933333333333015</v>
      </c>
    </row>
    <row r="663" spans="3:14" x14ac:dyDescent="0.2">
      <c r="C663">
        <f t="shared" si="21"/>
        <v>6.5899999999999039</v>
      </c>
      <c r="D663" s="9" t="e">
        <f t="shared" ca="1" si="20"/>
        <v>#NAME?</v>
      </c>
      <c r="G663">
        <v>6.5899999999999039</v>
      </c>
      <c r="H663">
        <v>0.95</v>
      </c>
      <c r="I663" s="10">
        <v>0.90712999999999933</v>
      </c>
      <c r="J663" s="10">
        <v>0.85271999999999926</v>
      </c>
      <c r="K663" s="10">
        <v>0.8071593333333329</v>
      </c>
      <c r="L663" s="10">
        <v>0.74753999999999943</v>
      </c>
      <c r="M663">
        <v>0.63626428571428417</v>
      </c>
      <c r="N663">
        <v>0.57966666666666344</v>
      </c>
    </row>
    <row r="664" spans="3:14" x14ac:dyDescent="0.2">
      <c r="C664">
        <f t="shared" si="21"/>
        <v>6.5999999999999037</v>
      </c>
      <c r="D664" s="9" t="e">
        <f t="shared" ca="1" si="20"/>
        <v>#NAME?</v>
      </c>
      <c r="G664">
        <v>6.5999999999999037</v>
      </c>
      <c r="H664">
        <v>0.95</v>
      </c>
      <c r="I664" s="10">
        <v>0.90719999999999934</v>
      </c>
      <c r="J664" s="10">
        <v>0.85279999999999923</v>
      </c>
      <c r="K664" s="10">
        <v>0.80720666666666629</v>
      </c>
      <c r="L664" s="10">
        <v>0.74759999999999938</v>
      </c>
      <c r="M664">
        <v>0.6364285714285699</v>
      </c>
      <c r="N664">
        <v>0.57999999999999674</v>
      </c>
    </row>
    <row r="665" spans="3:14" x14ac:dyDescent="0.2">
      <c r="C665">
        <f t="shared" si="21"/>
        <v>6.6099999999999035</v>
      </c>
      <c r="D665" s="9" t="e">
        <f t="shared" ca="1" si="20"/>
        <v>#NAME?</v>
      </c>
      <c r="G665">
        <v>6.6099999999999035</v>
      </c>
      <c r="H665">
        <v>0.95</v>
      </c>
      <c r="I665" s="10">
        <v>0.90726999999999935</v>
      </c>
      <c r="J665" s="10">
        <v>0.85287999999999919</v>
      </c>
      <c r="K665" s="10">
        <v>0.80725399999999958</v>
      </c>
      <c r="L665" s="10">
        <v>0.74765999999999944</v>
      </c>
      <c r="M665">
        <v>0.63659285714285552</v>
      </c>
      <c r="N665">
        <v>0.58032499999999687</v>
      </c>
    </row>
    <row r="666" spans="3:14" x14ac:dyDescent="0.2">
      <c r="C666">
        <f t="shared" si="21"/>
        <v>6.6199999999999033</v>
      </c>
      <c r="D666" s="9" t="e">
        <f t="shared" ca="1" si="20"/>
        <v>#NAME?</v>
      </c>
      <c r="G666">
        <v>6.6199999999999033</v>
      </c>
      <c r="H666">
        <v>0.95</v>
      </c>
      <c r="I666" s="10">
        <v>0.90733999999999937</v>
      </c>
      <c r="J666" s="10">
        <v>0.85295999999999916</v>
      </c>
      <c r="K666" s="10">
        <v>0.80730133333333287</v>
      </c>
      <c r="L666" s="10">
        <v>0.74771999999999939</v>
      </c>
      <c r="M666">
        <v>0.63675714285714125</v>
      </c>
      <c r="N666">
        <v>0.58064999999999678</v>
      </c>
    </row>
    <row r="667" spans="3:14" x14ac:dyDescent="0.2">
      <c r="C667">
        <f t="shared" si="21"/>
        <v>6.6299999999999031</v>
      </c>
      <c r="D667" s="9" t="e">
        <f t="shared" ca="1" si="20"/>
        <v>#NAME?</v>
      </c>
      <c r="G667">
        <v>6.6299999999999031</v>
      </c>
      <c r="H667">
        <v>0.95</v>
      </c>
      <c r="I667" s="10">
        <v>0.90740999999999938</v>
      </c>
      <c r="J667" s="10">
        <v>0.85303999999999924</v>
      </c>
      <c r="K667" s="10">
        <v>0.80734866666666627</v>
      </c>
      <c r="L667" s="10">
        <v>0.74777999999999945</v>
      </c>
      <c r="M667">
        <v>0.63692142857142697</v>
      </c>
      <c r="N667">
        <v>0.5809749999999968</v>
      </c>
    </row>
    <row r="668" spans="3:14" x14ac:dyDescent="0.2">
      <c r="C668">
        <f t="shared" si="21"/>
        <v>6.6399999999999029</v>
      </c>
      <c r="D668" s="9" t="e">
        <f t="shared" ca="1" si="20"/>
        <v>#NAME?</v>
      </c>
      <c r="G668">
        <v>6.6399999999999029</v>
      </c>
      <c r="H668">
        <v>0.95</v>
      </c>
      <c r="I668" s="10">
        <v>0.9074799999999994</v>
      </c>
      <c r="J668" s="10">
        <v>0.85311999999999921</v>
      </c>
      <c r="K668" s="10">
        <v>0.80739599999999956</v>
      </c>
      <c r="L668" s="10">
        <v>0.74783999999999939</v>
      </c>
      <c r="M668">
        <v>0.6370857142857127</v>
      </c>
      <c r="N668">
        <v>0.58129999999999682</v>
      </c>
    </row>
    <row r="669" spans="3:14" x14ac:dyDescent="0.2">
      <c r="C669">
        <f t="shared" si="21"/>
        <v>6.6499999999999027</v>
      </c>
      <c r="D669" s="9" t="e">
        <f t="shared" ca="1" si="20"/>
        <v>#NAME?</v>
      </c>
      <c r="G669">
        <v>6.6499999999999027</v>
      </c>
      <c r="H669">
        <v>0.95</v>
      </c>
      <c r="I669" s="10">
        <v>0.9075499999999993</v>
      </c>
      <c r="J669" s="10">
        <v>0.85319999999999918</v>
      </c>
      <c r="K669" s="10">
        <v>0.80744333333333296</v>
      </c>
      <c r="L669" s="10">
        <v>0.74789999999999945</v>
      </c>
      <c r="M669">
        <v>0.63724999999999843</v>
      </c>
      <c r="N669">
        <v>0.58162499999999684</v>
      </c>
    </row>
    <row r="670" spans="3:14" x14ac:dyDescent="0.2">
      <c r="C670">
        <f t="shared" si="21"/>
        <v>6.6599999999999024</v>
      </c>
      <c r="D670" s="9" t="e">
        <f t="shared" ca="1" si="20"/>
        <v>#NAME?</v>
      </c>
      <c r="G670">
        <v>6.6599999999999024</v>
      </c>
      <c r="H670">
        <v>0.95</v>
      </c>
      <c r="I670" s="10">
        <v>0.90761999999999932</v>
      </c>
      <c r="J670" s="10">
        <v>0.85327999999999915</v>
      </c>
      <c r="K670" s="10">
        <v>0.80749066666666625</v>
      </c>
      <c r="L670" s="10">
        <v>0.7479599999999994</v>
      </c>
      <c r="M670">
        <v>0.63741428571428416</v>
      </c>
      <c r="N670">
        <v>0.58194999999999675</v>
      </c>
    </row>
    <row r="671" spans="3:14" x14ac:dyDescent="0.2">
      <c r="C671">
        <f t="shared" si="21"/>
        <v>6.6699999999999022</v>
      </c>
      <c r="D671" s="9" t="e">
        <f t="shared" ca="1" si="20"/>
        <v>#NAME?</v>
      </c>
      <c r="G671">
        <v>6.6699999999999022</v>
      </c>
      <c r="H671">
        <v>0.95</v>
      </c>
      <c r="I671" s="10">
        <v>0.90768999999999933</v>
      </c>
      <c r="J671" s="10">
        <v>0.85335999999999923</v>
      </c>
      <c r="K671" s="10">
        <v>0.80753799999999953</v>
      </c>
      <c r="L671" s="10">
        <v>0.74801999999999946</v>
      </c>
      <c r="M671">
        <v>0.63757857142856988</v>
      </c>
      <c r="N671">
        <v>0.58227499999999677</v>
      </c>
    </row>
    <row r="672" spans="3:14" x14ac:dyDescent="0.2">
      <c r="C672">
        <f t="shared" si="21"/>
        <v>6.679999999999902</v>
      </c>
      <c r="D672" s="9" t="e">
        <f t="shared" ca="1" si="20"/>
        <v>#NAME?</v>
      </c>
      <c r="G672">
        <v>6.679999999999902</v>
      </c>
      <c r="H672">
        <v>0.95</v>
      </c>
      <c r="I672" s="10">
        <v>0.90775999999999935</v>
      </c>
      <c r="J672" s="10">
        <v>0.8534399999999992</v>
      </c>
      <c r="K672" s="10">
        <v>0.80758533333333293</v>
      </c>
      <c r="L672" s="10">
        <v>0.74807999999999941</v>
      </c>
      <c r="M672">
        <v>0.6377428571428555</v>
      </c>
      <c r="N672">
        <v>0.58259999999999679</v>
      </c>
    </row>
    <row r="673" spans="3:14" x14ac:dyDescent="0.2">
      <c r="C673">
        <f t="shared" si="21"/>
        <v>6.6899999999999018</v>
      </c>
      <c r="D673" s="9" t="e">
        <f t="shared" ca="1" si="20"/>
        <v>#NAME?</v>
      </c>
      <c r="G673">
        <v>6.6899999999999018</v>
      </c>
      <c r="H673">
        <v>0.95</v>
      </c>
      <c r="I673" s="10">
        <v>0.90782999999999936</v>
      </c>
      <c r="J673" s="10">
        <v>0.85351999999999917</v>
      </c>
      <c r="K673" s="10">
        <v>0.80763266666666622</v>
      </c>
      <c r="L673" s="10">
        <v>0.74813999999999936</v>
      </c>
      <c r="M673">
        <v>0.63790714285714123</v>
      </c>
      <c r="N673">
        <v>0.58292499999999681</v>
      </c>
    </row>
    <row r="674" spans="3:14" x14ac:dyDescent="0.2">
      <c r="C674">
        <f t="shared" si="21"/>
        <v>6.6999999999999016</v>
      </c>
      <c r="D674" s="9" t="e">
        <f t="shared" ca="1" si="20"/>
        <v>#NAME?</v>
      </c>
      <c r="G674">
        <v>6.6999999999999016</v>
      </c>
      <c r="H674">
        <v>0.95</v>
      </c>
      <c r="I674" s="10">
        <v>0.90789999999999937</v>
      </c>
      <c r="J674" s="10">
        <v>0.85359999999999925</v>
      </c>
      <c r="K674" s="10">
        <v>0.80767999999999962</v>
      </c>
      <c r="L674" s="10">
        <v>0.74819999999999942</v>
      </c>
      <c r="M674">
        <v>0.63807142857142696</v>
      </c>
      <c r="N674">
        <v>0.58324999999999683</v>
      </c>
    </row>
    <row r="675" spans="3:14" x14ac:dyDescent="0.2">
      <c r="C675">
        <f t="shared" si="21"/>
        <v>6.7099999999999014</v>
      </c>
      <c r="D675" s="9" t="e">
        <f t="shared" ca="1" si="20"/>
        <v>#NAME?</v>
      </c>
      <c r="G675">
        <v>6.7099999999999014</v>
      </c>
      <c r="H675">
        <v>0.95</v>
      </c>
      <c r="I675" s="10">
        <v>0.90796999999999939</v>
      </c>
      <c r="J675" s="10">
        <v>0.85367999999999922</v>
      </c>
      <c r="K675" s="10">
        <v>0.80772733333333291</v>
      </c>
      <c r="L675" s="10">
        <v>0.74825999999999937</v>
      </c>
      <c r="M675">
        <v>0.63823571428571269</v>
      </c>
      <c r="N675">
        <v>0.58357499999999674</v>
      </c>
    </row>
    <row r="676" spans="3:14" x14ac:dyDescent="0.2">
      <c r="C676">
        <f t="shared" si="21"/>
        <v>6.7199999999999012</v>
      </c>
      <c r="D676" s="9" t="e">
        <f t="shared" ca="1" si="20"/>
        <v>#NAME?</v>
      </c>
      <c r="G676">
        <v>6.7199999999999012</v>
      </c>
      <c r="H676">
        <v>0.95</v>
      </c>
      <c r="I676" s="10">
        <v>0.90803999999999929</v>
      </c>
      <c r="J676" s="10">
        <v>0.85375999999999919</v>
      </c>
      <c r="K676" s="10">
        <v>0.8077746666666662</v>
      </c>
      <c r="L676" s="10">
        <v>0.74831999999999943</v>
      </c>
      <c r="M676">
        <v>0.63839999999999841</v>
      </c>
      <c r="N676">
        <v>0.58389999999999675</v>
      </c>
    </row>
    <row r="677" spans="3:14" x14ac:dyDescent="0.2">
      <c r="C677">
        <f t="shared" si="21"/>
        <v>6.729999999999901</v>
      </c>
      <c r="D677" s="9" t="e">
        <f t="shared" ca="1" si="20"/>
        <v>#NAME?</v>
      </c>
      <c r="G677">
        <v>6.729999999999901</v>
      </c>
      <c r="H677">
        <v>0.95</v>
      </c>
      <c r="I677" s="10">
        <v>0.90810999999999931</v>
      </c>
      <c r="J677" s="10">
        <v>0.85383999999999916</v>
      </c>
      <c r="K677" s="10">
        <v>0.8078219999999996</v>
      </c>
      <c r="L677" s="10">
        <v>0.74837999999999938</v>
      </c>
      <c r="M677">
        <v>0.63856428571428414</v>
      </c>
      <c r="N677">
        <v>0.58422499999999677</v>
      </c>
    </row>
    <row r="678" spans="3:14" x14ac:dyDescent="0.2">
      <c r="C678">
        <f t="shared" si="21"/>
        <v>6.7399999999999007</v>
      </c>
      <c r="D678" s="9" t="e">
        <f t="shared" ca="1" si="20"/>
        <v>#NAME?</v>
      </c>
      <c r="G678">
        <v>6.7399999999999007</v>
      </c>
      <c r="H678">
        <v>0.95</v>
      </c>
      <c r="I678" s="10">
        <v>0.90817999999999932</v>
      </c>
      <c r="J678" s="10">
        <v>0.85391999999999924</v>
      </c>
      <c r="K678" s="10">
        <v>0.80786933333333288</v>
      </c>
      <c r="L678" s="10">
        <v>0.74843999999999944</v>
      </c>
      <c r="M678">
        <v>0.63872857142856976</v>
      </c>
      <c r="N678">
        <v>0.58454999999999679</v>
      </c>
    </row>
    <row r="679" spans="3:14" x14ac:dyDescent="0.2">
      <c r="C679">
        <f t="shared" si="21"/>
        <v>6.7499999999999005</v>
      </c>
      <c r="D679" s="9" t="e">
        <f t="shared" ca="1" si="20"/>
        <v>#NAME?</v>
      </c>
      <c r="G679">
        <v>6.7499999999999005</v>
      </c>
      <c r="H679">
        <v>0.95</v>
      </c>
      <c r="I679" s="10">
        <v>0.90824999999999934</v>
      </c>
      <c r="J679" s="10">
        <v>0.8539999999999992</v>
      </c>
      <c r="K679" s="10">
        <v>0.80791666666666628</v>
      </c>
      <c r="L679" s="10">
        <v>0.74849999999999939</v>
      </c>
      <c r="M679">
        <v>0.63889285714285549</v>
      </c>
      <c r="N679">
        <v>0.5848749999999967</v>
      </c>
    </row>
    <row r="680" spans="3:14" x14ac:dyDescent="0.2">
      <c r="C680">
        <f t="shared" si="21"/>
        <v>6.7599999999999003</v>
      </c>
      <c r="D680" s="9" t="e">
        <f t="shared" ca="1" si="20"/>
        <v>#NAME?</v>
      </c>
      <c r="G680">
        <v>6.7599999999999003</v>
      </c>
      <c r="H680">
        <v>0.95</v>
      </c>
      <c r="I680" s="10">
        <v>0.90831999999999935</v>
      </c>
      <c r="J680" s="10">
        <v>0.85407999999999917</v>
      </c>
      <c r="K680" s="10">
        <v>0.80796399999999957</v>
      </c>
      <c r="L680" s="10">
        <v>0.74855999999999945</v>
      </c>
      <c r="M680">
        <v>0.63905714285714121</v>
      </c>
      <c r="N680">
        <v>0.58519999999999672</v>
      </c>
    </row>
    <row r="681" spans="3:14" x14ac:dyDescent="0.2">
      <c r="C681">
        <f t="shared" si="21"/>
        <v>6.7699999999999001</v>
      </c>
      <c r="D681" s="9" t="e">
        <f t="shared" ca="1" si="20"/>
        <v>#NAME?</v>
      </c>
      <c r="G681">
        <v>6.7699999999999001</v>
      </c>
      <c r="H681">
        <v>0.95</v>
      </c>
      <c r="I681" s="10">
        <v>0.90838999999999936</v>
      </c>
      <c r="J681" s="10">
        <v>0.85415999999999914</v>
      </c>
      <c r="K681" s="10">
        <v>0.80801133333333286</v>
      </c>
      <c r="L681" s="10">
        <v>0.7486199999999994</v>
      </c>
      <c r="M681">
        <v>0.63922142857142694</v>
      </c>
      <c r="N681">
        <v>0.58552499999999674</v>
      </c>
    </row>
    <row r="682" spans="3:14" x14ac:dyDescent="0.2">
      <c r="C682">
        <f t="shared" si="21"/>
        <v>6.7799999999998999</v>
      </c>
      <c r="D682" s="9" t="e">
        <f t="shared" ca="1" si="20"/>
        <v>#NAME?</v>
      </c>
      <c r="G682">
        <v>6.7799999999998999</v>
      </c>
      <c r="H682">
        <v>0.95</v>
      </c>
      <c r="I682" s="10">
        <v>0.90845999999999938</v>
      </c>
      <c r="J682" s="10">
        <v>0.85423999999999922</v>
      </c>
      <c r="K682" s="10">
        <v>0.80805866666666626</v>
      </c>
      <c r="L682" s="10">
        <v>0.74867999999999935</v>
      </c>
      <c r="M682">
        <v>0.63938571428571267</v>
      </c>
      <c r="N682">
        <v>0.58584999999999676</v>
      </c>
    </row>
    <row r="683" spans="3:14" x14ac:dyDescent="0.2">
      <c r="C683">
        <f t="shared" si="21"/>
        <v>6.7899999999998997</v>
      </c>
      <c r="D683" s="9" t="e">
        <f t="shared" ca="1" si="20"/>
        <v>#NAME?</v>
      </c>
      <c r="G683">
        <v>6.7899999999998997</v>
      </c>
      <c r="H683">
        <v>0.95</v>
      </c>
      <c r="I683" s="10">
        <v>0.90852999999999928</v>
      </c>
      <c r="J683" s="10">
        <v>0.85431999999999919</v>
      </c>
      <c r="K683" s="10">
        <v>0.80810599999999955</v>
      </c>
      <c r="L683" s="10">
        <v>0.74873999999999941</v>
      </c>
      <c r="M683">
        <v>0.6395499999999984</v>
      </c>
      <c r="N683">
        <v>0.58617499999999667</v>
      </c>
    </row>
    <row r="684" spans="3:14" x14ac:dyDescent="0.2">
      <c r="C684">
        <f t="shared" si="21"/>
        <v>6.7999999999998995</v>
      </c>
      <c r="D684" s="9" t="e">
        <f t="shared" ca="1" si="20"/>
        <v>#NAME?</v>
      </c>
      <c r="G684">
        <v>6.7999999999998995</v>
      </c>
      <c r="H684">
        <v>0.95</v>
      </c>
      <c r="I684" s="10">
        <v>0.9085999999999993</v>
      </c>
      <c r="J684" s="10">
        <v>0.85439999999999916</v>
      </c>
      <c r="K684" s="10">
        <v>0.80815333333333295</v>
      </c>
      <c r="L684" s="10">
        <v>0.74879999999999936</v>
      </c>
      <c r="M684">
        <v>0.63971428571428413</v>
      </c>
      <c r="N684">
        <v>0.58649999999999669</v>
      </c>
    </row>
    <row r="685" spans="3:14" x14ac:dyDescent="0.2">
      <c r="C685">
        <f t="shared" si="21"/>
        <v>6.8099999999998992</v>
      </c>
      <c r="D685" s="9" t="e">
        <f t="shared" ca="1" si="20"/>
        <v>#NAME?</v>
      </c>
      <c r="G685">
        <v>6.8099999999998992</v>
      </c>
      <c r="H685">
        <v>0.95</v>
      </c>
      <c r="I685" s="10">
        <v>0.90866999999999931</v>
      </c>
      <c r="J685" s="10">
        <v>0.85447999999999913</v>
      </c>
      <c r="K685" s="10">
        <v>0.80820066666666623</v>
      </c>
      <c r="L685" s="10">
        <v>0.74885999999999942</v>
      </c>
      <c r="M685">
        <v>0.63987857142856974</v>
      </c>
      <c r="N685">
        <v>0.58682499999999671</v>
      </c>
    </row>
    <row r="686" spans="3:14" x14ac:dyDescent="0.2">
      <c r="C686">
        <f t="shared" si="21"/>
        <v>6.819999999999899</v>
      </c>
      <c r="D686" s="9" t="e">
        <f t="shared" ca="1" si="20"/>
        <v>#NAME?</v>
      </c>
      <c r="G686">
        <v>6.819999999999899</v>
      </c>
      <c r="H686">
        <v>0.95</v>
      </c>
      <c r="I686" s="10">
        <v>0.90873999999999933</v>
      </c>
      <c r="J686" s="10">
        <v>0.85455999999999921</v>
      </c>
      <c r="K686" s="10">
        <v>0.80824799999999952</v>
      </c>
      <c r="L686" s="10">
        <v>0.74891999999999936</v>
      </c>
      <c r="M686">
        <v>0.64004285714285547</v>
      </c>
      <c r="N686">
        <v>0.58714999999999673</v>
      </c>
    </row>
    <row r="687" spans="3:14" x14ac:dyDescent="0.2">
      <c r="C687">
        <f t="shared" si="21"/>
        <v>6.8299999999998988</v>
      </c>
      <c r="D687" s="9" t="e">
        <f t="shared" ca="1" si="20"/>
        <v>#NAME?</v>
      </c>
      <c r="G687">
        <v>6.8299999999998988</v>
      </c>
      <c r="H687">
        <v>0.95</v>
      </c>
      <c r="I687" s="10">
        <v>0.90880999999999934</v>
      </c>
      <c r="J687" s="10">
        <v>0.85463999999999918</v>
      </c>
      <c r="K687" s="10">
        <v>0.80829533333333292</v>
      </c>
      <c r="L687" s="10">
        <v>0.74897999999999942</v>
      </c>
      <c r="M687">
        <v>0.6402071428571412</v>
      </c>
      <c r="N687">
        <v>0.58747499999999664</v>
      </c>
    </row>
    <row r="688" spans="3:14" x14ac:dyDescent="0.2">
      <c r="C688">
        <f t="shared" si="21"/>
        <v>6.8399999999998986</v>
      </c>
      <c r="D688" s="9" t="e">
        <f t="shared" ca="1" si="20"/>
        <v>#NAME?</v>
      </c>
      <c r="G688">
        <v>6.8399999999998986</v>
      </c>
      <c r="H688">
        <v>0.95</v>
      </c>
      <c r="I688" s="10">
        <v>0.90887999999999936</v>
      </c>
      <c r="J688" s="10">
        <v>0.85471999999999915</v>
      </c>
      <c r="K688" s="10">
        <v>0.80834266666666621</v>
      </c>
      <c r="L688" s="10">
        <v>0.74903999999999937</v>
      </c>
      <c r="M688">
        <v>0.64037142857142693</v>
      </c>
      <c r="N688">
        <v>0.58779999999999666</v>
      </c>
    </row>
    <row r="689" spans="3:14" x14ac:dyDescent="0.2">
      <c r="C689">
        <f t="shared" si="21"/>
        <v>6.8499999999998984</v>
      </c>
      <c r="D689" s="9" t="e">
        <f t="shared" ca="1" si="20"/>
        <v>#NAME?</v>
      </c>
      <c r="G689">
        <v>6.8499999999998984</v>
      </c>
      <c r="H689">
        <v>0.95</v>
      </c>
      <c r="I689" s="10">
        <v>0.90894999999999937</v>
      </c>
      <c r="J689" s="10">
        <v>0.85479999999999912</v>
      </c>
      <c r="K689" s="10">
        <v>0.80838999999999961</v>
      </c>
      <c r="L689" s="10">
        <v>0.74909999999999943</v>
      </c>
      <c r="M689">
        <v>0.64053571428571265</v>
      </c>
      <c r="N689">
        <v>0.58812499999999668</v>
      </c>
    </row>
    <row r="690" spans="3:14" x14ac:dyDescent="0.2">
      <c r="C690">
        <f t="shared" si="21"/>
        <v>6.8599999999998982</v>
      </c>
      <c r="D690" s="9" t="e">
        <f t="shared" ca="1" si="20"/>
        <v>#NAME?</v>
      </c>
      <c r="G690">
        <v>6.8599999999998982</v>
      </c>
      <c r="H690">
        <v>0.95</v>
      </c>
      <c r="I690" s="10">
        <v>0.90901999999999927</v>
      </c>
      <c r="J690" s="10">
        <v>0.8548799999999992</v>
      </c>
      <c r="K690" s="10">
        <v>0.8084373333333329</v>
      </c>
      <c r="L690" s="10">
        <v>0.74915999999999938</v>
      </c>
      <c r="M690">
        <v>0.64069999999999838</v>
      </c>
      <c r="N690">
        <v>0.5884499999999967</v>
      </c>
    </row>
    <row r="691" spans="3:14" x14ac:dyDescent="0.2">
      <c r="C691">
        <f t="shared" si="21"/>
        <v>6.869999999999898</v>
      </c>
      <c r="D691" s="9" t="e">
        <f t="shared" ca="1" si="20"/>
        <v>#NAME?</v>
      </c>
      <c r="G691">
        <v>6.869999999999898</v>
      </c>
      <c r="H691">
        <v>0.95</v>
      </c>
      <c r="I691" s="10">
        <v>0.90908999999999929</v>
      </c>
      <c r="J691" s="10">
        <v>0.85495999999999917</v>
      </c>
      <c r="K691" s="10">
        <v>0.80848466666666619</v>
      </c>
      <c r="L691" s="10">
        <v>0.74921999999999944</v>
      </c>
      <c r="M691">
        <v>0.640864285714284</v>
      </c>
      <c r="N691">
        <v>0.58877499999999661</v>
      </c>
    </row>
    <row r="692" spans="3:14" x14ac:dyDescent="0.2">
      <c r="C692">
        <f t="shared" si="21"/>
        <v>6.8799999999998978</v>
      </c>
      <c r="D692" s="9" t="e">
        <f t="shared" ca="1" si="20"/>
        <v>#NAME?</v>
      </c>
      <c r="G692">
        <v>6.8799999999998978</v>
      </c>
      <c r="H692">
        <v>0.95</v>
      </c>
      <c r="I692" s="10">
        <v>0.9091599999999993</v>
      </c>
      <c r="J692" s="10">
        <v>0.85503999999999913</v>
      </c>
      <c r="K692" s="10">
        <v>0.80853199999999958</v>
      </c>
      <c r="L692" s="10">
        <v>0.74927999999999939</v>
      </c>
      <c r="M692">
        <v>0.64102857142856973</v>
      </c>
      <c r="N692">
        <v>0.58909999999999663</v>
      </c>
    </row>
    <row r="693" spans="3:14" x14ac:dyDescent="0.2">
      <c r="C693">
        <f t="shared" si="21"/>
        <v>6.8899999999998975</v>
      </c>
      <c r="D693" s="9" t="e">
        <f t="shared" ca="1" si="20"/>
        <v>#NAME?</v>
      </c>
      <c r="G693">
        <v>6.8899999999998975</v>
      </c>
      <c r="H693">
        <v>0.95</v>
      </c>
      <c r="I693" s="10">
        <v>0.90922999999999932</v>
      </c>
      <c r="J693" s="10">
        <v>0.85511999999999921</v>
      </c>
      <c r="K693" s="10">
        <v>0.80857933333333287</v>
      </c>
      <c r="L693" s="10">
        <v>0.74933999999999934</v>
      </c>
      <c r="M693">
        <v>0.64119285714285545</v>
      </c>
      <c r="N693">
        <v>0.58942499999999665</v>
      </c>
    </row>
    <row r="694" spans="3:14" x14ac:dyDescent="0.2">
      <c r="C694">
        <f t="shared" si="21"/>
        <v>6.8999999999998973</v>
      </c>
      <c r="D694" s="9" t="e">
        <f t="shared" ca="1" si="20"/>
        <v>#NAME?</v>
      </c>
      <c r="G694">
        <v>6.8999999999998973</v>
      </c>
      <c r="H694">
        <v>0.95</v>
      </c>
      <c r="I694" s="10">
        <v>0.90929999999999933</v>
      </c>
      <c r="J694" s="10">
        <v>0.85519999999999918</v>
      </c>
      <c r="K694" s="10">
        <v>0.80862666666666627</v>
      </c>
      <c r="L694" s="10">
        <v>0.7493999999999994</v>
      </c>
      <c r="M694">
        <v>0.64135714285714118</v>
      </c>
      <c r="N694">
        <v>0.58974999999999667</v>
      </c>
    </row>
    <row r="695" spans="3:14" x14ac:dyDescent="0.2">
      <c r="C695">
        <f t="shared" si="21"/>
        <v>6.9099999999998971</v>
      </c>
      <c r="D695" s="9" t="e">
        <f t="shared" ca="1" si="20"/>
        <v>#NAME?</v>
      </c>
      <c r="G695">
        <v>6.9099999999998971</v>
      </c>
      <c r="H695">
        <v>0.95</v>
      </c>
      <c r="I695" s="10">
        <v>0.90936999999999935</v>
      </c>
      <c r="J695" s="10">
        <v>0.85527999999999915</v>
      </c>
      <c r="K695" s="10">
        <v>0.80867399999999956</v>
      </c>
      <c r="L695" s="10">
        <v>0.74945999999999935</v>
      </c>
      <c r="M695">
        <v>0.64152142857142691</v>
      </c>
      <c r="N695">
        <v>0.59007499999999657</v>
      </c>
    </row>
    <row r="696" spans="3:14" x14ac:dyDescent="0.2">
      <c r="C696">
        <f t="shared" si="21"/>
        <v>6.9199999999998969</v>
      </c>
      <c r="D696" s="9" t="e">
        <f t="shared" ca="1" si="20"/>
        <v>#NAME?</v>
      </c>
      <c r="G696">
        <v>6.9199999999998969</v>
      </c>
      <c r="H696">
        <v>0.95</v>
      </c>
      <c r="I696" s="10">
        <v>0.90943999999999936</v>
      </c>
      <c r="J696" s="10">
        <v>0.85535999999999912</v>
      </c>
      <c r="K696" s="10">
        <v>0.80872133333333285</v>
      </c>
      <c r="L696" s="10">
        <v>0.74951999999999941</v>
      </c>
      <c r="M696">
        <v>0.64168571428571264</v>
      </c>
      <c r="N696">
        <v>0.59039999999999659</v>
      </c>
    </row>
    <row r="697" spans="3:14" x14ac:dyDescent="0.2">
      <c r="C697">
        <f t="shared" si="21"/>
        <v>6.9299999999998967</v>
      </c>
      <c r="D697" s="9" t="e">
        <f t="shared" ca="1" si="20"/>
        <v>#NAME?</v>
      </c>
      <c r="G697">
        <v>6.9299999999998967</v>
      </c>
      <c r="H697">
        <v>0.95</v>
      </c>
      <c r="I697" s="10">
        <v>0.90950999999999926</v>
      </c>
      <c r="J697" s="10">
        <v>0.8554399999999992</v>
      </c>
      <c r="K697" s="10">
        <v>0.80876866666666625</v>
      </c>
      <c r="L697" s="10">
        <v>0.74957999999999936</v>
      </c>
      <c r="M697">
        <v>0.64184999999999837</v>
      </c>
      <c r="N697">
        <v>0.59072499999999661</v>
      </c>
    </row>
    <row r="698" spans="3:14" x14ac:dyDescent="0.2">
      <c r="C698">
        <f t="shared" si="21"/>
        <v>6.9399999999998965</v>
      </c>
      <c r="D698" s="9" t="e">
        <f t="shared" ca="1" si="20"/>
        <v>#NAME?</v>
      </c>
      <c r="G698">
        <v>6.9399999999998965</v>
      </c>
      <c r="H698">
        <v>0.95</v>
      </c>
      <c r="I698" s="10">
        <v>0.90957999999999928</v>
      </c>
      <c r="J698" s="10">
        <v>0.85551999999999917</v>
      </c>
      <c r="K698" s="10">
        <v>0.80881599999999954</v>
      </c>
      <c r="L698" s="10">
        <v>0.74963999999999942</v>
      </c>
      <c r="M698">
        <v>0.64201428571428398</v>
      </c>
      <c r="N698">
        <v>0.59104999999999663</v>
      </c>
    </row>
    <row r="699" spans="3:14" x14ac:dyDescent="0.2">
      <c r="C699">
        <f t="shared" si="21"/>
        <v>6.9499999999998963</v>
      </c>
      <c r="D699" s="9" t="e">
        <f t="shared" ca="1" si="20"/>
        <v>#NAME?</v>
      </c>
      <c r="G699">
        <v>6.9499999999998963</v>
      </c>
      <c r="H699">
        <v>0.95</v>
      </c>
      <c r="I699" s="10">
        <v>0.90964999999999929</v>
      </c>
      <c r="J699" s="10">
        <v>0.85559999999999914</v>
      </c>
      <c r="K699" s="10">
        <v>0.80886333333333293</v>
      </c>
      <c r="L699" s="10">
        <v>0.74969999999999937</v>
      </c>
      <c r="M699">
        <v>0.64217857142856971</v>
      </c>
      <c r="N699">
        <v>0.59137499999999665</v>
      </c>
    </row>
    <row r="700" spans="3:14" x14ac:dyDescent="0.2">
      <c r="C700">
        <f t="shared" si="21"/>
        <v>6.959999999999896</v>
      </c>
      <c r="D700" s="9" t="e">
        <f t="shared" ca="1" si="20"/>
        <v>#NAME?</v>
      </c>
      <c r="G700">
        <v>6.959999999999896</v>
      </c>
      <c r="H700">
        <v>0.95</v>
      </c>
      <c r="I700" s="10">
        <v>0.90971999999999931</v>
      </c>
      <c r="J700" s="10">
        <v>0.85567999999999911</v>
      </c>
      <c r="K700" s="10">
        <v>0.80891066666666622</v>
      </c>
      <c r="L700" s="10">
        <v>0.74975999999999943</v>
      </c>
      <c r="M700">
        <v>0.64234285714285544</v>
      </c>
      <c r="N700">
        <v>0.59169999999999656</v>
      </c>
    </row>
    <row r="701" spans="3:14" x14ac:dyDescent="0.2">
      <c r="C701">
        <f t="shared" si="21"/>
        <v>6.9699999999998958</v>
      </c>
      <c r="D701" s="9" t="e">
        <f t="shared" ca="1" si="20"/>
        <v>#NAME?</v>
      </c>
      <c r="G701">
        <v>6.9699999999998958</v>
      </c>
      <c r="H701">
        <v>0.95</v>
      </c>
      <c r="I701" s="10">
        <v>0.90978999999999932</v>
      </c>
      <c r="J701" s="10">
        <v>0.85575999999999919</v>
      </c>
      <c r="K701" s="10">
        <v>0.80895799999999951</v>
      </c>
      <c r="L701" s="10">
        <v>0.74981999999999938</v>
      </c>
      <c r="M701">
        <v>0.64250714285714117</v>
      </c>
      <c r="N701">
        <v>0.59202499999999658</v>
      </c>
    </row>
    <row r="702" spans="3:14" x14ac:dyDescent="0.2">
      <c r="C702">
        <f t="shared" si="21"/>
        <v>6.9799999999998956</v>
      </c>
      <c r="D702" s="9" t="e">
        <f t="shared" ca="1" si="20"/>
        <v>#NAME?</v>
      </c>
      <c r="G702">
        <v>6.9799999999998956</v>
      </c>
      <c r="H702">
        <v>0.95</v>
      </c>
      <c r="I702" s="10">
        <v>0.90985999999999934</v>
      </c>
      <c r="J702" s="10">
        <v>0.85583999999999916</v>
      </c>
      <c r="K702" s="10">
        <v>0.80900533333333291</v>
      </c>
      <c r="L702" s="10">
        <v>0.74987999999999932</v>
      </c>
      <c r="M702">
        <v>0.64267142857142689</v>
      </c>
      <c r="N702">
        <v>0.5923499999999966</v>
      </c>
    </row>
    <row r="703" spans="3:14" x14ac:dyDescent="0.2">
      <c r="C703">
        <f t="shared" si="21"/>
        <v>6.9899999999998954</v>
      </c>
      <c r="D703" s="9" t="e">
        <f t="shared" ca="1" si="20"/>
        <v>#NAME?</v>
      </c>
      <c r="G703">
        <v>6.9899999999998954</v>
      </c>
      <c r="H703">
        <v>0.95</v>
      </c>
      <c r="I703" s="10">
        <v>0.90992999999999935</v>
      </c>
      <c r="J703" s="10">
        <v>0.85591999999999913</v>
      </c>
      <c r="K703" s="10">
        <v>0.8090526666666662</v>
      </c>
      <c r="L703" s="10">
        <v>0.74993999999999938</v>
      </c>
      <c r="M703">
        <v>0.64283571428571262</v>
      </c>
      <c r="N703">
        <v>0.59267499999999662</v>
      </c>
    </row>
    <row r="704" spans="3:14" x14ac:dyDescent="0.2">
      <c r="C704">
        <f t="shared" si="21"/>
        <v>6.9999999999998952</v>
      </c>
      <c r="D704" s="9" t="e">
        <f t="shared" ca="1" si="20"/>
        <v>#NAME?</v>
      </c>
      <c r="G704">
        <v>6.9999999999998952</v>
      </c>
      <c r="H704">
        <v>0.95</v>
      </c>
      <c r="I704" s="10">
        <v>0.90999999999999925</v>
      </c>
      <c r="J704" s="10">
        <v>0.85599999999999909</v>
      </c>
      <c r="K704" s="10">
        <v>0.8090999999999996</v>
      </c>
      <c r="L704" s="10">
        <v>0.74999999999999933</v>
      </c>
      <c r="M704">
        <v>0.64299999999999824</v>
      </c>
      <c r="N704">
        <v>0.59299999999999653</v>
      </c>
    </row>
  </sheetData>
  <sheetProtection algorithmName="SHA-512" hashValue="82HybWYviw1gW9+Iuda5JHWsTRlmmEFEOgTvrjxj0rkVzWMGNQ/+hu7tfw9gzaC+FlzoQH83sxsaKQSDlZayFg==" saltValue="FFc/gAXQP3tSEqHqJrxizQ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7"/>
  <sheetViews>
    <sheetView workbookViewId="0">
      <selection activeCell="C16" sqref="C16:Q17"/>
    </sheetView>
  </sheetViews>
  <sheetFormatPr defaultRowHeight="12.75" x14ac:dyDescent="0.2"/>
  <cols>
    <col min="2" max="2" width="12.5703125" bestFit="1" customWidth="1"/>
    <col min="3" max="3" width="5.7109375" customWidth="1"/>
    <col min="4" max="4" width="6.7109375" customWidth="1"/>
    <col min="5" max="15" width="6.5703125" bestFit="1" customWidth="1"/>
    <col min="16" max="17" width="7.140625" bestFit="1" customWidth="1"/>
    <col min="18" max="18" width="9" customWidth="1"/>
  </cols>
  <sheetData>
    <row r="1" spans="1:18" x14ac:dyDescent="0.2">
      <c r="D1" t="s">
        <v>14</v>
      </c>
    </row>
    <row r="2" spans="1:18" x14ac:dyDescent="0.2">
      <c r="B2" t="s">
        <v>15</v>
      </c>
    </row>
    <row r="4" spans="1:18" x14ac:dyDescent="0.2">
      <c r="A4" t="s">
        <v>16</v>
      </c>
      <c r="B4" t="s">
        <v>17</v>
      </c>
      <c r="C4">
        <v>0</v>
      </c>
      <c r="D4" s="9">
        <v>0.3</v>
      </c>
      <c r="E4" s="9">
        <v>0.5</v>
      </c>
      <c r="F4" s="9">
        <v>0.75</v>
      </c>
      <c r="G4" s="9">
        <v>1</v>
      </c>
      <c r="H4" s="9">
        <v>1.25</v>
      </c>
      <c r="I4" s="9">
        <v>1.5</v>
      </c>
      <c r="J4" s="9">
        <v>1.75</v>
      </c>
      <c r="K4" s="9">
        <v>2</v>
      </c>
      <c r="L4" s="9">
        <v>2.5</v>
      </c>
      <c r="M4" s="9">
        <v>3</v>
      </c>
      <c r="N4" s="9">
        <v>4</v>
      </c>
      <c r="O4" s="9">
        <v>5</v>
      </c>
      <c r="P4" s="9">
        <v>6</v>
      </c>
      <c r="Q4" s="9">
        <v>7</v>
      </c>
      <c r="R4" t="s">
        <v>18</v>
      </c>
    </row>
    <row r="5" spans="1:18" x14ac:dyDescent="0.2">
      <c r="B5" t="s">
        <v>19</v>
      </c>
      <c r="C5">
        <v>0</v>
      </c>
      <c r="D5" s="9">
        <v>1E-3</v>
      </c>
      <c r="E5" s="9">
        <v>0.4</v>
      </c>
      <c r="F5" s="9">
        <v>0.6</v>
      </c>
      <c r="G5" s="9">
        <v>0.7</v>
      </c>
      <c r="H5" s="9">
        <v>0.76500000000000001</v>
      </c>
      <c r="I5" s="9">
        <v>0.8</v>
      </c>
      <c r="J5" s="9">
        <v>0.82799999999999996</v>
      </c>
      <c r="K5" s="9">
        <v>0.85</v>
      </c>
      <c r="L5" s="9">
        <v>0.88</v>
      </c>
      <c r="M5" s="9">
        <v>0.9</v>
      </c>
      <c r="N5" s="9">
        <v>0.92500000000000004</v>
      </c>
      <c r="O5" s="9">
        <v>0.94</v>
      </c>
      <c r="P5" s="9">
        <v>0.95</v>
      </c>
      <c r="Q5" s="9">
        <v>0.95</v>
      </c>
    </row>
    <row r="6" spans="1:18" x14ac:dyDescent="0.2">
      <c r="A6" t="s">
        <v>20</v>
      </c>
      <c r="B6" t="s">
        <v>17</v>
      </c>
      <c r="C6">
        <v>0</v>
      </c>
      <c r="D6" s="9">
        <v>0.4</v>
      </c>
      <c r="E6" s="9">
        <v>0.75</v>
      </c>
      <c r="F6" s="9">
        <v>1</v>
      </c>
      <c r="G6" s="9">
        <v>1.25</v>
      </c>
      <c r="H6" s="9">
        <v>1.5</v>
      </c>
      <c r="I6" s="9">
        <v>2</v>
      </c>
      <c r="J6" s="9">
        <v>2.5</v>
      </c>
      <c r="K6" s="9">
        <v>3</v>
      </c>
      <c r="L6" s="9">
        <v>3.5</v>
      </c>
      <c r="M6" s="9">
        <v>4</v>
      </c>
      <c r="N6" s="9">
        <v>5</v>
      </c>
      <c r="O6" s="9">
        <v>6</v>
      </c>
      <c r="P6" s="9">
        <v>7</v>
      </c>
      <c r="Q6" s="9">
        <v>7.5</v>
      </c>
    </row>
    <row r="7" spans="1:18" x14ac:dyDescent="0.2">
      <c r="B7" t="s">
        <v>21</v>
      </c>
      <c r="C7">
        <v>0</v>
      </c>
      <c r="D7" s="9">
        <v>0</v>
      </c>
      <c r="E7" s="9">
        <v>0.45</v>
      </c>
      <c r="F7" s="9">
        <v>0.59099999999999997</v>
      </c>
      <c r="G7" s="9">
        <v>0.66300000000000003</v>
      </c>
      <c r="H7" s="9">
        <v>0.70899999999999996</v>
      </c>
      <c r="I7" s="9">
        <v>0.76200000000000001</v>
      </c>
      <c r="J7" s="9">
        <v>0.8</v>
      </c>
      <c r="K7" s="9">
        <v>0.82899999999999996</v>
      </c>
      <c r="L7" s="9">
        <v>0.85</v>
      </c>
      <c r="M7" s="9">
        <v>0.86799999999999999</v>
      </c>
      <c r="N7" s="9">
        <v>0.89</v>
      </c>
      <c r="O7" s="9">
        <v>0.90300000000000002</v>
      </c>
      <c r="P7" s="9">
        <v>0.91</v>
      </c>
      <c r="Q7" s="9">
        <v>0.91</v>
      </c>
      <c r="R7">
        <f>+P7/Q5</f>
        <v>0.95789473684210535</v>
      </c>
    </row>
    <row r="8" spans="1:18" x14ac:dyDescent="0.2">
      <c r="A8" t="s">
        <v>22</v>
      </c>
      <c r="B8" t="s">
        <v>17</v>
      </c>
      <c r="C8">
        <v>0</v>
      </c>
      <c r="D8" s="9">
        <v>0.5</v>
      </c>
      <c r="E8" s="9">
        <v>0.75</v>
      </c>
      <c r="F8" s="9">
        <v>1</v>
      </c>
      <c r="G8" s="9">
        <v>1.25</v>
      </c>
      <c r="H8" s="9">
        <v>1.5</v>
      </c>
      <c r="I8" s="9">
        <v>1.75</v>
      </c>
      <c r="J8" s="9">
        <v>2</v>
      </c>
      <c r="K8" s="9">
        <v>2.5</v>
      </c>
      <c r="L8" s="9">
        <v>3</v>
      </c>
      <c r="M8" s="9">
        <v>3.5</v>
      </c>
      <c r="N8" s="9">
        <v>4</v>
      </c>
      <c r="O8" s="9">
        <v>5</v>
      </c>
      <c r="P8" s="9">
        <v>7</v>
      </c>
      <c r="Q8" s="9">
        <v>7.5</v>
      </c>
    </row>
    <row r="9" spans="1:18" x14ac:dyDescent="0.2">
      <c r="B9" t="s">
        <v>23</v>
      </c>
      <c r="C9">
        <v>0</v>
      </c>
      <c r="D9" s="9">
        <v>0</v>
      </c>
      <c r="E9" s="9">
        <v>0.33200000000000002</v>
      </c>
      <c r="F9" s="9">
        <v>0.502</v>
      </c>
      <c r="G9" s="9">
        <v>0.59</v>
      </c>
      <c r="H9" s="9">
        <v>0.64500000000000002</v>
      </c>
      <c r="I9" s="9">
        <v>0.67700000000000005</v>
      </c>
      <c r="J9" s="9">
        <v>0.70399999999999996</v>
      </c>
      <c r="K9" s="9">
        <v>0.746</v>
      </c>
      <c r="L9" s="9">
        <v>0.77700000000000002</v>
      </c>
      <c r="M9" s="9">
        <v>0.8</v>
      </c>
      <c r="N9" s="9">
        <v>0.81599999999999995</v>
      </c>
      <c r="O9" s="9">
        <v>0.84</v>
      </c>
      <c r="P9" s="9">
        <v>0.85599999999999998</v>
      </c>
      <c r="Q9" s="9">
        <f>+P9</f>
        <v>0.85599999999999998</v>
      </c>
      <c r="R9">
        <f>+P9/P7</f>
        <v>0.94065934065934065</v>
      </c>
    </row>
    <row r="10" spans="1:18" x14ac:dyDescent="0.2">
      <c r="A10" t="s">
        <v>24</v>
      </c>
      <c r="B10" t="s">
        <v>17</v>
      </c>
      <c r="C10">
        <v>0</v>
      </c>
      <c r="D10" s="9">
        <v>0.65</v>
      </c>
      <c r="E10" s="9">
        <v>0.75</v>
      </c>
      <c r="F10" s="9">
        <v>1</v>
      </c>
      <c r="G10" s="9">
        <v>1.5</v>
      </c>
      <c r="H10" s="9">
        <v>2</v>
      </c>
      <c r="I10" s="9">
        <v>2.5</v>
      </c>
      <c r="J10" s="9">
        <v>3</v>
      </c>
      <c r="K10" s="9">
        <v>3.5</v>
      </c>
      <c r="L10" s="9">
        <v>4</v>
      </c>
      <c r="M10" s="9">
        <v>4.5</v>
      </c>
      <c r="N10" s="9">
        <v>5</v>
      </c>
      <c r="O10" s="9">
        <v>5.5</v>
      </c>
      <c r="P10" s="9">
        <v>7</v>
      </c>
      <c r="Q10" s="9">
        <v>7</v>
      </c>
    </row>
    <row r="11" spans="1:18" x14ac:dyDescent="0.2">
      <c r="B11" t="s">
        <v>25</v>
      </c>
      <c r="C11">
        <v>0</v>
      </c>
      <c r="D11" s="9">
        <v>0</v>
      </c>
      <c r="E11" s="9">
        <v>0.14000000000000001</v>
      </c>
      <c r="F11" s="9">
        <v>0.36</v>
      </c>
      <c r="G11" s="9">
        <v>0.56999999999999995</v>
      </c>
      <c r="H11" s="9">
        <v>0.64700000000000002</v>
      </c>
      <c r="I11" s="9">
        <v>0.69199999999999995</v>
      </c>
      <c r="J11" s="9">
        <v>0.72699999999999998</v>
      </c>
      <c r="K11" s="9">
        <v>0.752</v>
      </c>
      <c r="L11" s="9">
        <v>0.77</v>
      </c>
      <c r="M11" s="9">
        <v>0.78500000000000003</v>
      </c>
      <c r="N11" s="9">
        <v>0.79500000000000004</v>
      </c>
      <c r="O11" s="9">
        <v>0.80200000000000005</v>
      </c>
      <c r="P11" s="9">
        <v>0.80910000000000004</v>
      </c>
      <c r="Q11" s="9">
        <v>0.80910000000000004</v>
      </c>
      <c r="R11">
        <f>+Q11/P9</f>
        <v>0.94521028037383181</v>
      </c>
    </row>
    <row r="12" spans="1:18" x14ac:dyDescent="0.2">
      <c r="A12" t="s">
        <v>26</v>
      </c>
      <c r="B12" t="s">
        <v>17</v>
      </c>
      <c r="C12">
        <v>0</v>
      </c>
      <c r="D12" s="9">
        <v>0.8</v>
      </c>
      <c r="E12" s="9">
        <v>1</v>
      </c>
      <c r="F12" s="9">
        <v>1.2</v>
      </c>
      <c r="G12" s="9">
        <v>1.45</v>
      </c>
      <c r="H12" s="9">
        <v>1.69</v>
      </c>
      <c r="I12" s="9">
        <v>2.0499999999999998</v>
      </c>
      <c r="J12" s="9">
        <v>2.5</v>
      </c>
      <c r="K12" s="9">
        <v>3</v>
      </c>
      <c r="L12" s="9">
        <v>3.63</v>
      </c>
      <c r="M12" s="9">
        <v>4.3</v>
      </c>
      <c r="N12" s="9">
        <v>5</v>
      </c>
      <c r="O12" s="9">
        <v>6</v>
      </c>
      <c r="P12" s="9">
        <v>7</v>
      </c>
      <c r="Q12" s="9">
        <v>7.5</v>
      </c>
    </row>
    <row r="13" spans="1:18" x14ac:dyDescent="0.2">
      <c r="B13" t="s">
        <v>27</v>
      </c>
      <c r="C13">
        <v>0</v>
      </c>
      <c r="D13" s="9">
        <v>0</v>
      </c>
      <c r="E13" s="9">
        <v>0.27</v>
      </c>
      <c r="F13" s="9">
        <v>0.4</v>
      </c>
      <c r="G13" s="9">
        <v>0.5</v>
      </c>
      <c r="H13" s="9">
        <v>0.55000000000000004</v>
      </c>
      <c r="I13" s="9">
        <v>0.6</v>
      </c>
      <c r="J13" s="9">
        <v>0.63</v>
      </c>
      <c r="K13" s="9">
        <v>0.67200000000000004</v>
      </c>
      <c r="L13" s="9">
        <v>0.7</v>
      </c>
      <c r="M13" s="9">
        <v>0.72</v>
      </c>
      <c r="N13" s="9">
        <v>0.73199999999999998</v>
      </c>
      <c r="O13" s="9">
        <v>0.74399999999999999</v>
      </c>
      <c r="P13" s="9">
        <v>0.75</v>
      </c>
      <c r="Q13" s="9">
        <f>+P13</f>
        <v>0.75</v>
      </c>
      <c r="R13">
        <f>+P13/Q11</f>
        <v>0.92695587690025949</v>
      </c>
    </row>
    <row r="14" spans="1:18" x14ac:dyDescent="0.2">
      <c r="A14" t="s">
        <v>28</v>
      </c>
      <c r="B14" t="s">
        <v>17</v>
      </c>
      <c r="C14">
        <v>0</v>
      </c>
      <c r="D14" s="9">
        <v>0.92500000000000004</v>
      </c>
      <c r="E14" s="9">
        <v>1</v>
      </c>
      <c r="F14" s="9">
        <v>1.1000000000000001</v>
      </c>
      <c r="G14" s="9">
        <v>1.2</v>
      </c>
      <c r="H14" s="9">
        <v>1.425</v>
      </c>
      <c r="I14" s="9">
        <v>1.7250000000000001</v>
      </c>
      <c r="J14" s="9">
        <v>2.0499999999999998</v>
      </c>
      <c r="K14" s="9">
        <v>2.4</v>
      </c>
      <c r="L14" s="9">
        <v>3</v>
      </c>
      <c r="M14" s="9">
        <v>3.8</v>
      </c>
      <c r="N14" s="9">
        <v>4.7</v>
      </c>
      <c r="O14" s="9">
        <v>5.6</v>
      </c>
      <c r="P14" s="9">
        <v>7</v>
      </c>
      <c r="Q14" s="9">
        <v>7.5</v>
      </c>
    </row>
    <row r="15" spans="1:18" x14ac:dyDescent="0.2">
      <c r="B15" t="s">
        <v>29</v>
      </c>
      <c r="C15">
        <v>0</v>
      </c>
      <c r="D15" s="9">
        <v>1E-3</v>
      </c>
      <c r="E15" s="9">
        <v>0.17</v>
      </c>
      <c r="F15" s="9">
        <v>0.25</v>
      </c>
      <c r="G15" s="9">
        <v>0.31</v>
      </c>
      <c r="H15" s="9">
        <v>0.37</v>
      </c>
      <c r="I15" s="9">
        <v>0.42</v>
      </c>
      <c r="J15" s="9">
        <v>0.46</v>
      </c>
      <c r="K15" s="9">
        <v>0.49</v>
      </c>
      <c r="L15" s="9">
        <v>0.53</v>
      </c>
      <c r="M15" s="9">
        <v>0.56999999999999995</v>
      </c>
      <c r="N15" s="9">
        <v>0.6</v>
      </c>
      <c r="O15" s="9">
        <v>0.62</v>
      </c>
      <c r="P15" s="9">
        <v>0.64300000000000002</v>
      </c>
      <c r="Q15" s="9">
        <f>+P15</f>
        <v>0.64300000000000002</v>
      </c>
      <c r="R15">
        <f>+P15/P13</f>
        <v>0.85733333333333339</v>
      </c>
    </row>
    <row r="16" spans="1:18" x14ac:dyDescent="0.2">
      <c r="A16" t="s">
        <v>30</v>
      </c>
      <c r="B16" t="s">
        <v>17</v>
      </c>
      <c r="C16">
        <v>0</v>
      </c>
      <c r="D16" s="9">
        <v>1.85</v>
      </c>
      <c r="E16" s="9">
        <v>2</v>
      </c>
      <c r="F16" s="9">
        <v>2.27</v>
      </c>
      <c r="G16" s="9">
        <v>2.65</v>
      </c>
      <c r="H16" s="9">
        <v>3</v>
      </c>
      <c r="I16" s="9">
        <v>3.34</v>
      </c>
      <c r="J16" s="9">
        <v>3.9</v>
      </c>
      <c r="K16" s="9">
        <v>4.5</v>
      </c>
      <c r="L16" s="9">
        <v>5</v>
      </c>
      <c r="M16" s="9">
        <v>5.6</v>
      </c>
      <c r="N16" s="9">
        <v>6</v>
      </c>
      <c r="O16" s="9">
        <v>6.6</v>
      </c>
      <c r="P16" s="9">
        <v>7</v>
      </c>
      <c r="Q16" s="9">
        <v>7.5</v>
      </c>
    </row>
    <row r="17" spans="2:18" x14ac:dyDescent="0.2">
      <c r="B17" t="s">
        <v>31</v>
      </c>
      <c r="C17">
        <v>0</v>
      </c>
      <c r="D17" s="9">
        <v>1E-3</v>
      </c>
      <c r="E17" s="9">
        <v>0.09</v>
      </c>
      <c r="F17" s="9">
        <v>0.2</v>
      </c>
      <c r="G17" s="9">
        <v>0.3</v>
      </c>
      <c r="H17" s="9">
        <v>0.36</v>
      </c>
      <c r="I17" s="9">
        <v>0.4</v>
      </c>
      <c r="J17" s="9">
        <v>0.45</v>
      </c>
      <c r="K17" s="9">
        <v>0.49</v>
      </c>
      <c r="L17" s="9">
        <v>0.51500000000000001</v>
      </c>
      <c r="M17" s="9">
        <v>0.54</v>
      </c>
      <c r="N17" s="9">
        <v>0.56000000000000005</v>
      </c>
      <c r="O17" s="9">
        <v>0.57999999999999996</v>
      </c>
      <c r="P17" s="9">
        <v>0.59299999999999997</v>
      </c>
      <c r="Q17" s="9">
        <f>+P17</f>
        <v>0.59299999999999997</v>
      </c>
      <c r="R17">
        <f>+P17/P15</f>
        <v>0.92223950233281482</v>
      </c>
    </row>
  </sheetData>
  <sheetProtection algorithmName="SHA-512" hashValue="tdxrui0pi32z/zapQvpOYvbHTH8ZErbmSZr2xFFiGAOW8Hx9qHZfibEUuw+UvQWvJlya7+5QiHoteCnBo4dIqw==" saltValue="u3TqEf7I9r6n33FyKJLURg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X1539"/>
  <sheetViews>
    <sheetView zoomScale="80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AC1486" sqref="AC1486"/>
    </sheetView>
  </sheetViews>
  <sheetFormatPr defaultRowHeight="12.75" x14ac:dyDescent="0.2"/>
  <cols>
    <col min="1" max="1" width="9" customWidth="1"/>
    <col min="3" max="3" width="8.5703125" customWidth="1"/>
    <col min="4" max="8" width="8" customWidth="1"/>
    <col min="9" max="13" width="8.42578125" customWidth="1"/>
    <col min="14" max="14" width="8.42578125" style="10" customWidth="1"/>
    <col min="15" max="17" width="8.42578125" customWidth="1"/>
    <col min="18" max="18" width="8.42578125" style="10" customWidth="1"/>
    <col min="19" max="21" width="8.42578125" customWidth="1"/>
    <col min="22" max="22" width="7.28515625" customWidth="1"/>
    <col min="23" max="23" width="5.28515625" customWidth="1"/>
    <col min="24" max="24" width="7" customWidth="1"/>
    <col min="25" max="27" width="5.28515625" customWidth="1"/>
    <col min="28" max="28" width="6" customWidth="1"/>
    <col min="29" max="32" width="5.28515625" customWidth="1"/>
    <col min="33" max="33" width="6.85546875" customWidth="1"/>
    <col min="34" max="37" width="5.28515625" customWidth="1"/>
    <col min="38" max="38" width="5.85546875" customWidth="1"/>
    <col min="39" max="42" width="5.28515625" customWidth="1"/>
    <col min="43" max="43" width="7" customWidth="1"/>
    <col min="44" max="47" width="5.28515625" customWidth="1"/>
    <col min="48" max="48" width="6.42578125" customWidth="1"/>
    <col min="49" max="74" width="5.140625" customWidth="1"/>
    <col min="77" max="94" width="5.7109375" customWidth="1"/>
  </cols>
  <sheetData>
    <row r="1" spans="1:46" x14ac:dyDescent="0.2">
      <c r="A1" s="14" t="s">
        <v>53</v>
      </c>
    </row>
    <row r="2" spans="1:46" x14ac:dyDescent="0.2">
      <c r="L2" s="10"/>
      <c r="P2" s="10"/>
      <c r="V2" s="10"/>
      <c r="X2" s="10"/>
      <c r="AB2" s="10"/>
      <c r="AG2" s="10"/>
      <c r="AL2" s="10"/>
      <c r="AQ2" s="10"/>
    </row>
    <row r="3" spans="1:46" x14ac:dyDescent="0.2">
      <c r="A3" s="4" t="s">
        <v>5</v>
      </c>
      <c r="B3" s="4" t="s">
        <v>9</v>
      </c>
      <c r="C3" t="s">
        <v>5</v>
      </c>
      <c r="D3" t="s">
        <v>8</v>
      </c>
      <c r="I3" s="14" t="s">
        <v>36</v>
      </c>
      <c r="J3" s="14" t="s">
        <v>37</v>
      </c>
      <c r="K3" s="14" t="s">
        <v>38</v>
      </c>
      <c r="L3" s="14" t="s">
        <v>39</v>
      </c>
      <c r="M3" s="14" t="s">
        <v>40</v>
      </c>
      <c r="N3" s="17" t="s">
        <v>45</v>
      </c>
      <c r="O3" s="14" t="s">
        <v>46</v>
      </c>
      <c r="P3" s="14" t="s">
        <v>47</v>
      </c>
      <c r="Q3" s="14" t="s">
        <v>48</v>
      </c>
      <c r="R3" s="17" t="s">
        <v>50</v>
      </c>
      <c r="S3" s="14" t="s">
        <v>49</v>
      </c>
      <c r="T3" s="14" t="s">
        <v>51</v>
      </c>
      <c r="U3" s="14" t="s">
        <v>52</v>
      </c>
    </row>
    <row r="4" spans="1:46" x14ac:dyDescent="0.2">
      <c r="A4" s="20">
        <v>0</v>
      </c>
      <c r="B4" s="21">
        <v>0</v>
      </c>
      <c r="C4" s="12">
        <v>0</v>
      </c>
      <c r="D4" t="e">
        <f t="shared" ref="D4:D67" ca="1" si="0">smrLinInterp(C4,Time,Rain)</f>
        <v>#NAME?</v>
      </c>
      <c r="I4">
        <v>0</v>
      </c>
      <c r="J4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">
      <c r="A5" s="20">
        <v>100</v>
      </c>
      <c r="B5" s="21">
        <v>0.08</v>
      </c>
      <c r="C5" s="18">
        <f>1+C4</f>
        <v>1</v>
      </c>
      <c r="D5" t="e">
        <f t="shared" ca="1" si="0"/>
        <v>#NAME?</v>
      </c>
      <c r="I5">
        <v>1</v>
      </c>
      <c r="J5">
        <v>5.0724637681159423E-4</v>
      </c>
      <c r="K5" s="10">
        <v>1.7000000000000001E-4</v>
      </c>
      <c r="L5" s="10">
        <v>1E-3</v>
      </c>
      <c r="M5" s="10">
        <v>1E-3</v>
      </c>
      <c r="N5" s="10">
        <v>4.4000000000000007E-4</v>
      </c>
      <c r="O5" s="10">
        <v>2.1999999999999998E-4</v>
      </c>
      <c r="P5" s="10">
        <v>1E-3</v>
      </c>
      <c r="Q5" s="10">
        <v>9.2000000000000003E-4</v>
      </c>
      <c r="R5" s="10">
        <v>5.0000000000000001E-4</v>
      </c>
      <c r="S5" s="10">
        <v>2.8000000000000003E-4</v>
      </c>
      <c r="T5" s="10">
        <v>1E-3</v>
      </c>
      <c r="U5" s="10">
        <v>8.0000000000000004E-4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">
      <c r="A6" s="20">
        <v>200</v>
      </c>
      <c r="B6" s="21">
        <v>0.25</v>
      </c>
      <c r="C6" s="18">
        <f t="shared" ref="C6:C69" si="1">1+C5</f>
        <v>2</v>
      </c>
      <c r="D6" t="e">
        <f t="shared" ca="1" si="0"/>
        <v>#NAME?</v>
      </c>
      <c r="I6">
        <v>2</v>
      </c>
      <c r="J6">
        <v>1.0144927536231885E-3</v>
      </c>
      <c r="K6" s="10">
        <v>3.4000000000000002E-4</v>
      </c>
      <c r="L6" s="10">
        <v>2E-3</v>
      </c>
      <c r="M6" s="10">
        <v>2E-3</v>
      </c>
      <c r="N6" s="10">
        <v>8.8000000000000014E-4</v>
      </c>
      <c r="O6" s="10">
        <v>4.3999999999999996E-4</v>
      </c>
      <c r="P6" s="10">
        <v>2E-3</v>
      </c>
      <c r="Q6" s="10">
        <v>1.8400000000000001E-3</v>
      </c>
      <c r="R6" s="10">
        <v>1E-3</v>
      </c>
      <c r="S6" s="10">
        <v>5.6000000000000006E-4</v>
      </c>
      <c r="T6" s="10">
        <v>2E-3</v>
      </c>
      <c r="U6" s="10">
        <v>1.6000000000000001E-3</v>
      </c>
    </row>
    <row r="7" spans="1:46" x14ac:dyDescent="0.2">
      <c r="A7" s="20">
        <v>300</v>
      </c>
      <c r="B7" s="21">
        <v>0.54</v>
      </c>
      <c r="C7" s="18">
        <f t="shared" si="1"/>
        <v>3</v>
      </c>
      <c r="D7" t="e">
        <f t="shared" ca="1" si="0"/>
        <v>#NAME?</v>
      </c>
      <c r="I7">
        <v>3</v>
      </c>
      <c r="J7">
        <v>1.5217391304347828E-3</v>
      </c>
      <c r="K7" s="10">
        <v>5.1000000000000004E-4</v>
      </c>
      <c r="L7" s="10">
        <v>3.0000000000000001E-3</v>
      </c>
      <c r="M7" s="10">
        <v>3.0000000000000001E-3</v>
      </c>
      <c r="N7" s="10">
        <v>1.3200000000000002E-3</v>
      </c>
      <c r="O7" s="10">
        <v>6.6E-4</v>
      </c>
      <c r="P7" s="10">
        <v>3.0000000000000001E-3</v>
      </c>
      <c r="Q7" s="10">
        <v>2.7599999999999999E-3</v>
      </c>
      <c r="R7" s="10">
        <v>1.5E-3</v>
      </c>
      <c r="S7" s="10">
        <v>8.4000000000000003E-4</v>
      </c>
      <c r="T7" s="10">
        <v>3.0000000000000001E-3</v>
      </c>
      <c r="U7" s="10">
        <v>2.4000000000000002E-3</v>
      </c>
    </row>
    <row r="8" spans="1:46" x14ac:dyDescent="0.2">
      <c r="A8" s="20">
        <v>400</v>
      </c>
      <c r="B8" s="21">
        <v>0.95</v>
      </c>
      <c r="C8" s="18">
        <f t="shared" si="1"/>
        <v>4</v>
      </c>
      <c r="D8" t="e">
        <f t="shared" ca="1" si="0"/>
        <v>#NAME?</v>
      </c>
      <c r="I8">
        <v>4</v>
      </c>
      <c r="J8">
        <v>2.0289855072463769E-3</v>
      </c>
      <c r="K8" s="10">
        <v>6.8000000000000005E-4</v>
      </c>
      <c r="L8" s="10">
        <v>4.0000000000000001E-3</v>
      </c>
      <c r="M8" s="10">
        <v>4.0000000000000001E-3</v>
      </c>
      <c r="N8" s="10">
        <v>1.7600000000000003E-3</v>
      </c>
      <c r="O8" s="10">
        <v>8.7999999999999992E-4</v>
      </c>
      <c r="P8" s="10">
        <v>4.0000000000000001E-3</v>
      </c>
      <c r="Q8" s="10">
        <v>3.6800000000000001E-3</v>
      </c>
      <c r="R8" s="10">
        <v>2E-3</v>
      </c>
      <c r="S8" s="10">
        <v>1.1200000000000001E-3</v>
      </c>
      <c r="T8" s="10">
        <v>4.0000000000000001E-3</v>
      </c>
      <c r="U8" s="10">
        <v>3.2000000000000002E-3</v>
      </c>
    </row>
    <row r="9" spans="1:46" x14ac:dyDescent="0.2">
      <c r="A9" s="20">
        <v>500</v>
      </c>
      <c r="B9" s="21">
        <v>1.45</v>
      </c>
      <c r="C9" s="18">
        <f t="shared" si="1"/>
        <v>5</v>
      </c>
      <c r="D9" t="e">
        <f t="shared" ca="1" si="0"/>
        <v>#NAME?</v>
      </c>
      <c r="I9">
        <v>5</v>
      </c>
      <c r="J9">
        <v>2.5362318840579713E-3</v>
      </c>
      <c r="K9" s="10">
        <v>8.5000000000000006E-4</v>
      </c>
      <c r="L9" s="10">
        <v>5.0000000000000001E-3</v>
      </c>
      <c r="M9" s="10">
        <v>5.0000000000000001E-3</v>
      </c>
      <c r="N9" s="10">
        <v>2.2000000000000001E-3</v>
      </c>
      <c r="O9" s="10">
        <v>1.0999999999999998E-3</v>
      </c>
      <c r="P9" s="10">
        <v>5.0000000000000001E-3</v>
      </c>
      <c r="Q9" s="10">
        <v>4.5999999999999999E-3</v>
      </c>
      <c r="R9" s="10">
        <v>2.5000000000000001E-3</v>
      </c>
      <c r="S9" s="10">
        <v>1.4E-3</v>
      </c>
      <c r="T9" s="10">
        <v>5.0000000000000001E-3</v>
      </c>
      <c r="U9" s="10">
        <v>4.0000000000000001E-3</v>
      </c>
    </row>
    <row r="10" spans="1:46" x14ac:dyDescent="0.2">
      <c r="A10" s="20">
        <v>600</v>
      </c>
      <c r="B10" s="21">
        <v>2.1</v>
      </c>
      <c r="C10" s="18">
        <f t="shared" si="1"/>
        <v>6</v>
      </c>
      <c r="D10" t="e">
        <f t="shared" ca="1" si="0"/>
        <v>#NAME?</v>
      </c>
      <c r="I10">
        <v>6</v>
      </c>
      <c r="J10">
        <v>3.0434782608695656E-3</v>
      </c>
      <c r="K10" s="10">
        <v>1.0200000000000001E-3</v>
      </c>
      <c r="L10" s="10">
        <v>6.0000000000000001E-3</v>
      </c>
      <c r="M10" s="10">
        <v>6.0000000000000001E-3</v>
      </c>
      <c r="N10" s="10">
        <v>2.6400000000000004E-3</v>
      </c>
      <c r="O10" s="10">
        <v>1.32E-3</v>
      </c>
      <c r="P10" s="10">
        <v>6.0000000000000001E-3</v>
      </c>
      <c r="Q10" s="10">
        <v>5.5199999999999997E-3</v>
      </c>
      <c r="R10" s="10">
        <v>3.0000000000000001E-3</v>
      </c>
      <c r="S10" s="10">
        <v>1.6800000000000001E-3</v>
      </c>
      <c r="T10" s="10">
        <v>6.0000000000000001E-3</v>
      </c>
      <c r="U10" s="10">
        <v>4.8000000000000004E-3</v>
      </c>
    </row>
    <row r="11" spans="1:46" x14ac:dyDescent="0.2">
      <c r="A11" s="20">
        <v>700</v>
      </c>
      <c r="B11" s="21">
        <v>2.88</v>
      </c>
      <c r="C11" s="18">
        <f t="shared" si="1"/>
        <v>7</v>
      </c>
      <c r="D11" t="e">
        <f t="shared" ca="1" si="0"/>
        <v>#NAME?</v>
      </c>
      <c r="I11">
        <v>7</v>
      </c>
      <c r="J11">
        <v>3.5507246376811599E-3</v>
      </c>
      <c r="K11" s="10">
        <v>1.1900000000000001E-3</v>
      </c>
      <c r="L11" s="10">
        <v>7.0000000000000001E-3</v>
      </c>
      <c r="M11" s="10">
        <v>7.0000000000000001E-3</v>
      </c>
      <c r="N11" s="10">
        <v>3.0800000000000003E-3</v>
      </c>
      <c r="O11" s="10">
        <v>1.5399999999999999E-3</v>
      </c>
      <c r="P11" s="10">
        <v>7.0000000000000001E-3</v>
      </c>
      <c r="Q11" s="10">
        <v>6.4399999999999995E-3</v>
      </c>
      <c r="R11" s="10">
        <v>3.5000000000000001E-3</v>
      </c>
      <c r="S11" s="10">
        <v>1.9599999999999999E-3</v>
      </c>
      <c r="T11" s="10">
        <v>7.0000000000000001E-3</v>
      </c>
      <c r="U11" s="10">
        <v>5.5999999999999999E-3</v>
      </c>
    </row>
    <row r="12" spans="1:46" x14ac:dyDescent="0.2">
      <c r="A12" s="20">
        <v>800</v>
      </c>
      <c r="B12" s="21">
        <v>3.82</v>
      </c>
      <c r="C12" s="18">
        <f t="shared" si="1"/>
        <v>8</v>
      </c>
      <c r="D12" t="e">
        <f t="shared" ca="1" si="0"/>
        <v>#NAME?</v>
      </c>
      <c r="I12">
        <v>8</v>
      </c>
      <c r="J12">
        <v>4.0579710144927538E-3</v>
      </c>
      <c r="K12" s="10">
        <v>1.3600000000000001E-3</v>
      </c>
      <c r="L12" s="10">
        <v>8.0000000000000002E-3</v>
      </c>
      <c r="M12" s="10">
        <v>8.0000000000000002E-3</v>
      </c>
      <c r="N12" s="10">
        <v>3.5200000000000006E-3</v>
      </c>
      <c r="O12" s="10">
        <v>1.7599999999999998E-3</v>
      </c>
      <c r="P12" s="10">
        <v>8.0000000000000002E-3</v>
      </c>
      <c r="Q12" s="10">
        <v>7.3600000000000002E-3</v>
      </c>
      <c r="R12" s="10">
        <v>4.0000000000000001E-3</v>
      </c>
      <c r="S12" s="10">
        <v>2.2400000000000002E-3</v>
      </c>
      <c r="T12" s="10">
        <v>8.0000000000000002E-3</v>
      </c>
      <c r="U12" s="10">
        <v>6.4000000000000003E-3</v>
      </c>
    </row>
    <row r="13" spans="1:46" x14ac:dyDescent="0.2">
      <c r="A13" s="20">
        <v>900</v>
      </c>
      <c r="B13" s="21">
        <v>4.88</v>
      </c>
      <c r="C13" s="18">
        <f t="shared" si="1"/>
        <v>9</v>
      </c>
      <c r="D13" t="e">
        <f t="shared" ca="1" si="0"/>
        <v>#NAME?</v>
      </c>
      <c r="I13">
        <v>9</v>
      </c>
      <c r="J13">
        <v>4.5652173913043482E-3</v>
      </c>
      <c r="K13" s="10">
        <v>1.5300000000000001E-3</v>
      </c>
      <c r="L13" s="10">
        <v>9.0000000000000011E-3</v>
      </c>
      <c r="M13" s="10">
        <v>9.0000000000000011E-3</v>
      </c>
      <c r="N13" s="10">
        <v>3.96E-3</v>
      </c>
      <c r="O13" s="10">
        <v>1.98E-3</v>
      </c>
      <c r="P13" s="10">
        <v>9.0000000000000011E-3</v>
      </c>
      <c r="Q13" s="10">
        <v>8.2799999999999992E-3</v>
      </c>
      <c r="R13" s="10">
        <v>4.5000000000000005E-3</v>
      </c>
      <c r="S13" s="10">
        <v>2.5200000000000001E-3</v>
      </c>
      <c r="T13" s="10">
        <v>9.0000000000000011E-3</v>
      </c>
      <c r="U13" s="10">
        <v>7.1999999999999998E-3</v>
      </c>
    </row>
    <row r="14" spans="1:46" x14ac:dyDescent="0.2">
      <c r="A14" s="20">
        <v>1000</v>
      </c>
      <c r="B14" s="21">
        <v>6.09</v>
      </c>
      <c r="C14" s="18">
        <f t="shared" si="1"/>
        <v>10</v>
      </c>
      <c r="D14" t="e">
        <f t="shared" ca="1" si="0"/>
        <v>#NAME?</v>
      </c>
      <c r="I14">
        <v>10</v>
      </c>
      <c r="J14">
        <v>5.0724637681159425E-3</v>
      </c>
      <c r="K14" s="10">
        <v>1.7000000000000001E-3</v>
      </c>
      <c r="L14" s="10">
        <v>0.01</v>
      </c>
      <c r="M14" s="10">
        <v>0.01</v>
      </c>
      <c r="N14" s="10">
        <v>4.4000000000000003E-3</v>
      </c>
      <c r="O14" s="10">
        <v>2.1999999999999997E-3</v>
      </c>
      <c r="P14" s="10">
        <v>0.01</v>
      </c>
      <c r="Q14" s="10">
        <v>9.1999999999999998E-3</v>
      </c>
      <c r="R14" s="10">
        <v>5.0000000000000001E-3</v>
      </c>
      <c r="S14" s="10">
        <v>2.8E-3</v>
      </c>
      <c r="T14" s="10">
        <v>0.01</v>
      </c>
      <c r="U14" s="10">
        <v>8.0000000000000002E-3</v>
      </c>
    </row>
    <row r="15" spans="1:46" x14ac:dyDescent="0.2">
      <c r="A15" s="20">
        <v>1050</v>
      </c>
      <c r="B15" s="21">
        <v>6.7649999999999997</v>
      </c>
      <c r="C15" s="18">
        <f t="shared" si="1"/>
        <v>11</v>
      </c>
      <c r="D15" t="e">
        <f t="shared" ca="1" si="0"/>
        <v>#NAME?</v>
      </c>
      <c r="I15">
        <v>11</v>
      </c>
      <c r="J15">
        <v>5.5797101449275369E-3</v>
      </c>
      <c r="K15" s="10">
        <v>1.8700000000000001E-3</v>
      </c>
      <c r="L15" s="10">
        <v>1.1000000000000001E-2</v>
      </c>
      <c r="M15" s="10">
        <v>1.1000000000000001E-2</v>
      </c>
      <c r="N15" s="10">
        <v>4.8400000000000006E-3</v>
      </c>
      <c r="O15" s="10">
        <v>2.4199999999999998E-3</v>
      </c>
      <c r="P15" s="10">
        <v>1.1000000000000001E-2</v>
      </c>
      <c r="Q15" s="10">
        <v>1.0120000000000001E-2</v>
      </c>
      <c r="R15" s="10">
        <v>5.5000000000000005E-3</v>
      </c>
      <c r="S15" s="10">
        <v>3.0800000000000003E-3</v>
      </c>
      <c r="T15" s="10">
        <v>1.1000000000000001E-2</v>
      </c>
      <c r="U15" s="10">
        <v>8.8000000000000005E-3</v>
      </c>
    </row>
    <row r="16" spans="1:46" x14ac:dyDescent="0.2">
      <c r="A16" s="20">
        <v>1100</v>
      </c>
      <c r="B16" s="21">
        <v>7.5069999999999997</v>
      </c>
      <c r="C16" s="18">
        <f t="shared" si="1"/>
        <v>12</v>
      </c>
      <c r="D16" t="e">
        <f t="shared" ca="1" si="0"/>
        <v>#NAME?</v>
      </c>
      <c r="I16">
        <v>12</v>
      </c>
      <c r="J16">
        <v>6.0869565217391312E-3</v>
      </c>
      <c r="K16" s="10">
        <v>2.0400000000000001E-3</v>
      </c>
      <c r="L16" s="10">
        <v>1.2E-2</v>
      </c>
      <c r="M16" s="10">
        <v>1.2E-2</v>
      </c>
      <c r="N16" s="10">
        <v>5.2800000000000008E-3</v>
      </c>
      <c r="O16" s="10">
        <v>2.64E-3</v>
      </c>
      <c r="P16" s="10">
        <v>1.2E-2</v>
      </c>
      <c r="Q16" s="10">
        <v>1.1039999999999999E-2</v>
      </c>
      <c r="R16" s="10">
        <v>6.0000000000000001E-3</v>
      </c>
      <c r="S16" s="10">
        <v>3.3600000000000001E-3</v>
      </c>
      <c r="T16" s="10">
        <v>1.2E-2</v>
      </c>
      <c r="U16" s="10">
        <v>9.6000000000000009E-3</v>
      </c>
    </row>
    <row r="17" spans="1:21" x14ac:dyDescent="0.2">
      <c r="A17" s="20">
        <v>1110</v>
      </c>
      <c r="B17" s="21">
        <v>7.657</v>
      </c>
      <c r="C17" s="18">
        <f t="shared" si="1"/>
        <v>13</v>
      </c>
      <c r="D17" t="e">
        <f t="shared" ca="1" si="0"/>
        <v>#NAME?</v>
      </c>
      <c r="I17">
        <v>13</v>
      </c>
      <c r="J17">
        <v>6.5942028985507255E-3</v>
      </c>
      <c r="K17" s="10">
        <v>2.2100000000000002E-3</v>
      </c>
      <c r="L17" s="10">
        <v>1.3000000000000001E-2</v>
      </c>
      <c r="M17" s="10">
        <v>1.3000000000000001E-2</v>
      </c>
      <c r="N17" s="10">
        <v>5.7200000000000003E-3</v>
      </c>
      <c r="O17" s="10">
        <v>2.8599999999999997E-3</v>
      </c>
      <c r="P17" s="10">
        <v>1.3000000000000001E-2</v>
      </c>
      <c r="Q17" s="10">
        <v>1.196E-2</v>
      </c>
      <c r="R17" s="10">
        <v>6.5000000000000006E-3</v>
      </c>
      <c r="S17" s="10">
        <v>3.64E-3</v>
      </c>
      <c r="T17" s="10">
        <v>1.3000000000000001E-2</v>
      </c>
      <c r="U17" s="10">
        <v>1.04E-2</v>
      </c>
    </row>
    <row r="18" spans="1:21" x14ac:dyDescent="0.2">
      <c r="A18" s="20">
        <v>1120</v>
      </c>
      <c r="B18" s="21">
        <v>7.82</v>
      </c>
      <c r="C18" s="18">
        <f t="shared" si="1"/>
        <v>14</v>
      </c>
      <c r="D18" t="e">
        <f t="shared" ca="1" si="0"/>
        <v>#NAME?</v>
      </c>
      <c r="I18">
        <v>14</v>
      </c>
      <c r="J18">
        <v>7.1014492753623199E-3</v>
      </c>
      <c r="K18" s="10">
        <v>2.3800000000000002E-3</v>
      </c>
      <c r="L18" s="10">
        <v>1.4E-2</v>
      </c>
      <c r="M18" s="10">
        <v>1.4E-2</v>
      </c>
      <c r="N18" s="10">
        <v>6.1600000000000005E-3</v>
      </c>
      <c r="O18" s="10">
        <v>3.0799999999999998E-3</v>
      </c>
      <c r="P18" s="10">
        <v>1.4E-2</v>
      </c>
      <c r="Q18" s="10">
        <v>1.2879999999999999E-2</v>
      </c>
      <c r="R18" s="10">
        <v>7.0000000000000001E-3</v>
      </c>
      <c r="S18" s="10">
        <v>3.9199999999999999E-3</v>
      </c>
      <c r="T18" s="10">
        <v>1.4E-2</v>
      </c>
      <c r="U18" s="10">
        <v>1.12E-2</v>
      </c>
    </row>
    <row r="19" spans="1:21" x14ac:dyDescent="0.2">
      <c r="A19" s="20">
        <v>1130</v>
      </c>
      <c r="B19" s="21">
        <v>8</v>
      </c>
      <c r="C19" s="18">
        <f t="shared" si="1"/>
        <v>15</v>
      </c>
      <c r="D19" t="e">
        <f t="shared" ca="1" si="0"/>
        <v>#NAME?</v>
      </c>
      <c r="I19">
        <v>15</v>
      </c>
      <c r="J19">
        <v>7.6086956521739134E-3</v>
      </c>
      <c r="K19" s="10">
        <v>2.5500000000000002E-3</v>
      </c>
      <c r="L19" s="10">
        <v>1.5000000000000001E-2</v>
      </c>
      <c r="M19" s="10">
        <v>1.5000000000000001E-2</v>
      </c>
      <c r="N19" s="10">
        <v>6.6000000000000008E-3</v>
      </c>
      <c r="O19" s="10">
        <v>3.3E-3</v>
      </c>
      <c r="P19" s="10">
        <v>1.5000000000000001E-2</v>
      </c>
      <c r="Q19" s="10">
        <v>1.38E-2</v>
      </c>
      <c r="R19" s="10">
        <v>7.5000000000000006E-3</v>
      </c>
      <c r="S19" s="10">
        <v>4.1999999999999997E-3</v>
      </c>
      <c r="T19" s="10">
        <v>1.5000000000000001E-2</v>
      </c>
      <c r="U19" s="10">
        <v>1.2E-2</v>
      </c>
    </row>
    <row r="20" spans="1:21" x14ac:dyDescent="0.2">
      <c r="A20" s="20">
        <v>1135</v>
      </c>
      <c r="B20" s="21">
        <v>8.1029999999999998</v>
      </c>
      <c r="C20" s="18">
        <f t="shared" si="1"/>
        <v>16</v>
      </c>
      <c r="D20" t="e">
        <f t="shared" ca="1" si="0"/>
        <v>#NAME?</v>
      </c>
      <c r="I20">
        <v>16</v>
      </c>
      <c r="J20">
        <v>8.1159420289855077E-3</v>
      </c>
      <c r="K20" s="10">
        <v>2.7200000000000002E-3</v>
      </c>
      <c r="L20" s="10">
        <v>1.6E-2</v>
      </c>
      <c r="M20" s="10">
        <v>1.6E-2</v>
      </c>
      <c r="N20" s="10">
        <v>7.0400000000000011E-3</v>
      </c>
      <c r="O20" s="10">
        <v>3.5199999999999997E-3</v>
      </c>
      <c r="P20" s="10">
        <v>1.6E-2</v>
      </c>
      <c r="Q20" s="10">
        <v>1.472E-2</v>
      </c>
      <c r="R20" s="10">
        <v>8.0000000000000002E-3</v>
      </c>
      <c r="S20" s="10">
        <v>4.4800000000000005E-3</v>
      </c>
      <c r="T20" s="10">
        <v>1.6E-2</v>
      </c>
      <c r="U20" s="10">
        <v>1.2800000000000001E-2</v>
      </c>
    </row>
    <row r="21" spans="1:21" x14ac:dyDescent="0.2">
      <c r="A21" s="20">
        <v>1140</v>
      </c>
      <c r="B21" s="21">
        <v>8.2200000000000006</v>
      </c>
      <c r="C21" s="18">
        <f t="shared" si="1"/>
        <v>17</v>
      </c>
      <c r="D21" t="e">
        <f t="shared" ca="1" si="0"/>
        <v>#NAME?</v>
      </c>
      <c r="I21">
        <v>17</v>
      </c>
      <c r="J21">
        <v>8.6231884057971029E-3</v>
      </c>
      <c r="K21" s="10">
        <v>2.8900000000000002E-3</v>
      </c>
      <c r="L21" s="10">
        <v>1.7000000000000001E-2</v>
      </c>
      <c r="M21" s="10">
        <v>1.7000000000000001E-2</v>
      </c>
      <c r="N21" s="10">
        <v>7.4800000000000005E-3</v>
      </c>
      <c r="O21" s="10">
        <v>3.7399999999999998E-3</v>
      </c>
      <c r="P21" s="10">
        <v>1.7000000000000001E-2</v>
      </c>
      <c r="Q21" s="10">
        <v>1.5640000000000001E-2</v>
      </c>
      <c r="R21" s="10">
        <v>8.5000000000000006E-3</v>
      </c>
      <c r="S21" s="10">
        <v>4.7600000000000003E-3</v>
      </c>
      <c r="T21" s="10">
        <v>1.7000000000000001E-2</v>
      </c>
      <c r="U21" s="10">
        <v>1.3600000000000001E-2</v>
      </c>
    </row>
    <row r="22" spans="1:21" x14ac:dyDescent="0.2">
      <c r="A22" s="20">
        <v>1145</v>
      </c>
      <c r="B22" s="21">
        <v>8.35</v>
      </c>
      <c r="C22" s="18">
        <f t="shared" si="1"/>
        <v>18</v>
      </c>
      <c r="D22" t="e">
        <f t="shared" ca="1" si="0"/>
        <v>#NAME?</v>
      </c>
      <c r="I22">
        <v>18</v>
      </c>
      <c r="J22">
        <v>9.1304347826086964E-3</v>
      </c>
      <c r="K22" s="10">
        <v>3.0600000000000002E-3</v>
      </c>
      <c r="L22" s="10">
        <v>1.8000000000000002E-2</v>
      </c>
      <c r="M22" s="10">
        <v>1.8000000000000002E-2</v>
      </c>
      <c r="N22" s="10">
        <v>7.92E-3</v>
      </c>
      <c r="O22" s="10">
        <v>3.96E-3</v>
      </c>
      <c r="P22" s="10">
        <v>1.8000000000000002E-2</v>
      </c>
      <c r="Q22" s="10">
        <v>1.6559999999999998E-2</v>
      </c>
      <c r="R22" s="10">
        <v>9.0000000000000011E-3</v>
      </c>
      <c r="S22" s="10">
        <v>5.0400000000000002E-3</v>
      </c>
      <c r="T22" s="10">
        <v>1.8000000000000002E-2</v>
      </c>
      <c r="U22" s="10">
        <v>1.44E-2</v>
      </c>
    </row>
    <row r="23" spans="1:21" x14ac:dyDescent="0.2">
      <c r="A23" s="20">
        <v>1147</v>
      </c>
      <c r="B23" s="21">
        <v>8.41</v>
      </c>
      <c r="C23" s="18">
        <f t="shared" si="1"/>
        <v>19</v>
      </c>
      <c r="D23" t="e">
        <f t="shared" ca="1" si="0"/>
        <v>#NAME?</v>
      </c>
      <c r="I23">
        <v>19</v>
      </c>
      <c r="J23">
        <v>9.6376811594202916E-3</v>
      </c>
      <c r="K23" s="10">
        <v>3.2300000000000002E-3</v>
      </c>
      <c r="L23" s="10">
        <v>1.9E-2</v>
      </c>
      <c r="M23" s="10">
        <v>1.9E-2</v>
      </c>
      <c r="N23" s="10">
        <v>8.3600000000000011E-3</v>
      </c>
      <c r="O23" s="10">
        <v>4.1799999999999997E-3</v>
      </c>
      <c r="P23" s="10">
        <v>1.9E-2</v>
      </c>
      <c r="Q23" s="10">
        <v>1.7479999999999999E-2</v>
      </c>
      <c r="R23" s="10">
        <v>9.4999999999999998E-3</v>
      </c>
      <c r="S23" s="10">
        <v>5.3200000000000001E-3</v>
      </c>
      <c r="T23" s="10">
        <v>1.9E-2</v>
      </c>
      <c r="U23" s="10">
        <v>1.52E-2</v>
      </c>
    </row>
    <row r="24" spans="1:21" x14ac:dyDescent="0.2">
      <c r="A24" s="20">
        <v>1148</v>
      </c>
      <c r="B24" s="21">
        <v>8.4450000000000003</v>
      </c>
      <c r="C24" s="18">
        <f t="shared" si="1"/>
        <v>20</v>
      </c>
      <c r="D24" t="e">
        <f t="shared" ca="1" si="0"/>
        <v>#NAME?</v>
      </c>
      <c r="I24">
        <v>20</v>
      </c>
      <c r="J24">
        <v>1.0144927536231885E-2</v>
      </c>
      <c r="K24" s="10">
        <v>3.4000000000000002E-3</v>
      </c>
      <c r="L24" s="10">
        <v>0.02</v>
      </c>
      <c r="M24" s="10">
        <v>0.02</v>
      </c>
      <c r="N24" s="10">
        <v>8.8000000000000005E-3</v>
      </c>
      <c r="O24" s="10">
        <v>4.3999999999999994E-3</v>
      </c>
      <c r="P24" s="10">
        <v>0.02</v>
      </c>
      <c r="Q24" s="10">
        <v>1.84E-2</v>
      </c>
      <c r="R24" s="10">
        <v>0.01</v>
      </c>
      <c r="S24" s="10">
        <v>5.5999999999999999E-3</v>
      </c>
      <c r="T24" s="10">
        <v>0.02</v>
      </c>
      <c r="U24" s="10">
        <v>1.6E-2</v>
      </c>
    </row>
    <row r="25" spans="1:21" x14ac:dyDescent="0.2">
      <c r="A25" s="20">
        <v>1149</v>
      </c>
      <c r="B25" s="21">
        <v>8.5</v>
      </c>
      <c r="C25" s="18">
        <f t="shared" si="1"/>
        <v>21</v>
      </c>
      <c r="D25" t="e">
        <f t="shared" ca="1" si="0"/>
        <v>#NAME?</v>
      </c>
      <c r="I25">
        <v>21</v>
      </c>
      <c r="J25">
        <v>1.0652173913043479E-2</v>
      </c>
      <c r="K25" s="10">
        <v>3.5700000000000003E-3</v>
      </c>
      <c r="L25" s="10">
        <v>2.1000000000000001E-2</v>
      </c>
      <c r="M25" s="10">
        <v>2.1000000000000001E-2</v>
      </c>
      <c r="N25" s="10">
        <v>9.2400000000000017E-3</v>
      </c>
      <c r="O25" s="10">
        <v>4.62E-3</v>
      </c>
      <c r="P25" s="10">
        <v>2.1000000000000001E-2</v>
      </c>
      <c r="Q25" s="10">
        <v>1.932E-2</v>
      </c>
      <c r="R25" s="10">
        <v>1.0500000000000001E-2</v>
      </c>
      <c r="S25" s="10">
        <v>5.8799999999999998E-3</v>
      </c>
      <c r="T25" s="10">
        <v>2.1000000000000001E-2</v>
      </c>
      <c r="U25" s="10">
        <v>1.6799999999999999E-2</v>
      </c>
    </row>
    <row r="26" spans="1:21" x14ac:dyDescent="0.2">
      <c r="A26" s="20">
        <v>1150</v>
      </c>
      <c r="B26" s="21">
        <v>8.5649999999999995</v>
      </c>
      <c r="C26" s="18">
        <f t="shared" si="1"/>
        <v>22</v>
      </c>
      <c r="D26" t="e">
        <f t="shared" ca="1" si="0"/>
        <v>#NAME?</v>
      </c>
      <c r="I26">
        <v>22</v>
      </c>
      <c r="J26">
        <v>1.1159420289855074E-2</v>
      </c>
      <c r="K26" s="10">
        <v>3.7400000000000003E-3</v>
      </c>
      <c r="L26" s="10">
        <v>2.2000000000000002E-2</v>
      </c>
      <c r="M26" s="10">
        <v>2.2000000000000002E-2</v>
      </c>
      <c r="N26" s="10">
        <v>9.6800000000000011E-3</v>
      </c>
      <c r="O26" s="10">
        <v>4.8399999999999997E-3</v>
      </c>
      <c r="P26" s="10">
        <v>2.2000000000000002E-2</v>
      </c>
      <c r="Q26" s="10">
        <v>2.0240000000000001E-2</v>
      </c>
      <c r="R26" s="10">
        <v>1.1000000000000001E-2</v>
      </c>
      <c r="S26" s="10">
        <v>6.1600000000000005E-3</v>
      </c>
      <c r="T26" s="10">
        <v>2.2000000000000002E-2</v>
      </c>
      <c r="U26" s="10">
        <v>1.7600000000000001E-2</v>
      </c>
    </row>
    <row r="27" spans="1:21" x14ac:dyDescent="0.2">
      <c r="A27" s="20">
        <v>1151</v>
      </c>
      <c r="B27" s="21">
        <v>8.67</v>
      </c>
      <c r="C27" s="18">
        <f t="shared" si="1"/>
        <v>23</v>
      </c>
      <c r="D27" t="e">
        <f t="shared" ca="1" si="0"/>
        <v>#NAME?</v>
      </c>
      <c r="I27">
        <v>23</v>
      </c>
      <c r="J27">
        <v>1.1666666666666667E-2</v>
      </c>
      <c r="K27" s="10">
        <v>3.9100000000000003E-3</v>
      </c>
      <c r="L27" s="10">
        <v>2.3E-2</v>
      </c>
      <c r="M27" s="10">
        <v>2.3E-2</v>
      </c>
      <c r="N27" s="10">
        <v>1.0120000000000001E-2</v>
      </c>
      <c r="O27" s="10">
        <v>5.0599999999999994E-3</v>
      </c>
      <c r="P27" s="10">
        <v>2.3E-2</v>
      </c>
      <c r="Q27" s="10">
        <v>2.1159999999999998E-2</v>
      </c>
      <c r="R27" s="10">
        <v>1.15E-2</v>
      </c>
      <c r="S27" s="10">
        <v>6.4400000000000004E-3</v>
      </c>
      <c r="T27" s="10">
        <v>2.3E-2</v>
      </c>
      <c r="U27" s="10">
        <v>1.84E-2</v>
      </c>
    </row>
    <row r="28" spans="1:21" x14ac:dyDescent="0.2">
      <c r="A28" s="20">
        <v>1152</v>
      </c>
      <c r="B28" s="21">
        <v>8.8350000000000009</v>
      </c>
      <c r="C28" s="18">
        <f t="shared" si="1"/>
        <v>24</v>
      </c>
      <c r="D28" t="e">
        <f t="shared" ca="1" si="0"/>
        <v>#NAME?</v>
      </c>
      <c r="I28">
        <v>24</v>
      </c>
      <c r="J28">
        <v>1.2173913043478262E-2</v>
      </c>
      <c r="K28" s="10">
        <v>4.0800000000000003E-3</v>
      </c>
      <c r="L28" s="10">
        <v>2.4E-2</v>
      </c>
      <c r="M28" s="10">
        <v>2.4E-2</v>
      </c>
      <c r="N28" s="10">
        <v>1.0560000000000002E-2</v>
      </c>
      <c r="O28" s="10">
        <v>5.28E-3</v>
      </c>
      <c r="P28" s="10">
        <v>2.4E-2</v>
      </c>
      <c r="Q28" s="10">
        <v>2.2079999999999999E-2</v>
      </c>
      <c r="R28" s="10">
        <v>1.2E-2</v>
      </c>
      <c r="S28" s="10">
        <v>6.7200000000000003E-3</v>
      </c>
      <c r="T28" s="10">
        <v>2.4E-2</v>
      </c>
      <c r="U28" s="10">
        <v>1.9200000000000002E-2</v>
      </c>
    </row>
    <row r="29" spans="1:21" x14ac:dyDescent="0.2">
      <c r="A29" s="20">
        <v>1153</v>
      </c>
      <c r="B29" s="21">
        <v>8.91</v>
      </c>
      <c r="C29" s="18">
        <f t="shared" si="1"/>
        <v>25</v>
      </c>
      <c r="D29" t="e">
        <f t="shared" ca="1" si="0"/>
        <v>#NAME?</v>
      </c>
      <c r="I29">
        <v>25</v>
      </c>
      <c r="J29">
        <v>1.2681159420289856E-2</v>
      </c>
      <c r="K29" s="10">
        <v>4.2500000000000003E-3</v>
      </c>
      <c r="L29" s="10">
        <v>2.5000000000000001E-2</v>
      </c>
      <c r="M29" s="10">
        <v>2.5000000000000001E-2</v>
      </c>
      <c r="N29" s="10">
        <v>1.1000000000000001E-2</v>
      </c>
      <c r="O29" s="10">
        <v>5.4999999999999997E-3</v>
      </c>
      <c r="P29" s="10">
        <v>2.5000000000000001E-2</v>
      </c>
      <c r="Q29" s="10">
        <v>2.3E-2</v>
      </c>
      <c r="R29" s="10">
        <v>1.2500000000000001E-2</v>
      </c>
      <c r="S29" s="10">
        <v>7.0000000000000001E-3</v>
      </c>
      <c r="T29" s="10">
        <v>2.5000000000000001E-2</v>
      </c>
      <c r="U29" s="10">
        <v>0.02</v>
      </c>
    </row>
    <row r="30" spans="1:21" x14ac:dyDescent="0.2">
      <c r="A30" s="20">
        <v>1154</v>
      </c>
      <c r="B30" s="21">
        <v>8.9499999999999993</v>
      </c>
      <c r="C30" s="18">
        <f t="shared" si="1"/>
        <v>26</v>
      </c>
      <c r="D30" t="e">
        <f t="shared" ca="1" si="0"/>
        <v>#NAME?</v>
      </c>
      <c r="I30">
        <v>26</v>
      </c>
      <c r="J30">
        <v>1.3188405797101451E-2</v>
      </c>
      <c r="K30" s="10">
        <v>4.4200000000000003E-3</v>
      </c>
      <c r="L30" s="10">
        <v>2.6000000000000002E-2</v>
      </c>
      <c r="M30" s="10">
        <v>2.6000000000000002E-2</v>
      </c>
      <c r="N30" s="10">
        <v>1.1440000000000001E-2</v>
      </c>
      <c r="O30" s="10">
        <v>5.7199999999999994E-3</v>
      </c>
      <c r="P30" s="10">
        <v>2.6000000000000002E-2</v>
      </c>
      <c r="Q30" s="10">
        <v>2.392E-2</v>
      </c>
      <c r="R30" s="10">
        <v>1.3000000000000001E-2</v>
      </c>
      <c r="S30" s="10">
        <v>7.28E-3</v>
      </c>
      <c r="T30" s="10">
        <v>2.6000000000000002E-2</v>
      </c>
      <c r="U30" s="10">
        <v>2.0799999999999999E-2</v>
      </c>
    </row>
    <row r="31" spans="1:21" x14ac:dyDescent="0.2">
      <c r="A31" s="20">
        <v>1155</v>
      </c>
      <c r="B31" s="21">
        <v>8.9749999999999996</v>
      </c>
      <c r="C31" s="18">
        <f t="shared" si="1"/>
        <v>27</v>
      </c>
      <c r="D31" t="e">
        <f t="shared" ca="1" si="0"/>
        <v>#NAME?</v>
      </c>
      <c r="I31">
        <v>27</v>
      </c>
      <c r="J31">
        <v>1.3695652173913045E-2</v>
      </c>
      <c r="K31" s="10">
        <v>4.5900000000000003E-3</v>
      </c>
      <c r="L31" s="10">
        <v>2.7000000000000003E-2</v>
      </c>
      <c r="M31" s="10">
        <v>2.7000000000000003E-2</v>
      </c>
      <c r="N31" s="10">
        <v>1.1880000000000002E-2</v>
      </c>
      <c r="O31" s="10">
        <v>5.94E-3</v>
      </c>
      <c r="P31" s="10">
        <v>2.7000000000000003E-2</v>
      </c>
      <c r="Q31" s="10">
        <v>2.4840000000000001E-2</v>
      </c>
      <c r="R31" s="10">
        <v>1.3500000000000002E-2</v>
      </c>
      <c r="S31" s="10">
        <v>7.5599999999999999E-3</v>
      </c>
      <c r="T31" s="10">
        <v>2.7000000000000003E-2</v>
      </c>
      <c r="U31" s="10">
        <v>2.1600000000000001E-2</v>
      </c>
    </row>
    <row r="32" spans="1:21" x14ac:dyDescent="0.2">
      <c r="A32" s="20">
        <v>1160</v>
      </c>
      <c r="B32" s="21">
        <v>9.0660000000000007</v>
      </c>
      <c r="C32" s="18">
        <f t="shared" si="1"/>
        <v>28</v>
      </c>
      <c r="D32" t="e">
        <f t="shared" ca="1" si="0"/>
        <v>#NAME?</v>
      </c>
      <c r="I32">
        <v>28</v>
      </c>
      <c r="J32">
        <v>1.420289855072464E-2</v>
      </c>
      <c r="K32" s="10">
        <v>4.7600000000000003E-3</v>
      </c>
      <c r="L32" s="10">
        <v>2.8000000000000001E-2</v>
      </c>
      <c r="M32" s="10">
        <v>2.8000000000000001E-2</v>
      </c>
      <c r="N32" s="10">
        <v>1.2320000000000001E-2</v>
      </c>
      <c r="O32" s="10">
        <v>6.1599999999999997E-3</v>
      </c>
      <c r="P32" s="10">
        <v>2.8000000000000001E-2</v>
      </c>
      <c r="Q32" s="10">
        <v>2.5759999999999998E-2</v>
      </c>
      <c r="R32" s="10">
        <v>1.4E-2</v>
      </c>
      <c r="S32" s="10">
        <v>7.8399999999999997E-3</v>
      </c>
      <c r="T32" s="10">
        <v>2.8000000000000001E-2</v>
      </c>
      <c r="U32" s="10">
        <v>2.24E-2</v>
      </c>
    </row>
    <row r="33" spans="1:47" x14ac:dyDescent="0.2">
      <c r="A33" s="20">
        <v>1170</v>
      </c>
      <c r="B33" s="21">
        <v>9.2279999999999998</v>
      </c>
      <c r="C33" s="18">
        <f t="shared" si="1"/>
        <v>29</v>
      </c>
      <c r="D33" t="e">
        <f t="shared" ca="1" si="0"/>
        <v>#NAME?</v>
      </c>
      <c r="I33">
        <v>29</v>
      </c>
      <c r="J33">
        <v>1.4710144927536233E-2</v>
      </c>
      <c r="K33" s="10">
        <v>4.9300000000000004E-3</v>
      </c>
      <c r="L33" s="10">
        <v>2.9000000000000001E-2</v>
      </c>
      <c r="M33" s="10">
        <v>2.9000000000000001E-2</v>
      </c>
      <c r="N33" s="10">
        <v>1.2760000000000001E-2</v>
      </c>
      <c r="O33" s="10">
        <v>6.3799999999999994E-3</v>
      </c>
      <c r="P33" s="10">
        <v>2.9000000000000001E-2</v>
      </c>
      <c r="Q33" s="10">
        <v>2.6679999999999999E-2</v>
      </c>
      <c r="R33" s="10">
        <v>1.4500000000000001E-2</v>
      </c>
      <c r="S33" s="10">
        <v>8.1200000000000005E-3</v>
      </c>
      <c r="T33" s="10">
        <v>2.9000000000000001E-2</v>
      </c>
      <c r="U33" s="10">
        <v>2.3200000000000002E-2</v>
      </c>
    </row>
    <row r="34" spans="1:47" x14ac:dyDescent="0.2">
      <c r="A34" s="20">
        <v>1180</v>
      </c>
      <c r="B34" s="21">
        <v>9.3640000000000008</v>
      </c>
      <c r="C34" s="18">
        <f t="shared" si="1"/>
        <v>30</v>
      </c>
      <c r="D34" t="e">
        <f t="shared" ca="1" si="0"/>
        <v>#NAME?</v>
      </c>
      <c r="I34">
        <v>30</v>
      </c>
      <c r="J34">
        <v>1.5217391304347827E-2</v>
      </c>
      <c r="K34" s="10">
        <v>5.1000000000000004E-3</v>
      </c>
      <c r="L34" s="10">
        <v>3.0000000000000002E-2</v>
      </c>
      <c r="M34" s="10">
        <v>3.0000000000000002E-2</v>
      </c>
      <c r="N34" s="10">
        <v>1.3200000000000002E-2</v>
      </c>
      <c r="O34" s="10">
        <v>6.6E-3</v>
      </c>
      <c r="P34" s="10">
        <v>3.0000000000000002E-2</v>
      </c>
      <c r="Q34" s="10">
        <v>2.76E-2</v>
      </c>
      <c r="R34" s="10">
        <v>1.5000000000000001E-2</v>
      </c>
      <c r="S34" s="10">
        <v>8.3999999999999995E-3</v>
      </c>
      <c r="T34" s="10">
        <v>3.0000000000000002E-2</v>
      </c>
      <c r="U34" s="10">
        <v>2.4E-2</v>
      </c>
    </row>
    <row r="35" spans="1:47" x14ac:dyDescent="0.2">
      <c r="A35" s="20">
        <v>1190</v>
      </c>
      <c r="B35" s="21">
        <v>9.4979999999999993</v>
      </c>
      <c r="C35" s="18">
        <f t="shared" si="1"/>
        <v>31</v>
      </c>
      <c r="D35" t="e">
        <f t="shared" ca="1" si="0"/>
        <v>#NAME?</v>
      </c>
      <c r="I35">
        <v>31</v>
      </c>
      <c r="J35">
        <v>1.572463768115942E-2</v>
      </c>
      <c r="K35" s="10">
        <v>5.2700000000000004E-3</v>
      </c>
      <c r="L35" s="10">
        <v>3.1000000000000003E-2</v>
      </c>
      <c r="M35" s="10">
        <v>3.1000000000000003E-2</v>
      </c>
      <c r="N35" s="10">
        <v>1.3640000000000001E-2</v>
      </c>
      <c r="O35" s="10">
        <v>6.8199999999999997E-3</v>
      </c>
      <c r="P35" s="10">
        <v>3.1000000000000003E-2</v>
      </c>
      <c r="Q35" s="10">
        <v>2.852E-2</v>
      </c>
      <c r="R35" s="10">
        <v>1.5500000000000002E-2</v>
      </c>
      <c r="S35" s="10">
        <v>8.6800000000000002E-3</v>
      </c>
      <c r="T35" s="10">
        <v>3.1000000000000003E-2</v>
      </c>
      <c r="U35" s="10">
        <v>2.4799999999999999E-2</v>
      </c>
      <c r="AU35" s="3"/>
    </row>
    <row r="36" spans="1:47" x14ac:dyDescent="0.2">
      <c r="A36" s="20">
        <v>1210</v>
      </c>
      <c r="B36" s="21">
        <v>9.74</v>
      </c>
      <c r="C36" s="18">
        <f t="shared" si="1"/>
        <v>32</v>
      </c>
      <c r="D36" t="e">
        <f t="shared" ca="1" si="0"/>
        <v>#NAME?</v>
      </c>
      <c r="I36">
        <v>32</v>
      </c>
      <c r="J36">
        <v>1.6231884057971015E-2</v>
      </c>
      <c r="K36" s="10">
        <v>5.4400000000000004E-3</v>
      </c>
      <c r="L36" s="10">
        <v>3.2000000000000001E-2</v>
      </c>
      <c r="M36" s="10">
        <v>3.2000000000000001E-2</v>
      </c>
      <c r="N36" s="10">
        <v>1.4080000000000002E-2</v>
      </c>
      <c r="O36" s="10">
        <v>7.0399999999999994E-3</v>
      </c>
      <c r="P36" s="10">
        <v>3.2000000000000001E-2</v>
      </c>
      <c r="Q36" s="10">
        <v>2.9440000000000001E-2</v>
      </c>
      <c r="R36" s="10">
        <v>1.6E-2</v>
      </c>
      <c r="S36" s="10">
        <v>8.9600000000000009E-3</v>
      </c>
      <c r="T36" s="10">
        <v>3.2000000000000001E-2</v>
      </c>
      <c r="U36" s="10">
        <v>2.5600000000000001E-2</v>
      </c>
      <c r="AU36" s="3"/>
    </row>
    <row r="37" spans="1:47" x14ac:dyDescent="0.2">
      <c r="A37" s="20">
        <v>1230</v>
      </c>
      <c r="B37" s="21">
        <v>9.9499999999999993</v>
      </c>
      <c r="C37" s="18">
        <f t="shared" si="1"/>
        <v>33</v>
      </c>
      <c r="D37" t="e">
        <f t="shared" ca="1" si="0"/>
        <v>#NAME?</v>
      </c>
      <c r="I37">
        <v>33</v>
      </c>
      <c r="J37">
        <v>1.6739130434782611E-2</v>
      </c>
      <c r="K37" s="10">
        <v>5.6100000000000004E-3</v>
      </c>
      <c r="L37" s="10">
        <v>3.3000000000000002E-2</v>
      </c>
      <c r="M37" s="10">
        <v>3.3000000000000002E-2</v>
      </c>
      <c r="N37" s="10">
        <v>1.4520000000000002E-2</v>
      </c>
      <c r="O37" s="10">
        <v>7.26E-3</v>
      </c>
      <c r="P37" s="10">
        <v>3.3000000000000002E-2</v>
      </c>
      <c r="Q37" s="10">
        <v>3.0359999999999998E-2</v>
      </c>
      <c r="R37" s="10">
        <v>1.6500000000000001E-2</v>
      </c>
      <c r="S37" s="10">
        <v>9.2399999999999999E-3</v>
      </c>
      <c r="T37" s="10">
        <v>3.3000000000000002E-2</v>
      </c>
      <c r="U37" s="10">
        <v>2.64E-2</v>
      </c>
      <c r="AU37" s="3"/>
    </row>
    <row r="38" spans="1:47" x14ac:dyDescent="0.2">
      <c r="A38" s="20">
        <v>1260</v>
      </c>
      <c r="B38" s="21">
        <v>10.24</v>
      </c>
      <c r="C38" s="18">
        <f t="shared" si="1"/>
        <v>34</v>
      </c>
      <c r="D38" t="e">
        <f t="shared" ca="1" si="0"/>
        <v>#NAME?</v>
      </c>
      <c r="I38">
        <v>34</v>
      </c>
      <c r="J38">
        <v>1.7246376811594206E-2</v>
      </c>
      <c r="K38" s="10">
        <v>5.7800000000000004E-3</v>
      </c>
      <c r="L38" s="10">
        <v>3.4000000000000002E-2</v>
      </c>
      <c r="M38" s="10">
        <v>3.4000000000000002E-2</v>
      </c>
      <c r="N38" s="10">
        <v>1.4960000000000001E-2</v>
      </c>
      <c r="O38" s="10">
        <v>7.4799999999999997E-3</v>
      </c>
      <c r="P38" s="10">
        <v>3.4000000000000002E-2</v>
      </c>
      <c r="Q38" s="10">
        <v>3.1280000000000002E-2</v>
      </c>
      <c r="R38" s="10">
        <v>1.7000000000000001E-2</v>
      </c>
      <c r="S38" s="10">
        <v>9.5200000000000007E-3</v>
      </c>
      <c r="T38" s="10">
        <v>3.4000000000000002E-2</v>
      </c>
      <c r="U38" s="10">
        <v>2.7200000000000002E-2</v>
      </c>
      <c r="AU38" s="3"/>
    </row>
    <row r="39" spans="1:47" x14ac:dyDescent="0.2">
      <c r="A39" s="20">
        <v>1300</v>
      </c>
      <c r="B39" s="21">
        <v>10.55</v>
      </c>
      <c r="C39" s="18">
        <f t="shared" si="1"/>
        <v>35</v>
      </c>
      <c r="D39" t="e">
        <f t="shared" ca="1" si="0"/>
        <v>#NAME?</v>
      </c>
      <c r="I39">
        <v>35</v>
      </c>
      <c r="J39">
        <v>1.7753623188405798E-2</v>
      </c>
      <c r="K39" s="10">
        <v>5.9500000000000004E-3</v>
      </c>
      <c r="L39" s="10">
        <v>3.5000000000000003E-2</v>
      </c>
      <c r="M39" s="10">
        <v>3.5000000000000003E-2</v>
      </c>
      <c r="N39" s="10">
        <v>1.5400000000000002E-2</v>
      </c>
      <c r="O39" s="10">
        <v>7.6999999999999994E-3</v>
      </c>
      <c r="P39" s="10">
        <v>3.5000000000000003E-2</v>
      </c>
      <c r="Q39" s="10">
        <v>3.2199999999999999E-2</v>
      </c>
      <c r="R39" s="10">
        <v>1.7500000000000002E-2</v>
      </c>
      <c r="S39" s="10">
        <v>9.7999999999999997E-3</v>
      </c>
      <c r="T39" s="10">
        <v>3.5000000000000003E-2</v>
      </c>
      <c r="U39" s="10">
        <v>2.8000000000000001E-2</v>
      </c>
      <c r="AU39" s="3"/>
    </row>
    <row r="40" spans="1:47" x14ac:dyDescent="0.2">
      <c r="A40" s="20">
        <v>1340</v>
      </c>
      <c r="B40" s="21">
        <v>10.78</v>
      </c>
      <c r="C40" s="18">
        <f t="shared" si="1"/>
        <v>36</v>
      </c>
      <c r="D40" t="e">
        <f t="shared" ca="1" si="0"/>
        <v>#NAME?</v>
      </c>
      <c r="I40">
        <v>36</v>
      </c>
      <c r="J40">
        <v>1.8260869565217393E-2</v>
      </c>
      <c r="K40" s="10">
        <v>6.1200000000000004E-3</v>
      </c>
      <c r="L40" s="10">
        <v>3.6000000000000004E-2</v>
      </c>
      <c r="M40" s="10">
        <v>3.6000000000000004E-2</v>
      </c>
      <c r="N40" s="10">
        <v>1.584E-2</v>
      </c>
      <c r="O40" s="10">
        <v>7.92E-3</v>
      </c>
      <c r="P40" s="10">
        <v>3.6000000000000004E-2</v>
      </c>
      <c r="Q40" s="10">
        <v>3.3119999999999997E-2</v>
      </c>
      <c r="R40" s="10">
        <v>1.8000000000000002E-2</v>
      </c>
      <c r="S40" s="10">
        <v>1.008E-2</v>
      </c>
      <c r="T40" s="10">
        <v>3.6000000000000004E-2</v>
      </c>
      <c r="U40" s="10">
        <v>2.8799999999999999E-2</v>
      </c>
      <c r="AU40" s="3"/>
    </row>
    <row r="41" spans="1:47" x14ac:dyDescent="0.2">
      <c r="A41" s="20">
        <v>1400</v>
      </c>
      <c r="B41" s="21">
        <v>10.95</v>
      </c>
      <c r="C41" s="18">
        <f t="shared" si="1"/>
        <v>37</v>
      </c>
      <c r="D41" t="e">
        <f t="shared" ca="1" si="0"/>
        <v>#NAME?</v>
      </c>
      <c r="I41">
        <v>37</v>
      </c>
      <c r="J41">
        <v>1.8768115942028988E-2</v>
      </c>
      <c r="K41" s="10">
        <v>6.2900000000000005E-3</v>
      </c>
      <c r="L41" s="10">
        <v>3.7000000000000005E-2</v>
      </c>
      <c r="M41" s="10">
        <v>3.7000000000000005E-2</v>
      </c>
      <c r="N41" s="10">
        <v>1.6280000000000003E-2</v>
      </c>
      <c r="O41" s="10">
        <v>8.1399999999999997E-3</v>
      </c>
      <c r="P41" s="10">
        <v>3.7000000000000005E-2</v>
      </c>
      <c r="Q41" s="10">
        <v>3.4040000000000001E-2</v>
      </c>
      <c r="R41" s="10">
        <v>1.8500000000000003E-2</v>
      </c>
      <c r="S41" s="10">
        <v>1.0359999999999999E-2</v>
      </c>
      <c r="T41" s="10">
        <v>3.7000000000000005E-2</v>
      </c>
      <c r="U41" s="10">
        <v>2.9600000000000001E-2</v>
      </c>
      <c r="AU41" s="3"/>
    </row>
    <row r="42" spans="1:47" x14ac:dyDescent="0.2">
      <c r="A42" s="20">
        <v>1440</v>
      </c>
      <c r="B42" s="21">
        <v>11</v>
      </c>
      <c r="C42" s="18">
        <f t="shared" si="1"/>
        <v>38</v>
      </c>
      <c r="D42" t="e">
        <f t="shared" ca="1" si="0"/>
        <v>#NAME?</v>
      </c>
      <c r="I42">
        <v>38</v>
      </c>
      <c r="J42">
        <v>1.9275362318840583E-2</v>
      </c>
      <c r="K42" s="10">
        <v>6.4600000000000005E-3</v>
      </c>
      <c r="L42" s="10">
        <v>3.7999999999999999E-2</v>
      </c>
      <c r="M42" s="10">
        <v>3.7999999999999999E-2</v>
      </c>
      <c r="N42" s="10">
        <v>1.6720000000000002E-2</v>
      </c>
      <c r="O42" s="10">
        <v>8.3599999999999994E-3</v>
      </c>
      <c r="P42" s="10">
        <v>3.7999999999999999E-2</v>
      </c>
      <c r="Q42" s="10">
        <v>3.4959999999999998E-2</v>
      </c>
      <c r="R42" s="10">
        <v>1.9E-2</v>
      </c>
      <c r="S42" s="10">
        <v>1.064E-2</v>
      </c>
      <c r="T42" s="10">
        <v>3.7999999999999999E-2</v>
      </c>
      <c r="U42" s="10">
        <v>3.04E-2</v>
      </c>
      <c r="AU42" s="3"/>
    </row>
    <row r="43" spans="1:47" x14ac:dyDescent="0.2">
      <c r="A43" s="20">
        <v>1500</v>
      </c>
      <c r="B43" s="21">
        <v>11</v>
      </c>
      <c r="C43" s="18">
        <f t="shared" si="1"/>
        <v>39</v>
      </c>
      <c r="D43" t="e">
        <f t="shared" ca="1" si="0"/>
        <v>#NAME?</v>
      </c>
      <c r="I43">
        <v>39</v>
      </c>
      <c r="J43">
        <v>1.9782608695652175E-2</v>
      </c>
      <c r="K43" s="10">
        <v>6.6300000000000005E-3</v>
      </c>
      <c r="L43" s="10">
        <v>3.9E-2</v>
      </c>
      <c r="M43" s="10">
        <v>3.9E-2</v>
      </c>
      <c r="N43" s="10">
        <v>1.7160000000000002E-2</v>
      </c>
      <c r="O43" s="10">
        <v>8.5799999999999991E-3</v>
      </c>
      <c r="P43" s="10">
        <v>3.9E-2</v>
      </c>
      <c r="Q43" s="10">
        <v>3.5880000000000002E-2</v>
      </c>
      <c r="R43" s="10">
        <v>1.95E-2</v>
      </c>
      <c r="S43" s="10">
        <v>1.0920000000000001E-2</v>
      </c>
      <c r="T43" s="10">
        <v>3.9E-2</v>
      </c>
      <c r="U43" s="10">
        <v>3.1200000000000002E-2</v>
      </c>
      <c r="AU43" s="3"/>
    </row>
    <row r="44" spans="1:47" x14ac:dyDescent="0.2">
      <c r="C44" s="18">
        <f t="shared" si="1"/>
        <v>40</v>
      </c>
      <c r="D44" t="e">
        <f t="shared" ca="1" si="0"/>
        <v>#NAME?</v>
      </c>
      <c r="I44">
        <v>40</v>
      </c>
      <c r="J44">
        <v>2.028985507246377E-2</v>
      </c>
      <c r="K44" s="10">
        <v>6.8000000000000005E-3</v>
      </c>
      <c r="L44" s="10">
        <v>0.04</v>
      </c>
      <c r="M44" s="10">
        <v>0.04</v>
      </c>
      <c r="N44" s="10">
        <v>1.7600000000000001E-2</v>
      </c>
      <c r="O44" s="10">
        <v>8.7999999999999988E-3</v>
      </c>
      <c r="P44" s="10">
        <v>0.04</v>
      </c>
      <c r="Q44" s="10">
        <v>3.6799999999999999E-2</v>
      </c>
      <c r="R44" s="10">
        <v>0.02</v>
      </c>
      <c r="S44" s="10">
        <v>1.12E-2</v>
      </c>
      <c r="T44" s="10">
        <v>0.04</v>
      </c>
      <c r="U44" s="10">
        <v>3.2000000000000001E-2</v>
      </c>
      <c r="AU44" s="3"/>
    </row>
    <row r="45" spans="1:47" x14ac:dyDescent="0.2">
      <c r="C45" s="18">
        <f t="shared" si="1"/>
        <v>41</v>
      </c>
      <c r="D45" t="e">
        <f t="shared" ca="1" si="0"/>
        <v>#NAME?</v>
      </c>
      <c r="I45">
        <v>41</v>
      </c>
      <c r="J45">
        <v>2.0797101449275365E-2</v>
      </c>
      <c r="K45" s="10">
        <v>6.9700000000000005E-3</v>
      </c>
      <c r="L45" s="10">
        <v>4.1000000000000002E-2</v>
      </c>
      <c r="M45" s="10">
        <v>4.1000000000000002E-2</v>
      </c>
      <c r="N45" s="10">
        <v>1.804E-2</v>
      </c>
      <c r="O45" s="10">
        <v>9.0200000000000002E-3</v>
      </c>
      <c r="P45" s="10">
        <v>4.1000000000000002E-2</v>
      </c>
      <c r="Q45" s="10">
        <v>3.7719999999999997E-2</v>
      </c>
      <c r="R45" s="10">
        <v>2.0500000000000001E-2</v>
      </c>
      <c r="S45" s="10">
        <v>1.1480000000000001E-2</v>
      </c>
      <c r="T45" s="10">
        <v>4.1000000000000002E-2</v>
      </c>
      <c r="U45" s="10">
        <v>3.2800000000000003E-2</v>
      </c>
      <c r="AU45" s="3"/>
    </row>
    <row r="46" spans="1:47" x14ac:dyDescent="0.2">
      <c r="C46" s="18">
        <f t="shared" si="1"/>
        <v>42</v>
      </c>
      <c r="D46" t="e">
        <f t="shared" ca="1" si="0"/>
        <v>#NAME?</v>
      </c>
      <c r="I46">
        <v>42</v>
      </c>
      <c r="J46">
        <v>2.1304347826086957E-2</v>
      </c>
      <c r="K46" s="10">
        <v>7.1400000000000005E-3</v>
      </c>
      <c r="L46" s="10">
        <v>4.2000000000000003E-2</v>
      </c>
      <c r="M46" s="10">
        <v>4.2000000000000003E-2</v>
      </c>
      <c r="N46" s="10">
        <v>1.8480000000000003E-2</v>
      </c>
      <c r="O46" s="10">
        <v>9.2399999999999999E-3</v>
      </c>
      <c r="P46" s="10">
        <v>4.2000000000000003E-2</v>
      </c>
      <c r="Q46" s="10">
        <v>3.8640000000000001E-2</v>
      </c>
      <c r="R46" s="10">
        <v>2.1000000000000001E-2</v>
      </c>
      <c r="S46" s="10">
        <v>1.176E-2</v>
      </c>
      <c r="T46" s="10">
        <v>4.2000000000000003E-2</v>
      </c>
      <c r="U46" s="10">
        <v>3.3599999999999998E-2</v>
      </c>
      <c r="AU46" s="3"/>
    </row>
    <row r="47" spans="1:47" x14ac:dyDescent="0.2">
      <c r="C47" s="18">
        <f t="shared" si="1"/>
        <v>43</v>
      </c>
      <c r="D47" t="e">
        <f t="shared" ca="1" si="0"/>
        <v>#NAME?</v>
      </c>
      <c r="I47">
        <v>43</v>
      </c>
      <c r="J47">
        <v>2.1811594202898552E-2</v>
      </c>
      <c r="K47" s="10">
        <v>7.3100000000000005E-3</v>
      </c>
      <c r="L47" s="10">
        <v>4.3000000000000003E-2</v>
      </c>
      <c r="M47" s="10">
        <v>4.3000000000000003E-2</v>
      </c>
      <c r="N47" s="10">
        <v>1.8920000000000003E-2</v>
      </c>
      <c r="O47" s="10">
        <v>9.4599999999999997E-3</v>
      </c>
      <c r="P47" s="10">
        <v>4.3000000000000003E-2</v>
      </c>
      <c r="Q47" s="10">
        <v>3.9559999999999998E-2</v>
      </c>
      <c r="R47" s="10">
        <v>2.1500000000000002E-2</v>
      </c>
      <c r="S47" s="10">
        <v>1.204E-2</v>
      </c>
      <c r="T47" s="10">
        <v>4.3000000000000003E-2</v>
      </c>
      <c r="U47" s="10">
        <v>3.44E-2</v>
      </c>
      <c r="AU47" s="3"/>
    </row>
    <row r="48" spans="1:47" x14ac:dyDescent="0.2">
      <c r="B48" s="10"/>
      <c r="C48" s="18">
        <f t="shared" si="1"/>
        <v>44</v>
      </c>
      <c r="D48" t="e">
        <f t="shared" ca="1" si="0"/>
        <v>#NAME?</v>
      </c>
      <c r="I48">
        <v>44</v>
      </c>
      <c r="J48">
        <v>2.2318840579710147E-2</v>
      </c>
      <c r="K48" s="10">
        <v>7.4800000000000005E-3</v>
      </c>
      <c r="L48" s="10">
        <v>4.4000000000000004E-2</v>
      </c>
      <c r="M48" s="10">
        <v>4.4000000000000004E-2</v>
      </c>
      <c r="N48" s="10">
        <v>1.9360000000000002E-2</v>
      </c>
      <c r="O48" s="10">
        <v>9.6799999999999994E-3</v>
      </c>
      <c r="P48" s="10">
        <v>4.4000000000000004E-2</v>
      </c>
      <c r="Q48" s="10">
        <v>4.0480000000000002E-2</v>
      </c>
      <c r="R48" s="10">
        <v>2.2000000000000002E-2</v>
      </c>
      <c r="S48" s="10">
        <v>1.2320000000000001E-2</v>
      </c>
      <c r="T48" s="10">
        <v>4.4000000000000004E-2</v>
      </c>
      <c r="U48" s="10">
        <v>3.5200000000000002E-2</v>
      </c>
      <c r="AU48" s="3"/>
    </row>
    <row r="49" spans="3:47" x14ac:dyDescent="0.2">
      <c r="C49" s="18">
        <f t="shared" si="1"/>
        <v>45</v>
      </c>
      <c r="D49" t="e">
        <f t="shared" ca="1" si="0"/>
        <v>#NAME?</v>
      </c>
      <c r="I49">
        <v>45</v>
      </c>
      <c r="J49">
        <v>2.2826086956521743E-2</v>
      </c>
      <c r="K49" s="10">
        <v>7.6500000000000005E-3</v>
      </c>
      <c r="L49" s="10">
        <v>4.5000000000000005E-2</v>
      </c>
      <c r="M49" s="10">
        <v>4.5000000000000005E-2</v>
      </c>
      <c r="N49" s="10">
        <v>1.9800000000000002E-2</v>
      </c>
      <c r="O49" s="10">
        <v>9.8999999999999991E-3</v>
      </c>
      <c r="P49" s="10">
        <v>4.5000000000000005E-2</v>
      </c>
      <c r="Q49" s="10">
        <v>4.1399999999999999E-2</v>
      </c>
      <c r="R49" s="10">
        <v>2.2500000000000003E-2</v>
      </c>
      <c r="S49" s="10">
        <v>1.26E-2</v>
      </c>
      <c r="T49" s="10">
        <v>4.5000000000000005E-2</v>
      </c>
      <c r="U49" s="10">
        <v>3.6000000000000004E-2</v>
      </c>
      <c r="AU49" s="3"/>
    </row>
    <row r="50" spans="3:47" x14ac:dyDescent="0.2">
      <c r="C50" s="18">
        <f t="shared" si="1"/>
        <v>46</v>
      </c>
      <c r="D50" t="e">
        <f t="shared" ca="1" si="0"/>
        <v>#NAME?</v>
      </c>
      <c r="I50">
        <v>46</v>
      </c>
      <c r="J50">
        <v>2.3333333333333334E-2</v>
      </c>
      <c r="K50" s="10">
        <v>7.8200000000000006E-3</v>
      </c>
      <c r="L50" s="10">
        <v>4.5999999999999999E-2</v>
      </c>
      <c r="M50" s="10">
        <v>4.5999999999999999E-2</v>
      </c>
      <c r="N50" s="10">
        <v>2.0240000000000001E-2</v>
      </c>
      <c r="O50" s="10">
        <v>1.0119999999999999E-2</v>
      </c>
      <c r="P50" s="10">
        <v>4.5999999999999999E-2</v>
      </c>
      <c r="Q50" s="10">
        <v>4.2319999999999997E-2</v>
      </c>
      <c r="R50" s="10">
        <v>2.3E-2</v>
      </c>
      <c r="S50" s="10">
        <v>1.2880000000000001E-2</v>
      </c>
      <c r="T50" s="10">
        <v>4.5999999999999999E-2</v>
      </c>
      <c r="U50" s="10">
        <v>3.6799999999999999E-2</v>
      </c>
      <c r="AU50" s="3"/>
    </row>
    <row r="51" spans="3:47" x14ac:dyDescent="0.2">
      <c r="C51" s="18">
        <f t="shared" si="1"/>
        <v>47</v>
      </c>
      <c r="D51" t="e">
        <f t="shared" ca="1" si="0"/>
        <v>#NAME?</v>
      </c>
      <c r="I51">
        <v>47</v>
      </c>
      <c r="J51">
        <v>2.384057971014493E-2</v>
      </c>
      <c r="K51" s="10">
        <v>7.9900000000000006E-3</v>
      </c>
      <c r="L51" s="10">
        <v>4.7E-2</v>
      </c>
      <c r="M51" s="10">
        <v>4.7E-2</v>
      </c>
      <c r="N51" s="10">
        <v>2.068E-2</v>
      </c>
      <c r="O51" s="10">
        <v>1.034E-2</v>
      </c>
      <c r="P51" s="10">
        <v>4.7E-2</v>
      </c>
      <c r="Q51" s="10">
        <v>4.3240000000000001E-2</v>
      </c>
      <c r="R51" s="10">
        <v>2.35E-2</v>
      </c>
      <c r="S51" s="10">
        <v>1.316E-2</v>
      </c>
      <c r="T51" s="10">
        <v>4.7E-2</v>
      </c>
      <c r="U51" s="10">
        <v>3.7600000000000001E-2</v>
      </c>
      <c r="AU51" s="3"/>
    </row>
    <row r="52" spans="3:47" x14ac:dyDescent="0.2">
      <c r="C52" s="18">
        <f t="shared" si="1"/>
        <v>48</v>
      </c>
      <c r="D52" t="e">
        <f t="shared" ca="1" si="0"/>
        <v>#NAME?</v>
      </c>
      <c r="I52">
        <v>48</v>
      </c>
      <c r="J52">
        <v>2.4347826086956525E-2</v>
      </c>
      <c r="K52" s="10">
        <v>8.1600000000000006E-3</v>
      </c>
      <c r="L52" s="10">
        <v>4.8000000000000001E-2</v>
      </c>
      <c r="M52" s="10">
        <v>4.8000000000000001E-2</v>
      </c>
      <c r="N52" s="10">
        <v>2.1120000000000003E-2</v>
      </c>
      <c r="O52" s="10">
        <v>1.056E-2</v>
      </c>
      <c r="P52" s="10">
        <v>4.8000000000000001E-2</v>
      </c>
      <c r="Q52" s="10">
        <v>4.4159999999999998E-2</v>
      </c>
      <c r="R52" s="10">
        <v>2.4E-2</v>
      </c>
      <c r="S52" s="10">
        <v>1.3440000000000001E-2</v>
      </c>
      <c r="T52" s="10">
        <v>4.8000000000000001E-2</v>
      </c>
      <c r="U52" s="10">
        <v>3.8400000000000004E-2</v>
      </c>
      <c r="AU52" s="3"/>
    </row>
    <row r="53" spans="3:47" x14ac:dyDescent="0.2">
      <c r="C53" s="18">
        <f t="shared" si="1"/>
        <v>49</v>
      </c>
      <c r="D53" t="e">
        <f t="shared" ca="1" si="0"/>
        <v>#NAME?</v>
      </c>
      <c r="I53">
        <v>49</v>
      </c>
      <c r="J53">
        <v>2.485507246376812E-2</v>
      </c>
      <c r="K53" s="10">
        <v>8.3300000000000006E-3</v>
      </c>
      <c r="L53" s="10">
        <v>4.9000000000000002E-2</v>
      </c>
      <c r="M53" s="10">
        <v>4.9000000000000002E-2</v>
      </c>
      <c r="N53" s="10">
        <v>2.1560000000000003E-2</v>
      </c>
      <c r="O53" s="10">
        <v>1.078E-2</v>
      </c>
      <c r="P53" s="10">
        <v>4.9000000000000002E-2</v>
      </c>
      <c r="Q53" s="10">
        <v>4.5080000000000002E-2</v>
      </c>
      <c r="R53" s="10">
        <v>2.4500000000000001E-2</v>
      </c>
      <c r="S53" s="10">
        <v>1.372E-2</v>
      </c>
      <c r="T53" s="10">
        <v>4.9000000000000002E-2</v>
      </c>
      <c r="U53" s="10">
        <v>3.9199999999999999E-2</v>
      </c>
      <c r="AU53" s="3"/>
    </row>
    <row r="54" spans="3:47" x14ac:dyDescent="0.2">
      <c r="C54" s="18">
        <f t="shared" si="1"/>
        <v>50</v>
      </c>
      <c r="D54" t="e">
        <f t="shared" ca="1" si="0"/>
        <v>#NAME?</v>
      </c>
      <c r="I54">
        <v>50</v>
      </c>
      <c r="J54">
        <v>2.5362318840579712E-2</v>
      </c>
      <c r="K54" s="10">
        <v>8.5000000000000006E-3</v>
      </c>
      <c r="L54" s="10">
        <v>0.05</v>
      </c>
      <c r="M54" s="10">
        <v>0.05</v>
      </c>
      <c r="N54" s="10">
        <v>2.2000000000000002E-2</v>
      </c>
      <c r="O54" s="10">
        <v>1.0999999999999999E-2</v>
      </c>
      <c r="P54" s="10">
        <v>0.05</v>
      </c>
      <c r="Q54" s="10">
        <v>4.5999999999999999E-2</v>
      </c>
      <c r="R54" s="10">
        <v>2.5000000000000001E-2</v>
      </c>
      <c r="S54" s="10">
        <v>1.4E-2</v>
      </c>
      <c r="T54" s="10">
        <v>0.05</v>
      </c>
      <c r="U54" s="10">
        <v>0.04</v>
      </c>
      <c r="AU54" s="3"/>
    </row>
    <row r="55" spans="3:47" x14ac:dyDescent="0.2">
      <c r="C55" s="18">
        <f t="shared" si="1"/>
        <v>51</v>
      </c>
      <c r="D55" t="e">
        <f t="shared" ca="1" si="0"/>
        <v>#NAME?</v>
      </c>
      <c r="I55">
        <v>51</v>
      </c>
      <c r="J55">
        <v>2.5869565217391307E-2</v>
      </c>
      <c r="K55" s="10">
        <v>8.6700000000000006E-3</v>
      </c>
      <c r="L55" s="10">
        <v>5.1000000000000004E-2</v>
      </c>
      <c r="M55" s="10">
        <v>5.1000000000000004E-2</v>
      </c>
      <c r="N55" s="10">
        <v>2.2440000000000002E-2</v>
      </c>
      <c r="O55" s="10">
        <v>1.1219999999999999E-2</v>
      </c>
      <c r="P55" s="10">
        <v>5.1000000000000004E-2</v>
      </c>
      <c r="Q55" s="10">
        <v>4.6919999999999996E-2</v>
      </c>
      <c r="R55" s="10">
        <v>2.5500000000000002E-2</v>
      </c>
      <c r="S55" s="10">
        <v>1.4280000000000001E-2</v>
      </c>
      <c r="T55" s="10">
        <v>5.1000000000000004E-2</v>
      </c>
      <c r="U55" s="10">
        <v>4.0800000000000003E-2</v>
      </c>
      <c r="AU55" s="3"/>
    </row>
    <row r="56" spans="3:47" x14ac:dyDescent="0.2">
      <c r="C56" s="18">
        <f t="shared" si="1"/>
        <v>52</v>
      </c>
      <c r="D56" t="e">
        <f t="shared" ca="1" si="0"/>
        <v>#NAME?</v>
      </c>
      <c r="I56">
        <v>52</v>
      </c>
      <c r="J56">
        <v>2.6376811594202902E-2</v>
      </c>
      <c r="K56" s="10">
        <v>8.8400000000000006E-3</v>
      </c>
      <c r="L56" s="10">
        <v>5.2000000000000005E-2</v>
      </c>
      <c r="M56" s="10">
        <v>5.2000000000000005E-2</v>
      </c>
      <c r="N56" s="10">
        <v>2.2880000000000001E-2</v>
      </c>
      <c r="O56" s="10">
        <v>1.1439999999999999E-2</v>
      </c>
      <c r="P56" s="10">
        <v>5.2000000000000005E-2</v>
      </c>
      <c r="Q56" s="10">
        <v>4.7840000000000001E-2</v>
      </c>
      <c r="R56" s="10">
        <v>2.6000000000000002E-2</v>
      </c>
      <c r="S56" s="10">
        <v>1.456E-2</v>
      </c>
      <c r="T56" s="10">
        <v>5.2000000000000005E-2</v>
      </c>
      <c r="U56" s="10">
        <v>4.1599999999999998E-2</v>
      </c>
      <c r="AU56" s="3"/>
    </row>
    <row r="57" spans="3:47" x14ac:dyDescent="0.2">
      <c r="C57" s="18">
        <f t="shared" si="1"/>
        <v>53</v>
      </c>
      <c r="D57" t="e">
        <f t="shared" ca="1" si="0"/>
        <v>#NAME?</v>
      </c>
      <c r="I57">
        <v>53</v>
      </c>
      <c r="J57">
        <v>2.6884057971014494E-2</v>
      </c>
      <c r="K57" s="10">
        <v>9.0100000000000006E-3</v>
      </c>
      <c r="L57" s="10">
        <v>5.3000000000000005E-2</v>
      </c>
      <c r="M57" s="10">
        <v>5.3000000000000005E-2</v>
      </c>
      <c r="N57" s="10">
        <v>2.3320000000000004E-2</v>
      </c>
      <c r="O57" s="10">
        <v>1.1659999999999998E-2</v>
      </c>
      <c r="P57" s="10">
        <v>5.3000000000000005E-2</v>
      </c>
      <c r="Q57" s="10">
        <v>4.8759999999999998E-2</v>
      </c>
      <c r="R57" s="10">
        <v>2.6500000000000003E-2</v>
      </c>
      <c r="S57" s="10">
        <v>1.4840000000000001E-2</v>
      </c>
      <c r="T57" s="10">
        <v>5.3000000000000005E-2</v>
      </c>
      <c r="U57" s="10">
        <v>4.24E-2</v>
      </c>
      <c r="AU57" s="3"/>
    </row>
    <row r="58" spans="3:47" x14ac:dyDescent="0.2">
      <c r="C58" s="18">
        <f t="shared" si="1"/>
        <v>54</v>
      </c>
      <c r="D58" t="e">
        <f t="shared" ca="1" si="0"/>
        <v>#NAME?</v>
      </c>
      <c r="I58">
        <v>54</v>
      </c>
      <c r="J58">
        <v>2.7391304347826089E-2</v>
      </c>
      <c r="K58" s="10">
        <v>9.1800000000000007E-3</v>
      </c>
      <c r="L58" s="10">
        <v>5.4000000000000006E-2</v>
      </c>
      <c r="M58" s="10">
        <v>5.4000000000000006E-2</v>
      </c>
      <c r="N58" s="10">
        <v>2.3760000000000003E-2</v>
      </c>
      <c r="O58" s="10">
        <v>1.188E-2</v>
      </c>
      <c r="P58" s="10">
        <v>5.4000000000000006E-2</v>
      </c>
      <c r="Q58" s="10">
        <v>4.9680000000000002E-2</v>
      </c>
      <c r="R58" s="10">
        <v>2.7000000000000003E-2</v>
      </c>
      <c r="S58" s="10">
        <v>1.512E-2</v>
      </c>
      <c r="T58" s="10">
        <v>5.4000000000000006E-2</v>
      </c>
      <c r="U58" s="10">
        <v>4.3200000000000002E-2</v>
      </c>
      <c r="AU58" s="3"/>
    </row>
    <row r="59" spans="3:47" x14ac:dyDescent="0.2">
      <c r="C59" s="18">
        <f t="shared" si="1"/>
        <v>55</v>
      </c>
      <c r="D59" t="e">
        <f t="shared" ca="1" si="0"/>
        <v>#NAME?</v>
      </c>
      <c r="I59">
        <v>55</v>
      </c>
      <c r="J59">
        <v>2.7898550724637684E-2</v>
      </c>
      <c r="K59" s="10">
        <v>9.3500000000000007E-3</v>
      </c>
      <c r="L59" s="10">
        <v>5.5E-2</v>
      </c>
      <c r="M59" s="10">
        <v>5.5E-2</v>
      </c>
      <c r="N59" s="10">
        <v>2.4200000000000003E-2</v>
      </c>
      <c r="O59" s="10">
        <v>1.21E-2</v>
      </c>
      <c r="P59" s="10">
        <v>5.5E-2</v>
      </c>
      <c r="Q59" s="10">
        <v>5.0599999999999999E-2</v>
      </c>
      <c r="R59" s="10">
        <v>2.75E-2</v>
      </c>
      <c r="S59" s="10">
        <v>1.54E-2</v>
      </c>
      <c r="T59" s="10">
        <v>5.5E-2</v>
      </c>
      <c r="U59" s="10">
        <v>4.3999999999999997E-2</v>
      </c>
      <c r="AU59" s="3"/>
    </row>
    <row r="60" spans="3:47" x14ac:dyDescent="0.2">
      <c r="C60" s="18">
        <f t="shared" si="1"/>
        <v>56</v>
      </c>
      <c r="D60" t="e">
        <f t="shared" ca="1" si="0"/>
        <v>#NAME?</v>
      </c>
      <c r="I60">
        <v>56</v>
      </c>
      <c r="J60">
        <v>2.840579710144928E-2</v>
      </c>
      <c r="K60" s="10">
        <v>9.5200000000000007E-3</v>
      </c>
      <c r="L60" s="10">
        <v>5.6000000000000001E-2</v>
      </c>
      <c r="M60" s="10">
        <v>5.6000000000000001E-2</v>
      </c>
      <c r="N60" s="10">
        <v>2.4640000000000002E-2</v>
      </c>
      <c r="O60" s="10">
        <v>1.2319999999999999E-2</v>
      </c>
      <c r="P60" s="10">
        <v>5.6000000000000001E-2</v>
      </c>
      <c r="Q60" s="10">
        <v>5.1519999999999996E-2</v>
      </c>
      <c r="R60" s="10">
        <v>2.8000000000000001E-2</v>
      </c>
      <c r="S60" s="10">
        <v>1.5679999999999999E-2</v>
      </c>
      <c r="T60" s="10">
        <v>5.6000000000000001E-2</v>
      </c>
      <c r="U60" s="10">
        <v>4.48E-2</v>
      </c>
      <c r="AU60" s="3"/>
    </row>
    <row r="61" spans="3:47" x14ac:dyDescent="0.2">
      <c r="C61" s="18">
        <f t="shared" si="1"/>
        <v>57</v>
      </c>
      <c r="D61" t="e">
        <f t="shared" ca="1" si="0"/>
        <v>#NAME?</v>
      </c>
      <c r="I61">
        <v>57</v>
      </c>
      <c r="J61">
        <v>2.8913043478260871E-2</v>
      </c>
      <c r="K61" s="10">
        <v>9.6900000000000007E-3</v>
      </c>
      <c r="L61" s="10">
        <v>5.7000000000000002E-2</v>
      </c>
      <c r="M61" s="10">
        <v>5.7000000000000002E-2</v>
      </c>
      <c r="N61" s="10">
        <v>2.5080000000000002E-2</v>
      </c>
      <c r="O61" s="10">
        <v>1.2539999999999999E-2</v>
      </c>
      <c r="P61" s="10">
        <v>5.7000000000000002E-2</v>
      </c>
      <c r="Q61" s="10">
        <v>5.2440000000000001E-2</v>
      </c>
      <c r="R61" s="10">
        <v>2.8500000000000001E-2</v>
      </c>
      <c r="S61" s="10">
        <v>1.5960000000000002E-2</v>
      </c>
      <c r="T61" s="10">
        <v>5.7000000000000002E-2</v>
      </c>
      <c r="U61" s="10">
        <v>4.5600000000000002E-2</v>
      </c>
      <c r="AU61" s="3"/>
    </row>
    <row r="62" spans="3:47" x14ac:dyDescent="0.2">
      <c r="C62" s="18">
        <f t="shared" si="1"/>
        <v>58</v>
      </c>
      <c r="D62" t="e">
        <f t="shared" ca="1" si="0"/>
        <v>#NAME?</v>
      </c>
      <c r="I62">
        <v>58</v>
      </c>
      <c r="J62">
        <v>2.9420289855072466E-2</v>
      </c>
      <c r="K62" s="10">
        <v>9.8600000000000007E-3</v>
      </c>
      <c r="L62" s="10">
        <v>5.8000000000000003E-2</v>
      </c>
      <c r="M62" s="10">
        <v>5.8000000000000003E-2</v>
      </c>
      <c r="N62" s="10">
        <v>2.5520000000000001E-2</v>
      </c>
      <c r="O62" s="10">
        <v>1.2759999999999999E-2</v>
      </c>
      <c r="P62" s="10">
        <v>5.8000000000000003E-2</v>
      </c>
      <c r="Q62" s="10">
        <v>5.3359999999999998E-2</v>
      </c>
      <c r="R62" s="10">
        <v>2.9000000000000001E-2</v>
      </c>
      <c r="S62" s="10">
        <v>1.6240000000000001E-2</v>
      </c>
      <c r="T62" s="10">
        <v>5.8000000000000003E-2</v>
      </c>
      <c r="U62" s="10">
        <v>4.6400000000000004E-2</v>
      </c>
      <c r="AU62" s="3"/>
    </row>
    <row r="63" spans="3:47" x14ac:dyDescent="0.2">
      <c r="C63" s="18">
        <f t="shared" si="1"/>
        <v>59</v>
      </c>
      <c r="D63" t="e">
        <f t="shared" ca="1" si="0"/>
        <v>#NAME?</v>
      </c>
      <c r="I63">
        <v>59</v>
      </c>
      <c r="J63">
        <v>2.9927536231884062E-2</v>
      </c>
      <c r="K63" s="10">
        <v>1.0030000000000001E-2</v>
      </c>
      <c r="L63" s="10">
        <v>5.9000000000000004E-2</v>
      </c>
      <c r="M63" s="10">
        <v>5.9000000000000004E-2</v>
      </c>
      <c r="N63" s="10">
        <v>2.5960000000000004E-2</v>
      </c>
      <c r="O63" s="10">
        <v>1.2979999999999998E-2</v>
      </c>
      <c r="P63" s="10">
        <v>5.9000000000000004E-2</v>
      </c>
      <c r="Q63" s="10">
        <v>5.4280000000000002E-2</v>
      </c>
      <c r="R63" s="10">
        <v>2.9500000000000002E-2</v>
      </c>
      <c r="S63" s="10">
        <v>1.652E-2</v>
      </c>
      <c r="T63" s="10">
        <v>5.9000000000000004E-2</v>
      </c>
      <c r="U63" s="10">
        <v>4.7199999999999999E-2</v>
      </c>
      <c r="AU63" s="3"/>
    </row>
    <row r="64" spans="3:47" x14ac:dyDescent="0.2">
      <c r="C64" s="18">
        <f t="shared" si="1"/>
        <v>60</v>
      </c>
      <c r="D64" t="e">
        <f t="shared" ca="1" si="0"/>
        <v>#NAME?</v>
      </c>
      <c r="I64">
        <v>60</v>
      </c>
      <c r="J64">
        <v>3.0434782608695653E-2</v>
      </c>
      <c r="K64" s="10">
        <v>1.0200000000000001E-2</v>
      </c>
      <c r="L64" s="10">
        <v>6.0000000000000005E-2</v>
      </c>
      <c r="M64" s="10">
        <v>6.0000000000000005E-2</v>
      </c>
      <c r="N64" s="10">
        <v>2.6400000000000003E-2</v>
      </c>
      <c r="O64" s="10">
        <v>1.32E-2</v>
      </c>
      <c r="P64" s="10">
        <v>6.0000000000000005E-2</v>
      </c>
      <c r="Q64" s="10">
        <v>5.5199999999999999E-2</v>
      </c>
      <c r="R64" s="10">
        <v>3.0000000000000002E-2</v>
      </c>
      <c r="S64" s="10">
        <v>1.6799999999999999E-2</v>
      </c>
      <c r="T64" s="10">
        <v>6.0000000000000005E-2</v>
      </c>
      <c r="U64" s="10">
        <v>4.8000000000000001E-2</v>
      </c>
      <c r="AU64" s="3"/>
    </row>
    <row r="65" spans="3:47" x14ac:dyDescent="0.2">
      <c r="C65" s="18">
        <f t="shared" si="1"/>
        <v>61</v>
      </c>
      <c r="D65" t="e">
        <f t="shared" ca="1" si="0"/>
        <v>#NAME?</v>
      </c>
      <c r="I65">
        <v>61</v>
      </c>
      <c r="J65">
        <v>3.0942028985507249E-2</v>
      </c>
      <c r="K65" s="10">
        <v>1.0370000000000001E-2</v>
      </c>
      <c r="L65" s="10">
        <v>6.1000000000000006E-2</v>
      </c>
      <c r="M65" s="10">
        <v>6.1000000000000006E-2</v>
      </c>
      <c r="N65" s="10">
        <v>2.6840000000000003E-2</v>
      </c>
      <c r="O65" s="10">
        <v>1.342E-2</v>
      </c>
      <c r="P65" s="10">
        <v>6.1000000000000006E-2</v>
      </c>
      <c r="Q65" s="10">
        <v>5.6119999999999996E-2</v>
      </c>
      <c r="R65" s="10">
        <v>3.0500000000000003E-2</v>
      </c>
      <c r="S65" s="10">
        <v>1.7080000000000001E-2</v>
      </c>
      <c r="T65" s="10">
        <v>6.1000000000000006E-2</v>
      </c>
      <c r="U65" s="10">
        <v>4.8800000000000003E-2</v>
      </c>
      <c r="AU65" s="3"/>
    </row>
    <row r="66" spans="3:47" x14ac:dyDescent="0.2">
      <c r="C66" s="18">
        <f t="shared" si="1"/>
        <v>62</v>
      </c>
      <c r="D66" t="e">
        <f t="shared" ca="1" si="0"/>
        <v>#NAME?</v>
      </c>
      <c r="I66">
        <v>62</v>
      </c>
      <c r="J66">
        <v>3.144927536231884E-2</v>
      </c>
      <c r="K66" s="10">
        <v>1.0540000000000001E-2</v>
      </c>
      <c r="L66" s="10">
        <v>6.2000000000000006E-2</v>
      </c>
      <c r="M66" s="10">
        <v>6.2000000000000006E-2</v>
      </c>
      <c r="N66" s="10">
        <v>2.7280000000000002E-2</v>
      </c>
      <c r="O66" s="10">
        <v>1.3639999999999999E-2</v>
      </c>
      <c r="P66" s="10">
        <v>6.2000000000000006E-2</v>
      </c>
      <c r="Q66" s="10">
        <v>5.704E-2</v>
      </c>
      <c r="R66" s="10">
        <v>3.1000000000000003E-2</v>
      </c>
      <c r="S66" s="10">
        <v>1.736E-2</v>
      </c>
      <c r="T66" s="10">
        <v>6.2000000000000006E-2</v>
      </c>
      <c r="U66" s="10">
        <v>4.9599999999999998E-2</v>
      </c>
      <c r="AU66" s="3"/>
    </row>
    <row r="67" spans="3:47" x14ac:dyDescent="0.2">
      <c r="C67" s="18">
        <f t="shared" si="1"/>
        <v>63</v>
      </c>
      <c r="D67" t="e">
        <f t="shared" ca="1" si="0"/>
        <v>#NAME?</v>
      </c>
      <c r="I67">
        <v>63</v>
      </c>
      <c r="J67">
        <v>3.1956521739130439E-2</v>
      </c>
      <c r="K67" s="10">
        <v>1.0710000000000001E-2</v>
      </c>
      <c r="L67" s="10">
        <v>6.3E-2</v>
      </c>
      <c r="M67" s="10">
        <v>6.3E-2</v>
      </c>
      <c r="N67" s="10">
        <v>2.7720000000000002E-2</v>
      </c>
      <c r="O67" s="10">
        <v>1.3859999999999999E-2</v>
      </c>
      <c r="P67" s="10">
        <v>6.3E-2</v>
      </c>
      <c r="Q67" s="10">
        <v>5.7959999999999998E-2</v>
      </c>
      <c r="R67" s="10">
        <v>3.15E-2</v>
      </c>
      <c r="S67" s="10">
        <v>1.7639999999999999E-2</v>
      </c>
      <c r="T67" s="10">
        <v>6.3E-2</v>
      </c>
      <c r="U67" s="10">
        <v>5.04E-2</v>
      </c>
      <c r="AU67" s="3"/>
    </row>
    <row r="68" spans="3:47" x14ac:dyDescent="0.2">
      <c r="C68" s="18">
        <f t="shared" si="1"/>
        <v>64</v>
      </c>
      <c r="D68" t="e">
        <f t="shared" ref="D68:D131" ca="1" si="2">smrLinInterp(C68,Time,Rain)</f>
        <v>#NAME?</v>
      </c>
      <c r="I68">
        <v>64</v>
      </c>
      <c r="J68">
        <v>3.2463768115942031E-2</v>
      </c>
      <c r="K68" s="10">
        <v>1.0880000000000001E-2</v>
      </c>
      <c r="L68" s="10">
        <v>6.4000000000000001E-2</v>
      </c>
      <c r="M68" s="10">
        <v>6.4000000000000001E-2</v>
      </c>
      <c r="N68" s="10">
        <v>2.8160000000000004E-2</v>
      </c>
      <c r="O68" s="10">
        <v>1.4079999999999999E-2</v>
      </c>
      <c r="P68" s="10">
        <v>6.4000000000000001E-2</v>
      </c>
      <c r="Q68" s="10">
        <v>5.8880000000000002E-2</v>
      </c>
      <c r="R68" s="10">
        <v>3.2000000000000001E-2</v>
      </c>
      <c r="S68" s="10">
        <v>1.7920000000000002E-2</v>
      </c>
      <c r="T68" s="10">
        <v>6.4000000000000001E-2</v>
      </c>
      <c r="U68" s="10">
        <v>5.1200000000000002E-2</v>
      </c>
      <c r="AU68" s="3"/>
    </row>
    <row r="69" spans="3:47" x14ac:dyDescent="0.2">
      <c r="C69" s="18">
        <f t="shared" si="1"/>
        <v>65</v>
      </c>
      <c r="D69" t="e">
        <f t="shared" ca="1" si="2"/>
        <v>#NAME?</v>
      </c>
      <c r="I69">
        <v>65</v>
      </c>
      <c r="J69">
        <v>3.2971014492753629E-2</v>
      </c>
      <c r="K69" s="10">
        <v>1.1050000000000001E-2</v>
      </c>
      <c r="L69" s="10">
        <v>6.5000000000000002E-2</v>
      </c>
      <c r="M69" s="10">
        <v>6.5000000000000002E-2</v>
      </c>
      <c r="N69" s="10">
        <v>2.8600000000000004E-2</v>
      </c>
      <c r="O69" s="10">
        <v>1.4299999999999998E-2</v>
      </c>
      <c r="P69" s="10">
        <v>6.5000000000000002E-2</v>
      </c>
      <c r="Q69" s="10">
        <v>5.9799999999999999E-2</v>
      </c>
      <c r="R69" s="10">
        <v>3.2500000000000001E-2</v>
      </c>
      <c r="S69" s="10">
        <v>1.8200000000000001E-2</v>
      </c>
      <c r="T69" s="10">
        <v>6.5000000000000002E-2</v>
      </c>
      <c r="U69" s="10">
        <v>5.2000000000000005E-2</v>
      </c>
      <c r="AU69" s="3"/>
    </row>
    <row r="70" spans="3:47" x14ac:dyDescent="0.2">
      <c r="C70" s="18">
        <f t="shared" ref="C70:C133" si="3">1+C69</f>
        <v>66</v>
      </c>
      <c r="D70" t="e">
        <f t="shared" ca="1" si="2"/>
        <v>#NAME?</v>
      </c>
      <c r="I70">
        <v>66</v>
      </c>
      <c r="J70">
        <v>3.3478260869565221E-2</v>
      </c>
      <c r="K70" s="10">
        <v>1.1220000000000001E-2</v>
      </c>
      <c r="L70" s="10">
        <v>6.6000000000000003E-2</v>
      </c>
      <c r="M70" s="10">
        <v>6.6000000000000003E-2</v>
      </c>
      <c r="N70" s="10">
        <v>2.9040000000000003E-2</v>
      </c>
      <c r="O70" s="10">
        <v>1.452E-2</v>
      </c>
      <c r="P70" s="10">
        <v>6.6000000000000003E-2</v>
      </c>
      <c r="Q70" s="10">
        <v>6.0719999999999996E-2</v>
      </c>
      <c r="R70" s="10">
        <v>3.3000000000000002E-2</v>
      </c>
      <c r="S70" s="10">
        <v>1.848E-2</v>
      </c>
      <c r="T70" s="10">
        <v>6.6000000000000003E-2</v>
      </c>
      <c r="U70" s="10">
        <v>5.28E-2</v>
      </c>
      <c r="AU70" s="3"/>
    </row>
    <row r="71" spans="3:47" x14ac:dyDescent="0.2">
      <c r="C71" s="18">
        <f t="shared" si="3"/>
        <v>67</v>
      </c>
      <c r="D71" t="e">
        <f t="shared" ca="1" si="2"/>
        <v>#NAME?</v>
      </c>
      <c r="I71">
        <v>67</v>
      </c>
      <c r="J71">
        <v>3.3985507246376813E-2</v>
      </c>
      <c r="K71" s="10">
        <v>1.1390000000000001E-2</v>
      </c>
      <c r="L71" s="10">
        <v>6.7000000000000004E-2</v>
      </c>
      <c r="M71" s="10">
        <v>6.7000000000000004E-2</v>
      </c>
      <c r="N71" s="10">
        <v>2.9480000000000003E-2</v>
      </c>
      <c r="O71" s="10">
        <v>1.474E-2</v>
      </c>
      <c r="P71" s="10">
        <v>6.7000000000000004E-2</v>
      </c>
      <c r="Q71" s="10">
        <v>6.164E-2</v>
      </c>
      <c r="R71" s="10">
        <v>3.3500000000000002E-2</v>
      </c>
      <c r="S71" s="10">
        <v>1.8759999999999999E-2</v>
      </c>
      <c r="T71" s="10">
        <v>6.7000000000000004E-2</v>
      </c>
      <c r="U71" s="10">
        <v>5.3600000000000002E-2</v>
      </c>
      <c r="AU71" s="3"/>
    </row>
    <row r="72" spans="3:47" x14ac:dyDescent="0.2">
      <c r="C72" s="18">
        <f t="shared" si="3"/>
        <v>68</v>
      </c>
      <c r="D72" t="e">
        <f t="shared" ca="1" si="2"/>
        <v>#NAME?</v>
      </c>
      <c r="I72">
        <v>68</v>
      </c>
      <c r="J72">
        <v>3.4492753623188412E-2</v>
      </c>
      <c r="K72" s="10">
        <v>1.1560000000000001E-2</v>
      </c>
      <c r="L72" s="10">
        <v>6.8000000000000005E-2</v>
      </c>
      <c r="M72" s="10">
        <v>6.8000000000000005E-2</v>
      </c>
      <c r="N72" s="10">
        <v>2.9920000000000002E-2</v>
      </c>
      <c r="O72" s="10">
        <v>1.4959999999999999E-2</v>
      </c>
      <c r="P72" s="10">
        <v>6.8000000000000005E-2</v>
      </c>
      <c r="Q72" s="10">
        <v>6.2560000000000004E-2</v>
      </c>
      <c r="R72" s="10">
        <v>3.4000000000000002E-2</v>
      </c>
      <c r="S72" s="10">
        <v>1.9040000000000001E-2</v>
      </c>
      <c r="T72" s="10">
        <v>6.8000000000000005E-2</v>
      </c>
      <c r="U72" s="10">
        <v>5.4400000000000004E-2</v>
      </c>
      <c r="AU72" s="3"/>
    </row>
    <row r="73" spans="3:47" x14ac:dyDescent="0.2">
      <c r="C73" s="18">
        <f t="shared" si="3"/>
        <v>69</v>
      </c>
      <c r="D73" t="e">
        <f t="shared" ca="1" si="2"/>
        <v>#NAME?</v>
      </c>
      <c r="I73">
        <v>69</v>
      </c>
      <c r="J73">
        <v>3.5000000000000003E-2</v>
      </c>
      <c r="K73" s="10">
        <v>1.1730000000000001E-2</v>
      </c>
      <c r="L73" s="10">
        <v>6.9000000000000006E-2</v>
      </c>
      <c r="M73" s="10">
        <v>6.9000000000000006E-2</v>
      </c>
      <c r="N73" s="10">
        <v>3.0360000000000002E-2</v>
      </c>
      <c r="O73" s="10">
        <v>1.5179999999999999E-2</v>
      </c>
      <c r="P73" s="10">
        <v>6.9000000000000006E-2</v>
      </c>
      <c r="Q73" s="10">
        <v>6.3479999999999995E-2</v>
      </c>
      <c r="R73" s="10">
        <v>3.4500000000000003E-2</v>
      </c>
      <c r="S73" s="10">
        <v>1.932E-2</v>
      </c>
      <c r="T73" s="10">
        <v>6.9000000000000006E-2</v>
      </c>
      <c r="U73" s="10">
        <v>5.5199999999999999E-2</v>
      </c>
      <c r="AU73" s="3"/>
    </row>
    <row r="74" spans="3:47" x14ac:dyDescent="0.2">
      <c r="C74" s="18">
        <f t="shared" si="3"/>
        <v>70</v>
      </c>
      <c r="D74" t="e">
        <f t="shared" ca="1" si="2"/>
        <v>#NAME?</v>
      </c>
      <c r="I74">
        <v>70</v>
      </c>
      <c r="J74">
        <v>3.5507246376811595E-2</v>
      </c>
      <c r="K74" s="10">
        <v>1.1900000000000001E-2</v>
      </c>
      <c r="L74" s="10">
        <v>7.0000000000000007E-2</v>
      </c>
      <c r="M74" s="10">
        <v>7.0000000000000007E-2</v>
      </c>
      <c r="N74" s="10">
        <v>3.0800000000000004E-2</v>
      </c>
      <c r="O74" s="10">
        <v>1.5399999999999999E-2</v>
      </c>
      <c r="P74" s="10">
        <v>7.0000000000000007E-2</v>
      </c>
      <c r="Q74" s="10">
        <v>6.4399999999999999E-2</v>
      </c>
      <c r="R74" s="10">
        <v>3.5000000000000003E-2</v>
      </c>
      <c r="S74" s="10">
        <v>1.9599999999999999E-2</v>
      </c>
      <c r="T74" s="10">
        <v>7.0000000000000007E-2</v>
      </c>
      <c r="U74" s="10">
        <v>5.6000000000000001E-2</v>
      </c>
      <c r="AU74" s="3"/>
    </row>
    <row r="75" spans="3:47" x14ac:dyDescent="0.2">
      <c r="C75" s="18">
        <f t="shared" si="3"/>
        <v>71</v>
      </c>
      <c r="D75" t="e">
        <f t="shared" ca="1" si="2"/>
        <v>#NAME?</v>
      </c>
      <c r="I75">
        <v>71</v>
      </c>
      <c r="J75">
        <v>3.6014492753623194E-2</v>
      </c>
      <c r="K75" s="10">
        <v>1.2070000000000001E-2</v>
      </c>
      <c r="L75" s="10">
        <v>7.1000000000000008E-2</v>
      </c>
      <c r="M75" s="10">
        <v>7.1000000000000008E-2</v>
      </c>
      <c r="N75" s="10">
        <v>3.1240000000000004E-2</v>
      </c>
      <c r="O75" s="10">
        <v>1.5619999999999998E-2</v>
      </c>
      <c r="P75" s="10">
        <v>7.1000000000000008E-2</v>
      </c>
      <c r="Q75" s="10">
        <v>6.5320000000000003E-2</v>
      </c>
      <c r="R75" s="10">
        <v>3.5500000000000004E-2</v>
      </c>
      <c r="S75" s="10">
        <v>1.9880000000000002E-2</v>
      </c>
      <c r="T75" s="10">
        <v>7.1000000000000008E-2</v>
      </c>
      <c r="U75" s="10">
        <v>5.6800000000000003E-2</v>
      </c>
      <c r="AU75" s="3"/>
    </row>
    <row r="76" spans="3:47" x14ac:dyDescent="0.2">
      <c r="C76" s="18">
        <f t="shared" si="3"/>
        <v>72</v>
      </c>
      <c r="D76" t="e">
        <f t="shared" ca="1" si="2"/>
        <v>#NAME?</v>
      </c>
      <c r="I76">
        <v>72</v>
      </c>
      <c r="J76">
        <v>3.6521739130434785E-2</v>
      </c>
      <c r="K76" s="10">
        <v>1.2240000000000001E-2</v>
      </c>
      <c r="L76" s="10">
        <v>7.2000000000000008E-2</v>
      </c>
      <c r="M76" s="10">
        <v>7.2000000000000008E-2</v>
      </c>
      <c r="N76" s="10">
        <v>3.168E-2</v>
      </c>
      <c r="O76" s="10">
        <v>1.584E-2</v>
      </c>
      <c r="P76" s="10">
        <v>7.2000000000000008E-2</v>
      </c>
      <c r="Q76" s="10">
        <v>6.6239999999999993E-2</v>
      </c>
      <c r="R76" s="10">
        <v>3.6000000000000004E-2</v>
      </c>
      <c r="S76" s="10">
        <v>2.0160000000000001E-2</v>
      </c>
      <c r="T76" s="10">
        <v>7.2000000000000008E-2</v>
      </c>
      <c r="U76" s="10">
        <v>5.7599999999999998E-2</v>
      </c>
      <c r="AU76" s="3"/>
    </row>
    <row r="77" spans="3:47" x14ac:dyDescent="0.2">
      <c r="C77" s="18">
        <f t="shared" si="3"/>
        <v>73</v>
      </c>
      <c r="D77" t="e">
        <f t="shared" ca="1" si="2"/>
        <v>#NAME?</v>
      </c>
      <c r="I77">
        <v>73</v>
      </c>
      <c r="J77">
        <v>3.7028985507246377E-2</v>
      </c>
      <c r="K77" s="10">
        <v>1.2410000000000001E-2</v>
      </c>
      <c r="L77" s="10">
        <v>7.3000000000000009E-2</v>
      </c>
      <c r="M77" s="10">
        <v>7.3000000000000009E-2</v>
      </c>
      <c r="N77" s="10">
        <v>3.2120000000000003E-2</v>
      </c>
      <c r="O77" s="10">
        <v>1.6059999999999998E-2</v>
      </c>
      <c r="P77" s="10">
        <v>7.3000000000000009E-2</v>
      </c>
      <c r="Q77" s="10">
        <v>6.7159999999999997E-2</v>
      </c>
      <c r="R77" s="10">
        <v>3.6500000000000005E-2</v>
      </c>
      <c r="S77" s="10">
        <v>2.044E-2</v>
      </c>
      <c r="T77" s="10">
        <v>7.3000000000000009E-2</v>
      </c>
      <c r="U77" s="10">
        <v>5.8400000000000001E-2</v>
      </c>
      <c r="AU77" s="3"/>
    </row>
    <row r="78" spans="3:47" x14ac:dyDescent="0.2">
      <c r="C78" s="18">
        <f t="shared" si="3"/>
        <v>74</v>
      </c>
      <c r="D78" t="e">
        <f t="shared" ca="1" si="2"/>
        <v>#NAME?</v>
      </c>
      <c r="I78">
        <v>74</v>
      </c>
      <c r="J78">
        <v>3.7536231884057976E-2</v>
      </c>
      <c r="K78" s="10">
        <v>1.2580000000000001E-2</v>
      </c>
      <c r="L78" s="10">
        <v>7.400000000000001E-2</v>
      </c>
      <c r="M78" s="10">
        <v>7.400000000000001E-2</v>
      </c>
      <c r="N78" s="10">
        <v>3.2560000000000006E-2</v>
      </c>
      <c r="O78" s="10">
        <v>1.6279999999999999E-2</v>
      </c>
      <c r="P78" s="10">
        <v>7.400000000000001E-2</v>
      </c>
      <c r="Q78" s="10">
        <v>6.8080000000000002E-2</v>
      </c>
      <c r="R78" s="10">
        <v>3.7000000000000005E-2</v>
      </c>
      <c r="S78" s="10">
        <v>2.0719999999999999E-2</v>
      </c>
      <c r="T78" s="10">
        <v>7.400000000000001E-2</v>
      </c>
      <c r="U78" s="10">
        <v>5.9200000000000003E-2</v>
      </c>
      <c r="AU78" s="3"/>
    </row>
    <row r="79" spans="3:47" x14ac:dyDescent="0.2">
      <c r="C79" s="18">
        <f t="shared" si="3"/>
        <v>75</v>
      </c>
      <c r="D79" t="e">
        <f t="shared" ca="1" si="2"/>
        <v>#NAME?</v>
      </c>
      <c r="I79">
        <v>75</v>
      </c>
      <c r="J79">
        <v>3.8043478260869568E-2</v>
      </c>
      <c r="K79" s="10">
        <v>1.2750000000000001E-2</v>
      </c>
      <c r="L79" s="10">
        <v>7.5000000000000011E-2</v>
      </c>
      <c r="M79" s="10">
        <v>7.5000000000000011E-2</v>
      </c>
      <c r="N79" s="10">
        <v>3.3000000000000002E-2</v>
      </c>
      <c r="O79" s="10">
        <v>1.6500000000000001E-2</v>
      </c>
      <c r="P79" s="10">
        <v>7.5000000000000011E-2</v>
      </c>
      <c r="Q79" s="10">
        <v>6.9000000000000006E-2</v>
      </c>
      <c r="R79" s="10">
        <v>3.7500000000000006E-2</v>
      </c>
      <c r="S79" s="10">
        <v>2.1000000000000001E-2</v>
      </c>
      <c r="T79" s="10">
        <v>7.5000000000000011E-2</v>
      </c>
      <c r="U79" s="10">
        <v>0.06</v>
      </c>
      <c r="AU79" s="3"/>
    </row>
    <row r="80" spans="3:47" x14ac:dyDescent="0.2">
      <c r="C80" s="18">
        <f t="shared" si="3"/>
        <v>76</v>
      </c>
      <c r="D80" t="e">
        <f t="shared" ca="1" si="2"/>
        <v>#NAME?</v>
      </c>
      <c r="I80">
        <v>76</v>
      </c>
      <c r="J80">
        <v>3.8550724637681166E-2</v>
      </c>
      <c r="K80" s="10">
        <v>1.2920000000000001E-2</v>
      </c>
      <c r="L80" s="10">
        <v>7.5999999999999998E-2</v>
      </c>
      <c r="M80" s="10">
        <v>7.5999999999999998E-2</v>
      </c>
      <c r="N80" s="10">
        <v>3.3440000000000004E-2</v>
      </c>
      <c r="O80" s="10">
        <v>1.6719999999999999E-2</v>
      </c>
      <c r="P80" s="10">
        <v>7.5999999999999998E-2</v>
      </c>
      <c r="Q80" s="10">
        <v>6.9919999999999996E-2</v>
      </c>
      <c r="R80" s="10">
        <v>3.7999999999999999E-2</v>
      </c>
      <c r="S80" s="10">
        <v>2.128E-2</v>
      </c>
      <c r="T80" s="10">
        <v>7.5999999999999998E-2</v>
      </c>
      <c r="U80" s="10">
        <v>6.08E-2</v>
      </c>
      <c r="AU80" s="3"/>
    </row>
    <row r="81" spans="3:47" x14ac:dyDescent="0.2">
      <c r="C81" s="18">
        <f t="shared" si="3"/>
        <v>77</v>
      </c>
      <c r="D81" t="e">
        <f t="shared" ca="1" si="2"/>
        <v>#NAME?</v>
      </c>
      <c r="I81">
        <v>77</v>
      </c>
      <c r="J81">
        <v>3.9057971014492758E-2</v>
      </c>
      <c r="K81" s="10">
        <v>1.3090000000000001E-2</v>
      </c>
      <c r="L81" s="10">
        <v>7.6999999999999999E-2</v>
      </c>
      <c r="M81" s="10">
        <v>7.6999999999999999E-2</v>
      </c>
      <c r="N81" s="10">
        <v>3.388E-2</v>
      </c>
      <c r="O81" s="10">
        <v>1.694E-2</v>
      </c>
      <c r="P81" s="10">
        <v>7.6999999999999999E-2</v>
      </c>
      <c r="Q81" s="10">
        <v>7.084E-2</v>
      </c>
      <c r="R81" s="10">
        <v>3.85E-2</v>
      </c>
      <c r="S81" s="10">
        <v>2.1559999999999999E-2</v>
      </c>
      <c r="T81" s="10">
        <v>7.6999999999999999E-2</v>
      </c>
      <c r="U81" s="10">
        <v>6.1600000000000002E-2</v>
      </c>
      <c r="AU81" s="3"/>
    </row>
    <row r="82" spans="3:47" x14ac:dyDescent="0.2">
      <c r="C82" s="18">
        <f t="shared" si="3"/>
        <v>78</v>
      </c>
      <c r="D82" t="e">
        <f t="shared" ca="1" si="2"/>
        <v>#NAME?</v>
      </c>
      <c r="I82">
        <v>78</v>
      </c>
      <c r="J82">
        <v>3.956521739130435E-2</v>
      </c>
      <c r="K82" s="10">
        <v>1.3260000000000001E-2</v>
      </c>
      <c r="L82" s="10">
        <v>7.8E-2</v>
      </c>
      <c r="M82" s="10">
        <v>7.8E-2</v>
      </c>
      <c r="N82" s="10">
        <v>3.4320000000000003E-2</v>
      </c>
      <c r="O82" s="10">
        <v>1.7159999999999998E-2</v>
      </c>
      <c r="P82" s="10">
        <v>7.8E-2</v>
      </c>
      <c r="Q82" s="10">
        <v>7.1760000000000004E-2</v>
      </c>
      <c r="R82" s="10">
        <v>3.9E-2</v>
      </c>
      <c r="S82" s="10">
        <v>2.1840000000000002E-2</v>
      </c>
      <c r="T82" s="10">
        <v>7.8E-2</v>
      </c>
      <c r="U82" s="10">
        <v>6.2400000000000004E-2</v>
      </c>
      <c r="AU82" s="3"/>
    </row>
    <row r="83" spans="3:47" x14ac:dyDescent="0.2">
      <c r="C83" s="18">
        <f t="shared" si="3"/>
        <v>79</v>
      </c>
      <c r="D83" t="e">
        <f t="shared" ca="1" si="2"/>
        <v>#NAME?</v>
      </c>
      <c r="I83">
        <v>79</v>
      </c>
      <c r="J83">
        <v>4.0072463768115948E-2</v>
      </c>
      <c r="K83" s="10">
        <v>1.3430000000000001E-2</v>
      </c>
      <c r="L83" s="10">
        <v>7.9000000000000001E-2</v>
      </c>
      <c r="M83" s="10">
        <v>7.9000000000000001E-2</v>
      </c>
      <c r="N83" s="10">
        <v>3.4760000000000006E-2</v>
      </c>
      <c r="O83" s="10">
        <v>1.738E-2</v>
      </c>
      <c r="P83" s="10">
        <v>7.9000000000000001E-2</v>
      </c>
      <c r="Q83" s="10">
        <v>7.2679999999999995E-2</v>
      </c>
      <c r="R83" s="10">
        <v>3.95E-2</v>
      </c>
      <c r="S83" s="10">
        <v>2.2120000000000001E-2</v>
      </c>
      <c r="T83" s="10">
        <v>7.9000000000000001E-2</v>
      </c>
      <c r="U83" s="10">
        <v>6.3200000000000006E-2</v>
      </c>
      <c r="AU83" s="3"/>
    </row>
    <row r="84" spans="3:47" x14ac:dyDescent="0.2">
      <c r="C84" s="18">
        <f t="shared" si="3"/>
        <v>80</v>
      </c>
      <c r="D84" t="e">
        <f t="shared" ca="1" si="2"/>
        <v>#NAME?</v>
      </c>
      <c r="I84">
        <v>80</v>
      </c>
      <c r="J84">
        <v>4.057971014492754E-2</v>
      </c>
      <c r="K84" s="10">
        <v>1.3600000000000001E-2</v>
      </c>
      <c r="L84" s="10">
        <v>0.08</v>
      </c>
      <c r="M84" s="10">
        <v>0.08</v>
      </c>
      <c r="N84" s="10">
        <v>3.5200000000000002E-2</v>
      </c>
      <c r="O84" s="10">
        <v>1.7599999999999998E-2</v>
      </c>
      <c r="P84" s="10">
        <v>0.08</v>
      </c>
      <c r="Q84" s="10">
        <v>7.3599999999999999E-2</v>
      </c>
      <c r="R84" s="10">
        <v>0.04</v>
      </c>
      <c r="S84" s="10">
        <v>2.24E-2</v>
      </c>
      <c r="T84" s="10">
        <v>0.08</v>
      </c>
      <c r="U84" s="10">
        <v>6.4000000000000001E-2</v>
      </c>
      <c r="AU84" s="3"/>
    </row>
    <row r="85" spans="3:47" x14ac:dyDescent="0.2">
      <c r="C85" s="18">
        <f t="shared" si="3"/>
        <v>81</v>
      </c>
      <c r="D85" t="e">
        <f t="shared" ca="1" si="2"/>
        <v>#NAME?</v>
      </c>
      <c r="I85">
        <v>81</v>
      </c>
      <c r="J85">
        <v>4.1086956521739132E-2</v>
      </c>
      <c r="K85" s="10">
        <v>1.3770000000000001E-2</v>
      </c>
      <c r="L85" s="10">
        <v>8.1000000000000003E-2</v>
      </c>
      <c r="M85" s="10">
        <v>8.1000000000000003E-2</v>
      </c>
      <c r="N85" s="10">
        <v>3.5640000000000005E-2</v>
      </c>
      <c r="O85" s="10">
        <v>1.7819999999999999E-2</v>
      </c>
      <c r="P85" s="10">
        <v>8.1000000000000003E-2</v>
      </c>
      <c r="Q85" s="10">
        <v>7.4520000000000003E-2</v>
      </c>
      <c r="R85" s="10">
        <v>4.0500000000000001E-2</v>
      </c>
      <c r="S85" s="10">
        <v>2.2679999999999999E-2</v>
      </c>
      <c r="T85" s="10">
        <v>8.1000000000000003E-2</v>
      </c>
      <c r="U85" s="10">
        <v>6.4799999999999996E-2</v>
      </c>
      <c r="AU85" s="3"/>
    </row>
    <row r="86" spans="3:47" x14ac:dyDescent="0.2">
      <c r="C86" s="18">
        <f t="shared" si="3"/>
        <v>82</v>
      </c>
      <c r="D86" t="e">
        <f t="shared" ca="1" si="2"/>
        <v>#NAME?</v>
      </c>
      <c r="I86">
        <v>82</v>
      </c>
      <c r="J86">
        <v>4.1594202898550731E-2</v>
      </c>
      <c r="K86" s="10">
        <v>1.3940000000000001E-2</v>
      </c>
      <c r="L86" s="10">
        <v>8.2000000000000003E-2</v>
      </c>
      <c r="M86" s="10">
        <v>8.2000000000000003E-2</v>
      </c>
      <c r="N86" s="10">
        <v>3.6080000000000001E-2</v>
      </c>
      <c r="O86" s="10">
        <v>1.804E-2</v>
      </c>
      <c r="P86" s="10">
        <v>8.2000000000000003E-2</v>
      </c>
      <c r="Q86" s="10">
        <v>7.5439999999999993E-2</v>
      </c>
      <c r="R86" s="10">
        <v>4.1000000000000002E-2</v>
      </c>
      <c r="S86" s="10">
        <v>2.2960000000000001E-2</v>
      </c>
      <c r="T86" s="10">
        <v>8.2000000000000003E-2</v>
      </c>
      <c r="U86" s="10">
        <v>6.5600000000000006E-2</v>
      </c>
      <c r="AU86" s="3"/>
    </row>
    <row r="87" spans="3:47" x14ac:dyDescent="0.2">
      <c r="C87" s="18">
        <f t="shared" si="3"/>
        <v>83</v>
      </c>
      <c r="D87" t="e">
        <f t="shared" ca="1" si="2"/>
        <v>#NAME?</v>
      </c>
      <c r="I87">
        <v>83</v>
      </c>
      <c r="J87">
        <v>4.2101449275362322E-2</v>
      </c>
      <c r="K87" s="10">
        <v>1.4110000000000001E-2</v>
      </c>
      <c r="L87" s="10">
        <v>8.3000000000000004E-2</v>
      </c>
      <c r="M87" s="10">
        <v>8.3000000000000004E-2</v>
      </c>
      <c r="N87" s="10">
        <v>3.6520000000000004E-2</v>
      </c>
      <c r="O87" s="10">
        <v>1.8259999999999998E-2</v>
      </c>
      <c r="P87" s="10">
        <v>8.3000000000000004E-2</v>
      </c>
      <c r="Q87" s="10">
        <v>7.6359999999999997E-2</v>
      </c>
      <c r="R87" s="10">
        <v>4.1500000000000002E-2</v>
      </c>
      <c r="S87" s="10">
        <v>2.324E-2</v>
      </c>
      <c r="T87" s="10">
        <v>8.3000000000000004E-2</v>
      </c>
      <c r="U87" s="10">
        <v>6.6400000000000001E-2</v>
      </c>
      <c r="AU87" s="3"/>
    </row>
    <row r="88" spans="3:47" x14ac:dyDescent="0.2">
      <c r="C88" s="18">
        <f t="shared" si="3"/>
        <v>84</v>
      </c>
      <c r="D88" t="e">
        <f t="shared" ca="1" si="2"/>
        <v>#NAME?</v>
      </c>
      <c r="I88">
        <v>84</v>
      </c>
      <c r="J88">
        <v>4.2608695652173914E-2</v>
      </c>
      <c r="K88" s="10">
        <v>1.4280000000000001E-2</v>
      </c>
      <c r="L88" s="10">
        <v>8.4000000000000005E-2</v>
      </c>
      <c r="M88" s="10">
        <v>8.4000000000000005E-2</v>
      </c>
      <c r="N88" s="10">
        <v>3.6960000000000007E-2</v>
      </c>
      <c r="O88" s="10">
        <v>1.848E-2</v>
      </c>
      <c r="P88" s="10">
        <v>8.4000000000000005E-2</v>
      </c>
      <c r="Q88" s="10">
        <v>7.7280000000000001E-2</v>
      </c>
      <c r="R88" s="10">
        <v>4.2000000000000003E-2</v>
      </c>
      <c r="S88" s="10">
        <v>2.3519999999999999E-2</v>
      </c>
      <c r="T88" s="10">
        <v>8.4000000000000005E-2</v>
      </c>
      <c r="U88" s="10">
        <v>6.7199999999999996E-2</v>
      </c>
      <c r="AU88" s="3"/>
    </row>
    <row r="89" spans="3:47" x14ac:dyDescent="0.2">
      <c r="C89" s="18">
        <f t="shared" si="3"/>
        <v>85</v>
      </c>
      <c r="D89" t="e">
        <f t="shared" ca="1" si="2"/>
        <v>#NAME?</v>
      </c>
      <c r="I89">
        <v>85</v>
      </c>
      <c r="J89">
        <v>4.3115942028985513E-2</v>
      </c>
      <c r="K89" s="10">
        <v>1.4450000000000001E-2</v>
      </c>
      <c r="L89" s="10">
        <v>8.5000000000000006E-2</v>
      </c>
      <c r="M89" s="10">
        <v>8.5000000000000006E-2</v>
      </c>
      <c r="N89" s="10">
        <v>3.7400000000000003E-2</v>
      </c>
      <c r="O89" s="10">
        <v>1.8699999999999998E-2</v>
      </c>
      <c r="P89" s="10">
        <v>8.5000000000000006E-2</v>
      </c>
      <c r="Q89" s="10">
        <v>7.8199999999999992E-2</v>
      </c>
      <c r="R89" s="10">
        <v>4.2500000000000003E-2</v>
      </c>
      <c r="S89" s="10">
        <v>2.3800000000000002E-2</v>
      </c>
      <c r="T89" s="10">
        <v>8.5000000000000006E-2</v>
      </c>
      <c r="U89" s="10">
        <v>6.8000000000000005E-2</v>
      </c>
      <c r="AU89" s="3"/>
    </row>
    <row r="90" spans="3:47" x14ac:dyDescent="0.2">
      <c r="C90" s="18">
        <f t="shared" si="3"/>
        <v>86</v>
      </c>
      <c r="D90" t="e">
        <f t="shared" ca="1" si="2"/>
        <v>#NAME?</v>
      </c>
      <c r="I90">
        <v>86</v>
      </c>
      <c r="J90">
        <v>4.3623188405797104E-2</v>
      </c>
      <c r="K90" s="10">
        <v>1.4620000000000001E-2</v>
      </c>
      <c r="L90" s="10">
        <v>8.6000000000000007E-2</v>
      </c>
      <c r="M90" s="10">
        <v>8.6000000000000007E-2</v>
      </c>
      <c r="N90" s="10">
        <v>3.7840000000000006E-2</v>
      </c>
      <c r="O90" s="10">
        <v>1.8919999999999999E-2</v>
      </c>
      <c r="P90" s="10">
        <v>8.6000000000000007E-2</v>
      </c>
      <c r="Q90" s="10">
        <v>7.9119999999999996E-2</v>
      </c>
      <c r="R90" s="10">
        <v>4.3000000000000003E-2</v>
      </c>
      <c r="S90" s="10">
        <v>2.4080000000000001E-2</v>
      </c>
      <c r="T90" s="10">
        <v>8.6000000000000007E-2</v>
      </c>
      <c r="U90" s="10">
        <v>6.88E-2</v>
      </c>
      <c r="AU90" s="3"/>
    </row>
    <row r="91" spans="3:47" x14ac:dyDescent="0.2">
      <c r="C91" s="18">
        <f t="shared" si="3"/>
        <v>87</v>
      </c>
      <c r="D91" t="e">
        <f t="shared" ca="1" si="2"/>
        <v>#NAME?</v>
      </c>
      <c r="I91">
        <v>87</v>
      </c>
      <c r="J91">
        <v>4.4130434782608703E-2</v>
      </c>
      <c r="K91" s="10">
        <v>1.4790000000000001E-2</v>
      </c>
      <c r="L91" s="10">
        <v>8.7000000000000008E-2</v>
      </c>
      <c r="M91" s="10">
        <v>8.7000000000000008E-2</v>
      </c>
      <c r="N91" s="10">
        <v>3.8280000000000002E-2</v>
      </c>
      <c r="O91" s="10">
        <v>1.9139999999999997E-2</v>
      </c>
      <c r="P91" s="10">
        <v>8.7000000000000008E-2</v>
      </c>
      <c r="Q91" s="10">
        <v>8.004E-2</v>
      </c>
      <c r="R91" s="10">
        <v>4.3500000000000004E-2</v>
      </c>
      <c r="S91" s="10">
        <v>2.436E-2</v>
      </c>
      <c r="T91" s="10">
        <v>8.7000000000000008E-2</v>
      </c>
      <c r="U91" s="10">
        <v>6.9599999999999995E-2</v>
      </c>
      <c r="AU91" s="3"/>
    </row>
    <row r="92" spans="3:47" x14ac:dyDescent="0.2">
      <c r="C92" s="18">
        <f t="shared" si="3"/>
        <v>88</v>
      </c>
      <c r="D92" t="e">
        <f t="shared" ca="1" si="2"/>
        <v>#NAME?</v>
      </c>
      <c r="I92">
        <v>88</v>
      </c>
      <c r="J92">
        <v>4.4637681159420295E-2</v>
      </c>
      <c r="K92" s="10">
        <v>1.4960000000000001E-2</v>
      </c>
      <c r="L92" s="10">
        <v>8.8000000000000009E-2</v>
      </c>
      <c r="M92" s="10">
        <v>8.8000000000000009E-2</v>
      </c>
      <c r="N92" s="10">
        <v>3.8720000000000004E-2</v>
      </c>
      <c r="O92" s="10">
        <v>1.9359999999999999E-2</v>
      </c>
      <c r="P92" s="10">
        <v>8.8000000000000009E-2</v>
      </c>
      <c r="Q92" s="10">
        <v>8.0960000000000004E-2</v>
      </c>
      <c r="R92" s="10">
        <v>4.4000000000000004E-2</v>
      </c>
      <c r="S92" s="10">
        <v>2.4640000000000002E-2</v>
      </c>
      <c r="T92" s="10">
        <v>8.8000000000000009E-2</v>
      </c>
      <c r="U92" s="10">
        <v>7.0400000000000004E-2</v>
      </c>
      <c r="AU92" s="3"/>
    </row>
    <row r="93" spans="3:47" x14ac:dyDescent="0.2">
      <c r="C93" s="18">
        <f t="shared" si="3"/>
        <v>89</v>
      </c>
      <c r="D93" t="e">
        <f t="shared" ca="1" si="2"/>
        <v>#NAME?</v>
      </c>
      <c r="I93">
        <v>89</v>
      </c>
      <c r="J93">
        <v>4.5144927536231887E-2</v>
      </c>
      <c r="K93" s="10">
        <v>1.5130000000000001E-2</v>
      </c>
      <c r="L93" s="10">
        <v>8.900000000000001E-2</v>
      </c>
      <c r="M93" s="10">
        <v>8.900000000000001E-2</v>
      </c>
      <c r="N93" s="10">
        <v>3.9160000000000007E-2</v>
      </c>
      <c r="O93" s="10">
        <v>1.958E-2</v>
      </c>
      <c r="P93" s="10">
        <v>8.900000000000001E-2</v>
      </c>
      <c r="Q93" s="10">
        <v>8.1879999999999994E-2</v>
      </c>
      <c r="R93" s="10">
        <v>4.4500000000000005E-2</v>
      </c>
      <c r="S93" s="10">
        <v>2.4920000000000001E-2</v>
      </c>
      <c r="T93" s="10">
        <v>8.900000000000001E-2</v>
      </c>
      <c r="U93" s="10">
        <v>7.1199999999999999E-2</v>
      </c>
      <c r="AU93" s="3"/>
    </row>
    <row r="94" spans="3:47" x14ac:dyDescent="0.2">
      <c r="C94" s="18">
        <f t="shared" si="3"/>
        <v>90</v>
      </c>
      <c r="D94" t="e">
        <f t="shared" ca="1" si="2"/>
        <v>#NAME?</v>
      </c>
      <c r="I94">
        <v>90</v>
      </c>
      <c r="J94">
        <v>4.5652173913043485E-2</v>
      </c>
      <c r="K94" s="10">
        <v>1.5300000000000001E-2</v>
      </c>
      <c r="L94" s="10">
        <v>9.0000000000000011E-2</v>
      </c>
      <c r="M94" s="10">
        <v>9.0000000000000011E-2</v>
      </c>
      <c r="N94" s="10">
        <v>3.9600000000000003E-2</v>
      </c>
      <c r="O94" s="10">
        <v>1.9799999999999998E-2</v>
      </c>
      <c r="P94" s="10">
        <v>9.0000000000000011E-2</v>
      </c>
      <c r="Q94" s="10">
        <v>8.2799999999999999E-2</v>
      </c>
      <c r="R94" s="10">
        <v>4.5000000000000005E-2</v>
      </c>
      <c r="S94" s="10">
        <v>2.52E-2</v>
      </c>
      <c r="T94" s="10">
        <v>9.0000000000000011E-2</v>
      </c>
      <c r="U94" s="10">
        <v>7.2000000000000008E-2</v>
      </c>
      <c r="AU94" s="3"/>
    </row>
    <row r="95" spans="3:47" x14ac:dyDescent="0.2">
      <c r="C95" s="18">
        <f t="shared" si="3"/>
        <v>91</v>
      </c>
      <c r="D95" t="e">
        <f t="shared" ca="1" si="2"/>
        <v>#NAME?</v>
      </c>
      <c r="I95">
        <v>91</v>
      </c>
      <c r="J95">
        <v>4.6159420289855077E-2</v>
      </c>
      <c r="K95" s="10">
        <v>1.5470000000000001E-2</v>
      </c>
      <c r="L95" s="10">
        <v>9.1000000000000011E-2</v>
      </c>
      <c r="M95" s="10">
        <v>9.1000000000000011E-2</v>
      </c>
      <c r="N95" s="10">
        <v>4.0040000000000006E-2</v>
      </c>
      <c r="O95" s="10">
        <v>2.002E-2</v>
      </c>
      <c r="P95" s="10">
        <v>9.1000000000000011E-2</v>
      </c>
      <c r="Q95" s="10">
        <v>8.3720000000000003E-2</v>
      </c>
      <c r="R95" s="10">
        <v>4.5500000000000006E-2</v>
      </c>
      <c r="S95" s="10">
        <v>2.5479999999999999E-2</v>
      </c>
      <c r="T95" s="10">
        <v>9.1000000000000011E-2</v>
      </c>
      <c r="U95" s="10">
        <v>7.2800000000000004E-2</v>
      </c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3:47" x14ac:dyDescent="0.2">
      <c r="C96" s="18">
        <f t="shared" si="3"/>
        <v>92</v>
      </c>
      <c r="D96" t="e">
        <f t="shared" ca="1" si="2"/>
        <v>#NAME?</v>
      </c>
      <c r="I96">
        <v>92</v>
      </c>
      <c r="J96">
        <v>4.6666666666666669E-2</v>
      </c>
      <c r="K96" s="10">
        <v>1.5640000000000001E-2</v>
      </c>
      <c r="L96" s="10">
        <v>9.1999999999999998E-2</v>
      </c>
      <c r="M96" s="10">
        <v>9.1999999999999998E-2</v>
      </c>
      <c r="N96" s="10">
        <v>4.0480000000000002E-2</v>
      </c>
      <c r="O96" s="10">
        <v>2.0239999999999998E-2</v>
      </c>
      <c r="P96" s="10">
        <v>9.1999999999999998E-2</v>
      </c>
      <c r="Q96" s="10">
        <v>8.4639999999999993E-2</v>
      </c>
      <c r="R96" s="10">
        <v>4.5999999999999999E-2</v>
      </c>
      <c r="S96" s="10">
        <v>2.5760000000000002E-2</v>
      </c>
      <c r="T96" s="10">
        <v>9.1999999999999998E-2</v>
      </c>
      <c r="U96" s="10">
        <v>7.3599999999999999E-2</v>
      </c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3:47" x14ac:dyDescent="0.2">
      <c r="C97" s="18">
        <f t="shared" si="3"/>
        <v>93</v>
      </c>
      <c r="D97" t="e">
        <f t="shared" ca="1" si="2"/>
        <v>#NAME?</v>
      </c>
      <c r="I97">
        <v>93</v>
      </c>
      <c r="J97">
        <v>4.7173913043478267E-2</v>
      </c>
      <c r="K97" s="10">
        <v>1.5810000000000001E-2</v>
      </c>
      <c r="L97" s="10">
        <v>9.2999999999999999E-2</v>
      </c>
      <c r="M97" s="10">
        <v>9.2999999999999999E-2</v>
      </c>
      <c r="N97" s="10">
        <v>4.0920000000000005E-2</v>
      </c>
      <c r="O97" s="10">
        <v>2.0459999999999999E-2</v>
      </c>
      <c r="P97" s="10">
        <v>9.2999999999999999E-2</v>
      </c>
      <c r="Q97" s="10">
        <v>8.5559999999999997E-2</v>
      </c>
      <c r="R97" s="10">
        <v>4.65E-2</v>
      </c>
      <c r="S97" s="10">
        <v>2.6040000000000001E-2</v>
      </c>
      <c r="T97" s="10">
        <v>9.2999999999999999E-2</v>
      </c>
      <c r="U97" s="10">
        <v>7.4400000000000008E-2</v>
      </c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  <row r="98" spans="3:47" x14ac:dyDescent="0.2">
      <c r="C98" s="18">
        <f t="shared" si="3"/>
        <v>94</v>
      </c>
      <c r="D98" t="e">
        <f t="shared" ca="1" si="2"/>
        <v>#NAME?</v>
      </c>
      <c r="I98">
        <v>94</v>
      </c>
      <c r="J98">
        <v>4.7681159420289859E-2</v>
      </c>
      <c r="K98" s="10">
        <v>1.5980000000000001E-2</v>
      </c>
      <c r="L98" s="10">
        <v>9.4E-2</v>
      </c>
      <c r="M98" s="10">
        <v>9.4E-2</v>
      </c>
      <c r="N98" s="10">
        <v>4.1360000000000001E-2</v>
      </c>
      <c r="O98" s="10">
        <v>2.068E-2</v>
      </c>
      <c r="P98" s="10">
        <v>9.4E-2</v>
      </c>
      <c r="Q98" s="10">
        <v>8.6480000000000001E-2</v>
      </c>
      <c r="R98" s="10">
        <v>4.7E-2</v>
      </c>
      <c r="S98" s="10">
        <v>2.632E-2</v>
      </c>
      <c r="T98" s="10">
        <v>9.4E-2</v>
      </c>
      <c r="U98" s="10">
        <v>7.5200000000000003E-2</v>
      </c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</row>
    <row r="99" spans="3:47" x14ac:dyDescent="0.2">
      <c r="C99" s="18">
        <f t="shared" si="3"/>
        <v>95</v>
      </c>
      <c r="D99" t="e">
        <f t="shared" ca="1" si="2"/>
        <v>#NAME?</v>
      </c>
      <c r="I99">
        <v>95</v>
      </c>
      <c r="J99">
        <v>4.8188405797101451E-2</v>
      </c>
      <c r="K99" s="10">
        <v>1.6150000000000001E-2</v>
      </c>
      <c r="L99" s="10">
        <v>9.5000000000000001E-2</v>
      </c>
      <c r="M99" s="10">
        <v>9.5000000000000001E-2</v>
      </c>
      <c r="N99" s="10">
        <v>4.1800000000000004E-2</v>
      </c>
      <c r="O99" s="10">
        <v>2.0899999999999998E-2</v>
      </c>
      <c r="P99" s="10">
        <v>9.5000000000000001E-2</v>
      </c>
      <c r="Q99" s="10">
        <v>8.7400000000000005E-2</v>
      </c>
      <c r="R99" s="10">
        <v>4.7500000000000001E-2</v>
      </c>
      <c r="S99" s="10">
        <v>2.6600000000000002E-2</v>
      </c>
      <c r="T99" s="10">
        <v>9.5000000000000001E-2</v>
      </c>
      <c r="U99" s="10">
        <v>7.5999999999999998E-2</v>
      </c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3:47" x14ac:dyDescent="0.2">
      <c r="C100" s="18">
        <f t="shared" si="3"/>
        <v>96</v>
      </c>
      <c r="D100" t="e">
        <f t="shared" ca="1" si="2"/>
        <v>#NAME?</v>
      </c>
      <c r="I100">
        <v>96</v>
      </c>
      <c r="J100">
        <v>4.869565217391305E-2</v>
      </c>
      <c r="K100" s="10">
        <v>1.6320000000000001E-2</v>
      </c>
      <c r="L100" s="10">
        <v>9.6000000000000002E-2</v>
      </c>
      <c r="M100" s="10">
        <v>9.6000000000000002E-2</v>
      </c>
      <c r="N100" s="10">
        <v>4.2240000000000007E-2</v>
      </c>
      <c r="O100" s="10">
        <v>2.112E-2</v>
      </c>
      <c r="P100" s="10">
        <v>9.6000000000000002E-2</v>
      </c>
      <c r="Q100" s="10">
        <v>8.8319999999999996E-2</v>
      </c>
      <c r="R100" s="10">
        <v>4.8000000000000001E-2</v>
      </c>
      <c r="S100" s="10">
        <v>2.6880000000000001E-2</v>
      </c>
      <c r="T100" s="10">
        <v>9.6000000000000002E-2</v>
      </c>
      <c r="U100" s="10">
        <v>7.6800000000000007E-2</v>
      </c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3:47" x14ac:dyDescent="0.2">
      <c r="C101" s="18">
        <f t="shared" si="3"/>
        <v>97</v>
      </c>
      <c r="D101" t="e">
        <f t="shared" ca="1" si="2"/>
        <v>#NAME?</v>
      </c>
      <c r="I101">
        <v>97</v>
      </c>
      <c r="J101">
        <v>4.9202898550724641E-2</v>
      </c>
      <c r="K101" s="10">
        <v>1.6490000000000001E-2</v>
      </c>
      <c r="L101" s="10">
        <v>9.7000000000000003E-2</v>
      </c>
      <c r="M101" s="10">
        <v>9.7000000000000003E-2</v>
      </c>
      <c r="N101" s="10">
        <v>4.2680000000000003E-2</v>
      </c>
      <c r="O101" s="10">
        <v>2.1339999999999998E-2</v>
      </c>
      <c r="P101" s="10">
        <v>9.7000000000000003E-2</v>
      </c>
      <c r="Q101" s="10">
        <v>8.924E-2</v>
      </c>
      <c r="R101" s="10">
        <v>4.8500000000000001E-2</v>
      </c>
      <c r="S101" s="10">
        <v>2.716E-2</v>
      </c>
      <c r="T101" s="10">
        <v>9.7000000000000003E-2</v>
      </c>
      <c r="U101" s="10">
        <v>7.7600000000000002E-2</v>
      </c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3:47" x14ac:dyDescent="0.2">
      <c r="C102" s="18">
        <f t="shared" si="3"/>
        <v>98</v>
      </c>
      <c r="D102" t="e">
        <f t="shared" ca="1" si="2"/>
        <v>#NAME?</v>
      </c>
      <c r="I102">
        <v>98</v>
      </c>
      <c r="J102">
        <v>4.971014492753624E-2</v>
      </c>
      <c r="K102" s="10">
        <v>1.6660000000000001E-2</v>
      </c>
      <c r="L102" s="10">
        <v>9.8000000000000004E-2</v>
      </c>
      <c r="M102" s="10">
        <v>9.8000000000000004E-2</v>
      </c>
      <c r="N102" s="10">
        <v>4.3120000000000006E-2</v>
      </c>
      <c r="O102" s="10">
        <v>2.1559999999999999E-2</v>
      </c>
      <c r="P102" s="10">
        <v>9.8000000000000004E-2</v>
      </c>
      <c r="Q102" s="10">
        <v>9.0160000000000004E-2</v>
      </c>
      <c r="R102" s="10">
        <v>4.9000000000000002E-2</v>
      </c>
      <c r="S102" s="10">
        <v>2.7439999999999999E-2</v>
      </c>
      <c r="T102" s="10">
        <v>9.8000000000000004E-2</v>
      </c>
      <c r="U102" s="10">
        <v>7.8399999999999997E-2</v>
      </c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3:47" x14ac:dyDescent="0.2">
      <c r="C103" s="18">
        <f t="shared" si="3"/>
        <v>99</v>
      </c>
      <c r="D103" t="e">
        <f t="shared" ca="1" si="2"/>
        <v>#NAME?</v>
      </c>
      <c r="I103">
        <v>99</v>
      </c>
      <c r="J103">
        <v>5.0217391304347832E-2</v>
      </c>
      <c r="K103" s="10">
        <v>1.6830000000000001E-2</v>
      </c>
      <c r="L103" s="10">
        <v>9.9000000000000005E-2</v>
      </c>
      <c r="M103" s="10">
        <v>9.9000000000000005E-2</v>
      </c>
      <c r="N103" s="10">
        <v>4.3560000000000001E-2</v>
      </c>
      <c r="O103" s="10">
        <v>2.1779999999999997E-2</v>
      </c>
      <c r="P103" s="10">
        <v>9.9000000000000005E-2</v>
      </c>
      <c r="Q103" s="10">
        <v>9.1079999999999994E-2</v>
      </c>
      <c r="R103" s="10">
        <v>4.9500000000000002E-2</v>
      </c>
      <c r="S103" s="10">
        <v>2.7720000000000002E-2</v>
      </c>
      <c r="T103" s="10">
        <v>9.9000000000000005E-2</v>
      </c>
      <c r="U103" s="10">
        <v>7.9200000000000007E-2</v>
      </c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3:47" x14ac:dyDescent="0.2">
      <c r="C104" s="18">
        <f t="shared" si="3"/>
        <v>100</v>
      </c>
      <c r="D104" t="e">
        <f t="shared" ca="1" si="2"/>
        <v>#NAME?</v>
      </c>
      <c r="I104">
        <v>100</v>
      </c>
      <c r="J104">
        <v>5.0724637681159424E-2</v>
      </c>
      <c r="K104" s="10">
        <v>1.7000000000000001E-2</v>
      </c>
      <c r="L104" s="10">
        <v>0.1</v>
      </c>
      <c r="M104" s="10">
        <v>0.1</v>
      </c>
      <c r="N104" s="10">
        <v>4.4000000000000004E-2</v>
      </c>
      <c r="O104" s="10">
        <v>2.1999999999999999E-2</v>
      </c>
      <c r="P104" s="10">
        <v>0.1</v>
      </c>
      <c r="Q104" s="10">
        <v>9.1999999999999998E-2</v>
      </c>
      <c r="R104" s="10">
        <v>0.05</v>
      </c>
      <c r="S104" s="10">
        <v>2.8000000000000001E-2</v>
      </c>
      <c r="T104" s="10">
        <v>0.1</v>
      </c>
      <c r="U104" s="10">
        <v>0.08</v>
      </c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3:47" x14ac:dyDescent="0.2">
      <c r="C105" s="18">
        <f t="shared" si="3"/>
        <v>101</v>
      </c>
      <c r="D105" t="e">
        <f t="shared" ca="1" si="2"/>
        <v>#NAME?</v>
      </c>
      <c r="I105">
        <v>101</v>
      </c>
      <c r="J105">
        <v>5.1231884057971022E-2</v>
      </c>
      <c r="K105" s="10">
        <v>1.7520000000000001E-2</v>
      </c>
      <c r="L105" s="10">
        <v>0.10110000000000001</v>
      </c>
      <c r="M105" s="10">
        <v>0.10120000000000001</v>
      </c>
      <c r="N105" s="10">
        <v>4.4440000000000007E-2</v>
      </c>
      <c r="O105" s="10">
        <v>2.2629999999999997E-2</v>
      </c>
      <c r="P105" s="10">
        <v>0.10135000000000001</v>
      </c>
      <c r="Q105" s="10">
        <v>9.3409999999999993E-2</v>
      </c>
      <c r="R105" s="10">
        <v>5.0500000000000003E-2</v>
      </c>
      <c r="S105" s="10">
        <v>2.8830000000000001E-2</v>
      </c>
      <c r="T105" s="10">
        <v>0.1018</v>
      </c>
      <c r="U105" s="10">
        <v>8.1699999999999995E-2</v>
      </c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3:47" x14ac:dyDescent="0.2">
      <c r="C106" s="18">
        <f t="shared" si="3"/>
        <v>102</v>
      </c>
      <c r="D106" t="e">
        <f t="shared" ca="1" si="2"/>
        <v>#NAME?</v>
      </c>
      <c r="I106">
        <v>102</v>
      </c>
      <c r="J106">
        <v>5.1739130434782614E-2</v>
      </c>
      <c r="K106" s="10">
        <v>1.804E-2</v>
      </c>
      <c r="L106" s="10">
        <v>0.1022</v>
      </c>
      <c r="M106" s="10">
        <v>0.1024</v>
      </c>
      <c r="N106" s="10">
        <v>4.4880000000000003E-2</v>
      </c>
      <c r="O106" s="10">
        <v>2.3259999999999999E-2</v>
      </c>
      <c r="P106" s="10">
        <v>0.1027</v>
      </c>
      <c r="Q106" s="10">
        <v>9.4820000000000002E-2</v>
      </c>
      <c r="R106" s="10">
        <v>5.1000000000000004E-2</v>
      </c>
      <c r="S106" s="10">
        <v>2.9659999999999999E-2</v>
      </c>
      <c r="T106" s="10">
        <v>0.10360000000000001</v>
      </c>
      <c r="U106" s="10">
        <v>8.3400000000000002E-2</v>
      </c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3:47" x14ac:dyDescent="0.2">
      <c r="C107" s="18">
        <f t="shared" si="3"/>
        <v>103</v>
      </c>
      <c r="D107" t="e">
        <f t="shared" ca="1" si="2"/>
        <v>#NAME?</v>
      </c>
      <c r="I107">
        <v>103</v>
      </c>
      <c r="J107">
        <v>5.2246376811594206E-2</v>
      </c>
      <c r="K107" s="10">
        <v>1.856E-2</v>
      </c>
      <c r="L107" s="10">
        <v>0.1033</v>
      </c>
      <c r="M107" s="10">
        <v>0.10360000000000001</v>
      </c>
      <c r="N107" s="10">
        <v>4.5320000000000006E-2</v>
      </c>
      <c r="O107" s="10">
        <v>2.3889999999999998E-2</v>
      </c>
      <c r="P107" s="10">
        <v>0.10405</v>
      </c>
      <c r="Q107" s="10">
        <v>9.6229999999999996E-2</v>
      </c>
      <c r="R107" s="10">
        <v>5.1500000000000004E-2</v>
      </c>
      <c r="S107" s="10">
        <v>3.049E-2</v>
      </c>
      <c r="T107" s="10">
        <v>0.10540000000000001</v>
      </c>
      <c r="U107" s="10">
        <v>8.5099999999999995E-2</v>
      </c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3:47" x14ac:dyDescent="0.2">
      <c r="C108" s="18">
        <f t="shared" si="3"/>
        <v>104</v>
      </c>
      <c r="D108" t="e">
        <f t="shared" ca="1" si="2"/>
        <v>#NAME?</v>
      </c>
      <c r="I108">
        <v>104</v>
      </c>
      <c r="J108">
        <v>5.2753623188405804E-2</v>
      </c>
      <c r="K108" s="10">
        <v>1.908E-2</v>
      </c>
      <c r="L108" s="10">
        <v>0.10440000000000001</v>
      </c>
      <c r="M108" s="10">
        <v>0.1048</v>
      </c>
      <c r="N108" s="10">
        <v>4.5760000000000002E-2</v>
      </c>
      <c r="O108" s="10">
        <v>2.452E-2</v>
      </c>
      <c r="P108" s="10">
        <v>0.10540000000000001</v>
      </c>
      <c r="Q108" s="10">
        <v>9.7640000000000005E-2</v>
      </c>
      <c r="R108" s="10">
        <v>5.2000000000000005E-2</v>
      </c>
      <c r="S108" s="10">
        <v>3.1320000000000001E-2</v>
      </c>
      <c r="T108" s="10">
        <v>0.1072</v>
      </c>
      <c r="U108" s="10">
        <v>8.6800000000000002E-2</v>
      </c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3:47" x14ac:dyDescent="0.2">
      <c r="C109" s="18">
        <f t="shared" si="3"/>
        <v>105</v>
      </c>
      <c r="D109" t="e">
        <f t="shared" ca="1" si="2"/>
        <v>#NAME?</v>
      </c>
      <c r="I109">
        <v>105</v>
      </c>
      <c r="J109">
        <v>5.3260869565217396E-2</v>
      </c>
      <c r="K109" s="10">
        <v>1.9600000000000003E-2</v>
      </c>
      <c r="L109" s="10">
        <v>0.10550000000000001</v>
      </c>
      <c r="M109" s="10">
        <v>0.10600000000000001</v>
      </c>
      <c r="N109" s="10">
        <v>4.6200000000000005E-2</v>
      </c>
      <c r="O109" s="10">
        <v>2.5149999999999999E-2</v>
      </c>
      <c r="P109" s="10">
        <v>0.10675000000000001</v>
      </c>
      <c r="Q109" s="10">
        <v>9.9049999999999999E-2</v>
      </c>
      <c r="R109" s="10">
        <v>5.2500000000000005E-2</v>
      </c>
      <c r="S109" s="10">
        <v>3.2149999999999998E-2</v>
      </c>
      <c r="T109" s="10">
        <v>0.10900000000000001</v>
      </c>
      <c r="U109" s="10">
        <v>8.8499999999999995E-2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3:47" x14ac:dyDescent="0.2">
      <c r="C110" s="18">
        <f t="shared" si="3"/>
        <v>106</v>
      </c>
      <c r="D110" t="e">
        <f t="shared" ca="1" si="2"/>
        <v>#NAME?</v>
      </c>
      <c r="I110">
        <v>106</v>
      </c>
      <c r="J110">
        <v>5.3768115942028988E-2</v>
      </c>
      <c r="K110" s="10">
        <v>2.0120000000000002E-2</v>
      </c>
      <c r="L110" s="10">
        <v>0.1066</v>
      </c>
      <c r="M110" s="10">
        <v>0.1072</v>
      </c>
      <c r="N110" s="10">
        <v>4.6640000000000008E-2</v>
      </c>
      <c r="O110" s="10">
        <v>2.5780000000000001E-2</v>
      </c>
      <c r="P110" s="10">
        <v>0.1081</v>
      </c>
      <c r="Q110" s="10">
        <v>0.10045999999999999</v>
      </c>
      <c r="R110" s="10">
        <v>5.3000000000000005E-2</v>
      </c>
      <c r="S110" s="10">
        <v>3.2980000000000002E-2</v>
      </c>
      <c r="T110" s="10">
        <v>0.11080000000000001</v>
      </c>
      <c r="U110" s="10">
        <v>9.0200000000000002E-2</v>
      </c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3:47" x14ac:dyDescent="0.2">
      <c r="C111" s="18">
        <f t="shared" si="3"/>
        <v>107</v>
      </c>
      <c r="D111" t="e">
        <f t="shared" ca="1" si="2"/>
        <v>#NAME?</v>
      </c>
      <c r="I111">
        <v>107</v>
      </c>
      <c r="J111">
        <v>5.4275362318840586E-2</v>
      </c>
      <c r="K111" s="10">
        <v>2.0640000000000002E-2</v>
      </c>
      <c r="L111" s="10">
        <v>0.1077</v>
      </c>
      <c r="M111" s="10">
        <v>0.10840000000000001</v>
      </c>
      <c r="N111" s="10">
        <v>4.7080000000000004E-2</v>
      </c>
      <c r="O111" s="10">
        <v>2.6409999999999999E-2</v>
      </c>
      <c r="P111" s="10">
        <v>0.10945000000000001</v>
      </c>
      <c r="Q111" s="10">
        <v>0.10187</v>
      </c>
      <c r="R111" s="10">
        <v>5.3500000000000006E-2</v>
      </c>
      <c r="S111" s="10">
        <v>3.381E-2</v>
      </c>
      <c r="T111" s="10">
        <v>0.11260000000000001</v>
      </c>
      <c r="U111" s="10">
        <v>9.1899999999999996E-2</v>
      </c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3:47" x14ac:dyDescent="0.2">
      <c r="C112" s="18">
        <f t="shared" si="3"/>
        <v>108</v>
      </c>
      <c r="D112" t="e">
        <f t="shared" ca="1" si="2"/>
        <v>#NAME?</v>
      </c>
      <c r="I112">
        <v>108</v>
      </c>
      <c r="J112">
        <v>5.4782608695652178E-2</v>
      </c>
      <c r="K112" s="10">
        <v>2.1160000000000002E-2</v>
      </c>
      <c r="L112" s="10">
        <v>0.10880000000000001</v>
      </c>
      <c r="M112" s="10">
        <v>0.1096</v>
      </c>
      <c r="N112" s="10">
        <v>4.7520000000000007E-2</v>
      </c>
      <c r="O112" s="10">
        <v>2.7039999999999998E-2</v>
      </c>
      <c r="P112" s="10">
        <v>0.11080000000000001</v>
      </c>
      <c r="Q112" s="10">
        <v>0.10328</v>
      </c>
      <c r="R112" s="10">
        <v>5.4000000000000006E-2</v>
      </c>
      <c r="S112" s="10">
        <v>3.4640000000000004E-2</v>
      </c>
      <c r="T112" s="10">
        <v>0.1144</v>
      </c>
      <c r="U112" s="10">
        <v>9.3600000000000003E-2</v>
      </c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3:48" x14ac:dyDescent="0.2">
      <c r="C113" s="18">
        <f t="shared" si="3"/>
        <v>109</v>
      </c>
      <c r="D113" t="e">
        <f t="shared" ca="1" si="2"/>
        <v>#NAME?</v>
      </c>
      <c r="I113">
        <v>109</v>
      </c>
      <c r="J113">
        <v>5.528985507246377E-2</v>
      </c>
      <c r="K113" s="10">
        <v>2.1680000000000001E-2</v>
      </c>
      <c r="L113" s="10">
        <v>0.1099</v>
      </c>
      <c r="M113" s="10">
        <v>0.11080000000000001</v>
      </c>
      <c r="N113" s="10">
        <v>4.7960000000000003E-2</v>
      </c>
      <c r="O113" s="10">
        <v>2.767E-2</v>
      </c>
      <c r="P113" s="10">
        <v>0.11215</v>
      </c>
      <c r="Q113" s="10">
        <v>0.10469000000000001</v>
      </c>
      <c r="R113" s="10">
        <v>5.45E-2</v>
      </c>
      <c r="S113" s="10">
        <v>3.5470000000000002E-2</v>
      </c>
      <c r="T113" s="10">
        <v>0.11620000000000001</v>
      </c>
      <c r="U113" s="10">
        <v>9.5299999999999996E-2</v>
      </c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3:48" x14ac:dyDescent="0.2">
      <c r="C114" s="18">
        <f t="shared" si="3"/>
        <v>110</v>
      </c>
      <c r="D114" t="e">
        <f t="shared" ca="1" si="2"/>
        <v>#NAME?</v>
      </c>
      <c r="I114">
        <v>110</v>
      </c>
      <c r="J114">
        <v>5.5797101449275369E-2</v>
      </c>
      <c r="K114" s="10">
        <v>2.2200000000000001E-2</v>
      </c>
      <c r="L114" s="10">
        <v>0.111</v>
      </c>
      <c r="M114" s="10">
        <v>0.112</v>
      </c>
      <c r="N114" s="10">
        <v>4.8400000000000006E-2</v>
      </c>
      <c r="O114" s="10">
        <v>2.8299999999999999E-2</v>
      </c>
      <c r="P114" s="10">
        <v>0.1135</v>
      </c>
      <c r="Q114" s="10">
        <v>0.1061</v>
      </c>
      <c r="R114" s="10">
        <v>5.5E-2</v>
      </c>
      <c r="S114" s="10">
        <v>3.6299999999999999E-2</v>
      </c>
      <c r="T114" s="10">
        <v>0.11800000000000001</v>
      </c>
      <c r="U114" s="10">
        <v>9.7000000000000003E-2</v>
      </c>
      <c r="AU114" s="3"/>
    </row>
    <row r="115" spans="3:48" x14ac:dyDescent="0.2">
      <c r="C115" s="18">
        <f t="shared" si="3"/>
        <v>111</v>
      </c>
      <c r="D115" t="e">
        <f t="shared" ca="1" si="2"/>
        <v>#NAME?</v>
      </c>
      <c r="I115">
        <v>111</v>
      </c>
      <c r="J115">
        <v>5.630434782608696E-2</v>
      </c>
      <c r="K115" s="10">
        <v>2.2720000000000001E-2</v>
      </c>
      <c r="L115" s="10">
        <v>0.11210000000000001</v>
      </c>
      <c r="M115" s="10">
        <v>0.11320000000000001</v>
      </c>
      <c r="N115" s="10">
        <v>4.8840000000000001E-2</v>
      </c>
      <c r="O115" s="10">
        <v>2.8930000000000001E-2</v>
      </c>
      <c r="P115" s="10">
        <v>0.11485000000000001</v>
      </c>
      <c r="Q115" s="10">
        <v>0.10750999999999999</v>
      </c>
      <c r="R115" s="10">
        <v>5.5500000000000001E-2</v>
      </c>
      <c r="S115" s="10">
        <v>3.7130000000000003E-2</v>
      </c>
      <c r="T115" s="10">
        <v>0.1198</v>
      </c>
      <c r="U115" s="10">
        <v>9.8699999999999996E-2</v>
      </c>
      <c r="AU115" s="3"/>
    </row>
    <row r="116" spans="3:48" x14ac:dyDescent="0.2">
      <c r="C116" s="18">
        <f t="shared" si="3"/>
        <v>112</v>
      </c>
      <c r="D116" t="e">
        <f t="shared" ca="1" si="2"/>
        <v>#NAME?</v>
      </c>
      <c r="I116">
        <v>112</v>
      </c>
      <c r="J116">
        <v>5.6811594202898559E-2</v>
      </c>
      <c r="K116" s="10">
        <v>2.324E-2</v>
      </c>
      <c r="L116" s="10">
        <v>0.11320000000000001</v>
      </c>
      <c r="M116" s="10">
        <v>0.1144</v>
      </c>
      <c r="N116" s="10">
        <v>4.9280000000000004E-2</v>
      </c>
      <c r="O116" s="10">
        <v>2.9559999999999999E-2</v>
      </c>
      <c r="P116" s="10">
        <v>0.1162</v>
      </c>
      <c r="Q116" s="10">
        <v>0.10892</v>
      </c>
      <c r="R116" s="10">
        <v>5.6000000000000001E-2</v>
      </c>
      <c r="S116" s="10">
        <v>3.7960000000000001E-2</v>
      </c>
      <c r="T116" s="10">
        <v>0.12160000000000001</v>
      </c>
      <c r="U116" s="10">
        <v>0.1004</v>
      </c>
      <c r="AU116" s="3"/>
    </row>
    <row r="117" spans="3:48" x14ac:dyDescent="0.2">
      <c r="C117" s="18">
        <f t="shared" si="3"/>
        <v>113</v>
      </c>
      <c r="D117" t="e">
        <f t="shared" ca="1" si="2"/>
        <v>#NAME?</v>
      </c>
      <c r="I117">
        <v>113</v>
      </c>
      <c r="J117">
        <v>5.7318840579710151E-2</v>
      </c>
      <c r="K117" s="10">
        <v>2.3760000000000003E-2</v>
      </c>
      <c r="L117" s="10">
        <v>0.1143</v>
      </c>
      <c r="M117" s="10">
        <v>0.11560000000000001</v>
      </c>
      <c r="N117" s="10">
        <v>4.9720000000000007E-2</v>
      </c>
      <c r="O117" s="10">
        <v>3.0189999999999998E-2</v>
      </c>
      <c r="P117" s="10">
        <v>0.11755</v>
      </c>
      <c r="Q117" s="10">
        <v>0.11033</v>
      </c>
      <c r="R117" s="10">
        <v>5.6500000000000002E-2</v>
      </c>
      <c r="S117" s="10">
        <v>3.8789999999999998E-2</v>
      </c>
      <c r="T117" s="10">
        <v>0.12340000000000001</v>
      </c>
      <c r="U117" s="10">
        <v>0.1021</v>
      </c>
      <c r="AU117" s="3"/>
    </row>
    <row r="118" spans="3:48" x14ac:dyDescent="0.2">
      <c r="C118" s="18">
        <f t="shared" si="3"/>
        <v>114</v>
      </c>
      <c r="D118" t="e">
        <f t="shared" ca="1" si="2"/>
        <v>#NAME?</v>
      </c>
      <c r="I118">
        <v>114</v>
      </c>
      <c r="J118">
        <v>5.7826086956521743E-2</v>
      </c>
      <c r="K118" s="10">
        <v>2.4280000000000003E-2</v>
      </c>
      <c r="L118" s="10">
        <v>0.1154</v>
      </c>
      <c r="M118" s="10">
        <v>0.1168</v>
      </c>
      <c r="N118" s="10">
        <v>5.0160000000000003E-2</v>
      </c>
      <c r="O118" s="10">
        <v>3.082E-2</v>
      </c>
      <c r="P118" s="10">
        <v>0.11890000000000001</v>
      </c>
      <c r="Q118" s="10">
        <v>0.11174000000000001</v>
      </c>
      <c r="R118" s="10">
        <v>5.7000000000000002E-2</v>
      </c>
      <c r="S118" s="10">
        <v>3.9620000000000002E-2</v>
      </c>
      <c r="T118" s="10">
        <v>0.12520000000000001</v>
      </c>
      <c r="U118" s="10">
        <v>0.1038</v>
      </c>
      <c r="AU118" s="3"/>
    </row>
    <row r="119" spans="3:48" x14ac:dyDescent="0.2">
      <c r="C119" s="18">
        <f t="shared" si="3"/>
        <v>115</v>
      </c>
      <c r="D119" t="e">
        <f t="shared" ca="1" si="2"/>
        <v>#NAME?</v>
      </c>
      <c r="I119">
        <v>115</v>
      </c>
      <c r="J119">
        <v>5.8333333333333341E-2</v>
      </c>
      <c r="K119" s="10">
        <v>2.4800000000000003E-2</v>
      </c>
      <c r="L119" s="10">
        <v>0.11650000000000001</v>
      </c>
      <c r="M119" s="10">
        <v>0.11800000000000001</v>
      </c>
      <c r="N119" s="10">
        <v>5.0600000000000006E-2</v>
      </c>
      <c r="O119" s="10">
        <v>3.1449999999999999E-2</v>
      </c>
      <c r="P119" s="10">
        <v>0.12025</v>
      </c>
      <c r="Q119" s="10">
        <v>0.11315</v>
      </c>
      <c r="R119" s="10">
        <v>5.7500000000000002E-2</v>
      </c>
      <c r="S119" s="10">
        <v>4.045E-2</v>
      </c>
      <c r="T119" s="10">
        <v>0.127</v>
      </c>
      <c r="U119" s="10">
        <v>0.1055</v>
      </c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3:48" x14ac:dyDescent="0.2">
      <c r="C120" s="18">
        <f t="shared" si="3"/>
        <v>116</v>
      </c>
      <c r="D120" t="e">
        <f t="shared" ca="1" si="2"/>
        <v>#NAME?</v>
      </c>
      <c r="I120">
        <v>116</v>
      </c>
      <c r="J120">
        <v>5.8840579710144933E-2</v>
      </c>
      <c r="K120" s="10">
        <v>2.5320000000000002E-2</v>
      </c>
      <c r="L120" s="10">
        <v>0.11760000000000001</v>
      </c>
      <c r="M120" s="10">
        <v>0.1192</v>
      </c>
      <c r="N120" s="10">
        <v>5.1040000000000002E-2</v>
      </c>
      <c r="O120" s="10">
        <v>3.2079999999999997E-2</v>
      </c>
      <c r="P120" s="10">
        <v>0.1216</v>
      </c>
      <c r="Q120" s="10">
        <v>0.11456</v>
      </c>
      <c r="R120" s="10">
        <v>5.8000000000000003E-2</v>
      </c>
      <c r="S120" s="10">
        <v>4.1279999999999997E-2</v>
      </c>
      <c r="T120" s="10">
        <v>0.1288</v>
      </c>
      <c r="U120" s="10">
        <v>0.1072</v>
      </c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3:48" x14ac:dyDescent="0.2">
      <c r="C121" s="18">
        <f t="shared" si="3"/>
        <v>117</v>
      </c>
      <c r="D121" t="e">
        <f t="shared" ca="1" si="2"/>
        <v>#NAME?</v>
      </c>
      <c r="I121">
        <v>117</v>
      </c>
      <c r="J121">
        <v>5.9347826086956525E-2</v>
      </c>
      <c r="K121" s="10">
        <v>2.5840000000000002E-2</v>
      </c>
      <c r="L121" s="10">
        <v>0.1187</v>
      </c>
      <c r="M121" s="10">
        <v>0.12040000000000001</v>
      </c>
      <c r="N121" s="10">
        <v>5.1480000000000005E-2</v>
      </c>
      <c r="O121" s="10">
        <v>3.2710000000000003E-2</v>
      </c>
      <c r="P121" s="10">
        <v>0.12295</v>
      </c>
      <c r="Q121" s="10">
        <v>0.11597</v>
      </c>
      <c r="R121" s="10">
        <v>5.8500000000000003E-2</v>
      </c>
      <c r="S121" s="10">
        <v>4.2110000000000002E-2</v>
      </c>
      <c r="T121" s="10">
        <v>0.13060000000000002</v>
      </c>
      <c r="U121" s="10">
        <v>0.1089</v>
      </c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3:48" x14ac:dyDescent="0.2">
      <c r="C122" s="18">
        <f t="shared" si="3"/>
        <v>118</v>
      </c>
      <c r="D122" t="e">
        <f t="shared" ca="1" si="2"/>
        <v>#NAME?</v>
      </c>
      <c r="I122">
        <v>118</v>
      </c>
      <c r="J122">
        <v>5.9855072463768123E-2</v>
      </c>
      <c r="K122" s="10">
        <v>2.6360000000000001E-2</v>
      </c>
      <c r="L122" s="10">
        <v>0.1198</v>
      </c>
      <c r="M122" s="10">
        <v>0.1216</v>
      </c>
      <c r="N122" s="10">
        <v>5.1920000000000008E-2</v>
      </c>
      <c r="O122" s="10">
        <v>3.3340000000000002E-2</v>
      </c>
      <c r="P122" s="10">
        <v>0.12430000000000001</v>
      </c>
      <c r="Q122" s="10">
        <v>0.11738</v>
      </c>
      <c r="R122" s="10">
        <v>5.9000000000000004E-2</v>
      </c>
      <c r="S122" s="10">
        <v>4.2939999999999999E-2</v>
      </c>
      <c r="T122" s="10">
        <v>0.13240000000000002</v>
      </c>
      <c r="U122" s="10">
        <v>0.1106</v>
      </c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3:48" x14ac:dyDescent="0.2">
      <c r="C123" s="18">
        <f t="shared" si="3"/>
        <v>119</v>
      </c>
      <c r="D123" t="e">
        <f t="shared" ca="1" si="2"/>
        <v>#NAME?</v>
      </c>
      <c r="I123">
        <v>119</v>
      </c>
      <c r="J123">
        <v>6.0362318840579715E-2</v>
      </c>
      <c r="K123" s="10">
        <v>2.6880000000000001E-2</v>
      </c>
      <c r="L123" s="10">
        <v>0.12090000000000001</v>
      </c>
      <c r="M123" s="10">
        <v>0.12280000000000001</v>
      </c>
      <c r="N123" s="10">
        <v>5.2360000000000004E-2</v>
      </c>
      <c r="O123" s="10">
        <v>3.397E-2</v>
      </c>
      <c r="P123" s="10">
        <v>0.12565000000000001</v>
      </c>
      <c r="Q123" s="10">
        <v>0.11879000000000001</v>
      </c>
      <c r="R123" s="10">
        <v>5.9500000000000004E-2</v>
      </c>
      <c r="S123" s="10">
        <v>4.3770000000000003E-2</v>
      </c>
      <c r="T123" s="10">
        <v>0.13420000000000001</v>
      </c>
      <c r="U123" s="10">
        <v>0.1123</v>
      </c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3:48" x14ac:dyDescent="0.2">
      <c r="C124" s="18">
        <f t="shared" si="3"/>
        <v>120</v>
      </c>
      <c r="D124" t="e">
        <f t="shared" ca="1" si="2"/>
        <v>#NAME?</v>
      </c>
      <c r="I124">
        <v>120</v>
      </c>
      <c r="J124">
        <v>6.0869565217391307E-2</v>
      </c>
      <c r="K124" s="10">
        <v>2.7400000000000001E-2</v>
      </c>
      <c r="L124" s="10">
        <v>0.122</v>
      </c>
      <c r="M124" s="10">
        <v>0.124</v>
      </c>
      <c r="N124" s="10">
        <v>5.2800000000000007E-2</v>
      </c>
      <c r="O124" s="10">
        <v>3.4599999999999999E-2</v>
      </c>
      <c r="P124" s="10">
        <v>0.127</v>
      </c>
      <c r="Q124" s="10">
        <v>0.1202</v>
      </c>
      <c r="R124" s="10">
        <v>6.0000000000000005E-2</v>
      </c>
      <c r="S124" s="10">
        <v>4.4600000000000001E-2</v>
      </c>
      <c r="T124" s="10">
        <v>0.13600000000000001</v>
      </c>
      <c r="U124" s="10">
        <v>0.114</v>
      </c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3:48" x14ac:dyDescent="0.2">
      <c r="C125" s="18">
        <f t="shared" si="3"/>
        <v>121</v>
      </c>
      <c r="D125" t="e">
        <f t="shared" ca="1" si="2"/>
        <v>#NAME?</v>
      </c>
      <c r="I125">
        <v>121</v>
      </c>
      <c r="J125">
        <v>6.1376811594202905E-2</v>
      </c>
      <c r="K125" s="10">
        <v>2.7920000000000004E-2</v>
      </c>
      <c r="L125" s="10">
        <v>0.1231</v>
      </c>
      <c r="M125" s="10">
        <v>0.12520000000000001</v>
      </c>
      <c r="N125" s="10">
        <v>5.3240000000000003E-2</v>
      </c>
      <c r="O125" s="10">
        <v>3.5229999999999997E-2</v>
      </c>
      <c r="P125" s="10">
        <v>0.12834999999999999</v>
      </c>
      <c r="Q125" s="10">
        <v>0.12161</v>
      </c>
      <c r="R125" s="10">
        <v>6.0500000000000005E-2</v>
      </c>
      <c r="S125" s="10">
        <v>4.5429999999999998E-2</v>
      </c>
      <c r="T125" s="10">
        <v>0.13780000000000001</v>
      </c>
      <c r="U125" s="10">
        <v>0.1157</v>
      </c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</row>
    <row r="126" spans="3:48" x14ac:dyDescent="0.2">
      <c r="C126" s="18">
        <f t="shared" si="3"/>
        <v>122</v>
      </c>
      <c r="D126" t="e">
        <f t="shared" ca="1" si="2"/>
        <v>#NAME?</v>
      </c>
      <c r="I126">
        <v>122</v>
      </c>
      <c r="J126">
        <v>6.1884057971014497E-2</v>
      </c>
      <c r="K126" s="10">
        <v>2.8440000000000003E-2</v>
      </c>
      <c r="L126" s="10">
        <v>0.1242</v>
      </c>
      <c r="M126" s="10">
        <v>0.12640000000000001</v>
      </c>
      <c r="N126" s="10">
        <v>5.3680000000000005E-2</v>
      </c>
      <c r="O126" s="10">
        <v>3.5860000000000003E-2</v>
      </c>
      <c r="P126" s="10">
        <v>0.12970000000000001</v>
      </c>
      <c r="Q126" s="10">
        <v>0.12302</v>
      </c>
      <c r="R126" s="10">
        <v>6.1000000000000006E-2</v>
      </c>
      <c r="S126" s="10">
        <v>4.6260000000000003E-2</v>
      </c>
      <c r="T126" s="10">
        <v>0.1396</v>
      </c>
      <c r="U126" s="10">
        <v>0.1174</v>
      </c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</row>
    <row r="127" spans="3:48" x14ac:dyDescent="0.2">
      <c r="C127" s="18">
        <f t="shared" si="3"/>
        <v>123</v>
      </c>
      <c r="D127" t="e">
        <f t="shared" ca="1" si="2"/>
        <v>#NAME?</v>
      </c>
      <c r="I127">
        <v>123</v>
      </c>
      <c r="J127">
        <v>6.2391304347826096E-2</v>
      </c>
      <c r="K127" s="10">
        <v>2.8960000000000003E-2</v>
      </c>
      <c r="L127" s="10">
        <v>0.12529999999999999</v>
      </c>
      <c r="M127" s="10">
        <v>0.12759999999999999</v>
      </c>
      <c r="N127" s="10">
        <v>5.4120000000000008E-2</v>
      </c>
      <c r="O127" s="10">
        <v>3.6490000000000002E-2</v>
      </c>
      <c r="P127" s="10">
        <v>0.13105</v>
      </c>
      <c r="Q127" s="10">
        <v>0.12443</v>
      </c>
      <c r="R127" s="10">
        <v>6.1500000000000006E-2</v>
      </c>
      <c r="S127" s="10">
        <v>4.709E-2</v>
      </c>
      <c r="T127" s="10">
        <v>0.1414</v>
      </c>
      <c r="U127" s="10">
        <v>0.1191</v>
      </c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</row>
    <row r="128" spans="3:48" x14ac:dyDescent="0.2">
      <c r="C128" s="18">
        <f t="shared" si="3"/>
        <v>124</v>
      </c>
      <c r="D128" t="e">
        <f t="shared" ca="1" si="2"/>
        <v>#NAME?</v>
      </c>
      <c r="I128">
        <v>124</v>
      </c>
      <c r="J128">
        <v>6.2898550724637681E-2</v>
      </c>
      <c r="K128" s="10">
        <v>2.9480000000000003E-2</v>
      </c>
      <c r="L128" s="10">
        <v>0.12640000000000001</v>
      </c>
      <c r="M128" s="10">
        <v>0.1288</v>
      </c>
      <c r="N128" s="10">
        <v>5.4560000000000004E-2</v>
      </c>
      <c r="O128" s="10">
        <v>3.712E-2</v>
      </c>
      <c r="P128" s="10">
        <v>0.13239999999999999</v>
      </c>
      <c r="Q128" s="10">
        <v>0.12584000000000001</v>
      </c>
      <c r="R128" s="10">
        <v>6.2000000000000006E-2</v>
      </c>
      <c r="S128" s="10">
        <v>4.7920000000000004E-2</v>
      </c>
      <c r="T128" s="10">
        <v>0.14320000000000002</v>
      </c>
      <c r="U128" s="10">
        <v>0.1208</v>
      </c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</row>
    <row r="129" spans="3:48" x14ac:dyDescent="0.2">
      <c r="C129" s="18">
        <f t="shared" si="3"/>
        <v>125</v>
      </c>
      <c r="D129" t="e">
        <f t="shared" ca="1" si="2"/>
        <v>#NAME?</v>
      </c>
      <c r="I129">
        <v>125</v>
      </c>
      <c r="J129">
        <v>6.3405797101449279E-2</v>
      </c>
      <c r="K129" s="10">
        <v>3.0000000000000002E-2</v>
      </c>
      <c r="L129" s="10">
        <v>0.1275</v>
      </c>
      <c r="M129" s="10">
        <v>0.13</v>
      </c>
      <c r="N129" s="10">
        <v>5.5000000000000007E-2</v>
      </c>
      <c r="O129" s="10">
        <v>3.7749999999999999E-2</v>
      </c>
      <c r="P129" s="10">
        <v>0.13375000000000001</v>
      </c>
      <c r="Q129" s="10">
        <v>0.12725</v>
      </c>
      <c r="R129" s="10">
        <v>6.25E-2</v>
      </c>
      <c r="S129" s="10">
        <v>4.8750000000000002E-2</v>
      </c>
      <c r="T129" s="10">
        <v>0.14500000000000002</v>
      </c>
      <c r="U129" s="10">
        <v>0.1225</v>
      </c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</row>
    <row r="130" spans="3:48" x14ac:dyDescent="0.2">
      <c r="C130" s="18">
        <f t="shared" si="3"/>
        <v>126</v>
      </c>
      <c r="D130" t="e">
        <f t="shared" ca="1" si="2"/>
        <v>#NAME?</v>
      </c>
      <c r="I130">
        <v>126</v>
      </c>
      <c r="J130">
        <v>6.3913043478260878E-2</v>
      </c>
      <c r="K130" s="10">
        <v>3.0520000000000002E-2</v>
      </c>
      <c r="L130" s="10">
        <v>0.12859999999999999</v>
      </c>
      <c r="M130" s="10">
        <v>0.13120000000000001</v>
      </c>
      <c r="N130" s="10">
        <v>5.5440000000000003E-2</v>
      </c>
      <c r="O130" s="10">
        <v>3.8379999999999997E-2</v>
      </c>
      <c r="P130" s="10">
        <v>0.1351</v>
      </c>
      <c r="Q130" s="10">
        <v>0.12866</v>
      </c>
      <c r="R130" s="10">
        <v>6.3E-2</v>
      </c>
      <c r="S130" s="10">
        <v>4.9579999999999999E-2</v>
      </c>
      <c r="T130" s="10">
        <v>0.14680000000000001</v>
      </c>
      <c r="U130" s="10">
        <v>0.1242</v>
      </c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</row>
    <row r="131" spans="3:48" x14ac:dyDescent="0.2">
      <c r="C131" s="18">
        <f t="shared" si="3"/>
        <v>127</v>
      </c>
      <c r="D131" t="e">
        <f t="shared" ca="1" si="2"/>
        <v>#NAME?</v>
      </c>
      <c r="I131">
        <v>127</v>
      </c>
      <c r="J131">
        <v>6.4420289855072477E-2</v>
      </c>
      <c r="K131" s="10">
        <v>3.1040000000000002E-2</v>
      </c>
      <c r="L131" s="10">
        <v>0.12970000000000001</v>
      </c>
      <c r="M131" s="10">
        <v>0.13240000000000002</v>
      </c>
      <c r="N131" s="10">
        <v>5.5880000000000006E-2</v>
      </c>
      <c r="O131" s="10">
        <v>3.9010000000000003E-2</v>
      </c>
      <c r="P131" s="10">
        <v>0.13644999999999999</v>
      </c>
      <c r="Q131" s="10">
        <v>0.13006999999999999</v>
      </c>
      <c r="R131" s="10">
        <v>6.3500000000000001E-2</v>
      </c>
      <c r="S131" s="10">
        <v>5.0410000000000003E-2</v>
      </c>
      <c r="T131" s="10">
        <v>0.14860000000000001</v>
      </c>
      <c r="U131" s="10">
        <v>0.12590000000000001</v>
      </c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</row>
    <row r="132" spans="3:48" x14ac:dyDescent="0.2">
      <c r="C132" s="18">
        <f t="shared" si="3"/>
        <v>128</v>
      </c>
      <c r="D132" t="e">
        <f t="shared" ref="D132:D195" ca="1" si="4">smrLinInterp(C132,Time,Rain)</f>
        <v>#NAME?</v>
      </c>
      <c r="I132">
        <v>128</v>
      </c>
      <c r="J132">
        <v>6.4927536231884062E-2</v>
      </c>
      <c r="K132" s="10">
        <v>3.1560000000000005E-2</v>
      </c>
      <c r="L132" s="10">
        <v>0.1308</v>
      </c>
      <c r="M132" s="10">
        <v>0.1336</v>
      </c>
      <c r="N132" s="10">
        <v>5.6320000000000009E-2</v>
      </c>
      <c r="O132" s="10">
        <v>3.9640000000000002E-2</v>
      </c>
      <c r="P132" s="10">
        <v>0.13780000000000001</v>
      </c>
      <c r="Q132" s="10">
        <v>0.13148000000000001</v>
      </c>
      <c r="R132" s="10">
        <v>6.4000000000000001E-2</v>
      </c>
      <c r="S132" s="10">
        <v>5.1240000000000001E-2</v>
      </c>
      <c r="T132" s="10">
        <v>0.15040000000000001</v>
      </c>
      <c r="U132" s="10">
        <v>0.12759999999999999</v>
      </c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</row>
    <row r="133" spans="3:48" x14ac:dyDescent="0.2">
      <c r="C133" s="18">
        <f t="shared" si="3"/>
        <v>129</v>
      </c>
      <c r="D133" t="e">
        <f t="shared" ca="1" si="4"/>
        <v>#NAME?</v>
      </c>
      <c r="I133">
        <v>129</v>
      </c>
      <c r="J133">
        <v>6.543478260869566E-2</v>
      </c>
      <c r="K133" s="10">
        <v>3.2080000000000004E-2</v>
      </c>
      <c r="L133" s="10">
        <v>0.13189999999999999</v>
      </c>
      <c r="M133" s="10">
        <v>0.1348</v>
      </c>
      <c r="N133" s="10">
        <v>5.6760000000000005E-2</v>
      </c>
      <c r="O133" s="10">
        <v>4.027E-2</v>
      </c>
      <c r="P133" s="10">
        <v>0.13915</v>
      </c>
      <c r="Q133" s="10">
        <v>0.13289000000000001</v>
      </c>
      <c r="R133" s="10">
        <v>6.4500000000000002E-2</v>
      </c>
      <c r="S133" s="10">
        <v>5.2069999999999998E-2</v>
      </c>
      <c r="T133" s="10">
        <v>0.1522</v>
      </c>
      <c r="U133" s="10">
        <v>0.1293</v>
      </c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</row>
    <row r="134" spans="3:48" x14ac:dyDescent="0.2">
      <c r="C134" s="18">
        <f t="shared" ref="C134:C197" si="5">1+C133</f>
        <v>130</v>
      </c>
      <c r="D134" t="e">
        <f t="shared" ca="1" si="4"/>
        <v>#NAME?</v>
      </c>
      <c r="I134">
        <v>130</v>
      </c>
      <c r="J134">
        <v>6.5942028985507259E-2</v>
      </c>
      <c r="K134" s="10">
        <v>3.2600000000000004E-2</v>
      </c>
      <c r="L134" s="10">
        <v>0.13300000000000001</v>
      </c>
      <c r="M134" s="10">
        <v>0.13600000000000001</v>
      </c>
      <c r="N134" s="10">
        <v>5.7200000000000008E-2</v>
      </c>
      <c r="O134" s="10">
        <v>4.0899999999999999E-2</v>
      </c>
      <c r="P134" s="10">
        <v>0.14050000000000001</v>
      </c>
      <c r="Q134" s="10">
        <v>0.1343</v>
      </c>
      <c r="R134" s="10">
        <v>6.5000000000000002E-2</v>
      </c>
      <c r="S134" s="10">
        <v>5.2900000000000003E-2</v>
      </c>
      <c r="T134" s="10">
        <v>0.15400000000000003</v>
      </c>
      <c r="U134" s="10">
        <v>0.13100000000000001</v>
      </c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</row>
    <row r="135" spans="3:48" x14ac:dyDescent="0.2">
      <c r="C135" s="18">
        <f t="shared" si="5"/>
        <v>131</v>
      </c>
      <c r="D135" t="e">
        <f t="shared" ca="1" si="4"/>
        <v>#NAME?</v>
      </c>
      <c r="I135">
        <v>131</v>
      </c>
      <c r="J135">
        <v>6.6449275362318844E-2</v>
      </c>
      <c r="K135" s="10">
        <v>3.3120000000000004E-2</v>
      </c>
      <c r="L135" s="10">
        <v>0.1341</v>
      </c>
      <c r="M135" s="10">
        <v>0.13720000000000002</v>
      </c>
      <c r="N135" s="10">
        <v>5.7640000000000004E-2</v>
      </c>
      <c r="O135" s="10">
        <v>4.1530000000000004E-2</v>
      </c>
      <c r="P135" s="10">
        <v>0.14185</v>
      </c>
      <c r="Q135" s="10">
        <v>0.13571</v>
      </c>
      <c r="R135" s="10">
        <v>6.5500000000000003E-2</v>
      </c>
      <c r="S135" s="10">
        <v>5.373E-2</v>
      </c>
      <c r="T135" s="10">
        <v>0.15580000000000002</v>
      </c>
      <c r="U135" s="10">
        <v>0.13270000000000001</v>
      </c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</row>
    <row r="136" spans="3:48" x14ac:dyDescent="0.2">
      <c r="C136" s="18">
        <f t="shared" si="5"/>
        <v>132</v>
      </c>
      <c r="D136" t="e">
        <f t="shared" ca="1" si="4"/>
        <v>#NAME?</v>
      </c>
      <c r="I136">
        <v>132</v>
      </c>
      <c r="J136">
        <v>6.6956521739130442E-2</v>
      </c>
      <c r="K136" s="10">
        <v>3.3640000000000003E-2</v>
      </c>
      <c r="L136" s="10">
        <v>0.13520000000000001</v>
      </c>
      <c r="M136" s="10">
        <v>0.1384</v>
      </c>
      <c r="N136" s="10">
        <v>5.8080000000000007E-2</v>
      </c>
      <c r="O136" s="10">
        <v>4.2160000000000003E-2</v>
      </c>
      <c r="P136" s="10">
        <v>0.14319999999999999</v>
      </c>
      <c r="Q136" s="10">
        <v>0.13711999999999999</v>
      </c>
      <c r="R136" s="10">
        <v>6.6000000000000003E-2</v>
      </c>
      <c r="S136" s="10">
        <v>5.4559999999999997E-2</v>
      </c>
      <c r="T136" s="10">
        <v>0.15760000000000002</v>
      </c>
      <c r="U136" s="10">
        <v>0.13439999999999999</v>
      </c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</row>
    <row r="137" spans="3:48" x14ac:dyDescent="0.2">
      <c r="C137" s="18">
        <f t="shared" si="5"/>
        <v>133</v>
      </c>
      <c r="D137" t="e">
        <f t="shared" ca="1" si="4"/>
        <v>#NAME?</v>
      </c>
      <c r="I137">
        <v>133</v>
      </c>
      <c r="J137">
        <v>6.7463768115942041E-2</v>
      </c>
      <c r="K137" s="10">
        <v>3.4160000000000003E-2</v>
      </c>
      <c r="L137" s="10">
        <v>0.1363</v>
      </c>
      <c r="M137" s="10">
        <v>0.1396</v>
      </c>
      <c r="N137" s="10">
        <v>5.8520000000000003E-2</v>
      </c>
      <c r="O137" s="10">
        <v>4.2790000000000002E-2</v>
      </c>
      <c r="P137" s="10">
        <v>0.14455000000000001</v>
      </c>
      <c r="Q137" s="10">
        <v>0.13853000000000001</v>
      </c>
      <c r="R137" s="10">
        <v>6.6500000000000004E-2</v>
      </c>
      <c r="S137" s="10">
        <v>5.5390000000000002E-2</v>
      </c>
      <c r="T137" s="10">
        <v>0.15940000000000001</v>
      </c>
      <c r="U137" s="10">
        <v>0.1361</v>
      </c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</row>
    <row r="138" spans="3:48" x14ac:dyDescent="0.2">
      <c r="C138" s="18">
        <f t="shared" si="5"/>
        <v>134</v>
      </c>
      <c r="D138" t="e">
        <f t="shared" ca="1" si="4"/>
        <v>#NAME?</v>
      </c>
      <c r="I138">
        <v>134</v>
      </c>
      <c r="J138">
        <v>6.7971014492753626E-2</v>
      </c>
      <c r="K138" s="10">
        <v>3.4680000000000002E-2</v>
      </c>
      <c r="L138" s="10">
        <v>0.13739999999999999</v>
      </c>
      <c r="M138" s="10">
        <v>0.14080000000000001</v>
      </c>
      <c r="N138" s="10">
        <v>5.8960000000000005E-2</v>
      </c>
      <c r="O138" s="10">
        <v>4.342E-2</v>
      </c>
      <c r="P138" s="10">
        <v>0.1459</v>
      </c>
      <c r="Q138" s="10">
        <v>0.13994000000000001</v>
      </c>
      <c r="R138" s="10">
        <v>6.7000000000000004E-2</v>
      </c>
      <c r="S138" s="10">
        <v>5.6219999999999999E-2</v>
      </c>
      <c r="T138" s="10">
        <v>0.16120000000000001</v>
      </c>
      <c r="U138" s="10">
        <v>0.13780000000000001</v>
      </c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</row>
    <row r="139" spans="3:48" x14ac:dyDescent="0.2">
      <c r="C139" s="18">
        <f t="shared" si="5"/>
        <v>135</v>
      </c>
      <c r="D139" t="e">
        <f t="shared" ca="1" si="4"/>
        <v>#NAME?</v>
      </c>
      <c r="I139">
        <v>135</v>
      </c>
      <c r="J139">
        <v>6.8478260869565225E-2</v>
      </c>
      <c r="K139" s="10">
        <v>3.5200000000000002E-2</v>
      </c>
      <c r="L139" s="10">
        <v>0.13850000000000001</v>
      </c>
      <c r="M139" s="10">
        <v>0.14200000000000002</v>
      </c>
      <c r="N139" s="10">
        <v>5.9400000000000008E-2</v>
      </c>
      <c r="O139" s="10">
        <v>4.4049999999999999E-2</v>
      </c>
      <c r="P139" s="10">
        <v>0.14724999999999999</v>
      </c>
      <c r="Q139" s="10">
        <v>0.14135</v>
      </c>
      <c r="R139" s="10">
        <v>6.7500000000000004E-2</v>
      </c>
      <c r="S139" s="10">
        <v>5.7050000000000003E-2</v>
      </c>
      <c r="T139" s="10">
        <v>0.16300000000000001</v>
      </c>
      <c r="U139" s="10">
        <v>0.13950000000000001</v>
      </c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</row>
    <row r="140" spans="3:48" x14ac:dyDescent="0.2">
      <c r="C140" s="18">
        <f t="shared" si="5"/>
        <v>136</v>
      </c>
      <c r="D140" t="e">
        <f t="shared" ca="1" si="4"/>
        <v>#NAME?</v>
      </c>
      <c r="I140">
        <v>136</v>
      </c>
      <c r="J140">
        <v>6.8985507246376823E-2</v>
      </c>
      <c r="K140" s="10">
        <v>3.5720000000000002E-2</v>
      </c>
      <c r="L140" s="10">
        <v>0.1396</v>
      </c>
      <c r="M140" s="10">
        <v>0.14319999999999999</v>
      </c>
      <c r="N140" s="10">
        <v>5.9840000000000004E-2</v>
      </c>
      <c r="O140" s="10">
        <v>4.4680000000000004E-2</v>
      </c>
      <c r="P140" s="10">
        <v>0.14860000000000001</v>
      </c>
      <c r="Q140" s="10">
        <v>0.14276</v>
      </c>
      <c r="R140" s="10">
        <v>6.8000000000000005E-2</v>
      </c>
      <c r="S140" s="10">
        <v>5.7880000000000001E-2</v>
      </c>
      <c r="T140" s="10">
        <v>0.1648</v>
      </c>
      <c r="U140" s="10">
        <v>0.14119999999999999</v>
      </c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</row>
    <row r="141" spans="3:48" x14ac:dyDescent="0.2">
      <c r="C141" s="18">
        <f t="shared" si="5"/>
        <v>137</v>
      </c>
      <c r="D141" t="e">
        <f t="shared" ca="1" si="4"/>
        <v>#NAME?</v>
      </c>
      <c r="I141">
        <v>137</v>
      </c>
      <c r="J141">
        <v>6.9492753623188408E-2</v>
      </c>
      <c r="K141" s="10">
        <v>3.6240000000000001E-2</v>
      </c>
      <c r="L141" s="10">
        <v>0.14069999999999999</v>
      </c>
      <c r="M141" s="10">
        <v>0.1444</v>
      </c>
      <c r="N141" s="10">
        <v>6.0280000000000007E-2</v>
      </c>
      <c r="O141" s="10">
        <v>4.5310000000000003E-2</v>
      </c>
      <c r="P141" s="10">
        <v>0.14995</v>
      </c>
      <c r="Q141" s="10">
        <v>0.14416999999999999</v>
      </c>
      <c r="R141" s="10">
        <v>6.8500000000000005E-2</v>
      </c>
      <c r="S141" s="10">
        <v>5.8709999999999998E-2</v>
      </c>
      <c r="T141" s="10">
        <v>0.16660000000000003</v>
      </c>
      <c r="U141" s="10">
        <v>0.1429</v>
      </c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</row>
    <row r="142" spans="3:48" x14ac:dyDescent="0.2">
      <c r="C142" s="18">
        <f t="shared" si="5"/>
        <v>138</v>
      </c>
      <c r="D142" t="e">
        <f t="shared" ca="1" si="4"/>
        <v>#NAME?</v>
      </c>
      <c r="I142">
        <v>138</v>
      </c>
      <c r="J142">
        <v>7.0000000000000007E-2</v>
      </c>
      <c r="K142" s="10">
        <v>3.6760000000000001E-2</v>
      </c>
      <c r="L142" s="10">
        <v>0.14180000000000001</v>
      </c>
      <c r="M142" s="10">
        <v>0.14560000000000001</v>
      </c>
      <c r="N142" s="10">
        <v>6.0720000000000003E-2</v>
      </c>
      <c r="O142" s="10">
        <v>4.5940000000000002E-2</v>
      </c>
      <c r="P142" s="10">
        <v>0.15129999999999999</v>
      </c>
      <c r="Q142" s="10">
        <v>0.14558000000000001</v>
      </c>
      <c r="R142" s="10">
        <v>6.9000000000000006E-2</v>
      </c>
      <c r="S142" s="10">
        <v>5.9540000000000003E-2</v>
      </c>
      <c r="T142" s="10">
        <v>0.16840000000000002</v>
      </c>
      <c r="U142" s="10">
        <v>0.14460000000000001</v>
      </c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</row>
    <row r="143" spans="3:48" x14ac:dyDescent="0.2">
      <c r="C143" s="18">
        <f t="shared" si="5"/>
        <v>139</v>
      </c>
      <c r="D143" t="e">
        <f t="shared" ca="1" si="4"/>
        <v>#NAME?</v>
      </c>
      <c r="I143">
        <v>139</v>
      </c>
      <c r="J143">
        <v>7.0507246376811605E-2</v>
      </c>
      <c r="K143" s="10">
        <v>3.7280000000000001E-2</v>
      </c>
      <c r="L143" s="10">
        <v>0.1429</v>
      </c>
      <c r="M143" s="10">
        <v>0.14680000000000001</v>
      </c>
      <c r="N143" s="10">
        <v>6.1160000000000006E-2</v>
      </c>
      <c r="O143" s="10">
        <v>4.657E-2</v>
      </c>
      <c r="P143" s="10">
        <v>0.15265000000000001</v>
      </c>
      <c r="Q143" s="10">
        <v>0.14699000000000001</v>
      </c>
      <c r="R143" s="10">
        <v>6.9500000000000006E-2</v>
      </c>
      <c r="S143" s="10">
        <v>6.037E-2</v>
      </c>
      <c r="T143" s="10">
        <v>0.17020000000000002</v>
      </c>
      <c r="U143" s="10">
        <v>0.14630000000000001</v>
      </c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</row>
    <row r="144" spans="3:48" x14ac:dyDescent="0.2">
      <c r="C144" s="18">
        <f t="shared" si="5"/>
        <v>140</v>
      </c>
      <c r="D144" t="e">
        <f t="shared" ca="1" si="4"/>
        <v>#NAME?</v>
      </c>
      <c r="I144">
        <v>140</v>
      </c>
      <c r="J144">
        <v>7.101449275362319E-2</v>
      </c>
      <c r="K144" s="10">
        <v>3.78E-2</v>
      </c>
      <c r="L144" s="10">
        <v>0.14399999999999999</v>
      </c>
      <c r="M144" s="10">
        <v>0.14799999999999999</v>
      </c>
      <c r="N144" s="10">
        <v>6.1600000000000009E-2</v>
      </c>
      <c r="O144" s="10">
        <v>4.7199999999999999E-2</v>
      </c>
      <c r="P144" s="10">
        <v>0.154</v>
      </c>
      <c r="Q144" s="10">
        <v>0.1484</v>
      </c>
      <c r="R144" s="10">
        <v>7.0000000000000007E-2</v>
      </c>
      <c r="S144" s="10">
        <v>6.1200000000000004E-2</v>
      </c>
      <c r="T144" s="10">
        <v>0.17200000000000001</v>
      </c>
      <c r="U144" s="10">
        <v>0.14799999999999999</v>
      </c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</row>
    <row r="145" spans="3:48" x14ac:dyDescent="0.2">
      <c r="C145" s="18">
        <f t="shared" si="5"/>
        <v>141</v>
      </c>
      <c r="D145" t="e">
        <f t="shared" ca="1" si="4"/>
        <v>#NAME?</v>
      </c>
      <c r="I145">
        <v>141</v>
      </c>
      <c r="J145">
        <v>7.1521739130434789E-2</v>
      </c>
      <c r="K145" s="10">
        <v>3.832E-2</v>
      </c>
      <c r="L145" s="10">
        <v>0.14510000000000001</v>
      </c>
      <c r="M145" s="10">
        <v>0.1492</v>
      </c>
      <c r="N145" s="10">
        <v>6.2040000000000005E-2</v>
      </c>
      <c r="O145" s="10">
        <v>4.7830000000000004E-2</v>
      </c>
      <c r="P145" s="10">
        <v>0.15534999999999999</v>
      </c>
      <c r="Q145" s="10">
        <v>0.14981</v>
      </c>
      <c r="R145" s="10">
        <v>7.0500000000000007E-2</v>
      </c>
      <c r="S145" s="10">
        <v>6.2030000000000002E-2</v>
      </c>
      <c r="T145" s="10">
        <v>0.17380000000000001</v>
      </c>
      <c r="U145" s="10">
        <v>0.1497</v>
      </c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</row>
    <row r="146" spans="3:48" x14ac:dyDescent="0.2">
      <c r="C146" s="18">
        <f t="shared" si="5"/>
        <v>142</v>
      </c>
      <c r="D146" t="e">
        <f t="shared" ca="1" si="4"/>
        <v>#NAME?</v>
      </c>
      <c r="I146">
        <v>142</v>
      </c>
      <c r="J146">
        <v>7.2028985507246387E-2</v>
      </c>
      <c r="K146" s="10">
        <v>3.8840000000000006E-2</v>
      </c>
      <c r="L146" s="10">
        <v>0.1462</v>
      </c>
      <c r="M146" s="10">
        <v>0.15040000000000001</v>
      </c>
      <c r="N146" s="10">
        <v>6.2480000000000008E-2</v>
      </c>
      <c r="O146" s="10">
        <v>4.8460000000000003E-2</v>
      </c>
      <c r="P146" s="10">
        <v>0.15670000000000001</v>
      </c>
      <c r="Q146" s="10">
        <v>0.15121999999999999</v>
      </c>
      <c r="R146" s="10">
        <v>7.1000000000000008E-2</v>
      </c>
      <c r="S146" s="10">
        <v>6.2859999999999999E-2</v>
      </c>
      <c r="T146" s="10">
        <v>0.17560000000000001</v>
      </c>
      <c r="U146" s="10">
        <v>0.15140000000000001</v>
      </c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</row>
    <row r="147" spans="3:48" x14ac:dyDescent="0.2">
      <c r="C147" s="18">
        <f t="shared" si="5"/>
        <v>143</v>
      </c>
      <c r="D147" t="e">
        <f t="shared" ca="1" si="4"/>
        <v>#NAME?</v>
      </c>
      <c r="I147">
        <v>143</v>
      </c>
      <c r="J147">
        <v>7.2536231884057972E-2</v>
      </c>
      <c r="K147" s="10">
        <v>3.9360000000000006E-2</v>
      </c>
      <c r="L147" s="10">
        <v>0.14729999999999999</v>
      </c>
      <c r="M147" s="10">
        <v>0.15160000000000001</v>
      </c>
      <c r="N147" s="10">
        <v>6.2920000000000004E-2</v>
      </c>
      <c r="O147" s="10">
        <v>4.9090000000000002E-2</v>
      </c>
      <c r="P147" s="10">
        <v>0.15805</v>
      </c>
      <c r="Q147" s="10">
        <v>0.15263000000000002</v>
      </c>
      <c r="R147" s="10">
        <v>7.1500000000000008E-2</v>
      </c>
      <c r="S147" s="10">
        <v>6.3689999999999997E-2</v>
      </c>
      <c r="T147" s="10">
        <v>0.1774</v>
      </c>
      <c r="U147" s="10">
        <v>0.15310000000000001</v>
      </c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</row>
    <row r="148" spans="3:48" x14ac:dyDescent="0.2">
      <c r="C148" s="18">
        <f t="shared" si="5"/>
        <v>144</v>
      </c>
      <c r="D148" t="e">
        <f t="shared" ca="1" si="4"/>
        <v>#NAME?</v>
      </c>
      <c r="I148">
        <v>144</v>
      </c>
      <c r="J148">
        <v>7.3043478260869571E-2</v>
      </c>
      <c r="K148" s="10">
        <v>3.9880000000000006E-2</v>
      </c>
      <c r="L148" s="10">
        <v>0.1484</v>
      </c>
      <c r="M148" s="10">
        <v>0.15279999999999999</v>
      </c>
      <c r="N148" s="10">
        <v>6.336E-2</v>
      </c>
      <c r="O148" s="10">
        <v>4.972E-2</v>
      </c>
      <c r="P148" s="10">
        <v>0.15939999999999999</v>
      </c>
      <c r="Q148" s="10">
        <v>0.15404000000000001</v>
      </c>
      <c r="R148" s="10">
        <v>7.2000000000000008E-2</v>
      </c>
      <c r="S148" s="10">
        <v>6.4519999999999994E-2</v>
      </c>
      <c r="T148" s="10">
        <v>0.17920000000000003</v>
      </c>
      <c r="U148" s="10">
        <v>0.15479999999999999</v>
      </c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</row>
    <row r="149" spans="3:48" x14ac:dyDescent="0.2">
      <c r="C149" s="18">
        <f t="shared" si="5"/>
        <v>145</v>
      </c>
      <c r="D149" t="e">
        <f t="shared" ca="1" si="4"/>
        <v>#NAME?</v>
      </c>
      <c r="I149">
        <v>145</v>
      </c>
      <c r="J149">
        <v>7.355072463768117E-2</v>
      </c>
      <c r="K149" s="10">
        <v>4.0400000000000005E-2</v>
      </c>
      <c r="L149" s="10">
        <v>0.14949999999999999</v>
      </c>
      <c r="M149" s="10">
        <v>0.154</v>
      </c>
      <c r="N149" s="10">
        <v>6.3800000000000009E-2</v>
      </c>
      <c r="O149" s="10">
        <v>5.0349999999999999E-2</v>
      </c>
      <c r="P149" s="10">
        <v>0.16075</v>
      </c>
      <c r="Q149" s="10">
        <v>0.15545</v>
      </c>
      <c r="R149" s="10">
        <v>7.2500000000000009E-2</v>
      </c>
      <c r="S149" s="10">
        <v>6.5350000000000005E-2</v>
      </c>
      <c r="T149" s="10">
        <v>0.18100000000000002</v>
      </c>
      <c r="U149" s="10">
        <v>0.1565</v>
      </c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</row>
    <row r="150" spans="3:48" x14ac:dyDescent="0.2">
      <c r="C150" s="18">
        <f t="shared" si="5"/>
        <v>146</v>
      </c>
      <c r="D150" t="e">
        <f t="shared" ca="1" si="4"/>
        <v>#NAME?</v>
      </c>
      <c r="I150">
        <v>146</v>
      </c>
      <c r="J150">
        <v>7.4057971014492754E-2</v>
      </c>
      <c r="K150" s="10">
        <v>4.0920000000000005E-2</v>
      </c>
      <c r="L150" s="10">
        <v>0.15060000000000001</v>
      </c>
      <c r="M150" s="10">
        <v>0.1552</v>
      </c>
      <c r="N150" s="10">
        <v>6.4240000000000005E-2</v>
      </c>
      <c r="O150" s="10">
        <v>5.0980000000000004E-2</v>
      </c>
      <c r="P150" s="10">
        <v>0.16209999999999999</v>
      </c>
      <c r="Q150" s="10">
        <v>0.15686</v>
      </c>
      <c r="R150" s="10">
        <v>7.3000000000000009E-2</v>
      </c>
      <c r="S150" s="10">
        <v>6.6180000000000003E-2</v>
      </c>
      <c r="T150" s="10">
        <v>0.18280000000000002</v>
      </c>
      <c r="U150" s="10">
        <v>0.15820000000000001</v>
      </c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</row>
    <row r="151" spans="3:48" x14ac:dyDescent="0.2">
      <c r="C151" s="18">
        <f t="shared" si="5"/>
        <v>147</v>
      </c>
      <c r="D151" t="e">
        <f t="shared" ca="1" si="4"/>
        <v>#NAME?</v>
      </c>
      <c r="I151">
        <v>147</v>
      </c>
      <c r="J151">
        <v>7.4565217391304353E-2</v>
      </c>
      <c r="K151" s="10">
        <v>4.1440000000000005E-2</v>
      </c>
      <c r="L151" s="10">
        <v>0.1517</v>
      </c>
      <c r="M151" s="10">
        <v>0.15640000000000001</v>
      </c>
      <c r="N151" s="10">
        <v>6.4680000000000001E-2</v>
      </c>
      <c r="O151" s="10">
        <v>5.1610000000000003E-2</v>
      </c>
      <c r="P151" s="10">
        <v>0.16344999999999998</v>
      </c>
      <c r="Q151" s="10">
        <v>0.15826999999999999</v>
      </c>
      <c r="R151" s="10">
        <v>7.350000000000001E-2</v>
      </c>
      <c r="S151" s="10">
        <v>6.701E-2</v>
      </c>
      <c r="T151" s="10">
        <v>0.18460000000000001</v>
      </c>
      <c r="U151" s="10">
        <v>0.15990000000000001</v>
      </c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</row>
    <row r="152" spans="3:48" x14ac:dyDescent="0.2">
      <c r="C152" s="18">
        <f t="shared" si="5"/>
        <v>148</v>
      </c>
      <c r="D152" t="e">
        <f t="shared" ca="1" si="4"/>
        <v>#NAME?</v>
      </c>
      <c r="I152">
        <v>148</v>
      </c>
      <c r="J152">
        <v>7.5072463768115952E-2</v>
      </c>
      <c r="K152" s="10">
        <v>4.1960000000000004E-2</v>
      </c>
      <c r="L152" s="10">
        <v>0.15279999999999999</v>
      </c>
      <c r="M152" s="10">
        <v>0.15759999999999999</v>
      </c>
      <c r="N152" s="10">
        <v>6.5120000000000011E-2</v>
      </c>
      <c r="O152" s="10">
        <v>5.2240000000000002E-2</v>
      </c>
      <c r="P152" s="10">
        <v>0.1648</v>
      </c>
      <c r="Q152" s="10">
        <v>0.15968000000000002</v>
      </c>
      <c r="R152" s="10">
        <v>7.400000000000001E-2</v>
      </c>
      <c r="S152" s="10">
        <v>6.7839999999999998E-2</v>
      </c>
      <c r="T152" s="10">
        <v>0.18640000000000001</v>
      </c>
      <c r="U152" s="10">
        <v>0.16159999999999999</v>
      </c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</row>
    <row r="153" spans="3:48" x14ac:dyDescent="0.2">
      <c r="C153" s="18">
        <f t="shared" si="5"/>
        <v>149</v>
      </c>
      <c r="D153" t="e">
        <f t="shared" ca="1" si="4"/>
        <v>#NAME?</v>
      </c>
      <c r="I153">
        <v>149</v>
      </c>
      <c r="J153">
        <v>7.5579710144927537E-2</v>
      </c>
      <c r="K153" s="10">
        <v>4.2480000000000004E-2</v>
      </c>
      <c r="L153" s="10">
        <v>0.15390000000000001</v>
      </c>
      <c r="M153" s="10">
        <v>0.1588</v>
      </c>
      <c r="N153" s="10">
        <v>6.5560000000000007E-2</v>
      </c>
      <c r="O153" s="10">
        <v>5.287E-2</v>
      </c>
      <c r="P153" s="10">
        <v>0.16614999999999999</v>
      </c>
      <c r="Q153" s="10">
        <v>0.16109000000000001</v>
      </c>
      <c r="R153" s="10">
        <v>7.4500000000000011E-2</v>
      </c>
      <c r="S153" s="10">
        <v>6.8669999999999995E-2</v>
      </c>
      <c r="T153" s="10">
        <v>0.18820000000000001</v>
      </c>
      <c r="U153" s="10">
        <v>0.1633</v>
      </c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</row>
    <row r="154" spans="3:48" x14ac:dyDescent="0.2">
      <c r="C154" s="18">
        <f t="shared" si="5"/>
        <v>150</v>
      </c>
      <c r="D154" t="e">
        <f t="shared" ca="1" si="4"/>
        <v>#NAME?</v>
      </c>
      <c r="I154">
        <v>150</v>
      </c>
      <c r="J154">
        <v>7.6086956521739135E-2</v>
      </c>
      <c r="K154" s="10">
        <v>4.3000000000000003E-2</v>
      </c>
      <c r="L154" s="10">
        <v>0.155</v>
      </c>
      <c r="M154" s="10">
        <v>0.16</v>
      </c>
      <c r="N154" s="10">
        <v>6.6000000000000003E-2</v>
      </c>
      <c r="O154" s="10">
        <v>5.3500000000000006E-2</v>
      </c>
      <c r="P154" s="10">
        <v>0.16749999999999998</v>
      </c>
      <c r="Q154" s="10">
        <v>0.16250000000000001</v>
      </c>
      <c r="R154" s="10">
        <v>7.5000000000000011E-2</v>
      </c>
      <c r="S154" s="10">
        <v>6.9500000000000006E-2</v>
      </c>
      <c r="T154" s="10">
        <v>0.19</v>
      </c>
      <c r="U154" s="10">
        <v>0.16500000000000001</v>
      </c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</row>
    <row r="155" spans="3:48" x14ac:dyDescent="0.2">
      <c r="C155" s="18">
        <f t="shared" si="5"/>
        <v>151</v>
      </c>
      <c r="D155" t="e">
        <f t="shared" ca="1" si="4"/>
        <v>#NAME?</v>
      </c>
      <c r="I155">
        <v>151</v>
      </c>
      <c r="J155">
        <v>7.6594202898550734E-2</v>
      </c>
      <c r="K155" s="10">
        <v>4.3520000000000003E-2</v>
      </c>
      <c r="L155" s="10">
        <v>0.15609999999999999</v>
      </c>
      <c r="M155" s="10">
        <v>0.16120000000000001</v>
      </c>
      <c r="N155" s="10">
        <v>6.6440000000000013E-2</v>
      </c>
      <c r="O155" s="10">
        <v>5.4130000000000005E-2</v>
      </c>
      <c r="P155" s="10">
        <v>0.16885</v>
      </c>
      <c r="Q155" s="10">
        <v>0.16391</v>
      </c>
      <c r="R155" s="10">
        <v>7.5499999999999998E-2</v>
      </c>
      <c r="S155" s="10">
        <v>7.0330000000000004E-2</v>
      </c>
      <c r="T155" s="10">
        <v>0.19180000000000003</v>
      </c>
      <c r="U155" s="10">
        <v>0.16669999999999999</v>
      </c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</row>
    <row r="156" spans="3:48" x14ac:dyDescent="0.2">
      <c r="C156" s="18">
        <f t="shared" si="5"/>
        <v>152</v>
      </c>
      <c r="D156" t="e">
        <f t="shared" ca="1" si="4"/>
        <v>#NAME?</v>
      </c>
      <c r="I156">
        <v>152</v>
      </c>
      <c r="J156">
        <v>7.7101449275362333E-2</v>
      </c>
      <c r="K156" s="10">
        <v>4.4040000000000003E-2</v>
      </c>
      <c r="L156" s="10">
        <v>0.15720000000000001</v>
      </c>
      <c r="M156" s="10">
        <v>0.16240000000000002</v>
      </c>
      <c r="N156" s="10">
        <v>6.6880000000000009E-2</v>
      </c>
      <c r="O156" s="10">
        <v>5.4760000000000003E-2</v>
      </c>
      <c r="P156" s="10">
        <v>0.17019999999999999</v>
      </c>
      <c r="Q156" s="10">
        <v>0.16531999999999999</v>
      </c>
      <c r="R156" s="10">
        <v>7.5999999999999998E-2</v>
      </c>
      <c r="S156" s="10">
        <v>7.1160000000000001E-2</v>
      </c>
      <c r="T156" s="10">
        <v>0.19360000000000002</v>
      </c>
      <c r="U156" s="10">
        <v>0.16839999999999999</v>
      </c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</row>
    <row r="157" spans="3:48" x14ac:dyDescent="0.2">
      <c r="C157" s="18">
        <f t="shared" si="5"/>
        <v>153</v>
      </c>
      <c r="D157" t="e">
        <f t="shared" ca="1" si="4"/>
        <v>#NAME?</v>
      </c>
      <c r="I157">
        <v>153</v>
      </c>
      <c r="J157">
        <v>7.7608695652173917E-2</v>
      </c>
      <c r="K157" s="10">
        <v>4.4560000000000002E-2</v>
      </c>
      <c r="L157" s="10">
        <v>0.1583</v>
      </c>
      <c r="M157" s="10">
        <v>0.1636</v>
      </c>
      <c r="N157" s="10">
        <v>6.7320000000000005E-2</v>
      </c>
      <c r="O157" s="10">
        <v>5.5390000000000002E-2</v>
      </c>
      <c r="P157" s="10">
        <v>0.17155000000000001</v>
      </c>
      <c r="Q157" s="10">
        <v>0.16673000000000002</v>
      </c>
      <c r="R157" s="10">
        <v>7.6499999999999999E-2</v>
      </c>
      <c r="S157" s="10">
        <v>7.1989999999999998E-2</v>
      </c>
      <c r="T157" s="10">
        <v>0.19540000000000002</v>
      </c>
      <c r="U157" s="10">
        <v>0.1701</v>
      </c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</row>
    <row r="158" spans="3:48" x14ac:dyDescent="0.2">
      <c r="C158" s="18">
        <f t="shared" si="5"/>
        <v>154</v>
      </c>
      <c r="D158" t="e">
        <f t="shared" ca="1" si="4"/>
        <v>#NAME?</v>
      </c>
      <c r="I158">
        <v>154</v>
      </c>
      <c r="J158">
        <v>7.8115942028985516E-2</v>
      </c>
      <c r="K158" s="10">
        <v>4.5080000000000002E-2</v>
      </c>
      <c r="L158" s="10">
        <v>0.15939999999999999</v>
      </c>
      <c r="M158" s="10">
        <v>0.1648</v>
      </c>
      <c r="N158" s="10">
        <v>6.7760000000000001E-2</v>
      </c>
      <c r="O158" s="10">
        <v>5.602E-2</v>
      </c>
      <c r="P158" s="10">
        <v>0.1729</v>
      </c>
      <c r="Q158" s="10">
        <v>0.16814000000000001</v>
      </c>
      <c r="R158" s="10">
        <v>7.6999999999999999E-2</v>
      </c>
      <c r="S158" s="10">
        <v>7.2819999999999996E-2</v>
      </c>
      <c r="T158" s="10">
        <v>0.19720000000000001</v>
      </c>
      <c r="U158" s="10">
        <v>0.17180000000000001</v>
      </c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</row>
    <row r="159" spans="3:48" x14ac:dyDescent="0.2">
      <c r="C159" s="18">
        <f t="shared" si="5"/>
        <v>155</v>
      </c>
      <c r="D159" t="e">
        <f t="shared" ca="1" si="4"/>
        <v>#NAME?</v>
      </c>
      <c r="I159">
        <v>155</v>
      </c>
      <c r="J159">
        <v>7.8623188405797115E-2</v>
      </c>
      <c r="K159" s="10">
        <v>4.5600000000000002E-2</v>
      </c>
      <c r="L159" s="10">
        <v>0.1605</v>
      </c>
      <c r="M159" s="10">
        <v>0.16600000000000001</v>
      </c>
      <c r="N159" s="10">
        <v>6.8200000000000011E-2</v>
      </c>
      <c r="O159" s="10">
        <v>5.6650000000000006E-2</v>
      </c>
      <c r="P159" s="10">
        <v>0.17424999999999999</v>
      </c>
      <c r="Q159" s="10">
        <v>0.16955000000000001</v>
      </c>
      <c r="R159" s="10">
        <v>7.7499999999999999E-2</v>
      </c>
      <c r="S159" s="10">
        <v>7.3650000000000007E-2</v>
      </c>
      <c r="T159" s="10">
        <v>0.19900000000000001</v>
      </c>
      <c r="U159" s="10">
        <v>0.17349999999999999</v>
      </c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</row>
    <row r="160" spans="3:48" x14ac:dyDescent="0.2">
      <c r="C160" s="18">
        <f t="shared" si="5"/>
        <v>156</v>
      </c>
      <c r="D160" t="e">
        <f t="shared" ca="1" si="4"/>
        <v>#NAME?</v>
      </c>
      <c r="I160">
        <v>156</v>
      </c>
      <c r="J160">
        <v>7.91304347826087E-2</v>
      </c>
      <c r="K160" s="10">
        <v>4.6120000000000001E-2</v>
      </c>
      <c r="L160" s="10">
        <v>0.16159999999999999</v>
      </c>
      <c r="M160" s="10">
        <v>0.16720000000000002</v>
      </c>
      <c r="N160" s="10">
        <v>6.8640000000000007E-2</v>
      </c>
      <c r="O160" s="10">
        <v>5.7280000000000005E-2</v>
      </c>
      <c r="P160" s="10">
        <v>0.17560000000000001</v>
      </c>
      <c r="Q160" s="10">
        <v>0.17096</v>
      </c>
      <c r="R160" s="10">
        <v>7.8E-2</v>
      </c>
      <c r="S160" s="10">
        <v>7.4480000000000005E-2</v>
      </c>
      <c r="T160" s="10">
        <v>0.20080000000000001</v>
      </c>
      <c r="U160" s="10">
        <v>0.17519999999999999</v>
      </c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</row>
    <row r="161" spans="3:49" x14ac:dyDescent="0.2">
      <c r="C161" s="18">
        <f t="shared" si="5"/>
        <v>157</v>
      </c>
      <c r="D161" t="e">
        <f t="shared" ca="1" si="4"/>
        <v>#NAME?</v>
      </c>
      <c r="I161">
        <v>157</v>
      </c>
      <c r="J161">
        <v>7.9637681159420298E-2</v>
      </c>
      <c r="K161" s="10">
        <v>4.6640000000000001E-2</v>
      </c>
      <c r="L161" s="10">
        <v>0.16270000000000001</v>
      </c>
      <c r="M161" s="10">
        <v>0.16839999999999999</v>
      </c>
      <c r="N161" s="10">
        <v>6.9080000000000003E-2</v>
      </c>
      <c r="O161" s="10">
        <v>5.7910000000000003E-2</v>
      </c>
      <c r="P161" s="10">
        <v>0.17695</v>
      </c>
      <c r="Q161" s="10">
        <v>0.17237</v>
      </c>
      <c r="R161" s="10">
        <v>7.85E-2</v>
      </c>
      <c r="S161" s="10">
        <v>7.5310000000000002E-2</v>
      </c>
      <c r="T161" s="10">
        <v>0.20260000000000003</v>
      </c>
      <c r="U161" s="10">
        <v>0.1769</v>
      </c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</row>
    <row r="162" spans="3:49" x14ac:dyDescent="0.2">
      <c r="C162" s="18">
        <f t="shared" si="5"/>
        <v>158</v>
      </c>
      <c r="D162" t="e">
        <f t="shared" ca="1" si="4"/>
        <v>#NAME?</v>
      </c>
      <c r="I162">
        <v>158</v>
      </c>
      <c r="J162">
        <v>8.0144927536231897E-2</v>
      </c>
      <c r="K162" s="10">
        <v>4.7160000000000001E-2</v>
      </c>
      <c r="L162" s="10">
        <v>0.1638</v>
      </c>
      <c r="M162" s="10">
        <v>0.1696</v>
      </c>
      <c r="N162" s="10">
        <v>6.9520000000000012E-2</v>
      </c>
      <c r="O162" s="10">
        <v>5.8540000000000002E-2</v>
      </c>
      <c r="P162" s="10">
        <v>0.17829999999999999</v>
      </c>
      <c r="Q162" s="10">
        <v>0.17378000000000002</v>
      </c>
      <c r="R162" s="10">
        <v>7.9000000000000001E-2</v>
      </c>
      <c r="S162" s="10">
        <v>7.6139999999999999E-2</v>
      </c>
      <c r="T162" s="10">
        <v>0.20440000000000003</v>
      </c>
      <c r="U162" s="10">
        <v>0.17860000000000001</v>
      </c>
      <c r="AU162" s="3"/>
      <c r="AV162" s="3"/>
    </row>
    <row r="163" spans="3:49" x14ac:dyDescent="0.2">
      <c r="C163" s="18">
        <f t="shared" si="5"/>
        <v>159</v>
      </c>
      <c r="D163" t="e">
        <f t="shared" ca="1" si="4"/>
        <v>#NAME?</v>
      </c>
      <c r="I163">
        <v>159</v>
      </c>
      <c r="J163">
        <v>8.0652173913043482E-2</v>
      </c>
      <c r="K163" s="10">
        <v>4.7680000000000007E-2</v>
      </c>
      <c r="L163" s="10">
        <v>0.16489999999999999</v>
      </c>
      <c r="M163" s="10">
        <v>0.17080000000000001</v>
      </c>
      <c r="N163" s="10">
        <v>6.9960000000000008E-2</v>
      </c>
      <c r="O163" s="10">
        <v>5.917E-2</v>
      </c>
      <c r="P163" s="10">
        <v>0.17965</v>
      </c>
      <c r="Q163" s="10">
        <v>0.17519000000000001</v>
      </c>
      <c r="R163" s="10">
        <v>7.9500000000000001E-2</v>
      </c>
      <c r="S163" s="10">
        <v>7.6969999999999997E-2</v>
      </c>
      <c r="T163" s="10">
        <v>0.20620000000000002</v>
      </c>
      <c r="U163" s="10">
        <v>0.18029999999999999</v>
      </c>
      <c r="AU163" s="3"/>
      <c r="AV163" s="3"/>
    </row>
    <row r="164" spans="3:49" x14ac:dyDescent="0.2">
      <c r="C164" s="18">
        <f t="shared" si="5"/>
        <v>160</v>
      </c>
      <c r="D164" t="e">
        <f t="shared" ca="1" si="4"/>
        <v>#NAME?</v>
      </c>
      <c r="I164">
        <v>160</v>
      </c>
      <c r="J164">
        <v>8.115942028985508E-2</v>
      </c>
      <c r="K164" s="10">
        <v>4.8200000000000007E-2</v>
      </c>
      <c r="L164" s="10">
        <v>0.16600000000000001</v>
      </c>
      <c r="M164" s="10">
        <v>0.17200000000000001</v>
      </c>
      <c r="N164" s="10">
        <v>7.0400000000000004E-2</v>
      </c>
      <c r="O164" s="10">
        <v>5.9800000000000006E-2</v>
      </c>
      <c r="P164" s="10">
        <v>0.18099999999999999</v>
      </c>
      <c r="Q164" s="10">
        <v>0.17660000000000001</v>
      </c>
      <c r="R164" s="10">
        <v>0.08</v>
      </c>
      <c r="S164" s="10">
        <v>7.7800000000000008E-2</v>
      </c>
      <c r="T164" s="10">
        <v>0.20800000000000002</v>
      </c>
      <c r="U164" s="10">
        <v>0.182</v>
      </c>
      <c r="AU164" s="3"/>
      <c r="AV164" s="3"/>
    </row>
    <row r="165" spans="3:49" x14ac:dyDescent="0.2">
      <c r="C165" s="18">
        <f t="shared" si="5"/>
        <v>161</v>
      </c>
      <c r="D165" t="e">
        <f t="shared" ca="1" si="4"/>
        <v>#NAME?</v>
      </c>
      <c r="I165">
        <v>161</v>
      </c>
      <c r="J165">
        <v>8.1666666666666679E-2</v>
      </c>
      <c r="K165" s="10">
        <v>4.8720000000000006E-2</v>
      </c>
      <c r="L165" s="10">
        <v>0.1671</v>
      </c>
      <c r="M165" s="10">
        <v>0.17319999999999999</v>
      </c>
      <c r="N165" s="10">
        <v>7.084E-2</v>
      </c>
      <c r="O165" s="10">
        <v>6.0430000000000005E-2</v>
      </c>
      <c r="P165" s="10">
        <v>0.18234999999999998</v>
      </c>
      <c r="Q165" s="10">
        <v>0.17801</v>
      </c>
      <c r="R165" s="10">
        <v>8.0500000000000002E-2</v>
      </c>
      <c r="S165" s="10">
        <v>7.8630000000000005E-2</v>
      </c>
      <c r="T165" s="10">
        <v>0.20980000000000001</v>
      </c>
      <c r="U165" s="10">
        <v>0.1837</v>
      </c>
      <c r="AU165" s="3"/>
      <c r="AV165" s="3"/>
      <c r="AW165" s="3"/>
    </row>
    <row r="166" spans="3:49" x14ac:dyDescent="0.2">
      <c r="C166" s="18">
        <f t="shared" si="5"/>
        <v>162</v>
      </c>
      <c r="D166" t="e">
        <f t="shared" ca="1" si="4"/>
        <v>#NAME?</v>
      </c>
      <c r="I166">
        <v>162</v>
      </c>
      <c r="J166">
        <v>8.2173913043478264E-2</v>
      </c>
      <c r="K166" s="10">
        <v>4.9240000000000006E-2</v>
      </c>
      <c r="L166" s="10">
        <v>0.16819999999999999</v>
      </c>
      <c r="M166" s="10">
        <v>0.1744</v>
      </c>
      <c r="N166" s="10">
        <v>7.128000000000001E-2</v>
      </c>
      <c r="O166" s="10">
        <v>6.1060000000000003E-2</v>
      </c>
      <c r="P166" s="10">
        <v>0.1837</v>
      </c>
      <c r="Q166" s="10">
        <v>0.17942</v>
      </c>
      <c r="R166" s="10">
        <v>8.1000000000000003E-2</v>
      </c>
      <c r="S166" s="10">
        <v>7.9460000000000003E-2</v>
      </c>
      <c r="T166" s="10">
        <v>0.21160000000000001</v>
      </c>
      <c r="U166" s="10">
        <v>0.18540000000000001</v>
      </c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3:49" x14ac:dyDescent="0.2">
      <c r="C167" s="18">
        <f t="shared" si="5"/>
        <v>163</v>
      </c>
      <c r="D167" t="e">
        <f t="shared" ca="1" si="4"/>
        <v>#NAME?</v>
      </c>
      <c r="I167">
        <v>163</v>
      </c>
      <c r="J167">
        <v>8.2681159420289863E-2</v>
      </c>
      <c r="K167" s="10">
        <v>4.9760000000000006E-2</v>
      </c>
      <c r="L167" s="10">
        <v>0.16930000000000001</v>
      </c>
      <c r="M167" s="10">
        <v>0.17560000000000001</v>
      </c>
      <c r="N167" s="10">
        <v>7.1720000000000006E-2</v>
      </c>
      <c r="O167" s="10">
        <v>6.1690000000000002E-2</v>
      </c>
      <c r="P167" s="10">
        <v>0.18504999999999999</v>
      </c>
      <c r="Q167" s="10">
        <v>0.18083000000000002</v>
      </c>
      <c r="R167" s="10">
        <v>8.1500000000000003E-2</v>
      </c>
      <c r="S167" s="10">
        <v>8.029E-2</v>
      </c>
      <c r="T167" s="10">
        <v>0.21340000000000001</v>
      </c>
      <c r="U167" s="10">
        <v>0.18709999999999999</v>
      </c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3:49" x14ac:dyDescent="0.2">
      <c r="C168" s="18">
        <f t="shared" si="5"/>
        <v>164</v>
      </c>
      <c r="D168" t="e">
        <f t="shared" ca="1" si="4"/>
        <v>#NAME?</v>
      </c>
      <c r="I168">
        <v>164</v>
      </c>
      <c r="J168">
        <v>8.3188405797101461E-2</v>
      </c>
      <c r="K168" s="10">
        <v>5.0280000000000005E-2</v>
      </c>
      <c r="L168" s="10">
        <v>0.1704</v>
      </c>
      <c r="M168" s="10">
        <v>0.17680000000000001</v>
      </c>
      <c r="N168" s="10">
        <v>7.2160000000000002E-2</v>
      </c>
      <c r="O168" s="10">
        <v>6.232E-2</v>
      </c>
      <c r="P168" s="10">
        <v>0.18639999999999998</v>
      </c>
      <c r="Q168" s="10">
        <v>0.18224000000000001</v>
      </c>
      <c r="R168" s="10">
        <v>8.2000000000000003E-2</v>
      </c>
      <c r="S168" s="10">
        <v>8.1119999999999998E-2</v>
      </c>
      <c r="T168" s="10">
        <v>0.21520000000000003</v>
      </c>
      <c r="U168" s="10">
        <v>0.1888</v>
      </c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3:49" x14ac:dyDescent="0.2">
      <c r="C169" s="18">
        <f t="shared" si="5"/>
        <v>165</v>
      </c>
      <c r="D169" t="e">
        <f t="shared" ca="1" si="4"/>
        <v>#NAME?</v>
      </c>
      <c r="I169">
        <v>165</v>
      </c>
      <c r="J169">
        <v>8.3695652173913046E-2</v>
      </c>
      <c r="K169" s="10">
        <v>5.0800000000000005E-2</v>
      </c>
      <c r="L169" s="10">
        <v>0.17149999999999999</v>
      </c>
      <c r="M169" s="10">
        <v>0.17799999999999999</v>
      </c>
      <c r="N169" s="10">
        <v>7.2600000000000012E-2</v>
      </c>
      <c r="O169" s="10">
        <v>6.2950000000000006E-2</v>
      </c>
      <c r="P169" s="10">
        <v>0.18775</v>
      </c>
      <c r="Q169" s="10">
        <v>0.18365000000000001</v>
      </c>
      <c r="R169" s="10">
        <v>8.2500000000000004E-2</v>
      </c>
      <c r="S169" s="10">
        <v>8.1949999999999995E-2</v>
      </c>
      <c r="T169" s="10">
        <v>0.21700000000000003</v>
      </c>
      <c r="U169" s="10">
        <v>0.1905</v>
      </c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3:49" x14ac:dyDescent="0.2">
      <c r="C170" s="18">
        <f t="shared" si="5"/>
        <v>166</v>
      </c>
      <c r="D170" t="e">
        <f t="shared" ca="1" si="4"/>
        <v>#NAME?</v>
      </c>
      <c r="I170">
        <v>166</v>
      </c>
      <c r="J170">
        <v>8.4202898550724645E-2</v>
      </c>
      <c r="K170" s="10">
        <v>5.1320000000000005E-2</v>
      </c>
      <c r="L170" s="10">
        <v>0.1726</v>
      </c>
      <c r="M170" s="10">
        <v>0.1792</v>
      </c>
      <c r="N170" s="10">
        <v>7.3040000000000008E-2</v>
      </c>
      <c r="O170" s="10">
        <v>6.3579999999999998E-2</v>
      </c>
      <c r="P170" s="10">
        <v>0.18909999999999999</v>
      </c>
      <c r="Q170" s="10">
        <v>0.18506</v>
      </c>
      <c r="R170" s="10">
        <v>8.3000000000000004E-2</v>
      </c>
      <c r="S170" s="10">
        <v>8.2780000000000006E-2</v>
      </c>
      <c r="T170" s="10">
        <v>0.21880000000000002</v>
      </c>
      <c r="U170" s="10">
        <v>0.19220000000000001</v>
      </c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3:49" x14ac:dyDescent="0.2">
      <c r="C171" s="18">
        <f t="shared" si="5"/>
        <v>167</v>
      </c>
      <c r="D171" t="e">
        <f t="shared" ca="1" si="4"/>
        <v>#NAME?</v>
      </c>
      <c r="I171">
        <v>167</v>
      </c>
      <c r="J171">
        <v>8.4710144927536243E-2</v>
      </c>
      <c r="K171" s="10">
        <v>5.1840000000000004E-2</v>
      </c>
      <c r="L171" s="10">
        <v>0.17369999999999999</v>
      </c>
      <c r="M171" s="10">
        <v>0.1804</v>
      </c>
      <c r="N171" s="10">
        <v>7.3480000000000004E-2</v>
      </c>
      <c r="O171" s="10">
        <v>6.4210000000000003E-2</v>
      </c>
      <c r="P171" s="10">
        <v>0.19044999999999998</v>
      </c>
      <c r="Q171" s="10">
        <v>0.18647</v>
      </c>
      <c r="R171" s="10">
        <v>8.3500000000000005E-2</v>
      </c>
      <c r="S171" s="10">
        <v>8.3610000000000004E-2</v>
      </c>
      <c r="T171" s="10">
        <v>0.22060000000000002</v>
      </c>
      <c r="U171" s="10">
        <v>0.19389999999999999</v>
      </c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3:49" x14ac:dyDescent="0.2">
      <c r="C172" s="18">
        <f t="shared" si="5"/>
        <v>168</v>
      </c>
      <c r="D172" t="e">
        <f t="shared" ca="1" si="4"/>
        <v>#NAME?</v>
      </c>
      <c r="I172">
        <v>168</v>
      </c>
      <c r="J172">
        <v>8.5217391304347828E-2</v>
      </c>
      <c r="K172" s="10">
        <v>5.2360000000000004E-2</v>
      </c>
      <c r="L172" s="10">
        <v>0.17479999999999998</v>
      </c>
      <c r="M172" s="10">
        <v>0.18160000000000001</v>
      </c>
      <c r="N172" s="10">
        <v>7.3920000000000013E-2</v>
      </c>
      <c r="O172" s="10">
        <v>6.4840000000000009E-2</v>
      </c>
      <c r="P172" s="10">
        <v>0.1918</v>
      </c>
      <c r="Q172" s="10">
        <v>0.18788000000000002</v>
      </c>
      <c r="R172" s="10">
        <v>8.4000000000000005E-2</v>
      </c>
      <c r="S172" s="10">
        <v>8.4440000000000001E-2</v>
      </c>
      <c r="T172" s="10">
        <v>0.22240000000000001</v>
      </c>
      <c r="U172" s="10">
        <v>0.1956</v>
      </c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3:49" x14ac:dyDescent="0.2">
      <c r="C173" s="18">
        <f t="shared" si="5"/>
        <v>169</v>
      </c>
      <c r="D173" t="e">
        <f t="shared" ca="1" si="4"/>
        <v>#NAME?</v>
      </c>
      <c r="I173">
        <v>169</v>
      </c>
      <c r="J173">
        <v>8.5724637681159427E-2</v>
      </c>
      <c r="K173" s="10">
        <v>5.2880000000000003E-2</v>
      </c>
      <c r="L173" s="10">
        <v>0.1759</v>
      </c>
      <c r="M173" s="10">
        <v>0.18279999999999999</v>
      </c>
      <c r="N173" s="10">
        <v>7.4360000000000009E-2</v>
      </c>
      <c r="O173" s="10">
        <v>6.547E-2</v>
      </c>
      <c r="P173" s="10">
        <v>0.19314999999999999</v>
      </c>
      <c r="Q173" s="10">
        <v>0.18929000000000001</v>
      </c>
      <c r="R173" s="10">
        <v>8.4500000000000006E-2</v>
      </c>
      <c r="S173" s="10">
        <v>8.5269999999999999E-2</v>
      </c>
      <c r="T173" s="10">
        <v>0.22420000000000001</v>
      </c>
      <c r="U173" s="10">
        <v>0.1973</v>
      </c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3:49" x14ac:dyDescent="0.2">
      <c r="C174" s="18">
        <f t="shared" si="5"/>
        <v>170</v>
      </c>
      <c r="D174" t="e">
        <f t="shared" ca="1" si="4"/>
        <v>#NAME?</v>
      </c>
      <c r="I174">
        <v>170</v>
      </c>
      <c r="J174">
        <v>8.6231884057971026E-2</v>
      </c>
      <c r="K174" s="10">
        <v>5.3400000000000003E-2</v>
      </c>
      <c r="L174" s="10">
        <v>0.17699999999999999</v>
      </c>
      <c r="M174" s="10">
        <v>0.184</v>
      </c>
      <c r="N174" s="10">
        <v>7.4800000000000005E-2</v>
      </c>
      <c r="O174" s="10">
        <v>6.6100000000000006E-2</v>
      </c>
      <c r="P174" s="10">
        <v>0.19450000000000001</v>
      </c>
      <c r="Q174" s="10">
        <v>0.19070000000000001</v>
      </c>
      <c r="R174" s="10">
        <v>8.5000000000000006E-2</v>
      </c>
      <c r="S174" s="10">
        <v>8.6099999999999996E-2</v>
      </c>
      <c r="T174" s="10">
        <v>0.22600000000000003</v>
      </c>
      <c r="U174" s="10">
        <v>0.19900000000000001</v>
      </c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3:49" x14ac:dyDescent="0.2">
      <c r="C175" s="18">
        <f t="shared" si="5"/>
        <v>171</v>
      </c>
      <c r="D175" t="e">
        <f t="shared" ca="1" si="4"/>
        <v>#NAME?</v>
      </c>
      <c r="I175">
        <v>171</v>
      </c>
      <c r="J175">
        <v>8.673913043478261E-2</v>
      </c>
      <c r="K175" s="10">
        <v>5.3920000000000003E-2</v>
      </c>
      <c r="L175" s="10">
        <v>0.17810000000000001</v>
      </c>
      <c r="M175" s="10">
        <v>0.1852</v>
      </c>
      <c r="N175" s="10">
        <v>7.5240000000000001E-2</v>
      </c>
      <c r="O175" s="10">
        <v>6.6729999999999998E-2</v>
      </c>
      <c r="P175" s="10">
        <v>0.19585</v>
      </c>
      <c r="Q175" s="10">
        <v>0.19211</v>
      </c>
      <c r="R175" s="10">
        <v>8.5500000000000007E-2</v>
      </c>
      <c r="S175" s="10">
        <v>8.6930000000000007E-2</v>
      </c>
      <c r="T175" s="10">
        <v>0.22780000000000003</v>
      </c>
      <c r="U175" s="10">
        <v>0.20069999999999999</v>
      </c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3:49" x14ac:dyDescent="0.2">
      <c r="C176" s="18">
        <f t="shared" si="5"/>
        <v>172</v>
      </c>
      <c r="D176" t="e">
        <f t="shared" ca="1" si="4"/>
        <v>#NAME?</v>
      </c>
      <c r="I176">
        <v>172</v>
      </c>
      <c r="J176">
        <v>8.7246376811594209E-2</v>
      </c>
      <c r="K176" s="10">
        <v>5.4440000000000002E-2</v>
      </c>
      <c r="L176" s="10">
        <v>0.1792</v>
      </c>
      <c r="M176" s="10">
        <v>0.18640000000000001</v>
      </c>
      <c r="N176" s="10">
        <v>7.5680000000000011E-2</v>
      </c>
      <c r="O176" s="10">
        <v>6.7360000000000003E-2</v>
      </c>
      <c r="P176" s="10">
        <v>0.19719999999999999</v>
      </c>
      <c r="Q176" s="10">
        <v>0.19352</v>
      </c>
      <c r="R176" s="10">
        <v>8.6000000000000007E-2</v>
      </c>
      <c r="S176" s="10">
        <v>8.7760000000000005E-2</v>
      </c>
      <c r="T176" s="10">
        <v>0.22960000000000003</v>
      </c>
      <c r="U176" s="10">
        <v>0.2024</v>
      </c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3:49" x14ac:dyDescent="0.2">
      <c r="C177" s="18">
        <f t="shared" si="5"/>
        <v>173</v>
      </c>
      <c r="D177" t="e">
        <f t="shared" ca="1" si="4"/>
        <v>#NAME?</v>
      </c>
      <c r="I177">
        <v>173</v>
      </c>
      <c r="J177">
        <v>8.7753623188405808E-2</v>
      </c>
      <c r="K177" s="10">
        <v>5.4960000000000002E-2</v>
      </c>
      <c r="L177" s="10">
        <v>0.18029999999999999</v>
      </c>
      <c r="M177" s="10">
        <v>0.18759999999999999</v>
      </c>
      <c r="N177" s="10">
        <v>7.6120000000000007E-2</v>
      </c>
      <c r="O177" s="10">
        <v>6.7990000000000009E-2</v>
      </c>
      <c r="P177" s="10">
        <v>0.19855</v>
      </c>
      <c r="Q177" s="10">
        <v>0.19493000000000002</v>
      </c>
      <c r="R177" s="10">
        <v>8.6500000000000007E-2</v>
      </c>
      <c r="S177" s="10">
        <v>8.8590000000000002E-2</v>
      </c>
      <c r="T177" s="10">
        <v>0.23140000000000002</v>
      </c>
      <c r="U177" s="10">
        <v>0.2041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3:49" x14ac:dyDescent="0.2">
      <c r="C178" s="18">
        <f t="shared" si="5"/>
        <v>174</v>
      </c>
      <c r="D178" t="e">
        <f t="shared" ca="1" si="4"/>
        <v>#NAME?</v>
      </c>
      <c r="I178">
        <v>174</v>
      </c>
      <c r="J178">
        <v>8.8260869565217406E-2</v>
      </c>
      <c r="K178" s="10">
        <v>5.5480000000000002E-2</v>
      </c>
      <c r="L178" s="10">
        <v>0.18140000000000001</v>
      </c>
      <c r="M178" s="10">
        <v>0.1888</v>
      </c>
      <c r="N178" s="10">
        <v>7.6560000000000003E-2</v>
      </c>
      <c r="O178" s="10">
        <v>6.862E-2</v>
      </c>
      <c r="P178" s="10">
        <v>0.19989999999999999</v>
      </c>
      <c r="Q178" s="10">
        <v>0.19634000000000001</v>
      </c>
      <c r="R178" s="10">
        <v>8.7000000000000008E-2</v>
      </c>
      <c r="S178" s="10">
        <v>8.9419999999999999E-2</v>
      </c>
      <c r="T178" s="10">
        <v>0.23320000000000002</v>
      </c>
      <c r="U178" s="10">
        <v>0.20580000000000001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3:49" x14ac:dyDescent="0.2">
      <c r="C179" s="18">
        <f t="shared" si="5"/>
        <v>175</v>
      </c>
      <c r="D179" t="e">
        <f t="shared" ca="1" si="4"/>
        <v>#NAME?</v>
      </c>
      <c r="I179">
        <v>175</v>
      </c>
      <c r="J179">
        <v>8.8768115942028991E-2</v>
      </c>
      <c r="K179" s="10">
        <v>5.6000000000000008E-2</v>
      </c>
      <c r="L179" s="10">
        <v>0.1825</v>
      </c>
      <c r="M179" s="10">
        <v>0.19</v>
      </c>
      <c r="N179" s="10">
        <v>7.7000000000000013E-2</v>
      </c>
      <c r="O179" s="10">
        <v>6.9250000000000006E-2</v>
      </c>
      <c r="P179" s="10">
        <v>0.20124999999999998</v>
      </c>
      <c r="Q179" s="10">
        <v>0.19775000000000001</v>
      </c>
      <c r="R179" s="10">
        <v>8.7500000000000008E-2</v>
      </c>
      <c r="S179" s="10">
        <v>9.0249999999999997E-2</v>
      </c>
      <c r="T179" s="10">
        <v>0.23500000000000001</v>
      </c>
      <c r="U179" s="10">
        <v>0.20749999999999999</v>
      </c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3:49" x14ac:dyDescent="0.2">
      <c r="C180" s="18">
        <f t="shared" si="5"/>
        <v>176</v>
      </c>
      <c r="D180" t="e">
        <f t="shared" ca="1" si="4"/>
        <v>#NAME?</v>
      </c>
      <c r="I180">
        <v>176</v>
      </c>
      <c r="J180">
        <v>8.927536231884059E-2</v>
      </c>
      <c r="K180" s="10">
        <v>5.6520000000000008E-2</v>
      </c>
      <c r="L180" s="10">
        <v>0.18359999999999999</v>
      </c>
      <c r="M180" s="10">
        <v>0.19120000000000001</v>
      </c>
      <c r="N180" s="10">
        <v>7.7440000000000009E-2</v>
      </c>
      <c r="O180" s="10">
        <v>6.9879999999999998E-2</v>
      </c>
      <c r="P180" s="10">
        <v>0.2026</v>
      </c>
      <c r="Q180" s="10">
        <v>0.19916</v>
      </c>
      <c r="R180" s="10">
        <v>8.8000000000000009E-2</v>
      </c>
      <c r="S180" s="10">
        <v>9.1079999999999994E-2</v>
      </c>
      <c r="T180" s="10">
        <v>0.23680000000000001</v>
      </c>
      <c r="U180" s="10">
        <v>0.2092</v>
      </c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3:49" x14ac:dyDescent="0.2">
      <c r="C181" s="18">
        <f t="shared" si="5"/>
        <v>177</v>
      </c>
      <c r="D181" t="e">
        <f t="shared" ca="1" si="4"/>
        <v>#NAME?</v>
      </c>
      <c r="I181">
        <v>177</v>
      </c>
      <c r="J181">
        <v>8.9782608695652188E-2</v>
      </c>
      <c r="K181" s="10">
        <v>5.7040000000000007E-2</v>
      </c>
      <c r="L181" s="10">
        <v>0.1847</v>
      </c>
      <c r="M181" s="10">
        <v>0.19240000000000002</v>
      </c>
      <c r="N181" s="10">
        <v>7.7880000000000005E-2</v>
      </c>
      <c r="O181" s="10">
        <v>7.0510000000000003E-2</v>
      </c>
      <c r="P181" s="10">
        <v>0.20394999999999999</v>
      </c>
      <c r="Q181" s="10">
        <v>0.20057</v>
      </c>
      <c r="R181" s="10">
        <v>8.8500000000000009E-2</v>
      </c>
      <c r="S181" s="10">
        <v>9.1910000000000006E-2</v>
      </c>
      <c r="T181" s="10">
        <v>0.23860000000000003</v>
      </c>
      <c r="U181" s="10">
        <v>0.2109</v>
      </c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3:49" x14ac:dyDescent="0.2">
      <c r="C182" s="18">
        <f t="shared" si="5"/>
        <v>178</v>
      </c>
      <c r="D182" t="e">
        <f t="shared" ca="1" si="4"/>
        <v>#NAME?</v>
      </c>
      <c r="I182">
        <v>178</v>
      </c>
      <c r="J182">
        <v>9.0289855072463773E-2</v>
      </c>
      <c r="K182" s="10">
        <v>5.7560000000000007E-2</v>
      </c>
      <c r="L182" s="10">
        <v>0.18579999999999999</v>
      </c>
      <c r="M182" s="10">
        <v>0.19359999999999999</v>
      </c>
      <c r="N182" s="10">
        <v>7.8320000000000015E-2</v>
      </c>
      <c r="O182" s="10">
        <v>7.1140000000000009E-2</v>
      </c>
      <c r="P182" s="10">
        <v>0.20529999999999998</v>
      </c>
      <c r="Q182" s="10">
        <v>0.20198000000000002</v>
      </c>
      <c r="R182" s="10">
        <v>8.900000000000001E-2</v>
      </c>
      <c r="S182" s="10">
        <v>9.2740000000000003E-2</v>
      </c>
      <c r="T182" s="10">
        <v>0.24040000000000003</v>
      </c>
      <c r="U182" s="10">
        <v>0.21260000000000001</v>
      </c>
      <c r="AU182" s="3"/>
      <c r="AV182" s="3"/>
      <c r="AW182" s="3"/>
    </row>
    <row r="183" spans="3:49" x14ac:dyDescent="0.2">
      <c r="C183" s="18">
        <f t="shared" si="5"/>
        <v>179</v>
      </c>
      <c r="D183" t="e">
        <f t="shared" ca="1" si="4"/>
        <v>#NAME?</v>
      </c>
      <c r="I183">
        <v>179</v>
      </c>
      <c r="J183">
        <v>9.0797101449275372E-2</v>
      </c>
      <c r="K183" s="10">
        <v>5.8080000000000007E-2</v>
      </c>
      <c r="L183" s="10">
        <v>0.18689999999999998</v>
      </c>
      <c r="M183" s="10">
        <v>0.1948</v>
      </c>
      <c r="N183" s="10">
        <v>7.8760000000000011E-2</v>
      </c>
      <c r="O183" s="10">
        <v>7.177E-2</v>
      </c>
      <c r="P183" s="10">
        <v>0.20665</v>
      </c>
      <c r="Q183" s="10">
        <v>0.20339000000000002</v>
      </c>
      <c r="R183" s="10">
        <v>8.950000000000001E-2</v>
      </c>
      <c r="S183" s="10">
        <v>9.357E-2</v>
      </c>
      <c r="T183" s="10">
        <v>0.24220000000000003</v>
      </c>
      <c r="U183" s="10">
        <v>0.21429999999999999</v>
      </c>
      <c r="AU183" s="3"/>
      <c r="AV183" s="3"/>
      <c r="AW183" s="3"/>
    </row>
    <row r="184" spans="3:49" x14ac:dyDescent="0.2">
      <c r="C184" s="18">
        <f t="shared" si="5"/>
        <v>180</v>
      </c>
      <c r="D184" t="e">
        <f t="shared" ca="1" si="4"/>
        <v>#NAME?</v>
      </c>
      <c r="I184">
        <v>180</v>
      </c>
      <c r="J184">
        <v>9.1304347826086971E-2</v>
      </c>
      <c r="K184" s="10">
        <v>5.8600000000000006E-2</v>
      </c>
      <c r="L184" s="10">
        <v>0.188</v>
      </c>
      <c r="M184" s="10">
        <v>0.19600000000000001</v>
      </c>
      <c r="N184" s="10">
        <v>7.9200000000000007E-2</v>
      </c>
      <c r="O184" s="10">
        <v>7.2400000000000006E-2</v>
      </c>
      <c r="P184" s="10">
        <v>0.20799999999999999</v>
      </c>
      <c r="Q184" s="10">
        <v>0.20480000000000001</v>
      </c>
      <c r="R184" s="10">
        <v>9.0000000000000011E-2</v>
      </c>
      <c r="S184" s="10">
        <v>9.4399999999999998E-2</v>
      </c>
      <c r="T184" s="10">
        <v>0.24400000000000002</v>
      </c>
      <c r="U184" s="10">
        <v>0.216</v>
      </c>
      <c r="AU184" s="3"/>
      <c r="AV184" s="3"/>
      <c r="AW184" s="3"/>
    </row>
    <row r="185" spans="3:49" x14ac:dyDescent="0.2">
      <c r="C185" s="18">
        <f t="shared" si="5"/>
        <v>181</v>
      </c>
      <c r="D185" t="e">
        <f t="shared" ca="1" si="4"/>
        <v>#NAME?</v>
      </c>
      <c r="I185">
        <v>181</v>
      </c>
      <c r="J185">
        <v>9.1811594202898555E-2</v>
      </c>
      <c r="K185" s="10">
        <v>5.9120000000000006E-2</v>
      </c>
      <c r="L185" s="10">
        <v>0.18909999999999999</v>
      </c>
      <c r="M185" s="10">
        <v>0.19720000000000001</v>
      </c>
      <c r="N185" s="10">
        <v>7.9640000000000002E-2</v>
      </c>
      <c r="O185" s="10">
        <v>7.3030000000000012E-2</v>
      </c>
      <c r="P185" s="10">
        <v>0.20934999999999998</v>
      </c>
      <c r="Q185" s="10">
        <v>0.20621</v>
      </c>
      <c r="R185" s="10">
        <v>9.0500000000000011E-2</v>
      </c>
      <c r="S185" s="10">
        <v>9.5229999999999995E-2</v>
      </c>
      <c r="T185" s="10">
        <v>0.24580000000000002</v>
      </c>
      <c r="U185" s="10">
        <v>0.2177</v>
      </c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3:49" x14ac:dyDescent="0.2">
      <c r="C186" s="18">
        <f t="shared" si="5"/>
        <v>182</v>
      </c>
      <c r="D186" t="e">
        <f t="shared" ca="1" si="4"/>
        <v>#NAME?</v>
      </c>
      <c r="I186">
        <v>182</v>
      </c>
      <c r="J186">
        <v>9.2318840579710154E-2</v>
      </c>
      <c r="K186" s="10">
        <v>5.9640000000000006E-2</v>
      </c>
      <c r="L186" s="10">
        <v>0.19020000000000001</v>
      </c>
      <c r="M186" s="10">
        <v>0.19839999999999999</v>
      </c>
      <c r="N186" s="10">
        <v>8.0080000000000012E-2</v>
      </c>
      <c r="O186" s="10">
        <v>7.3660000000000003E-2</v>
      </c>
      <c r="P186" s="10">
        <v>0.2107</v>
      </c>
      <c r="Q186" s="10">
        <v>0.20762</v>
      </c>
      <c r="R186" s="10">
        <v>9.1000000000000011E-2</v>
      </c>
      <c r="S186" s="10">
        <v>9.6060000000000006E-2</v>
      </c>
      <c r="T186" s="10">
        <v>0.24760000000000001</v>
      </c>
      <c r="U186" s="10">
        <v>0.21940000000000001</v>
      </c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3:49" x14ac:dyDescent="0.2">
      <c r="C187" s="18">
        <f t="shared" si="5"/>
        <v>183</v>
      </c>
      <c r="D187" t="e">
        <f t="shared" ca="1" si="4"/>
        <v>#NAME?</v>
      </c>
      <c r="I187">
        <v>183</v>
      </c>
      <c r="J187">
        <v>9.2826086956521753E-2</v>
      </c>
      <c r="K187" s="10">
        <v>6.0160000000000005E-2</v>
      </c>
      <c r="L187" s="10">
        <v>0.1913</v>
      </c>
      <c r="M187" s="10">
        <v>0.1996</v>
      </c>
      <c r="N187" s="10">
        <v>8.0520000000000008E-2</v>
      </c>
      <c r="O187" s="10">
        <v>7.4290000000000009E-2</v>
      </c>
      <c r="P187" s="10">
        <v>0.21204999999999999</v>
      </c>
      <c r="Q187" s="10">
        <v>0.20903000000000002</v>
      </c>
      <c r="R187" s="10">
        <v>9.1500000000000012E-2</v>
      </c>
      <c r="S187" s="10">
        <v>9.6890000000000004E-2</v>
      </c>
      <c r="T187" s="10">
        <v>0.24940000000000001</v>
      </c>
      <c r="U187" s="10">
        <v>0.22109999999999999</v>
      </c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3:49" x14ac:dyDescent="0.2">
      <c r="C188" s="18">
        <f t="shared" si="5"/>
        <v>184</v>
      </c>
      <c r="D188" t="e">
        <f t="shared" ca="1" si="4"/>
        <v>#NAME?</v>
      </c>
      <c r="I188">
        <v>184</v>
      </c>
      <c r="J188">
        <v>9.3333333333333338E-2</v>
      </c>
      <c r="K188" s="10">
        <v>6.0680000000000005E-2</v>
      </c>
      <c r="L188" s="10">
        <v>0.19239999999999999</v>
      </c>
      <c r="M188" s="10">
        <v>0.20080000000000001</v>
      </c>
      <c r="N188" s="10">
        <v>8.0960000000000004E-2</v>
      </c>
      <c r="O188" s="10">
        <v>7.492E-2</v>
      </c>
      <c r="P188" s="10">
        <v>0.21339999999999998</v>
      </c>
      <c r="Q188" s="10">
        <v>0.21044000000000002</v>
      </c>
      <c r="R188" s="10">
        <v>9.1999999999999998E-2</v>
      </c>
      <c r="S188" s="10">
        <v>9.7720000000000001E-2</v>
      </c>
      <c r="T188" s="10">
        <v>0.25120000000000003</v>
      </c>
      <c r="U188" s="10">
        <v>0.2228</v>
      </c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3:49" x14ac:dyDescent="0.2">
      <c r="C189" s="18">
        <f t="shared" si="5"/>
        <v>185</v>
      </c>
      <c r="D189" t="e">
        <f t="shared" ca="1" si="4"/>
        <v>#NAME?</v>
      </c>
      <c r="I189">
        <v>185</v>
      </c>
      <c r="J189">
        <v>9.3840579710144936E-2</v>
      </c>
      <c r="K189" s="10">
        <v>6.1200000000000004E-2</v>
      </c>
      <c r="L189" s="10">
        <v>0.19350000000000001</v>
      </c>
      <c r="M189" s="10">
        <v>0.20200000000000001</v>
      </c>
      <c r="N189" s="10">
        <v>8.1400000000000014E-2</v>
      </c>
      <c r="O189" s="10">
        <v>7.5550000000000006E-2</v>
      </c>
      <c r="P189" s="10">
        <v>0.21475</v>
      </c>
      <c r="Q189" s="10">
        <v>0.21185000000000001</v>
      </c>
      <c r="R189" s="10">
        <v>9.2499999999999999E-2</v>
      </c>
      <c r="S189" s="10">
        <v>9.8549999999999999E-2</v>
      </c>
      <c r="T189" s="10">
        <v>0.253</v>
      </c>
      <c r="U189" s="10">
        <v>0.22450000000000001</v>
      </c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3:49" x14ac:dyDescent="0.2">
      <c r="C190" s="18">
        <f t="shared" si="5"/>
        <v>186</v>
      </c>
      <c r="D190" t="e">
        <f t="shared" ca="1" si="4"/>
        <v>#NAME?</v>
      </c>
      <c r="I190">
        <v>186</v>
      </c>
      <c r="J190">
        <v>9.4347826086956535E-2</v>
      </c>
      <c r="K190" s="10">
        <v>6.1720000000000004E-2</v>
      </c>
      <c r="L190" s="10">
        <v>0.1946</v>
      </c>
      <c r="M190" s="10">
        <v>0.20319999999999999</v>
      </c>
      <c r="N190" s="10">
        <v>8.184000000000001E-2</v>
      </c>
      <c r="O190" s="10">
        <v>7.6180000000000012E-2</v>
      </c>
      <c r="P190" s="10">
        <v>0.21609999999999999</v>
      </c>
      <c r="Q190" s="10">
        <v>0.21326000000000001</v>
      </c>
      <c r="R190" s="10">
        <v>9.2999999999999999E-2</v>
      </c>
      <c r="S190" s="10">
        <v>9.9379999999999996E-2</v>
      </c>
      <c r="T190" s="10">
        <v>0.25480000000000003</v>
      </c>
      <c r="U190" s="10">
        <v>0.22620000000000001</v>
      </c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3:49" x14ac:dyDescent="0.2">
      <c r="C191" s="18">
        <f t="shared" si="5"/>
        <v>187</v>
      </c>
      <c r="D191" t="e">
        <f t="shared" ca="1" si="4"/>
        <v>#NAME?</v>
      </c>
      <c r="I191">
        <v>187</v>
      </c>
      <c r="J191">
        <v>9.485507246376812E-2</v>
      </c>
      <c r="K191" s="10">
        <v>6.2240000000000004E-2</v>
      </c>
      <c r="L191" s="10">
        <v>0.19569999999999999</v>
      </c>
      <c r="M191" s="10">
        <v>0.2044</v>
      </c>
      <c r="N191" s="10">
        <v>8.2280000000000006E-2</v>
      </c>
      <c r="O191" s="10">
        <v>7.6810000000000003E-2</v>
      </c>
      <c r="P191" s="10">
        <v>0.21744999999999998</v>
      </c>
      <c r="Q191" s="10">
        <v>0.21467</v>
      </c>
      <c r="R191" s="10">
        <v>9.35E-2</v>
      </c>
      <c r="S191" s="10">
        <v>0.10021000000000001</v>
      </c>
      <c r="T191" s="10">
        <v>0.25660000000000005</v>
      </c>
      <c r="U191" s="10">
        <v>0.22789999999999999</v>
      </c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3:49" x14ac:dyDescent="0.2">
      <c r="C192" s="18">
        <f t="shared" si="5"/>
        <v>188</v>
      </c>
      <c r="D192" t="e">
        <f t="shared" ca="1" si="4"/>
        <v>#NAME?</v>
      </c>
      <c r="I192">
        <v>188</v>
      </c>
      <c r="J192">
        <v>9.5362318840579718E-2</v>
      </c>
      <c r="K192" s="10">
        <v>6.276000000000001E-2</v>
      </c>
      <c r="L192" s="10">
        <v>0.1968</v>
      </c>
      <c r="M192" s="10">
        <v>0.2056</v>
      </c>
      <c r="N192" s="10">
        <v>8.2720000000000002E-2</v>
      </c>
      <c r="O192" s="10">
        <v>7.7440000000000009E-2</v>
      </c>
      <c r="P192" s="10">
        <v>0.21879999999999999</v>
      </c>
      <c r="Q192" s="10">
        <v>0.21608000000000002</v>
      </c>
      <c r="R192" s="10">
        <v>9.4E-2</v>
      </c>
      <c r="S192" s="10">
        <v>0.10104</v>
      </c>
      <c r="T192" s="10">
        <v>0.25840000000000002</v>
      </c>
      <c r="U192" s="10">
        <v>0.2296</v>
      </c>
      <c r="AU192" s="3"/>
      <c r="AV192" s="3"/>
      <c r="AW192" s="3"/>
    </row>
    <row r="193" spans="3:49" x14ac:dyDescent="0.2">
      <c r="C193" s="18">
        <f t="shared" si="5"/>
        <v>189</v>
      </c>
      <c r="D193" t="e">
        <f t="shared" ca="1" si="4"/>
        <v>#NAME?</v>
      </c>
      <c r="I193">
        <v>189</v>
      </c>
      <c r="J193">
        <v>9.5869565217391317E-2</v>
      </c>
      <c r="K193" s="10">
        <v>6.3280000000000003E-2</v>
      </c>
      <c r="L193" s="10">
        <v>0.19789999999999999</v>
      </c>
      <c r="M193" s="10">
        <v>0.20680000000000001</v>
      </c>
      <c r="N193" s="10">
        <v>8.3160000000000012E-2</v>
      </c>
      <c r="O193" s="10">
        <v>7.8070000000000001E-2</v>
      </c>
      <c r="P193" s="10">
        <v>0.22014999999999998</v>
      </c>
      <c r="Q193" s="10">
        <v>0.21749000000000002</v>
      </c>
      <c r="R193" s="10">
        <v>9.4500000000000001E-2</v>
      </c>
      <c r="S193" s="10">
        <v>0.10187</v>
      </c>
      <c r="T193" s="10">
        <v>0.26020000000000004</v>
      </c>
      <c r="U193" s="10">
        <v>0.23130000000000001</v>
      </c>
      <c r="AU193" s="3"/>
      <c r="AV193" s="3"/>
      <c r="AW193" s="3"/>
    </row>
    <row r="194" spans="3:49" x14ac:dyDescent="0.2">
      <c r="C194" s="18">
        <f t="shared" si="5"/>
        <v>190</v>
      </c>
      <c r="D194" t="e">
        <f t="shared" ca="1" si="4"/>
        <v>#NAME?</v>
      </c>
      <c r="I194">
        <v>190</v>
      </c>
      <c r="J194">
        <v>9.6376811594202902E-2</v>
      </c>
      <c r="K194" s="10">
        <v>6.3800000000000009E-2</v>
      </c>
      <c r="L194" s="10">
        <v>0.19899999999999998</v>
      </c>
      <c r="M194" s="10">
        <v>0.20799999999999999</v>
      </c>
      <c r="N194" s="10">
        <v>8.3600000000000008E-2</v>
      </c>
      <c r="O194" s="10">
        <v>7.8700000000000006E-2</v>
      </c>
      <c r="P194" s="10">
        <v>0.22149999999999997</v>
      </c>
      <c r="Q194" s="10">
        <v>0.21890000000000001</v>
      </c>
      <c r="R194" s="10">
        <v>9.5000000000000001E-2</v>
      </c>
      <c r="S194" s="10">
        <v>0.1027</v>
      </c>
      <c r="T194" s="10">
        <v>0.26200000000000001</v>
      </c>
      <c r="U194" s="10">
        <v>0.23300000000000001</v>
      </c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3:49" x14ac:dyDescent="0.2">
      <c r="C195" s="18">
        <f t="shared" si="5"/>
        <v>191</v>
      </c>
      <c r="D195" t="e">
        <f t="shared" ca="1" si="4"/>
        <v>#NAME?</v>
      </c>
      <c r="I195">
        <v>191</v>
      </c>
      <c r="J195">
        <v>9.6884057971014501E-2</v>
      </c>
      <c r="K195" s="10">
        <v>6.4320000000000002E-2</v>
      </c>
      <c r="L195" s="10">
        <v>0.2001</v>
      </c>
      <c r="M195" s="10">
        <v>0.2092</v>
      </c>
      <c r="N195" s="10">
        <v>8.4040000000000004E-2</v>
      </c>
      <c r="O195" s="10">
        <v>7.9330000000000012E-2</v>
      </c>
      <c r="P195" s="10">
        <v>0.22284999999999999</v>
      </c>
      <c r="Q195" s="10">
        <v>0.22031000000000001</v>
      </c>
      <c r="R195" s="10">
        <v>9.5500000000000002E-2</v>
      </c>
      <c r="S195" s="10">
        <v>0.10353</v>
      </c>
      <c r="T195" s="10">
        <v>0.26380000000000003</v>
      </c>
      <c r="U195" s="10">
        <v>0.23469999999999999</v>
      </c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3:49" x14ac:dyDescent="0.2">
      <c r="C196" s="18">
        <f t="shared" si="5"/>
        <v>192</v>
      </c>
      <c r="D196" t="e">
        <f t="shared" ref="D196:D259" ca="1" si="6">smrLinInterp(C196,Time,Rain)</f>
        <v>#NAME?</v>
      </c>
      <c r="I196">
        <v>192</v>
      </c>
      <c r="J196">
        <v>9.7391304347826099E-2</v>
      </c>
      <c r="K196" s="10">
        <v>6.4840000000000009E-2</v>
      </c>
      <c r="L196" s="10">
        <v>0.20119999999999999</v>
      </c>
      <c r="M196" s="10">
        <v>0.2104</v>
      </c>
      <c r="N196" s="10">
        <v>8.4480000000000013E-2</v>
      </c>
      <c r="O196" s="10">
        <v>7.9960000000000003E-2</v>
      </c>
      <c r="P196" s="10">
        <v>0.22419999999999998</v>
      </c>
      <c r="Q196" s="10">
        <v>0.22172</v>
      </c>
      <c r="R196" s="10">
        <v>9.6000000000000002E-2</v>
      </c>
      <c r="S196" s="10">
        <v>0.10436000000000001</v>
      </c>
      <c r="T196" s="10">
        <v>0.2656</v>
      </c>
      <c r="U196" s="10">
        <v>0.2364</v>
      </c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3:49" x14ac:dyDescent="0.2">
      <c r="C197" s="18">
        <f t="shared" si="5"/>
        <v>193</v>
      </c>
      <c r="D197" t="e">
        <f t="shared" ca="1" si="6"/>
        <v>#NAME?</v>
      </c>
      <c r="I197">
        <v>193</v>
      </c>
      <c r="J197">
        <v>9.7898550724637684E-2</v>
      </c>
      <c r="K197" s="10">
        <v>6.5360000000000001E-2</v>
      </c>
      <c r="L197" s="10">
        <v>0.20229999999999998</v>
      </c>
      <c r="M197" s="10">
        <v>0.21160000000000001</v>
      </c>
      <c r="N197" s="10">
        <v>8.4920000000000009E-2</v>
      </c>
      <c r="O197" s="10">
        <v>8.0590000000000009E-2</v>
      </c>
      <c r="P197" s="10">
        <v>0.22555</v>
      </c>
      <c r="Q197" s="10">
        <v>0.22313000000000002</v>
      </c>
      <c r="R197" s="10">
        <v>9.6500000000000002E-2</v>
      </c>
      <c r="S197" s="10">
        <v>0.10519000000000001</v>
      </c>
      <c r="T197" s="10">
        <v>0.26740000000000003</v>
      </c>
      <c r="U197" s="10">
        <v>0.23810000000000001</v>
      </c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3:49" x14ac:dyDescent="0.2">
      <c r="C198" s="18">
        <f t="shared" ref="C198:C261" si="7">1+C197</f>
        <v>194</v>
      </c>
      <c r="D198" t="e">
        <f t="shared" ca="1" si="6"/>
        <v>#NAME?</v>
      </c>
      <c r="I198">
        <v>194</v>
      </c>
      <c r="J198">
        <v>9.8405797101449283E-2</v>
      </c>
      <c r="K198" s="10">
        <v>6.5880000000000008E-2</v>
      </c>
      <c r="L198" s="10">
        <v>0.2034</v>
      </c>
      <c r="M198" s="10">
        <v>0.21279999999999999</v>
      </c>
      <c r="N198" s="10">
        <v>8.5360000000000005E-2</v>
      </c>
      <c r="O198" s="10">
        <v>8.1220000000000001E-2</v>
      </c>
      <c r="P198" s="10">
        <v>0.22689999999999999</v>
      </c>
      <c r="Q198" s="10">
        <v>0.22454000000000002</v>
      </c>
      <c r="R198" s="10">
        <v>9.7000000000000003E-2</v>
      </c>
      <c r="S198" s="10">
        <v>0.10602</v>
      </c>
      <c r="T198" s="10">
        <v>0.26920000000000005</v>
      </c>
      <c r="U198" s="10">
        <v>0.23980000000000001</v>
      </c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3:49" x14ac:dyDescent="0.2">
      <c r="C199" s="18">
        <f t="shared" si="7"/>
        <v>195</v>
      </c>
      <c r="D199" t="e">
        <f t="shared" ca="1" si="6"/>
        <v>#NAME?</v>
      </c>
      <c r="I199">
        <v>195</v>
      </c>
      <c r="J199">
        <v>9.8913043478260881E-2</v>
      </c>
      <c r="K199" s="10">
        <v>6.6400000000000001E-2</v>
      </c>
      <c r="L199" s="10">
        <v>0.20449999999999999</v>
      </c>
      <c r="M199" s="10">
        <v>0.214</v>
      </c>
      <c r="N199" s="10">
        <v>8.5800000000000015E-2</v>
      </c>
      <c r="O199" s="10">
        <v>8.1850000000000006E-2</v>
      </c>
      <c r="P199" s="10">
        <v>0.22824999999999998</v>
      </c>
      <c r="Q199" s="10">
        <v>0.22595000000000001</v>
      </c>
      <c r="R199" s="10">
        <v>9.7500000000000003E-2</v>
      </c>
      <c r="S199" s="10">
        <v>0.10685</v>
      </c>
      <c r="T199" s="10">
        <v>0.27100000000000002</v>
      </c>
      <c r="U199" s="10">
        <v>0.24149999999999999</v>
      </c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3:49" x14ac:dyDescent="0.2">
      <c r="C200" s="18">
        <f t="shared" si="7"/>
        <v>196</v>
      </c>
      <c r="D200" t="e">
        <f t="shared" ca="1" si="6"/>
        <v>#NAME?</v>
      </c>
      <c r="I200">
        <v>196</v>
      </c>
      <c r="J200">
        <v>9.942028985507248E-2</v>
      </c>
      <c r="K200" s="10">
        <v>6.6920000000000007E-2</v>
      </c>
      <c r="L200" s="10">
        <v>0.2056</v>
      </c>
      <c r="M200" s="10">
        <v>0.2152</v>
      </c>
      <c r="N200" s="10">
        <v>8.6240000000000011E-2</v>
      </c>
      <c r="O200" s="10">
        <v>8.2480000000000012E-2</v>
      </c>
      <c r="P200" s="10">
        <v>0.2296</v>
      </c>
      <c r="Q200" s="10">
        <v>0.22736000000000001</v>
      </c>
      <c r="R200" s="10">
        <v>9.8000000000000004E-2</v>
      </c>
      <c r="S200" s="10">
        <v>0.10768</v>
      </c>
      <c r="T200" s="10">
        <v>0.27280000000000004</v>
      </c>
      <c r="U200" s="10">
        <v>0.2432</v>
      </c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3:49" x14ac:dyDescent="0.2">
      <c r="C201" s="18">
        <f t="shared" si="7"/>
        <v>197</v>
      </c>
      <c r="D201" t="e">
        <f t="shared" ca="1" si="6"/>
        <v>#NAME?</v>
      </c>
      <c r="I201">
        <v>197</v>
      </c>
      <c r="J201">
        <v>9.9927536231884065E-2</v>
      </c>
      <c r="K201" s="10">
        <v>6.744E-2</v>
      </c>
      <c r="L201" s="10">
        <v>0.20669999999999999</v>
      </c>
      <c r="M201" s="10">
        <v>0.21640000000000001</v>
      </c>
      <c r="N201" s="10">
        <v>8.6680000000000007E-2</v>
      </c>
      <c r="O201" s="10">
        <v>8.3110000000000003E-2</v>
      </c>
      <c r="P201" s="10">
        <v>0.23094999999999999</v>
      </c>
      <c r="Q201" s="10">
        <v>0.22877</v>
      </c>
      <c r="R201" s="10">
        <v>9.8500000000000004E-2</v>
      </c>
      <c r="S201" s="10">
        <v>0.10851</v>
      </c>
      <c r="T201" s="10">
        <v>0.27460000000000001</v>
      </c>
      <c r="U201" s="10">
        <v>0.24490000000000001</v>
      </c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3:49" x14ac:dyDescent="0.2">
      <c r="C202" s="18">
        <f t="shared" si="7"/>
        <v>198</v>
      </c>
      <c r="D202" t="e">
        <f t="shared" ca="1" si="6"/>
        <v>#NAME?</v>
      </c>
      <c r="I202">
        <v>198</v>
      </c>
      <c r="J202">
        <v>0.10043478260869566</v>
      </c>
      <c r="K202" s="10">
        <v>6.7960000000000007E-2</v>
      </c>
      <c r="L202" s="10">
        <v>0.20779999999999998</v>
      </c>
      <c r="M202" s="10">
        <v>0.21759999999999999</v>
      </c>
      <c r="N202" s="10">
        <v>8.7120000000000003E-2</v>
      </c>
      <c r="O202" s="10">
        <v>8.3740000000000009E-2</v>
      </c>
      <c r="P202" s="10">
        <v>0.23229999999999998</v>
      </c>
      <c r="Q202" s="10">
        <v>0.23018000000000002</v>
      </c>
      <c r="R202" s="10">
        <v>9.9000000000000005E-2</v>
      </c>
      <c r="S202" s="10">
        <v>0.10934000000000001</v>
      </c>
      <c r="T202" s="10">
        <v>0.27640000000000003</v>
      </c>
      <c r="U202" s="10">
        <v>0.24660000000000001</v>
      </c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3:49" x14ac:dyDescent="0.2">
      <c r="C203" s="18">
        <f t="shared" si="7"/>
        <v>199</v>
      </c>
      <c r="D203" t="e">
        <f t="shared" ca="1" si="6"/>
        <v>#NAME?</v>
      </c>
      <c r="I203">
        <v>199</v>
      </c>
      <c r="J203">
        <v>0.10094202898550726</v>
      </c>
      <c r="K203" s="10">
        <v>6.8479999999999999E-2</v>
      </c>
      <c r="L203" s="10">
        <v>0.2089</v>
      </c>
      <c r="M203" s="10">
        <v>0.21879999999999999</v>
      </c>
      <c r="N203" s="10">
        <v>8.7560000000000013E-2</v>
      </c>
      <c r="O203" s="10">
        <v>8.4370000000000001E-2</v>
      </c>
      <c r="P203" s="10">
        <v>0.23365</v>
      </c>
      <c r="Q203" s="10">
        <v>0.23159000000000002</v>
      </c>
      <c r="R203" s="10">
        <v>9.9500000000000005E-2</v>
      </c>
      <c r="S203" s="10">
        <v>0.11017</v>
      </c>
      <c r="T203" s="10">
        <v>0.2782</v>
      </c>
      <c r="U203" s="10">
        <v>0.24829999999999999</v>
      </c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3:49" x14ac:dyDescent="0.2">
      <c r="C204" s="18">
        <f t="shared" si="7"/>
        <v>200</v>
      </c>
      <c r="D204" t="e">
        <f t="shared" ca="1" si="6"/>
        <v>#NAME?</v>
      </c>
      <c r="I204">
        <v>200</v>
      </c>
      <c r="J204">
        <v>0.10144927536231885</v>
      </c>
      <c r="K204" s="10">
        <v>6.9000000000000006E-2</v>
      </c>
      <c r="L204" s="10">
        <v>0.21</v>
      </c>
      <c r="M204" s="10">
        <v>0.22</v>
      </c>
      <c r="N204" s="10">
        <v>8.8000000000000009E-2</v>
      </c>
      <c r="O204" s="10">
        <v>8.5000000000000006E-2</v>
      </c>
      <c r="P204" s="10">
        <v>0.23499999999999999</v>
      </c>
      <c r="Q204" s="10">
        <v>0.23300000000000001</v>
      </c>
      <c r="R204" s="10">
        <v>0.1</v>
      </c>
      <c r="S204" s="10">
        <v>0.111</v>
      </c>
      <c r="T204" s="10">
        <v>0.28000000000000003</v>
      </c>
      <c r="U204" s="10">
        <v>0.25</v>
      </c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3:49" x14ac:dyDescent="0.2">
      <c r="C205" s="18">
        <f t="shared" si="7"/>
        <v>201</v>
      </c>
      <c r="D205" t="e">
        <f t="shared" ca="1" si="6"/>
        <v>#NAME?</v>
      </c>
      <c r="I205">
        <v>201</v>
      </c>
      <c r="J205">
        <v>0.10195652173913045</v>
      </c>
      <c r="K205" s="10">
        <v>6.9870000000000002E-2</v>
      </c>
      <c r="L205" s="10">
        <v>0.2114</v>
      </c>
      <c r="M205" s="10">
        <v>0.22170000000000001</v>
      </c>
      <c r="N205" s="10">
        <v>8.8880000000000015E-2</v>
      </c>
      <c r="O205" s="10">
        <v>8.6070000000000008E-2</v>
      </c>
      <c r="P205" s="10">
        <v>0.23671999999999999</v>
      </c>
      <c r="Q205" s="10">
        <v>0.23520000000000002</v>
      </c>
      <c r="R205" s="10">
        <v>0.10100000000000001</v>
      </c>
      <c r="S205" s="10">
        <v>0.1124</v>
      </c>
      <c r="T205" s="10">
        <v>0.28230000000000005</v>
      </c>
      <c r="U205" s="10">
        <v>0.25290000000000001</v>
      </c>
      <c r="AU205" s="3"/>
      <c r="AV205" s="3"/>
      <c r="AW205" s="3"/>
    </row>
    <row r="206" spans="3:49" x14ac:dyDescent="0.2">
      <c r="C206" s="18">
        <f t="shared" si="7"/>
        <v>202</v>
      </c>
      <c r="D206" t="e">
        <f t="shared" ca="1" si="6"/>
        <v>#NAME?</v>
      </c>
      <c r="I206">
        <v>202</v>
      </c>
      <c r="J206">
        <v>0.10246376811594204</v>
      </c>
      <c r="K206" s="10">
        <v>7.0740000000000011E-2</v>
      </c>
      <c r="L206" s="10">
        <v>0.21279999999999999</v>
      </c>
      <c r="M206" s="10">
        <v>0.22339999999999999</v>
      </c>
      <c r="N206" s="10">
        <v>8.9760000000000006E-2</v>
      </c>
      <c r="O206" s="10">
        <v>8.7140000000000009E-2</v>
      </c>
      <c r="P206" s="10">
        <v>0.23843999999999999</v>
      </c>
      <c r="Q206" s="10">
        <v>0.2374</v>
      </c>
      <c r="R206" s="10">
        <v>0.10200000000000001</v>
      </c>
      <c r="S206" s="10">
        <v>0.1138</v>
      </c>
      <c r="T206" s="10">
        <v>0.28460000000000002</v>
      </c>
      <c r="U206" s="10">
        <v>0.25580000000000003</v>
      </c>
      <c r="AU206" s="3"/>
      <c r="AV206" s="3"/>
      <c r="AW206" s="3"/>
    </row>
    <row r="207" spans="3:49" x14ac:dyDescent="0.2">
      <c r="C207" s="18">
        <f t="shared" si="7"/>
        <v>203</v>
      </c>
      <c r="D207" t="e">
        <f t="shared" ca="1" si="6"/>
        <v>#NAME?</v>
      </c>
      <c r="I207">
        <v>203</v>
      </c>
      <c r="J207">
        <v>0.10297101449275363</v>
      </c>
      <c r="K207" s="10">
        <v>7.1610000000000007E-2</v>
      </c>
      <c r="L207" s="10">
        <v>0.2142</v>
      </c>
      <c r="M207" s="10">
        <v>0.22509999999999999</v>
      </c>
      <c r="N207" s="10">
        <v>9.0640000000000012E-2</v>
      </c>
      <c r="O207" s="10">
        <v>8.8210000000000011E-2</v>
      </c>
      <c r="P207" s="10">
        <v>0.24015999999999998</v>
      </c>
      <c r="Q207" s="10">
        <v>0.23960000000000001</v>
      </c>
      <c r="R207" s="10">
        <v>0.10300000000000001</v>
      </c>
      <c r="S207" s="10">
        <v>0.1152</v>
      </c>
      <c r="T207" s="10">
        <v>0.28690000000000004</v>
      </c>
      <c r="U207" s="10">
        <v>0.25869999999999999</v>
      </c>
      <c r="AU207" s="3"/>
      <c r="AV207" s="3"/>
      <c r="AW207" s="3"/>
    </row>
    <row r="208" spans="3:49" x14ac:dyDescent="0.2">
      <c r="C208" s="18">
        <f t="shared" si="7"/>
        <v>204</v>
      </c>
      <c r="D208" t="e">
        <f t="shared" ca="1" si="6"/>
        <v>#NAME?</v>
      </c>
      <c r="I208">
        <v>204</v>
      </c>
      <c r="J208">
        <v>0.10347826086956523</v>
      </c>
      <c r="K208" s="10">
        <v>7.2480000000000003E-2</v>
      </c>
      <c r="L208" s="10">
        <v>0.21559999999999999</v>
      </c>
      <c r="M208" s="10">
        <v>0.2268</v>
      </c>
      <c r="N208" s="10">
        <v>9.1520000000000004E-2</v>
      </c>
      <c r="O208" s="10">
        <v>8.9280000000000012E-2</v>
      </c>
      <c r="P208" s="10">
        <v>0.24187999999999998</v>
      </c>
      <c r="Q208" s="10">
        <v>0.24180000000000001</v>
      </c>
      <c r="R208" s="10">
        <v>0.10400000000000001</v>
      </c>
      <c r="S208" s="10">
        <v>0.1166</v>
      </c>
      <c r="T208" s="10">
        <v>0.28920000000000001</v>
      </c>
      <c r="U208" s="10">
        <v>0.2616</v>
      </c>
      <c r="AU208" s="3"/>
      <c r="AV208" s="3"/>
      <c r="AW208" s="3"/>
    </row>
    <row r="209" spans="3:49" x14ac:dyDescent="0.2">
      <c r="C209" s="18">
        <f t="shared" si="7"/>
        <v>205</v>
      </c>
      <c r="D209" t="e">
        <f t="shared" ca="1" si="6"/>
        <v>#NAME?</v>
      </c>
      <c r="I209">
        <v>205</v>
      </c>
      <c r="J209">
        <v>0.10398550724637683</v>
      </c>
      <c r="K209" s="10">
        <v>7.3349999999999999E-2</v>
      </c>
      <c r="L209" s="10">
        <v>0.217</v>
      </c>
      <c r="M209" s="10">
        <v>0.22850000000000001</v>
      </c>
      <c r="N209" s="10">
        <v>9.240000000000001E-2</v>
      </c>
      <c r="O209" s="10">
        <v>9.035E-2</v>
      </c>
      <c r="P209" s="10">
        <v>0.24359999999999998</v>
      </c>
      <c r="Q209" s="10">
        <v>0.24400000000000002</v>
      </c>
      <c r="R209" s="10">
        <v>0.10500000000000001</v>
      </c>
      <c r="S209" s="10">
        <v>0.11800000000000001</v>
      </c>
      <c r="T209" s="10">
        <v>0.29150000000000004</v>
      </c>
      <c r="U209" s="10">
        <v>0.26450000000000001</v>
      </c>
      <c r="AU209" s="3"/>
      <c r="AV209" s="3"/>
      <c r="AW209" s="3"/>
    </row>
    <row r="210" spans="3:49" x14ac:dyDescent="0.2">
      <c r="C210" s="18">
        <f t="shared" si="7"/>
        <v>206</v>
      </c>
      <c r="D210" t="e">
        <f t="shared" ca="1" si="6"/>
        <v>#NAME?</v>
      </c>
      <c r="I210">
        <v>206</v>
      </c>
      <c r="J210">
        <v>0.10449275362318841</v>
      </c>
      <c r="K210" s="10">
        <v>7.4220000000000008E-2</v>
      </c>
      <c r="L210" s="10">
        <v>0.21839999999999998</v>
      </c>
      <c r="M210" s="10">
        <v>0.23020000000000002</v>
      </c>
      <c r="N210" s="10">
        <v>9.3280000000000016E-2</v>
      </c>
      <c r="O210" s="10">
        <v>9.1420000000000001E-2</v>
      </c>
      <c r="P210" s="10">
        <v>0.24531999999999998</v>
      </c>
      <c r="Q210" s="10">
        <v>0.2462</v>
      </c>
      <c r="R210" s="10">
        <v>0.10600000000000001</v>
      </c>
      <c r="S210" s="10">
        <v>0.11940000000000001</v>
      </c>
      <c r="T210" s="10">
        <v>0.29380000000000001</v>
      </c>
      <c r="U210" s="10">
        <v>0.26740000000000003</v>
      </c>
      <c r="AU210" s="3"/>
      <c r="AV210" s="3"/>
      <c r="AW210" s="3"/>
    </row>
    <row r="211" spans="3:49" x14ac:dyDescent="0.2">
      <c r="C211" s="18">
        <f t="shared" si="7"/>
        <v>207</v>
      </c>
      <c r="D211" t="e">
        <f t="shared" ca="1" si="6"/>
        <v>#NAME?</v>
      </c>
      <c r="I211">
        <v>207</v>
      </c>
      <c r="J211">
        <v>0.10500000000000001</v>
      </c>
      <c r="K211" s="10">
        <v>7.5090000000000004E-2</v>
      </c>
      <c r="L211" s="10">
        <v>0.2198</v>
      </c>
      <c r="M211" s="10">
        <v>0.2319</v>
      </c>
      <c r="N211" s="10">
        <v>9.4160000000000008E-2</v>
      </c>
      <c r="O211" s="10">
        <v>9.2490000000000003E-2</v>
      </c>
      <c r="P211" s="10">
        <v>0.24703999999999998</v>
      </c>
      <c r="Q211" s="10">
        <v>0.24840000000000001</v>
      </c>
      <c r="R211" s="10">
        <v>0.10700000000000001</v>
      </c>
      <c r="S211" s="10">
        <v>0.1208</v>
      </c>
      <c r="T211" s="10">
        <v>0.29610000000000003</v>
      </c>
      <c r="U211" s="10">
        <v>0.27029999999999998</v>
      </c>
      <c r="AU211" s="3"/>
      <c r="AV211" s="3"/>
      <c r="AW211" s="3"/>
    </row>
    <row r="212" spans="3:49" x14ac:dyDescent="0.2">
      <c r="C212" s="18">
        <f t="shared" si="7"/>
        <v>208</v>
      </c>
      <c r="D212" t="e">
        <f t="shared" ca="1" si="6"/>
        <v>#NAME?</v>
      </c>
      <c r="I212">
        <v>208</v>
      </c>
      <c r="J212">
        <v>0.10550724637681161</v>
      </c>
      <c r="K212" s="10">
        <v>7.596E-2</v>
      </c>
      <c r="L212" s="10">
        <v>0.22119999999999998</v>
      </c>
      <c r="M212" s="10">
        <v>0.2336</v>
      </c>
      <c r="N212" s="10">
        <v>9.5040000000000013E-2</v>
      </c>
      <c r="O212" s="10">
        <v>9.3560000000000004E-2</v>
      </c>
      <c r="P212" s="10">
        <v>0.24875999999999998</v>
      </c>
      <c r="Q212" s="10">
        <v>0.25059999999999999</v>
      </c>
      <c r="R212" s="10">
        <v>0.10800000000000001</v>
      </c>
      <c r="S212" s="10">
        <v>0.1222</v>
      </c>
      <c r="T212" s="10">
        <v>0.2984</v>
      </c>
      <c r="U212" s="10">
        <v>0.2732</v>
      </c>
      <c r="AU212" s="3"/>
      <c r="AV212" s="3"/>
      <c r="AW212" s="3"/>
    </row>
    <row r="213" spans="3:49" x14ac:dyDescent="0.2">
      <c r="C213" s="18">
        <f t="shared" si="7"/>
        <v>209</v>
      </c>
      <c r="D213" t="e">
        <f t="shared" ca="1" si="6"/>
        <v>#NAME?</v>
      </c>
      <c r="I213">
        <v>209</v>
      </c>
      <c r="J213">
        <v>0.10601449275362319</v>
      </c>
      <c r="K213" s="10">
        <v>7.6830000000000009E-2</v>
      </c>
      <c r="L213" s="10">
        <v>0.22259999999999999</v>
      </c>
      <c r="M213" s="10">
        <v>0.23530000000000001</v>
      </c>
      <c r="N213" s="10">
        <v>9.5920000000000005E-2</v>
      </c>
      <c r="O213" s="10">
        <v>9.4630000000000006E-2</v>
      </c>
      <c r="P213" s="10">
        <v>0.25047999999999998</v>
      </c>
      <c r="Q213" s="10">
        <v>0.25280000000000002</v>
      </c>
      <c r="R213" s="10">
        <v>0.109</v>
      </c>
      <c r="S213" s="10">
        <v>0.1236</v>
      </c>
      <c r="T213" s="10">
        <v>0.30070000000000002</v>
      </c>
      <c r="U213" s="10">
        <v>0.27610000000000001</v>
      </c>
      <c r="AU213" s="3"/>
      <c r="AV213" s="3"/>
      <c r="AW213" s="3"/>
    </row>
    <row r="214" spans="3:49" x14ac:dyDescent="0.2">
      <c r="C214" s="18">
        <f t="shared" si="7"/>
        <v>210</v>
      </c>
      <c r="D214" t="e">
        <f t="shared" ca="1" si="6"/>
        <v>#NAME?</v>
      </c>
      <c r="I214">
        <v>210</v>
      </c>
      <c r="J214">
        <v>0.10652173913043479</v>
      </c>
      <c r="K214" s="10">
        <v>7.7700000000000005E-2</v>
      </c>
      <c r="L214" s="10">
        <v>0.22399999999999998</v>
      </c>
      <c r="M214" s="10">
        <v>0.23699999999999999</v>
      </c>
      <c r="N214" s="10">
        <v>9.6800000000000011E-2</v>
      </c>
      <c r="O214" s="10">
        <v>9.5700000000000007E-2</v>
      </c>
      <c r="P214" s="10">
        <v>0.25219999999999998</v>
      </c>
      <c r="Q214" s="10">
        <v>0.255</v>
      </c>
      <c r="R214" s="10">
        <v>0.11</v>
      </c>
      <c r="S214" s="10">
        <v>0.125</v>
      </c>
      <c r="T214" s="10">
        <v>0.30300000000000005</v>
      </c>
      <c r="U214" s="10">
        <v>0.27900000000000003</v>
      </c>
      <c r="AU214" s="3"/>
      <c r="AV214" s="3"/>
      <c r="AW214" s="3"/>
    </row>
    <row r="215" spans="3:49" x14ac:dyDescent="0.2">
      <c r="C215" s="18">
        <f t="shared" si="7"/>
        <v>211</v>
      </c>
      <c r="D215" t="e">
        <f t="shared" ca="1" si="6"/>
        <v>#NAME?</v>
      </c>
      <c r="I215">
        <v>211</v>
      </c>
      <c r="J215">
        <v>0.10702898550724639</v>
      </c>
      <c r="K215" s="10">
        <v>7.8570000000000001E-2</v>
      </c>
      <c r="L215" s="10">
        <v>0.22539999999999999</v>
      </c>
      <c r="M215" s="10">
        <v>0.2387</v>
      </c>
      <c r="N215" s="10">
        <v>9.7680000000000003E-2</v>
      </c>
      <c r="O215" s="10">
        <v>9.6770000000000009E-2</v>
      </c>
      <c r="P215" s="10">
        <v>0.25391999999999998</v>
      </c>
      <c r="Q215" s="10">
        <v>0.25720000000000004</v>
      </c>
      <c r="R215" s="10">
        <v>0.111</v>
      </c>
      <c r="S215" s="10">
        <v>0.12640000000000001</v>
      </c>
      <c r="T215" s="10">
        <v>0.30530000000000002</v>
      </c>
      <c r="U215" s="10">
        <v>0.28189999999999998</v>
      </c>
      <c r="AU215" s="3"/>
      <c r="AV215" s="3"/>
      <c r="AW215" s="3"/>
    </row>
    <row r="216" spans="3:49" x14ac:dyDescent="0.2">
      <c r="C216" s="18">
        <f t="shared" si="7"/>
        <v>212</v>
      </c>
      <c r="D216" t="e">
        <f t="shared" ca="1" si="6"/>
        <v>#NAME?</v>
      </c>
      <c r="I216">
        <v>212</v>
      </c>
      <c r="J216">
        <v>0.10753623188405798</v>
      </c>
      <c r="K216" s="10">
        <v>7.9440000000000011E-2</v>
      </c>
      <c r="L216" s="10">
        <v>0.2268</v>
      </c>
      <c r="M216" s="10">
        <v>0.2404</v>
      </c>
      <c r="N216" s="10">
        <v>9.8560000000000009E-2</v>
      </c>
      <c r="O216" s="10">
        <v>9.784000000000001E-2</v>
      </c>
      <c r="P216" s="10">
        <v>0.25563999999999998</v>
      </c>
      <c r="Q216" s="10">
        <v>0.25940000000000002</v>
      </c>
      <c r="R216" s="10">
        <v>0.112</v>
      </c>
      <c r="S216" s="10">
        <v>0.1278</v>
      </c>
      <c r="T216" s="10">
        <v>0.30760000000000004</v>
      </c>
      <c r="U216" s="10">
        <v>0.2848</v>
      </c>
      <c r="AU216" s="3"/>
      <c r="AV216" s="3"/>
      <c r="AW216" s="3"/>
    </row>
    <row r="217" spans="3:49" x14ac:dyDescent="0.2">
      <c r="C217" s="18">
        <f t="shared" si="7"/>
        <v>213</v>
      </c>
      <c r="D217" t="e">
        <f t="shared" ca="1" si="6"/>
        <v>#NAME?</v>
      </c>
      <c r="I217">
        <v>213</v>
      </c>
      <c r="J217">
        <v>0.10804347826086957</v>
      </c>
      <c r="K217" s="10">
        <v>8.0310000000000006E-2</v>
      </c>
      <c r="L217" s="10">
        <v>0.22819999999999999</v>
      </c>
      <c r="M217" s="10">
        <v>0.24210000000000001</v>
      </c>
      <c r="N217" s="10">
        <v>9.9440000000000014E-2</v>
      </c>
      <c r="O217" s="10">
        <v>9.8910000000000012E-2</v>
      </c>
      <c r="P217" s="10">
        <v>0.25735999999999998</v>
      </c>
      <c r="Q217" s="10">
        <v>0.2616</v>
      </c>
      <c r="R217" s="10">
        <v>0.113</v>
      </c>
      <c r="S217" s="10">
        <v>0.12920000000000001</v>
      </c>
      <c r="T217" s="10">
        <v>0.30990000000000001</v>
      </c>
      <c r="U217" s="10">
        <v>0.28770000000000001</v>
      </c>
      <c r="AU217" s="3"/>
      <c r="AV217" s="3"/>
      <c r="AW217" s="3"/>
    </row>
    <row r="218" spans="3:49" x14ac:dyDescent="0.2">
      <c r="C218" s="18">
        <f t="shared" si="7"/>
        <v>214</v>
      </c>
      <c r="D218" t="e">
        <f t="shared" ca="1" si="6"/>
        <v>#NAME?</v>
      </c>
      <c r="I218">
        <v>214</v>
      </c>
      <c r="J218">
        <v>0.10855072463768117</v>
      </c>
      <c r="K218" s="10">
        <v>8.1180000000000002E-2</v>
      </c>
      <c r="L218" s="10">
        <v>0.2296</v>
      </c>
      <c r="M218" s="10">
        <v>0.24380000000000002</v>
      </c>
      <c r="N218" s="10">
        <v>0.10032000000000001</v>
      </c>
      <c r="O218" s="10">
        <v>9.9979999999999999E-2</v>
      </c>
      <c r="P218" s="10">
        <v>0.25907999999999998</v>
      </c>
      <c r="Q218" s="10">
        <v>0.26380000000000003</v>
      </c>
      <c r="R218" s="10">
        <v>0.114</v>
      </c>
      <c r="S218" s="10">
        <v>0.13059999999999999</v>
      </c>
      <c r="T218" s="10">
        <v>0.31220000000000003</v>
      </c>
      <c r="U218" s="10">
        <v>0.29060000000000002</v>
      </c>
      <c r="AU218" s="3"/>
      <c r="AV218" s="3"/>
      <c r="AW218" s="3"/>
    </row>
    <row r="219" spans="3:49" x14ac:dyDescent="0.2">
      <c r="C219" s="18">
        <f t="shared" si="7"/>
        <v>215</v>
      </c>
      <c r="D219" t="e">
        <f t="shared" ca="1" si="6"/>
        <v>#NAME?</v>
      </c>
      <c r="I219">
        <v>215</v>
      </c>
      <c r="J219">
        <v>0.10905797101449276</v>
      </c>
      <c r="K219" s="10">
        <v>8.2050000000000012E-2</v>
      </c>
      <c r="L219" s="10">
        <v>0.23099999999999998</v>
      </c>
      <c r="M219" s="10">
        <v>0.2455</v>
      </c>
      <c r="N219" s="10">
        <v>0.10120000000000001</v>
      </c>
      <c r="O219" s="10">
        <v>0.10105</v>
      </c>
      <c r="P219" s="10">
        <v>0.26079999999999998</v>
      </c>
      <c r="Q219" s="10">
        <v>0.26600000000000001</v>
      </c>
      <c r="R219" s="10">
        <v>0.115</v>
      </c>
      <c r="S219" s="10">
        <v>0.13200000000000001</v>
      </c>
      <c r="T219" s="10">
        <v>0.3145</v>
      </c>
      <c r="U219" s="10">
        <v>0.29349999999999998</v>
      </c>
      <c r="AU219" s="3"/>
      <c r="AV219" s="3"/>
      <c r="AW219" s="3"/>
    </row>
    <row r="220" spans="3:49" x14ac:dyDescent="0.2">
      <c r="C220" s="18">
        <f t="shared" si="7"/>
        <v>216</v>
      </c>
      <c r="D220" t="e">
        <f t="shared" ca="1" si="6"/>
        <v>#NAME?</v>
      </c>
      <c r="I220">
        <v>216</v>
      </c>
      <c r="J220">
        <v>0.10956521739130436</v>
      </c>
      <c r="K220" s="10">
        <v>8.2920000000000008E-2</v>
      </c>
      <c r="L220" s="10">
        <v>0.2324</v>
      </c>
      <c r="M220" s="10">
        <v>0.2472</v>
      </c>
      <c r="N220" s="10">
        <v>0.10208</v>
      </c>
      <c r="O220" s="10">
        <v>0.10212</v>
      </c>
      <c r="P220" s="10">
        <v>0.26251999999999998</v>
      </c>
      <c r="Q220" s="10">
        <v>0.26819999999999999</v>
      </c>
      <c r="R220" s="10">
        <v>0.11600000000000001</v>
      </c>
      <c r="S220" s="10">
        <v>0.13339999999999999</v>
      </c>
      <c r="T220" s="10">
        <v>0.31680000000000003</v>
      </c>
      <c r="U220" s="10">
        <v>0.2964</v>
      </c>
      <c r="AU220" s="3"/>
      <c r="AV220" s="3"/>
      <c r="AW220" s="3"/>
    </row>
    <row r="221" spans="3:49" x14ac:dyDescent="0.2">
      <c r="C221" s="18">
        <f t="shared" si="7"/>
        <v>217</v>
      </c>
      <c r="D221" t="e">
        <f t="shared" ca="1" si="6"/>
        <v>#NAME?</v>
      </c>
      <c r="I221">
        <v>217</v>
      </c>
      <c r="J221">
        <v>0.11007246376811596</v>
      </c>
      <c r="K221" s="10">
        <v>8.3790000000000003E-2</v>
      </c>
      <c r="L221" s="10">
        <v>0.23379999999999998</v>
      </c>
      <c r="M221" s="10">
        <v>0.24890000000000001</v>
      </c>
      <c r="N221" s="10">
        <v>0.10296000000000001</v>
      </c>
      <c r="O221" s="10">
        <v>0.10319</v>
      </c>
      <c r="P221" s="10">
        <v>0.26423999999999997</v>
      </c>
      <c r="Q221" s="10">
        <v>0.27040000000000003</v>
      </c>
      <c r="R221" s="10">
        <v>0.11700000000000001</v>
      </c>
      <c r="S221" s="10">
        <v>0.1348</v>
      </c>
      <c r="T221" s="10">
        <v>0.31910000000000005</v>
      </c>
      <c r="U221" s="10">
        <v>0.29930000000000001</v>
      </c>
      <c r="AU221" s="3"/>
      <c r="AV221" s="3"/>
      <c r="AW221" s="3"/>
    </row>
    <row r="222" spans="3:49" x14ac:dyDescent="0.2">
      <c r="C222" s="18">
        <f t="shared" si="7"/>
        <v>218</v>
      </c>
      <c r="D222" t="e">
        <f t="shared" ca="1" si="6"/>
        <v>#NAME?</v>
      </c>
      <c r="I222">
        <v>218</v>
      </c>
      <c r="J222">
        <v>0.11057971014492754</v>
      </c>
      <c r="K222" s="10">
        <v>8.4659999999999999E-2</v>
      </c>
      <c r="L222" s="10">
        <v>0.23519999999999999</v>
      </c>
      <c r="M222" s="10">
        <v>0.25059999999999999</v>
      </c>
      <c r="N222" s="10">
        <v>0.10384000000000002</v>
      </c>
      <c r="O222" s="10">
        <v>0.10426000000000001</v>
      </c>
      <c r="P222" s="10">
        <v>0.26595999999999997</v>
      </c>
      <c r="Q222" s="10">
        <v>0.27260000000000001</v>
      </c>
      <c r="R222" s="10">
        <v>0.11800000000000001</v>
      </c>
      <c r="S222" s="10">
        <v>0.13619999999999999</v>
      </c>
      <c r="T222" s="10">
        <v>0.32140000000000002</v>
      </c>
      <c r="U222" s="10">
        <v>0.30220000000000002</v>
      </c>
      <c r="AU222" s="3"/>
      <c r="AV222" s="3"/>
      <c r="AW222" s="3"/>
    </row>
    <row r="223" spans="3:49" x14ac:dyDescent="0.2">
      <c r="C223" s="18">
        <f t="shared" si="7"/>
        <v>219</v>
      </c>
      <c r="D223" t="e">
        <f t="shared" ca="1" si="6"/>
        <v>#NAME?</v>
      </c>
      <c r="I223">
        <v>219</v>
      </c>
      <c r="J223">
        <v>0.11108695652173914</v>
      </c>
      <c r="K223" s="10">
        <v>8.5530000000000009E-2</v>
      </c>
      <c r="L223" s="10">
        <v>0.23659999999999998</v>
      </c>
      <c r="M223" s="10">
        <v>0.25230000000000002</v>
      </c>
      <c r="N223" s="10">
        <v>0.10472000000000001</v>
      </c>
      <c r="O223" s="10">
        <v>0.10533000000000001</v>
      </c>
      <c r="P223" s="10">
        <v>0.26767999999999997</v>
      </c>
      <c r="Q223" s="10">
        <v>0.27479999999999999</v>
      </c>
      <c r="R223" s="10">
        <v>0.11900000000000001</v>
      </c>
      <c r="S223" s="10">
        <v>0.1376</v>
      </c>
      <c r="T223" s="10">
        <v>0.32370000000000004</v>
      </c>
      <c r="U223" s="10">
        <v>0.30509999999999998</v>
      </c>
      <c r="AU223" s="3"/>
      <c r="AV223" s="3"/>
      <c r="AW223" s="3"/>
    </row>
    <row r="224" spans="3:49" x14ac:dyDescent="0.2">
      <c r="C224" s="18">
        <f t="shared" si="7"/>
        <v>220</v>
      </c>
      <c r="D224" t="e">
        <f t="shared" ca="1" si="6"/>
        <v>#NAME?</v>
      </c>
      <c r="I224">
        <v>220</v>
      </c>
      <c r="J224">
        <v>0.11159420289855074</v>
      </c>
      <c r="K224" s="10">
        <v>8.6400000000000005E-2</v>
      </c>
      <c r="L224" s="10">
        <v>0.23799999999999999</v>
      </c>
      <c r="M224" s="10">
        <v>0.254</v>
      </c>
      <c r="N224" s="10">
        <v>0.10560000000000001</v>
      </c>
      <c r="O224" s="10">
        <v>0.10640000000000001</v>
      </c>
      <c r="P224" s="10">
        <v>0.26939999999999997</v>
      </c>
      <c r="Q224" s="10">
        <v>0.27700000000000002</v>
      </c>
      <c r="R224" s="10">
        <v>0.12000000000000001</v>
      </c>
      <c r="S224" s="10">
        <v>0.13900000000000001</v>
      </c>
      <c r="T224" s="10">
        <v>0.32600000000000001</v>
      </c>
      <c r="U224" s="10">
        <v>0.308</v>
      </c>
      <c r="AU224" s="3"/>
      <c r="AV224" s="3"/>
      <c r="AW224" s="3"/>
    </row>
    <row r="225" spans="3:49" x14ac:dyDescent="0.2">
      <c r="C225" s="18">
        <f t="shared" si="7"/>
        <v>221</v>
      </c>
      <c r="D225" t="e">
        <f t="shared" ca="1" si="6"/>
        <v>#NAME?</v>
      </c>
      <c r="I225">
        <v>221</v>
      </c>
      <c r="J225">
        <v>0.11210144927536234</v>
      </c>
      <c r="K225" s="10">
        <v>8.727E-2</v>
      </c>
      <c r="L225" s="10">
        <v>0.2394</v>
      </c>
      <c r="M225" s="10">
        <v>0.25569999999999998</v>
      </c>
      <c r="N225" s="10">
        <v>0.10648000000000001</v>
      </c>
      <c r="O225" s="10">
        <v>0.10747000000000001</v>
      </c>
      <c r="P225" s="10">
        <v>0.27111999999999997</v>
      </c>
      <c r="Q225" s="10">
        <v>0.2792</v>
      </c>
      <c r="R225" s="10">
        <v>0.12100000000000001</v>
      </c>
      <c r="S225" s="10">
        <v>0.1404</v>
      </c>
      <c r="T225" s="10">
        <v>0.32830000000000004</v>
      </c>
      <c r="U225" s="10">
        <v>0.31090000000000001</v>
      </c>
      <c r="AU225" s="3"/>
      <c r="AV225" s="3"/>
      <c r="AW225" s="3"/>
    </row>
    <row r="226" spans="3:49" x14ac:dyDescent="0.2">
      <c r="C226" s="18">
        <f t="shared" si="7"/>
        <v>222</v>
      </c>
      <c r="D226" t="e">
        <f t="shared" ca="1" si="6"/>
        <v>#NAME?</v>
      </c>
      <c r="I226">
        <v>222</v>
      </c>
      <c r="J226">
        <v>0.11260869565217392</v>
      </c>
      <c r="K226" s="10">
        <v>8.814000000000001E-2</v>
      </c>
      <c r="L226" s="10">
        <v>0.24079999999999999</v>
      </c>
      <c r="M226" s="10">
        <v>0.25740000000000002</v>
      </c>
      <c r="N226" s="10">
        <v>0.10736000000000001</v>
      </c>
      <c r="O226" s="10">
        <v>0.10854000000000001</v>
      </c>
      <c r="P226" s="10">
        <v>0.27283999999999997</v>
      </c>
      <c r="Q226" s="10">
        <v>0.28140000000000004</v>
      </c>
      <c r="R226" s="10">
        <v>0.12200000000000001</v>
      </c>
      <c r="S226" s="10">
        <v>0.14180000000000001</v>
      </c>
      <c r="T226" s="10">
        <v>0.3306</v>
      </c>
      <c r="U226" s="10">
        <v>0.31380000000000002</v>
      </c>
      <c r="AU226" s="3"/>
      <c r="AV226" s="3"/>
      <c r="AW226" s="3"/>
    </row>
    <row r="227" spans="3:49" x14ac:dyDescent="0.2">
      <c r="C227" s="18">
        <f t="shared" si="7"/>
        <v>223</v>
      </c>
      <c r="D227" t="e">
        <f t="shared" ca="1" si="6"/>
        <v>#NAME?</v>
      </c>
      <c r="I227">
        <v>223</v>
      </c>
      <c r="J227">
        <v>0.11311594202898552</v>
      </c>
      <c r="K227" s="10">
        <v>8.9010000000000006E-2</v>
      </c>
      <c r="L227" s="10">
        <v>0.2422</v>
      </c>
      <c r="M227" s="10">
        <v>0.2591</v>
      </c>
      <c r="N227" s="10">
        <v>0.10824000000000002</v>
      </c>
      <c r="O227" s="10">
        <v>0.10961</v>
      </c>
      <c r="P227" s="10">
        <v>0.27455999999999997</v>
      </c>
      <c r="Q227" s="10">
        <v>0.28360000000000002</v>
      </c>
      <c r="R227" s="10">
        <v>0.12300000000000001</v>
      </c>
      <c r="S227" s="10">
        <v>0.14319999999999999</v>
      </c>
      <c r="T227" s="10">
        <v>0.33290000000000003</v>
      </c>
      <c r="U227" s="10">
        <v>0.31669999999999998</v>
      </c>
      <c r="AU227" s="3"/>
      <c r="AV227" s="3"/>
      <c r="AW227" s="3"/>
    </row>
    <row r="228" spans="3:49" x14ac:dyDescent="0.2">
      <c r="C228" s="18">
        <f t="shared" si="7"/>
        <v>224</v>
      </c>
      <c r="D228" t="e">
        <f t="shared" ca="1" si="6"/>
        <v>#NAME?</v>
      </c>
      <c r="I228">
        <v>224</v>
      </c>
      <c r="J228">
        <v>0.11362318840579712</v>
      </c>
      <c r="K228" s="10">
        <v>8.9880000000000002E-2</v>
      </c>
      <c r="L228" s="10">
        <v>0.24359999999999998</v>
      </c>
      <c r="M228" s="10">
        <v>0.26080000000000003</v>
      </c>
      <c r="N228" s="10">
        <v>0.10912000000000001</v>
      </c>
      <c r="O228" s="10">
        <v>0.11068</v>
      </c>
      <c r="P228" s="10">
        <v>0.27627999999999997</v>
      </c>
      <c r="Q228" s="10">
        <v>0.2858</v>
      </c>
      <c r="R228" s="10">
        <v>0.12400000000000001</v>
      </c>
      <c r="S228" s="10">
        <v>0.14460000000000001</v>
      </c>
      <c r="T228" s="10">
        <v>0.3352</v>
      </c>
      <c r="U228" s="10">
        <v>0.3196</v>
      </c>
      <c r="AU228" s="3"/>
      <c r="AV228" s="3"/>
      <c r="AW228" s="3"/>
    </row>
    <row r="229" spans="3:49" x14ac:dyDescent="0.2">
      <c r="C229" s="18">
        <f t="shared" si="7"/>
        <v>225</v>
      </c>
      <c r="D229" t="e">
        <f t="shared" ca="1" si="6"/>
        <v>#NAME?</v>
      </c>
      <c r="I229">
        <v>225</v>
      </c>
      <c r="J229">
        <v>0.1141304347826087</v>
      </c>
      <c r="K229" s="10">
        <v>9.0749999999999997E-2</v>
      </c>
      <c r="L229" s="10">
        <v>0.245</v>
      </c>
      <c r="M229" s="10">
        <v>0.26250000000000001</v>
      </c>
      <c r="N229" s="10">
        <v>0.11000000000000001</v>
      </c>
      <c r="O229" s="10">
        <v>0.11175</v>
      </c>
      <c r="P229" s="10">
        <v>0.27799999999999997</v>
      </c>
      <c r="Q229" s="10">
        <v>0.28800000000000003</v>
      </c>
      <c r="R229" s="10">
        <v>0.125</v>
      </c>
      <c r="S229" s="10">
        <v>0.14599999999999999</v>
      </c>
      <c r="T229" s="10">
        <v>0.33750000000000002</v>
      </c>
      <c r="U229" s="10">
        <v>0.32250000000000001</v>
      </c>
      <c r="AU229" s="3"/>
      <c r="AV229" s="3"/>
      <c r="AW229" s="3"/>
    </row>
    <row r="230" spans="3:49" x14ac:dyDescent="0.2">
      <c r="C230" s="18">
        <f t="shared" si="7"/>
        <v>226</v>
      </c>
      <c r="D230" t="e">
        <f t="shared" ca="1" si="6"/>
        <v>#NAME?</v>
      </c>
      <c r="I230">
        <v>226</v>
      </c>
      <c r="J230">
        <v>0.1146376811594203</v>
      </c>
      <c r="K230" s="10">
        <v>9.1620000000000007E-2</v>
      </c>
      <c r="L230" s="10">
        <v>0.24639999999999998</v>
      </c>
      <c r="M230" s="10">
        <v>0.26419999999999999</v>
      </c>
      <c r="N230" s="10">
        <v>0.11088000000000001</v>
      </c>
      <c r="O230" s="10">
        <v>0.11282</v>
      </c>
      <c r="P230" s="10">
        <v>0.27971999999999997</v>
      </c>
      <c r="Q230" s="10">
        <v>0.29020000000000001</v>
      </c>
      <c r="R230" s="10">
        <v>0.126</v>
      </c>
      <c r="S230" s="10">
        <v>0.1474</v>
      </c>
      <c r="T230" s="10">
        <v>0.33980000000000005</v>
      </c>
      <c r="U230" s="10">
        <v>0.32540000000000002</v>
      </c>
      <c r="AU230" s="3"/>
      <c r="AV230" s="3"/>
      <c r="AW230" s="3"/>
    </row>
    <row r="231" spans="3:49" x14ac:dyDescent="0.2">
      <c r="C231" s="18">
        <f t="shared" si="7"/>
        <v>227</v>
      </c>
      <c r="D231" t="e">
        <f t="shared" ca="1" si="6"/>
        <v>#NAME?</v>
      </c>
      <c r="I231">
        <v>227</v>
      </c>
      <c r="J231">
        <v>0.1151449275362319</v>
      </c>
      <c r="K231" s="10">
        <v>9.2490000000000003E-2</v>
      </c>
      <c r="L231" s="10">
        <v>0.24779999999999999</v>
      </c>
      <c r="M231" s="10">
        <v>0.26590000000000003</v>
      </c>
      <c r="N231" s="10">
        <v>0.11176000000000001</v>
      </c>
      <c r="O231" s="10">
        <v>0.11389000000000001</v>
      </c>
      <c r="P231" s="10">
        <v>0.28143999999999997</v>
      </c>
      <c r="Q231" s="10">
        <v>0.29239999999999999</v>
      </c>
      <c r="R231" s="10">
        <v>0.127</v>
      </c>
      <c r="S231" s="10">
        <v>0.14879999999999999</v>
      </c>
      <c r="T231" s="10">
        <v>0.34210000000000002</v>
      </c>
      <c r="U231" s="10">
        <v>0.32830000000000004</v>
      </c>
      <c r="AU231" s="3"/>
      <c r="AV231" s="3"/>
      <c r="AW231" s="3"/>
    </row>
    <row r="232" spans="3:49" x14ac:dyDescent="0.2">
      <c r="C232" s="18">
        <f t="shared" si="7"/>
        <v>228</v>
      </c>
      <c r="D232" t="e">
        <f t="shared" ca="1" si="6"/>
        <v>#NAME?</v>
      </c>
      <c r="I232">
        <v>228</v>
      </c>
      <c r="J232">
        <v>0.11565217391304349</v>
      </c>
      <c r="K232" s="10">
        <v>9.3359999999999999E-2</v>
      </c>
      <c r="L232" s="10">
        <v>0.24919999999999998</v>
      </c>
      <c r="M232" s="10">
        <v>0.2676</v>
      </c>
      <c r="N232" s="10">
        <v>0.11264000000000002</v>
      </c>
      <c r="O232" s="10">
        <v>0.11496000000000001</v>
      </c>
      <c r="P232" s="10">
        <v>0.28315999999999997</v>
      </c>
      <c r="Q232" s="10">
        <v>0.29460000000000003</v>
      </c>
      <c r="R232" s="10">
        <v>0.128</v>
      </c>
      <c r="S232" s="10">
        <v>0.1502</v>
      </c>
      <c r="T232" s="10">
        <v>0.34440000000000004</v>
      </c>
      <c r="U232" s="10">
        <v>0.33119999999999999</v>
      </c>
      <c r="AU232" s="3"/>
      <c r="AV232" s="3"/>
      <c r="AW232" s="3"/>
    </row>
    <row r="233" spans="3:49" x14ac:dyDescent="0.2">
      <c r="C233" s="18">
        <f t="shared" si="7"/>
        <v>229</v>
      </c>
      <c r="D233" t="e">
        <f t="shared" ca="1" si="6"/>
        <v>#NAME?</v>
      </c>
      <c r="I233">
        <v>229</v>
      </c>
      <c r="J233">
        <v>0.11615942028985508</v>
      </c>
      <c r="K233" s="10">
        <v>9.4230000000000008E-2</v>
      </c>
      <c r="L233" s="10">
        <v>0.25059999999999999</v>
      </c>
      <c r="M233" s="10">
        <v>0.26929999999999998</v>
      </c>
      <c r="N233" s="10">
        <v>0.11352000000000001</v>
      </c>
      <c r="O233" s="10">
        <v>0.11603000000000001</v>
      </c>
      <c r="P233" s="10">
        <v>0.28487999999999997</v>
      </c>
      <c r="Q233" s="10">
        <v>0.29680000000000001</v>
      </c>
      <c r="R233" s="10">
        <v>0.129</v>
      </c>
      <c r="S233" s="10">
        <v>0.15160000000000001</v>
      </c>
      <c r="T233" s="10">
        <v>0.34670000000000001</v>
      </c>
      <c r="U233" s="10">
        <v>0.33410000000000001</v>
      </c>
      <c r="AU233" s="3"/>
      <c r="AV233" s="3"/>
      <c r="AW233" s="3"/>
    </row>
    <row r="234" spans="3:49" x14ac:dyDescent="0.2">
      <c r="C234" s="18">
        <f t="shared" si="7"/>
        <v>230</v>
      </c>
      <c r="D234" t="e">
        <f t="shared" ca="1" si="6"/>
        <v>#NAME?</v>
      </c>
      <c r="I234">
        <v>230</v>
      </c>
      <c r="J234">
        <v>0.11666666666666668</v>
      </c>
      <c r="K234" s="10">
        <v>9.5100000000000004E-2</v>
      </c>
      <c r="L234" s="10">
        <v>0.252</v>
      </c>
      <c r="M234" s="10">
        <v>0.27100000000000002</v>
      </c>
      <c r="N234" s="10">
        <v>0.11440000000000002</v>
      </c>
      <c r="O234" s="10">
        <v>0.11710000000000001</v>
      </c>
      <c r="P234" s="10">
        <v>0.28659999999999997</v>
      </c>
      <c r="Q234" s="10">
        <v>0.29899999999999999</v>
      </c>
      <c r="R234" s="10">
        <v>0.13</v>
      </c>
      <c r="S234" s="10">
        <v>0.153</v>
      </c>
      <c r="T234" s="10">
        <v>0.34900000000000003</v>
      </c>
      <c r="U234" s="10">
        <v>0.33700000000000002</v>
      </c>
      <c r="AU234" s="3"/>
      <c r="AV234" s="3"/>
      <c r="AW234" s="3"/>
    </row>
    <row r="235" spans="3:49" x14ac:dyDescent="0.2">
      <c r="C235" s="18">
        <f t="shared" si="7"/>
        <v>231</v>
      </c>
      <c r="D235" t="e">
        <f t="shared" ca="1" si="6"/>
        <v>#NAME?</v>
      </c>
      <c r="I235">
        <v>231</v>
      </c>
      <c r="J235">
        <v>0.11717391304347827</v>
      </c>
      <c r="K235" s="10">
        <v>9.597E-2</v>
      </c>
      <c r="L235" s="10">
        <v>0.25340000000000001</v>
      </c>
      <c r="M235" s="10">
        <v>0.2727</v>
      </c>
      <c r="N235" s="10">
        <v>0.11528000000000001</v>
      </c>
      <c r="O235" s="10">
        <v>0.11817000000000001</v>
      </c>
      <c r="P235" s="10">
        <v>0.28831999999999997</v>
      </c>
      <c r="Q235" s="10">
        <v>0.30120000000000002</v>
      </c>
      <c r="R235" s="10">
        <v>0.13100000000000001</v>
      </c>
      <c r="S235" s="10">
        <v>0.15440000000000001</v>
      </c>
      <c r="T235" s="10">
        <v>0.3513</v>
      </c>
      <c r="U235" s="10">
        <v>0.33990000000000004</v>
      </c>
      <c r="AU235" s="3"/>
      <c r="AV235" s="3"/>
      <c r="AW235" s="3"/>
    </row>
    <row r="236" spans="3:49" x14ac:dyDescent="0.2">
      <c r="C236" s="18">
        <f t="shared" si="7"/>
        <v>232</v>
      </c>
      <c r="D236" t="e">
        <f t="shared" ca="1" si="6"/>
        <v>#NAME?</v>
      </c>
      <c r="I236">
        <v>232</v>
      </c>
      <c r="J236">
        <v>0.11768115942028987</v>
      </c>
      <c r="K236" s="10">
        <v>9.6840000000000009E-2</v>
      </c>
      <c r="L236" s="10">
        <v>0.25479999999999997</v>
      </c>
      <c r="M236" s="10">
        <v>0.27439999999999998</v>
      </c>
      <c r="N236" s="10">
        <v>0.11616000000000001</v>
      </c>
      <c r="O236" s="10">
        <v>0.11924</v>
      </c>
      <c r="P236" s="10">
        <v>0.29003999999999996</v>
      </c>
      <c r="Q236" s="10">
        <v>0.3034</v>
      </c>
      <c r="R236" s="10">
        <v>0.13200000000000001</v>
      </c>
      <c r="S236" s="10">
        <v>0.15579999999999999</v>
      </c>
      <c r="T236" s="10">
        <v>0.35360000000000003</v>
      </c>
      <c r="U236" s="10">
        <v>0.34279999999999999</v>
      </c>
      <c r="AU236" s="3"/>
      <c r="AV236" s="3"/>
      <c r="AW236" s="3"/>
    </row>
    <row r="237" spans="3:49" x14ac:dyDescent="0.2">
      <c r="C237" s="18">
        <f t="shared" si="7"/>
        <v>233</v>
      </c>
      <c r="D237" t="e">
        <f t="shared" ca="1" si="6"/>
        <v>#NAME?</v>
      </c>
      <c r="I237">
        <v>233</v>
      </c>
      <c r="J237">
        <v>0.11818840579710146</v>
      </c>
      <c r="K237" s="10">
        <v>9.7710000000000005E-2</v>
      </c>
      <c r="L237" s="10">
        <v>0.25619999999999998</v>
      </c>
      <c r="M237" s="10">
        <v>0.27610000000000001</v>
      </c>
      <c r="N237" s="10">
        <v>0.11704000000000001</v>
      </c>
      <c r="O237" s="10">
        <v>0.12031</v>
      </c>
      <c r="P237" s="10">
        <v>0.29175999999999996</v>
      </c>
      <c r="Q237" s="10">
        <v>0.30560000000000004</v>
      </c>
      <c r="R237" s="10">
        <v>0.13300000000000001</v>
      </c>
      <c r="S237" s="10">
        <v>0.15720000000000001</v>
      </c>
      <c r="T237" s="10">
        <v>0.35589999999999999</v>
      </c>
      <c r="U237" s="10">
        <v>0.34570000000000001</v>
      </c>
      <c r="AU237" s="3"/>
      <c r="AV237" s="3"/>
      <c r="AW237" s="3"/>
    </row>
    <row r="238" spans="3:49" x14ac:dyDescent="0.2">
      <c r="C238" s="18">
        <f t="shared" si="7"/>
        <v>234</v>
      </c>
      <c r="D238" t="e">
        <f t="shared" ca="1" si="6"/>
        <v>#NAME?</v>
      </c>
      <c r="I238">
        <v>234</v>
      </c>
      <c r="J238">
        <v>0.11869565217391305</v>
      </c>
      <c r="K238" s="10">
        <v>9.8580000000000001E-2</v>
      </c>
      <c r="L238" s="10">
        <v>0.2576</v>
      </c>
      <c r="M238" s="10">
        <v>0.27779999999999999</v>
      </c>
      <c r="N238" s="10">
        <v>0.11792000000000001</v>
      </c>
      <c r="O238" s="10">
        <v>0.12138</v>
      </c>
      <c r="P238" s="10">
        <v>0.29347999999999996</v>
      </c>
      <c r="Q238" s="10">
        <v>0.30780000000000002</v>
      </c>
      <c r="R238" s="10">
        <v>0.13400000000000001</v>
      </c>
      <c r="S238" s="10">
        <v>0.15859999999999999</v>
      </c>
      <c r="T238" s="10">
        <v>0.35820000000000002</v>
      </c>
      <c r="U238" s="10">
        <v>0.34860000000000002</v>
      </c>
      <c r="AU238" s="3"/>
      <c r="AV238" s="3"/>
      <c r="AW238" s="3"/>
    </row>
    <row r="239" spans="3:49" x14ac:dyDescent="0.2">
      <c r="C239" s="18">
        <f t="shared" si="7"/>
        <v>235</v>
      </c>
      <c r="D239" t="e">
        <f t="shared" ca="1" si="6"/>
        <v>#NAME?</v>
      </c>
      <c r="I239">
        <v>235</v>
      </c>
      <c r="J239">
        <v>0.11920289855072465</v>
      </c>
      <c r="K239" s="10">
        <v>9.9450000000000011E-2</v>
      </c>
      <c r="L239" s="10">
        <v>0.25900000000000001</v>
      </c>
      <c r="M239" s="10">
        <v>0.27950000000000003</v>
      </c>
      <c r="N239" s="10">
        <v>0.11880000000000002</v>
      </c>
      <c r="O239" s="10">
        <v>0.12245</v>
      </c>
      <c r="P239" s="10">
        <v>0.29519999999999996</v>
      </c>
      <c r="Q239" s="10">
        <v>0.31</v>
      </c>
      <c r="R239" s="10">
        <v>0.13500000000000001</v>
      </c>
      <c r="S239" s="10">
        <v>0.16</v>
      </c>
      <c r="T239" s="10">
        <v>0.36050000000000004</v>
      </c>
      <c r="U239" s="10">
        <v>0.35150000000000003</v>
      </c>
      <c r="AU239" s="3"/>
      <c r="AV239" s="3"/>
      <c r="AW239" s="3"/>
    </row>
    <row r="240" spans="3:49" x14ac:dyDescent="0.2">
      <c r="C240" s="18">
        <f t="shared" si="7"/>
        <v>236</v>
      </c>
      <c r="D240" t="e">
        <f t="shared" ca="1" si="6"/>
        <v>#NAME?</v>
      </c>
      <c r="I240">
        <v>236</v>
      </c>
      <c r="J240">
        <v>0.11971014492753625</v>
      </c>
      <c r="K240" s="10">
        <v>0.10032000000000001</v>
      </c>
      <c r="L240" s="10">
        <v>0.26039999999999996</v>
      </c>
      <c r="M240" s="10">
        <v>0.28120000000000001</v>
      </c>
      <c r="N240" s="10">
        <v>0.11968000000000001</v>
      </c>
      <c r="O240" s="10">
        <v>0.12352</v>
      </c>
      <c r="P240" s="10">
        <v>0.29691999999999996</v>
      </c>
      <c r="Q240" s="10">
        <v>0.31220000000000003</v>
      </c>
      <c r="R240" s="10">
        <v>0.13600000000000001</v>
      </c>
      <c r="S240" s="10">
        <v>0.16139999999999999</v>
      </c>
      <c r="T240" s="10">
        <v>0.36280000000000001</v>
      </c>
      <c r="U240" s="10">
        <v>0.35439999999999999</v>
      </c>
      <c r="AU240" s="3"/>
      <c r="AV240" s="3"/>
      <c r="AW240" s="3"/>
    </row>
    <row r="241" spans="3:50" x14ac:dyDescent="0.2">
      <c r="C241" s="18">
        <f t="shared" si="7"/>
        <v>237</v>
      </c>
      <c r="D241" t="e">
        <f t="shared" ca="1" si="6"/>
        <v>#NAME?</v>
      </c>
      <c r="I241">
        <v>237</v>
      </c>
      <c r="J241">
        <v>0.12021739130434783</v>
      </c>
      <c r="K241" s="10">
        <v>0.10119</v>
      </c>
      <c r="L241" s="10">
        <v>0.26179999999999998</v>
      </c>
      <c r="M241" s="10">
        <v>0.28289999999999998</v>
      </c>
      <c r="N241" s="10">
        <v>0.12056000000000001</v>
      </c>
      <c r="O241" s="10">
        <v>0.12459000000000001</v>
      </c>
      <c r="P241" s="10">
        <v>0.29863999999999996</v>
      </c>
      <c r="Q241" s="10">
        <v>0.31440000000000001</v>
      </c>
      <c r="R241" s="10">
        <v>0.13700000000000001</v>
      </c>
      <c r="S241" s="10">
        <v>0.1628</v>
      </c>
      <c r="T241" s="10">
        <v>0.36510000000000004</v>
      </c>
      <c r="U241" s="10">
        <v>0.35730000000000001</v>
      </c>
      <c r="AU241" s="3"/>
      <c r="AV241" s="3"/>
      <c r="AW241" s="3"/>
    </row>
    <row r="242" spans="3:50" x14ac:dyDescent="0.2">
      <c r="C242" s="18">
        <f t="shared" si="7"/>
        <v>238</v>
      </c>
      <c r="D242" t="e">
        <f t="shared" ca="1" si="6"/>
        <v>#NAME?</v>
      </c>
      <c r="I242">
        <v>238</v>
      </c>
      <c r="J242">
        <v>0.12072463768115943</v>
      </c>
      <c r="K242" s="10">
        <v>0.10206</v>
      </c>
      <c r="L242" s="10">
        <v>0.26319999999999999</v>
      </c>
      <c r="M242" s="10">
        <v>0.28460000000000002</v>
      </c>
      <c r="N242" s="10">
        <v>0.12144000000000001</v>
      </c>
      <c r="O242" s="10">
        <v>0.12565999999999999</v>
      </c>
      <c r="P242" s="10">
        <v>0.30035999999999996</v>
      </c>
      <c r="Q242" s="10">
        <v>0.31659999999999999</v>
      </c>
      <c r="R242" s="10">
        <v>0.13800000000000001</v>
      </c>
      <c r="S242" s="10">
        <v>0.16420000000000001</v>
      </c>
      <c r="T242" s="10">
        <v>0.3674</v>
      </c>
      <c r="U242" s="10">
        <v>0.36020000000000002</v>
      </c>
      <c r="AU242" s="3"/>
      <c r="AV242" s="3"/>
      <c r="AW242" s="3"/>
    </row>
    <row r="243" spans="3:50" x14ac:dyDescent="0.2">
      <c r="C243" s="18">
        <f t="shared" si="7"/>
        <v>239</v>
      </c>
      <c r="D243" t="e">
        <f t="shared" ca="1" si="6"/>
        <v>#NAME?</v>
      </c>
      <c r="I243">
        <v>239</v>
      </c>
      <c r="J243">
        <v>0.12123188405797103</v>
      </c>
      <c r="K243" s="10">
        <v>0.10293000000000001</v>
      </c>
      <c r="L243" s="10">
        <v>0.2646</v>
      </c>
      <c r="M243" s="10">
        <v>0.2863</v>
      </c>
      <c r="N243" s="10">
        <v>0.12232000000000001</v>
      </c>
      <c r="O243" s="10">
        <v>0.12673000000000001</v>
      </c>
      <c r="P243" s="10">
        <v>0.30207999999999996</v>
      </c>
      <c r="Q243" s="10">
        <v>0.31880000000000003</v>
      </c>
      <c r="R243" s="10">
        <v>0.13900000000000001</v>
      </c>
      <c r="S243" s="10">
        <v>0.1656</v>
      </c>
      <c r="T243" s="10">
        <v>0.36970000000000003</v>
      </c>
      <c r="U243" s="10">
        <v>0.36310000000000003</v>
      </c>
      <c r="AU243" s="3"/>
      <c r="AV243" s="3"/>
      <c r="AW243" s="3"/>
    </row>
    <row r="244" spans="3:50" x14ac:dyDescent="0.2">
      <c r="C244" s="18">
        <f t="shared" si="7"/>
        <v>240</v>
      </c>
      <c r="D244" t="e">
        <f t="shared" ca="1" si="6"/>
        <v>#NAME?</v>
      </c>
      <c r="I244">
        <v>240</v>
      </c>
      <c r="J244">
        <v>0.12173913043478261</v>
      </c>
      <c r="K244" s="10">
        <v>0.1038</v>
      </c>
      <c r="L244" s="10">
        <v>0.26600000000000001</v>
      </c>
      <c r="M244" s="10">
        <v>0.28800000000000003</v>
      </c>
      <c r="N244" s="10">
        <v>0.12320000000000002</v>
      </c>
      <c r="O244" s="10">
        <v>0.1278</v>
      </c>
      <c r="P244" s="10">
        <v>0.30379999999999996</v>
      </c>
      <c r="Q244" s="10">
        <v>0.32100000000000001</v>
      </c>
      <c r="R244" s="10">
        <v>0.14000000000000001</v>
      </c>
      <c r="S244" s="10">
        <v>0.16700000000000001</v>
      </c>
      <c r="T244" s="10">
        <v>0.372</v>
      </c>
      <c r="U244" s="10">
        <v>0.36599999999999999</v>
      </c>
      <c r="AU244" s="3"/>
      <c r="AV244" s="3"/>
      <c r="AW244" s="3"/>
    </row>
    <row r="245" spans="3:50" x14ac:dyDescent="0.2">
      <c r="C245" s="18">
        <f t="shared" si="7"/>
        <v>241</v>
      </c>
      <c r="D245" t="e">
        <f t="shared" ca="1" si="6"/>
        <v>#NAME?</v>
      </c>
      <c r="I245">
        <v>241</v>
      </c>
      <c r="J245">
        <v>0.12224637681159421</v>
      </c>
      <c r="K245" s="10">
        <v>0.10467</v>
      </c>
      <c r="L245" s="10">
        <v>0.26739999999999997</v>
      </c>
      <c r="M245" s="10">
        <v>0.28970000000000001</v>
      </c>
      <c r="N245" s="10">
        <v>0.12408000000000001</v>
      </c>
      <c r="O245" s="10">
        <v>0.12887000000000001</v>
      </c>
      <c r="P245" s="10">
        <v>0.30551999999999996</v>
      </c>
      <c r="Q245" s="10">
        <v>0.32319999999999999</v>
      </c>
      <c r="R245" s="10">
        <v>0.14100000000000001</v>
      </c>
      <c r="S245" s="10">
        <v>0.16839999999999999</v>
      </c>
      <c r="T245" s="10">
        <v>0.37430000000000002</v>
      </c>
      <c r="U245" s="10">
        <v>0.36890000000000001</v>
      </c>
      <c r="AU245" s="3"/>
      <c r="AV245" s="3"/>
      <c r="AW245" s="3"/>
      <c r="AX245" s="3"/>
    </row>
    <row r="246" spans="3:50" x14ac:dyDescent="0.2">
      <c r="C246" s="18">
        <f t="shared" si="7"/>
        <v>242</v>
      </c>
      <c r="D246" t="e">
        <f t="shared" ca="1" si="6"/>
        <v>#NAME?</v>
      </c>
      <c r="I246">
        <v>242</v>
      </c>
      <c r="J246">
        <v>0.12275362318840581</v>
      </c>
      <c r="K246" s="10">
        <v>0.10554000000000001</v>
      </c>
      <c r="L246" s="10">
        <v>0.26879999999999998</v>
      </c>
      <c r="M246" s="10">
        <v>0.29139999999999999</v>
      </c>
      <c r="N246" s="10">
        <v>0.12496000000000002</v>
      </c>
      <c r="O246" s="10">
        <v>0.12994</v>
      </c>
      <c r="P246" s="10">
        <v>0.30723999999999996</v>
      </c>
      <c r="Q246" s="10">
        <v>0.32540000000000002</v>
      </c>
      <c r="R246" s="10">
        <v>0.14200000000000002</v>
      </c>
      <c r="S246" s="10">
        <v>0.16980000000000001</v>
      </c>
      <c r="T246" s="10">
        <v>0.37660000000000005</v>
      </c>
      <c r="U246" s="10">
        <v>0.37180000000000002</v>
      </c>
      <c r="AU246" s="3"/>
      <c r="AV246" s="3"/>
      <c r="AW246" s="3"/>
      <c r="AX246" s="3"/>
    </row>
    <row r="247" spans="3:50" x14ac:dyDescent="0.2">
      <c r="C247" s="18">
        <f t="shared" si="7"/>
        <v>243</v>
      </c>
      <c r="D247" t="e">
        <f t="shared" ca="1" si="6"/>
        <v>#NAME?</v>
      </c>
      <c r="I247">
        <v>243</v>
      </c>
      <c r="J247">
        <v>0.12326086956521741</v>
      </c>
      <c r="K247" s="10">
        <v>0.10641</v>
      </c>
      <c r="L247" s="10">
        <v>0.2702</v>
      </c>
      <c r="M247" s="10">
        <v>0.29310000000000003</v>
      </c>
      <c r="N247" s="10">
        <v>0.12584000000000001</v>
      </c>
      <c r="O247" s="10">
        <v>0.13101000000000002</v>
      </c>
      <c r="P247" s="10">
        <v>0.30895999999999996</v>
      </c>
      <c r="Q247" s="10">
        <v>0.3276</v>
      </c>
      <c r="R247" s="10">
        <v>0.14300000000000002</v>
      </c>
      <c r="S247" s="10">
        <v>0.17119999999999999</v>
      </c>
      <c r="T247" s="10">
        <v>0.37890000000000001</v>
      </c>
      <c r="U247" s="10">
        <v>0.37470000000000003</v>
      </c>
      <c r="AU247" s="3"/>
      <c r="AV247" s="3"/>
      <c r="AW247" s="3"/>
      <c r="AX247" s="3"/>
    </row>
    <row r="248" spans="3:50" x14ac:dyDescent="0.2">
      <c r="C248" s="18">
        <f t="shared" si="7"/>
        <v>244</v>
      </c>
      <c r="D248" t="e">
        <f t="shared" ca="1" si="6"/>
        <v>#NAME?</v>
      </c>
      <c r="I248">
        <v>244</v>
      </c>
      <c r="J248">
        <v>0.12376811594202899</v>
      </c>
      <c r="K248" s="10">
        <v>0.10728</v>
      </c>
      <c r="L248" s="10">
        <v>0.27160000000000001</v>
      </c>
      <c r="M248" s="10">
        <v>0.29480000000000001</v>
      </c>
      <c r="N248" s="10">
        <v>0.12672</v>
      </c>
      <c r="O248" s="10">
        <v>0.13208</v>
      </c>
      <c r="P248" s="10">
        <v>0.31067999999999996</v>
      </c>
      <c r="Q248" s="10">
        <v>0.32980000000000004</v>
      </c>
      <c r="R248" s="10">
        <v>0.14400000000000002</v>
      </c>
      <c r="S248" s="10">
        <v>0.1726</v>
      </c>
      <c r="T248" s="10">
        <v>0.38120000000000004</v>
      </c>
      <c r="U248" s="10">
        <v>0.37759999999999999</v>
      </c>
      <c r="AU248" s="3"/>
      <c r="AV248" s="3"/>
      <c r="AW248" s="3"/>
      <c r="AX248" s="3"/>
    </row>
    <row r="249" spans="3:50" x14ac:dyDescent="0.2">
      <c r="C249" s="18">
        <f t="shared" si="7"/>
        <v>245</v>
      </c>
      <c r="D249" t="e">
        <f t="shared" ca="1" si="6"/>
        <v>#NAME?</v>
      </c>
      <c r="I249">
        <v>245</v>
      </c>
      <c r="J249">
        <v>0.12427536231884059</v>
      </c>
      <c r="K249" s="10">
        <v>0.10815</v>
      </c>
      <c r="L249" s="10">
        <v>0.27299999999999996</v>
      </c>
      <c r="M249" s="10">
        <v>0.29649999999999999</v>
      </c>
      <c r="N249" s="10">
        <v>0.12760000000000002</v>
      </c>
      <c r="O249" s="10">
        <v>0.13315000000000002</v>
      </c>
      <c r="P249" s="10">
        <v>0.31239999999999996</v>
      </c>
      <c r="Q249" s="10">
        <v>0.33200000000000002</v>
      </c>
      <c r="R249" s="10">
        <v>0.14500000000000002</v>
      </c>
      <c r="S249" s="10">
        <v>0.17399999999999999</v>
      </c>
      <c r="T249" s="10">
        <v>0.38350000000000001</v>
      </c>
      <c r="U249" s="10">
        <v>0.3805</v>
      </c>
      <c r="AU249" s="3"/>
      <c r="AV249" s="3"/>
      <c r="AW249" s="3"/>
      <c r="AX249" s="3"/>
    </row>
    <row r="250" spans="3:50" x14ac:dyDescent="0.2">
      <c r="C250" s="18">
        <f t="shared" si="7"/>
        <v>246</v>
      </c>
      <c r="D250" t="e">
        <f t="shared" ca="1" si="6"/>
        <v>#NAME?</v>
      </c>
      <c r="I250">
        <v>246</v>
      </c>
      <c r="J250">
        <v>0.12478260869565219</v>
      </c>
      <c r="K250" s="10">
        <v>0.10902000000000001</v>
      </c>
      <c r="L250" s="10">
        <v>0.27439999999999998</v>
      </c>
      <c r="M250" s="10">
        <v>0.29820000000000002</v>
      </c>
      <c r="N250" s="10">
        <v>0.12848000000000001</v>
      </c>
      <c r="O250" s="10">
        <v>0.13422000000000001</v>
      </c>
      <c r="P250" s="10">
        <v>0.31411999999999995</v>
      </c>
      <c r="Q250" s="10">
        <v>0.3342</v>
      </c>
      <c r="R250" s="10">
        <v>0.14600000000000002</v>
      </c>
      <c r="S250" s="10">
        <v>0.1754</v>
      </c>
      <c r="T250" s="10">
        <v>0.38580000000000003</v>
      </c>
      <c r="U250" s="10">
        <v>0.38340000000000002</v>
      </c>
      <c r="AU250" s="3"/>
      <c r="AV250" s="3"/>
      <c r="AW250" s="3"/>
      <c r="AX250" s="3"/>
    </row>
    <row r="251" spans="3:50" x14ac:dyDescent="0.2">
      <c r="C251" s="18">
        <f t="shared" si="7"/>
        <v>247</v>
      </c>
      <c r="D251" t="e">
        <f t="shared" ca="1" si="6"/>
        <v>#NAME?</v>
      </c>
      <c r="I251">
        <v>247</v>
      </c>
      <c r="J251">
        <v>0.12528985507246379</v>
      </c>
      <c r="K251" s="10">
        <v>0.10989</v>
      </c>
      <c r="L251" s="10">
        <v>0.27579999999999999</v>
      </c>
      <c r="M251" s="10">
        <v>0.2999</v>
      </c>
      <c r="N251" s="10">
        <v>0.12936</v>
      </c>
      <c r="O251" s="10">
        <v>0.13528999999999999</v>
      </c>
      <c r="P251" s="10">
        <v>0.31583999999999995</v>
      </c>
      <c r="Q251" s="10">
        <v>0.33640000000000003</v>
      </c>
      <c r="R251" s="10">
        <v>0.14700000000000002</v>
      </c>
      <c r="S251" s="10">
        <v>0.17680000000000001</v>
      </c>
      <c r="T251" s="10">
        <v>0.3881</v>
      </c>
      <c r="U251" s="10">
        <v>0.38630000000000003</v>
      </c>
      <c r="AU251" s="3"/>
      <c r="AV251" s="3"/>
      <c r="AW251" s="3"/>
      <c r="AX251" s="3"/>
    </row>
    <row r="252" spans="3:50" x14ac:dyDescent="0.2">
      <c r="C252" s="18">
        <f t="shared" si="7"/>
        <v>248</v>
      </c>
      <c r="D252" t="e">
        <f t="shared" ca="1" si="6"/>
        <v>#NAME?</v>
      </c>
      <c r="I252">
        <v>248</v>
      </c>
      <c r="J252">
        <v>0.12579710144927536</v>
      </c>
      <c r="K252" s="10">
        <v>0.11076</v>
      </c>
      <c r="L252" s="10">
        <v>0.2772</v>
      </c>
      <c r="M252" s="10">
        <v>0.30159999999999998</v>
      </c>
      <c r="N252" s="10">
        <v>0.13024000000000002</v>
      </c>
      <c r="O252" s="10">
        <v>0.13636000000000001</v>
      </c>
      <c r="P252" s="10">
        <v>0.31755999999999995</v>
      </c>
      <c r="Q252" s="10">
        <v>0.33860000000000001</v>
      </c>
      <c r="R252" s="10">
        <v>0.14800000000000002</v>
      </c>
      <c r="S252" s="10">
        <v>0.1782</v>
      </c>
      <c r="T252" s="10">
        <v>0.39040000000000002</v>
      </c>
      <c r="U252" s="10">
        <v>0.38919999999999999</v>
      </c>
      <c r="AU252" s="3"/>
      <c r="AV252" s="3"/>
      <c r="AW252" s="3"/>
      <c r="AX252" s="3"/>
    </row>
    <row r="253" spans="3:50" x14ac:dyDescent="0.2">
      <c r="C253" s="18">
        <f t="shared" si="7"/>
        <v>249</v>
      </c>
      <c r="D253" t="e">
        <f t="shared" ca="1" si="6"/>
        <v>#NAME?</v>
      </c>
      <c r="I253">
        <v>249</v>
      </c>
      <c r="J253">
        <v>0.12630434782608696</v>
      </c>
      <c r="K253" s="10">
        <v>0.11163000000000001</v>
      </c>
      <c r="L253" s="10">
        <v>0.27859999999999996</v>
      </c>
      <c r="M253" s="10">
        <v>0.30330000000000001</v>
      </c>
      <c r="N253" s="10">
        <v>0.13112000000000001</v>
      </c>
      <c r="O253" s="10">
        <v>0.13743</v>
      </c>
      <c r="P253" s="10">
        <v>0.31927999999999995</v>
      </c>
      <c r="Q253" s="10">
        <v>0.34079999999999999</v>
      </c>
      <c r="R253" s="10">
        <v>0.14900000000000002</v>
      </c>
      <c r="S253" s="10">
        <v>0.17960000000000001</v>
      </c>
      <c r="T253" s="10">
        <v>0.39269999999999999</v>
      </c>
      <c r="U253" s="10">
        <v>0.3921</v>
      </c>
      <c r="AU253" s="3"/>
      <c r="AV253" s="3"/>
      <c r="AW253" s="3"/>
      <c r="AX253" s="3"/>
    </row>
    <row r="254" spans="3:50" x14ac:dyDescent="0.2">
      <c r="C254" s="18">
        <f t="shared" si="7"/>
        <v>250</v>
      </c>
      <c r="D254" t="e">
        <f t="shared" ca="1" si="6"/>
        <v>#NAME?</v>
      </c>
      <c r="I254">
        <v>250</v>
      </c>
      <c r="J254">
        <v>0.12681159420289856</v>
      </c>
      <c r="K254" s="10">
        <v>0.1125</v>
      </c>
      <c r="L254" s="10">
        <v>0.27999999999999997</v>
      </c>
      <c r="M254" s="10">
        <v>0.30499999999999999</v>
      </c>
      <c r="N254" s="10">
        <v>0.13200000000000001</v>
      </c>
      <c r="O254" s="10">
        <v>0.13850000000000001</v>
      </c>
      <c r="P254" s="10">
        <v>0.32099999999999995</v>
      </c>
      <c r="Q254" s="10">
        <v>0.34300000000000003</v>
      </c>
      <c r="R254" s="10">
        <v>0.15000000000000002</v>
      </c>
      <c r="S254" s="10">
        <v>0.18099999999999999</v>
      </c>
      <c r="T254" s="10">
        <v>0.39500000000000002</v>
      </c>
      <c r="U254" s="10">
        <v>0.39500000000000002</v>
      </c>
      <c r="AU254" s="3"/>
      <c r="AV254" s="3"/>
      <c r="AW254" s="3"/>
      <c r="AX254" s="3"/>
    </row>
    <row r="255" spans="3:50" x14ac:dyDescent="0.2">
      <c r="C255" s="18">
        <f t="shared" si="7"/>
        <v>251</v>
      </c>
      <c r="D255" t="e">
        <f t="shared" ca="1" si="6"/>
        <v>#NAME?</v>
      </c>
      <c r="I255">
        <v>251</v>
      </c>
      <c r="J255">
        <v>0.12731884057971016</v>
      </c>
      <c r="K255" s="10">
        <v>0.11337</v>
      </c>
      <c r="L255" s="10">
        <v>0.28139999999999998</v>
      </c>
      <c r="M255" s="10">
        <v>0.30670000000000003</v>
      </c>
      <c r="N255" s="10">
        <v>0.13288000000000003</v>
      </c>
      <c r="O255" s="10">
        <v>0.13957</v>
      </c>
      <c r="P255" s="10">
        <v>0.32272000000000001</v>
      </c>
      <c r="Q255" s="10">
        <v>0.34520000000000001</v>
      </c>
      <c r="R255" s="10">
        <v>0.151</v>
      </c>
      <c r="S255" s="10">
        <v>0.18240000000000001</v>
      </c>
      <c r="T255" s="10">
        <v>0.39730000000000004</v>
      </c>
      <c r="U255" s="10">
        <v>0.39790000000000003</v>
      </c>
      <c r="AU255" s="3"/>
      <c r="AV255" s="3"/>
      <c r="AW255" s="3"/>
      <c r="AX255" s="3"/>
    </row>
    <row r="256" spans="3:50" x14ac:dyDescent="0.2">
      <c r="C256" s="18">
        <f t="shared" si="7"/>
        <v>252</v>
      </c>
      <c r="D256" t="e">
        <f t="shared" ca="1" si="6"/>
        <v>#NAME?</v>
      </c>
      <c r="I256">
        <v>252</v>
      </c>
      <c r="J256">
        <v>0.12782608695652176</v>
      </c>
      <c r="K256" s="10">
        <v>0.11424000000000001</v>
      </c>
      <c r="L256" s="10">
        <v>0.2828</v>
      </c>
      <c r="M256" s="10">
        <v>0.30840000000000001</v>
      </c>
      <c r="N256" s="10">
        <v>0.13376000000000002</v>
      </c>
      <c r="O256" s="10">
        <v>0.14064000000000002</v>
      </c>
      <c r="P256" s="10">
        <v>0.32444000000000001</v>
      </c>
      <c r="Q256" s="10">
        <v>0.34739999999999999</v>
      </c>
      <c r="R256" s="10">
        <v>0.152</v>
      </c>
      <c r="S256" s="10">
        <v>0.18379999999999999</v>
      </c>
      <c r="T256" s="10">
        <v>0.39960000000000001</v>
      </c>
      <c r="U256" s="10">
        <v>0.40080000000000005</v>
      </c>
      <c r="AU256" s="3"/>
      <c r="AV256" s="3"/>
      <c r="AW256" s="3"/>
      <c r="AX256" s="3"/>
    </row>
    <row r="257" spans="3:50" x14ac:dyDescent="0.2">
      <c r="C257" s="18">
        <f t="shared" si="7"/>
        <v>253</v>
      </c>
      <c r="D257" t="e">
        <f t="shared" ca="1" si="6"/>
        <v>#NAME?</v>
      </c>
      <c r="I257">
        <v>253</v>
      </c>
      <c r="J257">
        <v>0.12833333333333335</v>
      </c>
      <c r="K257" s="10">
        <v>0.11511</v>
      </c>
      <c r="L257" s="10">
        <v>0.28420000000000001</v>
      </c>
      <c r="M257" s="10">
        <v>0.31009999999999999</v>
      </c>
      <c r="N257" s="10">
        <v>0.13464000000000001</v>
      </c>
      <c r="O257" s="10">
        <v>0.14171</v>
      </c>
      <c r="P257" s="10">
        <v>0.32616000000000001</v>
      </c>
      <c r="Q257" s="10">
        <v>0.34960000000000002</v>
      </c>
      <c r="R257" s="10">
        <v>0.153</v>
      </c>
      <c r="S257" s="10">
        <v>0.1852</v>
      </c>
      <c r="T257" s="10">
        <v>0.40190000000000003</v>
      </c>
      <c r="U257" s="10">
        <v>0.4037</v>
      </c>
      <c r="AU257" s="3"/>
      <c r="AV257" s="3"/>
      <c r="AW257" s="3"/>
      <c r="AX257" s="3"/>
    </row>
    <row r="258" spans="3:50" x14ac:dyDescent="0.2">
      <c r="C258" s="18">
        <f t="shared" si="7"/>
        <v>254</v>
      </c>
      <c r="D258" t="e">
        <f t="shared" ca="1" si="6"/>
        <v>#NAME?</v>
      </c>
      <c r="I258">
        <v>254</v>
      </c>
      <c r="J258">
        <v>0.12884057971014495</v>
      </c>
      <c r="K258" s="10">
        <v>0.11598</v>
      </c>
      <c r="L258" s="10">
        <v>0.28559999999999997</v>
      </c>
      <c r="M258" s="10">
        <v>0.31180000000000002</v>
      </c>
      <c r="N258" s="10">
        <v>0.13552</v>
      </c>
      <c r="O258" s="10">
        <v>0.14278000000000002</v>
      </c>
      <c r="P258" s="10">
        <v>0.32788</v>
      </c>
      <c r="Q258" s="10">
        <v>0.3518</v>
      </c>
      <c r="R258" s="10">
        <v>0.154</v>
      </c>
      <c r="S258" s="10">
        <v>0.18659999999999999</v>
      </c>
      <c r="T258" s="10">
        <v>0.4042</v>
      </c>
      <c r="U258" s="10">
        <v>0.40660000000000002</v>
      </c>
      <c r="AU258" s="3"/>
      <c r="AV258" s="3"/>
      <c r="AW258" s="3"/>
      <c r="AX258" s="3"/>
    </row>
    <row r="259" spans="3:50" x14ac:dyDescent="0.2">
      <c r="C259" s="18">
        <f t="shared" si="7"/>
        <v>255</v>
      </c>
      <c r="D259" t="e">
        <f t="shared" ca="1" si="6"/>
        <v>#NAME?</v>
      </c>
      <c r="I259">
        <v>255</v>
      </c>
      <c r="J259">
        <v>0.12934782608695652</v>
      </c>
      <c r="K259" s="10">
        <v>0.11685000000000001</v>
      </c>
      <c r="L259" s="10">
        <v>0.28699999999999998</v>
      </c>
      <c r="M259" s="10">
        <v>0.3135</v>
      </c>
      <c r="N259" s="10">
        <v>0.13640000000000002</v>
      </c>
      <c r="O259" s="10">
        <v>0.14385000000000001</v>
      </c>
      <c r="P259" s="10">
        <v>0.3296</v>
      </c>
      <c r="Q259" s="10">
        <v>0.35400000000000004</v>
      </c>
      <c r="R259" s="10">
        <v>0.155</v>
      </c>
      <c r="S259" s="10">
        <v>0.188</v>
      </c>
      <c r="T259" s="10">
        <v>0.40650000000000003</v>
      </c>
      <c r="U259" s="10">
        <v>0.40950000000000003</v>
      </c>
      <c r="AU259" s="3"/>
      <c r="AV259" s="3"/>
      <c r="AW259" s="3"/>
      <c r="AX259" s="3"/>
    </row>
    <row r="260" spans="3:50" x14ac:dyDescent="0.2">
      <c r="C260" s="18">
        <f t="shared" si="7"/>
        <v>256</v>
      </c>
      <c r="D260" t="e">
        <f t="shared" ref="D260:D323" ca="1" si="8">smrLinInterp(C260,Time,Rain)</f>
        <v>#NAME?</v>
      </c>
      <c r="I260">
        <v>256</v>
      </c>
      <c r="J260">
        <v>0.12985507246376812</v>
      </c>
      <c r="K260" s="10">
        <v>0.11772000000000001</v>
      </c>
      <c r="L260" s="10">
        <v>0.28839999999999999</v>
      </c>
      <c r="M260" s="10">
        <v>0.31520000000000004</v>
      </c>
      <c r="N260" s="10">
        <v>0.13728000000000001</v>
      </c>
      <c r="O260" s="10">
        <v>0.14491999999999999</v>
      </c>
      <c r="P260" s="10">
        <v>0.33132</v>
      </c>
      <c r="Q260" s="10">
        <v>0.35620000000000002</v>
      </c>
      <c r="R260" s="10">
        <v>0.156</v>
      </c>
      <c r="S260" s="10">
        <v>0.18940000000000001</v>
      </c>
      <c r="T260" s="10">
        <v>0.4088</v>
      </c>
      <c r="U260" s="10">
        <v>0.41240000000000004</v>
      </c>
      <c r="AU260" s="3"/>
      <c r="AV260" s="3"/>
      <c r="AW260" s="3"/>
      <c r="AX260" s="3"/>
    </row>
    <row r="261" spans="3:50" x14ac:dyDescent="0.2">
      <c r="C261" s="18">
        <f t="shared" si="7"/>
        <v>257</v>
      </c>
      <c r="D261" t="e">
        <f t="shared" ca="1" si="8"/>
        <v>#NAME?</v>
      </c>
      <c r="I261">
        <v>257</v>
      </c>
      <c r="J261">
        <v>0.13036231884057972</v>
      </c>
      <c r="K261" s="10">
        <v>0.11859</v>
      </c>
      <c r="L261" s="10">
        <v>0.2898</v>
      </c>
      <c r="M261" s="10">
        <v>0.31690000000000002</v>
      </c>
      <c r="N261" s="10">
        <v>0.13816000000000001</v>
      </c>
      <c r="O261" s="10">
        <v>0.14599000000000001</v>
      </c>
      <c r="P261" s="10">
        <v>0.33304</v>
      </c>
      <c r="Q261" s="10">
        <v>0.3584</v>
      </c>
      <c r="R261" s="10">
        <v>0.157</v>
      </c>
      <c r="S261" s="10">
        <v>0.1908</v>
      </c>
      <c r="T261" s="10">
        <v>0.41110000000000002</v>
      </c>
      <c r="U261" s="10">
        <v>0.4153</v>
      </c>
      <c r="AU261" s="3"/>
      <c r="AV261" s="3"/>
      <c r="AW261" s="3"/>
      <c r="AX261" s="3"/>
    </row>
    <row r="262" spans="3:50" x14ac:dyDescent="0.2">
      <c r="C262" s="18">
        <f t="shared" ref="C262:C325" si="9">1+C261</f>
        <v>258</v>
      </c>
      <c r="D262" t="e">
        <f t="shared" ca="1" si="8"/>
        <v>#NAME?</v>
      </c>
      <c r="I262">
        <v>258</v>
      </c>
      <c r="J262">
        <v>0.13086956521739132</v>
      </c>
      <c r="K262" s="10">
        <v>0.11946</v>
      </c>
      <c r="L262" s="10">
        <v>0.29119999999999996</v>
      </c>
      <c r="M262" s="10">
        <v>0.31859999999999999</v>
      </c>
      <c r="N262" s="10">
        <v>0.13904000000000002</v>
      </c>
      <c r="O262" s="10">
        <v>0.14706</v>
      </c>
      <c r="P262" s="10">
        <v>0.33476</v>
      </c>
      <c r="Q262" s="10">
        <v>0.36060000000000003</v>
      </c>
      <c r="R262" s="10">
        <v>0.158</v>
      </c>
      <c r="S262" s="10">
        <v>0.19220000000000001</v>
      </c>
      <c r="T262" s="10">
        <v>0.41339999999999999</v>
      </c>
      <c r="U262" s="10">
        <v>0.41820000000000002</v>
      </c>
      <c r="AU262" s="3"/>
      <c r="AV262" s="3"/>
      <c r="AW262" s="3"/>
      <c r="AX262" s="3"/>
    </row>
    <row r="263" spans="3:50" x14ac:dyDescent="0.2">
      <c r="C263" s="18">
        <f t="shared" si="9"/>
        <v>259</v>
      </c>
      <c r="D263" t="e">
        <f t="shared" ca="1" si="8"/>
        <v>#NAME?</v>
      </c>
      <c r="I263">
        <v>259</v>
      </c>
      <c r="J263">
        <v>0.13137681159420292</v>
      </c>
      <c r="K263" s="10">
        <v>0.12033000000000001</v>
      </c>
      <c r="L263" s="10">
        <v>0.29259999999999997</v>
      </c>
      <c r="M263" s="10">
        <v>0.32030000000000003</v>
      </c>
      <c r="N263" s="10">
        <v>0.13992000000000002</v>
      </c>
      <c r="O263" s="10">
        <v>0.14813000000000001</v>
      </c>
      <c r="P263" s="10">
        <v>0.33648</v>
      </c>
      <c r="Q263" s="10">
        <v>0.36280000000000001</v>
      </c>
      <c r="R263" s="10">
        <v>0.159</v>
      </c>
      <c r="S263" s="10">
        <v>0.19359999999999999</v>
      </c>
      <c r="T263" s="10">
        <v>0.41570000000000001</v>
      </c>
      <c r="U263" s="10">
        <v>0.42110000000000003</v>
      </c>
      <c r="AU263" s="3"/>
      <c r="AV263" s="3"/>
      <c r="AW263" s="3"/>
      <c r="AX263" s="3"/>
    </row>
    <row r="264" spans="3:50" x14ac:dyDescent="0.2">
      <c r="C264" s="18">
        <f t="shared" si="9"/>
        <v>260</v>
      </c>
      <c r="D264" t="e">
        <f t="shared" ca="1" si="8"/>
        <v>#NAME?</v>
      </c>
      <c r="I264">
        <v>260</v>
      </c>
      <c r="J264">
        <v>0.13188405797101452</v>
      </c>
      <c r="K264" s="10">
        <v>0.1212</v>
      </c>
      <c r="L264" s="10">
        <v>0.29399999999999998</v>
      </c>
      <c r="M264" s="10">
        <v>0.32200000000000001</v>
      </c>
      <c r="N264" s="10">
        <v>0.14080000000000001</v>
      </c>
      <c r="O264" s="10">
        <v>0.1492</v>
      </c>
      <c r="P264" s="10">
        <v>0.3382</v>
      </c>
      <c r="Q264" s="10">
        <v>0.36499999999999999</v>
      </c>
      <c r="R264" s="10">
        <v>0.16</v>
      </c>
      <c r="S264" s="10">
        <v>0.19500000000000001</v>
      </c>
      <c r="T264" s="10">
        <v>0.41800000000000004</v>
      </c>
      <c r="U264" s="10">
        <v>0.42400000000000004</v>
      </c>
      <c r="AU264" s="3"/>
      <c r="AV264" s="3"/>
      <c r="AW264" s="3"/>
      <c r="AX264" s="3"/>
    </row>
    <row r="265" spans="3:50" x14ac:dyDescent="0.2">
      <c r="C265" s="18">
        <f t="shared" si="9"/>
        <v>261</v>
      </c>
      <c r="D265" t="e">
        <f t="shared" ca="1" si="8"/>
        <v>#NAME?</v>
      </c>
      <c r="I265">
        <v>261</v>
      </c>
      <c r="J265">
        <v>0.13239130434782609</v>
      </c>
      <c r="K265" s="10">
        <v>0.12207</v>
      </c>
      <c r="L265" s="10">
        <v>0.2954</v>
      </c>
      <c r="M265" s="10">
        <v>0.32369999999999999</v>
      </c>
      <c r="N265" s="10">
        <v>0.14168</v>
      </c>
      <c r="O265" s="10">
        <v>0.15027000000000001</v>
      </c>
      <c r="P265" s="10">
        <v>0.33992</v>
      </c>
      <c r="Q265" s="10">
        <v>0.36720000000000003</v>
      </c>
      <c r="R265" s="10">
        <v>0.161</v>
      </c>
      <c r="S265" s="10">
        <v>0.19639999999999999</v>
      </c>
      <c r="T265" s="10">
        <v>0.42030000000000001</v>
      </c>
      <c r="U265" s="10">
        <v>0.4269</v>
      </c>
      <c r="AU265" s="3"/>
      <c r="AV265" s="3"/>
      <c r="AW265" s="3"/>
      <c r="AX265" s="3"/>
    </row>
    <row r="266" spans="3:50" x14ac:dyDescent="0.2">
      <c r="C266" s="18">
        <f t="shared" si="9"/>
        <v>262</v>
      </c>
      <c r="D266" t="e">
        <f t="shared" ca="1" si="8"/>
        <v>#NAME?</v>
      </c>
      <c r="I266">
        <v>262</v>
      </c>
      <c r="J266">
        <v>0.13289855072463769</v>
      </c>
      <c r="K266" s="10">
        <v>0.12294000000000001</v>
      </c>
      <c r="L266" s="10">
        <v>0.29680000000000001</v>
      </c>
      <c r="M266" s="10">
        <v>0.32540000000000002</v>
      </c>
      <c r="N266" s="10">
        <v>0.14256000000000002</v>
      </c>
      <c r="O266" s="10">
        <v>0.15134</v>
      </c>
      <c r="P266" s="10">
        <v>0.34164</v>
      </c>
      <c r="Q266" s="10">
        <v>0.36940000000000001</v>
      </c>
      <c r="R266" s="10">
        <v>0.16200000000000001</v>
      </c>
      <c r="S266" s="10">
        <v>0.1978</v>
      </c>
      <c r="T266" s="10">
        <v>0.42260000000000003</v>
      </c>
      <c r="U266" s="10">
        <v>0.42980000000000002</v>
      </c>
      <c r="AU266" s="3"/>
      <c r="AV266" s="3"/>
      <c r="AW266" s="3"/>
      <c r="AX266" s="3"/>
    </row>
    <row r="267" spans="3:50" x14ac:dyDescent="0.2">
      <c r="C267" s="18">
        <f t="shared" si="9"/>
        <v>263</v>
      </c>
      <c r="D267" t="e">
        <f t="shared" ca="1" si="8"/>
        <v>#NAME?</v>
      </c>
      <c r="I267">
        <v>263</v>
      </c>
      <c r="J267">
        <v>0.13340579710144929</v>
      </c>
      <c r="K267" s="10">
        <v>0.12381</v>
      </c>
      <c r="L267" s="10">
        <v>0.29819999999999997</v>
      </c>
      <c r="M267" s="10">
        <v>0.3271</v>
      </c>
      <c r="N267" s="10">
        <v>0.14344000000000001</v>
      </c>
      <c r="O267" s="10">
        <v>0.15241000000000002</v>
      </c>
      <c r="P267" s="10">
        <v>0.34336</v>
      </c>
      <c r="Q267" s="10">
        <v>0.37159999999999999</v>
      </c>
      <c r="R267" s="10">
        <v>0.16300000000000001</v>
      </c>
      <c r="S267" s="10">
        <v>0.19919999999999999</v>
      </c>
      <c r="T267" s="10">
        <v>0.4249</v>
      </c>
      <c r="U267" s="10">
        <v>0.43270000000000003</v>
      </c>
      <c r="AU267" s="3"/>
      <c r="AV267" s="3"/>
      <c r="AW267" s="3"/>
      <c r="AX267" s="3"/>
    </row>
    <row r="268" spans="3:50" x14ac:dyDescent="0.2">
      <c r="C268" s="18">
        <f t="shared" si="9"/>
        <v>264</v>
      </c>
      <c r="D268" t="e">
        <f t="shared" ca="1" si="8"/>
        <v>#NAME?</v>
      </c>
      <c r="I268">
        <v>264</v>
      </c>
      <c r="J268">
        <v>0.13391304347826088</v>
      </c>
      <c r="K268" s="10">
        <v>0.12468</v>
      </c>
      <c r="L268" s="10">
        <v>0.29959999999999998</v>
      </c>
      <c r="M268" s="10">
        <v>0.32879999999999998</v>
      </c>
      <c r="N268" s="10">
        <v>0.14432</v>
      </c>
      <c r="O268" s="10">
        <v>0.15348000000000001</v>
      </c>
      <c r="P268" s="10">
        <v>0.34508</v>
      </c>
      <c r="Q268" s="10">
        <v>0.37380000000000002</v>
      </c>
      <c r="R268" s="10">
        <v>0.16400000000000001</v>
      </c>
      <c r="S268" s="10">
        <v>0.2006</v>
      </c>
      <c r="T268" s="10">
        <v>0.42720000000000002</v>
      </c>
      <c r="U268" s="10">
        <v>0.43560000000000004</v>
      </c>
      <c r="AU268" s="3"/>
      <c r="AV268" s="3"/>
      <c r="AW268" s="3"/>
      <c r="AX268" s="3"/>
    </row>
    <row r="269" spans="3:50" x14ac:dyDescent="0.2">
      <c r="C269" s="18">
        <f t="shared" si="9"/>
        <v>265</v>
      </c>
      <c r="D269" t="e">
        <f t="shared" ca="1" si="8"/>
        <v>#NAME?</v>
      </c>
      <c r="I269">
        <v>265</v>
      </c>
      <c r="J269">
        <v>0.13442028985507248</v>
      </c>
      <c r="K269" s="10">
        <v>0.12554999999999999</v>
      </c>
      <c r="L269" s="10">
        <v>0.30099999999999999</v>
      </c>
      <c r="M269" s="10">
        <v>0.33050000000000002</v>
      </c>
      <c r="N269" s="10">
        <v>0.14520000000000002</v>
      </c>
      <c r="O269" s="10">
        <v>0.15454999999999999</v>
      </c>
      <c r="P269" s="10">
        <v>0.3468</v>
      </c>
      <c r="Q269" s="10">
        <v>0.376</v>
      </c>
      <c r="R269" s="10">
        <v>0.16500000000000001</v>
      </c>
      <c r="S269" s="10">
        <v>0.20200000000000001</v>
      </c>
      <c r="T269" s="10">
        <v>0.42949999999999999</v>
      </c>
      <c r="U269" s="10">
        <v>0.4385</v>
      </c>
      <c r="AU269" s="3"/>
      <c r="AV269" s="3"/>
      <c r="AW269" s="3"/>
      <c r="AX269" s="3"/>
    </row>
    <row r="270" spans="3:50" x14ac:dyDescent="0.2">
      <c r="C270" s="18">
        <f t="shared" si="9"/>
        <v>266</v>
      </c>
      <c r="D270" t="e">
        <f t="shared" ca="1" si="8"/>
        <v>#NAME?</v>
      </c>
      <c r="I270">
        <v>266</v>
      </c>
      <c r="J270">
        <v>0.13492753623188408</v>
      </c>
      <c r="K270" s="10">
        <v>0.12642</v>
      </c>
      <c r="L270" s="10">
        <v>0.3024</v>
      </c>
      <c r="M270" s="10">
        <v>0.3322</v>
      </c>
      <c r="N270" s="10">
        <v>0.14608000000000002</v>
      </c>
      <c r="O270" s="10">
        <v>0.15562000000000001</v>
      </c>
      <c r="P270" s="10">
        <v>0.34852</v>
      </c>
      <c r="Q270" s="10">
        <v>0.37820000000000004</v>
      </c>
      <c r="R270" s="10">
        <v>0.16600000000000001</v>
      </c>
      <c r="S270" s="10">
        <v>0.2034</v>
      </c>
      <c r="T270" s="10">
        <v>0.43180000000000002</v>
      </c>
      <c r="U270" s="10">
        <v>0.44140000000000001</v>
      </c>
      <c r="AU270" s="3"/>
      <c r="AV270" s="3"/>
      <c r="AW270" s="3"/>
      <c r="AX270" s="3"/>
    </row>
    <row r="271" spans="3:50" x14ac:dyDescent="0.2">
      <c r="C271" s="18">
        <f t="shared" si="9"/>
        <v>267</v>
      </c>
      <c r="D271" t="e">
        <f t="shared" ca="1" si="8"/>
        <v>#NAME?</v>
      </c>
      <c r="I271">
        <v>267</v>
      </c>
      <c r="J271">
        <v>0.13543478260869565</v>
      </c>
      <c r="K271" s="10">
        <v>0.12729000000000001</v>
      </c>
      <c r="L271" s="10">
        <v>0.30379999999999996</v>
      </c>
      <c r="M271" s="10">
        <v>0.33390000000000003</v>
      </c>
      <c r="N271" s="10">
        <v>0.14696000000000001</v>
      </c>
      <c r="O271" s="10">
        <v>0.15669</v>
      </c>
      <c r="P271" s="10">
        <v>0.35024</v>
      </c>
      <c r="Q271" s="10">
        <v>0.38040000000000002</v>
      </c>
      <c r="R271" s="10">
        <v>0.16700000000000001</v>
      </c>
      <c r="S271" s="10">
        <v>0.20480000000000001</v>
      </c>
      <c r="T271" s="10">
        <v>0.43410000000000004</v>
      </c>
      <c r="U271" s="10">
        <v>0.44430000000000003</v>
      </c>
      <c r="AU271" s="3"/>
      <c r="AV271" s="3"/>
      <c r="AW271" s="3"/>
      <c r="AX271" s="3"/>
    </row>
    <row r="272" spans="3:50" x14ac:dyDescent="0.2">
      <c r="C272" s="18">
        <f t="shared" si="9"/>
        <v>268</v>
      </c>
      <c r="D272" t="e">
        <f t="shared" ca="1" si="8"/>
        <v>#NAME?</v>
      </c>
      <c r="I272">
        <v>268</v>
      </c>
      <c r="J272">
        <v>0.13594202898550725</v>
      </c>
      <c r="K272" s="10">
        <v>0.12816</v>
      </c>
      <c r="L272" s="10">
        <v>0.30519999999999997</v>
      </c>
      <c r="M272" s="10">
        <v>0.33560000000000001</v>
      </c>
      <c r="N272" s="10">
        <v>0.14784000000000003</v>
      </c>
      <c r="O272" s="10">
        <v>0.15776000000000001</v>
      </c>
      <c r="P272" s="10">
        <v>0.35196</v>
      </c>
      <c r="Q272" s="10">
        <v>0.3826</v>
      </c>
      <c r="R272" s="10">
        <v>0.16800000000000001</v>
      </c>
      <c r="S272" s="10">
        <v>0.20619999999999999</v>
      </c>
      <c r="T272" s="10">
        <v>0.43640000000000001</v>
      </c>
      <c r="U272" s="10">
        <v>0.44720000000000004</v>
      </c>
      <c r="AU272" s="3"/>
      <c r="AV272" s="3"/>
      <c r="AW272" s="3"/>
      <c r="AX272" s="3"/>
    </row>
    <row r="273" spans="3:50" x14ac:dyDescent="0.2">
      <c r="C273" s="18">
        <f t="shared" si="9"/>
        <v>269</v>
      </c>
      <c r="D273" t="e">
        <f t="shared" ca="1" si="8"/>
        <v>#NAME?</v>
      </c>
      <c r="I273">
        <v>269</v>
      </c>
      <c r="J273">
        <v>0.13644927536231885</v>
      </c>
      <c r="K273" s="10">
        <v>0.12903000000000001</v>
      </c>
      <c r="L273" s="10">
        <v>0.30659999999999998</v>
      </c>
      <c r="M273" s="10">
        <v>0.33729999999999999</v>
      </c>
      <c r="N273" s="10">
        <v>0.14872000000000002</v>
      </c>
      <c r="O273" s="10">
        <v>0.15883</v>
      </c>
      <c r="P273" s="10">
        <v>0.35367999999999999</v>
      </c>
      <c r="Q273" s="10">
        <v>0.38480000000000003</v>
      </c>
      <c r="R273" s="10">
        <v>0.16900000000000001</v>
      </c>
      <c r="S273" s="10">
        <v>0.20760000000000001</v>
      </c>
      <c r="T273" s="10">
        <v>0.43870000000000003</v>
      </c>
      <c r="U273" s="10">
        <v>0.4501</v>
      </c>
      <c r="AU273" s="3"/>
      <c r="AV273" s="3"/>
      <c r="AW273" s="3"/>
      <c r="AX273" s="3"/>
    </row>
    <row r="274" spans="3:50" x14ac:dyDescent="0.2">
      <c r="C274" s="18">
        <f t="shared" si="9"/>
        <v>270</v>
      </c>
      <c r="D274" t="e">
        <f t="shared" ca="1" si="8"/>
        <v>#NAME?</v>
      </c>
      <c r="I274">
        <v>270</v>
      </c>
      <c r="J274">
        <v>0.13695652173913045</v>
      </c>
      <c r="K274" s="10">
        <v>0.12990000000000002</v>
      </c>
      <c r="L274" s="10">
        <v>0.308</v>
      </c>
      <c r="M274" s="10">
        <v>0.33900000000000002</v>
      </c>
      <c r="N274" s="10">
        <v>0.14960000000000001</v>
      </c>
      <c r="O274" s="10">
        <v>0.15990000000000001</v>
      </c>
      <c r="P274" s="10">
        <v>0.35539999999999999</v>
      </c>
      <c r="Q274" s="10">
        <v>0.38700000000000001</v>
      </c>
      <c r="R274" s="10">
        <v>0.17</v>
      </c>
      <c r="S274" s="10">
        <v>0.20899999999999999</v>
      </c>
      <c r="T274" s="10">
        <v>0.441</v>
      </c>
      <c r="U274" s="10">
        <v>0.45300000000000001</v>
      </c>
      <c r="AU274" s="3"/>
      <c r="AV274" s="3"/>
      <c r="AW274" s="3"/>
      <c r="AX274" s="3"/>
    </row>
    <row r="275" spans="3:50" x14ac:dyDescent="0.2">
      <c r="C275" s="18">
        <f t="shared" si="9"/>
        <v>271</v>
      </c>
      <c r="D275" t="e">
        <f t="shared" ca="1" si="8"/>
        <v>#NAME?</v>
      </c>
      <c r="I275">
        <v>271</v>
      </c>
      <c r="J275">
        <v>0.13746376811594205</v>
      </c>
      <c r="K275" s="10">
        <v>0.13077</v>
      </c>
      <c r="L275" s="10">
        <v>0.30940000000000001</v>
      </c>
      <c r="M275" s="10">
        <v>0.3407</v>
      </c>
      <c r="N275" s="10">
        <v>0.15048</v>
      </c>
      <c r="O275" s="10">
        <v>0.16097</v>
      </c>
      <c r="P275" s="10">
        <v>0.35711999999999999</v>
      </c>
      <c r="Q275" s="10">
        <v>0.38919999999999999</v>
      </c>
      <c r="R275" s="10">
        <v>0.17100000000000001</v>
      </c>
      <c r="S275" s="10">
        <v>0.2104</v>
      </c>
      <c r="T275" s="10">
        <v>0.44330000000000003</v>
      </c>
      <c r="U275" s="10">
        <v>0.45590000000000003</v>
      </c>
      <c r="AU275" s="3"/>
      <c r="AV275" s="3"/>
      <c r="AW275" s="3"/>
      <c r="AX275" s="3"/>
    </row>
    <row r="276" spans="3:50" x14ac:dyDescent="0.2">
      <c r="C276" s="18">
        <f t="shared" si="9"/>
        <v>272</v>
      </c>
      <c r="D276" t="e">
        <f t="shared" ca="1" si="8"/>
        <v>#NAME?</v>
      </c>
      <c r="I276">
        <v>272</v>
      </c>
      <c r="J276">
        <v>0.13797101449275365</v>
      </c>
      <c r="K276" s="10">
        <v>0.13164000000000001</v>
      </c>
      <c r="L276" s="10">
        <v>0.31079999999999997</v>
      </c>
      <c r="M276" s="10">
        <v>0.34240000000000004</v>
      </c>
      <c r="N276" s="10">
        <v>0.15136000000000002</v>
      </c>
      <c r="O276" s="10">
        <v>0.16204000000000002</v>
      </c>
      <c r="P276" s="10">
        <v>0.35883999999999999</v>
      </c>
      <c r="Q276" s="10">
        <v>0.39140000000000003</v>
      </c>
      <c r="R276" s="10">
        <v>0.17200000000000001</v>
      </c>
      <c r="S276" s="10">
        <v>0.21179999999999999</v>
      </c>
      <c r="T276" s="10">
        <v>0.4456</v>
      </c>
      <c r="U276" s="10">
        <v>0.45880000000000004</v>
      </c>
      <c r="AU276" s="3"/>
      <c r="AV276" s="3"/>
      <c r="AW276" s="3"/>
      <c r="AX276" s="3"/>
    </row>
    <row r="277" spans="3:50" x14ac:dyDescent="0.2">
      <c r="C277" s="18">
        <f t="shared" si="9"/>
        <v>273</v>
      </c>
      <c r="D277" t="e">
        <f t="shared" ca="1" si="8"/>
        <v>#NAME?</v>
      </c>
      <c r="I277">
        <v>273</v>
      </c>
      <c r="J277">
        <v>0.13847826086956522</v>
      </c>
      <c r="K277" s="10">
        <v>0.13250999999999999</v>
      </c>
      <c r="L277" s="10">
        <v>0.31219999999999998</v>
      </c>
      <c r="M277" s="10">
        <v>0.34410000000000002</v>
      </c>
      <c r="N277" s="10">
        <v>0.15224000000000001</v>
      </c>
      <c r="O277" s="10">
        <v>0.16311</v>
      </c>
      <c r="P277" s="10">
        <v>0.36055999999999999</v>
      </c>
      <c r="Q277" s="10">
        <v>0.39360000000000001</v>
      </c>
      <c r="R277" s="10">
        <v>0.17300000000000001</v>
      </c>
      <c r="S277" s="10">
        <v>0.2132</v>
      </c>
      <c r="T277" s="10">
        <v>0.44790000000000002</v>
      </c>
      <c r="U277" s="10">
        <v>0.4617</v>
      </c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3:50" x14ac:dyDescent="0.2">
      <c r="C278" s="18">
        <f t="shared" si="9"/>
        <v>274</v>
      </c>
      <c r="D278" t="e">
        <f t="shared" ca="1" si="8"/>
        <v>#NAME?</v>
      </c>
      <c r="I278">
        <v>274</v>
      </c>
      <c r="J278">
        <v>0.13898550724637682</v>
      </c>
      <c r="K278" s="10">
        <v>0.13338</v>
      </c>
      <c r="L278" s="10">
        <v>0.31359999999999999</v>
      </c>
      <c r="M278" s="10">
        <v>0.3458</v>
      </c>
      <c r="N278" s="10">
        <v>0.15312000000000001</v>
      </c>
      <c r="O278" s="10">
        <v>0.16417999999999999</v>
      </c>
      <c r="P278" s="10">
        <v>0.36227999999999999</v>
      </c>
      <c r="Q278" s="10">
        <v>0.39580000000000004</v>
      </c>
      <c r="R278" s="10">
        <v>0.17400000000000002</v>
      </c>
      <c r="S278" s="10">
        <v>0.21460000000000001</v>
      </c>
      <c r="T278" s="10">
        <v>0.45019999999999999</v>
      </c>
      <c r="U278" s="10">
        <v>0.46460000000000001</v>
      </c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3:50" x14ac:dyDescent="0.2">
      <c r="C279" s="18">
        <f t="shared" si="9"/>
        <v>275</v>
      </c>
      <c r="D279" t="e">
        <f t="shared" ca="1" si="8"/>
        <v>#NAME?</v>
      </c>
      <c r="I279">
        <v>275</v>
      </c>
      <c r="J279">
        <v>0.13949275362318841</v>
      </c>
      <c r="K279" s="10">
        <v>0.13425000000000001</v>
      </c>
      <c r="L279" s="10">
        <v>0.315</v>
      </c>
      <c r="M279" s="10">
        <v>0.34750000000000003</v>
      </c>
      <c r="N279" s="10">
        <v>0.15400000000000003</v>
      </c>
      <c r="O279" s="10">
        <v>0.16525000000000001</v>
      </c>
      <c r="P279" s="10">
        <v>0.36399999999999999</v>
      </c>
      <c r="Q279" s="10">
        <v>0.39800000000000002</v>
      </c>
      <c r="R279" s="10">
        <v>0.17500000000000002</v>
      </c>
      <c r="S279" s="10">
        <v>0.216</v>
      </c>
      <c r="T279" s="10">
        <v>0.45250000000000001</v>
      </c>
      <c r="U279" s="10">
        <v>0.46750000000000003</v>
      </c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3:50" x14ac:dyDescent="0.2">
      <c r="C280" s="18">
        <f t="shared" si="9"/>
        <v>276</v>
      </c>
      <c r="D280" t="e">
        <f t="shared" ca="1" si="8"/>
        <v>#NAME?</v>
      </c>
      <c r="I280">
        <v>276</v>
      </c>
      <c r="J280">
        <v>0.14000000000000001</v>
      </c>
      <c r="K280" s="10">
        <v>0.13511999999999999</v>
      </c>
      <c r="L280" s="10">
        <v>0.31639999999999996</v>
      </c>
      <c r="M280" s="10">
        <v>0.34920000000000001</v>
      </c>
      <c r="N280" s="10">
        <v>0.15488000000000002</v>
      </c>
      <c r="O280" s="10">
        <v>0.16632</v>
      </c>
      <c r="P280" s="10">
        <v>0.36571999999999999</v>
      </c>
      <c r="Q280" s="10">
        <v>0.4002</v>
      </c>
      <c r="R280" s="10">
        <v>0.17600000000000002</v>
      </c>
      <c r="S280" s="10">
        <v>0.21740000000000001</v>
      </c>
      <c r="T280" s="10">
        <v>0.45480000000000004</v>
      </c>
      <c r="U280" s="10">
        <v>0.47040000000000004</v>
      </c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3:50" x14ac:dyDescent="0.2">
      <c r="C281" s="18">
        <f t="shared" si="9"/>
        <v>277</v>
      </c>
      <c r="D281" t="e">
        <f t="shared" ca="1" si="8"/>
        <v>#NAME?</v>
      </c>
      <c r="I281">
        <v>277</v>
      </c>
      <c r="J281">
        <v>0.14084745762711864</v>
      </c>
      <c r="K281" s="10">
        <v>0.13599</v>
      </c>
      <c r="L281" s="10">
        <v>0.31779999999999997</v>
      </c>
      <c r="M281" s="10">
        <v>0.35089999999999999</v>
      </c>
      <c r="N281" s="10">
        <v>0.15576000000000001</v>
      </c>
      <c r="O281" s="10">
        <v>0.16739000000000001</v>
      </c>
      <c r="P281" s="10">
        <v>0.36743999999999999</v>
      </c>
      <c r="Q281" s="10">
        <v>0.40240000000000004</v>
      </c>
      <c r="R281" s="10">
        <v>0.17700000000000002</v>
      </c>
      <c r="S281" s="10">
        <v>0.21879999999999999</v>
      </c>
      <c r="T281" s="10">
        <v>0.45710000000000001</v>
      </c>
      <c r="U281" s="10">
        <v>0.47330000000000005</v>
      </c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3:50" x14ac:dyDescent="0.2">
      <c r="C282" s="18">
        <f t="shared" si="9"/>
        <v>278</v>
      </c>
      <c r="D282" t="e">
        <f t="shared" ca="1" si="8"/>
        <v>#NAME?</v>
      </c>
      <c r="I282">
        <v>278</v>
      </c>
      <c r="J282">
        <v>0.1416949152542373</v>
      </c>
      <c r="K282" s="10">
        <v>0.13686000000000001</v>
      </c>
      <c r="L282" s="10">
        <v>0.31919999999999998</v>
      </c>
      <c r="M282" s="10">
        <v>0.35260000000000002</v>
      </c>
      <c r="N282" s="10">
        <v>0.15664000000000003</v>
      </c>
      <c r="O282" s="10">
        <v>0.16846</v>
      </c>
      <c r="P282" s="10">
        <v>0.36915999999999999</v>
      </c>
      <c r="Q282" s="10">
        <v>0.40460000000000002</v>
      </c>
      <c r="R282" s="10">
        <v>0.17800000000000002</v>
      </c>
      <c r="S282" s="10">
        <v>0.22020000000000001</v>
      </c>
      <c r="T282" s="10">
        <v>0.45940000000000003</v>
      </c>
      <c r="U282" s="10">
        <v>0.47620000000000001</v>
      </c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3:50" x14ac:dyDescent="0.2">
      <c r="C283" s="18">
        <f t="shared" si="9"/>
        <v>279</v>
      </c>
      <c r="D283" t="e">
        <f t="shared" ca="1" si="8"/>
        <v>#NAME?</v>
      </c>
      <c r="I283">
        <v>279</v>
      </c>
      <c r="J283">
        <v>0.14254237288135593</v>
      </c>
      <c r="K283" s="10">
        <v>0.13772999999999999</v>
      </c>
      <c r="L283" s="10">
        <v>0.3206</v>
      </c>
      <c r="M283" s="10">
        <v>0.3543</v>
      </c>
      <c r="N283" s="10">
        <v>0.15752000000000002</v>
      </c>
      <c r="O283" s="10">
        <v>0.16953000000000001</v>
      </c>
      <c r="P283" s="10">
        <v>0.37087999999999999</v>
      </c>
      <c r="Q283" s="10">
        <v>0.40679999999999999</v>
      </c>
      <c r="R283" s="10">
        <v>0.17900000000000002</v>
      </c>
      <c r="S283" s="10">
        <v>0.22159999999999999</v>
      </c>
      <c r="T283" s="10">
        <v>0.4617</v>
      </c>
      <c r="U283" s="10">
        <v>0.47910000000000003</v>
      </c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3:50" x14ac:dyDescent="0.2">
      <c r="C284" s="18">
        <f t="shared" si="9"/>
        <v>280</v>
      </c>
      <c r="D284" t="e">
        <f t="shared" ca="1" si="8"/>
        <v>#NAME?</v>
      </c>
      <c r="I284">
        <v>280</v>
      </c>
      <c r="J284">
        <v>0.14338983050847459</v>
      </c>
      <c r="K284" s="10">
        <v>0.1386</v>
      </c>
      <c r="L284" s="10">
        <v>0.32199999999999995</v>
      </c>
      <c r="M284" s="10">
        <v>0.35599999999999998</v>
      </c>
      <c r="N284" s="10">
        <v>0.15840000000000001</v>
      </c>
      <c r="O284" s="10">
        <v>0.1706</v>
      </c>
      <c r="P284" s="10">
        <v>0.37259999999999999</v>
      </c>
      <c r="Q284" s="10">
        <v>0.40900000000000003</v>
      </c>
      <c r="R284" s="10">
        <v>0.18000000000000002</v>
      </c>
      <c r="S284" s="10">
        <v>0.223</v>
      </c>
      <c r="T284" s="10">
        <v>0.46400000000000002</v>
      </c>
      <c r="U284" s="10">
        <v>0.48200000000000004</v>
      </c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3:50" x14ac:dyDescent="0.2">
      <c r="C285" s="18">
        <f t="shared" si="9"/>
        <v>281</v>
      </c>
      <c r="D285" t="e">
        <f t="shared" ca="1" si="8"/>
        <v>#NAME?</v>
      </c>
      <c r="I285">
        <v>281</v>
      </c>
      <c r="J285">
        <v>0.14423728813559322</v>
      </c>
      <c r="K285" s="10">
        <v>0.13947000000000001</v>
      </c>
      <c r="L285" s="10">
        <v>0.32339999999999997</v>
      </c>
      <c r="M285" s="10">
        <v>0.35770000000000002</v>
      </c>
      <c r="N285" s="10">
        <v>0.15928</v>
      </c>
      <c r="O285" s="10">
        <v>0.17167000000000002</v>
      </c>
      <c r="P285" s="10">
        <v>0.37431999999999999</v>
      </c>
      <c r="Q285" s="10">
        <v>0.41120000000000001</v>
      </c>
      <c r="R285" s="10">
        <v>0.18100000000000002</v>
      </c>
      <c r="S285" s="10">
        <v>0.22439999999999999</v>
      </c>
      <c r="T285" s="10">
        <v>0.46629999999999999</v>
      </c>
      <c r="U285" s="10">
        <v>0.48490000000000005</v>
      </c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3:50" x14ac:dyDescent="0.2">
      <c r="C286" s="18">
        <f t="shared" si="9"/>
        <v>282</v>
      </c>
      <c r="D286" t="e">
        <f t="shared" ca="1" si="8"/>
        <v>#NAME?</v>
      </c>
      <c r="I286">
        <v>282</v>
      </c>
      <c r="J286">
        <v>0.14508474576271188</v>
      </c>
      <c r="K286" s="10">
        <v>0.14033999999999999</v>
      </c>
      <c r="L286" s="10">
        <v>0.32479999999999998</v>
      </c>
      <c r="M286" s="10">
        <v>0.3594</v>
      </c>
      <c r="N286" s="10">
        <v>0.16016000000000002</v>
      </c>
      <c r="O286" s="10">
        <v>0.17274</v>
      </c>
      <c r="P286" s="10">
        <v>0.37603999999999999</v>
      </c>
      <c r="Q286" s="10">
        <v>0.41339999999999999</v>
      </c>
      <c r="R286" s="10">
        <v>0.18200000000000002</v>
      </c>
      <c r="S286" s="10">
        <v>0.2258</v>
      </c>
      <c r="T286" s="10">
        <v>0.46860000000000002</v>
      </c>
      <c r="U286" s="10">
        <v>0.48780000000000001</v>
      </c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3:50" x14ac:dyDescent="0.2">
      <c r="C287" s="18">
        <f t="shared" si="9"/>
        <v>283</v>
      </c>
      <c r="D287" t="e">
        <f t="shared" ca="1" si="8"/>
        <v>#NAME?</v>
      </c>
      <c r="I287">
        <v>283</v>
      </c>
      <c r="J287">
        <v>0.14593220338983051</v>
      </c>
      <c r="K287" s="10">
        <v>0.14121</v>
      </c>
      <c r="L287" s="10">
        <v>0.32619999999999999</v>
      </c>
      <c r="M287" s="10">
        <v>0.36110000000000003</v>
      </c>
      <c r="N287" s="10">
        <v>0.16104000000000002</v>
      </c>
      <c r="O287" s="10">
        <v>0.17380999999999999</v>
      </c>
      <c r="P287" s="10">
        <v>0.37775999999999998</v>
      </c>
      <c r="Q287" s="10">
        <v>0.41560000000000002</v>
      </c>
      <c r="R287" s="10">
        <v>0.18300000000000002</v>
      </c>
      <c r="S287" s="10">
        <v>0.22720000000000001</v>
      </c>
      <c r="T287" s="10">
        <v>0.47089999999999999</v>
      </c>
      <c r="U287" s="10">
        <v>0.49070000000000003</v>
      </c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3:50" x14ac:dyDescent="0.2">
      <c r="C288" s="18">
        <f t="shared" si="9"/>
        <v>284</v>
      </c>
      <c r="D288" t="e">
        <f t="shared" ca="1" si="8"/>
        <v>#NAME?</v>
      </c>
      <c r="I288">
        <v>284</v>
      </c>
      <c r="J288">
        <v>0.14677966101694917</v>
      </c>
      <c r="K288" s="10">
        <v>0.14208000000000001</v>
      </c>
      <c r="L288" s="10">
        <v>0.3276</v>
      </c>
      <c r="M288" s="10">
        <v>0.36280000000000001</v>
      </c>
      <c r="N288" s="10">
        <v>0.16192000000000001</v>
      </c>
      <c r="O288" s="10">
        <v>0.17488000000000001</v>
      </c>
      <c r="P288" s="10">
        <v>0.37947999999999998</v>
      </c>
      <c r="Q288" s="10">
        <v>0.4178</v>
      </c>
      <c r="R288" s="10">
        <v>0.184</v>
      </c>
      <c r="S288" s="10">
        <v>0.2286</v>
      </c>
      <c r="T288" s="10">
        <v>0.47320000000000001</v>
      </c>
      <c r="U288" s="10">
        <v>0.49360000000000004</v>
      </c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3:50" x14ac:dyDescent="0.2">
      <c r="C289" s="18">
        <f t="shared" si="9"/>
        <v>285</v>
      </c>
      <c r="D289" t="e">
        <f t="shared" ca="1" si="8"/>
        <v>#NAME?</v>
      </c>
      <c r="I289">
        <v>285</v>
      </c>
      <c r="J289">
        <v>0.1476271186440678</v>
      </c>
      <c r="K289" s="10">
        <v>0.14294999999999999</v>
      </c>
      <c r="L289" s="10">
        <v>0.32899999999999996</v>
      </c>
      <c r="M289" s="10">
        <v>0.36449999999999999</v>
      </c>
      <c r="N289" s="10">
        <v>0.16280000000000003</v>
      </c>
      <c r="O289" s="10">
        <v>0.17595</v>
      </c>
      <c r="P289" s="10">
        <v>0.38119999999999998</v>
      </c>
      <c r="Q289" s="10">
        <v>0.42000000000000004</v>
      </c>
      <c r="R289" s="10">
        <v>0.185</v>
      </c>
      <c r="S289" s="10">
        <v>0.23</v>
      </c>
      <c r="T289" s="10">
        <v>0.47550000000000003</v>
      </c>
      <c r="U289" s="10">
        <v>0.49650000000000005</v>
      </c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3:50" x14ac:dyDescent="0.2">
      <c r="C290" s="18">
        <f t="shared" si="9"/>
        <v>286</v>
      </c>
      <c r="D290" t="e">
        <f t="shared" ca="1" si="8"/>
        <v>#NAME?</v>
      </c>
      <c r="I290">
        <v>286</v>
      </c>
      <c r="J290">
        <v>0.14847457627118646</v>
      </c>
      <c r="K290" s="10">
        <v>0.14382</v>
      </c>
      <c r="L290" s="10">
        <v>0.33039999999999997</v>
      </c>
      <c r="M290" s="10">
        <v>0.36620000000000003</v>
      </c>
      <c r="N290" s="10">
        <v>0.16368000000000002</v>
      </c>
      <c r="O290" s="10">
        <v>0.17702000000000001</v>
      </c>
      <c r="P290" s="10">
        <v>0.38291999999999998</v>
      </c>
      <c r="Q290" s="10">
        <v>0.42220000000000002</v>
      </c>
      <c r="R290" s="10">
        <v>0.186</v>
      </c>
      <c r="S290" s="10">
        <v>0.23139999999999999</v>
      </c>
      <c r="T290" s="10">
        <v>0.4778</v>
      </c>
      <c r="U290" s="10">
        <v>0.49940000000000001</v>
      </c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3:50" x14ac:dyDescent="0.2">
      <c r="C291" s="18">
        <f t="shared" si="9"/>
        <v>287</v>
      </c>
      <c r="D291" t="e">
        <f t="shared" ca="1" si="8"/>
        <v>#NAME?</v>
      </c>
      <c r="I291">
        <v>287</v>
      </c>
      <c r="J291">
        <v>0.14932203389830509</v>
      </c>
      <c r="K291" s="10">
        <v>0.14469000000000001</v>
      </c>
      <c r="L291" s="10">
        <v>0.33179999999999998</v>
      </c>
      <c r="M291" s="10">
        <v>0.3679</v>
      </c>
      <c r="N291" s="10">
        <v>0.16456000000000001</v>
      </c>
      <c r="O291" s="10">
        <v>0.17809</v>
      </c>
      <c r="P291" s="10">
        <v>0.38463999999999998</v>
      </c>
      <c r="Q291" s="10">
        <v>0.4244</v>
      </c>
      <c r="R291" s="10">
        <v>0.187</v>
      </c>
      <c r="S291" s="10">
        <v>0.23280000000000001</v>
      </c>
      <c r="T291" s="10">
        <v>0.48010000000000003</v>
      </c>
      <c r="U291" s="10">
        <v>0.50230000000000008</v>
      </c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3:50" x14ac:dyDescent="0.2">
      <c r="C292" s="18">
        <f t="shared" si="9"/>
        <v>288</v>
      </c>
      <c r="D292" t="e">
        <f t="shared" ca="1" si="8"/>
        <v>#NAME?</v>
      </c>
      <c r="I292">
        <v>288</v>
      </c>
      <c r="J292">
        <v>0.15016949152542375</v>
      </c>
      <c r="K292" s="10">
        <v>0.14555999999999999</v>
      </c>
      <c r="L292" s="10">
        <v>0.3332</v>
      </c>
      <c r="M292" s="10">
        <v>0.36960000000000004</v>
      </c>
      <c r="N292" s="10">
        <v>0.16544</v>
      </c>
      <c r="O292" s="10">
        <v>0.17916000000000001</v>
      </c>
      <c r="P292" s="10">
        <v>0.38635999999999998</v>
      </c>
      <c r="Q292" s="10">
        <v>0.42660000000000003</v>
      </c>
      <c r="R292" s="10">
        <v>0.188</v>
      </c>
      <c r="S292" s="10">
        <v>0.23419999999999999</v>
      </c>
      <c r="T292" s="10">
        <v>0.4824</v>
      </c>
      <c r="U292" s="10">
        <v>0.50519999999999998</v>
      </c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3:50" x14ac:dyDescent="0.2">
      <c r="C293" s="18">
        <f t="shared" si="9"/>
        <v>289</v>
      </c>
      <c r="D293" t="e">
        <f t="shared" ca="1" si="8"/>
        <v>#NAME?</v>
      </c>
      <c r="I293">
        <v>289</v>
      </c>
      <c r="J293">
        <v>0.15101694915254238</v>
      </c>
      <c r="K293" s="10">
        <v>0.14643</v>
      </c>
      <c r="L293" s="10">
        <v>0.33459999999999995</v>
      </c>
      <c r="M293" s="10">
        <v>0.37130000000000002</v>
      </c>
      <c r="N293" s="10">
        <v>0.16632000000000002</v>
      </c>
      <c r="O293" s="10">
        <v>0.18023</v>
      </c>
      <c r="P293" s="10">
        <v>0.38807999999999998</v>
      </c>
      <c r="Q293" s="10">
        <v>0.42880000000000001</v>
      </c>
      <c r="R293" s="10">
        <v>0.189</v>
      </c>
      <c r="S293" s="10">
        <v>0.2356</v>
      </c>
      <c r="T293" s="10">
        <v>0.48470000000000002</v>
      </c>
      <c r="U293" s="10">
        <v>0.5081</v>
      </c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3:50" x14ac:dyDescent="0.2">
      <c r="C294" s="18">
        <f t="shared" si="9"/>
        <v>290</v>
      </c>
      <c r="D294" t="e">
        <f t="shared" ca="1" si="8"/>
        <v>#NAME?</v>
      </c>
      <c r="I294">
        <v>290</v>
      </c>
      <c r="J294">
        <v>0.15186440677966104</v>
      </c>
      <c r="K294" s="10">
        <v>0.14729999999999999</v>
      </c>
      <c r="L294" s="10">
        <v>0.33599999999999997</v>
      </c>
      <c r="M294" s="10">
        <v>0.373</v>
      </c>
      <c r="N294" s="10">
        <v>0.16720000000000002</v>
      </c>
      <c r="O294" s="10">
        <v>0.18130000000000002</v>
      </c>
      <c r="P294" s="10">
        <v>0.38979999999999998</v>
      </c>
      <c r="Q294" s="10">
        <v>0.43099999999999999</v>
      </c>
      <c r="R294" s="10">
        <v>0.19</v>
      </c>
      <c r="S294" s="10">
        <v>0.23699999999999999</v>
      </c>
      <c r="T294" s="10">
        <v>0.48699999999999999</v>
      </c>
      <c r="U294" s="10">
        <v>0.51100000000000001</v>
      </c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3:50" x14ac:dyDescent="0.2">
      <c r="C295" s="18">
        <f t="shared" si="9"/>
        <v>291</v>
      </c>
      <c r="D295" t="e">
        <f t="shared" ca="1" si="8"/>
        <v>#NAME?</v>
      </c>
      <c r="I295">
        <v>291</v>
      </c>
      <c r="J295">
        <v>0.15271186440677967</v>
      </c>
      <c r="K295" s="10">
        <v>0.14817</v>
      </c>
      <c r="L295" s="10">
        <v>0.33739999999999998</v>
      </c>
      <c r="M295" s="10">
        <v>0.37470000000000003</v>
      </c>
      <c r="N295" s="10">
        <v>0.16808000000000001</v>
      </c>
      <c r="O295" s="10">
        <v>0.18237</v>
      </c>
      <c r="P295" s="10">
        <v>0.39151999999999998</v>
      </c>
      <c r="Q295" s="10">
        <v>0.43320000000000003</v>
      </c>
      <c r="R295" s="10">
        <v>0.191</v>
      </c>
      <c r="S295" s="10">
        <v>0.2384</v>
      </c>
      <c r="T295" s="10">
        <v>0.48930000000000001</v>
      </c>
      <c r="U295" s="10">
        <v>0.51390000000000002</v>
      </c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3:50" x14ac:dyDescent="0.2">
      <c r="C296" s="18">
        <f t="shared" si="9"/>
        <v>292</v>
      </c>
      <c r="D296" t="e">
        <f t="shared" ca="1" si="8"/>
        <v>#NAME?</v>
      </c>
      <c r="I296">
        <v>292</v>
      </c>
      <c r="J296">
        <v>0.15355932203389833</v>
      </c>
      <c r="K296" s="10">
        <v>0.14904000000000001</v>
      </c>
      <c r="L296" s="10">
        <v>0.33879999999999999</v>
      </c>
      <c r="M296" s="10">
        <v>0.37640000000000001</v>
      </c>
      <c r="N296" s="10">
        <v>0.16896000000000003</v>
      </c>
      <c r="O296" s="10">
        <v>0.18343999999999999</v>
      </c>
      <c r="P296" s="10">
        <v>0.39323999999999998</v>
      </c>
      <c r="Q296" s="10">
        <v>0.43540000000000001</v>
      </c>
      <c r="R296" s="10">
        <v>0.192</v>
      </c>
      <c r="S296" s="10">
        <v>0.23980000000000001</v>
      </c>
      <c r="T296" s="10">
        <v>0.49160000000000004</v>
      </c>
      <c r="U296" s="10">
        <v>0.51680000000000004</v>
      </c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3:50" x14ac:dyDescent="0.2">
      <c r="C297" s="18">
        <f t="shared" si="9"/>
        <v>293</v>
      </c>
      <c r="D297" t="e">
        <f t="shared" ca="1" si="8"/>
        <v>#NAME?</v>
      </c>
      <c r="I297">
        <v>293</v>
      </c>
      <c r="J297">
        <v>0.15440677966101696</v>
      </c>
      <c r="K297" s="10">
        <v>0.14990999999999999</v>
      </c>
      <c r="L297" s="10">
        <v>0.3402</v>
      </c>
      <c r="M297" s="10">
        <v>0.37809999999999999</v>
      </c>
      <c r="N297" s="10">
        <v>0.16984000000000002</v>
      </c>
      <c r="O297" s="10">
        <v>0.18451000000000001</v>
      </c>
      <c r="P297" s="10">
        <v>0.39495999999999998</v>
      </c>
      <c r="Q297" s="10">
        <v>0.43759999999999999</v>
      </c>
      <c r="R297" s="10">
        <v>0.193</v>
      </c>
      <c r="S297" s="10">
        <v>0.2412</v>
      </c>
      <c r="T297" s="10">
        <v>0.49390000000000001</v>
      </c>
      <c r="U297" s="10">
        <v>0.51970000000000005</v>
      </c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3:50" x14ac:dyDescent="0.2">
      <c r="C298" s="18">
        <f t="shared" si="9"/>
        <v>294</v>
      </c>
      <c r="D298" t="e">
        <f t="shared" ca="1" si="8"/>
        <v>#NAME?</v>
      </c>
      <c r="I298">
        <v>294</v>
      </c>
      <c r="J298">
        <v>0.15525423728813562</v>
      </c>
      <c r="K298" s="10">
        <v>0.15078</v>
      </c>
      <c r="L298" s="10">
        <v>0.34159999999999996</v>
      </c>
      <c r="M298" s="10">
        <v>0.37980000000000003</v>
      </c>
      <c r="N298" s="10">
        <v>0.17072000000000001</v>
      </c>
      <c r="O298" s="10">
        <v>0.18557999999999999</v>
      </c>
      <c r="P298" s="10">
        <v>0.39667999999999998</v>
      </c>
      <c r="Q298" s="10">
        <v>0.43980000000000002</v>
      </c>
      <c r="R298" s="10">
        <v>0.19400000000000001</v>
      </c>
      <c r="S298" s="10">
        <v>0.24260000000000001</v>
      </c>
      <c r="T298" s="10">
        <v>0.49620000000000003</v>
      </c>
      <c r="U298" s="10">
        <v>0.52260000000000006</v>
      </c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3:50" x14ac:dyDescent="0.2">
      <c r="C299" s="18">
        <f t="shared" si="9"/>
        <v>295</v>
      </c>
      <c r="D299" t="e">
        <f t="shared" ca="1" si="8"/>
        <v>#NAME?</v>
      </c>
      <c r="I299">
        <v>295</v>
      </c>
      <c r="J299">
        <v>0.15610169491525425</v>
      </c>
      <c r="K299" s="10">
        <v>0.15165000000000001</v>
      </c>
      <c r="L299" s="10">
        <v>0.34299999999999997</v>
      </c>
      <c r="M299" s="10">
        <v>0.38150000000000001</v>
      </c>
      <c r="N299" s="10">
        <v>0.17160000000000003</v>
      </c>
      <c r="O299" s="10">
        <v>0.18665000000000001</v>
      </c>
      <c r="P299" s="10">
        <v>0.39839999999999998</v>
      </c>
      <c r="Q299" s="10">
        <v>0.442</v>
      </c>
      <c r="R299" s="10">
        <v>0.19500000000000001</v>
      </c>
      <c r="S299" s="10">
        <v>0.24399999999999999</v>
      </c>
      <c r="T299" s="10">
        <v>0.4985</v>
      </c>
      <c r="U299" s="10">
        <v>0.52550000000000008</v>
      </c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3:50" x14ac:dyDescent="0.2">
      <c r="C300" s="18">
        <f t="shared" si="9"/>
        <v>296</v>
      </c>
      <c r="D300" t="e">
        <f t="shared" ca="1" si="8"/>
        <v>#NAME?</v>
      </c>
      <c r="I300">
        <v>296</v>
      </c>
      <c r="J300">
        <v>0.15694915254237291</v>
      </c>
      <c r="K300" s="10">
        <v>0.15251999999999999</v>
      </c>
      <c r="L300" s="10">
        <v>0.34439999999999998</v>
      </c>
      <c r="M300" s="10">
        <v>0.38319999999999999</v>
      </c>
      <c r="N300" s="10">
        <v>0.17248000000000002</v>
      </c>
      <c r="O300" s="10">
        <v>0.18772</v>
      </c>
      <c r="P300" s="10">
        <v>0.40011999999999998</v>
      </c>
      <c r="Q300" s="10">
        <v>0.44420000000000004</v>
      </c>
      <c r="R300" s="10">
        <v>0.19600000000000001</v>
      </c>
      <c r="S300" s="10">
        <v>0.24540000000000001</v>
      </c>
      <c r="T300" s="10">
        <v>0.50080000000000002</v>
      </c>
      <c r="U300" s="10">
        <v>0.52839999999999998</v>
      </c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3:50" x14ac:dyDescent="0.2">
      <c r="C301" s="18">
        <f t="shared" si="9"/>
        <v>297</v>
      </c>
      <c r="D301" t="e">
        <f t="shared" ca="1" si="8"/>
        <v>#NAME?</v>
      </c>
      <c r="I301">
        <v>297</v>
      </c>
      <c r="J301">
        <v>0.15779661016949154</v>
      </c>
      <c r="K301" s="10">
        <v>0.15339</v>
      </c>
      <c r="L301" s="10">
        <v>0.3458</v>
      </c>
      <c r="M301" s="10">
        <v>0.38490000000000002</v>
      </c>
      <c r="N301" s="10">
        <v>0.17336000000000001</v>
      </c>
      <c r="O301" s="10">
        <v>0.18879000000000001</v>
      </c>
      <c r="P301" s="10">
        <v>0.40183999999999997</v>
      </c>
      <c r="Q301" s="10">
        <v>0.44640000000000002</v>
      </c>
      <c r="R301" s="10">
        <v>0.19700000000000001</v>
      </c>
      <c r="S301" s="10">
        <v>0.24679999999999999</v>
      </c>
      <c r="T301" s="10">
        <v>0.50309999999999999</v>
      </c>
      <c r="U301" s="10">
        <v>0.53129999999999999</v>
      </c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3:50" x14ac:dyDescent="0.2">
      <c r="C302" s="18">
        <f t="shared" si="9"/>
        <v>298</v>
      </c>
      <c r="D302" t="e">
        <f t="shared" ca="1" si="8"/>
        <v>#NAME?</v>
      </c>
      <c r="I302">
        <v>298</v>
      </c>
      <c r="J302">
        <v>0.15864406779661019</v>
      </c>
      <c r="K302" s="10">
        <v>0.15426000000000001</v>
      </c>
      <c r="L302" s="10">
        <v>0.34719999999999995</v>
      </c>
      <c r="M302" s="10">
        <v>0.3866</v>
      </c>
      <c r="N302" s="10">
        <v>0.17424000000000001</v>
      </c>
      <c r="O302" s="10">
        <v>0.18986</v>
      </c>
      <c r="P302" s="10">
        <v>0.40355999999999997</v>
      </c>
      <c r="Q302" s="10">
        <v>0.4486</v>
      </c>
      <c r="R302" s="10">
        <v>0.19800000000000001</v>
      </c>
      <c r="S302" s="10">
        <v>0.2482</v>
      </c>
      <c r="T302" s="10">
        <v>0.50539999999999996</v>
      </c>
      <c r="U302" s="10">
        <v>0.53420000000000001</v>
      </c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3:50" x14ac:dyDescent="0.2">
      <c r="C303" s="18">
        <f t="shared" si="9"/>
        <v>299</v>
      </c>
      <c r="D303" t="e">
        <f t="shared" ca="1" si="8"/>
        <v>#NAME?</v>
      </c>
      <c r="I303">
        <v>299</v>
      </c>
      <c r="J303">
        <v>0.15949152542372882</v>
      </c>
      <c r="K303" s="10">
        <v>0.15512999999999999</v>
      </c>
      <c r="L303" s="10">
        <v>0.34859999999999997</v>
      </c>
      <c r="M303" s="10">
        <v>0.38830000000000003</v>
      </c>
      <c r="N303" s="10">
        <v>0.17512000000000003</v>
      </c>
      <c r="O303" s="10">
        <v>0.19093000000000002</v>
      </c>
      <c r="P303" s="10">
        <v>0.40527999999999997</v>
      </c>
      <c r="Q303" s="10">
        <v>0.45080000000000003</v>
      </c>
      <c r="R303" s="10">
        <v>0.19900000000000001</v>
      </c>
      <c r="S303" s="10">
        <v>0.24959999999999999</v>
      </c>
      <c r="T303" s="10">
        <v>0.50770000000000004</v>
      </c>
      <c r="U303" s="10">
        <v>0.53710000000000002</v>
      </c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3:50" x14ac:dyDescent="0.2">
      <c r="C304" s="18">
        <f t="shared" si="9"/>
        <v>300</v>
      </c>
      <c r="D304" t="e">
        <f t="shared" ca="1" si="8"/>
        <v>#NAME?</v>
      </c>
      <c r="I304">
        <v>300</v>
      </c>
      <c r="J304">
        <v>0.16033898305084748</v>
      </c>
      <c r="K304" s="10">
        <v>0.156</v>
      </c>
      <c r="L304" s="10">
        <v>0.35</v>
      </c>
      <c r="M304" s="10">
        <v>0.39</v>
      </c>
      <c r="N304" s="10">
        <v>0.17600000000000002</v>
      </c>
      <c r="O304" s="10">
        <v>0.192</v>
      </c>
      <c r="P304" s="10">
        <v>0.40699999999999997</v>
      </c>
      <c r="Q304" s="10">
        <v>0.45300000000000001</v>
      </c>
      <c r="R304" s="10">
        <v>0.2</v>
      </c>
      <c r="S304" s="10">
        <v>0.251</v>
      </c>
      <c r="T304" s="10">
        <v>0.51</v>
      </c>
      <c r="U304" s="10">
        <v>0.54</v>
      </c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3:50" x14ac:dyDescent="0.2">
      <c r="C305" s="18">
        <f t="shared" si="9"/>
        <v>301</v>
      </c>
      <c r="D305" t="e">
        <f t="shared" ca="1" si="8"/>
        <v>#NAME?</v>
      </c>
      <c r="I305">
        <v>301</v>
      </c>
      <c r="J305">
        <v>0.16118644067796611</v>
      </c>
      <c r="K305" s="10">
        <v>0.15722</v>
      </c>
      <c r="L305" s="10">
        <v>0.35169999999999996</v>
      </c>
      <c r="M305" s="10">
        <v>0.3921</v>
      </c>
      <c r="N305" s="10">
        <v>0.17714400000000002</v>
      </c>
      <c r="O305" s="10">
        <v>0.19348000000000001</v>
      </c>
      <c r="P305" s="10">
        <v>0.40915999999999997</v>
      </c>
      <c r="Q305" s="10">
        <v>0.45595000000000002</v>
      </c>
      <c r="R305" s="10">
        <v>0.20130000000000001</v>
      </c>
      <c r="S305" s="10">
        <v>0.25295000000000001</v>
      </c>
      <c r="T305" s="10">
        <v>0.51300000000000001</v>
      </c>
      <c r="U305" s="10">
        <v>0.54410000000000003</v>
      </c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3:50" x14ac:dyDescent="0.2">
      <c r="C306" s="18">
        <f t="shared" si="9"/>
        <v>302</v>
      </c>
      <c r="D306" t="e">
        <f t="shared" ca="1" si="8"/>
        <v>#NAME?</v>
      </c>
      <c r="I306">
        <v>302</v>
      </c>
      <c r="J306">
        <v>0.16203389830508477</v>
      </c>
      <c r="K306" s="10">
        <v>0.15844</v>
      </c>
      <c r="L306" s="10">
        <v>0.35339999999999999</v>
      </c>
      <c r="M306" s="10">
        <v>0.39419999999999999</v>
      </c>
      <c r="N306" s="10">
        <v>0.17828800000000003</v>
      </c>
      <c r="O306" s="10">
        <v>0.19495999999999999</v>
      </c>
      <c r="P306" s="10">
        <v>0.41131999999999996</v>
      </c>
      <c r="Q306" s="10">
        <v>0.45890000000000003</v>
      </c>
      <c r="R306" s="10">
        <v>0.2026</v>
      </c>
      <c r="S306" s="10">
        <v>0.25490000000000002</v>
      </c>
      <c r="T306" s="10">
        <v>0.51600000000000001</v>
      </c>
      <c r="U306" s="10">
        <v>0.54820000000000002</v>
      </c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3:50" x14ac:dyDescent="0.2">
      <c r="C307" s="18">
        <f t="shared" si="9"/>
        <v>303</v>
      </c>
      <c r="D307" t="e">
        <f t="shared" ca="1" si="8"/>
        <v>#NAME?</v>
      </c>
      <c r="I307">
        <v>303</v>
      </c>
      <c r="J307">
        <v>0.1628813559322034</v>
      </c>
      <c r="K307" s="10">
        <v>0.15966</v>
      </c>
      <c r="L307" s="10">
        <v>0.35509999999999997</v>
      </c>
      <c r="M307" s="10">
        <v>0.39629999999999999</v>
      </c>
      <c r="N307" s="10">
        <v>0.17943200000000001</v>
      </c>
      <c r="O307" s="10">
        <v>0.19644</v>
      </c>
      <c r="P307" s="10">
        <v>0.41347999999999996</v>
      </c>
      <c r="Q307" s="10">
        <v>0.46185000000000004</v>
      </c>
      <c r="R307" s="10">
        <v>0.2039</v>
      </c>
      <c r="S307" s="10">
        <v>0.25685000000000002</v>
      </c>
      <c r="T307" s="10">
        <v>0.51900000000000002</v>
      </c>
      <c r="U307" s="10">
        <v>0.55230000000000001</v>
      </c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3:50" x14ac:dyDescent="0.2">
      <c r="C308" s="18">
        <f t="shared" si="9"/>
        <v>304</v>
      </c>
      <c r="D308" t="e">
        <f t="shared" ca="1" si="8"/>
        <v>#NAME?</v>
      </c>
      <c r="I308">
        <v>304</v>
      </c>
      <c r="J308">
        <v>0.16372881355932206</v>
      </c>
      <c r="K308" s="10">
        <v>0.16088</v>
      </c>
      <c r="L308" s="10">
        <v>0.35680000000000001</v>
      </c>
      <c r="M308" s="10">
        <v>0.39840000000000003</v>
      </c>
      <c r="N308" s="10">
        <v>0.18057600000000001</v>
      </c>
      <c r="O308" s="10">
        <v>0.19792000000000001</v>
      </c>
      <c r="P308" s="10">
        <v>0.41563999999999995</v>
      </c>
      <c r="Q308" s="10">
        <v>0.46479999999999999</v>
      </c>
      <c r="R308" s="10">
        <v>0.20520000000000002</v>
      </c>
      <c r="S308" s="10">
        <v>0.25879999999999997</v>
      </c>
      <c r="T308" s="10">
        <v>0.52200000000000002</v>
      </c>
      <c r="U308" s="10">
        <v>0.55640000000000001</v>
      </c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3:50" x14ac:dyDescent="0.2">
      <c r="C309" s="18">
        <f t="shared" si="9"/>
        <v>305</v>
      </c>
      <c r="D309" t="e">
        <f t="shared" ca="1" si="8"/>
        <v>#NAME?</v>
      </c>
      <c r="I309">
        <v>305</v>
      </c>
      <c r="J309">
        <v>0.16457627118644069</v>
      </c>
      <c r="K309" s="10">
        <v>0.16209999999999999</v>
      </c>
      <c r="L309" s="10">
        <v>0.35849999999999999</v>
      </c>
      <c r="M309" s="10">
        <v>0.40050000000000002</v>
      </c>
      <c r="N309" s="10">
        <v>0.18172000000000002</v>
      </c>
      <c r="O309" s="10">
        <v>0.19939999999999999</v>
      </c>
      <c r="P309" s="10">
        <v>0.41779999999999995</v>
      </c>
      <c r="Q309" s="10">
        <v>0.46775</v>
      </c>
      <c r="R309" s="10">
        <v>0.20650000000000002</v>
      </c>
      <c r="S309" s="10">
        <v>0.26074999999999998</v>
      </c>
      <c r="T309" s="10">
        <v>0.52500000000000002</v>
      </c>
      <c r="U309" s="10">
        <v>0.5605</v>
      </c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3:50" x14ac:dyDescent="0.2">
      <c r="C310" s="18">
        <f t="shared" si="9"/>
        <v>306</v>
      </c>
      <c r="D310" t="e">
        <f t="shared" ca="1" si="8"/>
        <v>#NAME?</v>
      </c>
      <c r="I310">
        <v>306</v>
      </c>
      <c r="J310">
        <v>0.16542372881355932</v>
      </c>
      <c r="K310" s="10">
        <v>0.16331999999999999</v>
      </c>
      <c r="L310" s="10">
        <v>0.36019999999999996</v>
      </c>
      <c r="M310" s="10">
        <v>0.40260000000000001</v>
      </c>
      <c r="N310" s="10">
        <v>0.18286400000000003</v>
      </c>
      <c r="O310" s="10">
        <v>0.20088</v>
      </c>
      <c r="P310" s="10">
        <v>0.41996</v>
      </c>
      <c r="Q310" s="10">
        <v>0.47070000000000001</v>
      </c>
      <c r="R310" s="10">
        <v>0.20780000000000001</v>
      </c>
      <c r="S310" s="10">
        <v>0.26269999999999999</v>
      </c>
      <c r="T310" s="10">
        <v>0.52800000000000002</v>
      </c>
      <c r="U310" s="10">
        <v>0.56459999999999999</v>
      </c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3:50" x14ac:dyDescent="0.2">
      <c r="C311" s="18">
        <f t="shared" si="9"/>
        <v>307</v>
      </c>
      <c r="D311" t="e">
        <f t="shared" ca="1" si="8"/>
        <v>#NAME?</v>
      </c>
      <c r="I311">
        <v>307</v>
      </c>
      <c r="J311">
        <v>0.16627118644067798</v>
      </c>
      <c r="K311" s="10">
        <v>0.16453999999999999</v>
      </c>
      <c r="L311" s="10">
        <v>0.3619</v>
      </c>
      <c r="M311" s="10">
        <v>0.4047</v>
      </c>
      <c r="N311" s="10">
        <v>0.184008</v>
      </c>
      <c r="O311" s="10">
        <v>0.20236000000000001</v>
      </c>
      <c r="P311" s="10">
        <v>0.42212</v>
      </c>
      <c r="Q311" s="10">
        <v>0.47365000000000002</v>
      </c>
      <c r="R311" s="10">
        <v>0.20910000000000001</v>
      </c>
      <c r="S311" s="10">
        <v>0.26465</v>
      </c>
      <c r="T311" s="10">
        <v>0.53100000000000003</v>
      </c>
      <c r="U311" s="10">
        <v>0.56869999999999998</v>
      </c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3:50" x14ac:dyDescent="0.2">
      <c r="C312" s="18">
        <f t="shared" si="9"/>
        <v>308</v>
      </c>
      <c r="D312" t="e">
        <f t="shared" ca="1" si="8"/>
        <v>#NAME?</v>
      </c>
      <c r="I312">
        <v>308</v>
      </c>
      <c r="J312">
        <v>0.16711864406779661</v>
      </c>
      <c r="K312" s="10">
        <v>0.16575999999999999</v>
      </c>
      <c r="L312" s="10">
        <v>0.36359999999999998</v>
      </c>
      <c r="M312" s="10">
        <v>0.40679999999999999</v>
      </c>
      <c r="N312" s="10">
        <v>0.18515200000000001</v>
      </c>
      <c r="O312" s="10">
        <v>0.20383999999999999</v>
      </c>
      <c r="P312" s="10">
        <v>0.42427999999999999</v>
      </c>
      <c r="Q312" s="10">
        <v>0.47660000000000002</v>
      </c>
      <c r="R312" s="10">
        <v>0.2104</v>
      </c>
      <c r="S312" s="10">
        <v>0.2666</v>
      </c>
      <c r="T312" s="10">
        <v>0.53400000000000003</v>
      </c>
      <c r="U312" s="10">
        <v>0.57279999999999998</v>
      </c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3:50" x14ac:dyDescent="0.2">
      <c r="C313" s="18">
        <f t="shared" si="9"/>
        <v>309</v>
      </c>
      <c r="D313" t="e">
        <f t="shared" ca="1" si="8"/>
        <v>#NAME?</v>
      </c>
      <c r="I313">
        <v>309</v>
      </c>
      <c r="J313">
        <v>0.16796610169491527</v>
      </c>
      <c r="K313" s="10">
        <v>0.16697999999999999</v>
      </c>
      <c r="L313" s="10">
        <v>0.36529999999999996</v>
      </c>
      <c r="M313" s="10">
        <v>0.40889999999999999</v>
      </c>
      <c r="N313" s="10">
        <v>0.18629600000000002</v>
      </c>
      <c r="O313" s="10">
        <v>0.20532</v>
      </c>
      <c r="P313" s="10">
        <v>0.42643999999999999</v>
      </c>
      <c r="Q313" s="10">
        <v>0.47955000000000003</v>
      </c>
      <c r="R313" s="10">
        <v>0.2117</v>
      </c>
      <c r="S313" s="10">
        <v>0.26855000000000001</v>
      </c>
      <c r="T313" s="10">
        <v>0.53700000000000003</v>
      </c>
      <c r="U313" s="10">
        <v>0.57690000000000008</v>
      </c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3:50" x14ac:dyDescent="0.2">
      <c r="C314" s="18">
        <f t="shared" si="9"/>
        <v>310</v>
      </c>
      <c r="D314" t="e">
        <f t="shared" ca="1" si="8"/>
        <v>#NAME?</v>
      </c>
      <c r="I314">
        <v>310</v>
      </c>
      <c r="J314">
        <v>0.1688135593220339</v>
      </c>
      <c r="K314" s="10">
        <v>0.16820000000000002</v>
      </c>
      <c r="L314" s="10">
        <v>0.36699999999999999</v>
      </c>
      <c r="M314" s="10">
        <v>0.41100000000000003</v>
      </c>
      <c r="N314" s="10">
        <v>0.18744000000000002</v>
      </c>
      <c r="O314" s="10">
        <v>0.20680000000000001</v>
      </c>
      <c r="P314" s="10">
        <v>0.42859999999999998</v>
      </c>
      <c r="Q314" s="10">
        <v>0.48250000000000004</v>
      </c>
      <c r="R314" s="10">
        <v>0.21300000000000002</v>
      </c>
      <c r="S314" s="10">
        <v>0.27050000000000002</v>
      </c>
      <c r="T314" s="10">
        <v>0.54</v>
      </c>
      <c r="U314" s="10">
        <v>0.58100000000000007</v>
      </c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3:50" x14ac:dyDescent="0.2">
      <c r="C315" s="18">
        <f t="shared" si="9"/>
        <v>311</v>
      </c>
      <c r="D315" t="e">
        <f t="shared" ca="1" si="8"/>
        <v>#NAME?</v>
      </c>
      <c r="I315">
        <v>311</v>
      </c>
      <c r="J315">
        <v>0.16966101694915256</v>
      </c>
      <c r="K315" s="10">
        <v>0.16942000000000002</v>
      </c>
      <c r="L315" s="10">
        <v>0.36869999999999997</v>
      </c>
      <c r="M315" s="10">
        <v>0.41310000000000002</v>
      </c>
      <c r="N315" s="10">
        <v>0.188584</v>
      </c>
      <c r="O315" s="10">
        <v>0.20827999999999999</v>
      </c>
      <c r="P315" s="10">
        <v>0.43075999999999998</v>
      </c>
      <c r="Q315" s="10">
        <v>0.48544999999999999</v>
      </c>
      <c r="R315" s="10">
        <v>0.21430000000000002</v>
      </c>
      <c r="S315" s="10">
        <v>0.27245000000000003</v>
      </c>
      <c r="T315" s="10">
        <v>0.54300000000000004</v>
      </c>
      <c r="U315" s="10">
        <v>0.58510000000000006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3:50" x14ac:dyDescent="0.2">
      <c r="C316" s="18">
        <f t="shared" si="9"/>
        <v>312</v>
      </c>
      <c r="D316" t="e">
        <f t="shared" ca="1" si="8"/>
        <v>#NAME?</v>
      </c>
      <c r="I316">
        <v>312</v>
      </c>
      <c r="J316">
        <v>0.17050847457627119</v>
      </c>
      <c r="K316" s="10">
        <v>0.17064000000000001</v>
      </c>
      <c r="L316" s="10">
        <v>0.37040000000000001</v>
      </c>
      <c r="M316" s="10">
        <v>0.41520000000000001</v>
      </c>
      <c r="N316" s="10">
        <v>0.18972800000000001</v>
      </c>
      <c r="O316" s="10">
        <v>0.20976</v>
      </c>
      <c r="P316" s="10">
        <v>0.43291999999999997</v>
      </c>
      <c r="Q316" s="10">
        <v>0.4884</v>
      </c>
      <c r="R316" s="10">
        <v>0.21560000000000001</v>
      </c>
      <c r="S316" s="10">
        <v>0.27439999999999998</v>
      </c>
      <c r="T316" s="10">
        <v>0.54600000000000004</v>
      </c>
      <c r="U316" s="10">
        <v>0.58920000000000006</v>
      </c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3:50" x14ac:dyDescent="0.2">
      <c r="C317" s="18">
        <f t="shared" si="9"/>
        <v>313</v>
      </c>
      <c r="D317" t="e">
        <f t="shared" ca="1" si="8"/>
        <v>#NAME?</v>
      </c>
      <c r="I317">
        <v>313</v>
      </c>
      <c r="J317">
        <v>0.17135593220338985</v>
      </c>
      <c r="K317" s="10">
        <v>0.17186000000000001</v>
      </c>
      <c r="L317" s="10">
        <v>0.37209999999999999</v>
      </c>
      <c r="M317" s="10">
        <v>0.4173</v>
      </c>
      <c r="N317" s="10">
        <v>0.19087200000000001</v>
      </c>
      <c r="O317" s="10">
        <v>0.21124000000000001</v>
      </c>
      <c r="P317" s="10">
        <v>0.43507999999999997</v>
      </c>
      <c r="Q317" s="10">
        <v>0.49135000000000001</v>
      </c>
      <c r="R317" s="10">
        <v>0.21690000000000001</v>
      </c>
      <c r="S317" s="10">
        <v>0.27634999999999998</v>
      </c>
      <c r="T317" s="10">
        <v>0.54900000000000004</v>
      </c>
      <c r="U317" s="10">
        <v>0.59330000000000005</v>
      </c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3:50" x14ac:dyDescent="0.2">
      <c r="C318" s="18">
        <f t="shared" si="9"/>
        <v>314</v>
      </c>
      <c r="D318" t="e">
        <f t="shared" ca="1" si="8"/>
        <v>#NAME?</v>
      </c>
      <c r="I318">
        <v>314</v>
      </c>
      <c r="J318">
        <v>0.17220338983050848</v>
      </c>
      <c r="K318" s="10">
        <v>0.17308000000000001</v>
      </c>
      <c r="L318" s="10">
        <v>0.37379999999999997</v>
      </c>
      <c r="M318" s="10">
        <v>0.4194</v>
      </c>
      <c r="N318" s="10">
        <v>0.19201600000000002</v>
      </c>
      <c r="O318" s="10">
        <v>0.21272000000000002</v>
      </c>
      <c r="P318" s="10">
        <v>0.43723999999999996</v>
      </c>
      <c r="Q318" s="10">
        <v>0.49430000000000002</v>
      </c>
      <c r="R318" s="10">
        <v>0.21820000000000001</v>
      </c>
      <c r="S318" s="10">
        <v>0.27829999999999999</v>
      </c>
      <c r="T318" s="10">
        <v>0.55200000000000005</v>
      </c>
      <c r="U318" s="10">
        <v>0.59740000000000004</v>
      </c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3:50" x14ac:dyDescent="0.2">
      <c r="C319" s="18">
        <f t="shared" si="9"/>
        <v>315</v>
      </c>
      <c r="D319" t="e">
        <f t="shared" ca="1" si="8"/>
        <v>#NAME?</v>
      </c>
      <c r="I319">
        <v>315</v>
      </c>
      <c r="J319">
        <v>0.17305084745762714</v>
      </c>
      <c r="K319" s="10">
        <v>0.17430000000000001</v>
      </c>
      <c r="L319" s="10">
        <v>0.3755</v>
      </c>
      <c r="M319" s="10">
        <v>0.42149999999999999</v>
      </c>
      <c r="N319" s="10">
        <v>0.19316000000000003</v>
      </c>
      <c r="O319" s="10">
        <v>0.2142</v>
      </c>
      <c r="P319" s="10">
        <v>0.43939999999999996</v>
      </c>
      <c r="Q319" s="10">
        <v>0.49725000000000003</v>
      </c>
      <c r="R319" s="10">
        <v>0.2195</v>
      </c>
      <c r="S319" s="10">
        <v>0.28025</v>
      </c>
      <c r="T319" s="10">
        <v>0.55500000000000005</v>
      </c>
      <c r="U319" s="10">
        <v>0.60150000000000003</v>
      </c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3:50" x14ac:dyDescent="0.2">
      <c r="C320" s="18">
        <f t="shared" si="9"/>
        <v>316</v>
      </c>
      <c r="D320" t="e">
        <f t="shared" ca="1" si="8"/>
        <v>#NAME?</v>
      </c>
      <c r="I320">
        <v>316</v>
      </c>
      <c r="J320">
        <v>0.17389830508474577</v>
      </c>
      <c r="K320" s="10">
        <v>0.17552000000000001</v>
      </c>
      <c r="L320" s="10">
        <v>0.37719999999999998</v>
      </c>
      <c r="M320" s="10">
        <v>0.42360000000000003</v>
      </c>
      <c r="N320" s="10">
        <v>0.194304</v>
      </c>
      <c r="O320" s="10">
        <v>0.21568000000000001</v>
      </c>
      <c r="P320" s="10">
        <v>0.44155999999999995</v>
      </c>
      <c r="Q320" s="10">
        <v>0.50019999999999998</v>
      </c>
      <c r="R320" s="10">
        <v>0.22080000000000002</v>
      </c>
      <c r="S320" s="10">
        <v>0.28220000000000001</v>
      </c>
      <c r="T320" s="10">
        <v>0.55800000000000005</v>
      </c>
      <c r="U320" s="10">
        <v>0.60560000000000003</v>
      </c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3:50" x14ac:dyDescent="0.2">
      <c r="C321" s="18">
        <f t="shared" si="9"/>
        <v>317</v>
      </c>
      <c r="D321" t="e">
        <f t="shared" ca="1" si="8"/>
        <v>#NAME?</v>
      </c>
      <c r="I321">
        <v>317</v>
      </c>
      <c r="J321">
        <v>0.17474576271186443</v>
      </c>
      <c r="K321" s="10">
        <v>0.17674000000000001</v>
      </c>
      <c r="L321" s="10">
        <v>0.37889999999999996</v>
      </c>
      <c r="M321" s="10">
        <v>0.42570000000000002</v>
      </c>
      <c r="N321" s="10">
        <v>0.19544800000000001</v>
      </c>
      <c r="O321" s="10">
        <v>0.21716000000000002</v>
      </c>
      <c r="P321" s="10">
        <v>0.44372</v>
      </c>
      <c r="Q321" s="10">
        <v>0.50314999999999999</v>
      </c>
      <c r="R321" s="10">
        <v>0.22210000000000002</v>
      </c>
      <c r="S321" s="10">
        <v>0.28415000000000001</v>
      </c>
      <c r="T321" s="10">
        <v>0.56100000000000005</v>
      </c>
      <c r="U321" s="10">
        <v>0.60970000000000002</v>
      </c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3:50" x14ac:dyDescent="0.2">
      <c r="C322" s="18">
        <f t="shared" si="9"/>
        <v>318</v>
      </c>
      <c r="D322" t="e">
        <f t="shared" ca="1" si="8"/>
        <v>#NAME?</v>
      </c>
      <c r="I322">
        <v>318</v>
      </c>
      <c r="J322">
        <v>0.17559322033898306</v>
      </c>
      <c r="K322" s="10">
        <v>0.17796000000000001</v>
      </c>
      <c r="L322" s="10">
        <v>0.38059999999999999</v>
      </c>
      <c r="M322" s="10">
        <v>0.42780000000000001</v>
      </c>
      <c r="N322" s="10">
        <v>0.19659200000000002</v>
      </c>
      <c r="O322" s="10">
        <v>0.21864</v>
      </c>
      <c r="P322" s="10">
        <v>0.44588</v>
      </c>
      <c r="Q322" s="10">
        <v>0.50609999999999999</v>
      </c>
      <c r="R322" s="10">
        <v>0.22340000000000002</v>
      </c>
      <c r="S322" s="10">
        <v>0.28610000000000002</v>
      </c>
      <c r="T322" s="10">
        <v>0.56400000000000006</v>
      </c>
      <c r="U322" s="10">
        <v>0.61380000000000001</v>
      </c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3:50" x14ac:dyDescent="0.2">
      <c r="C323" s="18">
        <f t="shared" si="9"/>
        <v>319</v>
      </c>
      <c r="D323" t="e">
        <f t="shared" ca="1" si="8"/>
        <v>#NAME?</v>
      </c>
      <c r="I323">
        <v>319</v>
      </c>
      <c r="J323">
        <v>0.17644067796610172</v>
      </c>
      <c r="K323" s="10">
        <v>0.17918000000000001</v>
      </c>
      <c r="L323" s="10">
        <v>0.38229999999999997</v>
      </c>
      <c r="M323" s="10">
        <v>0.4299</v>
      </c>
      <c r="N323" s="10">
        <v>0.19773600000000002</v>
      </c>
      <c r="O323" s="10">
        <v>0.22012000000000001</v>
      </c>
      <c r="P323" s="10">
        <v>0.44803999999999999</v>
      </c>
      <c r="Q323" s="10">
        <v>0.50905</v>
      </c>
      <c r="R323" s="10">
        <v>0.22470000000000001</v>
      </c>
      <c r="S323" s="10">
        <v>0.28805000000000003</v>
      </c>
      <c r="T323" s="10">
        <v>0.56700000000000006</v>
      </c>
      <c r="U323" s="10">
        <v>0.6179</v>
      </c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3:50" x14ac:dyDescent="0.2">
      <c r="C324" s="18">
        <f t="shared" si="9"/>
        <v>320</v>
      </c>
      <c r="D324" t="e">
        <f t="shared" ref="D324:D387" ca="1" si="10">smrLinInterp(C324,Time,Rain)</f>
        <v>#NAME?</v>
      </c>
      <c r="I324">
        <v>320</v>
      </c>
      <c r="J324">
        <v>0.17728813559322035</v>
      </c>
      <c r="K324" s="10">
        <v>0.1804</v>
      </c>
      <c r="L324" s="10">
        <v>0.38400000000000001</v>
      </c>
      <c r="M324" s="10">
        <v>0.432</v>
      </c>
      <c r="N324" s="10">
        <v>0.19888</v>
      </c>
      <c r="O324" s="10">
        <v>0.22160000000000002</v>
      </c>
      <c r="P324" s="10">
        <v>0.45019999999999999</v>
      </c>
      <c r="Q324" s="10">
        <v>0.51200000000000001</v>
      </c>
      <c r="R324" s="10">
        <v>0.22600000000000001</v>
      </c>
      <c r="S324" s="10">
        <v>0.28999999999999998</v>
      </c>
      <c r="T324" s="10">
        <v>0.57000000000000006</v>
      </c>
      <c r="U324" s="10">
        <v>0.622</v>
      </c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3:50" x14ac:dyDescent="0.2">
      <c r="C325" s="18">
        <f t="shared" si="9"/>
        <v>321</v>
      </c>
      <c r="D325" t="e">
        <f t="shared" ca="1" si="10"/>
        <v>#NAME?</v>
      </c>
      <c r="I325">
        <v>321</v>
      </c>
      <c r="J325">
        <v>0.17813559322033901</v>
      </c>
      <c r="K325" s="10">
        <v>0.18162</v>
      </c>
      <c r="L325" s="10">
        <v>0.38569999999999999</v>
      </c>
      <c r="M325" s="10">
        <v>0.43409999999999999</v>
      </c>
      <c r="N325" s="10">
        <v>0.20002400000000001</v>
      </c>
      <c r="O325" s="10">
        <v>0.22308</v>
      </c>
      <c r="P325" s="10">
        <v>0.45235999999999998</v>
      </c>
      <c r="Q325" s="10">
        <v>0.51495000000000002</v>
      </c>
      <c r="R325" s="10">
        <v>0.2273</v>
      </c>
      <c r="S325" s="10">
        <v>0.29194999999999999</v>
      </c>
      <c r="T325" s="10">
        <v>0.57300000000000006</v>
      </c>
      <c r="U325" s="10">
        <v>0.62609999999999999</v>
      </c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3:50" x14ac:dyDescent="0.2">
      <c r="C326" s="18">
        <f t="shared" ref="C326:C389" si="11">1+C325</f>
        <v>322</v>
      </c>
      <c r="D326" t="e">
        <f t="shared" ca="1" si="10"/>
        <v>#NAME?</v>
      </c>
      <c r="I326">
        <v>322</v>
      </c>
      <c r="J326">
        <v>0.17898305084745764</v>
      </c>
      <c r="K326" s="10">
        <v>0.18284</v>
      </c>
      <c r="L326" s="10">
        <v>0.38739999999999997</v>
      </c>
      <c r="M326" s="10">
        <v>0.43620000000000003</v>
      </c>
      <c r="N326" s="10">
        <v>0.20116800000000001</v>
      </c>
      <c r="O326" s="10">
        <v>0.22456000000000001</v>
      </c>
      <c r="P326" s="10">
        <v>0.45451999999999998</v>
      </c>
      <c r="Q326" s="10">
        <v>0.51790000000000003</v>
      </c>
      <c r="R326" s="10">
        <v>0.22860000000000003</v>
      </c>
      <c r="S326" s="10">
        <v>0.29389999999999999</v>
      </c>
      <c r="T326" s="10">
        <v>0.57600000000000007</v>
      </c>
      <c r="U326" s="10">
        <v>0.63019999999999998</v>
      </c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3:50" x14ac:dyDescent="0.2">
      <c r="C327" s="18">
        <f t="shared" si="11"/>
        <v>323</v>
      </c>
      <c r="D327" t="e">
        <f t="shared" ca="1" si="10"/>
        <v>#NAME?</v>
      </c>
      <c r="I327">
        <v>323</v>
      </c>
      <c r="J327">
        <v>0.17983050847457629</v>
      </c>
      <c r="K327" s="10">
        <v>0.18406</v>
      </c>
      <c r="L327" s="10">
        <v>0.3891</v>
      </c>
      <c r="M327" s="10">
        <v>0.43830000000000002</v>
      </c>
      <c r="N327" s="10">
        <v>0.20231200000000002</v>
      </c>
      <c r="O327" s="10">
        <v>0.22604000000000002</v>
      </c>
      <c r="P327" s="10">
        <v>0.45667999999999997</v>
      </c>
      <c r="Q327" s="10">
        <v>0.52085000000000004</v>
      </c>
      <c r="R327" s="10">
        <v>0.22990000000000002</v>
      </c>
      <c r="S327" s="10">
        <v>0.29585</v>
      </c>
      <c r="T327" s="10">
        <v>0.57900000000000007</v>
      </c>
      <c r="U327" s="10">
        <v>0.63429999999999997</v>
      </c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3:50" x14ac:dyDescent="0.2">
      <c r="C328" s="18">
        <f t="shared" si="11"/>
        <v>324</v>
      </c>
      <c r="D328" t="e">
        <f t="shared" ca="1" si="10"/>
        <v>#NAME?</v>
      </c>
      <c r="I328">
        <v>324</v>
      </c>
      <c r="J328">
        <v>0.18067796610169493</v>
      </c>
      <c r="K328" s="10">
        <v>0.18528</v>
      </c>
      <c r="L328" s="10">
        <v>0.39079999999999998</v>
      </c>
      <c r="M328" s="10">
        <v>0.44040000000000001</v>
      </c>
      <c r="N328" s="10">
        <v>0.203456</v>
      </c>
      <c r="O328" s="10">
        <v>0.22752</v>
      </c>
      <c r="P328" s="10">
        <v>0.45883999999999997</v>
      </c>
      <c r="Q328" s="10">
        <v>0.52380000000000004</v>
      </c>
      <c r="R328" s="10">
        <v>0.23120000000000002</v>
      </c>
      <c r="S328" s="10">
        <v>0.29780000000000001</v>
      </c>
      <c r="T328" s="10">
        <v>0.58200000000000007</v>
      </c>
      <c r="U328" s="10">
        <v>0.63839999999999997</v>
      </c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3:50" x14ac:dyDescent="0.2">
      <c r="C329" s="18">
        <f t="shared" si="11"/>
        <v>325</v>
      </c>
      <c r="D329" t="e">
        <f t="shared" ca="1" si="10"/>
        <v>#NAME?</v>
      </c>
      <c r="I329">
        <v>325</v>
      </c>
      <c r="J329">
        <v>0.18152542372881358</v>
      </c>
      <c r="K329" s="10">
        <v>0.1865</v>
      </c>
      <c r="L329" s="10">
        <v>0.39249999999999996</v>
      </c>
      <c r="M329" s="10">
        <v>0.4425</v>
      </c>
      <c r="N329" s="10">
        <v>0.2046</v>
      </c>
      <c r="O329" s="10">
        <v>0.22900000000000001</v>
      </c>
      <c r="P329" s="10">
        <v>0.46099999999999997</v>
      </c>
      <c r="Q329" s="10">
        <v>0.52675000000000005</v>
      </c>
      <c r="R329" s="10">
        <v>0.23250000000000001</v>
      </c>
      <c r="S329" s="10">
        <v>0.29975000000000002</v>
      </c>
      <c r="T329" s="10">
        <v>0.58499999999999996</v>
      </c>
      <c r="U329" s="10">
        <v>0.64250000000000007</v>
      </c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3:50" x14ac:dyDescent="0.2">
      <c r="C330" s="18">
        <f t="shared" si="11"/>
        <v>326</v>
      </c>
      <c r="D330" t="e">
        <f t="shared" ca="1" si="10"/>
        <v>#NAME?</v>
      </c>
      <c r="I330">
        <v>326</v>
      </c>
      <c r="J330">
        <v>0.18237288135593221</v>
      </c>
      <c r="K330" s="10">
        <v>0.18772</v>
      </c>
      <c r="L330" s="10">
        <v>0.39419999999999999</v>
      </c>
      <c r="M330" s="10">
        <v>0.4446</v>
      </c>
      <c r="N330" s="10">
        <v>0.20574400000000001</v>
      </c>
      <c r="O330" s="10">
        <v>0.23048000000000002</v>
      </c>
      <c r="P330" s="10">
        <v>0.46315999999999996</v>
      </c>
      <c r="Q330" s="10">
        <v>0.52970000000000006</v>
      </c>
      <c r="R330" s="10">
        <v>0.23380000000000001</v>
      </c>
      <c r="S330" s="10">
        <v>0.30170000000000002</v>
      </c>
      <c r="T330" s="10">
        <v>0.58799999999999997</v>
      </c>
      <c r="U330" s="10">
        <v>0.64660000000000006</v>
      </c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3:50" x14ac:dyDescent="0.2">
      <c r="C331" s="18">
        <f t="shared" si="11"/>
        <v>327</v>
      </c>
      <c r="D331" t="e">
        <f t="shared" ca="1" si="10"/>
        <v>#NAME?</v>
      </c>
      <c r="I331">
        <v>327</v>
      </c>
      <c r="J331">
        <v>0.18322033898305087</v>
      </c>
      <c r="K331" s="10">
        <v>0.18894</v>
      </c>
      <c r="L331" s="10">
        <v>0.39589999999999997</v>
      </c>
      <c r="M331" s="10">
        <v>0.44669999999999999</v>
      </c>
      <c r="N331" s="10">
        <v>0.20688800000000002</v>
      </c>
      <c r="O331" s="10">
        <v>0.23196</v>
      </c>
      <c r="P331" s="10">
        <v>0.46531999999999996</v>
      </c>
      <c r="Q331" s="10">
        <v>0.53264999999999996</v>
      </c>
      <c r="R331" s="10">
        <v>0.2351</v>
      </c>
      <c r="S331" s="10">
        <v>0.30364999999999998</v>
      </c>
      <c r="T331" s="10">
        <v>0.59099999999999997</v>
      </c>
      <c r="U331" s="10">
        <v>0.65070000000000006</v>
      </c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3:50" x14ac:dyDescent="0.2">
      <c r="C332" s="18">
        <f t="shared" si="11"/>
        <v>328</v>
      </c>
      <c r="D332" t="e">
        <f t="shared" ca="1" si="10"/>
        <v>#NAME?</v>
      </c>
      <c r="I332">
        <v>328</v>
      </c>
      <c r="J332">
        <v>0.1840677966101695</v>
      </c>
      <c r="K332" s="10">
        <v>0.19016</v>
      </c>
      <c r="L332" s="10">
        <v>0.39760000000000001</v>
      </c>
      <c r="M332" s="10">
        <v>0.44879999999999998</v>
      </c>
      <c r="N332" s="10">
        <v>0.20803200000000002</v>
      </c>
      <c r="O332" s="10">
        <v>0.23344000000000001</v>
      </c>
      <c r="P332" s="10">
        <v>0.46748000000000001</v>
      </c>
      <c r="Q332" s="10">
        <v>0.53559999999999997</v>
      </c>
      <c r="R332" s="10">
        <v>0.2364</v>
      </c>
      <c r="S332" s="10">
        <v>0.30559999999999998</v>
      </c>
      <c r="T332" s="10">
        <v>0.59399999999999997</v>
      </c>
      <c r="U332" s="10">
        <v>0.65480000000000005</v>
      </c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3:50" x14ac:dyDescent="0.2">
      <c r="C333" s="18">
        <f t="shared" si="11"/>
        <v>329</v>
      </c>
      <c r="D333" t="e">
        <f t="shared" ca="1" si="10"/>
        <v>#NAME?</v>
      </c>
      <c r="I333">
        <v>329</v>
      </c>
      <c r="J333">
        <v>0.18491525423728816</v>
      </c>
      <c r="K333" s="10">
        <v>0.19137999999999999</v>
      </c>
      <c r="L333" s="10">
        <v>0.39929999999999999</v>
      </c>
      <c r="M333" s="10">
        <v>0.45090000000000002</v>
      </c>
      <c r="N333" s="10">
        <v>0.209176</v>
      </c>
      <c r="O333" s="10">
        <v>0.23492000000000002</v>
      </c>
      <c r="P333" s="10">
        <v>0.46964</v>
      </c>
      <c r="Q333" s="10">
        <v>0.53854999999999997</v>
      </c>
      <c r="R333" s="10">
        <v>0.23770000000000002</v>
      </c>
      <c r="S333" s="10">
        <v>0.30754999999999999</v>
      </c>
      <c r="T333" s="10">
        <v>0.59699999999999998</v>
      </c>
      <c r="U333" s="10">
        <v>0.65890000000000004</v>
      </c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3:50" x14ac:dyDescent="0.2">
      <c r="C334" s="18">
        <f t="shared" si="11"/>
        <v>330</v>
      </c>
      <c r="D334" t="e">
        <f t="shared" ca="1" si="10"/>
        <v>#NAME?</v>
      </c>
      <c r="I334">
        <v>330</v>
      </c>
      <c r="J334">
        <v>0.18576271186440679</v>
      </c>
      <c r="K334" s="10">
        <v>0.19259999999999999</v>
      </c>
      <c r="L334" s="10">
        <v>0.40099999999999997</v>
      </c>
      <c r="M334" s="10">
        <v>0.45300000000000001</v>
      </c>
      <c r="N334" s="10">
        <v>0.21032000000000001</v>
      </c>
      <c r="O334" s="10">
        <v>0.2364</v>
      </c>
      <c r="P334" s="10">
        <v>0.4718</v>
      </c>
      <c r="Q334" s="10">
        <v>0.54149999999999998</v>
      </c>
      <c r="R334" s="10">
        <v>0.23900000000000002</v>
      </c>
      <c r="S334" s="10">
        <v>0.3095</v>
      </c>
      <c r="T334" s="10">
        <v>0.6</v>
      </c>
      <c r="U334" s="10">
        <v>0.66300000000000003</v>
      </c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3:50" x14ac:dyDescent="0.2">
      <c r="C335" s="18">
        <f t="shared" si="11"/>
        <v>331</v>
      </c>
      <c r="D335" t="e">
        <f t="shared" ca="1" si="10"/>
        <v>#NAME?</v>
      </c>
      <c r="I335">
        <v>331</v>
      </c>
      <c r="J335">
        <v>0.18661016949152545</v>
      </c>
      <c r="K335" s="10">
        <v>0.19382000000000002</v>
      </c>
      <c r="L335" s="10">
        <v>0.4027</v>
      </c>
      <c r="M335" s="10">
        <v>0.4551</v>
      </c>
      <c r="N335" s="10">
        <v>0.21146400000000001</v>
      </c>
      <c r="O335" s="10">
        <v>0.23788000000000001</v>
      </c>
      <c r="P335" s="10">
        <v>0.47395999999999999</v>
      </c>
      <c r="Q335" s="10">
        <v>0.54444999999999999</v>
      </c>
      <c r="R335" s="10">
        <v>0.24030000000000001</v>
      </c>
      <c r="S335" s="10">
        <v>0.31145</v>
      </c>
      <c r="T335" s="10">
        <v>0.60299999999999998</v>
      </c>
      <c r="U335" s="10">
        <v>0.66710000000000003</v>
      </c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3:50" x14ac:dyDescent="0.2">
      <c r="C336" s="18">
        <f t="shared" si="11"/>
        <v>332</v>
      </c>
      <c r="D336" t="e">
        <f t="shared" ca="1" si="10"/>
        <v>#NAME?</v>
      </c>
      <c r="I336">
        <v>332</v>
      </c>
      <c r="J336">
        <v>0.18745762711864408</v>
      </c>
      <c r="K336" s="10">
        <v>0.19504000000000002</v>
      </c>
      <c r="L336" s="10">
        <v>0.40439999999999998</v>
      </c>
      <c r="M336" s="10">
        <v>0.4572</v>
      </c>
      <c r="N336" s="10">
        <v>0.21260800000000002</v>
      </c>
      <c r="O336" s="10">
        <v>0.23936000000000002</v>
      </c>
      <c r="P336" s="10">
        <v>0.47611999999999999</v>
      </c>
      <c r="Q336" s="10">
        <v>0.5474</v>
      </c>
      <c r="R336" s="10">
        <v>0.24160000000000001</v>
      </c>
      <c r="S336" s="10">
        <v>0.31340000000000001</v>
      </c>
      <c r="T336" s="10">
        <v>0.60599999999999998</v>
      </c>
      <c r="U336" s="10">
        <v>0.67120000000000002</v>
      </c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3:50" x14ac:dyDescent="0.2">
      <c r="C337" s="18">
        <f t="shared" si="11"/>
        <v>333</v>
      </c>
      <c r="D337" t="e">
        <f t="shared" ca="1" si="10"/>
        <v>#NAME?</v>
      </c>
      <c r="I337">
        <v>333</v>
      </c>
      <c r="J337">
        <v>0.18830508474576274</v>
      </c>
      <c r="K337" s="10">
        <v>0.19626000000000002</v>
      </c>
      <c r="L337" s="10">
        <v>0.40610000000000002</v>
      </c>
      <c r="M337" s="10">
        <v>0.45929999999999999</v>
      </c>
      <c r="N337" s="10">
        <v>0.213752</v>
      </c>
      <c r="O337" s="10">
        <v>0.24084</v>
      </c>
      <c r="P337" s="10">
        <v>0.47827999999999998</v>
      </c>
      <c r="Q337" s="10">
        <v>0.55035000000000001</v>
      </c>
      <c r="R337" s="10">
        <v>0.2429</v>
      </c>
      <c r="S337" s="10">
        <v>0.31535000000000002</v>
      </c>
      <c r="T337" s="10">
        <v>0.60899999999999999</v>
      </c>
      <c r="U337" s="10">
        <v>0.67530000000000001</v>
      </c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3:50" x14ac:dyDescent="0.2">
      <c r="C338" s="18">
        <f t="shared" si="11"/>
        <v>334</v>
      </c>
      <c r="D338" t="e">
        <f t="shared" ca="1" si="10"/>
        <v>#NAME?</v>
      </c>
      <c r="I338">
        <v>334</v>
      </c>
      <c r="J338">
        <v>0.18915254237288137</v>
      </c>
      <c r="K338" s="10">
        <v>0.19748000000000002</v>
      </c>
      <c r="L338" s="10">
        <v>0.4078</v>
      </c>
      <c r="M338" s="10">
        <v>0.46139999999999998</v>
      </c>
      <c r="N338" s="10">
        <v>0.214896</v>
      </c>
      <c r="O338" s="10">
        <v>0.24232000000000001</v>
      </c>
      <c r="P338" s="10">
        <v>0.48043999999999998</v>
      </c>
      <c r="Q338" s="10">
        <v>0.55330000000000001</v>
      </c>
      <c r="R338" s="10">
        <v>0.2442</v>
      </c>
      <c r="S338" s="10">
        <v>0.31730000000000003</v>
      </c>
      <c r="T338" s="10">
        <v>0.61199999999999999</v>
      </c>
      <c r="U338" s="10">
        <v>0.6794</v>
      </c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3:50" x14ac:dyDescent="0.2">
      <c r="C339" s="18">
        <f t="shared" si="11"/>
        <v>335</v>
      </c>
      <c r="D339" t="e">
        <f t="shared" ca="1" si="10"/>
        <v>#NAME?</v>
      </c>
      <c r="I339">
        <v>335</v>
      </c>
      <c r="J339">
        <v>0.19</v>
      </c>
      <c r="K339" s="10">
        <v>0.19870000000000002</v>
      </c>
      <c r="L339" s="10">
        <v>0.40949999999999998</v>
      </c>
      <c r="M339" s="10">
        <v>0.46350000000000002</v>
      </c>
      <c r="N339" s="10">
        <v>0.21604000000000001</v>
      </c>
      <c r="O339" s="10">
        <v>0.24380000000000002</v>
      </c>
      <c r="P339" s="10">
        <v>0.48259999999999997</v>
      </c>
      <c r="Q339" s="10">
        <v>0.55625000000000002</v>
      </c>
      <c r="R339" s="10">
        <v>0.24550000000000002</v>
      </c>
      <c r="S339" s="10">
        <v>0.31924999999999998</v>
      </c>
      <c r="T339" s="10">
        <v>0.61499999999999999</v>
      </c>
      <c r="U339" s="10">
        <v>0.6835</v>
      </c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3:50" x14ac:dyDescent="0.2">
      <c r="C340" s="18">
        <f t="shared" si="11"/>
        <v>336</v>
      </c>
      <c r="D340" t="e">
        <f t="shared" ca="1" si="10"/>
        <v>#NAME?</v>
      </c>
      <c r="I340">
        <v>336</v>
      </c>
      <c r="J340">
        <v>0.19084745762711866</v>
      </c>
      <c r="K340" s="10">
        <v>0.19992000000000001</v>
      </c>
      <c r="L340" s="10">
        <v>0.41120000000000001</v>
      </c>
      <c r="M340" s="10">
        <v>0.46560000000000001</v>
      </c>
      <c r="N340" s="10">
        <v>0.21718400000000002</v>
      </c>
      <c r="O340" s="10">
        <v>0.24528</v>
      </c>
      <c r="P340" s="10">
        <v>0.48475999999999997</v>
      </c>
      <c r="Q340" s="10">
        <v>0.55920000000000003</v>
      </c>
      <c r="R340" s="10">
        <v>0.24680000000000002</v>
      </c>
      <c r="S340" s="10">
        <v>0.32119999999999999</v>
      </c>
      <c r="T340" s="10">
        <v>0.61799999999999999</v>
      </c>
      <c r="U340" s="10">
        <v>0.68759999999999999</v>
      </c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3:50" x14ac:dyDescent="0.2">
      <c r="C341" s="18">
        <f t="shared" si="11"/>
        <v>337</v>
      </c>
      <c r="D341" t="e">
        <f t="shared" ca="1" si="10"/>
        <v>#NAME?</v>
      </c>
      <c r="I341">
        <v>337</v>
      </c>
      <c r="J341">
        <v>0.19169491525423729</v>
      </c>
      <c r="K341" s="10">
        <v>0.20114000000000001</v>
      </c>
      <c r="L341" s="10">
        <v>0.41289999999999999</v>
      </c>
      <c r="M341" s="10">
        <v>0.4677</v>
      </c>
      <c r="N341" s="10">
        <v>0.21832799999999999</v>
      </c>
      <c r="O341" s="10">
        <v>0.24676000000000001</v>
      </c>
      <c r="P341" s="10">
        <v>0.48691999999999996</v>
      </c>
      <c r="Q341" s="10">
        <v>0.56215000000000004</v>
      </c>
      <c r="R341" s="10">
        <v>0.24810000000000001</v>
      </c>
      <c r="S341" s="10">
        <v>0.32314999999999999</v>
      </c>
      <c r="T341" s="10">
        <v>0.621</v>
      </c>
      <c r="U341" s="10">
        <v>0.69169999999999998</v>
      </c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3:50" x14ac:dyDescent="0.2">
      <c r="C342" s="18">
        <f t="shared" si="11"/>
        <v>338</v>
      </c>
      <c r="D342" t="e">
        <f t="shared" ca="1" si="10"/>
        <v>#NAME?</v>
      </c>
      <c r="I342">
        <v>338</v>
      </c>
      <c r="J342">
        <v>0.19254237288135595</v>
      </c>
      <c r="K342" s="10">
        <v>0.20236000000000001</v>
      </c>
      <c r="L342" s="10">
        <v>0.41459999999999997</v>
      </c>
      <c r="M342" s="10">
        <v>0.4698</v>
      </c>
      <c r="N342" s="10">
        <v>0.219472</v>
      </c>
      <c r="O342" s="10">
        <v>0.24824000000000002</v>
      </c>
      <c r="P342" s="10">
        <v>0.48907999999999996</v>
      </c>
      <c r="Q342" s="10">
        <v>0.56510000000000005</v>
      </c>
      <c r="R342" s="10">
        <v>0.24940000000000001</v>
      </c>
      <c r="S342" s="10">
        <v>0.3251</v>
      </c>
      <c r="T342" s="10">
        <v>0.624</v>
      </c>
      <c r="U342" s="10">
        <v>0.69579999999999997</v>
      </c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3:50" x14ac:dyDescent="0.2">
      <c r="C343" s="18">
        <f t="shared" si="11"/>
        <v>339</v>
      </c>
      <c r="D343" t="e">
        <f t="shared" ca="1" si="10"/>
        <v>#NAME?</v>
      </c>
      <c r="I343">
        <v>339</v>
      </c>
      <c r="J343">
        <v>0.19338983050847458</v>
      </c>
      <c r="K343" s="10">
        <v>0.20358000000000001</v>
      </c>
      <c r="L343" s="10">
        <v>0.4163</v>
      </c>
      <c r="M343" s="10">
        <v>0.47189999999999999</v>
      </c>
      <c r="N343" s="10">
        <v>0.22061600000000001</v>
      </c>
      <c r="O343" s="10">
        <v>0.24972000000000003</v>
      </c>
      <c r="P343" s="10">
        <v>0.49124000000000001</v>
      </c>
      <c r="Q343" s="10">
        <v>0.56805000000000005</v>
      </c>
      <c r="R343" s="10">
        <v>0.25070000000000003</v>
      </c>
      <c r="S343" s="10">
        <v>0.32705000000000001</v>
      </c>
      <c r="T343" s="10">
        <v>0.627</v>
      </c>
      <c r="U343" s="10">
        <v>0.69989999999999997</v>
      </c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3:50" x14ac:dyDescent="0.2">
      <c r="C344" s="18">
        <f t="shared" si="11"/>
        <v>340</v>
      </c>
      <c r="D344" t="e">
        <f t="shared" ca="1" si="10"/>
        <v>#NAME?</v>
      </c>
      <c r="I344">
        <v>340</v>
      </c>
      <c r="J344">
        <v>0.19423728813559324</v>
      </c>
      <c r="K344" s="10">
        <v>0.20480000000000001</v>
      </c>
      <c r="L344" s="10">
        <v>0.41799999999999998</v>
      </c>
      <c r="M344" s="10">
        <v>0.47399999999999998</v>
      </c>
      <c r="N344" s="10">
        <v>0.22176000000000001</v>
      </c>
      <c r="O344" s="10">
        <v>0.25120000000000003</v>
      </c>
      <c r="P344" s="10">
        <v>0.49340000000000001</v>
      </c>
      <c r="Q344" s="10">
        <v>0.57099999999999995</v>
      </c>
      <c r="R344" s="10">
        <v>0.252</v>
      </c>
      <c r="S344" s="10">
        <v>0.32900000000000001</v>
      </c>
      <c r="T344" s="10">
        <v>0.63</v>
      </c>
      <c r="U344" s="10">
        <v>0.70399999999999996</v>
      </c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3:50" x14ac:dyDescent="0.2">
      <c r="C345" s="18">
        <f t="shared" si="11"/>
        <v>341</v>
      </c>
      <c r="D345" t="e">
        <f t="shared" ca="1" si="10"/>
        <v>#NAME?</v>
      </c>
      <c r="I345">
        <v>341</v>
      </c>
      <c r="J345">
        <v>0.19508474576271187</v>
      </c>
      <c r="K345" s="10">
        <v>0.20602000000000001</v>
      </c>
      <c r="L345" s="10">
        <v>0.41970000000000002</v>
      </c>
      <c r="M345" s="10">
        <v>0.47610000000000002</v>
      </c>
      <c r="N345" s="10">
        <v>0.22290400000000002</v>
      </c>
      <c r="O345" s="10">
        <v>0.25268000000000002</v>
      </c>
      <c r="P345" s="10">
        <v>0.49556</v>
      </c>
      <c r="Q345" s="10">
        <v>0.57394999999999996</v>
      </c>
      <c r="R345" s="10">
        <v>0.25330000000000003</v>
      </c>
      <c r="S345" s="10">
        <v>0.33095000000000002</v>
      </c>
      <c r="T345" s="10">
        <v>0.63300000000000001</v>
      </c>
      <c r="U345" s="10">
        <v>0.70809999999999995</v>
      </c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3:50" x14ac:dyDescent="0.2">
      <c r="C346" s="18">
        <f t="shared" si="11"/>
        <v>342</v>
      </c>
      <c r="D346" t="e">
        <f t="shared" ca="1" si="10"/>
        <v>#NAME?</v>
      </c>
      <c r="I346">
        <v>342</v>
      </c>
      <c r="J346">
        <v>0.19593220338983053</v>
      </c>
      <c r="K346" s="10">
        <v>0.20724000000000001</v>
      </c>
      <c r="L346" s="10">
        <v>0.4214</v>
      </c>
      <c r="M346" s="10">
        <v>0.47820000000000001</v>
      </c>
      <c r="N346" s="10">
        <v>0.224048</v>
      </c>
      <c r="O346" s="10">
        <v>0.25416</v>
      </c>
      <c r="P346" s="10">
        <v>0.49772</v>
      </c>
      <c r="Q346" s="10">
        <v>0.57689999999999997</v>
      </c>
      <c r="R346" s="10">
        <v>0.25459999999999999</v>
      </c>
      <c r="S346" s="10">
        <v>0.33290000000000003</v>
      </c>
      <c r="T346" s="10">
        <v>0.63600000000000001</v>
      </c>
      <c r="U346" s="10">
        <v>0.71220000000000006</v>
      </c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3:50" x14ac:dyDescent="0.2">
      <c r="C347" s="18">
        <f t="shared" si="11"/>
        <v>343</v>
      </c>
      <c r="D347" t="e">
        <f t="shared" ca="1" si="10"/>
        <v>#NAME?</v>
      </c>
      <c r="I347">
        <v>343</v>
      </c>
      <c r="J347">
        <v>0.19677966101694916</v>
      </c>
      <c r="K347" s="10">
        <v>0.20846000000000001</v>
      </c>
      <c r="L347" s="10">
        <v>0.42309999999999998</v>
      </c>
      <c r="M347" s="10">
        <v>0.4803</v>
      </c>
      <c r="N347" s="10">
        <v>0.225192</v>
      </c>
      <c r="O347" s="10">
        <v>0.25564000000000003</v>
      </c>
      <c r="P347" s="10">
        <v>0.49987999999999999</v>
      </c>
      <c r="Q347" s="10">
        <v>0.57984999999999998</v>
      </c>
      <c r="R347" s="10">
        <v>0.25590000000000002</v>
      </c>
      <c r="S347" s="10">
        <v>0.33484999999999998</v>
      </c>
      <c r="T347" s="10">
        <v>0.63900000000000001</v>
      </c>
      <c r="U347" s="10">
        <v>0.71630000000000005</v>
      </c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3:50" x14ac:dyDescent="0.2">
      <c r="C348" s="18">
        <f t="shared" si="11"/>
        <v>344</v>
      </c>
      <c r="D348" t="e">
        <f t="shared" ca="1" si="10"/>
        <v>#NAME?</v>
      </c>
      <c r="I348">
        <v>344</v>
      </c>
      <c r="J348">
        <v>0.19762711864406782</v>
      </c>
      <c r="K348" s="10">
        <v>0.20968000000000001</v>
      </c>
      <c r="L348" s="10">
        <v>0.42480000000000001</v>
      </c>
      <c r="M348" s="10">
        <v>0.4824</v>
      </c>
      <c r="N348" s="10">
        <v>0.22633600000000001</v>
      </c>
      <c r="O348" s="10">
        <v>0.25712000000000002</v>
      </c>
      <c r="P348" s="10">
        <v>0.50203999999999993</v>
      </c>
      <c r="Q348" s="10">
        <v>0.58279999999999998</v>
      </c>
      <c r="R348" s="10">
        <v>0.25720000000000004</v>
      </c>
      <c r="S348" s="10">
        <v>0.33679999999999999</v>
      </c>
      <c r="T348" s="10">
        <v>0.64200000000000002</v>
      </c>
      <c r="U348" s="10">
        <v>0.72040000000000004</v>
      </c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3:50" x14ac:dyDescent="0.2">
      <c r="C349" s="18">
        <f t="shared" si="11"/>
        <v>345</v>
      </c>
      <c r="D349" t="e">
        <f t="shared" ca="1" si="10"/>
        <v>#NAME?</v>
      </c>
      <c r="I349">
        <v>345</v>
      </c>
      <c r="J349">
        <v>0.19847457627118645</v>
      </c>
      <c r="K349" s="10">
        <v>0.2109</v>
      </c>
      <c r="L349" s="10">
        <v>0.42649999999999999</v>
      </c>
      <c r="M349" s="10">
        <v>0.48449999999999999</v>
      </c>
      <c r="N349" s="10">
        <v>0.22748000000000002</v>
      </c>
      <c r="O349" s="10">
        <v>0.2586</v>
      </c>
      <c r="P349" s="10">
        <v>0.50419999999999998</v>
      </c>
      <c r="Q349" s="10">
        <v>0.58574999999999999</v>
      </c>
      <c r="R349" s="10">
        <v>0.25850000000000001</v>
      </c>
      <c r="S349" s="10">
        <v>0.33875</v>
      </c>
      <c r="T349" s="10">
        <v>0.64500000000000002</v>
      </c>
      <c r="U349" s="10">
        <v>0.72450000000000003</v>
      </c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3:50" x14ac:dyDescent="0.2">
      <c r="C350" s="18">
        <f t="shared" si="11"/>
        <v>346</v>
      </c>
      <c r="D350" t="e">
        <f t="shared" ca="1" si="10"/>
        <v>#NAME?</v>
      </c>
      <c r="I350">
        <v>346</v>
      </c>
      <c r="J350">
        <v>0.19932203389830511</v>
      </c>
      <c r="K350" s="10">
        <v>0.21212</v>
      </c>
      <c r="L350" s="10">
        <v>0.42819999999999997</v>
      </c>
      <c r="M350" s="10">
        <v>0.48659999999999998</v>
      </c>
      <c r="N350" s="10">
        <v>0.22862399999999999</v>
      </c>
      <c r="O350" s="10">
        <v>0.26008000000000003</v>
      </c>
      <c r="P350" s="10">
        <v>0.50636000000000003</v>
      </c>
      <c r="Q350" s="10">
        <v>0.5887</v>
      </c>
      <c r="R350" s="10">
        <v>0.25980000000000003</v>
      </c>
      <c r="S350" s="10">
        <v>0.3407</v>
      </c>
      <c r="T350" s="10">
        <v>0.64800000000000002</v>
      </c>
      <c r="U350" s="10">
        <v>0.72860000000000003</v>
      </c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3:50" x14ac:dyDescent="0.2">
      <c r="C351" s="18">
        <f t="shared" si="11"/>
        <v>347</v>
      </c>
      <c r="D351" t="e">
        <f t="shared" ca="1" si="10"/>
        <v>#NAME?</v>
      </c>
      <c r="I351">
        <v>347</v>
      </c>
      <c r="J351">
        <v>0.20016949152542374</v>
      </c>
      <c r="K351" s="10">
        <v>0.21334</v>
      </c>
      <c r="L351" s="10">
        <v>0.4299</v>
      </c>
      <c r="M351" s="10">
        <v>0.48870000000000002</v>
      </c>
      <c r="N351" s="10">
        <v>0.229768</v>
      </c>
      <c r="O351" s="10">
        <v>0.26156000000000001</v>
      </c>
      <c r="P351" s="10">
        <v>0.50851999999999997</v>
      </c>
      <c r="Q351" s="10">
        <v>0.59165000000000001</v>
      </c>
      <c r="R351" s="10">
        <v>0.2611</v>
      </c>
      <c r="S351" s="10">
        <v>0.34265000000000001</v>
      </c>
      <c r="T351" s="10">
        <v>0.65100000000000002</v>
      </c>
      <c r="U351" s="10">
        <v>0.73270000000000002</v>
      </c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3:50" x14ac:dyDescent="0.2">
      <c r="C352" s="18">
        <f t="shared" si="11"/>
        <v>348</v>
      </c>
      <c r="D352" t="e">
        <f t="shared" ca="1" si="10"/>
        <v>#NAME?</v>
      </c>
      <c r="I352">
        <v>348</v>
      </c>
      <c r="J352">
        <v>0.2010169491525424</v>
      </c>
      <c r="K352" s="10">
        <v>0.21456</v>
      </c>
      <c r="L352" s="10">
        <v>0.43159999999999998</v>
      </c>
      <c r="M352" s="10">
        <v>0.49080000000000001</v>
      </c>
      <c r="N352" s="10">
        <v>0.23091200000000001</v>
      </c>
      <c r="O352" s="10">
        <v>0.26304</v>
      </c>
      <c r="P352" s="10">
        <v>0.51068000000000002</v>
      </c>
      <c r="Q352" s="10">
        <v>0.59460000000000002</v>
      </c>
      <c r="R352" s="10">
        <v>0.26240000000000002</v>
      </c>
      <c r="S352" s="10">
        <v>0.34460000000000002</v>
      </c>
      <c r="T352" s="10">
        <v>0.65400000000000003</v>
      </c>
      <c r="U352" s="10">
        <v>0.73680000000000001</v>
      </c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3:50" x14ac:dyDescent="0.2">
      <c r="C353" s="18">
        <f t="shared" si="11"/>
        <v>349</v>
      </c>
      <c r="D353" t="e">
        <f t="shared" ca="1" si="10"/>
        <v>#NAME?</v>
      </c>
      <c r="I353">
        <v>349</v>
      </c>
      <c r="J353">
        <v>0.20186440677966103</v>
      </c>
      <c r="K353" s="10">
        <v>0.21578</v>
      </c>
      <c r="L353" s="10">
        <v>0.43330000000000002</v>
      </c>
      <c r="M353" s="10">
        <v>0.4929</v>
      </c>
      <c r="N353" s="10">
        <v>0.23205600000000001</v>
      </c>
      <c r="O353" s="10">
        <v>0.26452000000000003</v>
      </c>
      <c r="P353" s="10">
        <v>0.51283999999999996</v>
      </c>
      <c r="Q353" s="10">
        <v>0.59755000000000003</v>
      </c>
      <c r="R353" s="10">
        <v>0.26369999999999999</v>
      </c>
      <c r="S353" s="10">
        <v>0.34655000000000002</v>
      </c>
      <c r="T353" s="10">
        <v>0.65700000000000003</v>
      </c>
      <c r="U353" s="10">
        <v>0.7409</v>
      </c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3:50" x14ac:dyDescent="0.2">
      <c r="C354" s="18">
        <f t="shared" si="11"/>
        <v>350</v>
      </c>
      <c r="D354" t="e">
        <f t="shared" ca="1" si="10"/>
        <v>#NAME?</v>
      </c>
      <c r="I354">
        <v>350</v>
      </c>
      <c r="J354">
        <v>0.20271186440677968</v>
      </c>
      <c r="K354" s="10">
        <v>0.21700000000000003</v>
      </c>
      <c r="L354" s="10">
        <v>0.435</v>
      </c>
      <c r="M354" s="10">
        <v>0.495</v>
      </c>
      <c r="N354" s="10">
        <v>0.23320000000000002</v>
      </c>
      <c r="O354" s="10">
        <v>0.26600000000000001</v>
      </c>
      <c r="P354" s="10">
        <v>0.51500000000000001</v>
      </c>
      <c r="Q354" s="10">
        <v>0.60050000000000003</v>
      </c>
      <c r="R354" s="10">
        <v>0.26500000000000001</v>
      </c>
      <c r="S354" s="10">
        <v>0.34850000000000003</v>
      </c>
      <c r="T354" s="10">
        <v>0.66</v>
      </c>
      <c r="U354" s="10">
        <v>0.745</v>
      </c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3:50" x14ac:dyDescent="0.2">
      <c r="C355" s="18">
        <f t="shared" si="11"/>
        <v>351</v>
      </c>
      <c r="D355" t="e">
        <f t="shared" ca="1" si="10"/>
        <v>#NAME?</v>
      </c>
      <c r="I355">
        <v>351</v>
      </c>
      <c r="J355">
        <v>0.20355932203389832</v>
      </c>
      <c r="K355" s="10">
        <v>0.21822000000000003</v>
      </c>
      <c r="L355" s="10">
        <v>0.43669999999999998</v>
      </c>
      <c r="M355" s="10">
        <v>0.49709999999999999</v>
      </c>
      <c r="N355" s="10">
        <v>0.234344</v>
      </c>
      <c r="O355" s="10">
        <v>0.26748</v>
      </c>
      <c r="P355" s="10">
        <v>0.51715999999999995</v>
      </c>
      <c r="Q355" s="10">
        <v>0.60345000000000004</v>
      </c>
      <c r="R355" s="10">
        <v>0.26630000000000004</v>
      </c>
      <c r="S355" s="10">
        <v>0.35044999999999998</v>
      </c>
      <c r="T355" s="10">
        <v>0.66300000000000003</v>
      </c>
      <c r="U355" s="10">
        <v>0.74909999999999999</v>
      </c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3:50" x14ac:dyDescent="0.2">
      <c r="C356" s="18">
        <f t="shared" si="11"/>
        <v>352</v>
      </c>
      <c r="D356" t="e">
        <f t="shared" ca="1" si="10"/>
        <v>#NAME?</v>
      </c>
      <c r="I356">
        <v>352</v>
      </c>
      <c r="J356">
        <v>0.20440677966101697</v>
      </c>
      <c r="K356" s="10">
        <v>0.21944000000000002</v>
      </c>
      <c r="L356" s="10">
        <v>0.43840000000000001</v>
      </c>
      <c r="M356" s="10">
        <v>0.49919999999999998</v>
      </c>
      <c r="N356" s="10">
        <v>0.235488</v>
      </c>
      <c r="O356" s="10">
        <v>0.26896000000000003</v>
      </c>
      <c r="P356" s="10">
        <v>0.51932</v>
      </c>
      <c r="Q356" s="10">
        <v>0.60640000000000005</v>
      </c>
      <c r="R356" s="10">
        <v>0.2676</v>
      </c>
      <c r="S356" s="10">
        <v>0.35239999999999999</v>
      </c>
      <c r="T356" s="10">
        <v>0.66600000000000004</v>
      </c>
      <c r="U356" s="10">
        <v>0.75319999999999998</v>
      </c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3:50" x14ac:dyDescent="0.2">
      <c r="C357" s="18">
        <f t="shared" si="11"/>
        <v>353</v>
      </c>
      <c r="D357" t="e">
        <f t="shared" ca="1" si="10"/>
        <v>#NAME?</v>
      </c>
      <c r="I357">
        <v>353</v>
      </c>
      <c r="J357">
        <v>0.2052542372881356</v>
      </c>
      <c r="K357" s="10">
        <v>0.22066000000000002</v>
      </c>
      <c r="L357" s="10">
        <v>0.44009999999999999</v>
      </c>
      <c r="M357" s="10">
        <v>0.50129999999999997</v>
      </c>
      <c r="N357" s="10">
        <v>0.23663200000000001</v>
      </c>
      <c r="O357" s="10">
        <v>0.27044000000000001</v>
      </c>
      <c r="P357" s="10">
        <v>0.52147999999999994</v>
      </c>
      <c r="Q357" s="10">
        <v>0.60935000000000006</v>
      </c>
      <c r="R357" s="10">
        <v>0.26890000000000003</v>
      </c>
      <c r="S357" s="10">
        <v>0.35435</v>
      </c>
      <c r="T357" s="10">
        <v>0.66900000000000004</v>
      </c>
      <c r="U357" s="10">
        <v>0.75729999999999997</v>
      </c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3:50" x14ac:dyDescent="0.2">
      <c r="C358" s="18">
        <f t="shared" si="11"/>
        <v>354</v>
      </c>
      <c r="D358" t="e">
        <f t="shared" ca="1" si="10"/>
        <v>#NAME?</v>
      </c>
      <c r="I358">
        <v>354</v>
      </c>
      <c r="J358">
        <v>0.20610169491525426</v>
      </c>
      <c r="K358" s="10">
        <v>0.22188000000000002</v>
      </c>
      <c r="L358" s="10">
        <v>0.44180000000000003</v>
      </c>
      <c r="M358" s="10">
        <v>0.50339999999999996</v>
      </c>
      <c r="N358" s="10">
        <v>0.23777600000000002</v>
      </c>
      <c r="O358" s="10">
        <v>0.27192</v>
      </c>
      <c r="P358" s="10">
        <v>0.52363999999999999</v>
      </c>
      <c r="Q358" s="10">
        <v>0.61229999999999996</v>
      </c>
      <c r="R358" s="10">
        <v>0.2702</v>
      </c>
      <c r="S358" s="10">
        <v>0.35630000000000001</v>
      </c>
      <c r="T358" s="10">
        <v>0.67200000000000004</v>
      </c>
      <c r="U358" s="10">
        <v>0.76139999999999997</v>
      </c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3:50" x14ac:dyDescent="0.2">
      <c r="C359" s="18">
        <f t="shared" si="11"/>
        <v>355</v>
      </c>
      <c r="D359" t="e">
        <f t="shared" ca="1" si="10"/>
        <v>#NAME?</v>
      </c>
      <c r="I359">
        <v>355</v>
      </c>
      <c r="J359">
        <v>0.20694915254237289</v>
      </c>
      <c r="K359" s="10">
        <v>0.22310000000000002</v>
      </c>
      <c r="L359" s="10">
        <v>0.44350000000000001</v>
      </c>
      <c r="M359" s="10">
        <v>0.50549999999999995</v>
      </c>
      <c r="N359" s="10">
        <v>0.23891999999999999</v>
      </c>
      <c r="O359" s="10">
        <v>0.27340000000000003</v>
      </c>
      <c r="P359" s="10">
        <v>0.52579999999999993</v>
      </c>
      <c r="Q359" s="10">
        <v>0.61524999999999996</v>
      </c>
      <c r="R359" s="10">
        <v>0.27150000000000002</v>
      </c>
      <c r="S359" s="10">
        <v>0.35825000000000001</v>
      </c>
      <c r="T359" s="10">
        <v>0.67500000000000004</v>
      </c>
      <c r="U359" s="10">
        <v>0.76549999999999996</v>
      </c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3:50" x14ac:dyDescent="0.2">
      <c r="C360" s="18">
        <f t="shared" si="11"/>
        <v>356</v>
      </c>
      <c r="D360" t="e">
        <f t="shared" ca="1" si="10"/>
        <v>#NAME?</v>
      </c>
      <c r="I360">
        <v>356</v>
      </c>
      <c r="J360">
        <v>0.20779661016949155</v>
      </c>
      <c r="K360" s="10">
        <v>0.22432000000000002</v>
      </c>
      <c r="L360" s="10">
        <v>0.44519999999999998</v>
      </c>
      <c r="M360" s="10">
        <v>0.50759999999999994</v>
      </c>
      <c r="N360" s="10">
        <v>0.240064</v>
      </c>
      <c r="O360" s="10">
        <v>0.27488000000000001</v>
      </c>
      <c r="P360" s="10">
        <v>0.52795999999999998</v>
      </c>
      <c r="Q360" s="10">
        <v>0.61819999999999997</v>
      </c>
      <c r="R360" s="10">
        <v>0.27279999999999999</v>
      </c>
      <c r="S360" s="10">
        <v>0.36020000000000002</v>
      </c>
      <c r="T360" s="10">
        <v>0.67800000000000005</v>
      </c>
      <c r="U360" s="10">
        <v>0.76959999999999995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3:50" x14ac:dyDescent="0.2">
      <c r="C361" s="18">
        <f t="shared" si="11"/>
        <v>357</v>
      </c>
      <c r="D361" t="e">
        <f t="shared" ca="1" si="10"/>
        <v>#NAME?</v>
      </c>
      <c r="I361">
        <v>357</v>
      </c>
      <c r="J361">
        <v>0.20864406779661018</v>
      </c>
      <c r="K361" s="10">
        <v>0.22554000000000002</v>
      </c>
      <c r="L361" s="10">
        <v>0.44690000000000002</v>
      </c>
      <c r="M361" s="10">
        <v>0.50970000000000004</v>
      </c>
      <c r="N361" s="10">
        <v>0.24120800000000001</v>
      </c>
      <c r="O361" s="10">
        <v>0.27635999999999999</v>
      </c>
      <c r="P361" s="10">
        <v>0.53012000000000004</v>
      </c>
      <c r="Q361" s="10">
        <v>0.62114999999999998</v>
      </c>
      <c r="R361" s="10">
        <v>0.27410000000000001</v>
      </c>
      <c r="S361" s="10">
        <v>0.36215000000000003</v>
      </c>
      <c r="T361" s="10">
        <v>0.68100000000000005</v>
      </c>
      <c r="U361" s="10">
        <v>0.77369999999999994</v>
      </c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3:50" x14ac:dyDescent="0.2">
      <c r="C362" s="18">
        <f t="shared" si="11"/>
        <v>358</v>
      </c>
      <c r="D362" t="e">
        <f t="shared" ca="1" si="10"/>
        <v>#NAME?</v>
      </c>
      <c r="I362">
        <v>358</v>
      </c>
      <c r="J362">
        <v>0.20949152542372884</v>
      </c>
      <c r="K362" s="10">
        <v>0.22676000000000002</v>
      </c>
      <c r="L362" s="10">
        <v>0.4486</v>
      </c>
      <c r="M362" s="10">
        <v>0.51180000000000003</v>
      </c>
      <c r="N362" s="10">
        <v>0.24235200000000001</v>
      </c>
      <c r="O362" s="10">
        <v>0.27784000000000003</v>
      </c>
      <c r="P362" s="10">
        <v>0.53227999999999998</v>
      </c>
      <c r="Q362" s="10">
        <v>0.62409999999999999</v>
      </c>
      <c r="R362" s="10">
        <v>0.27540000000000003</v>
      </c>
      <c r="S362" s="10">
        <v>0.36409999999999998</v>
      </c>
      <c r="T362" s="10">
        <v>0.68400000000000005</v>
      </c>
      <c r="U362" s="10">
        <v>0.77779999999999994</v>
      </c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3:50" x14ac:dyDescent="0.2">
      <c r="C363" s="18">
        <f t="shared" si="11"/>
        <v>359</v>
      </c>
      <c r="D363" t="e">
        <f t="shared" ca="1" si="10"/>
        <v>#NAME?</v>
      </c>
      <c r="I363">
        <v>359</v>
      </c>
      <c r="J363">
        <v>0.21033898305084747</v>
      </c>
      <c r="K363" s="10">
        <v>0.22798000000000002</v>
      </c>
      <c r="L363" s="10">
        <v>0.45029999999999998</v>
      </c>
      <c r="M363" s="10">
        <v>0.51390000000000002</v>
      </c>
      <c r="N363" s="10">
        <v>0.24349599999999999</v>
      </c>
      <c r="O363" s="10">
        <v>0.27932000000000001</v>
      </c>
      <c r="P363" s="10">
        <v>0.53444000000000003</v>
      </c>
      <c r="Q363" s="10">
        <v>0.62705</v>
      </c>
      <c r="R363" s="10">
        <v>0.2767</v>
      </c>
      <c r="S363" s="10">
        <v>0.36604999999999999</v>
      </c>
      <c r="T363" s="10">
        <v>0.68700000000000006</v>
      </c>
      <c r="U363" s="10">
        <v>0.78190000000000004</v>
      </c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3:50" x14ac:dyDescent="0.2">
      <c r="C364" s="18">
        <f t="shared" si="11"/>
        <v>360</v>
      </c>
      <c r="D364" t="e">
        <f t="shared" ca="1" si="10"/>
        <v>#NAME?</v>
      </c>
      <c r="I364">
        <v>360</v>
      </c>
      <c r="J364">
        <v>0.21118644067796613</v>
      </c>
      <c r="K364" s="10">
        <v>0.22920000000000001</v>
      </c>
      <c r="L364" s="10">
        <v>0.45200000000000001</v>
      </c>
      <c r="M364" s="10">
        <v>0.51600000000000001</v>
      </c>
      <c r="N364" s="10">
        <v>0.24464</v>
      </c>
      <c r="O364" s="10">
        <v>0.28079999999999999</v>
      </c>
      <c r="P364" s="10">
        <v>0.53659999999999997</v>
      </c>
      <c r="Q364" s="10">
        <v>0.63</v>
      </c>
      <c r="R364" s="10">
        <v>0.27800000000000002</v>
      </c>
      <c r="S364" s="10">
        <v>0.36799999999999999</v>
      </c>
      <c r="T364" s="10">
        <v>0.69000000000000006</v>
      </c>
      <c r="U364" s="10">
        <v>0.78600000000000003</v>
      </c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3:50" x14ac:dyDescent="0.2">
      <c r="C365" s="18">
        <f t="shared" si="11"/>
        <v>361</v>
      </c>
      <c r="D365" t="e">
        <f t="shared" ca="1" si="10"/>
        <v>#NAME?</v>
      </c>
      <c r="I365">
        <v>361</v>
      </c>
      <c r="J365">
        <v>0.21203389830508476</v>
      </c>
      <c r="K365" s="10">
        <v>0.23042000000000001</v>
      </c>
      <c r="L365" s="10">
        <v>0.45369999999999999</v>
      </c>
      <c r="M365" s="10">
        <v>0.5181</v>
      </c>
      <c r="N365" s="10">
        <v>0.245784</v>
      </c>
      <c r="O365" s="10">
        <v>0.28228000000000003</v>
      </c>
      <c r="P365" s="10">
        <v>0.53876000000000002</v>
      </c>
      <c r="Q365" s="10">
        <v>0.63295000000000001</v>
      </c>
      <c r="R365" s="10">
        <v>0.27929999999999999</v>
      </c>
      <c r="S365" s="10">
        <v>0.36995</v>
      </c>
      <c r="T365" s="10">
        <v>0.69300000000000006</v>
      </c>
      <c r="U365" s="10">
        <v>0.79010000000000002</v>
      </c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3:50" x14ac:dyDescent="0.2">
      <c r="C366" s="18">
        <f t="shared" si="11"/>
        <v>362</v>
      </c>
      <c r="D366" t="e">
        <f t="shared" ca="1" si="10"/>
        <v>#NAME?</v>
      </c>
      <c r="I366">
        <v>362</v>
      </c>
      <c r="J366">
        <v>0.21288135593220342</v>
      </c>
      <c r="K366" s="10">
        <v>0.23164000000000001</v>
      </c>
      <c r="L366" s="10">
        <v>0.45540000000000003</v>
      </c>
      <c r="M366" s="10">
        <v>0.5202</v>
      </c>
      <c r="N366" s="10">
        <v>0.24692800000000001</v>
      </c>
      <c r="O366" s="10">
        <v>0.28376000000000001</v>
      </c>
      <c r="P366" s="10">
        <v>0.54091999999999996</v>
      </c>
      <c r="Q366" s="10">
        <v>0.63590000000000002</v>
      </c>
      <c r="R366" s="10">
        <v>0.28060000000000002</v>
      </c>
      <c r="S366" s="10">
        <v>0.37190000000000001</v>
      </c>
      <c r="T366" s="10">
        <v>0.69600000000000006</v>
      </c>
      <c r="U366" s="10">
        <v>0.79420000000000002</v>
      </c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3:50" x14ac:dyDescent="0.2">
      <c r="C367" s="18">
        <f t="shared" si="11"/>
        <v>363</v>
      </c>
      <c r="D367" t="e">
        <f t="shared" ca="1" si="10"/>
        <v>#NAME?</v>
      </c>
      <c r="I367">
        <v>363</v>
      </c>
      <c r="J367">
        <v>0.21372881355932205</v>
      </c>
      <c r="K367" s="10">
        <v>0.23286000000000001</v>
      </c>
      <c r="L367" s="10">
        <v>0.45710000000000001</v>
      </c>
      <c r="M367" s="10">
        <v>0.52229999999999999</v>
      </c>
      <c r="N367" s="10">
        <v>0.24807200000000001</v>
      </c>
      <c r="O367" s="10">
        <v>0.28523999999999999</v>
      </c>
      <c r="P367" s="10">
        <v>0.54308000000000001</v>
      </c>
      <c r="Q367" s="10">
        <v>0.63885000000000003</v>
      </c>
      <c r="R367" s="10">
        <v>0.28190000000000004</v>
      </c>
      <c r="S367" s="10">
        <v>0.37385000000000002</v>
      </c>
      <c r="T367" s="10">
        <v>0.69900000000000007</v>
      </c>
      <c r="U367" s="10">
        <v>0.79830000000000001</v>
      </c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3:50" x14ac:dyDescent="0.2">
      <c r="C368" s="18">
        <f t="shared" si="11"/>
        <v>364</v>
      </c>
      <c r="D368" t="e">
        <f t="shared" ca="1" si="10"/>
        <v>#NAME?</v>
      </c>
      <c r="I368">
        <v>364</v>
      </c>
      <c r="J368">
        <v>0.21457627118644071</v>
      </c>
      <c r="K368" s="10">
        <v>0.23408000000000001</v>
      </c>
      <c r="L368" s="10">
        <v>0.45879999999999999</v>
      </c>
      <c r="M368" s="10">
        <v>0.52439999999999998</v>
      </c>
      <c r="N368" s="10">
        <v>0.24921599999999999</v>
      </c>
      <c r="O368" s="10">
        <v>0.28672000000000003</v>
      </c>
      <c r="P368" s="10">
        <v>0.54523999999999995</v>
      </c>
      <c r="Q368" s="10">
        <v>0.64180000000000004</v>
      </c>
      <c r="R368" s="10">
        <v>0.28320000000000001</v>
      </c>
      <c r="S368" s="10">
        <v>0.37580000000000002</v>
      </c>
      <c r="T368" s="10">
        <v>0.70200000000000007</v>
      </c>
      <c r="U368" s="10">
        <v>0.8024</v>
      </c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3:50" x14ac:dyDescent="0.2">
      <c r="C369" s="18">
        <f t="shared" si="11"/>
        <v>365</v>
      </c>
      <c r="D369" t="e">
        <f t="shared" ca="1" si="10"/>
        <v>#NAME?</v>
      </c>
      <c r="I369">
        <v>365</v>
      </c>
      <c r="J369">
        <v>0.21542372881355934</v>
      </c>
      <c r="K369" s="10">
        <v>0.23530000000000001</v>
      </c>
      <c r="L369" s="10">
        <v>0.46050000000000002</v>
      </c>
      <c r="M369" s="10">
        <v>0.52649999999999997</v>
      </c>
      <c r="N369" s="10">
        <v>0.25036000000000003</v>
      </c>
      <c r="O369" s="10">
        <v>0.28820000000000001</v>
      </c>
      <c r="P369" s="10">
        <v>0.5474</v>
      </c>
      <c r="Q369" s="10">
        <v>0.64475000000000005</v>
      </c>
      <c r="R369" s="10">
        <v>0.28450000000000003</v>
      </c>
      <c r="S369" s="10">
        <v>0.37775000000000003</v>
      </c>
      <c r="T369" s="10">
        <v>0.70500000000000007</v>
      </c>
      <c r="U369" s="10">
        <v>0.80649999999999999</v>
      </c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3:50" x14ac:dyDescent="0.2">
      <c r="C370" s="18">
        <f t="shared" si="11"/>
        <v>366</v>
      </c>
      <c r="D370" t="e">
        <f t="shared" ca="1" si="10"/>
        <v>#NAME?</v>
      </c>
      <c r="I370">
        <v>366</v>
      </c>
      <c r="J370">
        <v>0.21627118644067797</v>
      </c>
      <c r="K370" s="10">
        <v>0.23652000000000001</v>
      </c>
      <c r="L370" s="10">
        <v>0.4622</v>
      </c>
      <c r="M370" s="10">
        <v>0.52859999999999996</v>
      </c>
      <c r="N370" s="10">
        <v>0.25150400000000001</v>
      </c>
      <c r="O370" s="10">
        <v>0.28967999999999999</v>
      </c>
      <c r="P370" s="10">
        <v>0.54955999999999994</v>
      </c>
      <c r="Q370" s="10">
        <v>0.64770000000000005</v>
      </c>
      <c r="R370" s="10">
        <v>0.2858</v>
      </c>
      <c r="S370" s="10">
        <v>0.37969999999999998</v>
      </c>
      <c r="T370" s="10">
        <v>0.70800000000000007</v>
      </c>
      <c r="U370" s="10">
        <v>0.81059999999999999</v>
      </c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3:50" x14ac:dyDescent="0.2">
      <c r="C371" s="18">
        <f t="shared" si="11"/>
        <v>367</v>
      </c>
      <c r="D371" t="e">
        <f t="shared" ca="1" si="10"/>
        <v>#NAME?</v>
      </c>
      <c r="I371">
        <v>367</v>
      </c>
      <c r="J371">
        <v>0.21711864406779663</v>
      </c>
      <c r="K371" s="10">
        <v>0.23774000000000001</v>
      </c>
      <c r="L371" s="10">
        <v>0.46389999999999998</v>
      </c>
      <c r="M371" s="10">
        <v>0.53069999999999995</v>
      </c>
      <c r="N371" s="10">
        <v>0.25264799999999998</v>
      </c>
      <c r="O371" s="10">
        <v>0.29116000000000003</v>
      </c>
      <c r="P371" s="10">
        <v>0.55171999999999999</v>
      </c>
      <c r="Q371" s="10">
        <v>0.65064999999999995</v>
      </c>
      <c r="R371" s="10">
        <v>0.28710000000000002</v>
      </c>
      <c r="S371" s="10">
        <v>0.38164999999999999</v>
      </c>
      <c r="T371" s="10">
        <v>0.71100000000000008</v>
      </c>
      <c r="U371" s="10">
        <v>0.81469999999999998</v>
      </c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3:50" x14ac:dyDescent="0.2">
      <c r="C372" s="18">
        <f t="shared" si="11"/>
        <v>368</v>
      </c>
      <c r="D372" t="e">
        <f t="shared" ca="1" si="10"/>
        <v>#NAME?</v>
      </c>
      <c r="I372">
        <v>368</v>
      </c>
      <c r="J372">
        <v>0.21796610169491526</v>
      </c>
      <c r="K372" s="10">
        <v>0.23896000000000001</v>
      </c>
      <c r="L372" s="10">
        <v>0.46560000000000001</v>
      </c>
      <c r="M372" s="10">
        <v>0.53279999999999994</v>
      </c>
      <c r="N372" s="10">
        <v>0.25379200000000002</v>
      </c>
      <c r="O372" s="10">
        <v>0.29264000000000001</v>
      </c>
      <c r="P372" s="10">
        <v>0.55388000000000004</v>
      </c>
      <c r="Q372" s="10">
        <v>0.65359999999999996</v>
      </c>
      <c r="R372" s="10">
        <v>0.28839999999999999</v>
      </c>
      <c r="S372" s="10">
        <v>0.3836</v>
      </c>
      <c r="T372" s="10">
        <v>0.71400000000000008</v>
      </c>
      <c r="U372" s="10">
        <v>0.81879999999999997</v>
      </c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3:50" x14ac:dyDescent="0.2">
      <c r="C373" s="18">
        <f t="shared" si="11"/>
        <v>369</v>
      </c>
      <c r="D373" t="e">
        <f t="shared" ca="1" si="10"/>
        <v>#NAME?</v>
      </c>
      <c r="I373">
        <v>369</v>
      </c>
      <c r="J373">
        <v>0.21881355932203392</v>
      </c>
      <c r="K373" s="10">
        <v>0.24018</v>
      </c>
      <c r="L373" s="10">
        <v>0.46729999999999999</v>
      </c>
      <c r="M373" s="10">
        <v>0.53490000000000004</v>
      </c>
      <c r="N373" s="10">
        <v>0.254936</v>
      </c>
      <c r="O373" s="10">
        <v>0.29411999999999999</v>
      </c>
      <c r="P373" s="10">
        <v>0.55603999999999998</v>
      </c>
      <c r="Q373" s="10">
        <v>0.65654999999999997</v>
      </c>
      <c r="R373" s="10">
        <v>0.28970000000000001</v>
      </c>
      <c r="S373" s="10">
        <v>0.38555</v>
      </c>
      <c r="T373" s="10">
        <v>0.71700000000000008</v>
      </c>
      <c r="U373" s="10">
        <v>0.82289999999999996</v>
      </c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3:50" x14ac:dyDescent="0.2">
      <c r="C374" s="18">
        <f t="shared" si="11"/>
        <v>370</v>
      </c>
      <c r="D374" t="e">
        <f t="shared" ca="1" si="10"/>
        <v>#NAME?</v>
      </c>
      <c r="I374">
        <v>370</v>
      </c>
      <c r="J374">
        <v>0.21966101694915255</v>
      </c>
      <c r="K374" s="10">
        <v>0.2414</v>
      </c>
      <c r="L374" s="10">
        <v>0.46900000000000003</v>
      </c>
      <c r="M374" s="10">
        <v>0.53700000000000003</v>
      </c>
      <c r="N374" s="10">
        <v>0.25607999999999997</v>
      </c>
      <c r="O374" s="10">
        <v>0.29560000000000003</v>
      </c>
      <c r="P374" s="10">
        <v>0.55820000000000003</v>
      </c>
      <c r="Q374" s="10">
        <v>0.65949999999999998</v>
      </c>
      <c r="R374" s="10">
        <v>0.29100000000000004</v>
      </c>
      <c r="S374" s="10">
        <v>0.38750000000000001</v>
      </c>
      <c r="T374" s="10">
        <v>0.72000000000000008</v>
      </c>
      <c r="U374" s="10">
        <v>0.82699999999999996</v>
      </c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3:50" x14ac:dyDescent="0.2">
      <c r="C375" s="18">
        <f t="shared" si="11"/>
        <v>371</v>
      </c>
      <c r="D375" t="e">
        <f t="shared" ca="1" si="10"/>
        <v>#NAME?</v>
      </c>
      <c r="I375">
        <v>371</v>
      </c>
      <c r="J375">
        <v>0.22050847457627121</v>
      </c>
      <c r="K375" s="10">
        <v>0.24262000000000003</v>
      </c>
      <c r="L375" s="10">
        <v>0.47070000000000001</v>
      </c>
      <c r="M375" s="10">
        <v>0.53910000000000002</v>
      </c>
      <c r="N375" s="10">
        <v>0.25722400000000001</v>
      </c>
      <c r="O375" s="10">
        <v>0.29708000000000001</v>
      </c>
      <c r="P375" s="10">
        <v>0.56035999999999997</v>
      </c>
      <c r="Q375" s="10">
        <v>0.66244999999999998</v>
      </c>
      <c r="R375" s="10">
        <v>0.2923</v>
      </c>
      <c r="S375" s="10">
        <v>0.38945000000000002</v>
      </c>
      <c r="T375" s="10">
        <v>0.72300000000000009</v>
      </c>
      <c r="U375" s="10">
        <v>0.83109999999999995</v>
      </c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3:50" x14ac:dyDescent="0.2">
      <c r="C376" s="18">
        <f t="shared" si="11"/>
        <v>372</v>
      </c>
      <c r="D376" t="e">
        <f t="shared" ca="1" si="10"/>
        <v>#NAME?</v>
      </c>
      <c r="I376">
        <v>372</v>
      </c>
      <c r="J376">
        <v>0.22135593220338984</v>
      </c>
      <c r="K376" s="10">
        <v>0.24384000000000003</v>
      </c>
      <c r="L376" s="10">
        <v>0.47239999999999999</v>
      </c>
      <c r="M376" s="10">
        <v>0.54120000000000001</v>
      </c>
      <c r="N376" s="10">
        <v>0.25836799999999999</v>
      </c>
      <c r="O376" s="10">
        <v>0.29855999999999999</v>
      </c>
      <c r="P376" s="10">
        <v>0.56252000000000002</v>
      </c>
      <c r="Q376" s="10">
        <v>0.66539999999999999</v>
      </c>
      <c r="R376" s="10">
        <v>0.29360000000000003</v>
      </c>
      <c r="S376" s="10">
        <v>0.39140000000000003</v>
      </c>
      <c r="T376" s="10">
        <v>0.72600000000000009</v>
      </c>
      <c r="U376" s="10">
        <v>0.83519999999999994</v>
      </c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3:50" x14ac:dyDescent="0.2">
      <c r="C377" s="18">
        <f t="shared" si="11"/>
        <v>373</v>
      </c>
      <c r="D377" t="e">
        <f t="shared" ca="1" si="10"/>
        <v>#NAME?</v>
      </c>
      <c r="I377">
        <v>373</v>
      </c>
      <c r="J377">
        <v>0.2222033898305085</v>
      </c>
      <c r="K377" s="10">
        <v>0.24506000000000003</v>
      </c>
      <c r="L377" s="10">
        <v>0.47410000000000002</v>
      </c>
      <c r="M377" s="10">
        <v>0.54330000000000001</v>
      </c>
      <c r="N377" s="10">
        <v>0.25951200000000002</v>
      </c>
      <c r="O377" s="10">
        <v>0.30004000000000003</v>
      </c>
      <c r="P377" s="10">
        <v>0.56467999999999996</v>
      </c>
      <c r="Q377" s="10">
        <v>0.66835</v>
      </c>
      <c r="R377" s="10">
        <v>0.2949</v>
      </c>
      <c r="S377" s="10">
        <v>0.39335000000000003</v>
      </c>
      <c r="T377" s="10">
        <v>0.72900000000000009</v>
      </c>
      <c r="U377" s="10">
        <v>0.83929999999999993</v>
      </c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3:50" x14ac:dyDescent="0.2">
      <c r="C378" s="18">
        <f t="shared" si="11"/>
        <v>374</v>
      </c>
      <c r="D378" t="e">
        <f t="shared" ca="1" si="10"/>
        <v>#NAME?</v>
      </c>
      <c r="I378">
        <v>374</v>
      </c>
      <c r="J378">
        <v>0.22305084745762713</v>
      </c>
      <c r="K378" s="10">
        <v>0.24628000000000003</v>
      </c>
      <c r="L378" s="10">
        <v>0.4758</v>
      </c>
      <c r="M378" s="10">
        <v>0.5454</v>
      </c>
      <c r="N378" s="10">
        <v>0.260656</v>
      </c>
      <c r="O378" s="10">
        <v>0.30152000000000001</v>
      </c>
      <c r="P378" s="10">
        <v>0.56684000000000001</v>
      </c>
      <c r="Q378" s="10">
        <v>0.67130000000000001</v>
      </c>
      <c r="R378" s="10">
        <v>0.29620000000000002</v>
      </c>
      <c r="S378" s="10">
        <v>0.39529999999999998</v>
      </c>
      <c r="T378" s="10">
        <v>0.7320000000000001</v>
      </c>
      <c r="U378" s="10">
        <v>0.84339999999999993</v>
      </c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3:50" x14ac:dyDescent="0.2">
      <c r="C379" s="18">
        <f t="shared" si="11"/>
        <v>375</v>
      </c>
      <c r="D379" t="e">
        <f t="shared" ca="1" si="10"/>
        <v>#NAME?</v>
      </c>
      <c r="I379">
        <v>375</v>
      </c>
      <c r="J379">
        <v>0.22389830508474579</v>
      </c>
      <c r="K379" s="10">
        <v>0.24750000000000003</v>
      </c>
      <c r="L379" s="10">
        <v>0.47750000000000004</v>
      </c>
      <c r="M379" s="10">
        <v>0.54749999999999999</v>
      </c>
      <c r="N379" s="10">
        <v>0.26179999999999998</v>
      </c>
      <c r="O379" s="10">
        <v>0.30300000000000005</v>
      </c>
      <c r="P379" s="10">
        <v>0.56899999999999995</v>
      </c>
      <c r="Q379" s="10">
        <v>0.67425000000000002</v>
      </c>
      <c r="R379" s="10">
        <v>0.29749999999999999</v>
      </c>
      <c r="S379" s="10">
        <v>0.39724999999999999</v>
      </c>
      <c r="T379" s="10">
        <v>0.7350000000000001</v>
      </c>
      <c r="U379" s="10">
        <v>0.84749999999999992</v>
      </c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3:50" x14ac:dyDescent="0.2">
      <c r="C380" s="18">
        <f t="shared" si="11"/>
        <v>376</v>
      </c>
      <c r="D380" t="e">
        <f t="shared" ca="1" si="10"/>
        <v>#NAME?</v>
      </c>
      <c r="I380">
        <v>376</v>
      </c>
      <c r="J380">
        <v>0.22474576271186442</v>
      </c>
      <c r="K380" s="10">
        <v>0.24872000000000002</v>
      </c>
      <c r="L380" s="10">
        <v>0.47920000000000001</v>
      </c>
      <c r="M380" s="10">
        <v>0.54959999999999998</v>
      </c>
      <c r="N380" s="10">
        <v>0.26294400000000001</v>
      </c>
      <c r="O380" s="10">
        <v>0.30448000000000003</v>
      </c>
      <c r="P380" s="10">
        <v>0.57116</v>
      </c>
      <c r="Q380" s="10">
        <v>0.67720000000000002</v>
      </c>
      <c r="R380" s="10">
        <v>0.29880000000000001</v>
      </c>
      <c r="S380" s="10">
        <v>0.3992</v>
      </c>
      <c r="T380" s="10">
        <v>0.73799999999999999</v>
      </c>
      <c r="U380" s="10">
        <v>0.85160000000000002</v>
      </c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3:50" x14ac:dyDescent="0.2">
      <c r="C381" s="18">
        <f t="shared" si="11"/>
        <v>377</v>
      </c>
      <c r="D381" t="e">
        <f t="shared" ca="1" si="10"/>
        <v>#NAME?</v>
      </c>
      <c r="I381">
        <v>377</v>
      </c>
      <c r="J381">
        <v>0.22559322033898307</v>
      </c>
      <c r="K381" s="10">
        <v>0.24994000000000002</v>
      </c>
      <c r="L381" s="10">
        <v>0.48089999999999999</v>
      </c>
      <c r="M381" s="10">
        <v>0.55169999999999997</v>
      </c>
      <c r="N381" s="10">
        <v>0.26408799999999999</v>
      </c>
      <c r="O381" s="10">
        <v>0.30596000000000001</v>
      </c>
      <c r="P381" s="10">
        <v>0.57331999999999994</v>
      </c>
      <c r="Q381" s="10">
        <v>0.68015000000000003</v>
      </c>
      <c r="R381" s="10">
        <v>0.30010000000000003</v>
      </c>
      <c r="S381" s="10">
        <v>0.40115000000000001</v>
      </c>
      <c r="T381" s="10">
        <v>0.74099999999999999</v>
      </c>
      <c r="U381" s="10">
        <v>0.85570000000000002</v>
      </c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3:50" x14ac:dyDescent="0.2">
      <c r="C382" s="18">
        <f t="shared" si="11"/>
        <v>378</v>
      </c>
      <c r="D382" t="e">
        <f t="shared" ca="1" si="10"/>
        <v>#NAME?</v>
      </c>
      <c r="I382">
        <v>378</v>
      </c>
      <c r="J382">
        <v>0.22644067796610171</v>
      </c>
      <c r="K382" s="10">
        <v>0.25115999999999999</v>
      </c>
      <c r="L382" s="10">
        <v>0.48260000000000003</v>
      </c>
      <c r="M382" s="10">
        <v>0.55379999999999996</v>
      </c>
      <c r="N382" s="10">
        <v>0.26523200000000002</v>
      </c>
      <c r="O382" s="10">
        <v>0.30744000000000005</v>
      </c>
      <c r="P382" s="10">
        <v>0.57547999999999999</v>
      </c>
      <c r="Q382" s="10">
        <v>0.68310000000000004</v>
      </c>
      <c r="R382" s="10">
        <v>0.3014</v>
      </c>
      <c r="S382" s="10">
        <v>0.40310000000000001</v>
      </c>
      <c r="T382" s="10">
        <v>0.74399999999999999</v>
      </c>
      <c r="U382" s="10">
        <v>0.85980000000000001</v>
      </c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3:50" x14ac:dyDescent="0.2">
      <c r="C383" s="18">
        <f t="shared" si="11"/>
        <v>379</v>
      </c>
      <c r="D383" t="e">
        <f t="shared" ca="1" si="10"/>
        <v>#NAME?</v>
      </c>
      <c r="I383">
        <v>379</v>
      </c>
      <c r="J383">
        <v>0.22728813559322036</v>
      </c>
      <c r="K383" s="10">
        <v>0.25237999999999999</v>
      </c>
      <c r="L383" s="10">
        <v>0.48430000000000001</v>
      </c>
      <c r="M383" s="10">
        <v>0.55589999999999995</v>
      </c>
      <c r="N383" s="10">
        <v>0.266376</v>
      </c>
      <c r="O383" s="10">
        <v>0.30892000000000003</v>
      </c>
      <c r="P383" s="10">
        <v>0.57764000000000004</v>
      </c>
      <c r="Q383" s="10">
        <v>0.68605000000000005</v>
      </c>
      <c r="R383" s="10">
        <v>0.30270000000000002</v>
      </c>
      <c r="S383" s="10">
        <v>0.40505000000000002</v>
      </c>
      <c r="T383" s="10">
        <v>0.747</v>
      </c>
      <c r="U383" s="10">
        <v>0.8639</v>
      </c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3:50" x14ac:dyDescent="0.2">
      <c r="C384" s="18">
        <f t="shared" si="11"/>
        <v>380</v>
      </c>
      <c r="D384" t="e">
        <f t="shared" ca="1" si="10"/>
        <v>#NAME?</v>
      </c>
      <c r="I384">
        <v>380</v>
      </c>
      <c r="J384">
        <v>0.22813559322033899</v>
      </c>
      <c r="K384" s="10">
        <v>0.25360000000000005</v>
      </c>
      <c r="L384" s="10">
        <v>0.48599999999999999</v>
      </c>
      <c r="M384" s="10">
        <v>0.55799999999999994</v>
      </c>
      <c r="N384" s="10">
        <v>0.26751999999999998</v>
      </c>
      <c r="O384" s="10">
        <v>0.31040000000000001</v>
      </c>
      <c r="P384" s="10">
        <v>0.57979999999999998</v>
      </c>
      <c r="Q384" s="10">
        <v>0.68900000000000006</v>
      </c>
      <c r="R384" s="10">
        <v>0.30399999999999999</v>
      </c>
      <c r="S384" s="10">
        <v>0.40700000000000003</v>
      </c>
      <c r="T384" s="10">
        <v>0.75</v>
      </c>
      <c r="U384" s="10">
        <v>0.86799999999999999</v>
      </c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3:50" x14ac:dyDescent="0.2">
      <c r="C385" s="18">
        <f t="shared" si="11"/>
        <v>381</v>
      </c>
      <c r="D385" t="e">
        <f t="shared" ca="1" si="10"/>
        <v>#NAME?</v>
      </c>
      <c r="I385">
        <v>381</v>
      </c>
      <c r="J385">
        <v>0.22898305084745765</v>
      </c>
      <c r="K385" s="10">
        <v>0.25482000000000005</v>
      </c>
      <c r="L385" s="10">
        <v>0.48770000000000002</v>
      </c>
      <c r="M385" s="10">
        <v>0.56009999999999993</v>
      </c>
      <c r="N385" s="10">
        <v>0.26866400000000001</v>
      </c>
      <c r="O385" s="10">
        <v>0.31188000000000005</v>
      </c>
      <c r="P385" s="10">
        <v>0.58196000000000003</v>
      </c>
      <c r="Q385" s="10">
        <v>0.69194999999999995</v>
      </c>
      <c r="R385" s="10">
        <v>0.30530000000000002</v>
      </c>
      <c r="S385" s="10">
        <v>0.40894999999999998</v>
      </c>
      <c r="T385" s="10">
        <v>0.753</v>
      </c>
      <c r="U385" s="10">
        <v>0.87209999999999999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3:50" x14ac:dyDescent="0.2">
      <c r="C386" s="18">
        <f t="shared" si="11"/>
        <v>382</v>
      </c>
      <c r="D386" t="e">
        <f t="shared" ca="1" si="10"/>
        <v>#NAME?</v>
      </c>
      <c r="I386">
        <v>382</v>
      </c>
      <c r="J386">
        <v>0.22983050847457628</v>
      </c>
      <c r="K386" s="10">
        <v>0.25604000000000005</v>
      </c>
      <c r="L386" s="10">
        <v>0.4894</v>
      </c>
      <c r="M386" s="10">
        <v>0.56220000000000003</v>
      </c>
      <c r="N386" s="10">
        <v>0.26980799999999999</v>
      </c>
      <c r="O386" s="10">
        <v>0.31336000000000003</v>
      </c>
      <c r="P386" s="10">
        <v>0.58411999999999997</v>
      </c>
      <c r="Q386" s="10">
        <v>0.69489999999999996</v>
      </c>
      <c r="R386" s="10">
        <v>0.30660000000000004</v>
      </c>
      <c r="S386" s="10">
        <v>0.41089999999999999</v>
      </c>
      <c r="T386" s="10">
        <v>0.75600000000000001</v>
      </c>
      <c r="U386" s="10">
        <v>0.87619999999999998</v>
      </c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3:50" x14ac:dyDescent="0.2">
      <c r="C387" s="18">
        <f t="shared" si="11"/>
        <v>383</v>
      </c>
      <c r="D387" t="e">
        <f t="shared" ca="1" si="10"/>
        <v>#NAME?</v>
      </c>
      <c r="I387">
        <v>383</v>
      </c>
      <c r="J387">
        <v>0.23067796610169494</v>
      </c>
      <c r="K387" s="10">
        <v>0.25726000000000004</v>
      </c>
      <c r="L387" s="10">
        <v>0.49110000000000004</v>
      </c>
      <c r="M387" s="10">
        <v>0.56430000000000002</v>
      </c>
      <c r="N387" s="10">
        <v>0.27095199999999997</v>
      </c>
      <c r="O387" s="10">
        <v>0.31484000000000001</v>
      </c>
      <c r="P387" s="10">
        <v>0.58628000000000002</v>
      </c>
      <c r="Q387" s="10">
        <v>0.69784999999999997</v>
      </c>
      <c r="R387" s="10">
        <v>0.30790000000000001</v>
      </c>
      <c r="S387" s="10">
        <v>0.41284999999999999</v>
      </c>
      <c r="T387" s="10">
        <v>0.75900000000000001</v>
      </c>
      <c r="U387" s="10">
        <v>0.88029999999999997</v>
      </c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3:50" x14ac:dyDescent="0.2">
      <c r="C388" s="18">
        <f t="shared" si="11"/>
        <v>384</v>
      </c>
      <c r="D388" t="e">
        <f t="shared" ref="D388:D451" ca="1" si="12">smrLinInterp(C388,Time,Rain)</f>
        <v>#NAME?</v>
      </c>
      <c r="I388">
        <v>384</v>
      </c>
      <c r="J388">
        <v>0.23152542372881357</v>
      </c>
      <c r="K388" s="10">
        <v>0.25848000000000004</v>
      </c>
      <c r="L388" s="10">
        <v>0.49280000000000002</v>
      </c>
      <c r="M388" s="10">
        <v>0.56640000000000001</v>
      </c>
      <c r="N388" s="10">
        <v>0.272096</v>
      </c>
      <c r="O388" s="10">
        <v>0.31632000000000005</v>
      </c>
      <c r="P388" s="10">
        <v>0.58843999999999996</v>
      </c>
      <c r="Q388" s="10">
        <v>0.70079999999999998</v>
      </c>
      <c r="R388" s="10">
        <v>0.30920000000000003</v>
      </c>
      <c r="S388" s="10">
        <v>0.4148</v>
      </c>
      <c r="T388" s="10">
        <v>0.76200000000000001</v>
      </c>
      <c r="U388" s="10">
        <v>0.88439999999999996</v>
      </c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3:50" x14ac:dyDescent="0.2">
      <c r="C389" s="18">
        <f t="shared" si="11"/>
        <v>385</v>
      </c>
      <c r="D389" t="e">
        <f t="shared" ca="1" si="12"/>
        <v>#NAME?</v>
      </c>
      <c r="I389">
        <v>385</v>
      </c>
      <c r="J389">
        <v>0.23237288135593223</v>
      </c>
      <c r="K389" s="10">
        <v>0.25970000000000004</v>
      </c>
      <c r="L389" s="10">
        <v>0.4945</v>
      </c>
      <c r="M389" s="10">
        <v>0.56850000000000001</v>
      </c>
      <c r="N389" s="10">
        <v>0.27323999999999998</v>
      </c>
      <c r="O389" s="10">
        <v>0.31780000000000003</v>
      </c>
      <c r="P389" s="10">
        <v>0.59060000000000001</v>
      </c>
      <c r="Q389" s="10">
        <v>0.70374999999999999</v>
      </c>
      <c r="R389" s="10">
        <v>0.3105</v>
      </c>
      <c r="S389" s="10">
        <v>0.41675000000000001</v>
      </c>
      <c r="T389" s="10">
        <v>0.76500000000000001</v>
      </c>
      <c r="U389" s="10">
        <v>0.88849999999999996</v>
      </c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3:50" x14ac:dyDescent="0.2">
      <c r="C390" s="18">
        <f t="shared" ref="C390:C453" si="13">1+C389</f>
        <v>386</v>
      </c>
      <c r="D390" t="e">
        <f t="shared" ca="1" si="12"/>
        <v>#NAME?</v>
      </c>
      <c r="I390">
        <v>386</v>
      </c>
      <c r="J390">
        <v>0.23322033898305086</v>
      </c>
      <c r="K390" s="10">
        <v>0.26092000000000004</v>
      </c>
      <c r="L390" s="10">
        <v>0.49620000000000003</v>
      </c>
      <c r="M390" s="10">
        <v>0.5706</v>
      </c>
      <c r="N390" s="10">
        <v>0.27438400000000002</v>
      </c>
      <c r="O390" s="10">
        <v>0.31928000000000001</v>
      </c>
      <c r="P390" s="10">
        <v>0.59275999999999995</v>
      </c>
      <c r="Q390" s="10">
        <v>0.70669999999999999</v>
      </c>
      <c r="R390" s="10">
        <v>0.31180000000000002</v>
      </c>
      <c r="S390" s="10">
        <v>0.41870000000000002</v>
      </c>
      <c r="T390" s="10">
        <v>0.76800000000000002</v>
      </c>
      <c r="U390" s="10">
        <v>0.89259999999999995</v>
      </c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3:50" x14ac:dyDescent="0.2">
      <c r="C391" s="18">
        <f t="shared" si="13"/>
        <v>387</v>
      </c>
      <c r="D391" t="e">
        <f t="shared" ca="1" si="12"/>
        <v>#NAME?</v>
      </c>
      <c r="I391">
        <v>387</v>
      </c>
      <c r="J391">
        <v>0.23406779661016952</v>
      </c>
      <c r="K391" s="10">
        <v>0.26214000000000004</v>
      </c>
      <c r="L391" s="10">
        <v>0.49790000000000001</v>
      </c>
      <c r="M391" s="10">
        <v>0.57269999999999999</v>
      </c>
      <c r="N391" s="10">
        <v>0.275528</v>
      </c>
      <c r="O391" s="10">
        <v>0.32076000000000005</v>
      </c>
      <c r="P391" s="10">
        <v>0.59492</v>
      </c>
      <c r="Q391" s="10">
        <v>0.70965</v>
      </c>
      <c r="R391" s="10">
        <v>0.31309999999999999</v>
      </c>
      <c r="S391" s="10">
        <v>0.42065000000000002</v>
      </c>
      <c r="T391" s="10">
        <v>0.77100000000000002</v>
      </c>
      <c r="U391" s="10">
        <v>0.89669999999999994</v>
      </c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3:50" x14ac:dyDescent="0.2">
      <c r="C392" s="18">
        <f t="shared" si="13"/>
        <v>388</v>
      </c>
      <c r="D392" t="e">
        <f t="shared" ca="1" si="12"/>
        <v>#NAME?</v>
      </c>
      <c r="I392">
        <v>388</v>
      </c>
      <c r="J392">
        <v>0.23491525423728815</v>
      </c>
      <c r="K392" s="10">
        <v>0.26336000000000004</v>
      </c>
      <c r="L392" s="10">
        <v>0.49959999999999999</v>
      </c>
      <c r="M392" s="10">
        <v>0.57479999999999998</v>
      </c>
      <c r="N392" s="10">
        <v>0.27667199999999997</v>
      </c>
      <c r="O392" s="10">
        <v>0.32224000000000003</v>
      </c>
      <c r="P392" s="10">
        <v>0.59707999999999994</v>
      </c>
      <c r="Q392" s="10">
        <v>0.71260000000000001</v>
      </c>
      <c r="R392" s="10">
        <v>0.31440000000000001</v>
      </c>
      <c r="S392" s="10">
        <v>0.42260000000000003</v>
      </c>
      <c r="T392" s="10">
        <v>0.77400000000000002</v>
      </c>
      <c r="U392" s="10">
        <v>0.90079999999999993</v>
      </c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3:50" x14ac:dyDescent="0.2">
      <c r="C393" s="18">
        <f t="shared" si="13"/>
        <v>389</v>
      </c>
      <c r="D393" t="e">
        <f t="shared" ca="1" si="12"/>
        <v>#NAME?</v>
      </c>
      <c r="I393">
        <v>389</v>
      </c>
      <c r="J393">
        <v>0.23576271186440681</v>
      </c>
      <c r="K393" s="10">
        <v>0.26458000000000004</v>
      </c>
      <c r="L393" s="10">
        <v>0.50129999999999997</v>
      </c>
      <c r="M393" s="10">
        <v>0.57689999999999997</v>
      </c>
      <c r="N393" s="10">
        <v>0.27781600000000001</v>
      </c>
      <c r="O393" s="10">
        <v>0.32372000000000001</v>
      </c>
      <c r="P393" s="10">
        <v>0.59923999999999999</v>
      </c>
      <c r="Q393" s="10">
        <v>0.71555000000000002</v>
      </c>
      <c r="R393" s="10">
        <v>0.31570000000000004</v>
      </c>
      <c r="S393" s="10">
        <v>0.42454999999999998</v>
      </c>
      <c r="T393" s="10">
        <v>0.77700000000000002</v>
      </c>
      <c r="U393" s="10">
        <v>0.90489999999999993</v>
      </c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3:50" x14ac:dyDescent="0.2">
      <c r="C394" s="18">
        <f t="shared" si="13"/>
        <v>390</v>
      </c>
      <c r="D394" t="e">
        <f t="shared" ca="1" si="12"/>
        <v>#NAME?</v>
      </c>
      <c r="I394">
        <v>390</v>
      </c>
      <c r="J394">
        <v>0.23661016949152544</v>
      </c>
      <c r="K394" s="10">
        <v>0.26580000000000004</v>
      </c>
      <c r="L394" s="10">
        <v>0.503</v>
      </c>
      <c r="M394" s="10">
        <v>0.57899999999999996</v>
      </c>
      <c r="N394" s="10">
        <v>0.27895999999999999</v>
      </c>
      <c r="O394" s="10">
        <v>0.32520000000000004</v>
      </c>
      <c r="P394" s="10">
        <v>0.60140000000000005</v>
      </c>
      <c r="Q394" s="10">
        <v>0.71850000000000003</v>
      </c>
      <c r="R394" s="10">
        <v>0.317</v>
      </c>
      <c r="S394" s="10">
        <v>0.42649999999999999</v>
      </c>
      <c r="T394" s="10">
        <v>0.78</v>
      </c>
      <c r="U394" s="10">
        <v>0.90899999999999992</v>
      </c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3:50" x14ac:dyDescent="0.2">
      <c r="C395" s="18">
        <f t="shared" si="13"/>
        <v>391</v>
      </c>
      <c r="D395" t="e">
        <f t="shared" ca="1" si="12"/>
        <v>#NAME?</v>
      </c>
      <c r="I395">
        <v>391</v>
      </c>
      <c r="J395">
        <v>0.2374576271186441</v>
      </c>
      <c r="K395" s="10">
        <v>0.26702000000000004</v>
      </c>
      <c r="L395" s="10">
        <v>0.50470000000000004</v>
      </c>
      <c r="M395" s="10">
        <v>0.58109999999999995</v>
      </c>
      <c r="N395" s="10">
        <v>0.28010400000000002</v>
      </c>
      <c r="O395" s="10">
        <v>0.32668000000000003</v>
      </c>
      <c r="P395" s="10">
        <v>0.60355999999999999</v>
      </c>
      <c r="Q395" s="10">
        <v>0.72145000000000004</v>
      </c>
      <c r="R395" s="10">
        <v>0.31830000000000003</v>
      </c>
      <c r="S395" s="10">
        <v>0.42845</v>
      </c>
      <c r="T395" s="10">
        <v>0.78300000000000003</v>
      </c>
      <c r="U395" s="10">
        <v>0.91309999999999991</v>
      </c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3:50" x14ac:dyDescent="0.2">
      <c r="C396" s="18">
        <f t="shared" si="13"/>
        <v>392</v>
      </c>
      <c r="D396" t="e">
        <f t="shared" ca="1" si="12"/>
        <v>#NAME?</v>
      </c>
      <c r="I396">
        <v>392</v>
      </c>
      <c r="J396">
        <v>0.23830508474576273</v>
      </c>
      <c r="K396" s="10">
        <v>0.26824000000000003</v>
      </c>
      <c r="L396" s="10">
        <v>0.50639999999999996</v>
      </c>
      <c r="M396" s="10">
        <v>0.58319999999999994</v>
      </c>
      <c r="N396" s="10">
        <v>0.281248</v>
      </c>
      <c r="O396" s="10">
        <v>0.32816000000000001</v>
      </c>
      <c r="P396" s="10">
        <v>0.60572000000000004</v>
      </c>
      <c r="Q396" s="10">
        <v>0.72440000000000004</v>
      </c>
      <c r="R396" s="10">
        <v>0.3196</v>
      </c>
      <c r="S396" s="10">
        <v>0.4304</v>
      </c>
      <c r="T396" s="10">
        <v>0.78600000000000003</v>
      </c>
      <c r="U396" s="10">
        <v>0.91720000000000002</v>
      </c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3:50" x14ac:dyDescent="0.2">
      <c r="C397" s="18">
        <f t="shared" si="13"/>
        <v>393</v>
      </c>
      <c r="D397" t="e">
        <f t="shared" ca="1" si="12"/>
        <v>#NAME?</v>
      </c>
      <c r="I397">
        <v>393</v>
      </c>
      <c r="J397">
        <v>0.23915254237288139</v>
      </c>
      <c r="K397" s="10">
        <v>0.26946000000000003</v>
      </c>
      <c r="L397" s="10">
        <v>0.5081</v>
      </c>
      <c r="M397" s="10">
        <v>0.58529999999999993</v>
      </c>
      <c r="N397" s="10">
        <v>0.28239199999999998</v>
      </c>
      <c r="O397" s="10">
        <v>0.32964000000000004</v>
      </c>
      <c r="P397" s="10">
        <v>0.60787999999999998</v>
      </c>
      <c r="Q397" s="10">
        <v>0.72735000000000005</v>
      </c>
      <c r="R397" s="10">
        <v>0.32090000000000002</v>
      </c>
      <c r="S397" s="10">
        <v>0.43235000000000001</v>
      </c>
      <c r="T397" s="10">
        <v>0.78900000000000003</v>
      </c>
      <c r="U397" s="10">
        <v>0.92130000000000001</v>
      </c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3:50" x14ac:dyDescent="0.2">
      <c r="C398" s="18">
        <f t="shared" si="13"/>
        <v>394</v>
      </c>
      <c r="D398" t="e">
        <f t="shared" ca="1" si="12"/>
        <v>#NAME?</v>
      </c>
      <c r="I398">
        <v>394</v>
      </c>
      <c r="J398">
        <v>0.24000000000000002</v>
      </c>
      <c r="K398" s="10">
        <v>0.27068000000000003</v>
      </c>
      <c r="L398" s="10">
        <v>0.50980000000000003</v>
      </c>
      <c r="M398" s="10">
        <v>0.58740000000000003</v>
      </c>
      <c r="N398" s="10">
        <v>0.28353600000000001</v>
      </c>
      <c r="O398" s="10">
        <v>0.33112000000000003</v>
      </c>
      <c r="P398" s="10">
        <v>0.61004000000000003</v>
      </c>
      <c r="Q398" s="10">
        <v>0.73029999999999995</v>
      </c>
      <c r="R398" s="10">
        <v>0.32220000000000004</v>
      </c>
      <c r="S398" s="10">
        <v>0.43430000000000002</v>
      </c>
      <c r="T398" s="10">
        <v>0.79200000000000004</v>
      </c>
      <c r="U398" s="10">
        <v>0.9254</v>
      </c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3:50" x14ac:dyDescent="0.2">
      <c r="C399" s="18">
        <f t="shared" si="13"/>
        <v>395</v>
      </c>
      <c r="D399" t="e">
        <f t="shared" ca="1" si="12"/>
        <v>#NAME?</v>
      </c>
      <c r="I399">
        <v>395</v>
      </c>
      <c r="J399">
        <v>0.24084745762711865</v>
      </c>
      <c r="K399" s="10">
        <v>0.27190000000000003</v>
      </c>
      <c r="L399" s="10">
        <v>0.51150000000000007</v>
      </c>
      <c r="M399" s="10">
        <v>0.58950000000000002</v>
      </c>
      <c r="N399" s="10">
        <v>0.28467999999999999</v>
      </c>
      <c r="O399" s="10">
        <v>0.33260000000000001</v>
      </c>
      <c r="P399" s="10">
        <v>0.61219999999999997</v>
      </c>
      <c r="Q399" s="10">
        <v>0.73324999999999996</v>
      </c>
      <c r="R399" s="10">
        <v>0.32350000000000001</v>
      </c>
      <c r="S399" s="10">
        <v>0.43625000000000003</v>
      </c>
      <c r="T399" s="10">
        <v>0.79500000000000004</v>
      </c>
      <c r="U399" s="10">
        <v>0.92949999999999999</v>
      </c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3:50" x14ac:dyDescent="0.2">
      <c r="C400" s="18">
        <f t="shared" si="13"/>
        <v>396</v>
      </c>
      <c r="D400" t="e">
        <f t="shared" ca="1" si="12"/>
        <v>#NAME?</v>
      </c>
      <c r="I400">
        <v>396</v>
      </c>
      <c r="J400">
        <v>0.24169491525423731</v>
      </c>
      <c r="K400" s="10">
        <v>0.27312000000000003</v>
      </c>
      <c r="L400" s="10">
        <v>0.51319999999999999</v>
      </c>
      <c r="M400" s="10">
        <v>0.59160000000000001</v>
      </c>
      <c r="N400" s="10">
        <v>0.28582399999999997</v>
      </c>
      <c r="O400" s="10">
        <v>0.33408000000000004</v>
      </c>
      <c r="P400" s="10">
        <v>0.61436000000000002</v>
      </c>
      <c r="Q400" s="10">
        <v>0.73619999999999997</v>
      </c>
      <c r="R400" s="10">
        <v>0.32480000000000003</v>
      </c>
      <c r="S400" s="10">
        <v>0.43820000000000003</v>
      </c>
      <c r="T400" s="10">
        <v>0.79800000000000004</v>
      </c>
      <c r="U400" s="10">
        <v>0.93359999999999999</v>
      </c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3:50" x14ac:dyDescent="0.2">
      <c r="C401" s="18">
        <f t="shared" si="13"/>
        <v>397</v>
      </c>
      <c r="D401" t="e">
        <f t="shared" ca="1" si="12"/>
        <v>#NAME?</v>
      </c>
      <c r="I401">
        <v>397</v>
      </c>
      <c r="J401">
        <v>0.24254237288135594</v>
      </c>
      <c r="K401" s="10">
        <v>0.27434000000000003</v>
      </c>
      <c r="L401" s="10">
        <v>0.51490000000000002</v>
      </c>
      <c r="M401" s="10">
        <v>0.59370000000000001</v>
      </c>
      <c r="N401" s="10">
        <v>0.286968</v>
      </c>
      <c r="O401" s="10">
        <v>0.33556000000000002</v>
      </c>
      <c r="P401" s="10">
        <v>0.61651999999999996</v>
      </c>
      <c r="Q401" s="10">
        <v>0.73914999999999997</v>
      </c>
      <c r="R401" s="10">
        <v>0.3261</v>
      </c>
      <c r="S401" s="10">
        <v>0.44014999999999999</v>
      </c>
      <c r="T401" s="10">
        <v>0.80100000000000005</v>
      </c>
      <c r="U401" s="10">
        <v>0.93769999999999998</v>
      </c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3:50" x14ac:dyDescent="0.2">
      <c r="C402" s="18">
        <f t="shared" si="13"/>
        <v>398</v>
      </c>
      <c r="D402" t="e">
        <f t="shared" ca="1" si="12"/>
        <v>#NAME?</v>
      </c>
      <c r="I402">
        <v>398</v>
      </c>
      <c r="J402">
        <v>0.2433898305084746</v>
      </c>
      <c r="K402" s="10">
        <v>0.27556000000000003</v>
      </c>
      <c r="L402" s="10">
        <v>0.51660000000000006</v>
      </c>
      <c r="M402" s="10">
        <v>0.5958</v>
      </c>
      <c r="N402" s="10">
        <v>0.28811199999999998</v>
      </c>
      <c r="O402" s="10">
        <v>0.33704000000000001</v>
      </c>
      <c r="P402" s="10">
        <v>0.61868000000000001</v>
      </c>
      <c r="Q402" s="10">
        <v>0.74209999999999998</v>
      </c>
      <c r="R402" s="10">
        <v>0.32740000000000002</v>
      </c>
      <c r="S402" s="10">
        <v>0.44209999999999999</v>
      </c>
      <c r="T402" s="10">
        <v>0.80400000000000005</v>
      </c>
      <c r="U402" s="10">
        <v>0.94179999999999997</v>
      </c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3:50" x14ac:dyDescent="0.2">
      <c r="C403" s="18">
        <f t="shared" si="13"/>
        <v>399</v>
      </c>
      <c r="D403" t="e">
        <f t="shared" ca="1" si="12"/>
        <v>#NAME?</v>
      </c>
      <c r="I403">
        <v>399</v>
      </c>
      <c r="J403">
        <v>0.24423728813559323</v>
      </c>
      <c r="K403" s="10">
        <v>0.27678000000000003</v>
      </c>
      <c r="L403" s="10">
        <v>0.51829999999999998</v>
      </c>
      <c r="M403" s="10">
        <v>0.59789999999999999</v>
      </c>
      <c r="N403" s="10">
        <v>0.28925600000000001</v>
      </c>
      <c r="O403" s="10">
        <v>0.33852000000000004</v>
      </c>
      <c r="P403" s="10">
        <v>0.62083999999999995</v>
      </c>
      <c r="Q403" s="10">
        <v>0.74504999999999999</v>
      </c>
      <c r="R403" s="10">
        <v>0.32869999999999999</v>
      </c>
      <c r="S403" s="10">
        <v>0.44405</v>
      </c>
      <c r="T403" s="10">
        <v>0.80700000000000005</v>
      </c>
      <c r="U403" s="10">
        <v>0.94589999999999996</v>
      </c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3:50" x14ac:dyDescent="0.2">
      <c r="C404" s="18">
        <f t="shared" si="13"/>
        <v>400</v>
      </c>
      <c r="D404" t="e">
        <f t="shared" ca="1" si="12"/>
        <v>#NAME?</v>
      </c>
      <c r="H404" s="10"/>
      <c r="I404" s="10">
        <v>400</v>
      </c>
      <c r="J404">
        <v>0.24508474576271189</v>
      </c>
      <c r="K404" s="10">
        <v>0.27800000000000002</v>
      </c>
      <c r="L404" s="10">
        <v>0.52</v>
      </c>
      <c r="M404" s="10">
        <v>0.6</v>
      </c>
      <c r="N404" s="10">
        <v>0.29039999999999999</v>
      </c>
      <c r="O404" s="10">
        <v>0.34</v>
      </c>
      <c r="P404" s="10">
        <v>0.623</v>
      </c>
      <c r="Q404" s="10">
        <v>0.748</v>
      </c>
      <c r="R404" s="10">
        <v>0.33</v>
      </c>
      <c r="S404" s="10">
        <v>0.44600000000000001</v>
      </c>
      <c r="T404" s="10">
        <v>0.81</v>
      </c>
      <c r="U404" s="10">
        <v>0.95</v>
      </c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3:50" x14ac:dyDescent="0.2">
      <c r="C405" s="18">
        <f t="shared" si="13"/>
        <v>401</v>
      </c>
      <c r="D405" t="e">
        <f t="shared" ca="1" si="12"/>
        <v>#NAME?</v>
      </c>
      <c r="I405">
        <v>401</v>
      </c>
      <c r="J405">
        <v>0.24593220338983052</v>
      </c>
      <c r="K405" s="10">
        <v>0.27955000000000002</v>
      </c>
      <c r="L405" s="10">
        <v>0.52215</v>
      </c>
      <c r="M405" s="10">
        <v>0.60275000000000001</v>
      </c>
      <c r="N405" s="10">
        <v>0.29251199999999999</v>
      </c>
      <c r="O405" s="10">
        <v>0.34192</v>
      </c>
      <c r="P405" s="10">
        <v>0.62570000000000003</v>
      </c>
      <c r="Q405" s="10">
        <v>0.75168999999999997</v>
      </c>
      <c r="R405" s="10">
        <v>0.33240000000000003</v>
      </c>
      <c r="S405" s="10">
        <v>0.44852000000000003</v>
      </c>
      <c r="T405" s="10">
        <v>0.81370000000000009</v>
      </c>
      <c r="U405" s="10">
        <v>0.95499999999999996</v>
      </c>
      <c r="AU405" s="3"/>
      <c r="AV405" s="3"/>
      <c r="AW405" s="3"/>
      <c r="AX405" s="3"/>
    </row>
    <row r="406" spans="3:50" x14ac:dyDescent="0.2">
      <c r="C406" s="18">
        <f t="shared" si="13"/>
        <v>402</v>
      </c>
      <c r="D406" t="e">
        <f t="shared" ca="1" si="12"/>
        <v>#NAME?</v>
      </c>
      <c r="I406">
        <v>402</v>
      </c>
      <c r="J406">
        <v>0.24677966101694918</v>
      </c>
      <c r="K406" s="10">
        <v>0.28110000000000002</v>
      </c>
      <c r="L406" s="10">
        <v>0.52429999999999999</v>
      </c>
      <c r="M406" s="10">
        <v>0.60549999999999993</v>
      </c>
      <c r="N406" s="10">
        <v>0.294624</v>
      </c>
      <c r="O406" s="10">
        <v>0.34384000000000003</v>
      </c>
      <c r="P406" s="10">
        <v>0.62839999999999996</v>
      </c>
      <c r="Q406" s="10">
        <v>0.75538000000000005</v>
      </c>
      <c r="R406" s="10">
        <v>0.33479999999999999</v>
      </c>
      <c r="S406" s="10">
        <v>0.45104</v>
      </c>
      <c r="T406" s="10">
        <v>0.81740000000000002</v>
      </c>
      <c r="U406" s="10">
        <v>0.96</v>
      </c>
      <c r="AU406" s="3"/>
      <c r="AV406" s="3"/>
      <c r="AW406" s="3"/>
      <c r="AX406" s="3"/>
    </row>
    <row r="407" spans="3:50" x14ac:dyDescent="0.2">
      <c r="C407" s="18">
        <f t="shared" si="13"/>
        <v>403</v>
      </c>
      <c r="D407" t="e">
        <f t="shared" ca="1" si="12"/>
        <v>#NAME?</v>
      </c>
      <c r="I407">
        <v>403</v>
      </c>
      <c r="J407">
        <v>0.24762711864406781</v>
      </c>
      <c r="K407" s="10">
        <v>0.28265000000000001</v>
      </c>
      <c r="L407" s="10">
        <v>0.52644999999999997</v>
      </c>
      <c r="M407" s="10">
        <v>0.60824999999999996</v>
      </c>
      <c r="N407" s="10">
        <v>0.296736</v>
      </c>
      <c r="O407" s="10">
        <v>0.34576000000000001</v>
      </c>
      <c r="P407" s="10">
        <v>0.63109999999999999</v>
      </c>
      <c r="Q407" s="10">
        <v>0.75907000000000002</v>
      </c>
      <c r="R407" s="10">
        <v>0.3372</v>
      </c>
      <c r="S407" s="10">
        <v>0.45356000000000002</v>
      </c>
      <c r="T407" s="10">
        <v>0.82110000000000005</v>
      </c>
      <c r="U407" s="10">
        <v>0.96499999999999997</v>
      </c>
      <c r="AU407" s="3"/>
      <c r="AV407" s="3"/>
      <c r="AW407" s="3"/>
      <c r="AX407" s="3"/>
    </row>
    <row r="408" spans="3:50" x14ac:dyDescent="0.2">
      <c r="C408" s="18">
        <f t="shared" si="13"/>
        <v>404</v>
      </c>
      <c r="D408" t="e">
        <f t="shared" ca="1" si="12"/>
        <v>#NAME?</v>
      </c>
      <c r="I408">
        <v>404</v>
      </c>
      <c r="J408">
        <v>0.24847457627118646</v>
      </c>
      <c r="K408" s="10">
        <v>0.28420000000000001</v>
      </c>
      <c r="L408" s="10">
        <v>0.52860000000000007</v>
      </c>
      <c r="M408" s="10">
        <v>0.61099999999999999</v>
      </c>
      <c r="N408" s="10">
        <v>0.298848</v>
      </c>
      <c r="O408" s="10">
        <v>0.34768000000000004</v>
      </c>
      <c r="P408" s="10">
        <v>0.63380000000000003</v>
      </c>
      <c r="Q408" s="10">
        <v>0.76275999999999999</v>
      </c>
      <c r="R408" s="10">
        <v>0.33960000000000001</v>
      </c>
      <c r="S408" s="10">
        <v>0.45607999999999999</v>
      </c>
      <c r="T408" s="10">
        <v>0.82480000000000009</v>
      </c>
      <c r="U408" s="10">
        <v>0.97</v>
      </c>
      <c r="AU408" s="3"/>
      <c r="AV408" s="3"/>
      <c r="AW408" s="3"/>
      <c r="AX408" s="3"/>
    </row>
    <row r="409" spans="3:50" x14ac:dyDescent="0.2">
      <c r="C409" s="18">
        <f t="shared" si="13"/>
        <v>405</v>
      </c>
      <c r="D409" t="e">
        <f t="shared" ca="1" si="12"/>
        <v>#NAME?</v>
      </c>
      <c r="I409">
        <v>405</v>
      </c>
      <c r="J409">
        <v>0.2493220338983051</v>
      </c>
      <c r="K409" s="10">
        <v>0.28575</v>
      </c>
      <c r="L409" s="10">
        <v>0.53075000000000006</v>
      </c>
      <c r="M409" s="10">
        <v>0.61375000000000002</v>
      </c>
      <c r="N409" s="10">
        <v>0.30096000000000001</v>
      </c>
      <c r="O409" s="10">
        <v>0.34960000000000002</v>
      </c>
      <c r="P409" s="10">
        <v>0.63649999999999995</v>
      </c>
      <c r="Q409" s="10">
        <v>0.76644999999999996</v>
      </c>
      <c r="R409" s="10">
        <v>0.34200000000000003</v>
      </c>
      <c r="S409" s="10">
        <v>0.45860000000000001</v>
      </c>
      <c r="T409" s="10">
        <v>0.82850000000000001</v>
      </c>
      <c r="U409" s="10">
        <v>0.97499999999999998</v>
      </c>
      <c r="AU409" s="3"/>
      <c r="AV409" s="3"/>
      <c r="AW409" s="3"/>
      <c r="AX409" s="3"/>
    </row>
    <row r="410" spans="3:50" x14ac:dyDescent="0.2">
      <c r="C410" s="18">
        <f t="shared" si="13"/>
        <v>406</v>
      </c>
      <c r="D410" t="e">
        <f t="shared" ca="1" si="12"/>
        <v>#NAME?</v>
      </c>
      <c r="I410">
        <v>406</v>
      </c>
      <c r="J410">
        <v>0.25016949152542373</v>
      </c>
      <c r="K410" s="10">
        <v>0.2873</v>
      </c>
      <c r="L410" s="10">
        <v>0.53290000000000004</v>
      </c>
      <c r="M410" s="10">
        <v>0.61649999999999994</v>
      </c>
      <c r="N410" s="10">
        <v>0.30307200000000001</v>
      </c>
      <c r="O410" s="10">
        <v>0.35152</v>
      </c>
      <c r="P410" s="10">
        <v>0.63919999999999999</v>
      </c>
      <c r="Q410" s="10">
        <v>0.77014000000000005</v>
      </c>
      <c r="R410" s="10">
        <v>0.34440000000000004</v>
      </c>
      <c r="S410" s="10">
        <v>0.46112000000000003</v>
      </c>
      <c r="T410" s="10">
        <v>0.83220000000000005</v>
      </c>
      <c r="U410" s="10">
        <v>0.98</v>
      </c>
      <c r="AU410" s="3"/>
      <c r="AV410" s="3"/>
      <c r="AW410" s="3"/>
      <c r="AX410" s="3"/>
    </row>
    <row r="411" spans="3:50" x14ac:dyDescent="0.2">
      <c r="C411" s="18">
        <f t="shared" si="13"/>
        <v>407</v>
      </c>
      <c r="D411" t="e">
        <f t="shared" ca="1" si="12"/>
        <v>#NAME?</v>
      </c>
      <c r="I411">
        <v>407</v>
      </c>
      <c r="J411">
        <v>0.25101694915254241</v>
      </c>
      <c r="K411" s="10">
        <v>0.28885</v>
      </c>
      <c r="L411" s="10">
        <v>0.53505000000000003</v>
      </c>
      <c r="M411" s="10">
        <v>0.61924999999999997</v>
      </c>
      <c r="N411" s="10">
        <v>0.30518400000000001</v>
      </c>
      <c r="O411" s="10">
        <v>0.35344000000000003</v>
      </c>
      <c r="P411" s="10">
        <v>0.64190000000000003</v>
      </c>
      <c r="Q411" s="10">
        <v>0.77383000000000002</v>
      </c>
      <c r="R411" s="10">
        <v>0.3468</v>
      </c>
      <c r="S411" s="10">
        <v>0.46364</v>
      </c>
      <c r="T411" s="10">
        <v>0.83590000000000009</v>
      </c>
      <c r="U411" s="10">
        <v>0.98499999999999999</v>
      </c>
      <c r="AU411" s="3"/>
      <c r="AV411" s="3"/>
      <c r="AW411" s="3"/>
      <c r="AX411" s="3"/>
    </row>
    <row r="412" spans="3:50" x14ac:dyDescent="0.2">
      <c r="C412" s="18">
        <f t="shared" si="13"/>
        <v>408</v>
      </c>
      <c r="D412" t="e">
        <f t="shared" ca="1" si="12"/>
        <v>#NAME?</v>
      </c>
      <c r="I412">
        <v>408</v>
      </c>
      <c r="J412">
        <v>0.25186440677966104</v>
      </c>
      <c r="K412" s="10">
        <v>0.29040000000000005</v>
      </c>
      <c r="L412" s="10">
        <v>0.53720000000000001</v>
      </c>
      <c r="M412" s="10">
        <v>0.622</v>
      </c>
      <c r="N412" s="10">
        <v>0.30729600000000001</v>
      </c>
      <c r="O412" s="10">
        <v>0.35536000000000001</v>
      </c>
      <c r="P412" s="10">
        <v>0.64459999999999995</v>
      </c>
      <c r="Q412" s="10">
        <v>0.77751999999999999</v>
      </c>
      <c r="R412" s="10">
        <v>0.34920000000000001</v>
      </c>
      <c r="S412" s="10">
        <v>0.46616000000000002</v>
      </c>
      <c r="T412" s="10">
        <v>0.83960000000000001</v>
      </c>
      <c r="U412" s="10">
        <v>0.99</v>
      </c>
      <c r="AU412" s="3"/>
      <c r="AV412" s="3"/>
      <c r="AW412" s="3"/>
      <c r="AX412" s="3"/>
    </row>
    <row r="413" spans="3:50" x14ac:dyDescent="0.2">
      <c r="C413" s="18">
        <f t="shared" si="13"/>
        <v>409</v>
      </c>
      <c r="D413" t="e">
        <f t="shared" ca="1" si="12"/>
        <v>#NAME?</v>
      </c>
      <c r="I413">
        <v>409</v>
      </c>
      <c r="J413">
        <v>0.25271186440677967</v>
      </c>
      <c r="K413" s="10">
        <v>0.29195000000000004</v>
      </c>
      <c r="L413" s="10">
        <v>0.53935</v>
      </c>
      <c r="M413" s="10">
        <v>0.62475000000000003</v>
      </c>
      <c r="N413" s="10">
        <v>0.30940799999999996</v>
      </c>
      <c r="O413" s="10">
        <v>0.35728000000000004</v>
      </c>
      <c r="P413" s="10">
        <v>0.64729999999999999</v>
      </c>
      <c r="Q413" s="10">
        <v>0.78120999999999996</v>
      </c>
      <c r="R413" s="10">
        <v>0.35160000000000002</v>
      </c>
      <c r="S413" s="10">
        <v>0.46867999999999999</v>
      </c>
      <c r="T413" s="10">
        <v>0.84330000000000005</v>
      </c>
      <c r="U413" s="10">
        <v>0.995</v>
      </c>
      <c r="AU413" s="3"/>
      <c r="AV413" s="3"/>
      <c r="AW413" s="3"/>
      <c r="AX413" s="3"/>
    </row>
    <row r="414" spans="3:50" x14ac:dyDescent="0.2">
      <c r="C414" s="18">
        <f t="shared" si="13"/>
        <v>410</v>
      </c>
      <c r="D414" t="e">
        <f t="shared" ca="1" si="12"/>
        <v>#NAME?</v>
      </c>
      <c r="I414">
        <v>410</v>
      </c>
      <c r="J414">
        <v>0.2535593220338983</v>
      </c>
      <c r="K414" s="10">
        <v>0.29350000000000004</v>
      </c>
      <c r="L414" s="10">
        <v>0.54149999999999998</v>
      </c>
      <c r="M414" s="10">
        <v>0.62749999999999995</v>
      </c>
      <c r="N414" s="10">
        <v>0.31151999999999996</v>
      </c>
      <c r="O414" s="10">
        <v>0.35920000000000002</v>
      </c>
      <c r="P414" s="10">
        <v>0.65</v>
      </c>
      <c r="Q414" s="10">
        <v>0.78490000000000004</v>
      </c>
      <c r="R414" s="10">
        <v>0.35399999999999998</v>
      </c>
      <c r="S414" s="10">
        <v>0.47120000000000001</v>
      </c>
      <c r="T414" s="10">
        <v>0.84700000000000009</v>
      </c>
      <c r="U414" s="10">
        <v>1</v>
      </c>
      <c r="AU414" s="3"/>
      <c r="AV414" s="3"/>
      <c r="AW414" s="3"/>
      <c r="AX414" s="3"/>
    </row>
    <row r="415" spans="3:50" x14ac:dyDescent="0.2">
      <c r="C415" s="18">
        <f t="shared" si="13"/>
        <v>411</v>
      </c>
      <c r="D415" t="e">
        <f t="shared" ca="1" si="12"/>
        <v>#NAME?</v>
      </c>
      <c r="I415">
        <v>411</v>
      </c>
      <c r="J415">
        <v>0.25440677966101699</v>
      </c>
      <c r="K415" s="10">
        <v>0.29505000000000003</v>
      </c>
      <c r="L415" s="10">
        <v>0.54364999999999997</v>
      </c>
      <c r="M415" s="10">
        <v>0.63024999999999998</v>
      </c>
      <c r="N415" s="10">
        <v>0.31363199999999997</v>
      </c>
      <c r="O415" s="10">
        <v>0.36112000000000005</v>
      </c>
      <c r="P415" s="10">
        <v>0.65269999999999995</v>
      </c>
      <c r="Q415" s="10">
        <v>0.78859000000000001</v>
      </c>
      <c r="R415" s="10">
        <v>0.35639999999999999</v>
      </c>
      <c r="S415" s="10">
        <v>0.47371999999999997</v>
      </c>
      <c r="T415" s="10">
        <v>0.85070000000000001</v>
      </c>
      <c r="U415" s="10">
        <v>1.0049999999999999</v>
      </c>
      <c r="AU415" s="3"/>
      <c r="AV415" s="3"/>
      <c r="AW415" s="3"/>
      <c r="AX415" s="3"/>
    </row>
    <row r="416" spans="3:50" x14ac:dyDescent="0.2">
      <c r="C416" s="18">
        <f t="shared" si="13"/>
        <v>412</v>
      </c>
      <c r="D416" t="e">
        <f t="shared" ca="1" si="12"/>
        <v>#NAME?</v>
      </c>
      <c r="I416">
        <v>412</v>
      </c>
      <c r="J416">
        <v>0.25525423728813562</v>
      </c>
      <c r="K416" s="10">
        <v>0.29660000000000003</v>
      </c>
      <c r="L416" s="10">
        <v>0.54580000000000006</v>
      </c>
      <c r="M416" s="10">
        <v>0.63300000000000001</v>
      </c>
      <c r="N416" s="10">
        <v>0.31574399999999997</v>
      </c>
      <c r="O416" s="10">
        <v>0.36304000000000003</v>
      </c>
      <c r="P416" s="10">
        <v>0.65539999999999998</v>
      </c>
      <c r="Q416" s="10">
        <v>0.79227999999999998</v>
      </c>
      <c r="R416" s="10">
        <v>0.35880000000000001</v>
      </c>
      <c r="S416" s="10">
        <v>0.47624</v>
      </c>
      <c r="T416" s="10">
        <v>0.85440000000000005</v>
      </c>
      <c r="U416" s="10">
        <v>1.01</v>
      </c>
      <c r="AU416" s="3"/>
      <c r="AV416" s="3"/>
      <c r="AW416" s="3"/>
      <c r="AX416" s="3"/>
    </row>
    <row r="417" spans="3:50" x14ac:dyDescent="0.2">
      <c r="C417" s="18">
        <f t="shared" si="13"/>
        <v>413</v>
      </c>
      <c r="D417" t="e">
        <f t="shared" ca="1" si="12"/>
        <v>#NAME?</v>
      </c>
      <c r="I417">
        <v>413</v>
      </c>
      <c r="J417">
        <v>0.25610169491525425</v>
      </c>
      <c r="K417" s="10">
        <v>0.29815000000000003</v>
      </c>
      <c r="L417" s="10">
        <v>0.54795000000000005</v>
      </c>
      <c r="M417" s="10">
        <v>0.63574999999999993</v>
      </c>
      <c r="N417" s="10">
        <v>0.31785599999999997</v>
      </c>
      <c r="O417" s="10">
        <v>0.36496000000000001</v>
      </c>
      <c r="P417" s="10">
        <v>0.65810000000000002</v>
      </c>
      <c r="Q417" s="10">
        <v>0.79596999999999996</v>
      </c>
      <c r="R417" s="10">
        <v>0.36120000000000002</v>
      </c>
      <c r="S417" s="10">
        <v>0.47876000000000002</v>
      </c>
      <c r="T417" s="10">
        <v>0.85810000000000008</v>
      </c>
      <c r="U417" s="10">
        <v>1.0149999999999999</v>
      </c>
      <c r="AU417" s="3"/>
      <c r="AV417" s="3"/>
      <c r="AW417" s="3"/>
      <c r="AX417" s="3"/>
    </row>
    <row r="418" spans="3:50" x14ac:dyDescent="0.2">
      <c r="C418" s="18">
        <f t="shared" si="13"/>
        <v>414</v>
      </c>
      <c r="D418" t="e">
        <f t="shared" ca="1" si="12"/>
        <v>#NAME?</v>
      </c>
      <c r="I418">
        <v>414</v>
      </c>
      <c r="J418">
        <v>0.25694915254237288</v>
      </c>
      <c r="K418" s="10">
        <v>0.29970000000000002</v>
      </c>
      <c r="L418" s="10">
        <v>0.55010000000000003</v>
      </c>
      <c r="M418" s="10">
        <v>0.63849999999999996</v>
      </c>
      <c r="N418" s="10">
        <v>0.31996799999999997</v>
      </c>
      <c r="O418" s="10">
        <v>0.36688000000000004</v>
      </c>
      <c r="P418" s="10">
        <v>0.66080000000000005</v>
      </c>
      <c r="Q418" s="10">
        <v>0.79966000000000004</v>
      </c>
      <c r="R418" s="10">
        <v>0.36360000000000003</v>
      </c>
      <c r="S418" s="10">
        <v>0.48127999999999999</v>
      </c>
      <c r="T418" s="10">
        <v>0.86180000000000001</v>
      </c>
      <c r="U418" s="10">
        <v>1.02</v>
      </c>
      <c r="AU418" s="3"/>
      <c r="AV418" s="3"/>
      <c r="AW418" s="3"/>
      <c r="AX418" s="3"/>
    </row>
    <row r="419" spans="3:50" x14ac:dyDescent="0.2">
      <c r="C419" s="18">
        <f t="shared" si="13"/>
        <v>415</v>
      </c>
      <c r="D419" t="e">
        <f t="shared" ca="1" si="12"/>
        <v>#NAME?</v>
      </c>
      <c r="I419">
        <v>415</v>
      </c>
      <c r="J419">
        <v>0.25779661016949157</v>
      </c>
      <c r="K419" s="10">
        <v>0.30125000000000002</v>
      </c>
      <c r="L419" s="10">
        <v>0.55225000000000002</v>
      </c>
      <c r="M419" s="10">
        <v>0.64124999999999999</v>
      </c>
      <c r="N419" s="10">
        <v>0.32207999999999998</v>
      </c>
      <c r="O419" s="10">
        <v>0.36880000000000002</v>
      </c>
      <c r="P419" s="10">
        <v>0.66349999999999998</v>
      </c>
      <c r="Q419" s="10">
        <v>0.80335000000000001</v>
      </c>
      <c r="R419" s="10">
        <v>0.36599999999999999</v>
      </c>
      <c r="S419" s="10">
        <v>0.48380000000000001</v>
      </c>
      <c r="T419" s="10">
        <v>0.86550000000000005</v>
      </c>
      <c r="U419" s="10">
        <v>1.0249999999999999</v>
      </c>
      <c r="AU419" s="3"/>
      <c r="AV419" s="3"/>
      <c r="AW419" s="3"/>
      <c r="AX419" s="3"/>
    </row>
    <row r="420" spans="3:50" x14ac:dyDescent="0.2">
      <c r="C420" s="18">
        <f t="shared" si="13"/>
        <v>416</v>
      </c>
      <c r="D420" t="e">
        <f t="shared" ca="1" si="12"/>
        <v>#NAME?</v>
      </c>
      <c r="I420">
        <v>416</v>
      </c>
      <c r="J420">
        <v>0.2586440677966102</v>
      </c>
      <c r="K420" s="10">
        <v>0.30280000000000001</v>
      </c>
      <c r="L420" s="10">
        <v>0.5544</v>
      </c>
      <c r="M420" s="10">
        <v>0.64400000000000002</v>
      </c>
      <c r="N420" s="10">
        <v>0.32419199999999998</v>
      </c>
      <c r="O420" s="10">
        <v>0.37072000000000005</v>
      </c>
      <c r="P420" s="10">
        <v>0.66620000000000001</v>
      </c>
      <c r="Q420" s="10">
        <v>0.80703999999999998</v>
      </c>
      <c r="R420" s="10">
        <v>0.36840000000000001</v>
      </c>
      <c r="S420" s="10">
        <v>0.48631999999999997</v>
      </c>
      <c r="T420" s="10">
        <v>0.86920000000000008</v>
      </c>
      <c r="U420" s="10">
        <v>1.03</v>
      </c>
      <c r="AU420" s="3"/>
      <c r="AV420" s="3"/>
      <c r="AW420" s="3"/>
      <c r="AX420" s="3"/>
    </row>
    <row r="421" spans="3:50" x14ac:dyDescent="0.2">
      <c r="C421" s="18">
        <f t="shared" si="13"/>
        <v>417</v>
      </c>
      <c r="D421" t="e">
        <f t="shared" ca="1" si="12"/>
        <v>#NAME?</v>
      </c>
      <c r="I421">
        <v>417</v>
      </c>
      <c r="J421">
        <v>0.25949152542372883</v>
      </c>
      <c r="K421" s="10">
        <v>0.30435000000000001</v>
      </c>
      <c r="L421" s="10">
        <v>0.55654999999999999</v>
      </c>
      <c r="M421" s="10">
        <v>0.64674999999999994</v>
      </c>
      <c r="N421" s="10">
        <v>0.32630399999999998</v>
      </c>
      <c r="O421" s="10">
        <v>0.37264000000000003</v>
      </c>
      <c r="P421" s="10">
        <v>0.66890000000000005</v>
      </c>
      <c r="Q421" s="10">
        <v>0.81072999999999995</v>
      </c>
      <c r="R421" s="10">
        <v>0.37080000000000002</v>
      </c>
      <c r="S421" s="10">
        <v>0.48884</v>
      </c>
      <c r="T421" s="10">
        <v>0.87290000000000001</v>
      </c>
      <c r="U421" s="10">
        <v>1.0349999999999999</v>
      </c>
      <c r="AU421" s="3"/>
      <c r="AV421" s="3"/>
      <c r="AW421" s="3"/>
      <c r="AX421" s="3"/>
    </row>
    <row r="422" spans="3:50" x14ac:dyDescent="0.2">
      <c r="C422" s="18">
        <f t="shared" si="13"/>
        <v>418</v>
      </c>
      <c r="D422" t="e">
        <f t="shared" ca="1" si="12"/>
        <v>#NAME?</v>
      </c>
      <c r="I422">
        <v>418</v>
      </c>
      <c r="J422">
        <v>0.26033898305084746</v>
      </c>
      <c r="K422" s="10">
        <v>0.30590000000000001</v>
      </c>
      <c r="L422" s="10">
        <v>0.55869999999999997</v>
      </c>
      <c r="M422" s="10">
        <v>0.64949999999999997</v>
      </c>
      <c r="N422" s="10">
        <v>0.32841599999999999</v>
      </c>
      <c r="O422" s="10">
        <v>0.37456</v>
      </c>
      <c r="P422" s="10">
        <v>0.67159999999999997</v>
      </c>
      <c r="Q422" s="10">
        <v>0.81442000000000003</v>
      </c>
      <c r="R422" s="10">
        <v>0.37319999999999998</v>
      </c>
      <c r="S422" s="10">
        <v>0.49136000000000002</v>
      </c>
      <c r="T422" s="10">
        <v>0.87660000000000005</v>
      </c>
      <c r="U422" s="10">
        <v>1.04</v>
      </c>
      <c r="AU422" s="3"/>
      <c r="AV422" s="3"/>
      <c r="AW422" s="3"/>
      <c r="AX422" s="3"/>
    </row>
    <row r="423" spans="3:50" x14ac:dyDescent="0.2">
      <c r="C423" s="18">
        <f t="shared" si="13"/>
        <v>419</v>
      </c>
      <c r="D423" t="e">
        <f t="shared" ca="1" si="12"/>
        <v>#NAME?</v>
      </c>
      <c r="I423">
        <v>419</v>
      </c>
      <c r="J423">
        <v>0.26118644067796615</v>
      </c>
      <c r="K423" s="10">
        <v>0.30745</v>
      </c>
      <c r="L423" s="10">
        <v>0.56084999999999996</v>
      </c>
      <c r="M423" s="10">
        <v>0.65225</v>
      </c>
      <c r="N423" s="10">
        <v>0.33052799999999999</v>
      </c>
      <c r="O423" s="10">
        <v>0.37648000000000004</v>
      </c>
      <c r="P423" s="10">
        <v>0.67430000000000001</v>
      </c>
      <c r="Q423" s="10">
        <v>0.81811</v>
      </c>
      <c r="R423" s="10">
        <v>0.37559999999999999</v>
      </c>
      <c r="S423" s="10">
        <v>0.49387999999999999</v>
      </c>
      <c r="T423" s="10">
        <v>0.88030000000000008</v>
      </c>
      <c r="U423" s="10">
        <v>1.0449999999999999</v>
      </c>
      <c r="AU423" s="3"/>
      <c r="AV423" s="3"/>
      <c r="AW423" s="3"/>
      <c r="AX423" s="3"/>
    </row>
    <row r="424" spans="3:50" x14ac:dyDescent="0.2">
      <c r="C424" s="18">
        <f t="shared" si="13"/>
        <v>420</v>
      </c>
      <c r="D424" t="e">
        <f t="shared" ca="1" si="12"/>
        <v>#NAME?</v>
      </c>
      <c r="I424">
        <v>420</v>
      </c>
      <c r="J424">
        <v>0.26203389830508478</v>
      </c>
      <c r="K424" s="10">
        <v>0.309</v>
      </c>
      <c r="L424" s="10">
        <v>0.56300000000000006</v>
      </c>
      <c r="M424" s="10">
        <v>0.65500000000000003</v>
      </c>
      <c r="N424" s="10">
        <v>0.33263999999999999</v>
      </c>
      <c r="O424" s="10">
        <v>0.37840000000000001</v>
      </c>
      <c r="P424" s="10">
        <v>0.67700000000000005</v>
      </c>
      <c r="Q424" s="10">
        <v>0.82179999999999997</v>
      </c>
      <c r="R424" s="10">
        <v>0.378</v>
      </c>
      <c r="S424" s="10">
        <v>0.49640000000000001</v>
      </c>
      <c r="T424" s="10">
        <v>0.88400000000000001</v>
      </c>
      <c r="U424" s="10">
        <v>1.05</v>
      </c>
      <c r="AU424" s="3"/>
      <c r="AV424" s="3"/>
      <c r="AW424" s="3"/>
      <c r="AX424" s="3"/>
    </row>
    <row r="425" spans="3:50" x14ac:dyDescent="0.2">
      <c r="C425" s="18">
        <f t="shared" si="13"/>
        <v>421</v>
      </c>
      <c r="D425" t="e">
        <f t="shared" ca="1" si="12"/>
        <v>#NAME?</v>
      </c>
      <c r="I425">
        <v>421</v>
      </c>
      <c r="J425">
        <v>0.26288135593220341</v>
      </c>
      <c r="K425" s="10">
        <v>0.31054999999999999</v>
      </c>
      <c r="L425" s="10">
        <v>0.56515000000000004</v>
      </c>
      <c r="M425" s="10">
        <v>0.65774999999999995</v>
      </c>
      <c r="N425" s="10">
        <v>0.33475199999999999</v>
      </c>
      <c r="O425" s="10">
        <v>0.38032000000000005</v>
      </c>
      <c r="P425" s="10">
        <v>0.67969999999999997</v>
      </c>
      <c r="Q425" s="10">
        <v>0.82548999999999995</v>
      </c>
      <c r="R425" s="10">
        <v>0.38040000000000002</v>
      </c>
      <c r="S425" s="10">
        <v>0.49891999999999997</v>
      </c>
      <c r="T425" s="10">
        <v>0.88770000000000004</v>
      </c>
      <c r="U425" s="10">
        <v>1.0549999999999999</v>
      </c>
      <c r="AU425" s="3"/>
      <c r="AV425" s="3"/>
      <c r="AW425" s="3"/>
      <c r="AX425" s="3"/>
    </row>
    <row r="426" spans="3:50" x14ac:dyDescent="0.2">
      <c r="C426" s="18">
        <f t="shared" si="13"/>
        <v>422</v>
      </c>
      <c r="D426" t="e">
        <f t="shared" ca="1" si="12"/>
        <v>#NAME?</v>
      </c>
      <c r="I426">
        <v>422</v>
      </c>
      <c r="J426">
        <v>0.26372881355932204</v>
      </c>
      <c r="K426" s="10">
        <v>0.31210000000000004</v>
      </c>
      <c r="L426" s="10">
        <v>0.56730000000000003</v>
      </c>
      <c r="M426" s="10">
        <v>0.66049999999999998</v>
      </c>
      <c r="N426" s="10">
        <v>0.336864</v>
      </c>
      <c r="O426" s="10">
        <v>0.38224000000000002</v>
      </c>
      <c r="P426" s="10">
        <v>0.68240000000000001</v>
      </c>
      <c r="Q426" s="10">
        <v>0.82918000000000003</v>
      </c>
      <c r="R426" s="10">
        <v>0.38280000000000003</v>
      </c>
      <c r="S426" s="10">
        <v>0.50144</v>
      </c>
      <c r="T426" s="10">
        <v>0.89140000000000008</v>
      </c>
      <c r="U426" s="10">
        <v>1.06</v>
      </c>
      <c r="AU426" s="3"/>
      <c r="AV426" s="3"/>
      <c r="AW426" s="3"/>
      <c r="AX426" s="3"/>
    </row>
    <row r="427" spans="3:50" x14ac:dyDescent="0.2">
      <c r="C427" s="18">
        <f t="shared" si="13"/>
        <v>423</v>
      </c>
      <c r="D427" t="e">
        <f t="shared" ca="1" si="12"/>
        <v>#NAME?</v>
      </c>
      <c r="I427">
        <v>423</v>
      </c>
      <c r="J427">
        <v>0.26457627118644073</v>
      </c>
      <c r="K427" s="10">
        <v>0.31365000000000004</v>
      </c>
      <c r="L427" s="10">
        <v>0.56945000000000001</v>
      </c>
      <c r="M427" s="10">
        <v>0.66325000000000001</v>
      </c>
      <c r="N427" s="10">
        <v>0.338976</v>
      </c>
      <c r="O427" s="10">
        <v>0.38416</v>
      </c>
      <c r="P427" s="10">
        <v>0.68510000000000004</v>
      </c>
      <c r="Q427" s="10">
        <v>0.83287</v>
      </c>
      <c r="R427" s="10">
        <v>0.38519999999999999</v>
      </c>
      <c r="S427" s="10">
        <v>0.50395999999999996</v>
      </c>
      <c r="T427" s="10">
        <v>0.89510000000000001</v>
      </c>
      <c r="U427" s="10">
        <v>1.0649999999999999</v>
      </c>
      <c r="AU427" s="3"/>
      <c r="AV427" s="3"/>
      <c r="AW427" s="3"/>
      <c r="AX427" s="3"/>
    </row>
    <row r="428" spans="3:50" x14ac:dyDescent="0.2">
      <c r="C428" s="18">
        <f t="shared" si="13"/>
        <v>424</v>
      </c>
      <c r="D428" t="e">
        <f t="shared" ca="1" si="12"/>
        <v>#NAME?</v>
      </c>
      <c r="I428">
        <v>424</v>
      </c>
      <c r="J428">
        <v>0.26542372881355936</v>
      </c>
      <c r="K428" s="10">
        <v>0.31520000000000004</v>
      </c>
      <c r="L428" s="10">
        <v>0.5716</v>
      </c>
      <c r="M428" s="10">
        <v>0.66600000000000004</v>
      </c>
      <c r="N428" s="10">
        <v>0.341088</v>
      </c>
      <c r="O428" s="10">
        <v>0.38608000000000003</v>
      </c>
      <c r="P428" s="10">
        <v>0.68779999999999997</v>
      </c>
      <c r="Q428" s="10">
        <v>0.83655999999999997</v>
      </c>
      <c r="R428" s="10">
        <v>0.3876</v>
      </c>
      <c r="S428" s="10">
        <v>0.50648000000000004</v>
      </c>
      <c r="T428" s="10">
        <v>0.89880000000000004</v>
      </c>
      <c r="U428" s="10">
        <v>1.07</v>
      </c>
      <c r="AU428" s="3"/>
      <c r="AV428" s="3"/>
      <c r="AW428" s="3"/>
      <c r="AX428" s="3"/>
    </row>
    <row r="429" spans="3:50" x14ac:dyDescent="0.2">
      <c r="C429" s="18">
        <f t="shared" si="13"/>
        <v>425</v>
      </c>
      <c r="D429" t="e">
        <f t="shared" ca="1" si="12"/>
        <v>#NAME?</v>
      </c>
      <c r="I429">
        <v>425</v>
      </c>
      <c r="J429">
        <v>0.26627118644067799</v>
      </c>
      <c r="K429" s="10">
        <v>0.31675000000000003</v>
      </c>
      <c r="L429" s="10">
        <v>0.57374999999999998</v>
      </c>
      <c r="M429" s="10">
        <v>0.66874999999999996</v>
      </c>
      <c r="N429" s="10">
        <v>0.34319999999999995</v>
      </c>
      <c r="O429" s="10">
        <v>0.38800000000000001</v>
      </c>
      <c r="P429" s="10">
        <v>0.6905</v>
      </c>
      <c r="Q429" s="10">
        <v>0.84024999999999994</v>
      </c>
      <c r="R429" s="10">
        <v>0.39</v>
      </c>
      <c r="S429" s="10">
        <v>0.50900000000000001</v>
      </c>
      <c r="T429" s="10">
        <v>0.90250000000000008</v>
      </c>
      <c r="U429" s="10">
        <v>1.075</v>
      </c>
      <c r="AU429" s="3"/>
      <c r="AV429" s="3"/>
      <c r="AW429" s="3"/>
      <c r="AX429" s="3"/>
    </row>
    <row r="430" spans="3:50" x14ac:dyDescent="0.2">
      <c r="C430" s="18">
        <f t="shared" si="13"/>
        <v>426</v>
      </c>
      <c r="D430" t="e">
        <f t="shared" ca="1" si="12"/>
        <v>#NAME?</v>
      </c>
      <c r="I430">
        <v>426</v>
      </c>
      <c r="J430">
        <v>0.26711864406779662</v>
      </c>
      <c r="K430" s="10">
        <v>0.31830000000000003</v>
      </c>
      <c r="L430" s="10">
        <v>0.57589999999999997</v>
      </c>
      <c r="M430" s="10">
        <v>0.67149999999999999</v>
      </c>
      <c r="N430" s="10">
        <v>0.34531199999999995</v>
      </c>
      <c r="O430" s="10">
        <v>0.38992000000000004</v>
      </c>
      <c r="P430" s="10">
        <v>0.69320000000000004</v>
      </c>
      <c r="Q430" s="10">
        <v>0.84394000000000002</v>
      </c>
      <c r="R430" s="10">
        <v>0.39239999999999997</v>
      </c>
      <c r="S430" s="10">
        <v>0.51151999999999997</v>
      </c>
      <c r="T430" s="10">
        <v>0.90620000000000001</v>
      </c>
      <c r="U430" s="10">
        <v>1.0799999999999998</v>
      </c>
      <c r="AU430" s="3"/>
      <c r="AV430" s="3"/>
      <c r="AW430" s="3"/>
      <c r="AX430" s="3"/>
    </row>
    <row r="431" spans="3:50" x14ac:dyDescent="0.2">
      <c r="C431" s="18">
        <f t="shared" si="13"/>
        <v>427</v>
      </c>
      <c r="D431" t="e">
        <f t="shared" ca="1" si="12"/>
        <v>#NAME?</v>
      </c>
      <c r="I431">
        <v>427</v>
      </c>
      <c r="J431">
        <v>0.26796610169491525</v>
      </c>
      <c r="K431" s="10">
        <v>0.31985000000000002</v>
      </c>
      <c r="L431" s="10">
        <v>0.57805000000000006</v>
      </c>
      <c r="M431" s="10">
        <v>0.67425000000000002</v>
      </c>
      <c r="N431" s="10">
        <v>0.34742399999999996</v>
      </c>
      <c r="O431" s="10">
        <v>0.39184000000000002</v>
      </c>
      <c r="P431" s="10">
        <v>0.69589999999999996</v>
      </c>
      <c r="Q431" s="10">
        <v>0.84762999999999999</v>
      </c>
      <c r="R431" s="10">
        <v>0.39479999999999998</v>
      </c>
      <c r="S431" s="10">
        <v>0.51403999999999994</v>
      </c>
      <c r="T431" s="10">
        <v>0.90990000000000004</v>
      </c>
      <c r="U431" s="10">
        <v>1.085</v>
      </c>
      <c r="AU431" s="3"/>
      <c r="AV431" s="3"/>
      <c r="AW431" s="3"/>
      <c r="AX431" s="3"/>
    </row>
    <row r="432" spans="3:50" x14ac:dyDescent="0.2">
      <c r="C432" s="18">
        <f t="shared" si="13"/>
        <v>428</v>
      </c>
      <c r="D432" t="e">
        <f t="shared" ca="1" si="12"/>
        <v>#NAME?</v>
      </c>
      <c r="I432">
        <v>428</v>
      </c>
      <c r="J432">
        <v>0.26881355932203393</v>
      </c>
      <c r="K432" s="10">
        <v>0.32140000000000002</v>
      </c>
      <c r="L432" s="10">
        <v>0.58020000000000005</v>
      </c>
      <c r="M432" s="10">
        <v>0.67699999999999994</v>
      </c>
      <c r="N432" s="10">
        <v>0.34953599999999996</v>
      </c>
      <c r="O432" s="10">
        <v>0.39376</v>
      </c>
      <c r="P432" s="10">
        <v>0.6986</v>
      </c>
      <c r="Q432" s="10">
        <v>0.85131999999999997</v>
      </c>
      <c r="R432" s="10">
        <v>0.3972</v>
      </c>
      <c r="S432" s="10">
        <v>0.51656000000000002</v>
      </c>
      <c r="T432" s="10">
        <v>0.91359999999999997</v>
      </c>
      <c r="U432" s="10">
        <v>1.0899999999999999</v>
      </c>
      <c r="AU432" s="3"/>
      <c r="AV432" s="3"/>
      <c r="AW432" s="3"/>
      <c r="AX432" s="3"/>
    </row>
    <row r="433" spans="3:50" x14ac:dyDescent="0.2">
      <c r="C433" s="18">
        <f t="shared" si="13"/>
        <v>429</v>
      </c>
      <c r="D433" t="e">
        <f t="shared" ca="1" si="12"/>
        <v>#NAME?</v>
      </c>
      <c r="I433">
        <v>429</v>
      </c>
      <c r="J433">
        <v>0.26966101694915257</v>
      </c>
      <c r="K433" s="10">
        <v>0.32295000000000001</v>
      </c>
      <c r="L433" s="10">
        <v>0.58235000000000003</v>
      </c>
      <c r="M433" s="10">
        <v>0.67974999999999997</v>
      </c>
      <c r="N433" s="10">
        <v>0.35164799999999996</v>
      </c>
      <c r="O433" s="10">
        <v>0.39568000000000003</v>
      </c>
      <c r="P433" s="10">
        <v>0.70130000000000003</v>
      </c>
      <c r="Q433" s="10">
        <v>0.85501000000000005</v>
      </c>
      <c r="R433" s="10">
        <v>0.39960000000000001</v>
      </c>
      <c r="S433" s="10">
        <v>0.51907999999999999</v>
      </c>
      <c r="T433" s="10">
        <v>0.9173</v>
      </c>
      <c r="U433" s="10">
        <v>1.095</v>
      </c>
      <c r="AU433" s="3"/>
      <c r="AV433" s="3"/>
      <c r="AW433" s="3"/>
      <c r="AX433" s="3"/>
    </row>
    <row r="434" spans="3:50" x14ac:dyDescent="0.2">
      <c r="C434" s="18">
        <f t="shared" si="13"/>
        <v>430</v>
      </c>
      <c r="D434" t="e">
        <f t="shared" ca="1" si="12"/>
        <v>#NAME?</v>
      </c>
      <c r="I434">
        <v>430</v>
      </c>
      <c r="J434">
        <v>0.2705084745762712</v>
      </c>
      <c r="K434" s="10">
        <v>0.32450000000000001</v>
      </c>
      <c r="L434" s="10">
        <v>0.58450000000000002</v>
      </c>
      <c r="M434" s="10">
        <v>0.6825</v>
      </c>
      <c r="N434" s="10">
        <v>0.35375999999999996</v>
      </c>
      <c r="O434" s="10">
        <v>0.39760000000000001</v>
      </c>
      <c r="P434" s="10">
        <v>0.70399999999999996</v>
      </c>
      <c r="Q434" s="10">
        <v>0.85870000000000002</v>
      </c>
      <c r="R434" s="10">
        <v>0.40200000000000002</v>
      </c>
      <c r="S434" s="10">
        <v>0.52159999999999995</v>
      </c>
      <c r="T434" s="10">
        <v>0.92100000000000004</v>
      </c>
      <c r="U434" s="10">
        <v>1.0999999999999999</v>
      </c>
      <c r="AU434" s="3"/>
      <c r="AV434" s="3"/>
      <c r="AW434" s="3"/>
      <c r="AX434" s="3"/>
    </row>
    <row r="435" spans="3:50" x14ac:dyDescent="0.2">
      <c r="C435" s="18">
        <f t="shared" si="13"/>
        <v>431</v>
      </c>
      <c r="D435" t="e">
        <f t="shared" ca="1" si="12"/>
        <v>#NAME?</v>
      </c>
      <c r="I435">
        <v>431</v>
      </c>
      <c r="J435">
        <v>0.27135593220338983</v>
      </c>
      <c r="K435" s="10">
        <v>0.32605000000000001</v>
      </c>
      <c r="L435" s="10">
        <v>0.58665</v>
      </c>
      <c r="M435" s="10">
        <v>0.68525000000000003</v>
      </c>
      <c r="N435" s="10">
        <v>0.35587199999999997</v>
      </c>
      <c r="O435" s="10">
        <v>0.39952000000000004</v>
      </c>
      <c r="P435" s="10">
        <v>0.70669999999999999</v>
      </c>
      <c r="Q435" s="10">
        <v>0.86238999999999999</v>
      </c>
      <c r="R435" s="10">
        <v>0.40439999999999998</v>
      </c>
      <c r="S435" s="10">
        <v>0.52412000000000003</v>
      </c>
      <c r="T435" s="10">
        <v>0.92469999999999997</v>
      </c>
      <c r="U435" s="10">
        <v>1.105</v>
      </c>
      <c r="AU435" s="3"/>
      <c r="AV435" s="3"/>
      <c r="AW435" s="3"/>
      <c r="AX435" s="3"/>
    </row>
    <row r="436" spans="3:50" x14ac:dyDescent="0.2">
      <c r="C436" s="18">
        <f t="shared" si="13"/>
        <v>432</v>
      </c>
      <c r="D436" t="e">
        <f t="shared" ca="1" si="12"/>
        <v>#NAME?</v>
      </c>
      <c r="I436">
        <v>432</v>
      </c>
      <c r="J436">
        <v>0.27220338983050851</v>
      </c>
      <c r="K436" s="10">
        <v>0.3276</v>
      </c>
      <c r="L436" s="10">
        <v>0.58879999999999999</v>
      </c>
      <c r="M436" s="10">
        <v>0.68799999999999994</v>
      </c>
      <c r="N436" s="10">
        <v>0.35798399999999997</v>
      </c>
      <c r="O436" s="10">
        <v>0.40144000000000002</v>
      </c>
      <c r="P436" s="10">
        <v>0.70940000000000003</v>
      </c>
      <c r="Q436" s="10">
        <v>0.86607999999999996</v>
      </c>
      <c r="R436" s="10">
        <v>0.40679999999999999</v>
      </c>
      <c r="S436" s="10">
        <v>0.52664</v>
      </c>
      <c r="T436" s="10">
        <v>0.9284</v>
      </c>
      <c r="U436" s="10">
        <v>1.1099999999999999</v>
      </c>
      <c r="AU436" s="3"/>
      <c r="AV436" s="3"/>
      <c r="AW436" s="3"/>
      <c r="AX436" s="3"/>
    </row>
    <row r="437" spans="3:50" x14ac:dyDescent="0.2">
      <c r="C437" s="18">
        <f t="shared" si="13"/>
        <v>433</v>
      </c>
      <c r="D437" t="e">
        <f t="shared" ca="1" si="12"/>
        <v>#NAME?</v>
      </c>
      <c r="I437">
        <v>433</v>
      </c>
      <c r="J437">
        <v>0.27305084745762714</v>
      </c>
      <c r="K437" s="10">
        <v>0.32915</v>
      </c>
      <c r="L437" s="10">
        <v>0.59094999999999998</v>
      </c>
      <c r="M437" s="10">
        <v>0.69074999999999998</v>
      </c>
      <c r="N437" s="10">
        <v>0.36009599999999997</v>
      </c>
      <c r="O437" s="10">
        <v>0.40336000000000005</v>
      </c>
      <c r="P437" s="10">
        <v>0.71209999999999996</v>
      </c>
      <c r="Q437" s="10">
        <v>0.86977000000000004</v>
      </c>
      <c r="R437" s="10">
        <v>0.40920000000000001</v>
      </c>
      <c r="S437" s="10">
        <v>0.52915999999999996</v>
      </c>
      <c r="T437" s="10">
        <v>0.93210000000000004</v>
      </c>
      <c r="U437" s="10">
        <v>1.115</v>
      </c>
      <c r="AU437" s="3"/>
      <c r="AV437" s="3"/>
      <c r="AW437" s="3"/>
      <c r="AX437" s="3"/>
    </row>
    <row r="438" spans="3:50" x14ac:dyDescent="0.2">
      <c r="C438" s="18">
        <f t="shared" si="13"/>
        <v>434</v>
      </c>
      <c r="D438" t="e">
        <f t="shared" ca="1" si="12"/>
        <v>#NAME?</v>
      </c>
      <c r="I438">
        <v>434</v>
      </c>
      <c r="J438">
        <v>0.27389830508474577</v>
      </c>
      <c r="K438" s="10">
        <v>0.33069999999999999</v>
      </c>
      <c r="L438" s="10">
        <v>0.59309999999999996</v>
      </c>
      <c r="M438" s="10">
        <v>0.69350000000000001</v>
      </c>
      <c r="N438" s="10">
        <v>0.36220799999999997</v>
      </c>
      <c r="O438" s="10">
        <v>0.40528000000000003</v>
      </c>
      <c r="P438" s="10">
        <v>0.71479999999999999</v>
      </c>
      <c r="Q438" s="10">
        <v>0.87346000000000001</v>
      </c>
      <c r="R438" s="10">
        <v>0.41159999999999997</v>
      </c>
      <c r="S438" s="10">
        <v>0.53168000000000004</v>
      </c>
      <c r="T438" s="10">
        <v>0.93579999999999997</v>
      </c>
      <c r="U438" s="10">
        <v>1.1199999999999999</v>
      </c>
      <c r="AU438" s="3"/>
      <c r="AV438" s="3"/>
      <c r="AW438" s="3"/>
      <c r="AX438" s="3"/>
    </row>
    <row r="439" spans="3:50" x14ac:dyDescent="0.2">
      <c r="C439" s="18">
        <f t="shared" si="13"/>
        <v>435</v>
      </c>
      <c r="D439" t="e">
        <f t="shared" ca="1" si="12"/>
        <v>#NAME?</v>
      </c>
      <c r="I439">
        <v>435</v>
      </c>
      <c r="J439">
        <v>0.27474576271186441</v>
      </c>
      <c r="K439" s="10">
        <v>0.33224999999999999</v>
      </c>
      <c r="L439" s="10">
        <v>0.59525000000000006</v>
      </c>
      <c r="M439" s="10">
        <v>0.69625000000000004</v>
      </c>
      <c r="N439" s="10">
        <v>0.36431999999999998</v>
      </c>
      <c r="O439" s="10">
        <v>0.40720000000000001</v>
      </c>
      <c r="P439" s="10">
        <v>0.71750000000000003</v>
      </c>
      <c r="Q439" s="10">
        <v>0.87714999999999999</v>
      </c>
      <c r="R439" s="10">
        <v>0.41399999999999998</v>
      </c>
      <c r="S439" s="10">
        <v>0.53420000000000001</v>
      </c>
      <c r="T439" s="10">
        <v>0.9395</v>
      </c>
      <c r="U439" s="10">
        <v>1.125</v>
      </c>
      <c r="AU439" s="3"/>
      <c r="AV439" s="3"/>
      <c r="AW439" s="3"/>
      <c r="AX439" s="3"/>
    </row>
    <row r="440" spans="3:50" x14ac:dyDescent="0.2">
      <c r="C440" s="18">
        <f t="shared" si="13"/>
        <v>436</v>
      </c>
      <c r="D440" t="e">
        <f t="shared" ca="1" si="12"/>
        <v>#NAME?</v>
      </c>
      <c r="I440">
        <v>436</v>
      </c>
      <c r="J440">
        <v>0.27559322033898309</v>
      </c>
      <c r="K440" s="10">
        <v>0.33380000000000004</v>
      </c>
      <c r="L440" s="10">
        <v>0.59740000000000004</v>
      </c>
      <c r="M440" s="10">
        <v>0.69899999999999995</v>
      </c>
      <c r="N440" s="10">
        <v>0.36643199999999998</v>
      </c>
      <c r="O440" s="10">
        <v>0.40912000000000004</v>
      </c>
      <c r="P440" s="10">
        <v>0.72019999999999995</v>
      </c>
      <c r="Q440" s="10">
        <v>0.88083999999999996</v>
      </c>
      <c r="R440" s="10">
        <v>0.41639999999999999</v>
      </c>
      <c r="S440" s="10">
        <v>0.53671999999999997</v>
      </c>
      <c r="T440" s="10">
        <v>0.94320000000000004</v>
      </c>
      <c r="U440" s="10">
        <v>1.1299999999999999</v>
      </c>
      <c r="AU440" s="3"/>
      <c r="AV440" s="3"/>
      <c r="AW440" s="3"/>
      <c r="AX440" s="3"/>
    </row>
    <row r="441" spans="3:50" x14ac:dyDescent="0.2">
      <c r="C441" s="18">
        <f t="shared" si="13"/>
        <v>437</v>
      </c>
      <c r="D441" t="e">
        <f t="shared" ca="1" si="12"/>
        <v>#NAME?</v>
      </c>
      <c r="I441">
        <v>437</v>
      </c>
      <c r="J441">
        <v>0.27644067796610172</v>
      </c>
      <c r="K441" s="10">
        <v>0.33535000000000004</v>
      </c>
      <c r="L441" s="10">
        <v>0.59955000000000003</v>
      </c>
      <c r="M441" s="10">
        <v>0.70174999999999998</v>
      </c>
      <c r="N441" s="10">
        <v>0.36854399999999998</v>
      </c>
      <c r="O441" s="10">
        <v>0.41104000000000002</v>
      </c>
      <c r="P441" s="10">
        <v>0.72289999999999999</v>
      </c>
      <c r="Q441" s="10">
        <v>0.88453000000000004</v>
      </c>
      <c r="R441" s="10">
        <v>0.41880000000000001</v>
      </c>
      <c r="S441" s="10">
        <v>0.53923999999999994</v>
      </c>
      <c r="T441" s="10">
        <v>0.94689999999999996</v>
      </c>
      <c r="U441" s="10">
        <v>1.135</v>
      </c>
      <c r="AU441" s="3"/>
      <c r="AV441" s="3"/>
      <c r="AW441" s="3"/>
      <c r="AX441" s="3"/>
    </row>
    <row r="442" spans="3:50" x14ac:dyDescent="0.2">
      <c r="C442" s="18">
        <f t="shared" si="13"/>
        <v>438</v>
      </c>
      <c r="D442" t="e">
        <f t="shared" ca="1" si="12"/>
        <v>#NAME?</v>
      </c>
      <c r="I442">
        <v>438</v>
      </c>
      <c r="J442">
        <v>0.27728813559322035</v>
      </c>
      <c r="K442" s="10">
        <v>0.33690000000000003</v>
      </c>
      <c r="L442" s="10">
        <v>0.60170000000000001</v>
      </c>
      <c r="M442" s="10">
        <v>0.70450000000000002</v>
      </c>
      <c r="N442" s="10">
        <v>0.37065599999999999</v>
      </c>
      <c r="O442" s="10">
        <v>0.41296000000000005</v>
      </c>
      <c r="P442" s="10">
        <v>0.72560000000000002</v>
      </c>
      <c r="Q442" s="10">
        <v>0.88822000000000001</v>
      </c>
      <c r="R442" s="10">
        <v>0.42120000000000002</v>
      </c>
      <c r="S442" s="10">
        <v>0.54176000000000002</v>
      </c>
      <c r="T442" s="10">
        <v>0.9506</v>
      </c>
      <c r="U442" s="10">
        <v>1.1399999999999999</v>
      </c>
      <c r="AU442" s="3"/>
      <c r="AV442" s="3"/>
      <c r="AW442" s="3"/>
      <c r="AX442" s="3"/>
    </row>
    <row r="443" spans="3:50" x14ac:dyDescent="0.2">
      <c r="C443" s="18">
        <f t="shared" si="13"/>
        <v>439</v>
      </c>
      <c r="D443" t="e">
        <f t="shared" ca="1" si="12"/>
        <v>#NAME?</v>
      </c>
      <c r="I443">
        <v>439</v>
      </c>
      <c r="J443">
        <v>0.27813559322033898</v>
      </c>
      <c r="K443" s="10">
        <v>0.33845000000000003</v>
      </c>
      <c r="L443" s="10">
        <v>0.60385</v>
      </c>
      <c r="M443" s="10">
        <v>0.70724999999999993</v>
      </c>
      <c r="N443" s="10">
        <v>0.37276799999999999</v>
      </c>
      <c r="O443" s="10">
        <v>0.41488000000000003</v>
      </c>
      <c r="P443" s="10">
        <v>0.72830000000000006</v>
      </c>
      <c r="Q443" s="10">
        <v>0.89190999999999998</v>
      </c>
      <c r="R443" s="10">
        <v>0.42359999999999998</v>
      </c>
      <c r="S443" s="10">
        <v>0.54427999999999999</v>
      </c>
      <c r="T443" s="10">
        <v>0.95430000000000004</v>
      </c>
      <c r="U443" s="10">
        <v>1.145</v>
      </c>
      <c r="AU443" s="3"/>
      <c r="AV443" s="3"/>
      <c r="AW443" s="3"/>
      <c r="AX443" s="3"/>
    </row>
    <row r="444" spans="3:50" x14ac:dyDescent="0.2">
      <c r="C444" s="18">
        <f t="shared" si="13"/>
        <v>440</v>
      </c>
      <c r="D444" t="e">
        <f t="shared" ca="1" si="12"/>
        <v>#NAME?</v>
      </c>
      <c r="I444">
        <v>440</v>
      </c>
      <c r="J444">
        <v>0.27898305084745767</v>
      </c>
      <c r="K444" s="10">
        <v>0.34</v>
      </c>
      <c r="L444" s="10">
        <v>0.60599999999999998</v>
      </c>
      <c r="M444" s="10">
        <v>0.71</v>
      </c>
      <c r="N444" s="10">
        <v>0.37487999999999999</v>
      </c>
      <c r="O444" s="10">
        <v>0.4168</v>
      </c>
      <c r="P444" s="10">
        <v>0.73099999999999998</v>
      </c>
      <c r="Q444" s="10">
        <v>0.89559999999999995</v>
      </c>
      <c r="R444" s="10">
        <v>0.42599999999999999</v>
      </c>
      <c r="S444" s="10">
        <v>0.54679999999999995</v>
      </c>
      <c r="T444" s="10">
        <v>0.95799999999999996</v>
      </c>
      <c r="U444" s="10">
        <v>1.1499999999999999</v>
      </c>
      <c r="AU444" s="3"/>
      <c r="AV444" s="3"/>
      <c r="AW444" s="3"/>
      <c r="AX444" s="3"/>
    </row>
    <row r="445" spans="3:50" x14ac:dyDescent="0.2">
      <c r="C445" s="18">
        <f t="shared" si="13"/>
        <v>441</v>
      </c>
      <c r="D445" t="e">
        <f t="shared" ca="1" si="12"/>
        <v>#NAME?</v>
      </c>
      <c r="I445">
        <v>441</v>
      </c>
      <c r="J445">
        <v>0.2798305084745763</v>
      </c>
      <c r="K445" s="10">
        <v>0.34155000000000002</v>
      </c>
      <c r="L445" s="10">
        <v>0.60814999999999997</v>
      </c>
      <c r="M445" s="10">
        <v>0.71274999999999999</v>
      </c>
      <c r="N445" s="10">
        <v>0.37699199999999999</v>
      </c>
      <c r="O445" s="10">
        <v>0.41872000000000004</v>
      </c>
      <c r="P445" s="10">
        <v>0.73370000000000002</v>
      </c>
      <c r="Q445" s="10">
        <v>0.89929000000000003</v>
      </c>
      <c r="R445" s="10">
        <v>0.4284</v>
      </c>
      <c r="S445" s="10">
        <v>0.54932000000000003</v>
      </c>
      <c r="T445" s="10">
        <v>0.9617</v>
      </c>
      <c r="U445" s="10">
        <v>1.155</v>
      </c>
      <c r="AU445" s="3"/>
      <c r="AV445" s="3"/>
      <c r="AW445" s="3"/>
      <c r="AX445" s="3"/>
    </row>
    <row r="446" spans="3:50" x14ac:dyDescent="0.2">
      <c r="C446" s="18">
        <f t="shared" si="13"/>
        <v>442</v>
      </c>
      <c r="D446" t="e">
        <f t="shared" ca="1" si="12"/>
        <v>#NAME?</v>
      </c>
      <c r="I446">
        <v>442</v>
      </c>
      <c r="J446">
        <v>0.28067796610169493</v>
      </c>
      <c r="K446" s="10">
        <v>0.34310000000000002</v>
      </c>
      <c r="L446" s="10">
        <v>0.61029999999999995</v>
      </c>
      <c r="M446" s="10">
        <v>0.71550000000000002</v>
      </c>
      <c r="N446" s="10">
        <v>0.37910399999999994</v>
      </c>
      <c r="O446" s="10">
        <v>0.42064000000000001</v>
      </c>
      <c r="P446" s="10">
        <v>0.73640000000000005</v>
      </c>
      <c r="Q446" s="10">
        <v>0.90298</v>
      </c>
      <c r="R446" s="10">
        <v>0.43079999999999996</v>
      </c>
      <c r="S446" s="10">
        <v>0.55184</v>
      </c>
      <c r="T446" s="10">
        <v>0.96540000000000004</v>
      </c>
      <c r="U446" s="10">
        <v>1.1599999999999999</v>
      </c>
      <c r="AU446" s="3"/>
      <c r="AV446" s="3"/>
      <c r="AW446" s="3"/>
      <c r="AX446" s="3"/>
    </row>
    <row r="447" spans="3:50" x14ac:dyDescent="0.2">
      <c r="C447" s="18">
        <f t="shared" si="13"/>
        <v>443</v>
      </c>
      <c r="D447" t="e">
        <f t="shared" ca="1" si="12"/>
        <v>#NAME?</v>
      </c>
      <c r="I447">
        <v>443</v>
      </c>
      <c r="J447">
        <v>0.28152542372881356</v>
      </c>
      <c r="K447" s="10">
        <v>0.34465000000000001</v>
      </c>
      <c r="L447" s="10">
        <v>0.61245000000000005</v>
      </c>
      <c r="M447" s="10">
        <v>0.71824999999999994</v>
      </c>
      <c r="N447" s="10">
        <v>0.38121599999999994</v>
      </c>
      <c r="O447" s="10">
        <v>0.42256000000000005</v>
      </c>
      <c r="P447" s="10">
        <v>0.73909999999999998</v>
      </c>
      <c r="Q447" s="10">
        <v>0.90666999999999998</v>
      </c>
      <c r="R447" s="10">
        <v>0.43319999999999997</v>
      </c>
      <c r="S447" s="10">
        <v>0.55435999999999996</v>
      </c>
      <c r="T447" s="10">
        <v>0.96909999999999996</v>
      </c>
      <c r="U447" s="10">
        <v>1.165</v>
      </c>
      <c r="AU447" s="3"/>
      <c r="AV447" s="3"/>
      <c r="AW447" s="3"/>
      <c r="AX447" s="3"/>
    </row>
    <row r="448" spans="3:50" x14ac:dyDescent="0.2">
      <c r="C448" s="18">
        <f t="shared" si="13"/>
        <v>444</v>
      </c>
      <c r="D448" t="e">
        <f t="shared" ca="1" si="12"/>
        <v>#NAME?</v>
      </c>
      <c r="I448">
        <v>444</v>
      </c>
      <c r="J448">
        <v>0.28237288135593225</v>
      </c>
      <c r="K448" s="10">
        <v>0.34620000000000001</v>
      </c>
      <c r="L448" s="10">
        <v>0.61460000000000004</v>
      </c>
      <c r="M448" s="10">
        <v>0.72099999999999997</v>
      </c>
      <c r="N448" s="10">
        <v>0.38332799999999995</v>
      </c>
      <c r="O448" s="10">
        <v>0.42448000000000002</v>
      </c>
      <c r="P448" s="10">
        <v>0.74180000000000001</v>
      </c>
      <c r="Q448" s="10">
        <v>0.91035999999999995</v>
      </c>
      <c r="R448" s="10">
        <v>0.43559999999999999</v>
      </c>
      <c r="S448" s="10">
        <v>0.55687999999999993</v>
      </c>
      <c r="T448" s="10">
        <v>0.9728</v>
      </c>
      <c r="U448" s="10">
        <v>1.17</v>
      </c>
      <c r="AU448" s="3"/>
      <c r="AV448" s="3"/>
      <c r="AW448" s="3"/>
      <c r="AX448" s="3"/>
    </row>
    <row r="449" spans="3:50" x14ac:dyDescent="0.2">
      <c r="C449" s="18">
        <f t="shared" si="13"/>
        <v>445</v>
      </c>
      <c r="D449" t="e">
        <f t="shared" ca="1" si="12"/>
        <v>#NAME?</v>
      </c>
      <c r="I449">
        <v>445</v>
      </c>
      <c r="J449">
        <v>0.28322033898305088</v>
      </c>
      <c r="K449" s="10">
        <v>0.34775</v>
      </c>
      <c r="L449" s="10">
        <v>0.61675000000000002</v>
      </c>
      <c r="M449" s="10">
        <v>0.72375</v>
      </c>
      <c r="N449" s="10">
        <v>0.38543999999999995</v>
      </c>
      <c r="O449" s="10">
        <v>0.4264</v>
      </c>
      <c r="P449" s="10">
        <v>0.74450000000000005</v>
      </c>
      <c r="Q449" s="10">
        <v>0.91405000000000003</v>
      </c>
      <c r="R449" s="10">
        <v>0.438</v>
      </c>
      <c r="S449" s="10">
        <v>0.55940000000000001</v>
      </c>
      <c r="T449" s="10">
        <v>0.97650000000000003</v>
      </c>
      <c r="U449" s="10">
        <v>1.175</v>
      </c>
      <c r="AU449" s="3"/>
      <c r="AV449" s="3"/>
      <c r="AW449" s="3"/>
      <c r="AX449" s="3"/>
    </row>
    <row r="450" spans="3:50" x14ac:dyDescent="0.2">
      <c r="C450" s="18">
        <f t="shared" si="13"/>
        <v>446</v>
      </c>
      <c r="D450" t="e">
        <f t="shared" ca="1" si="12"/>
        <v>#NAME?</v>
      </c>
      <c r="I450">
        <v>446</v>
      </c>
      <c r="J450">
        <v>0.28406779661016951</v>
      </c>
      <c r="K450" s="10">
        <v>0.3493</v>
      </c>
      <c r="L450" s="10">
        <v>0.61890000000000001</v>
      </c>
      <c r="M450" s="10">
        <v>0.72650000000000003</v>
      </c>
      <c r="N450" s="10">
        <v>0.38755199999999995</v>
      </c>
      <c r="O450" s="10">
        <v>0.42832000000000003</v>
      </c>
      <c r="P450" s="10">
        <v>0.74719999999999998</v>
      </c>
      <c r="Q450" s="10">
        <v>0.91774</v>
      </c>
      <c r="R450" s="10">
        <v>0.44040000000000001</v>
      </c>
      <c r="S450" s="10">
        <v>0.56191999999999998</v>
      </c>
      <c r="T450" s="10">
        <v>0.98019999999999996</v>
      </c>
      <c r="U450" s="10">
        <v>1.18</v>
      </c>
      <c r="AU450" s="3"/>
      <c r="AV450" s="3"/>
      <c r="AW450" s="3"/>
      <c r="AX450" s="3"/>
    </row>
    <row r="451" spans="3:50" x14ac:dyDescent="0.2">
      <c r="C451" s="18">
        <f t="shared" si="13"/>
        <v>447</v>
      </c>
      <c r="D451" t="e">
        <f t="shared" ca="1" si="12"/>
        <v>#NAME?</v>
      </c>
      <c r="I451">
        <v>447</v>
      </c>
      <c r="J451">
        <v>0.28491525423728814</v>
      </c>
      <c r="K451" s="10">
        <v>0.35085</v>
      </c>
      <c r="L451" s="10">
        <v>0.62104999999999999</v>
      </c>
      <c r="M451" s="10">
        <v>0.72924999999999995</v>
      </c>
      <c r="N451" s="10">
        <v>0.38966399999999995</v>
      </c>
      <c r="O451" s="10">
        <v>0.43024000000000001</v>
      </c>
      <c r="P451" s="10">
        <v>0.74990000000000001</v>
      </c>
      <c r="Q451" s="10">
        <v>0.92142999999999997</v>
      </c>
      <c r="R451" s="10">
        <v>0.44279999999999997</v>
      </c>
      <c r="S451" s="10">
        <v>0.56443999999999994</v>
      </c>
      <c r="T451" s="10">
        <v>0.9839</v>
      </c>
      <c r="U451" s="10">
        <v>1.1850000000000001</v>
      </c>
      <c r="AU451" s="3"/>
      <c r="AV451" s="3"/>
      <c r="AW451" s="3"/>
      <c r="AX451" s="3"/>
    </row>
    <row r="452" spans="3:50" x14ac:dyDescent="0.2">
      <c r="C452" s="18">
        <f t="shared" si="13"/>
        <v>448</v>
      </c>
      <c r="D452" t="e">
        <f t="shared" ref="D452:D515" ca="1" si="14">smrLinInterp(C452,Time,Rain)</f>
        <v>#NAME?</v>
      </c>
      <c r="I452">
        <v>448</v>
      </c>
      <c r="J452">
        <v>0.28576271186440683</v>
      </c>
      <c r="K452" s="10">
        <v>0.35239999999999999</v>
      </c>
      <c r="L452" s="10">
        <v>0.62319999999999998</v>
      </c>
      <c r="M452" s="10">
        <v>0.73199999999999998</v>
      </c>
      <c r="N452" s="10">
        <v>0.39177599999999996</v>
      </c>
      <c r="O452" s="10">
        <v>0.43216000000000004</v>
      </c>
      <c r="P452" s="10">
        <v>0.75260000000000005</v>
      </c>
      <c r="Q452" s="10">
        <v>0.92511999999999994</v>
      </c>
      <c r="R452" s="10">
        <v>0.44519999999999998</v>
      </c>
      <c r="S452" s="10">
        <v>0.56696000000000002</v>
      </c>
      <c r="T452" s="10">
        <v>0.98760000000000003</v>
      </c>
      <c r="U452" s="10">
        <v>1.19</v>
      </c>
      <c r="AU452" s="3"/>
      <c r="AV452" s="3"/>
      <c r="AW452" s="3"/>
      <c r="AX452" s="3"/>
    </row>
    <row r="453" spans="3:50" x14ac:dyDescent="0.2">
      <c r="C453" s="18">
        <f t="shared" si="13"/>
        <v>449</v>
      </c>
      <c r="D453" t="e">
        <f t="shared" ca="1" si="14"/>
        <v>#NAME?</v>
      </c>
      <c r="I453">
        <v>449</v>
      </c>
      <c r="J453">
        <v>0.28661016949152546</v>
      </c>
      <c r="K453" s="10">
        <v>0.35394999999999999</v>
      </c>
      <c r="L453" s="10">
        <v>0.62534999999999996</v>
      </c>
      <c r="M453" s="10">
        <v>0.73475000000000001</v>
      </c>
      <c r="N453" s="10">
        <v>0.39388799999999996</v>
      </c>
      <c r="O453" s="10">
        <v>0.43408000000000002</v>
      </c>
      <c r="P453" s="10">
        <v>0.75529999999999997</v>
      </c>
      <c r="Q453" s="10">
        <v>0.92881000000000002</v>
      </c>
      <c r="R453" s="10">
        <v>0.4476</v>
      </c>
      <c r="S453" s="10">
        <v>0.56947999999999999</v>
      </c>
      <c r="T453" s="10">
        <v>0.99129999999999996</v>
      </c>
      <c r="U453" s="10">
        <v>1.1950000000000001</v>
      </c>
      <c r="AU453" s="3"/>
      <c r="AV453" s="3"/>
      <c r="AW453" s="3"/>
      <c r="AX453" s="3"/>
    </row>
    <row r="454" spans="3:50" x14ac:dyDescent="0.2">
      <c r="C454" s="18">
        <f t="shared" ref="C454:C517" si="15">1+C453</f>
        <v>450</v>
      </c>
      <c r="D454" t="e">
        <f t="shared" ca="1" si="14"/>
        <v>#NAME?</v>
      </c>
      <c r="I454">
        <v>450</v>
      </c>
      <c r="J454">
        <v>0.28745762711864409</v>
      </c>
      <c r="K454" s="10">
        <v>0.35550000000000004</v>
      </c>
      <c r="L454" s="10">
        <v>0.62749999999999995</v>
      </c>
      <c r="M454" s="10">
        <v>0.73750000000000004</v>
      </c>
      <c r="N454" s="10">
        <v>0.39599999999999996</v>
      </c>
      <c r="O454" s="10">
        <v>0.43600000000000005</v>
      </c>
      <c r="P454" s="10">
        <v>0.75800000000000001</v>
      </c>
      <c r="Q454" s="10">
        <v>0.9325</v>
      </c>
      <c r="R454" s="10">
        <v>0.44999999999999996</v>
      </c>
      <c r="S454" s="10">
        <v>0.57199999999999995</v>
      </c>
      <c r="T454" s="10">
        <v>0.995</v>
      </c>
      <c r="U454" s="10">
        <v>1.2</v>
      </c>
      <c r="AU454" s="3"/>
      <c r="AV454" s="3"/>
      <c r="AW454" s="3"/>
      <c r="AX454" s="3"/>
    </row>
    <row r="455" spans="3:50" x14ac:dyDescent="0.2">
      <c r="C455" s="18">
        <f t="shared" si="15"/>
        <v>451</v>
      </c>
      <c r="D455" t="e">
        <f t="shared" ca="1" si="14"/>
        <v>#NAME?</v>
      </c>
      <c r="I455">
        <v>451</v>
      </c>
      <c r="J455">
        <v>0.28830508474576272</v>
      </c>
      <c r="K455" s="10">
        <v>0.35705000000000003</v>
      </c>
      <c r="L455" s="10">
        <v>0.62965000000000004</v>
      </c>
      <c r="M455" s="10">
        <v>0.74024999999999996</v>
      </c>
      <c r="N455" s="10">
        <v>0.39811199999999997</v>
      </c>
      <c r="O455" s="10">
        <v>0.43792000000000003</v>
      </c>
      <c r="P455" s="10">
        <v>0.76070000000000004</v>
      </c>
      <c r="Q455" s="10">
        <v>0.93618999999999997</v>
      </c>
      <c r="R455" s="10">
        <v>0.45239999999999997</v>
      </c>
      <c r="S455" s="10">
        <v>0.57452000000000003</v>
      </c>
      <c r="T455" s="10">
        <v>0.99870000000000003</v>
      </c>
      <c r="U455" s="10">
        <v>1.2049999999999998</v>
      </c>
      <c r="AU455" s="3"/>
      <c r="AV455" s="3"/>
      <c r="AW455" s="3"/>
      <c r="AX455" s="3"/>
    </row>
    <row r="456" spans="3:50" x14ac:dyDescent="0.2">
      <c r="C456" s="18">
        <f t="shared" si="15"/>
        <v>452</v>
      </c>
      <c r="D456" t="e">
        <f t="shared" ca="1" si="14"/>
        <v>#NAME?</v>
      </c>
      <c r="I456">
        <v>452</v>
      </c>
      <c r="J456">
        <v>0.2891525423728814</v>
      </c>
      <c r="K456" s="10">
        <v>0.35860000000000003</v>
      </c>
      <c r="L456" s="10">
        <v>0.63180000000000003</v>
      </c>
      <c r="M456" s="10">
        <v>0.74299999999999999</v>
      </c>
      <c r="N456" s="10">
        <v>0.40022399999999997</v>
      </c>
      <c r="O456" s="10">
        <v>0.43984000000000001</v>
      </c>
      <c r="P456" s="10">
        <v>0.76339999999999997</v>
      </c>
      <c r="Q456" s="10">
        <v>0.93988000000000005</v>
      </c>
      <c r="R456" s="10">
        <v>0.45479999999999998</v>
      </c>
      <c r="S456" s="10">
        <v>0.57704</v>
      </c>
      <c r="T456" s="10">
        <v>1.0024</v>
      </c>
      <c r="U456" s="10">
        <v>1.21</v>
      </c>
      <c r="AU456" s="3"/>
      <c r="AV456" s="3"/>
      <c r="AW456" s="3"/>
      <c r="AX456" s="3"/>
    </row>
    <row r="457" spans="3:50" x14ac:dyDescent="0.2">
      <c r="C457" s="18">
        <f t="shared" si="15"/>
        <v>453</v>
      </c>
      <c r="D457" t="e">
        <f t="shared" ca="1" si="14"/>
        <v>#NAME?</v>
      </c>
      <c r="I457">
        <v>453</v>
      </c>
      <c r="J457">
        <v>0.29000000000000004</v>
      </c>
      <c r="K457" s="10">
        <v>0.36015000000000003</v>
      </c>
      <c r="L457" s="10">
        <v>0.63395000000000001</v>
      </c>
      <c r="M457" s="10">
        <v>0.74575000000000002</v>
      </c>
      <c r="N457" s="10">
        <v>0.40233599999999997</v>
      </c>
      <c r="O457" s="10">
        <v>0.44176000000000004</v>
      </c>
      <c r="P457" s="10">
        <v>0.7661</v>
      </c>
      <c r="Q457" s="10">
        <v>0.94357000000000002</v>
      </c>
      <c r="R457" s="10">
        <v>0.4572</v>
      </c>
      <c r="S457" s="10">
        <v>0.57955999999999996</v>
      </c>
      <c r="T457" s="10">
        <v>1.0061</v>
      </c>
      <c r="U457" s="10">
        <v>1.2149999999999999</v>
      </c>
      <c r="AU457" s="3"/>
      <c r="AV457" s="3"/>
      <c r="AW457" s="3"/>
      <c r="AX457" s="3"/>
    </row>
    <row r="458" spans="3:50" x14ac:dyDescent="0.2">
      <c r="C458" s="18">
        <f t="shared" si="15"/>
        <v>454</v>
      </c>
      <c r="D458" t="e">
        <f t="shared" ca="1" si="14"/>
        <v>#NAME?</v>
      </c>
      <c r="I458">
        <v>454</v>
      </c>
      <c r="J458">
        <v>0.29084745762711867</v>
      </c>
      <c r="K458" s="10">
        <v>0.36170000000000002</v>
      </c>
      <c r="L458" s="10">
        <v>0.6361</v>
      </c>
      <c r="M458" s="10">
        <v>0.74849999999999994</v>
      </c>
      <c r="N458" s="10">
        <v>0.40444799999999997</v>
      </c>
      <c r="O458" s="10">
        <v>0.44368000000000002</v>
      </c>
      <c r="P458" s="10">
        <v>0.76880000000000004</v>
      </c>
      <c r="Q458" s="10">
        <v>0.94725999999999999</v>
      </c>
      <c r="R458" s="10">
        <v>0.45960000000000001</v>
      </c>
      <c r="S458" s="10">
        <v>0.58207999999999993</v>
      </c>
      <c r="T458" s="10">
        <v>1.0098</v>
      </c>
      <c r="U458" s="10">
        <v>1.22</v>
      </c>
      <c r="AU458" s="3"/>
      <c r="AV458" s="3"/>
      <c r="AW458" s="3"/>
      <c r="AX458" s="3"/>
    </row>
    <row r="459" spans="3:50" x14ac:dyDescent="0.2">
      <c r="C459" s="18">
        <f t="shared" si="15"/>
        <v>455</v>
      </c>
      <c r="D459" t="e">
        <f t="shared" ca="1" si="14"/>
        <v>#NAME?</v>
      </c>
      <c r="I459">
        <v>455</v>
      </c>
      <c r="J459">
        <v>0.2916949152542373</v>
      </c>
      <c r="K459" s="10">
        <v>0.36325000000000002</v>
      </c>
      <c r="L459" s="10">
        <v>0.63824999999999998</v>
      </c>
      <c r="M459" s="10">
        <v>0.75124999999999997</v>
      </c>
      <c r="N459" s="10">
        <v>0.40655999999999998</v>
      </c>
      <c r="O459" s="10">
        <v>0.44560000000000005</v>
      </c>
      <c r="P459" s="10">
        <v>0.77149999999999996</v>
      </c>
      <c r="Q459" s="10">
        <v>0.95094999999999996</v>
      </c>
      <c r="R459" s="10">
        <v>0.46199999999999997</v>
      </c>
      <c r="S459" s="10">
        <v>0.58460000000000001</v>
      </c>
      <c r="T459" s="10">
        <v>1.0135000000000001</v>
      </c>
      <c r="U459" s="10">
        <v>1.2249999999999999</v>
      </c>
      <c r="AU459" s="3"/>
      <c r="AV459" s="3"/>
      <c r="AW459" s="3"/>
      <c r="AX459" s="3"/>
    </row>
    <row r="460" spans="3:50" x14ac:dyDescent="0.2">
      <c r="C460" s="18">
        <f t="shared" si="15"/>
        <v>456</v>
      </c>
      <c r="D460" t="e">
        <f t="shared" ca="1" si="14"/>
        <v>#NAME?</v>
      </c>
      <c r="I460">
        <v>456</v>
      </c>
      <c r="J460">
        <v>0.29254237288135593</v>
      </c>
      <c r="K460" s="10">
        <v>0.36480000000000001</v>
      </c>
      <c r="L460" s="10">
        <v>0.64039999999999997</v>
      </c>
      <c r="M460" s="10">
        <v>0.754</v>
      </c>
      <c r="N460" s="10">
        <v>0.40867199999999998</v>
      </c>
      <c r="O460" s="10">
        <v>0.44752000000000003</v>
      </c>
      <c r="P460" s="10">
        <v>0.7742</v>
      </c>
      <c r="Q460" s="10">
        <v>0.95464000000000004</v>
      </c>
      <c r="R460" s="10">
        <v>0.46439999999999998</v>
      </c>
      <c r="S460" s="10">
        <v>0.58711999999999998</v>
      </c>
      <c r="T460" s="10">
        <v>1.0171999999999999</v>
      </c>
      <c r="U460" s="10">
        <v>1.23</v>
      </c>
      <c r="AU460" s="3"/>
      <c r="AV460" s="3"/>
      <c r="AW460" s="3"/>
      <c r="AX460" s="3"/>
    </row>
    <row r="461" spans="3:50" x14ac:dyDescent="0.2">
      <c r="C461" s="18">
        <f t="shared" si="15"/>
        <v>457</v>
      </c>
      <c r="D461" t="e">
        <f t="shared" ca="1" si="14"/>
        <v>#NAME?</v>
      </c>
      <c r="I461">
        <v>457</v>
      </c>
      <c r="J461">
        <v>0.29338983050847461</v>
      </c>
      <c r="K461" s="10">
        <v>0.36635000000000001</v>
      </c>
      <c r="L461" s="10">
        <v>0.64254999999999995</v>
      </c>
      <c r="M461" s="10">
        <v>0.75675000000000003</v>
      </c>
      <c r="N461" s="10">
        <v>0.41078399999999998</v>
      </c>
      <c r="O461" s="10">
        <v>0.44944000000000001</v>
      </c>
      <c r="P461" s="10">
        <v>0.77690000000000003</v>
      </c>
      <c r="Q461" s="10">
        <v>0.95833000000000002</v>
      </c>
      <c r="R461" s="10">
        <v>0.46679999999999999</v>
      </c>
      <c r="S461" s="10">
        <v>0.58963999999999994</v>
      </c>
      <c r="T461" s="10">
        <v>1.0208999999999999</v>
      </c>
      <c r="U461" s="10">
        <v>1.2349999999999999</v>
      </c>
      <c r="AU461" s="3"/>
      <c r="AV461" s="3"/>
      <c r="AW461" s="3"/>
      <c r="AX461" s="3"/>
    </row>
    <row r="462" spans="3:50" x14ac:dyDescent="0.2">
      <c r="C462" s="18">
        <f t="shared" si="15"/>
        <v>458</v>
      </c>
      <c r="D462" t="e">
        <f t="shared" ca="1" si="14"/>
        <v>#NAME?</v>
      </c>
      <c r="I462">
        <v>458</v>
      </c>
      <c r="J462">
        <v>0.29423728813559324</v>
      </c>
      <c r="K462" s="10">
        <v>0.3679</v>
      </c>
      <c r="L462" s="10">
        <v>0.64470000000000005</v>
      </c>
      <c r="M462" s="10">
        <v>0.75949999999999995</v>
      </c>
      <c r="N462" s="10">
        <v>0.41289599999999999</v>
      </c>
      <c r="O462" s="10">
        <v>0.45136000000000004</v>
      </c>
      <c r="P462" s="10">
        <v>0.77959999999999996</v>
      </c>
      <c r="Q462" s="10">
        <v>0.96201999999999999</v>
      </c>
      <c r="R462" s="10">
        <v>0.46919999999999995</v>
      </c>
      <c r="S462" s="10">
        <v>0.59216000000000002</v>
      </c>
      <c r="T462" s="10">
        <v>1.0246</v>
      </c>
      <c r="U462" s="10">
        <v>1.24</v>
      </c>
      <c r="AU462" s="3"/>
      <c r="AV462" s="3"/>
      <c r="AW462" s="3"/>
      <c r="AX462" s="3"/>
    </row>
    <row r="463" spans="3:50" x14ac:dyDescent="0.2">
      <c r="C463" s="18">
        <f t="shared" si="15"/>
        <v>459</v>
      </c>
      <c r="D463" t="e">
        <f t="shared" ca="1" si="14"/>
        <v>#NAME?</v>
      </c>
      <c r="I463">
        <v>459</v>
      </c>
      <c r="J463">
        <v>0.29508474576271188</v>
      </c>
      <c r="K463" s="10">
        <v>0.36945</v>
      </c>
      <c r="L463" s="10">
        <v>0.64685000000000004</v>
      </c>
      <c r="M463" s="10">
        <v>0.76224999999999998</v>
      </c>
      <c r="N463" s="10">
        <v>0.41500799999999993</v>
      </c>
      <c r="O463" s="10">
        <v>0.45328000000000002</v>
      </c>
      <c r="P463" s="10">
        <v>0.7823</v>
      </c>
      <c r="Q463" s="10">
        <v>0.96570999999999996</v>
      </c>
      <c r="R463" s="10">
        <v>0.47159999999999996</v>
      </c>
      <c r="S463" s="10">
        <v>0.59467999999999999</v>
      </c>
      <c r="T463" s="10">
        <v>1.0283</v>
      </c>
      <c r="U463" s="10">
        <v>1.2449999999999999</v>
      </c>
      <c r="AU463" s="3"/>
      <c r="AV463" s="3"/>
      <c r="AW463" s="3"/>
      <c r="AX463" s="3"/>
    </row>
    <row r="464" spans="3:50" x14ac:dyDescent="0.2">
      <c r="C464" s="18">
        <f t="shared" si="15"/>
        <v>460</v>
      </c>
      <c r="D464" t="e">
        <f t="shared" ca="1" si="14"/>
        <v>#NAME?</v>
      </c>
      <c r="I464">
        <v>460</v>
      </c>
      <c r="J464">
        <v>0.29593220338983051</v>
      </c>
      <c r="K464" s="10">
        <v>0.371</v>
      </c>
      <c r="L464" s="10">
        <v>0.64900000000000002</v>
      </c>
      <c r="M464" s="10">
        <v>0.76500000000000001</v>
      </c>
      <c r="N464" s="10">
        <v>0.41711999999999994</v>
      </c>
      <c r="O464" s="10">
        <v>0.45520000000000005</v>
      </c>
      <c r="P464" s="10">
        <v>0.78500000000000003</v>
      </c>
      <c r="Q464" s="10">
        <v>0.96940000000000004</v>
      </c>
      <c r="R464" s="10">
        <v>0.47399999999999998</v>
      </c>
      <c r="S464" s="10">
        <v>0.59719999999999995</v>
      </c>
      <c r="T464" s="10">
        <v>1.032</v>
      </c>
      <c r="U464" s="10">
        <v>1.25</v>
      </c>
      <c r="AU464" s="3"/>
      <c r="AV464" s="3"/>
      <c r="AW464" s="3"/>
      <c r="AX464" s="3"/>
    </row>
    <row r="465" spans="3:50" x14ac:dyDescent="0.2">
      <c r="C465" s="18">
        <f t="shared" si="15"/>
        <v>461</v>
      </c>
      <c r="D465" t="e">
        <f t="shared" ca="1" si="14"/>
        <v>#NAME?</v>
      </c>
      <c r="I465">
        <v>461</v>
      </c>
      <c r="J465">
        <v>0.29677966101694919</v>
      </c>
      <c r="K465" s="10">
        <v>0.37254999999999999</v>
      </c>
      <c r="L465" s="10">
        <v>0.65115000000000001</v>
      </c>
      <c r="M465" s="10">
        <v>0.76775000000000004</v>
      </c>
      <c r="N465" s="10">
        <v>0.41923199999999994</v>
      </c>
      <c r="O465" s="10">
        <v>0.45712000000000003</v>
      </c>
      <c r="P465" s="10">
        <v>0.78769999999999996</v>
      </c>
      <c r="Q465" s="10">
        <v>0.97309000000000001</v>
      </c>
      <c r="R465" s="10">
        <v>0.47639999999999999</v>
      </c>
      <c r="S465" s="10">
        <v>0.59971999999999992</v>
      </c>
      <c r="T465" s="10">
        <v>1.0357000000000001</v>
      </c>
      <c r="U465" s="10">
        <v>1.2549999999999999</v>
      </c>
      <c r="AU465" s="3"/>
      <c r="AV465" s="3"/>
      <c r="AW465" s="3"/>
      <c r="AX465" s="3"/>
    </row>
    <row r="466" spans="3:50" x14ac:dyDescent="0.2">
      <c r="C466" s="18">
        <f t="shared" si="15"/>
        <v>462</v>
      </c>
      <c r="D466" t="e">
        <f t="shared" ca="1" si="14"/>
        <v>#NAME?</v>
      </c>
      <c r="I466">
        <v>462</v>
      </c>
      <c r="J466">
        <v>0.29762711864406782</v>
      </c>
      <c r="K466" s="10">
        <v>0.37409999999999999</v>
      </c>
      <c r="L466" s="10">
        <v>0.65329999999999999</v>
      </c>
      <c r="M466" s="10">
        <v>0.77049999999999996</v>
      </c>
      <c r="N466" s="10">
        <v>0.42134399999999994</v>
      </c>
      <c r="O466" s="10">
        <v>0.45904</v>
      </c>
      <c r="P466" s="10">
        <v>0.79039999999999999</v>
      </c>
      <c r="Q466" s="10">
        <v>0.97677999999999998</v>
      </c>
      <c r="R466" s="10">
        <v>0.4788</v>
      </c>
      <c r="S466" s="10">
        <v>0.60224</v>
      </c>
      <c r="T466" s="10">
        <v>1.0393999999999999</v>
      </c>
      <c r="U466" s="10">
        <v>1.26</v>
      </c>
      <c r="AU466" s="3"/>
      <c r="AV466" s="3"/>
      <c r="AW466" s="3"/>
      <c r="AX466" s="3"/>
    </row>
    <row r="467" spans="3:50" x14ac:dyDescent="0.2">
      <c r="C467" s="18">
        <f t="shared" si="15"/>
        <v>463</v>
      </c>
      <c r="D467" t="e">
        <f t="shared" ca="1" si="14"/>
        <v>#NAME?</v>
      </c>
      <c r="I467">
        <v>463</v>
      </c>
      <c r="J467">
        <v>0.29847457627118645</v>
      </c>
      <c r="K467" s="10">
        <v>0.37564999999999998</v>
      </c>
      <c r="L467" s="10">
        <v>0.65544999999999998</v>
      </c>
      <c r="M467" s="10">
        <v>0.77324999999999999</v>
      </c>
      <c r="N467" s="10">
        <v>0.42345599999999994</v>
      </c>
      <c r="O467" s="10">
        <v>0.46096000000000004</v>
      </c>
      <c r="P467" s="10">
        <v>0.79310000000000003</v>
      </c>
      <c r="Q467" s="10">
        <v>0.98046999999999995</v>
      </c>
      <c r="R467" s="10">
        <v>0.48119999999999996</v>
      </c>
      <c r="S467" s="10">
        <v>0.60475999999999996</v>
      </c>
      <c r="T467" s="10">
        <v>1.0430999999999999</v>
      </c>
      <c r="U467" s="10">
        <v>1.2649999999999999</v>
      </c>
      <c r="AU467" s="3"/>
      <c r="AV467" s="3"/>
      <c r="AW467" s="3"/>
      <c r="AX467" s="3"/>
    </row>
    <row r="468" spans="3:50" x14ac:dyDescent="0.2">
      <c r="C468" s="18">
        <f t="shared" si="15"/>
        <v>464</v>
      </c>
      <c r="D468" t="e">
        <f t="shared" ca="1" si="14"/>
        <v>#NAME?</v>
      </c>
      <c r="I468">
        <v>464</v>
      </c>
      <c r="J468">
        <v>0.29932203389830508</v>
      </c>
      <c r="K468" s="10">
        <v>0.37719999999999998</v>
      </c>
      <c r="L468" s="10">
        <v>0.65759999999999996</v>
      </c>
      <c r="M468" s="10">
        <v>0.77600000000000002</v>
      </c>
      <c r="N468" s="10">
        <v>0.42556799999999995</v>
      </c>
      <c r="O468" s="10">
        <v>0.46288000000000001</v>
      </c>
      <c r="P468" s="10">
        <v>0.79580000000000006</v>
      </c>
      <c r="Q468" s="10">
        <v>0.98416000000000003</v>
      </c>
      <c r="R468" s="10">
        <v>0.48359999999999997</v>
      </c>
      <c r="S468" s="10">
        <v>0.60727999999999993</v>
      </c>
      <c r="T468" s="10">
        <v>1.0468</v>
      </c>
      <c r="U468" s="10">
        <v>1.27</v>
      </c>
      <c r="AU468" s="3"/>
      <c r="AV468" s="3"/>
      <c r="AW468" s="3"/>
      <c r="AX468" s="3"/>
    </row>
    <row r="469" spans="3:50" x14ac:dyDescent="0.2">
      <c r="C469" s="18">
        <f t="shared" si="15"/>
        <v>465</v>
      </c>
      <c r="D469" t="e">
        <f t="shared" ca="1" si="14"/>
        <v>#NAME?</v>
      </c>
      <c r="I469">
        <v>465</v>
      </c>
      <c r="J469">
        <v>0.30016949152542377</v>
      </c>
      <c r="K469" s="10">
        <v>0.37875000000000003</v>
      </c>
      <c r="L469" s="10">
        <v>0.65974999999999995</v>
      </c>
      <c r="M469" s="10">
        <v>0.77874999999999994</v>
      </c>
      <c r="N469" s="10">
        <v>0.42767999999999995</v>
      </c>
      <c r="O469" s="10">
        <v>0.46480000000000005</v>
      </c>
      <c r="P469" s="10">
        <v>0.79849999999999999</v>
      </c>
      <c r="Q469" s="10">
        <v>0.98785000000000001</v>
      </c>
      <c r="R469" s="10">
        <v>0.48599999999999999</v>
      </c>
      <c r="S469" s="10">
        <v>0.60980000000000001</v>
      </c>
      <c r="T469" s="10">
        <v>1.0505</v>
      </c>
      <c r="U469" s="10">
        <v>1.2749999999999999</v>
      </c>
      <c r="AU469" s="3"/>
      <c r="AV469" s="3"/>
      <c r="AW469" s="3"/>
      <c r="AX469" s="3"/>
    </row>
    <row r="470" spans="3:50" x14ac:dyDescent="0.2">
      <c r="C470" s="18">
        <f t="shared" si="15"/>
        <v>466</v>
      </c>
      <c r="D470" t="e">
        <f t="shared" ca="1" si="14"/>
        <v>#NAME?</v>
      </c>
      <c r="I470">
        <v>466</v>
      </c>
      <c r="J470">
        <v>0.3010169491525424</v>
      </c>
      <c r="K470" s="10">
        <v>0.38030000000000003</v>
      </c>
      <c r="L470" s="10">
        <v>0.66190000000000004</v>
      </c>
      <c r="M470" s="10">
        <v>0.78149999999999997</v>
      </c>
      <c r="N470" s="10">
        <v>0.42979199999999995</v>
      </c>
      <c r="O470" s="10">
        <v>0.46672000000000002</v>
      </c>
      <c r="P470" s="10">
        <v>0.80120000000000002</v>
      </c>
      <c r="Q470" s="10">
        <v>0.99153999999999998</v>
      </c>
      <c r="R470" s="10">
        <v>0.48839999999999995</v>
      </c>
      <c r="S470" s="10">
        <v>0.61231999999999998</v>
      </c>
      <c r="T470" s="10">
        <v>1.0542</v>
      </c>
      <c r="U470" s="10">
        <v>1.28</v>
      </c>
      <c r="AU470" s="3"/>
      <c r="AV470" s="3"/>
      <c r="AW470" s="3"/>
      <c r="AX470" s="3"/>
    </row>
    <row r="471" spans="3:50" x14ac:dyDescent="0.2">
      <c r="C471" s="18">
        <f t="shared" si="15"/>
        <v>467</v>
      </c>
      <c r="D471" t="e">
        <f t="shared" ca="1" si="14"/>
        <v>#NAME?</v>
      </c>
      <c r="I471">
        <v>467</v>
      </c>
      <c r="J471">
        <v>0.30186440677966103</v>
      </c>
      <c r="K471" s="10">
        <v>0.38185000000000002</v>
      </c>
      <c r="L471" s="10">
        <v>0.66405000000000003</v>
      </c>
      <c r="M471" s="10">
        <v>0.78425</v>
      </c>
      <c r="N471" s="10">
        <v>0.43190399999999995</v>
      </c>
      <c r="O471" s="10">
        <v>0.46864</v>
      </c>
      <c r="P471" s="10">
        <v>0.80390000000000006</v>
      </c>
      <c r="Q471" s="10">
        <v>0.99522999999999995</v>
      </c>
      <c r="R471" s="10">
        <v>0.49079999999999996</v>
      </c>
      <c r="S471" s="10">
        <v>0.61483999999999994</v>
      </c>
      <c r="T471" s="10">
        <v>1.0579000000000001</v>
      </c>
      <c r="U471" s="10">
        <v>1.2849999999999999</v>
      </c>
      <c r="AU471" s="3"/>
      <c r="AV471" s="3"/>
      <c r="AW471" s="3"/>
      <c r="AX471" s="3"/>
    </row>
    <row r="472" spans="3:50" x14ac:dyDescent="0.2">
      <c r="C472" s="18">
        <f t="shared" si="15"/>
        <v>468</v>
      </c>
      <c r="D472" t="e">
        <f t="shared" ca="1" si="14"/>
        <v>#NAME?</v>
      </c>
      <c r="I472">
        <v>468</v>
      </c>
      <c r="J472">
        <v>0.30271186440677966</v>
      </c>
      <c r="K472" s="10">
        <v>0.38340000000000002</v>
      </c>
      <c r="L472" s="10">
        <v>0.66620000000000001</v>
      </c>
      <c r="M472" s="10">
        <v>0.78700000000000003</v>
      </c>
      <c r="N472" s="10">
        <v>0.43401599999999996</v>
      </c>
      <c r="O472" s="10">
        <v>0.47056000000000003</v>
      </c>
      <c r="P472" s="10">
        <v>0.80659999999999998</v>
      </c>
      <c r="Q472" s="10">
        <v>0.99892000000000003</v>
      </c>
      <c r="R472" s="10">
        <v>0.49319999999999997</v>
      </c>
      <c r="S472" s="10">
        <v>0.61736000000000002</v>
      </c>
      <c r="T472" s="10">
        <v>1.0615999999999999</v>
      </c>
      <c r="U472" s="10">
        <v>1.29</v>
      </c>
      <c r="AU472" s="3"/>
      <c r="AV472" s="3"/>
      <c r="AW472" s="3"/>
      <c r="AX472" s="3"/>
    </row>
    <row r="473" spans="3:50" x14ac:dyDescent="0.2">
      <c r="C473" s="18">
        <f t="shared" si="15"/>
        <v>469</v>
      </c>
      <c r="D473" t="e">
        <f t="shared" ca="1" si="14"/>
        <v>#NAME?</v>
      </c>
      <c r="I473">
        <v>469</v>
      </c>
      <c r="J473">
        <v>0.30355932203389835</v>
      </c>
      <c r="K473" s="10">
        <v>0.38495000000000001</v>
      </c>
      <c r="L473" s="10">
        <v>0.66835</v>
      </c>
      <c r="M473" s="10">
        <v>0.78974999999999995</v>
      </c>
      <c r="N473" s="10">
        <v>0.43612799999999996</v>
      </c>
      <c r="O473" s="10">
        <v>0.47248000000000001</v>
      </c>
      <c r="P473" s="10">
        <v>0.80930000000000002</v>
      </c>
      <c r="Q473" s="10">
        <v>1.00261</v>
      </c>
      <c r="R473" s="10">
        <v>0.49559999999999998</v>
      </c>
      <c r="S473" s="10">
        <v>0.61987999999999999</v>
      </c>
      <c r="T473" s="10">
        <v>1.0652999999999999</v>
      </c>
      <c r="U473" s="10">
        <v>1.2949999999999999</v>
      </c>
      <c r="AU473" s="3"/>
      <c r="AV473" s="3"/>
      <c r="AW473" s="3"/>
      <c r="AX473" s="3"/>
    </row>
    <row r="474" spans="3:50" x14ac:dyDescent="0.2">
      <c r="C474" s="18">
        <f t="shared" si="15"/>
        <v>470</v>
      </c>
      <c r="D474" t="e">
        <f t="shared" ca="1" si="14"/>
        <v>#NAME?</v>
      </c>
      <c r="I474">
        <v>470</v>
      </c>
      <c r="J474">
        <v>0.30440677966101698</v>
      </c>
      <c r="K474" s="10">
        <v>0.38650000000000001</v>
      </c>
      <c r="L474" s="10">
        <v>0.67049999999999998</v>
      </c>
      <c r="M474" s="10">
        <v>0.79249999999999998</v>
      </c>
      <c r="N474" s="10">
        <v>0.43823999999999996</v>
      </c>
      <c r="O474" s="10">
        <v>0.47440000000000004</v>
      </c>
      <c r="P474" s="10">
        <v>0.81200000000000006</v>
      </c>
      <c r="Q474" s="10">
        <v>1.0063</v>
      </c>
      <c r="R474" s="10">
        <v>0.498</v>
      </c>
      <c r="S474" s="10">
        <v>0.62239999999999995</v>
      </c>
      <c r="T474" s="10">
        <v>1.069</v>
      </c>
      <c r="U474" s="10">
        <v>1.3</v>
      </c>
      <c r="AU474" s="3"/>
      <c r="AV474" s="3"/>
      <c r="AW474" s="3"/>
      <c r="AX474" s="3"/>
    </row>
    <row r="475" spans="3:50" x14ac:dyDescent="0.2">
      <c r="C475" s="18">
        <f t="shared" si="15"/>
        <v>471</v>
      </c>
      <c r="D475" t="e">
        <f t="shared" ca="1" si="14"/>
        <v>#NAME?</v>
      </c>
      <c r="I475">
        <v>471</v>
      </c>
      <c r="J475">
        <v>0.30525423728813561</v>
      </c>
      <c r="K475" s="10">
        <v>0.38805000000000001</v>
      </c>
      <c r="L475" s="10">
        <v>0.67264999999999997</v>
      </c>
      <c r="M475" s="10">
        <v>0.79525000000000001</v>
      </c>
      <c r="N475" s="10">
        <v>0.44035199999999997</v>
      </c>
      <c r="O475" s="10">
        <v>0.47632000000000002</v>
      </c>
      <c r="P475" s="10">
        <v>0.81469999999999998</v>
      </c>
      <c r="Q475" s="10">
        <v>1.0099899999999999</v>
      </c>
      <c r="R475" s="10">
        <v>0.50039999999999996</v>
      </c>
      <c r="S475" s="10">
        <v>0.62491999999999992</v>
      </c>
      <c r="T475" s="10">
        <v>1.0727</v>
      </c>
      <c r="U475" s="10">
        <v>1.3049999999999999</v>
      </c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3:50" x14ac:dyDescent="0.2">
      <c r="C476" s="18">
        <f t="shared" si="15"/>
        <v>472</v>
      </c>
      <c r="D476" t="e">
        <f t="shared" ca="1" si="14"/>
        <v>#NAME?</v>
      </c>
      <c r="I476">
        <v>472</v>
      </c>
      <c r="J476">
        <v>0.30610169491525424</v>
      </c>
      <c r="K476" s="10">
        <v>0.3896</v>
      </c>
      <c r="L476" s="10">
        <v>0.67479999999999996</v>
      </c>
      <c r="M476" s="10">
        <v>0.79800000000000004</v>
      </c>
      <c r="N476" s="10">
        <v>0.44246399999999997</v>
      </c>
      <c r="O476" s="10">
        <v>0.47824000000000005</v>
      </c>
      <c r="P476" s="10">
        <v>0.81740000000000002</v>
      </c>
      <c r="Q476" s="10">
        <v>1.0136799999999999</v>
      </c>
      <c r="R476" s="10">
        <v>0.50279999999999991</v>
      </c>
      <c r="S476" s="10">
        <v>0.62744</v>
      </c>
      <c r="T476" s="10">
        <v>1.0764</v>
      </c>
      <c r="U476" s="10">
        <v>1.31</v>
      </c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3:50" x14ac:dyDescent="0.2">
      <c r="C477" s="18">
        <f t="shared" si="15"/>
        <v>473</v>
      </c>
      <c r="D477" t="e">
        <f t="shared" ca="1" si="14"/>
        <v>#NAME?</v>
      </c>
      <c r="I477">
        <v>473</v>
      </c>
      <c r="J477">
        <v>0.30694915254237293</v>
      </c>
      <c r="K477" s="10">
        <v>0.39115</v>
      </c>
      <c r="L477" s="10">
        <v>0.67694999999999994</v>
      </c>
      <c r="M477" s="10">
        <v>0.80074999999999996</v>
      </c>
      <c r="N477" s="10">
        <v>0.44457599999999997</v>
      </c>
      <c r="O477" s="10">
        <v>0.48016000000000003</v>
      </c>
      <c r="P477" s="10">
        <v>0.82010000000000005</v>
      </c>
      <c r="Q477" s="10">
        <v>1.0173699999999999</v>
      </c>
      <c r="R477" s="10">
        <v>0.50519999999999998</v>
      </c>
      <c r="S477" s="10">
        <v>0.62995999999999996</v>
      </c>
      <c r="T477" s="10">
        <v>1.0801000000000001</v>
      </c>
      <c r="U477" s="10">
        <v>1.3149999999999999</v>
      </c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3:50" x14ac:dyDescent="0.2">
      <c r="C478" s="18">
        <f t="shared" si="15"/>
        <v>474</v>
      </c>
      <c r="D478" t="e">
        <f t="shared" ca="1" si="14"/>
        <v>#NAME?</v>
      </c>
      <c r="I478">
        <v>474</v>
      </c>
      <c r="J478">
        <v>0.30779661016949156</v>
      </c>
      <c r="K478" s="10">
        <v>0.39269999999999999</v>
      </c>
      <c r="L478" s="10">
        <v>0.67910000000000004</v>
      </c>
      <c r="M478" s="10">
        <v>0.80349999999999999</v>
      </c>
      <c r="N478" s="10">
        <v>0.44668799999999997</v>
      </c>
      <c r="O478" s="10">
        <v>0.48208000000000001</v>
      </c>
      <c r="P478" s="10">
        <v>0.82279999999999998</v>
      </c>
      <c r="Q478" s="10">
        <v>1.0210600000000001</v>
      </c>
      <c r="R478" s="10">
        <v>0.50759999999999994</v>
      </c>
      <c r="S478" s="10">
        <v>0.63247999999999993</v>
      </c>
      <c r="T478" s="10">
        <v>1.0837999999999999</v>
      </c>
      <c r="U478" s="10">
        <v>1.32</v>
      </c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3:50" x14ac:dyDescent="0.2">
      <c r="C479" s="18">
        <f t="shared" si="15"/>
        <v>475</v>
      </c>
      <c r="D479" t="e">
        <f t="shared" ca="1" si="14"/>
        <v>#NAME?</v>
      </c>
      <c r="I479">
        <v>475</v>
      </c>
      <c r="J479">
        <v>0.30864406779661019</v>
      </c>
      <c r="K479" s="10">
        <v>0.39424999999999999</v>
      </c>
      <c r="L479" s="10">
        <v>0.68125000000000002</v>
      </c>
      <c r="M479" s="10">
        <v>0.80625000000000002</v>
      </c>
      <c r="N479" s="10">
        <v>0.44879999999999998</v>
      </c>
      <c r="O479" s="10">
        <v>0.48400000000000004</v>
      </c>
      <c r="P479" s="10">
        <v>0.82550000000000001</v>
      </c>
      <c r="Q479" s="10">
        <v>1.02475</v>
      </c>
      <c r="R479" s="10">
        <v>0.51</v>
      </c>
      <c r="S479" s="10">
        <v>0.63500000000000001</v>
      </c>
      <c r="T479" s="10">
        <v>1.0874999999999999</v>
      </c>
      <c r="U479" s="10">
        <v>1.325</v>
      </c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3:50" x14ac:dyDescent="0.2">
      <c r="C480" s="18">
        <f t="shared" si="15"/>
        <v>476</v>
      </c>
      <c r="D480" t="e">
        <f t="shared" ca="1" si="14"/>
        <v>#NAME?</v>
      </c>
      <c r="I480">
        <v>476</v>
      </c>
      <c r="J480">
        <v>0.30949152542372882</v>
      </c>
      <c r="K480" s="10">
        <v>0.39579999999999999</v>
      </c>
      <c r="L480" s="10">
        <v>0.68340000000000001</v>
      </c>
      <c r="M480" s="10">
        <v>0.80899999999999994</v>
      </c>
      <c r="N480" s="10">
        <v>0.45091199999999992</v>
      </c>
      <c r="O480" s="10">
        <v>0.48592000000000002</v>
      </c>
      <c r="P480" s="10">
        <v>0.82820000000000005</v>
      </c>
      <c r="Q480" s="10">
        <v>1.02844</v>
      </c>
      <c r="R480" s="10">
        <v>0.51239999999999997</v>
      </c>
      <c r="S480" s="10">
        <v>0.63751999999999998</v>
      </c>
      <c r="T480" s="10">
        <v>1.0911999999999999</v>
      </c>
      <c r="U480" s="10">
        <v>1.3299999999999998</v>
      </c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3:50" x14ac:dyDescent="0.2">
      <c r="C481" s="18">
        <f t="shared" si="15"/>
        <v>477</v>
      </c>
      <c r="D481" t="e">
        <f t="shared" ca="1" si="14"/>
        <v>#NAME?</v>
      </c>
      <c r="I481">
        <v>477</v>
      </c>
      <c r="J481">
        <v>0.31033898305084751</v>
      </c>
      <c r="K481" s="10">
        <v>0.39734999999999998</v>
      </c>
      <c r="L481" s="10">
        <v>0.68554999999999999</v>
      </c>
      <c r="M481" s="10">
        <v>0.81174999999999997</v>
      </c>
      <c r="N481" s="10">
        <v>0.45302399999999993</v>
      </c>
      <c r="O481" s="10">
        <v>0.48784000000000005</v>
      </c>
      <c r="P481" s="10">
        <v>0.83089999999999997</v>
      </c>
      <c r="Q481" s="10">
        <v>1.03213</v>
      </c>
      <c r="R481" s="10">
        <v>0.51479999999999992</v>
      </c>
      <c r="S481" s="10">
        <v>0.64003999999999994</v>
      </c>
      <c r="T481" s="10">
        <v>1.0949</v>
      </c>
      <c r="U481" s="10">
        <v>1.335</v>
      </c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3:50" x14ac:dyDescent="0.2">
      <c r="C482" s="18">
        <f t="shared" si="15"/>
        <v>478</v>
      </c>
      <c r="D482" t="e">
        <f t="shared" ca="1" si="14"/>
        <v>#NAME?</v>
      </c>
      <c r="I482">
        <v>478</v>
      </c>
      <c r="J482">
        <v>0.31118644067796614</v>
      </c>
      <c r="K482" s="10">
        <v>0.39889999999999998</v>
      </c>
      <c r="L482" s="10">
        <v>0.68769999999999998</v>
      </c>
      <c r="M482" s="10">
        <v>0.8145</v>
      </c>
      <c r="N482" s="10">
        <v>0.45513599999999993</v>
      </c>
      <c r="O482" s="10">
        <v>0.48976000000000003</v>
      </c>
      <c r="P482" s="10">
        <v>0.83360000000000001</v>
      </c>
      <c r="Q482" s="10">
        <v>1.03582</v>
      </c>
      <c r="R482" s="10">
        <v>0.51719999999999999</v>
      </c>
      <c r="S482" s="10">
        <v>0.64256000000000002</v>
      </c>
      <c r="T482" s="10">
        <v>1.0986</v>
      </c>
      <c r="U482" s="10">
        <v>1.3399999999999999</v>
      </c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3:50" x14ac:dyDescent="0.2">
      <c r="C483" s="18">
        <f t="shared" si="15"/>
        <v>479</v>
      </c>
      <c r="D483" t="e">
        <f t="shared" ca="1" si="14"/>
        <v>#NAME?</v>
      </c>
      <c r="I483">
        <v>479</v>
      </c>
      <c r="J483">
        <v>0.31203389830508477</v>
      </c>
      <c r="K483" s="10">
        <v>0.40045000000000003</v>
      </c>
      <c r="L483" s="10">
        <v>0.68984999999999996</v>
      </c>
      <c r="M483" s="10">
        <v>0.81725000000000003</v>
      </c>
      <c r="N483" s="10">
        <v>0.45724799999999993</v>
      </c>
      <c r="O483" s="10">
        <v>0.49168000000000001</v>
      </c>
      <c r="P483" s="10">
        <v>0.83630000000000004</v>
      </c>
      <c r="Q483" s="10">
        <v>1.0395099999999999</v>
      </c>
      <c r="R483" s="10">
        <v>0.51959999999999995</v>
      </c>
      <c r="S483" s="10">
        <v>0.64507999999999999</v>
      </c>
      <c r="T483" s="10">
        <v>1.1023000000000001</v>
      </c>
      <c r="U483" s="10">
        <v>1.345</v>
      </c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3:50" x14ac:dyDescent="0.2">
      <c r="C484" s="18">
        <f t="shared" si="15"/>
        <v>480</v>
      </c>
      <c r="D484" t="e">
        <f t="shared" ca="1" si="14"/>
        <v>#NAME?</v>
      </c>
      <c r="I484">
        <v>480</v>
      </c>
      <c r="J484">
        <v>0.3128813559322034</v>
      </c>
      <c r="K484" s="10">
        <v>0.40200000000000002</v>
      </c>
      <c r="L484" s="10">
        <v>0.69199999999999995</v>
      </c>
      <c r="M484" s="10">
        <v>0.82</v>
      </c>
      <c r="N484" s="10">
        <v>0.45935999999999994</v>
      </c>
      <c r="O484" s="10">
        <v>0.49360000000000004</v>
      </c>
      <c r="P484" s="10">
        <v>0.83899999999999997</v>
      </c>
      <c r="Q484" s="10">
        <v>1.0431999999999999</v>
      </c>
      <c r="R484" s="10">
        <v>0.52200000000000002</v>
      </c>
      <c r="S484" s="10">
        <v>0.64759999999999995</v>
      </c>
      <c r="T484" s="10">
        <v>1.1059999999999999</v>
      </c>
      <c r="U484" s="10">
        <v>1.3499999999999999</v>
      </c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3:50" x14ac:dyDescent="0.2">
      <c r="C485" s="18">
        <f t="shared" si="15"/>
        <v>481</v>
      </c>
      <c r="D485" t="e">
        <f t="shared" ca="1" si="14"/>
        <v>#NAME?</v>
      </c>
      <c r="I485">
        <v>481</v>
      </c>
      <c r="J485">
        <v>0.31372881355932208</v>
      </c>
      <c r="K485" s="10">
        <v>0.40355000000000002</v>
      </c>
      <c r="L485" s="10">
        <v>0.69415000000000004</v>
      </c>
      <c r="M485" s="10">
        <v>0.82274999999999998</v>
      </c>
      <c r="N485" s="10">
        <v>0.46147199999999994</v>
      </c>
      <c r="O485" s="10">
        <v>0.49552000000000002</v>
      </c>
      <c r="P485" s="10">
        <v>0.8417</v>
      </c>
      <c r="Q485" s="10">
        <v>1.0468900000000001</v>
      </c>
      <c r="R485" s="10">
        <v>0.52439999999999998</v>
      </c>
      <c r="S485" s="10">
        <v>0.65011999999999992</v>
      </c>
      <c r="T485" s="10">
        <v>1.1096999999999999</v>
      </c>
      <c r="U485" s="10">
        <v>1.355</v>
      </c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3:50" x14ac:dyDescent="0.2">
      <c r="C486" s="18">
        <f t="shared" si="15"/>
        <v>482</v>
      </c>
      <c r="D486" t="e">
        <f t="shared" ca="1" si="14"/>
        <v>#NAME?</v>
      </c>
      <c r="I486">
        <v>482</v>
      </c>
      <c r="J486">
        <v>0.31457627118644071</v>
      </c>
      <c r="K486" s="10">
        <v>0.40510000000000002</v>
      </c>
      <c r="L486" s="10">
        <v>0.69630000000000003</v>
      </c>
      <c r="M486" s="10">
        <v>0.82550000000000001</v>
      </c>
      <c r="N486" s="10">
        <v>0.46358399999999994</v>
      </c>
      <c r="O486" s="10">
        <v>0.49744000000000005</v>
      </c>
      <c r="P486" s="10">
        <v>0.84440000000000004</v>
      </c>
      <c r="Q486" s="10">
        <v>1.0505800000000001</v>
      </c>
      <c r="R486" s="10">
        <v>0.52679999999999993</v>
      </c>
      <c r="S486" s="10">
        <v>0.65264</v>
      </c>
      <c r="T486" s="10">
        <v>1.1133999999999999</v>
      </c>
      <c r="U486" s="10">
        <v>1.3599999999999999</v>
      </c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3:50" x14ac:dyDescent="0.2">
      <c r="C487" s="18">
        <f t="shared" si="15"/>
        <v>483</v>
      </c>
      <c r="D487" t="e">
        <f t="shared" ca="1" si="14"/>
        <v>#NAME?</v>
      </c>
      <c r="I487">
        <v>483</v>
      </c>
      <c r="J487">
        <v>0.31542372881355935</v>
      </c>
      <c r="K487" s="10">
        <v>0.40665000000000001</v>
      </c>
      <c r="L487" s="10">
        <v>0.69845000000000002</v>
      </c>
      <c r="M487" s="10">
        <v>0.82825000000000004</v>
      </c>
      <c r="N487" s="10">
        <v>0.46569599999999994</v>
      </c>
      <c r="O487" s="10">
        <v>0.49936000000000003</v>
      </c>
      <c r="P487" s="10">
        <v>0.84709999999999996</v>
      </c>
      <c r="Q487" s="10">
        <v>1.05427</v>
      </c>
      <c r="R487" s="10">
        <v>0.5292</v>
      </c>
      <c r="S487" s="10">
        <v>0.65515999999999996</v>
      </c>
      <c r="T487" s="10">
        <v>1.1171</v>
      </c>
      <c r="U487" s="10">
        <v>1.365</v>
      </c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3:50" x14ac:dyDescent="0.2">
      <c r="C488" s="18">
        <f t="shared" si="15"/>
        <v>484</v>
      </c>
      <c r="D488" t="e">
        <f t="shared" ca="1" si="14"/>
        <v>#NAME?</v>
      </c>
      <c r="I488">
        <v>484</v>
      </c>
      <c r="J488">
        <v>0.31627118644067798</v>
      </c>
      <c r="K488" s="10">
        <v>0.40820000000000001</v>
      </c>
      <c r="L488" s="10">
        <v>0.7006</v>
      </c>
      <c r="M488" s="10">
        <v>0.83099999999999996</v>
      </c>
      <c r="N488" s="10">
        <v>0.46780799999999995</v>
      </c>
      <c r="O488" s="10">
        <v>0.50128000000000006</v>
      </c>
      <c r="P488" s="10">
        <v>0.8498</v>
      </c>
      <c r="Q488" s="10">
        <v>1.05796</v>
      </c>
      <c r="R488" s="10">
        <v>0.53159999999999996</v>
      </c>
      <c r="S488" s="10">
        <v>0.65767999999999993</v>
      </c>
      <c r="T488" s="10">
        <v>1.1208</v>
      </c>
      <c r="U488" s="10">
        <v>1.3699999999999999</v>
      </c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3:50" x14ac:dyDescent="0.2">
      <c r="C489" s="18">
        <f t="shared" si="15"/>
        <v>485</v>
      </c>
      <c r="D489" t="e">
        <f t="shared" ca="1" si="14"/>
        <v>#NAME?</v>
      </c>
      <c r="I489">
        <v>485</v>
      </c>
      <c r="J489">
        <v>0.31711864406779661</v>
      </c>
      <c r="K489" s="10">
        <v>0.40975</v>
      </c>
      <c r="L489" s="10">
        <v>0.70274999999999999</v>
      </c>
      <c r="M489" s="10">
        <v>0.83374999999999999</v>
      </c>
      <c r="N489" s="10">
        <v>0.46991999999999995</v>
      </c>
      <c r="O489" s="10">
        <v>0.50319999999999998</v>
      </c>
      <c r="P489" s="10">
        <v>0.85250000000000004</v>
      </c>
      <c r="Q489" s="10">
        <v>1.06165</v>
      </c>
      <c r="R489" s="10">
        <v>0.53399999999999992</v>
      </c>
      <c r="S489" s="10">
        <v>0.66020000000000001</v>
      </c>
      <c r="T489" s="10">
        <v>1.1245000000000001</v>
      </c>
      <c r="U489" s="10">
        <v>1.375</v>
      </c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3:50" x14ac:dyDescent="0.2">
      <c r="C490" s="18">
        <f t="shared" si="15"/>
        <v>486</v>
      </c>
      <c r="D490" t="e">
        <f t="shared" ca="1" si="14"/>
        <v>#NAME?</v>
      </c>
      <c r="I490">
        <v>486</v>
      </c>
      <c r="J490">
        <v>0.31796610169491529</v>
      </c>
      <c r="K490" s="10">
        <v>0.4113</v>
      </c>
      <c r="L490" s="10">
        <v>0.70489999999999997</v>
      </c>
      <c r="M490" s="10">
        <v>0.83650000000000002</v>
      </c>
      <c r="N490" s="10">
        <v>0.47203199999999995</v>
      </c>
      <c r="O490" s="10">
        <v>0.50512000000000001</v>
      </c>
      <c r="P490" s="10">
        <v>0.85519999999999996</v>
      </c>
      <c r="Q490" s="10">
        <v>1.06534</v>
      </c>
      <c r="R490" s="10">
        <v>0.53639999999999999</v>
      </c>
      <c r="S490" s="10">
        <v>0.66271999999999998</v>
      </c>
      <c r="T490" s="10">
        <v>1.1281999999999999</v>
      </c>
      <c r="U490" s="10">
        <v>1.38</v>
      </c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3:50" x14ac:dyDescent="0.2">
      <c r="C491" s="18">
        <f t="shared" si="15"/>
        <v>487</v>
      </c>
      <c r="D491" t="e">
        <f t="shared" ca="1" si="14"/>
        <v>#NAME?</v>
      </c>
      <c r="I491">
        <v>487</v>
      </c>
      <c r="J491">
        <v>0.31881355932203392</v>
      </c>
      <c r="K491" s="10">
        <v>0.41284999999999999</v>
      </c>
      <c r="L491" s="10">
        <v>0.70704999999999996</v>
      </c>
      <c r="M491" s="10">
        <v>0.83925000000000005</v>
      </c>
      <c r="N491" s="10">
        <v>0.47414399999999995</v>
      </c>
      <c r="O491" s="10">
        <v>0.50704000000000005</v>
      </c>
      <c r="P491" s="10">
        <v>0.8579</v>
      </c>
      <c r="Q491" s="10">
        <v>1.0690299999999999</v>
      </c>
      <c r="R491" s="10">
        <v>0.53879999999999995</v>
      </c>
      <c r="S491" s="10">
        <v>0.66523999999999994</v>
      </c>
      <c r="T491" s="10">
        <v>1.1318999999999999</v>
      </c>
      <c r="U491" s="10">
        <v>1.385</v>
      </c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3:50" x14ac:dyDescent="0.2">
      <c r="C492" s="18">
        <f t="shared" si="15"/>
        <v>488</v>
      </c>
      <c r="D492" t="e">
        <f t="shared" ca="1" si="14"/>
        <v>#NAME?</v>
      </c>
      <c r="I492">
        <v>488</v>
      </c>
      <c r="J492">
        <v>0.31966101694915255</v>
      </c>
      <c r="K492" s="10">
        <v>0.41439999999999999</v>
      </c>
      <c r="L492" s="10">
        <v>0.70919999999999994</v>
      </c>
      <c r="M492" s="10">
        <v>0.84199999999999997</v>
      </c>
      <c r="N492" s="10">
        <v>0.47625599999999996</v>
      </c>
      <c r="O492" s="10">
        <v>0.50896000000000008</v>
      </c>
      <c r="P492" s="10">
        <v>0.86060000000000003</v>
      </c>
      <c r="Q492" s="10">
        <v>1.0727199999999999</v>
      </c>
      <c r="R492" s="10">
        <v>0.5411999999999999</v>
      </c>
      <c r="S492" s="10">
        <v>0.66775999999999991</v>
      </c>
      <c r="T492" s="10">
        <v>1.1355999999999999</v>
      </c>
      <c r="U492" s="10">
        <v>1.39</v>
      </c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3:50" x14ac:dyDescent="0.2">
      <c r="C493" s="18">
        <f t="shared" si="15"/>
        <v>489</v>
      </c>
      <c r="D493" t="e">
        <f t="shared" ca="1" si="14"/>
        <v>#NAME?</v>
      </c>
      <c r="I493">
        <v>489</v>
      </c>
      <c r="J493">
        <v>0.32050847457627119</v>
      </c>
      <c r="K493" s="10">
        <v>0.41594999999999999</v>
      </c>
      <c r="L493" s="10">
        <v>0.71135000000000004</v>
      </c>
      <c r="M493" s="10">
        <v>0.84475</v>
      </c>
      <c r="N493" s="10">
        <v>0.47836799999999996</v>
      </c>
      <c r="O493" s="10">
        <v>0.51088</v>
      </c>
      <c r="P493" s="10">
        <v>0.86330000000000007</v>
      </c>
      <c r="Q493" s="10">
        <v>1.0764100000000001</v>
      </c>
      <c r="R493" s="10">
        <v>0.54359999999999997</v>
      </c>
      <c r="S493" s="10">
        <v>0.67027999999999999</v>
      </c>
      <c r="T493" s="10">
        <v>1.1393</v>
      </c>
      <c r="U493" s="10">
        <v>1.395</v>
      </c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3:50" x14ac:dyDescent="0.2">
      <c r="C494" s="18">
        <f t="shared" si="15"/>
        <v>490</v>
      </c>
      <c r="D494" t="e">
        <f t="shared" ca="1" si="14"/>
        <v>#NAME?</v>
      </c>
      <c r="I494">
        <v>490</v>
      </c>
      <c r="J494">
        <v>0.32135593220338987</v>
      </c>
      <c r="K494" s="10">
        <v>0.41749999999999998</v>
      </c>
      <c r="L494" s="10">
        <v>0.71350000000000002</v>
      </c>
      <c r="M494" s="10">
        <v>0.84750000000000003</v>
      </c>
      <c r="N494" s="10">
        <v>0.48047999999999996</v>
      </c>
      <c r="O494" s="10">
        <v>0.51280000000000003</v>
      </c>
      <c r="P494" s="10">
        <v>0.86599999999999999</v>
      </c>
      <c r="Q494" s="10">
        <v>1.0801000000000001</v>
      </c>
      <c r="R494" s="10">
        <v>0.54599999999999993</v>
      </c>
      <c r="S494" s="10">
        <v>0.67279999999999995</v>
      </c>
      <c r="T494" s="10">
        <v>1.143</v>
      </c>
      <c r="U494" s="10">
        <v>1.4</v>
      </c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3:50" x14ac:dyDescent="0.2">
      <c r="C495" s="18">
        <f t="shared" si="15"/>
        <v>491</v>
      </c>
      <c r="D495" t="e">
        <f t="shared" ca="1" si="14"/>
        <v>#NAME?</v>
      </c>
      <c r="I495">
        <v>491</v>
      </c>
      <c r="J495">
        <v>0.3222033898305085</v>
      </c>
      <c r="K495" s="10">
        <v>0.41904999999999998</v>
      </c>
      <c r="L495" s="10">
        <v>0.71565000000000001</v>
      </c>
      <c r="M495" s="10">
        <v>0.85024999999999995</v>
      </c>
      <c r="N495" s="10">
        <v>0.48259199999999997</v>
      </c>
      <c r="O495" s="10">
        <v>0.51472000000000007</v>
      </c>
      <c r="P495" s="10">
        <v>0.86870000000000003</v>
      </c>
      <c r="Q495" s="10">
        <v>1.08379</v>
      </c>
      <c r="R495" s="10">
        <v>0.5484</v>
      </c>
      <c r="S495" s="10">
        <v>0.67531999999999992</v>
      </c>
      <c r="T495" s="10">
        <v>1.1467000000000001</v>
      </c>
      <c r="U495" s="10">
        <v>1.405</v>
      </c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3:50" x14ac:dyDescent="0.2">
      <c r="C496" s="18">
        <f t="shared" si="15"/>
        <v>492</v>
      </c>
      <c r="D496" t="e">
        <f t="shared" ca="1" si="14"/>
        <v>#NAME?</v>
      </c>
      <c r="I496">
        <v>492</v>
      </c>
      <c r="J496">
        <v>0.32305084745762713</v>
      </c>
      <c r="K496" s="10">
        <v>0.42059999999999997</v>
      </c>
      <c r="L496" s="10">
        <v>0.71779999999999999</v>
      </c>
      <c r="M496" s="10">
        <v>0.85299999999999998</v>
      </c>
      <c r="N496" s="10">
        <v>0.48470399999999991</v>
      </c>
      <c r="O496" s="10">
        <v>0.51663999999999999</v>
      </c>
      <c r="P496" s="10">
        <v>0.87140000000000006</v>
      </c>
      <c r="Q496" s="10">
        <v>1.08748</v>
      </c>
      <c r="R496" s="10">
        <v>0.55079999999999996</v>
      </c>
      <c r="S496" s="10">
        <v>0.67784</v>
      </c>
      <c r="T496" s="10">
        <v>1.1503999999999999</v>
      </c>
      <c r="U496" s="10">
        <v>1.41</v>
      </c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3:50" x14ac:dyDescent="0.2">
      <c r="C497" s="18">
        <f t="shared" si="15"/>
        <v>493</v>
      </c>
      <c r="D497" t="e">
        <f t="shared" ca="1" si="14"/>
        <v>#NAME?</v>
      </c>
      <c r="I497">
        <v>493</v>
      </c>
      <c r="J497">
        <v>0.32389830508474576</v>
      </c>
      <c r="K497" s="10">
        <v>0.42215000000000003</v>
      </c>
      <c r="L497" s="10">
        <v>0.71994999999999998</v>
      </c>
      <c r="M497" s="10">
        <v>0.85575000000000001</v>
      </c>
      <c r="N497" s="10">
        <v>0.48681599999999992</v>
      </c>
      <c r="O497" s="10">
        <v>0.51856000000000002</v>
      </c>
      <c r="P497" s="10">
        <v>0.87409999999999999</v>
      </c>
      <c r="Q497" s="10">
        <v>1.09117</v>
      </c>
      <c r="R497" s="10">
        <v>0.55319999999999991</v>
      </c>
      <c r="S497" s="10">
        <v>0.68035999999999996</v>
      </c>
      <c r="T497" s="10">
        <v>1.1540999999999999</v>
      </c>
      <c r="U497" s="10">
        <v>1.415</v>
      </c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3:50" x14ac:dyDescent="0.2">
      <c r="C498" s="18">
        <f t="shared" si="15"/>
        <v>494</v>
      </c>
      <c r="D498" t="e">
        <f t="shared" ca="1" si="14"/>
        <v>#NAME?</v>
      </c>
      <c r="I498">
        <v>494</v>
      </c>
      <c r="J498">
        <v>0.32474576271186445</v>
      </c>
      <c r="K498" s="10">
        <v>0.42370000000000002</v>
      </c>
      <c r="L498" s="10">
        <v>0.72209999999999996</v>
      </c>
      <c r="M498" s="10">
        <v>0.85850000000000004</v>
      </c>
      <c r="N498" s="10">
        <v>0.48892799999999992</v>
      </c>
      <c r="O498" s="10">
        <v>0.52048000000000005</v>
      </c>
      <c r="P498" s="10">
        <v>0.87680000000000002</v>
      </c>
      <c r="Q498" s="10">
        <v>1.0948599999999999</v>
      </c>
      <c r="R498" s="10">
        <v>0.55559999999999998</v>
      </c>
      <c r="S498" s="10">
        <v>0.68287999999999993</v>
      </c>
      <c r="T498" s="10">
        <v>1.1577999999999999</v>
      </c>
      <c r="U498" s="10">
        <v>1.42</v>
      </c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3:50" x14ac:dyDescent="0.2">
      <c r="C499" s="18">
        <f t="shared" si="15"/>
        <v>495</v>
      </c>
      <c r="D499" t="e">
        <f t="shared" ca="1" si="14"/>
        <v>#NAME?</v>
      </c>
      <c r="I499">
        <v>495</v>
      </c>
      <c r="J499">
        <v>0.32559322033898308</v>
      </c>
      <c r="K499" s="10">
        <v>0.42525000000000002</v>
      </c>
      <c r="L499" s="10">
        <v>0.72424999999999995</v>
      </c>
      <c r="M499" s="10">
        <v>0.86124999999999996</v>
      </c>
      <c r="N499" s="10">
        <v>0.49103999999999992</v>
      </c>
      <c r="O499" s="10">
        <v>0.52239999999999998</v>
      </c>
      <c r="P499" s="10">
        <v>0.87950000000000006</v>
      </c>
      <c r="Q499" s="10">
        <v>1.0985499999999999</v>
      </c>
      <c r="R499" s="10">
        <v>0.55799999999999994</v>
      </c>
      <c r="S499" s="10">
        <v>0.68540000000000001</v>
      </c>
      <c r="T499" s="10">
        <v>1.1615</v>
      </c>
      <c r="U499" s="10">
        <v>1.425</v>
      </c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3:50" x14ac:dyDescent="0.2">
      <c r="C500" s="18">
        <f t="shared" si="15"/>
        <v>496</v>
      </c>
      <c r="D500" t="e">
        <f t="shared" ca="1" si="14"/>
        <v>#NAME?</v>
      </c>
      <c r="I500">
        <v>496</v>
      </c>
      <c r="J500">
        <v>0.32644067796610171</v>
      </c>
      <c r="K500" s="10">
        <v>0.42680000000000001</v>
      </c>
      <c r="L500" s="10">
        <v>0.72639999999999993</v>
      </c>
      <c r="M500" s="10">
        <v>0.86399999999999999</v>
      </c>
      <c r="N500" s="10">
        <v>0.49315199999999992</v>
      </c>
      <c r="O500" s="10">
        <v>0.52432000000000001</v>
      </c>
      <c r="P500" s="10">
        <v>0.88219999999999998</v>
      </c>
      <c r="Q500" s="10">
        <v>1.1022399999999999</v>
      </c>
      <c r="R500" s="10">
        <v>0.56040000000000001</v>
      </c>
      <c r="S500" s="10">
        <v>0.68791999999999998</v>
      </c>
      <c r="T500" s="10">
        <v>1.1652</v>
      </c>
      <c r="U500" s="10">
        <v>1.43</v>
      </c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3:50" x14ac:dyDescent="0.2">
      <c r="C501" s="18">
        <f t="shared" si="15"/>
        <v>497</v>
      </c>
      <c r="D501" t="e">
        <f t="shared" ca="1" si="14"/>
        <v>#NAME?</v>
      </c>
      <c r="I501">
        <v>497</v>
      </c>
      <c r="J501">
        <v>0.32728813559322034</v>
      </c>
      <c r="K501" s="10">
        <v>0.42835000000000001</v>
      </c>
      <c r="L501" s="10">
        <v>0.72855000000000003</v>
      </c>
      <c r="M501" s="10">
        <v>0.86675000000000002</v>
      </c>
      <c r="N501" s="10">
        <v>0.49526399999999993</v>
      </c>
      <c r="O501" s="10">
        <v>0.52624000000000004</v>
      </c>
      <c r="P501" s="10">
        <v>0.88490000000000002</v>
      </c>
      <c r="Q501" s="10">
        <v>1.1059300000000001</v>
      </c>
      <c r="R501" s="10">
        <v>0.56279999999999997</v>
      </c>
      <c r="S501" s="10">
        <v>0.69043999999999994</v>
      </c>
      <c r="T501" s="10">
        <v>1.1689000000000001</v>
      </c>
      <c r="U501" s="10">
        <v>1.4350000000000001</v>
      </c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3:50" x14ac:dyDescent="0.2">
      <c r="C502" s="18">
        <f t="shared" si="15"/>
        <v>498</v>
      </c>
      <c r="D502" t="e">
        <f t="shared" ca="1" si="14"/>
        <v>#NAME?</v>
      </c>
      <c r="I502">
        <v>498</v>
      </c>
      <c r="J502">
        <v>0.32813559322033903</v>
      </c>
      <c r="K502" s="10">
        <v>0.4299</v>
      </c>
      <c r="L502" s="10">
        <v>0.73070000000000002</v>
      </c>
      <c r="M502" s="10">
        <v>0.86950000000000005</v>
      </c>
      <c r="N502" s="10">
        <v>0.49737599999999993</v>
      </c>
      <c r="O502" s="10">
        <v>0.52816000000000007</v>
      </c>
      <c r="P502" s="10">
        <v>0.88760000000000006</v>
      </c>
      <c r="Q502" s="10">
        <v>1.1096200000000001</v>
      </c>
      <c r="R502" s="10">
        <v>0.56519999999999992</v>
      </c>
      <c r="S502" s="10">
        <v>0.69295999999999991</v>
      </c>
      <c r="T502" s="10">
        <v>1.1725999999999999</v>
      </c>
      <c r="U502" s="10">
        <v>1.44</v>
      </c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3:50" x14ac:dyDescent="0.2">
      <c r="C503" s="18">
        <f t="shared" si="15"/>
        <v>499</v>
      </c>
      <c r="D503" t="e">
        <f t="shared" ca="1" si="14"/>
        <v>#NAME?</v>
      </c>
      <c r="I503">
        <v>499</v>
      </c>
      <c r="J503">
        <v>0.32898305084745766</v>
      </c>
      <c r="K503" s="10">
        <v>0.43145</v>
      </c>
      <c r="L503" s="10">
        <v>0.73285</v>
      </c>
      <c r="M503" s="10">
        <v>0.87224999999999997</v>
      </c>
      <c r="N503" s="10">
        <v>0.49948799999999993</v>
      </c>
      <c r="O503" s="10">
        <v>0.53008</v>
      </c>
      <c r="P503" s="10">
        <v>0.89029999999999998</v>
      </c>
      <c r="Q503" s="10">
        <v>1.11331</v>
      </c>
      <c r="R503" s="10">
        <v>0.56759999999999999</v>
      </c>
      <c r="S503" s="10">
        <v>0.69547999999999999</v>
      </c>
      <c r="T503" s="10">
        <v>1.1762999999999999</v>
      </c>
      <c r="U503" s="10">
        <v>1.4450000000000001</v>
      </c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3:50" x14ac:dyDescent="0.2">
      <c r="C504" s="18">
        <f t="shared" si="15"/>
        <v>500</v>
      </c>
      <c r="D504" t="e">
        <f t="shared" ca="1" si="14"/>
        <v>#NAME?</v>
      </c>
      <c r="I504">
        <v>500</v>
      </c>
      <c r="J504">
        <v>0.32983050847457629</v>
      </c>
      <c r="K504" s="10">
        <v>0.433</v>
      </c>
      <c r="L504" s="10">
        <v>0.73499999999999999</v>
      </c>
      <c r="M504" s="10">
        <v>0.875</v>
      </c>
      <c r="N504" s="10">
        <v>0.50159999999999993</v>
      </c>
      <c r="O504" s="10">
        <v>0.53200000000000003</v>
      </c>
      <c r="P504" s="10">
        <v>0.89300000000000002</v>
      </c>
      <c r="Q504" s="10">
        <v>1.117</v>
      </c>
      <c r="R504" s="10">
        <v>0.56999999999999995</v>
      </c>
      <c r="S504" s="10">
        <v>0.69799999999999995</v>
      </c>
      <c r="T504" s="10">
        <v>1.18</v>
      </c>
      <c r="U504" s="10">
        <v>1.45</v>
      </c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3:50" x14ac:dyDescent="0.2">
      <c r="C505" s="18">
        <f t="shared" si="15"/>
        <v>501</v>
      </c>
      <c r="D505" t="e">
        <f t="shared" ca="1" si="14"/>
        <v>#NAME?</v>
      </c>
      <c r="I505">
        <v>501</v>
      </c>
      <c r="J505">
        <v>0.33067796610169492</v>
      </c>
      <c r="K505" s="10">
        <v>0.43498999999999999</v>
      </c>
      <c r="L505" s="10">
        <v>0.73744999999999994</v>
      </c>
      <c r="M505" s="10">
        <v>0.87865000000000004</v>
      </c>
      <c r="N505" s="10">
        <v>0.50494399999999995</v>
      </c>
      <c r="O505" s="10">
        <v>0.53433000000000008</v>
      </c>
      <c r="P505" s="10">
        <v>0.89622000000000002</v>
      </c>
      <c r="Q505" s="10">
        <v>1.1218600000000001</v>
      </c>
      <c r="R505" s="10">
        <v>0.57379999999999998</v>
      </c>
      <c r="S505" s="10">
        <v>0.70106999999999997</v>
      </c>
      <c r="T505" s="10">
        <v>1.1845999999999999</v>
      </c>
      <c r="U505" s="10">
        <v>1.4564999999999999</v>
      </c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3:50" x14ac:dyDescent="0.2">
      <c r="C506" s="18">
        <f t="shared" si="15"/>
        <v>502</v>
      </c>
      <c r="D506" t="e">
        <f t="shared" ca="1" si="14"/>
        <v>#NAME?</v>
      </c>
      <c r="I506">
        <v>502</v>
      </c>
      <c r="J506">
        <v>0.33152542372881361</v>
      </c>
      <c r="K506" s="10">
        <v>0.43697999999999998</v>
      </c>
      <c r="L506" s="10">
        <v>0.7399</v>
      </c>
      <c r="M506" s="10">
        <v>0.88229999999999997</v>
      </c>
      <c r="N506" s="10">
        <v>0.50828799999999996</v>
      </c>
      <c r="O506" s="10">
        <v>0.53666000000000003</v>
      </c>
      <c r="P506" s="10">
        <v>0.89944000000000002</v>
      </c>
      <c r="Q506" s="10">
        <v>1.1267199999999999</v>
      </c>
      <c r="R506" s="10">
        <v>0.5776</v>
      </c>
      <c r="S506" s="10">
        <v>0.70413999999999999</v>
      </c>
      <c r="T506" s="10">
        <v>1.1892</v>
      </c>
      <c r="U506" s="10">
        <v>1.4629999999999999</v>
      </c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3:50" x14ac:dyDescent="0.2">
      <c r="C507" s="18">
        <f t="shared" si="15"/>
        <v>503</v>
      </c>
      <c r="D507" t="e">
        <f t="shared" ca="1" si="14"/>
        <v>#NAME?</v>
      </c>
      <c r="I507">
        <v>503</v>
      </c>
      <c r="J507">
        <v>0.33237288135593224</v>
      </c>
      <c r="K507" s="10">
        <v>0.43896999999999997</v>
      </c>
      <c r="L507" s="10">
        <v>0.74234999999999995</v>
      </c>
      <c r="M507" s="10">
        <v>0.88595000000000002</v>
      </c>
      <c r="N507" s="10">
        <v>0.51163199999999998</v>
      </c>
      <c r="O507" s="10">
        <v>0.53899000000000008</v>
      </c>
      <c r="P507" s="10">
        <v>0.90266000000000002</v>
      </c>
      <c r="Q507" s="10">
        <v>1.13158</v>
      </c>
      <c r="R507" s="10">
        <v>0.58139999999999992</v>
      </c>
      <c r="S507" s="10">
        <v>0.70721000000000001</v>
      </c>
      <c r="T507" s="10">
        <v>1.1938</v>
      </c>
      <c r="U507" s="10">
        <v>1.4695</v>
      </c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3:50" x14ac:dyDescent="0.2">
      <c r="C508" s="18">
        <f t="shared" si="15"/>
        <v>504</v>
      </c>
      <c r="D508" t="e">
        <f t="shared" ca="1" si="14"/>
        <v>#NAME?</v>
      </c>
      <c r="I508">
        <v>504</v>
      </c>
      <c r="J508">
        <v>0.33322033898305087</v>
      </c>
      <c r="K508" s="10">
        <v>0.44096000000000002</v>
      </c>
      <c r="L508" s="10">
        <v>0.74480000000000002</v>
      </c>
      <c r="M508" s="10">
        <v>0.88959999999999995</v>
      </c>
      <c r="N508" s="10">
        <v>0.51497599999999999</v>
      </c>
      <c r="O508" s="10">
        <v>0.54132000000000002</v>
      </c>
      <c r="P508" s="10">
        <v>0.90588000000000002</v>
      </c>
      <c r="Q508" s="10">
        <v>1.1364399999999999</v>
      </c>
      <c r="R508" s="10">
        <v>0.58519999999999994</v>
      </c>
      <c r="S508" s="10">
        <v>0.71027999999999991</v>
      </c>
      <c r="T508" s="10">
        <v>1.1983999999999999</v>
      </c>
      <c r="U508" s="10">
        <v>1.476</v>
      </c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3:50" x14ac:dyDescent="0.2">
      <c r="C509" s="18">
        <f t="shared" si="15"/>
        <v>505</v>
      </c>
      <c r="D509" t="e">
        <f t="shared" ca="1" si="14"/>
        <v>#NAME?</v>
      </c>
      <c r="I509">
        <v>505</v>
      </c>
      <c r="J509">
        <v>0.3340677966101695</v>
      </c>
      <c r="K509" s="10">
        <v>0.44295000000000001</v>
      </c>
      <c r="L509" s="10">
        <v>0.74724999999999997</v>
      </c>
      <c r="M509" s="10">
        <v>0.89324999999999999</v>
      </c>
      <c r="N509" s="10">
        <v>0.51831999999999989</v>
      </c>
      <c r="O509" s="10">
        <v>0.54365000000000008</v>
      </c>
      <c r="P509" s="10">
        <v>0.90910000000000002</v>
      </c>
      <c r="Q509" s="10">
        <v>1.1413</v>
      </c>
      <c r="R509" s="10">
        <v>0.58899999999999997</v>
      </c>
      <c r="S509" s="10">
        <v>0.71334999999999993</v>
      </c>
      <c r="T509" s="10">
        <v>1.2029999999999998</v>
      </c>
      <c r="U509" s="10">
        <v>1.4824999999999999</v>
      </c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3:50" x14ac:dyDescent="0.2">
      <c r="C510" s="18">
        <f t="shared" si="15"/>
        <v>506</v>
      </c>
      <c r="D510" t="e">
        <f t="shared" ca="1" si="14"/>
        <v>#NAME?</v>
      </c>
      <c r="I510">
        <v>506</v>
      </c>
      <c r="J510">
        <v>0.33491525423728818</v>
      </c>
      <c r="K510" s="10">
        <v>0.44494</v>
      </c>
      <c r="L510" s="10">
        <v>0.74970000000000003</v>
      </c>
      <c r="M510" s="10">
        <v>0.89690000000000003</v>
      </c>
      <c r="N510" s="10">
        <v>0.52166399999999991</v>
      </c>
      <c r="O510" s="10">
        <v>0.54598000000000002</v>
      </c>
      <c r="P510" s="10">
        <v>0.91232000000000002</v>
      </c>
      <c r="Q510" s="10">
        <v>1.1461600000000001</v>
      </c>
      <c r="R510" s="10">
        <v>0.59279999999999999</v>
      </c>
      <c r="S510" s="10">
        <v>0.71641999999999995</v>
      </c>
      <c r="T510" s="10">
        <v>1.2076</v>
      </c>
      <c r="U510" s="10">
        <v>1.4889999999999999</v>
      </c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3:50" x14ac:dyDescent="0.2">
      <c r="C511" s="18">
        <f t="shared" si="15"/>
        <v>507</v>
      </c>
      <c r="D511" t="e">
        <f t="shared" ca="1" si="14"/>
        <v>#NAME?</v>
      </c>
      <c r="I511">
        <v>507</v>
      </c>
      <c r="J511">
        <v>0.33576271186440682</v>
      </c>
      <c r="K511" s="10">
        <v>0.44692999999999999</v>
      </c>
      <c r="L511" s="10">
        <v>0.75214999999999999</v>
      </c>
      <c r="M511" s="10">
        <v>0.90054999999999996</v>
      </c>
      <c r="N511" s="10">
        <v>0.52500799999999992</v>
      </c>
      <c r="O511" s="10">
        <v>0.54831000000000008</v>
      </c>
      <c r="P511" s="10">
        <v>0.91554000000000002</v>
      </c>
      <c r="Q511" s="10">
        <v>1.1510199999999999</v>
      </c>
      <c r="R511" s="10">
        <v>0.59659999999999991</v>
      </c>
      <c r="S511" s="10">
        <v>0.71948999999999996</v>
      </c>
      <c r="T511" s="10">
        <v>1.2121999999999999</v>
      </c>
      <c r="U511" s="10">
        <v>1.4955000000000001</v>
      </c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3:50" x14ac:dyDescent="0.2">
      <c r="C512" s="18">
        <f t="shared" si="15"/>
        <v>508</v>
      </c>
      <c r="D512" t="e">
        <f t="shared" ca="1" si="14"/>
        <v>#NAME?</v>
      </c>
      <c r="I512">
        <v>508</v>
      </c>
      <c r="J512">
        <v>0.33661016949152545</v>
      </c>
      <c r="K512" s="10">
        <v>0.44891999999999999</v>
      </c>
      <c r="L512" s="10">
        <v>0.75459999999999994</v>
      </c>
      <c r="M512" s="10">
        <v>0.9042</v>
      </c>
      <c r="N512" s="10">
        <v>0.52835199999999993</v>
      </c>
      <c r="O512" s="10">
        <v>0.55064000000000002</v>
      </c>
      <c r="P512" s="10">
        <v>0.91876000000000002</v>
      </c>
      <c r="Q512" s="10">
        <v>1.15588</v>
      </c>
      <c r="R512" s="10">
        <v>0.60039999999999993</v>
      </c>
      <c r="S512" s="10">
        <v>0.72255999999999998</v>
      </c>
      <c r="T512" s="10">
        <v>1.2167999999999999</v>
      </c>
      <c r="U512" s="10">
        <v>1.502</v>
      </c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3:50" x14ac:dyDescent="0.2">
      <c r="C513" s="18">
        <f t="shared" si="15"/>
        <v>509</v>
      </c>
      <c r="D513" t="e">
        <f t="shared" ca="1" si="14"/>
        <v>#NAME?</v>
      </c>
      <c r="I513">
        <v>509</v>
      </c>
      <c r="J513">
        <v>0.33745762711864408</v>
      </c>
      <c r="K513" s="10">
        <v>0.45090999999999998</v>
      </c>
      <c r="L513" s="10">
        <v>0.75705</v>
      </c>
      <c r="M513" s="10">
        <v>0.90785000000000005</v>
      </c>
      <c r="N513" s="10">
        <v>0.53169599999999995</v>
      </c>
      <c r="O513" s="10">
        <v>0.55297000000000007</v>
      </c>
      <c r="P513" s="10">
        <v>0.92198000000000002</v>
      </c>
      <c r="Q513" s="10">
        <v>1.1607399999999999</v>
      </c>
      <c r="R513" s="10">
        <v>0.60419999999999996</v>
      </c>
      <c r="S513" s="10">
        <v>0.72563</v>
      </c>
      <c r="T513" s="10">
        <v>1.2214</v>
      </c>
      <c r="U513" s="10">
        <v>1.5085</v>
      </c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3:50" x14ac:dyDescent="0.2">
      <c r="C514" s="18">
        <f t="shared" si="15"/>
        <v>510</v>
      </c>
      <c r="D514" t="e">
        <f t="shared" ca="1" si="14"/>
        <v>#NAME?</v>
      </c>
      <c r="I514">
        <v>510</v>
      </c>
      <c r="J514">
        <v>0.33830508474576276</v>
      </c>
      <c r="K514" s="10">
        <v>0.45289999999999997</v>
      </c>
      <c r="L514" s="10">
        <v>0.75949999999999995</v>
      </c>
      <c r="M514" s="10">
        <v>0.91149999999999998</v>
      </c>
      <c r="N514" s="10">
        <v>0.53503999999999996</v>
      </c>
      <c r="O514" s="10">
        <v>0.55530000000000002</v>
      </c>
      <c r="P514" s="10">
        <v>0.92520000000000002</v>
      </c>
      <c r="Q514" s="10">
        <v>1.1656</v>
      </c>
      <c r="R514" s="10">
        <v>0.60799999999999998</v>
      </c>
      <c r="S514" s="10">
        <v>0.7286999999999999</v>
      </c>
      <c r="T514" s="10">
        <v>1.226</v>
      </c>
      <c r="U514" s="10">
        <v>1.5149999999999999</v>
      </c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3:50" x14ac:dyDescent="0.2">
      <c r="C515" s="18">
        <f t="shared" si="15"/>
        <v>511</v>
      </c>
      <c r="D515" t="e">
        <f t="shared" ca="1" si="14"/>
        <v>#NAME?</v>
      </c>
      <c r="I515">
        <v>511</v>
      </c>
      <c r="J515">
        <v>0.33915254237288139</v>
      </c>
      <c r="K515" s="10">
        <v>0.45489000000000002</v>
      </c>
      <c r="L515" s="10">
        <v>0.76195000000000002</v>
      </c>
      <c r="M515" s="10">
        <v>0.91515000000000002</v>
      </c>
      <c r="N515" s="10">
        <v>0.53838399999999997</v>
      </c>
      <c r="O515" s="10">
        <v>0.55763000000000007</v>
      </c>
      <c r="P515" s="10">
        <v>0.92842000000000002</v>
      </c>
      <c r="Q515" s="10">
        <v>1.1704600000000001</v>
      </c>
      <c r="R515" s="10">
        <v>0.6117999999999999</v>
      </c>
      <c r="S515" s="10">
        <v>0.73176999999999992</v>
      </c>
      <c r="T515" s="10">
        <v>1.2305999999999999</v>
      </c>
      <c r="U515" s="10">
        <v>1.5215000000000001</v>
      </c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3:50" x14ac:dyDescent="0.2">
      <c r="C516" s="18">
        <f t="shared" si="15"/>
        <v>512</v>
      </c>
      <c r="D516" t="e">
        <f t="shared" ref="D516:D579" ca="1" si="16">smrLinInterp(C516,Time,Rain)</f>
        <v>#NAME?</v>
      </c>
      <c r="I516">
        <v>512</v>
      </c>
      <c r="J516">
        <v>0.34</v>
      </c>
      <c r="K516" s="10">
        <v>0.45688000000000001</v>
      </c>
      <c r="L516" s="10">
        <v>0.76439999999999997</v>
      </c>
      <c r="M516" s="10">
        <v>0.91879999999999995</v>
      </c>
      <c r="N516" s="10">
        <v>0.54172799999999999</v>
      </c>
      <c r="O516" s="10">
        <v>0.55996000000000001</v>
      </c>
      <c r="P516" s="10">
        <v>0.93164000000000002</v>
      </c>
      <c r="Q516" s="10">
        <v>1.1753199999999999</v>
      </c>
      <c r="R516" s="10">
        <v>0.61559999999999993</v>
      </c>
      <c r="S516" s="10">
        <v>0.73483999999999994</v>
      </c>
      <c r="T516" s="10">
        <v>1.2351999999999999</v>
      </c>
      <c r="U516" s="10">
        <v>1.528</v>
      </c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3:50" x14ac:dyDescent="0.2">
      <c r="C517" s="18">
        <f t="shared" si="15"/>
        <v>513</v>
      </c>
      <c r="D517" t="e">
        <f t="shared" ca="1" si="16"/>
        <v>#NAME?</v>
      </c>
      <c r="I517">
        <v>513</v>
      </c>
      <c r="J517">
        <v>0.343203125</v>
      </c>
      <c r="K517" s="10">
        <v>0.45887</v>
      </c>
      <c r="L517" s="10">
        <v>0.76685000000000003</v>
      </c>
      <c r="M517" s="10">
        <v>0.92244999999999999</v>
      </c>
      <c r="N517" s="10">
        <v>0.54507199999999989</v>
      </c>
      <c r="O517" s="10">
        <v>0.56229000000000007</v>
      </c>
      <c r="P517" s="10">
        <v>0.93486000000000002</v>
      </c>
      <c r="Q517" s="10">
        <v>1.18018</v>
      </c>
      <c r="R517" s="10">
        <v>0.61939999999999995</v>
      </c>
      <c r="S517" s="10">
        <v>0.73790999999999995</v>
      </c>
      <c r="T517" s="10">
        <v>1.2398</v>
      </c>
      <c r="U517" s="10">
        <v>1.5345</v>
      </c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3:50" x14ac:dyDescent="0.2">
      <c r="C518" s="18">
        <f t="shared" ref="C518:C581" si="17">1+C517</f>
        <v>514</v>
      </c>
      <c r="D518" t="e">
        <f t="shared" ca="1" si="16"/>
        <v>#NAME?</v>
      </c>
      <c r="I518">
        <v>514</v>
      </c>
      <c r="J518">
        <v>0.34640625000000003</v>
      </c>
      <c r="K518" s="10">
        <v>0.46085999999999999</v>
      </c>
      <c r="L518" s="10">
        <v>0.76929999999999998</v>
      </c>
      <c r="M518" s="10">
        <v>0.92610000000000003</v>
      </c>
      <c r="N518" s="10">
        <v>0.5484159999999999</v>
      </c>
      <c r="O518" s="10">
        <v>0.56462000000000001</v>
      </c>
      <c r="P518" s="10">
        <v>0.93808000000000002</v>
      </c>
      <c r="Q518" s="10">
        <v>1.1850400000000001</v>
      </c>
      <c r="R518" s="10">
        <v>0.62319999999999998</v>
      </c>
      <c r="S518" s="10">
        <v>0.74097999999999997</v>
      </c>
      <c r="T518" s="10">
        <v>1.2444</v>
      </c>
      <c r="U518" s="10">
        <v>1.5409999999999999</v>
      </c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3:50" x14ac:dyDescent="0.2">
      <c r="C519" s="18">
        <f t="shared" si="17"/>
        <v>515</v>
      </c>
      <c r="D519" t="e">
        <f t="shared" ca="1" si="16"/>
        <v>#NAME?</v>
      </c>
      <c r="I519">
        <v>515</v>
      </c>
      <c r="J519">
        <v>0.349609375</v>
      </c>
      <c r="K519" s="10">
        <v>0.46284999999999998</v>
      </c>
      <c r="L519" s="10">
        <v>0.77174999999999994</v>
      </c>
      <c r="M519" s="10">
        <v>0.92974999999999997</v>
      </c>
      <c r="N519" s="10">
        <v>0.55175999999999992</v>
      </c>
      <c r="O519" s="10">
        <v>0.56695000000000007</v>
      </c>
      <c r="P519" s="10">
        <v>0.94130000000000003</v>
      </c>
      <c r="Q519" s="10">
        <v>1.1899</v>
      </c>
      <c r="R519" s="10">
        <v>0.627</v>
      </c>
      <c r="S519" s="10">
        <v>0.74404999999999999</v>
      </c>
      <c r="T519" s="10">
        <v>1.2489999999999999</v>
      </c>
      <c r="U519" s="10">
        <v>1.5474999999999999</v>
      </c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3:50" x14ac:dyDescent="0.2">
      <c r="C520" s="18">
        <f t="shared" si="17"/>
        <v>516</v>
      </c>
      <c r="D520" t="e">
        <f t="shared" ca="1" si="16"/>
        <v>#NAME?</v>
      </c>
      <c r="I520">
        <v>516</v>
      </c>
      <c r="J520">
        <v>0.35281250000000003</v>
      </c>
      <c r="K520" s="10">
        <v>0.46483999999999998</v>
      </c>
      <c r="L520" s="10">
        <v>0.7742</v>
      </c>
      <c r="M520" s="10">
        <v>0.93340000000000001</v>
      </c>
      <c r="N520" s="10">
        <v>0.55510399999999993</v>
      </c>
      <c r="O520" s="10">
        <v>0.56928000000000001</v>
      </c>
      <c r="P520" s="10">
        <v>0.94452000000000003</v>
      </c>
      <c r="Q520" s="10">
        <v>1.19476</v>
      </c>
      <c r="R520" s="10">
        <v>0.63079999999999992</v>
      </c>
      <c r="S520" s="10">
        <v>0.7471199999999999</v>
      </c>
      <c r="T520" s="10">
        <v>1.2535999999999998</v>
      </c>
      <c r="U520" s="10">
        <v>1.554</v>
      </c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3:50" x14ac:dyDescent="0.2">
      <c r="C521" s="18">
        <f t="shared" si="17"/>
        <v>517</v>
      </c>
      <c r="D521" t="e">
        <f t="shared" ca="1" si="16"/>
        <v>#NAME?</v>
      </c>
      <c r="I521">
        <v>517</v>
      </c>
      <c r="J521">
        <v>0.356015625</v>
      </c>
      <c r="K521" s="10">
        <v>0.46683000000000002</v>
      </c>
      <c r="L521" s="10">
        <v>0.77664999999999995</v>
      </c>
      <c r="M521" s="10">
        <v>0.93705000000000005</v>
      </c>
      <c r="N521" s="10">
        <v>0.55844799999999994</v>
      </c>
      <c r="O521" s="10">
        <v>0.57161000000000006</v>
      </c>
      <c r="P521" s="10">
        <v>0.94774000000000003</v>
      </c>
      <c r="Q521" s="10">
        <v>1.1996199999999999</v>
      </c>
      <c r="R521" s="10">
        <v>0.63459999999999994</v>
      </c>
      <c r="S521" s="10">
        <v>0.75018999999999991</v>
      </c>
      <c r="T521" s="10">
        <v>1.2582</v>
      </c>
      <c r="U521" s="10">
        <v>1.5605</v>
      </c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3:50" x14ac:dyDescent="0.2">
      <c r="C522" s="18">
        <f t="shared" si="17"/>
        <v>518</v>
      </c>
      <c r="D522" t="e">
        <f t="shared" ca="1" si="16"/>
        <v>#NAME?</v>
      </c>
      <c r="I522">
        <v>518</v>
      </c>
      <c r="J522">
        <v>0.35921875000000003</v>
      </c>
      <c r="K522" s="10">
        <v>0.46882000000000001</v>
      </c>
      <c r="L522" s="10">
        <v>0.77910000000000001</v>
      </c>
      <c r="M522" s="10">
        <v>0.94069999999999998</v>
      </c>
      <c r="N522" s="10">
        <v>0.56179199999999996</v>
      </c>
      <c r="O522" s="10">
        <v>0.57394000000000001</v>
      </c>
      <c r="P522" s="10">
        <v>0.95096000000000003</v>
      </c>
      <c r="Q522" s="10">
        <v>1.20448</v>
      </c>
      <c r="R522" s="10">
        <v>0.63839999999999997</v>
      </c>
      <c r="S522" s="10">
        <v>0.75325999999999993</v>
      </c>
      <c r="T522" s="10">
        <v>1.2627999999999999</v>
      </c>
      <c r="U522" s="10">
        <v>1.5669999999999999</v>
      </c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3:50" x14ac:dyDescent="0.2">
      <c r="C523" s="18">
        <f t="shared" si="17"/>
        <v>519</v>
      </c>
      <c r="D523" t="e">
        <f t="shared" ca="1" si="16"/>
        <v>#NAME?</v>
      </c>
      <c r="I523">
        <v>519</v>
      </c>
      <c r="J523">
        <v>0.362421875</v>
      </c>
      <c r="K523" s="10">
        <v>0.47081000000000001</v>
      </c>
      <c r="L523" s="10">
        <v>0.78154999999999997</v>
      </c>
      <c r="M523" s="10">
        <v>0.94435000000000002</v>
      </c>
      <c r="N523" s="10">
        <v>0.56513599999999997</v>
      </c>
      <c r="O523" s="10">
        <v>0.57627000000000006</v>
      </c>
      <c r="P523" s="10">
        <v>0.95418000000000003</v>
      </c>
      <c r="Q523" s="10">
        <v>1.2093400000000001</v>
      </c>
      <c r="R523" s="10">
        <v>0.64219999999999999</v>
      </c>
      <c r="S523" s="10">
        <v>0.75632999999999995</v>
      </c>
      <c r="T523" s="10">
        <v>1.2673999999999999</v>
      </c>
      <c r="U523" s="10">
        <v>1.5734999999999999</v>
      </c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3:50" x14ac:dyDescent="0.2">
      <c r="C524" s="18">
        <f t="shared" si="17"/>
        <v>520</v>
      </c>
      <c r="D524" t="e">
        <f t="shared" ca="1" si="16"/>
        <v>#NAME?</v>
      </c>
      <c r="I524">
        <v>520</v>
      </c>
      <c r="J524">
        <v>0.36562500000000003</v>
      </c>
      <c r="K524" s="10">
        <v>0.4728</v>
      </c>
      <c r="L524" s="10">
        <v>0.78400000000000003</v>
      </c>
      <c r="M524" s="10">
        <v>0.94799999999999995</v>
      </c>
      <c r="N524" s="10">
        <v>0.56847999999999999</v>
      </c>
      <c r="O524" s="10">
        <v>0.5786</v>
      </c>
      <c r="P524" s="10">
        <v>0.95740000000000003</v>
      </c>
      <c r="Q524" s="10">
        <v>1.2141999999999999</v>
      </c>
      <c r="R524" s="10">
        <v>0.64599999999999991</v>
      </c>
      <c r="S524" s="10">
        <v>0.75939999999999996</v>
      </c>
      <c r="T524" s="10">
        <v>1.272</v>
      </c>
      <c r="U524" s="10">
        <v>1.58</v>
      </c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3:50" x14ac:dyDescent="0.2">
      <c r="C525" s="18">
        <f t="shared" si="17"/>
        <v>521</v>
      </c>
      <c r="D525" t="e">
        <f t="shared" ca="1" si="16"/>
        <v>#NAME?</v>
      </c>
      <c r="I525">
        <v>521</v>
      </c>
      <c r="J525">
        <v>0.36882812500000001</v>
      </c>
      <c r="K525" s="10">
        <v>0.47478999999999999</v>
      </c>
      <c r="L525" s="10">
        <v>0.78644999999999998</v>
      </c>
      <c r="M525" s="10">
        <v>0.95165</v>
      </c>
      <c r="N525" s="10">
        <v>0.57182399999999989</v>
      </c>
      <c r="O525" s="10">
        <v>0.58093000000000006</v>
      </c>
      <c r="P525" s="10">
        <v>0.96062000000000003</v>
      </c>
      <c r="Q525" s="10">
        <v>1.21906</v>
      </c>
      <c r="R525" s="10">
        <v>0.64979999999999993</v>
      </c>
      <c r="S525" s="10">
        <v>0.76246999999999998</v>
      </c>
      <c r="T525" s="10">
        <v>1.2766</v>
      </c>
      <c r="U525" s="10">
        <v>1.5865</v>
      </c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3:50" x14ac:dyDescent="0.2">
      <c r="C526" s="18">
        <f t="shared" si="17"/>
        <v>522</v>
      </c>
      <c r="D526" t="e">
        <f t="shared" ca="1" si="16"/>
        <v>#NAME?</v>
      </c>
      <c r="I526">
        <v>522</v>
      </c>
      <c r="J526">
        <v>0.37203125000000004</v>
      </c>
      <c r="K526" s="10">
        <v>0.47677999999999998</v>
      </c>
      <c r="L526" s="10">
        <v>0.78889999999999993</v>
      </c>
      <c r="M526" s="10">
        <v>0.95530000000000004</v>
      </c>
      <c r="N526" s="10">
        <v>0.5751679999999999</v>
      </c>
      <c r="O526" s="10">
        <v>0.58326</v>
      </c>
      <c r="P526" s="10">
        <v>0.96384000000000003</v>
      </c>
      <c r="Q526" s="10">
        <v>1.2239199999999999</v>
      </c>
      <c r="R526" s="10">
        <v>0.65359999999999996</v>
      </c>
      <c r="S526" s="10">
        <v>0.76553999999999989</v>
      </c>
      <c r="T526" s="10">
        <v>1.2811999999999999</v>
      </c>
      <c r="U526" s="10">
        <v>1.593</v>
      </c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3:50" x14ac:dyDescent="0.2">
      <c r="C527" s="18">
        <f t="shared" si="17"/>
        <v>523</v>
      </c>
      <c r="D527" t="e">
        <f t="shared" ca="1" si="16"/>
        <v>#NAME?</v>
      </c>
      <c r="I527">
        <v>523</v>
      </c>
      <c r="J527">
        <v>0.37523437500000001</v>
      </c>
      <c r="K527" s="10">
        <v>0.47876999999999997</v>
      </c>
      <c r="L527" s="10">
        <v>0.79135</v>
      </c>
      <c r="M527" s="10">
        <v>0.95894999999999997</v>
      </c>
      <c r="N527" s="10">
        <v>0.57851199999999992</v>
      </c>
      <c r="O527" s="10">
        <v>0.58559000000000005</v>
      </c>
      <c r="P527" s="10">
        <v>0.96706000000000003</v>
      </c>
      <c r="Q527" s="10">
        <v>1.22878</v>
      </c>
      <c r="R527" s="10">
        <v>0.65739999999999998</v>
      </c>
      <c r="S527" s="10">
        <v>0.7686099999999999</v>
      </c>
      <c r="T527" s="10">
        <v>1.2857999999999998</v>
      </c>
      <c r="U527" s="10">
        <v>1.5994999999999999</v>
      </c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3:50" x14ac:dyDescent="0.2">
      <c r="C528" s="18">
        <f t="shared" si="17"/>
        <v>524</v>
      </c>
      <c r="D528" t="e">
        <f t="shared" ca="1" si="16"/>
        <v>#NAME?</v>
      </c>
      <c r="I528">
        <v>524</v>
      </c>
      <c r="J528">
        <v>0.37843750000000004</v>
      </c>
      <c r="K528" s="10">
        <v>0.48076000000000002</v>
      </c>
      <c r="L528" s="10">
        <v>0.79379999999999995</v>
      </c>
      <c r="M528" s="10">
        <v>0.96260000000000001</v>
      </c>
      <c r="N528" s="10">
        <v>0.58185599999999993</v>
      </c>
      <c r="O528" s="10">
        <v>0.58792</v>
      </c>
      <c r="P528" s="10">
        <v>0.97028000000000003</v>
      </c>
      <c r="Q528" s="10">
        <v>1.2336400000000001</v>
      </c>
      <c r="R528" s="10">
        <v>0.6611999999999999</v>
      </c>
      <c r="S528" s="10">
        <v>0.77167999999999992</v>
      </c>
      <c r="T528" s="10">
        <v>1.2904</v>
      </c>
      <c r="U528" s="10">
        <v>1.6060000000000001</v>
      </c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3:50" x14ac:dyDescent="0.2">
      <c r="C529" s="18">
        <f t="shared" si="17"/>
        <v>525</v>
      </c>
      <c r="D529" t="e">
        <f t="shared" ca="1" si="16"/>
        <v>#NAME?</v>
      </c>
      <c r="I529">
        <v>525</v>
      </c>
      <c r="J529">
        <v>0.38164062500000001</v>
      </c>
      <c r="K529" s="10">
        <v>0.48275000000000001</v>
      </c>
      <c r="L529" s="10">
        <v>0.79625000000000001</v>
      </c>
      <c r="M529" s="10">
        <v>0.96625000000000005</v>
      </c>
      <c r="N529" s="10">
        <v>0.58519999999999994</v>
      </c>
      <c r="O529" s="10">
        <v>0.59025000000000005</v>
      </c>
      <c r="P529" s="10">
        <v>0.97350000000000003</v>
      </c>
      <c r="Q529" s="10">
        <v>1.2384999999999999</v>
      </c>
      <c r="R529" s="10">
        <v>0.66499999999999992</v>
      </c>
      <c r="S529" s="10">
        <v>0.77474999999999994</v>
      </c>
      <c r="T529" s="10">
        <v>1.2949999999999999</v>
      </c>
      <c r="U529" s="10">
        <v>1.6125</v>
      </c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3:50" x14ac:dyDescent="0.2">
      <c r="C530" s="18">
        <f t="shared" si="17"/>
        <v>526</v>
      </c>
      <c r="D530" t="e">
        <f t="shared" ca="1" si="16"/>
        <v>#NAME?</v>
      </c>
      <c r="I530">
        <v>526</v>
      </c>
      <c r="J530">
        <v>0.38484375000000004</v>
      </c>
      <c r="K530" s="10">
        <v>0.48474</v>
      </c>
      <c r="L530" s="10">
        <v>0.79869999999999997</v>
      </c>
      <c r="M530" s="10">
        <v>0.96989999999999998</v>
      </c>
      <c r="N530" s="10">
        <v>0.58854399999999996</v>
      </c>
      <c r="O530" s="10">
        <v>0.59258</v>
      </c>
      <c r="P530" s="10">
        <v>0.97672000000000003</v>
      </c>
      <c r="Q530" s="10">
        <v>1.24336</v>
      </c>
      <c r="R530" s="10">
        <v>0.66879999999999995</v>
      </c>
      <c r="S530" s="10">
        <v>0.77781999999999996</v>
      </c>
      <c r="T530" s="10">
        <v>1.2995999999999999</v>
      </c>
      <c r="U530" s="10">
        <v>1.619</v>
      </c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3:50" x14ac:dyDescent="0.2">
      <c r="C531" s="18">
        <f t="shared" si="17"/>
        <v>527</v>
      </c>
      <c r="D531" t="e">
        <f t="shared" ca="1" si="16"/>
        <v>#NAME?</v>
      </c>
      <c r="I531">
        <v>527</v>
      </c>
      <c r="J531">
        <v>0.38804687500000001</v>
      </c>
      <c r="K531" s="10">
        <v>0.48673</v>
      </c>
      <c r="L531" s="10">
        <v>0.80115000000000003</v>
      </c>
      <c r="M531" s="10">
        <v>0.97355000000000003</v>
      </c>
      <c r="N531" s="10">
        <v>0.59188799999999997</v>
      </c>
      <c r="O531" s="10">
        <v>0.59491000000000005</v>
      </c>
      <c r="P531" s="10">
        <v>0.97994000000000003</v>
      </c>
      <c r="Q531" s="10">
        <v>1.2482199999999999</v>
      </c>
      <c r="R531" s="10">
        <v>0.67259999999999998</v>
      </c>
      <c r="S531" s="10">
        <v>0.78088999999999997</v>
      </c>
      <c r="T531" s="10">
        <v>1.3042</v>
      </c>
      <c r="U531" s="10">
        <v>1.6254999999999999</v>
      </c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3:50" x14ac:dyDescent="0.2">
      <c r="C532" s="18">
        <f t="shared" si="17"/>
        <v>528</v>
      </c>
      <c r="D532" t="e">
        <f t="shared" ca="1" si="16"/>
        <v>#NAME?</v>
      </c>
      <c r="I532">
        <v>528</v>
      </c>
      <c r="J532">
        <v>0.39125000000000004</v>
      </c>
      <c r="K532" s="10">
        <v>0.48871999999999999</v>
      </c>
      <c r="L532" s="10">
        <v>0.80359999999999998</v>
      </c>
      <c r="M532" s="10">
        <v>0.97719999999999996</v>
      </c>
      <c r="N532" s="10">
        <v>0.59523199999999998</v>
      </c>
      <c r="O532" s="10">
        <v>0.59723999999999999</v>
      </c>
      <c r="P532" s="10">
        <v>0.98316000000000003</v>
      </c>
      <c r="Q532" s="10">
        <v>1.25308</v>
      </c>
      <c r="R532" s="10">
        <v>0.6764</v>
      </c>
      <c r="S532" s="10">
        <v>0.78395999999999999</v>
      </c>
      <c r="T532" s="10">
        <v>1.3088</v>
      </c>
      <c r="U532" s="10">
        <v>1.6319999999999999</v>
      </c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3:50" x14ac:dyDescent="0.2">
      <c r="C533" s="18">
        <f t="shared" si="17"/>
        <v>529</v>
      </c>
      <c r="D533" t="e">
        <f t="shared" ca="1" si="16"/>
        <v>#NAME?</v>
      </c>
      <c r="I533">
        <v>529</v>
      </c>
      <c r="J533">
        <v>0.39445312500000002</v>
      </c>
      <c r="K533" s="10">
        <v>0.49070999999999998</v>
      </c>
      <c r="L533" s="10">
        <v>0.80604999999999993</v>
      </c>
      <c r="M533" s="10">
        <v>0.98085</v>
      </c>
      <c r="N533" s="10">
        <v>0.598576</v>
      </c>
      <c r="O533" s="10">
        <v>0.59957000000000005</v>
      </c>
      <c r="P533" s="10">
        <v>0.98638000000000003</v>
      </c>
      <c r="Q533" s="10">
        <v>1.2579400000000001</v>
      </c>
      <c r="R533" s="10">
        <v>0.68019999999999992</v>
      </c>
      <c r="S533" s="10">
        <v>0.7870299999999999</v>
      </c>
      <c r="T533" s="10">
        <v>1.3133999999999999</v>
      </c>
      <c r="U533" s="10">
        <v>1.6385000000000001</v>
      </c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3:50" x14ac:dyDescent="0.2">
      <c r="C534" s="18">
        <f t="shared" si="17"/>
        <v>530</v>
      </c>
      <c r="D534" t="e">
        <f t="shared" ca="1" si="16"/>
        <v>#NAME?</v>
      </c>
      <c r="I534">
        <v>530</v>
      </c>
      <c r="J534">
        <v>0.39765625000000004</v>
      </c>
      <c r="K534" s="10">
        <v>0.49270000000000003</v>
      </c>
      <c r="L534" s="10">
        <v>0.8085</v>
      </c>
      <c r="M534" s="10">
        <v>0.98450000000000004</v>
      </c>
      <c r="N534" s="10">
        <v>0.6019199999999999</v>
      </c>
      <c r="O534" s="10">
        <v>0.60189999999999999</v>
      </c>
      <c r="P534" s="10">
        <v>0.98960000000000004</v>
      </c>
      <c r="Q534" s="10">
        <v>1.2627999999999999</v>
      </c>
      <c r="R534" s="10">
        <v>0.68399999999999994</v>
      </c>
      <c r="S534" s="10">
        <v>0.79009999999999991</v>
      </c>
      <c r="T534" s="10">
        <v>1.3179999999999998</v>
      </c>
      <c r="U534" s="10">
        <v>1.645</v>
      </c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3:50" x14ac:dyDescent="0.2">
      <c r="C535" s="18">
        <f t="shared" si="17"/>
        <v>531</v>
      </c>
      <c r="D535" t="e">
        <f t="shared" ca="1" si="16"/>
        <v>#NAME?</v>
      </c>
      <c r="I535">
        <v>531</v>
      </c>
      <c r="J535">
        <v>0.40085937500000002</v>
      </c>
      <c r="K535" s="10">
        <v>0.49469000000000002</v>
      </c>
      <c r="L535" s="10">
        <v>0.81094999999999995</v>
      </c>
      <c r="M535" s="10">
        <v>0.98814999999999997</v>
      </c>
      <c r="N535" s="10">
        <v>0.60526399999999991</v>
      </c>
      <c r="O535" s="10">
        <v>0.60423000000000004</v>
      </c>
      <c r="P535" s="10">
        <v>0.99282000000000004</v>
      </c>
      <c r="Q535" s="10">
        <v>1.26766</v>
      </c>
      <c r="R535" s="10">
        <v>0.68779999999999997</v>
      </c>
      <c r="S535" s="10">
        <v>0.79316999999999993</v>
      </c>
      <c r="T535" s="10">
        <v>1.3226</v>
      </c>
      <c r="U535" s="10">
        <v>1.6515</v>
      </c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3:50" x14ac:dyDescent="0.2">
      <c r="C536" s="18">
        <f t="shared" si="17"/>
        <v>532</v>
      </c>
      <c r="D536" t="e">
        <f t="shared" ca="1" si="16"/>
        <v>#NAME?</v>
      </c>
      <c r="I536">
        <v>532</v>
      </c>
      <c r="J536">
        <v>0.40406249999999999</v>
      </c>
      <c r="K536" s="10">
        <v>0.49668000000000001</v>
      </c>
      <c r="L536" s="10">
        <v>0.81340000000000001</v>
      </c>
      <c r="M536" s="10">
        <v>0.99180000000000001</v>
      </c>
      <c r="N536" s="10">
        <v>0.60860799999999993</v>
      </c>
      <c r="O536" s="10">
        <v>0.60655999999999999</v>
      </c>
      <c r="P536" s="10">
        <v>0.99604000000000004</v>
      </c>
      <c r="Q536" s="10">
        <v>1.2725200000000001</v>
      </c>
      <c r="R536" s="10">
        <v>0.69159999999999999</v>
      </c>
      <c r="S536" s="10">
        <v>0.79623999999999995</v>
      </c>
      <c r="T536" s="10">
        <v>1.3271999999999999</v>
      </c>
      <c r="U536" s="10">
        <v>1.6579999999999999</v>
      </c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3:50" x14ac:dyDescent="0.2">
      <c r="C537" s="18">
        <f t="shared" si="17"/>
        <v>533</v>
      </c>
      <c r="D537" t="e">
        <f t="shared" ca="1" si="16"/>
        <v>#NAME?</v>
      </c>
      <c r="I537">
        <v>533</v>
      </c>
      <c r="J537">
        <v>0.40726562500000002</v>
      </c>
      <c r="K537" s="10">
        <v>0.49867</v>
      </c>
      <c r="L537" s="10">
        <v>0.81584999999999996</v>
      </c>
      <c r="M537" s="10">
        <v>0.99544999999999995</v>
      </c>
      <c r="N537" s="10">
        <v>0.61195199999999994</v>
      </c>
      <c r="O537" s="10">
        <v>0.60889000000000004</v>
      </c>
      <c r="P537" s="10">
        <v>0.99926000000000004</v>
      </c>
      <c r="Q537" s="10">
        <v>1.27738</v>
      </c>
      <c r="R537" s="10">
        <v>0.69539999999999991</v>
      </c>
      <c r="S537" s="10">
        <v>0.79930999999999996</v>
      </c>
      <c r="T537" s="10">
        <v>1.3317999999999999</v>
      </c>
      <c r="U537" s="10">
        <v>1.6645000000000001</v>
      </c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3:50" x14ac:dyDescent="0.2">
      <c r="C538" s="18">
        <f t="shared" si="17"/>
        <v>534</v>
      </c>
      <c r="D538" t="e">
        <f t="shared" ca="1" si="16"/>
        <v>#NAME?</v>
      </c>
      <c r="I538">
        <v>534</v>
      </c>
      <c r="J538">
        <v>0.41046874999999999</v>
      </c>
      <c r="K538" s="10">
        <v>0.50065999999999999</v>
      </c>
      <c r="L538" s="10">
        <v>0.81830000000000003</v>
      </c>
      <c r="M538" s="10">
        <v>0.99909999999999999</v>
      </c>
      <c r="N538" s="10">
        <v>0.61529599999999995</v>
      </c>
      <c r="O538" s="10">
        <v>0.61121999999999999</v>
      </c>
      <c r="P538" s="10">
        <v>1.00248</v>
      </c>
      <c r="Q538" s="10">
        <v>1.28224</v>
      </c>
      <c r="R538" s="10">
        <v>0.69919999999999993</v>
      </c>
      <c r="S538" s="10">
        <v>0.80237999999999998</v>
      </c>
      <c r="T538" s="10">
        <v>1.3364</v>
      </c>
      <c r="U538" s="10">
        <v>1.671</v>
      </c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3:50" x14ac:dyDescent="0.2">
      <c r="C539" s="18">
        <f t="shared" si="17"/>
        <v>535</v>
      </c>
      <c r="D539" t="e">
        <f t="shared" ca="1" si="16"/>
        <v>#NAME?</v>
      </c>
      <c r="I539">
        <v>535</v>
      </c>
      <c r="J539">
        <v>0.41367187500000002</v>
      </c>
      <c r="K539" s="10">
        <v>0.50265000000000004</v>
      </c>
      <c r="L539" s="10">
        <v>0.82074999999999998</v>
      </c>
      <c r="M539" s="10">
        <v>1.00275</v>
      </c>
      <c r="N539" s="10">
        <v>0.61863999999999997</v>
      </c>
      <c r="O539" s="10">
        <v>0.61355000000000004</v>
      </c>
      <c r="P539" s="10">
        <v>1.0057</v>
      </c>
      <c r="Q539" s="10">
        <v>1.2870999999999999</v>
      </c>
      <c r="R539" s="10">
        <v>0.70299999999999996</v>
      </c>
      <c r="S539" s="10">
        <v>0.80544999999999989</v>
      </c>
      <c r="T539" s="10">
        <v>1.341</v>
      </c>
      <c r="U539" s="10">
        <v>1.6775</v>
      </c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3:50" x14ac:dyDescent="0.2">
      <c r="C540" s="18">
        <f t="shared" si="17"/>
        <v>536</v>
      </c>
      <c r="D540" t="e">
        <f t="shared" ca="1" si="16"/>
        <v>#NAME?</v>
      </c>
      <c r="I540">
        <v>536</v>
      </c>
      <c r="J540">
        <v>0.416875</v>
      </c>
      <c r="K540" s="10">
        <v>0.50463999999999998</v>
      </c>
      <c r="L540" s="10">
        <v>0.82319999999999993</v>
      </c>
      <c r="M540" s="10">
        <v>1.0064</v>
      </c>
      <c r="N540" s="10">
        <v>0.62198399999999998</v>
      </c>
      <c r="O540" s="10">
        <v>0.61587999999999998</v>
      </c>
      <c r="P540" s="10">
        <v>1.00892</v>
      </c>
      <c r="Q540" s="10">
        <v>1.29196</v>
      </c>
      <c r="R540" s="10">
        <v>0.70679999999999998</v>
      </c>
      <c r="S540" s="10">
        <v>0.80851999999999991</v>
      </c>
      <c r="T540" s="10">
        <v>1.3455999999999999</v>
      </c>
      <c r="U540" s="10">
        <v>1.6839999999999999</v>
      </c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3:50" x14ac:dyDescent="0.2">
      <c r="C541" s="18">
        <f t="shared" si="17"/>
        <v>537</v>
      </c>
      <c r="D541" t="e">
        <f t="shared" ca="1" si="16"/>
        <v>#NAME?</v>
      </c>
      <c r="I541">
        <v>537</v>
      </c>
      <c r="J541">
        <v>0.42007812500000002</v>
      </c>
      <c r="K541" s="10">
        <v>0.50663000000000002</v>
      </c>
      <c r="L541" s="10">
        <v>0.82565</v>
      </c>
      <c r="M541" s="10">
        <v>1.0100499999999999</v>
      </c>
      <c r="N541" s="10">
        <v>0.62532799999999999</v>
      </c>
      <c r="O541" s="10">
        <v>0.61821000000000004</v>
      </c>
      <c r="P541" s="10">
        <v>1.01214</v>
      </c>
      <c r="Q541" s="10">
        <v>1.2968200000000001</v>
      </c>
      <c r="R541" s="10">
        <v>0.7105999999999999</v>
      </c>
      <c r="S541" s="10">
        <v>0.81158999999999992</v>
      </c>
      <c r="T541" s="10">
        <v>1.3501999999999998</v>
      </c>
      <c r="U541" s="10">
        <v>1.6905000000000001</v>
      </c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3:50" x14ac:dyDescent="0.2">
      <c r="C542" s="18">
        <f t="shared" si="17"/>
        <v>538</v>
      </c>
      <c r="D542" t="e">
        <f t="shared" ca="1" si="16"/>
        <v>#NAME?</v>
      </c>
      <c r="I542">
        <v>538</v>
      </c>
      <c r="J542">
        <v>0.42328125</v>
      </c>
      <c r="K542" s="10">
        <v>0.50861999999999996</v>
      </c>
      <c r="L542" s="10">
        <v>0.82809999999999995</v>
      </c>
      <c r="M542" s="10">
        <v>1.0137</v>
      </c>
      <c r="N542" s="10">
        <v>0.6286719999999999</v>
      </c>
      <c r="O542" s="10">
        <v>0.62053999999999998</v>
      </c>
      <c r="P542" s="10">
        <v>1.01536</v>
      </c>
      <c r="Q542" s="10">
        <v>1.3016799999999999</v>
      </c>
      <c r="R542" s="10">
        <v>0.71439999999999992</v>
      </c>
      <c r="S542" s="10">
        <v>0.81465999999999994</v>
      </c>
      <c r="T542" s="10">
        <v>1.3548</v>
      </c>
      <c r="U542" s="10">
        <v>1.6970000000000001</v>
      </c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3:50" x14ac:dyDescent="0.2">
      <c r="C543" s="18">
        <f t="shared" si="17"/>
        <v>539</v>
      </c>
      <c r="D543" t="e">
        <f t="shared" ca="1" si="16"/>
        <v>#NAME?</v>
      </c>
      <c r="I543">
        <v>539</v>
      </c>
      <c r="J543">
        <v>0.42648437500000003</v>
      </c>
      <c r="K543" s="10">
        <v>0.51061000000000001</v>
      </c>
      <c r="L543" s="10">
        <v>0.83055000000000001</v>
      </c>
      <c r="M543" s="10">
        <v>1.01735</v>
      </c>
      <c r="N543" s="10">
        <v>0.63201599999999991</v>
      </c>
      <c r="O543" s="10">
        <v>0.62287000000000003</v>
      </c>
      <c r="P543" s="10">
        <v>1.01858</v>
      </c>
      <c r="Q543" s="10">
        <v>1.30654</v>
      </c>
      <c r="R543" s="10">
        <v>0.71819999999999995</v>
      </c>
      <c r="S543" s="10">
        <v>0.81772999999999996</v>
      </c>
      <c r="T543" s="10">
        <v>1.3593999999999999</v>
      </c>
      <c r="U543" s="10">
        <v>1.7035</v>
      </c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3:50" x14ac:dyDescent="0.2">
      <c r="C544" s="18">
        <f t="shared" si="17"/>
        <v>540</v>
      </c>
      <c r="D544" t="e">
        <f t="shared" ca="1" si="16"/>
        <v>#NAME?</v>
      </c>
      <c r="I544">
        <v>540</v>
      </c>
      <c r="J544">
        <v>0.4296875</v>
      </c>
      <c r="K544" s="10">
        <v>0.51259999999999994</v>
      </c>
      <c r="L544" s="10">
        <v>0.83299999999999996</v>
      </c>
      <c r="M544" s="10">
        <v>1.0209999999999999</v>
      </c>
      <c r="N544" s="10">
        <v>0.63535999999999992</v>
      </c>
      <c r="O544" s="10">
        <v>0.62519999999999998</v>
      </c>
      <c r="P544" s="10">
        <v>1.0218</v>
      </c>
      <c r="Q544" s="10">
        <v>1.3113999999999999</v>
      </c>
      <c r="R544" s="10">
        <v>0.72199999999999998</v>
      </c>
      <c r="S544" s="10">
        <v>0.82079999999999997</v>
      </c>
      <c r="T544" s="10">
        <v>1.3639999999999999</v>
      </c>
      <c r="U544" s="10">
        <v>1.71</v>
      </c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3:50" x14ac:dyDescent="0.2">
      <c r="C545" s="18">
        <f t="shared" si="17"/>
        <v>541</v>
      </c>
      <c r="D545" t="e">
        <f t="shared" ca="1" si="16"/>
        <v>#NAME?</v>
      </c>
      <c r="I545">
        <v>541</v>
      </c>
      <c r="J545">
        <v>0.43289062500000003</v>
      </c>
      <c r="K545" s="10">
        <v>0.51458999999999999</v>
      </c>
      <c r="L545" s="10">
        <v>0.83545000000000003</v>
      </c>
      <c r="M545" s="10">
        <v>1.0246500000000001</v>
      </c>
      <c r="N545" s="10">
        <v>0.63870399999999994</v>
      </c>
      <c r="O545" s="10">
        <v>0.62753000000000003</v>
      </c>
      <c r="P545" s="10">
        <v>1.02502</v>
      </c>
      <c r="Q545" s="10">
        <v>1.31626</v>
      </c>
      <c r="R545" s="10">
        <v>0.7258</v>
      </c>
      <c r="S545" s="10">
        <v>0.82386999999999988</v>
      </c>
      <c r="T545" s="10">
        <v>1.3685999999999998</v>
      </c>
      <c r="U545" s="10">
        <v>1.7164999999999999</v>
      </c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3:50" x14ac:dyDescent="0.2">
      <c r="C546" s="18">
        <f t="shared" si="17"/>
        <v>542</v>
      </c>
      <c r="D546" t="e">
        <f t="shared" ca="1" si="16"/>
        <v>#NAME?</v>
      </c>
      <c r="I546">
        <v>542</v>
      </c>
      <c r="J546">
        <v>0.43609375</v>
      </c>
      <c r="K546" s="10">
        <v>0.51658000000000004</v>
      </c>
      <c r="L546" s="10">
        <v>0.83789999999999998</v>
      </c>
      <c r="M546" s="10">
        <v>1.0283</v>
      </c>
      <c r="N546" s="10">
        <v>0.64204799999999995</v>
      </c>
      <c r="O546" s="10">
        <v>0.62985999999999998</v>
      </c>
      <c r="P546" s="10">
        <v>1.02824</v>
      </c>
      <c r="Q546" s="10">
        <v>1.3211200000000001</v>
      </c>
      <c r="R546" s="10">
        <v>0.72959999999999992</v>
      </c>
      <c r="S546" s="10">
        <v>0.8269399999999999</v>
      </c>
      <c r="T546" s="10">
        <v>1.3732</v>
      </c>
      <c r="U546" s="10">
        <v>1.7230000000000001</v>
      </c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3:50" x14ac:dyDescent="0.2">
      <c r="C547" s="18">
        <f t="shared" si="17"/>
        <v>543</v>
      </c>
      <c r="D547" t="e">
        <f t="shared" ca="1" si="16"/>
        <v>#NAME?</v>
      </c>
      <c r="I547">
        <v>543</v>
      </c>
      <c r="J547">
        <v>0.43929687500000003</v>
      </c>
      <c r="K547" s="10">
        <v>0.51856999999999998</v>
      </c>
      <c r="L547" s="10">
        <v>0.84034999999999993</v>
      </c>
      <c r="M547" s="10">
        <v>1.0319499999999999</v>
      </c>
      <c r="N547" s="10">
        <v>0.64539199999999997</v>
      </c>
      <c r="O547" s="10">
        <v>0.63219000000000003</v>
      </c>
      <c r="P547" s="10">
        <v>1.03146</v>
      </c>
      <c r="Q547" s="10">
        <v>1.3259799999999999</v>
      </c>
      <c r="R547" s="10">
        <v>0.73339999999999994</v>
      </c>
      <c r="S547" s="10">
        <v>0.83000999999999991</v>
      </c>
      <c r="T547" s="10">
        <v>1.3777999999999999</v>
      </c>
      <c r="U547" s="10">
        <v>1.7295</v>
      </c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3:50" x14ac:dyDescent="0.2">
      <c r="C548" s="18">
        <f t="shared" si="17"/>
        <v>544</v>
      </c>
      <c r="D548" t="e">
        <f t="shared" ca="1" si="16"/>
        <v>#NAME?</v>
      </c>
      <c r="I548">
        <v>544</v>
      </c>
      <c r="J548">
        <v>0.4425</v>
      </c>
      <c r="K548" s="10">
        <v>0.52056000000000002</v>
      </c>
      <c r="L548" s="10">
        <v>0.84279999999999999</v>
      </c>
      <c r="M548" s="10">
        <v>1.0356000000000001</v>
      </c>
      <c r="N548" s="10">
        <v>0.64873599999999998</v>
      </c>
      <c r="O548" s="10">
        <v>0.63451999999999997</v>
      </c>
      <c r="P548" s="10">
        <v>1.03468</v>
      </c>
      <c r="Q548" s="10">
        <v>1.33084</v>
      </c>
      <c r="R548" s="10">
        <v>0.73719999999999997</v>
      </c>
      <c r="S548" s="10">
        <v>0.83307999999999993</v>
      </c>
      <c r="T548" s="10">
        <v>1.3823999999999999</v>
      </c>
      <c r="U548" s="10">
        <v>1.736</v>
      </c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3:50" x14ac:dyDescent="0.2">
      <c r="C549" s="18">
        <f t="shared" si="17"/>
        <v>545</v>
      </c>
      <c r="D549" t="e">
        <f t="shared" ca="1" si="16"/>
        <v>#NAME?</v>
      </c>
      <c r="I549">
        <v>545</v>
      </c>
      <c r="J549">
        <v>0.44570312500000003</v>
      </c>
      <c r="K549" s="10">
        <v>0.52254999999999996</v>
      </c>
      <c r="L549" s="10">
        <v>0.84524999999999995</v>
      </c>
      <c r="M549" s="10">
        <v>1.03925</v>
      </c>
      <c r="N549" s="10">
        <v>0.65207999999999999</v>
      </c>
      <c r="O549" s="10">
        <v>0.63685000000000003</v>
      </c>
      <c r="P549" s="10">
        <v>1.0379</v>
      </c>
      <c r="Q549" s="10">
        <v>1.3356999999999999</v>
      </c>
      <c r="R549" s="10">
        <v>0.74099999999999999</v>
      </c>
      <c r="S549" s="10">
        <v>0.83614999999999995</v>
      </c>
      <c r="T549" s="10">
        <v>1.387</v>
      </c>
      <c r="U549" s="10">
        <v>1.7424999999999999</v>
      </c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3:50" x14ac:dyDescent="0.2">
      <c r="C550" s="18">
        <f t="shared" si="17"/>
        <v>546</v>
      </c>
      <c r="D550" t="e">
        <f t="shared" ca="1" si="16"/>
        <v>#NAME?</v>
      </c>
      <c r="I550">
        <v>546</v>
      </c>
      <c r="J550">
        <v>0.44890625000000001</v>
      </c>
      <c r="K550" s="10">
        <v>0.52454000000000001</v>
      </c>
      <c r="L550" s="10">
        <v>0.84770000000000001</v>
      </c>
      <c r="M550" s="10">
        <v>1.0428999999999999</v>
      </c>
      <c r="N550" s="10">
        <v>0.6554239999999999</v>
      </c>
      <c r="O550" s="10">
        <v>0.63917999999999997</v>
      </c>
      <c r="P550" s="10">
        <v>1.04112</v>
      </c>
      <c r="Q550" s="10">
        <v>1.34056</v>
      </c>
      <c r="R550" s="10">
        <v>0.74479999999999991</v>
      </c>
      <c r="S550" s="10">
        <v>0.83921999999999997</v>
      </c>
      <c r="T550" s="10">
        <v>1.3915999999999999</v>
      </c>
      <c r="U550" s="10">
        <v>1.7490000000000001</v>
      </c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3:50" x14ac:dyDescent="0.2">
      <c r="C551" s="18">
        <f t="shared" si="17"/>
        <v>547</v>
      </c>
      <c r="D551" t="e">
        <f t="shared" ca="1" si="16"/>
        <v>#NAME?</v>
      </c>
      <c r="I551">
        <v>547</v>
      </c>
      <c r="J551">
        <v>0.45210937500000004</v>
      </c>
      <c r="K551" s="10">
        <v>0.52653000000000005</v>
      </c>
      <c r="L551" s="10">
        <v>0.85014999999999996</v>
      </c>
      <c r="M551" s="10">
        <v>1.0465500000000001</v>
      </c>
      <c r="N551" s="10">
        <v>0.65876799999999991</v>
      </c>
      <c r="O551" s="10">
        <v>0.64151000000000002</v>
      </c>
      <c r="P551" s="10">
        <v>1.04434</v>
      </c>
      <c r="Q551" s="10">
        <v>1.3454200000000001</v>
      </c>
      <c r="R551" s="10">
        <v>0.74859999999999993</v>
      </c>
      <c r="S551" s="10">
        <v>0.84228999999999987</v>
      </c>
      <c r="T551" s="10">
        <v>1.3961999999999999</v>
      </c>
      <c r="U551" s="10">
        <v>1.7555000000000001</v>
      </c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3:50" x14ac:dyDescent="0.2">
      <c r="C552" s="18">
        <f t="shared" si="17"/>
        <v>548</v>
      </c>
      <c r="D552" t="e">
        <f t="shared" ca="1" si="16"/>
        <v>#NAME?</v>
      </c>
      <c r="I552">
        <v>548</v>
      </c>
      <c r="J552">
        <v>0.45531250000000001</v>
      </c>
      <c r="K552" s="10">
        <v>0.52851999999999999</v>
      </c>
      <c r="L552" s="10">
        <v>0.85260000000000002</v>
      </c>
      <c r="M552" s="10">
        <v>1.0502</v>
      </c>
      <c r="N552" s="10">
        <v>0.66211199999999992</v>
      </c>
      <c r="O552" s="10">
        <v>0.64383999999999997</v>
      </c>
      <c r="P552" s="10">
        <v>1.04756</v>
      </c>
      <c r="Q552" s="10">
        <v>1.3502799999999999</v>
      </c>
      <c r="R552" s="10">
        <v>0.75239999999999996</v>
      </c>
      <c r="S552" s="10">
        <v>0.84535999999999989</v>
      </c>
      <c r="T552" s="10">
        <v>1.4007999999999998</v>
      </c>
      <c r="U552" s="10">
        <v>1.762</v>
      </c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3:50" x14ac:dyDescent="0.2">
      <c r="C553" s="18">
        <f t="shared" si="17"/>
        <v>549</v>
      </c>
      <c r="D553" t="e">
        <f t="shared" ca="1" si="16"/>
        <v>#NAME?</v>
      </c>
      <c r="I553">
        <v>549</v>
      </c>
      <c r="J553">
        <v>0.45851562499999998</v>
      </c>
      <c r="K553" s="10">
        <v>0.53051000000000004</v>
      </c>
      <c r="L553" s="10">
        <v>0.85504999999999998</v>
      </c>
      <c r="M553" s="10">
        <v>1.05385</v>
      </c>
      <c r="N553" s="10">
        <v>0.66545599999999994</v>
      </c>
      <c r="O553" s="10">
        <v>0.64617000000000002</v>
      </c>
      <c r="P553" s="10">
        <v>1.05078</v>
      </c>
      <c r="Q553" s="10">
        <v>1.35514</v>
      </c>
      <c r="R553" s="10">
        <v>0.75619999999999998</v>
      </c>
      <c r="S553" s="10">
        <v>0.84842999999999991</v>
      </c>
      <c r="T553" s="10">
        <v>1.4054</v>
      </c>
      <c r="U553" s="10">
        <v>1.7685</v>
      </c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3:50" x14ac:dyDescent="0.2">
      <c r="C554" s="18">
        <f t="shared" si="17"/>
        <v>550</v>
      </c>
      <c r="D554" t="e">
        <f t="shared" ca="1" si="16"/>
        <v>#NAME?</v>
      </c>
      <c r="I554">
        <v>550</v>
      </c>
      <c r="J554">
        <v>0.46171875000000001</v>
      </c>
      <c r="K554" s="10">
        <v>0.53249999999999997</v>
      </c>
      <c r="L554" s="10">
        <v>0.85749999999999993</v>
      </c>
      <c r="M554" s="10">
        <v>1.0575000000000001</v>
      </c>
      <c r="N554" s="10">
        <v>0.66879999999999995</v>
      </c>
      <c r="O554" s="10">
        <v>0.64850000000000008</v>
      </c>
      <c r="P554" s="10">
        <v>1.054</v>
      </c>
      <c r="Q554" s="10">
        <v>1.3599999999999999</v>
      </c>
      <c r="R554" s="10">
        <v>0.76</v>
      </c>
      <c r="S554" s="10">
        <v>0.85149999999999992</v>
      </c>
      <c r="T554" s="10">
        <v>1.41</v>
      </c>
      <c r="U554" s="10">
        <v>1.7749999999999999</v>
      </c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3:50" x14ac:dyDescent="0.2">
      <c r="C555" s="18">
        <f t="shared" si="17"/>
        <v>551</v>
      </c>
      <c r="D555" t="e">
        <f t="shared" ca="1" si="16"/>
        <v>#NAME?</v>
      </c>
      <c r="I555">
        <v>551</v>
      </c>
      <c r="J555">
        <v>0.46492187499999998</v>
      </c>
      <c r="K555" s="10">
        <v>0.53449000000000002</v>
      </c>
      <c r="L555" s="10">
        <v>0.85994999999999999</v>
      </c>
      <c r="M555" s="10">
        <v>1.06115</v>
      </c>
      <c r="N555" s="10">
        <v>0.67214399999999996</v>
      </c>
      <c r="O555" s="10">
        <v>0.65083000000000002</v>
      </c>
      <c r="P555" s="10">
        <v>1.05722</v>
      </c>
      <c r="Q555" s="10">
        <v>1.36486</v>
      </c>
      <c r="R555" s="10">
        <v>0.76379999999999992</v>
      </c>
      <c r="S555" s="10">
        <v>0.85456999999999994</v>
      </c>
      <c r="T555" s="10">
        <v>1.4145999999999999</v>
      </c>
      <c r="U555" s="10">
        <v>1.7815000000000001</v>
      </c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3:50" x14ac:dyDescent="0.2">
      <c r="C556" s="18">
        <f t="shared" si="17"/>
        <v>552</v>
      </c>
      <c r="D556" t="e">
        <f t="shared" ca="1" si="16"/>
        <v>#NAME?</v>
      </c>
      <c r="I556">
        <v>552</v>
      </c>
      <c r="J556">
        <v>0.46812500000000001</v>
      </c>
      <c r="K556" s="10">
        <v>0.53647999999999996</v>
      </c>
      <c r="L556" s="10">
        <v>0.86239999999999994</v>
      </c>
      <c r="M556" s="10">
        <v>1.0648</v>
      </c>
      <c r="N556" s="10">
        <v>0.67548799999999998</v>
      </c>
      <c r="O556" s="10">
        <v>0.65316000000000007</v>
      </c>
      <c r="P556" s="10">
        <v>1.06044</v>
      </c>
      <c r="Q556" s="10">
        <v>1.36972</v>
      </c>
      <c r="R556" s="10">
        <v>0.76759999999999995</v>
      </c>
      <c r="S556" s="10">
        <v>0.85763999999999996</v>
      </c>
      <c r="T556" s="10">
        <v>1.4192</v>
      </c>
      <c r="U556" s="10">
        <v>1.788</v>
      </c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3:50" x14ac:dyDescent="0.2">
      <c r="C557" s="18">
        <f t="shared" si="17"/>
        <v>553</v>
      </c>
      <c r="D557" t="e">
        <f t="shared" ca="1" si="16"/>
        <v>#NAME?</v>
      </c>
      <c r="I557">
        <v>553</v>
      </c>
      <c r="J557">
        <v>0.47132812499999999</v>
      </c>
      <c r="K557" s="10">
        <v>0.53847</v>
      </c>
      <c r="L557" s="10">
        <v>0.86485000000000001</v>
      </c>
      <c r="M557" s="10">
        <v>1.0684499999999999</v>
      </c>
      <c r="N557" s="10">
        <v>0.67883199999999999</v>
      </c>
      <c r="O557" s="10">
        <v>0.65549000000000002</v>
      </c>
      <c r="P557" s="10">
        <v>1.06366</v>
      </c>
      <c r="Q557" s="10">
        <v>1.3745799999999999</v>
      </c>
      <c r="R557" s="10">
        <v>0.77139999999999997</v>
      </c>
      <c r="S557" s="10">
        <v>0.86070999999999998</v>
      </c>
      <c r="T557" s="10">
        <v>1.4238</v>
      </c>
      <c r="U557" s="10">
        <v>1.7945</v>
      </c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3:50" x14ac:dyDescent="0.2">
      <c r="C558" s="18">
        <f t="shared" si="17"/>
        <v>554</v>
      </c>
      <c r="D558" t="e">
        <f t="shared" ca="1" si="16"/>
        <v>#NAME?</v>
      </c>
      <c r="I558">
        <v>554</v>
      </c>
      <c r="J558">
        <v>0.47453125000000002</v>
      </c>
      <c r="K558" s="10">
        <v>0.54046000000000005</v>
      </c>
      <c r="L558" s="10">
        <v>0.86729999999999996</v>
      </c>
      <c r="M558" s="10">
        <v>1.0721000000000001</v>
      </c>
      <c r="N558" s="10">
        <v>0.682176</v>
      </c>
      <c r="O558" s="10">
        <v>0.65782000000000007</v>
      </c>
      <c r="P558" s="10">
        <v>1.0668800000000001</v>
      </c>
      <c r="Q558" s="10">
        <v>1.37944</v>
      </c>
      <c r="R558" s="10">
        <v>0.7752</v>
      </c>
      <c r="S558" s="10">
        <v>0.86377999999999988</v>
      </c>
      <c r="T558" s="10">
        <v>1.4283999999999999</v>
      </c>
      <c r="U558" s="10">
        <v>1.8009999999999999</v>
      </c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3:50" x14ac:dyDescent="0.2">
      <c r="C559" s="18">
        <f t="shared" si="17"/>
        <v>555</v>
      </c>
      <c r="D559" t="e">
        <f t="shared" ca="1" si="16"/>
        <v>#NAME?</v>
      </c>
      <c r="I559">
        <v>555</v>
      </c>
      <c r="J559">
        <v>0.47773437499999999</v>
      </c>
      <c r="K559" s="10">
        <v>0.54244999999999999</v>
      </c>
      <c r="L559" s="10">
        <v>0.86975000000000002</v>
      </c>
      <c r="M559" s="10">
        <v>1.07575</v>
      </c>
      <c r="N559" s="10">
        <v>0.68551999999999991</v>
      </c>
      <c r="O559" s="10">
        <v>0.66015000000000001</v>
      </c>
      <c r="P559" s="10">
        <v>1.0701000000000001</v>
      </c>
      <c r="Q559" s="10">
        <v>1.3843000000000001</v>
      </c>
      <c r="R559" s="10">
        <v>0.77899999999999991</v>
      </c>
      <c r="S559" s="10">
        <v>0.8668499999999999</v>
      </c>
      <c r="T559" s="10">
        <v>1.4329999999999998</v>
      </c>
      <c r="U559" s="10">
        <v>1.8075000000000001</v>
      </c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3:50" x14ac:dyDescent="0.2">
      <c r="C560" s="18">
        <f t="shared" si="17"/>
        <v>556</v>
      </c>
      <c r="D560" t="e">
        <f t="shared" ca="1" si="16"/>
        <v>#NAME?</v>
      </c>
      <c r="I560">
        <v>556</v>
      </c>
      <c r="J560">
        <v>0.48093750000000002</v>
      </c>
      <c r="K560" s="10">
        <v>0.54444000000000004</v>
      </c>
      <c r="L560" s="10">
        <v>0.87219999999999998</v>
      </c>
      <c r="M560" s="10">
        <v>1.0793999999999999</v>
      </c>
      <c r="N560" s="10">
        <v>0.68886399999999992</v>
      </c>
      <c r="O560" s="10">
        <v>0.66248000000000007</v>
      </c>
      <c r="P560" s="10">
        <v>1.0733200000000001</v>
      </c>
      <c r="Q560" s="10">
        <v>1.38916</v>
      </c>
      <c r="R560" s="10">
        <v>0.78279999999999994</v>
      </c>
      <c r="S560" s="10">
        <v>0.86991999999999992</v>
      </c>
      <c r="T560" s="10">
        <v>1.4376</v>
      </c>
      <c r="U560" s="10">
        <v>1.8140000000000001</v>
      </c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3:50" x14ac:dyDescent="0.2">
      <c r="C561" s="18">
        <f t="shared" si="17"/>
        <v>557</v>
      </c>
      <c r="D561" t="e">
        <f t="shared" ca="1" si="16"/>
        <v>#NAME?</v>
      </c>
      <c r="I561">
        <v>557</v>
      </c>
      <c r="J561">
        <v>0.48414062499999999</v>
      </c>
      <c r="K561" s="10">
        <v>0.54642999999999997</v>
      </c>
      <c r="L561" s="10">
        <v>0.87465000000000004</v>
      </c>
      <c r="M561" s="10">
        <v>1.0830500000000001</v>
      </c>
      <c r="N561" s="10">
        <v>0.69220799999999993</v>
      </c>
      <c r="O561" s="10">
        <v>0.66481000000000001</v>
      </c>
      <c r="P561" s="10">
        <v>1.0765400000000001</v>
      </c>
      <c r="Q561" s="10">
        <v>1.39402</v>
      </c>
      <c r="R561" s="10">
        <v>0.78659999999999997</v>
      </c>
      <c r="S561" s="10">
        <v>0.87298999999999993</v>
      </c>
      <c r="T561" s="10">
        <v>1.4421999999999999</v>
      </c>
      <c r="U561" s="10">
        <v>1.8205</v>
      </c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3:50" x14ac:dyDescent="0.2">
      <c r="C562" s="18">
        <f t="shared" si="17"/>
        <v>558</v>
      </c>
      <c r="D562" t="e">
        <f t="shared" ca="1" si="16"/>
        <v>#NAME?</v>
      </c>
      <c r="I562">
        <v>558</v>
      </c>
      <c r="J562">
        <v>0.48734375000000002</v>
      </c>
      <c r="K562" s="10">
        <v>0.54842000000000002</v>
      </c>
      <c r="L562" s="10">
        <v>0.87709999999999999</v>
      </c>
      <c r="M562" s="10">
        <v>1.0867</v>
      </c>
      <c r="N562" s="10">
        <v>0.69555199999999995</v>
      </c>
      <c r="O562" s="10">
        <v>0.66714000000000007</v>
      </c>
      <c r="P562" s="10">
        <v>1.0797600000000001</v>
      </c>
      <c r="Q562" s="10">
        <v>1.3988799999999999</v>
      </c>
      <c r="R562" s="10">
        <v>0.79039999999999999</v>
      </c>
      <c r="S562" s="10">
        <v>0.87605999999999995</v>
      </c>
      <c r="T562" s="10">
        <v>1.4467999999999999</v>
      </c>
      <c r="U562" s="10">
        <v>1.827</v>
      </c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3:50" x14ac:dyDescent="0.2">
      <c r="C563" s="18">
        <f t="shared" si="17"/>
        <v>559</v>
      </c>
      <c r="D563" t="e">
        <f t="shared" ca="1" si="16"/>
        <v>#NAME?</v>
      </c>
      <c r="I563">
        <v>559</v>
      </c>
      <c r="J563">
        <v>0.49054687499999999</v>
      </c>
      <c r="K563" s="10">
        <v>0.55040999999999995</v>
      </c>
      <c r="L563" s="10">
        <v>0.87954999999999994</v>
      </c>
      <c r="M563" s="10">
        <v>1.0903499999999999</v>
      </c>
      <c r="N563" s="10">
        <v>0.69889599999999996</v>
      </c>
      <c r="O563" s="10">
        <v>0.66947000000000001</v>
      </c>
      <c r="P563" s="10">
        <v>1.0829800000000001</v>
      </c>
      <c r="Q563" s="10">
        <v>1.40374</v>
      </c>
      <c r="R563" s="10">
        <v>0.79419999999999991</v>
      </c>
      <c r="S563" s="10">
        <v>0.87912999999999997</v>
      </c>
      <c r="T563" s="10">
        <v>1.4514</v>
      </c>
      <c r="U563" s="10">
        <v>1.8335000000000001</v>
      </c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3:50" x14ac:dyDescent="0.2">
      <c r="C564" s="18">
        <f t="shared" si="17"/>
        <v>560</v>
      </c>
      <c r="D564" t="e">
        <f t="shared" ca="1" si="16"/>
        <v>#NAME?</v>
      </c>
      <c r="I564">
        <v>560</v>
      </c>
      <c r="J564">
        <v>0.49375000000000002</v>
      </c>
      <c r="K564" s="10">
        <v>0.5524</v>
      </c>
      <c r="L564" s="10">
        <v>0.88200000000000001</v>
      </c>
      <c r="M564" s="10">
        <v>1.0940000000000001</v>
      </c>
      <c r="N564" s="10">
        <v>0.70223999999999998</v>
      </c>
      <c r="O564" s="10">
        <v>0.67180000000000006</v>
      </c>
      <c r="P564" s="10">
        <v>1.0862000000000001</v>
      </c>
      <c r="Q564" s="10">
        <v>1.4086000000000001</v>
      </c>
      <c r="R564" s="10">
        <v>0.79799999999999993</v>
      </c>
      <c r="S564" s="10">
        <v>0.88219999999999987</v>
      </c>
      <c r="T564" s="10">
        <v>1.456</v>
      </c>
      <c r="U564" s="10">
        <v>1.84</v>
      </c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3:50" x14ac:dyDescent="0.2">
      <c r="C565" s="18">
        <f t="shared" si="17"/>
        <v>561</v>
      </c>
      <c r="D565" t="e">
        <f t="shared" ca="1" si="16"/>
        <v>#NAME?</v>
      </c>
      <c r="I565">
        <v>561</v>
      </c>
      <c r="J565">
        <v>0.496953125</v>
      </c>
      <c r="K565" s="10">
        <v>0.55439000000000005</v>
      </c>
      <c r="L565" s="10">
        <v>0.88444999999999996</v>
      </c>
      <c r="M565" s="10">
        <v>1.09765</v>
      </c>
      <c r="N565" s="10">
        <v>0.70558399999999999</v>
      </c>
      <c r="O565" s="10">
        <v>0.67413000000000001</v>
      </c>
      <c r="P565" s="10">
        <v>1.0894200000000001</v>
      </c>
      <c r="Q565" s="10">
        <v>1.4134599999999999</v>
      </c>
      <c r="R565" s="10">
        <v>0.80179999999999996</v>
      </c>
      <c r="S565" s="10">
        <v>0.88526999999999989</v>
      </c>
      <c r="T565" s="10">
        <v>1.4605999999999999</v>
      </c>
      <c r="U565" s="10">
        <v>1.8465</v>
      </c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3:50" x14ac:dyDescent="0.2">
      <c r="C566" s="18">
        <f t="shared" si="17"/>
        <v>562</v>
      </c>
      <c r="D566" t="e">
        <f t="shared" ca="1" si="16"/>
        <v>#NAME?</v>
      </c>
      <c r="I566">
        <v>562</v>
      </c>
      <c r="J566">
        <v>0.50015624999999997</v>
      </c>
      <c r="K566" s="10">
        <v>0.55637999999999999</v>
      </c>
      <c r="L566" s="10">
        <v>0.88690000000000002</v>
      </c>
      <c r="M566" s="10">
        <v>1.1012999999999999</v>
      </c>
      <c r="N566" s="10">
        <v>0.708928</v>
      </c>
      <c r="O566" s="10">
        <v>0.67646000000000006</v>
      </c>
      <c r="P566" s="10">
        <v>1.0926400000000001</v>
      </c>
      <c r="Q566" s="10">
        <v>1.41832</v>
      </c>
      <c r="R566" s="10">
        <v>0.80559999999999998</v>
      </c>
      <c r="S566" s="10">
        <v>0.88833999999999991</v>
      </c>
      <c r="T566" s="10">
        <v>1.4651999999999998</v>
      </c>
      <c r="U566" s="10">
        <v>1.853</v>
      </c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3:50" x14ac:dyDescent="0.2">
      <c r="C567" s="18">
        <f t="shared" si="17"/>
        <v>563</v>
      </c>
      <c r="D567" t="e">
        <f t="shared" ca="1" si="16"/>
        <v>#NAME?</v>
      </c>
      <c r="I567">
        <v>563</v>
      </c>
      <c r="J567">
        <v>0.50335937500000005</v>
      </c>
      <c r="K567" s="10">
        <v>0.55837000000000003</v>
      </c>
      <c r="L567" s="10">
        <v>0.88934999999999997</v>
      </c>
      <c r="M567" s="10">
        <v>1.1049500000000001</v>
      </c>
      <c r="N567" s="10">
        <v>0.71227199999999991</v>
      </c>
      <c r="O567" s="10">
        <v>0.67879</v>
      </c>
      <c r="P567" s="10">
        <v>1.0958600000000001</v>
      </c>
      <c r="Q567" s="10">
        <v>1.4231799999999999</v>
      </c>
      <c r="R567" s="10">
        <v>0.80940000000000001</v>
      </c>
      <c r="S567" s="10">
        <v>0.89140999999999992</v>
      </c>
      <c r="T567" s="10">
        <v>1.4698</v>
      </c>
      <c r="U567" s="10">
        <v>1.8594999999999999</v>
      </c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3:50" x14ac:dyDescent="0.2">
      <c r="C568" s="18">
        <f t="shared" si="17"/>
        <v>564</v>
      </c>
      <c r="D568" t="e">
        <f t="shared" ca="1" si="16"/>
        <v>#NAME?</v>
      </c>
      <c r="I568">
        <v>564</v>
      </c>
      <c r="J568">
        <v>0.50656250000000003</v>
      </c>
      <c r="K568" s="10">
        <v>0.56035999999999997</v>
      </c>
      <c r="L568" s="10">
        <v>0.89180000000000004</v>
      </c>
      <c r="M568" s="10">
        <v>1.1086</v>
      </c>
      <c r="N568" s="10">
        <v>0.71561599999999992</v>
      </c>
      <c r="O568" s="10">
        <v>0.68112000000000006</v>
      </c>
      <c r="P568" s="10">
        <v>1.0990800000000001</v>
      </c>
      <c r="Q568" s="10">
        <v>1.42804</v>
      </c>
      <c r="R568" s="10">
        <v>0.81319999999999992</v>
      </c>
      <c r="S568" s="10">
        <v>0.89447999999999994</v>
      </c>
      <c r="T568" s="10">
        <v>1.4743999999999999</v>
      </c>
      <c r="U568" s="10">
        <v>1.8660000000000001</v>
      </c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3:50" x14ac:dyDescent="0.2">
      <c r="C569" s="18">
        <f t="shared" si="17"/>
        <v>565</v>
      </c>
      <c r="D569" t="e">
        <f t="shared" ca="1" si="16"/>
        <v>#NAME?</v>
      </c>
      <c r="I569">
        <v>565</v>
      </c>
      <c r="J569">
        <v>0.509765625</v>
      </c>
      <c r="K569" s="10">
        <v>0.56235000000000002</v>
      </c>
      <c r="L569" s="10">
        <v>0.89424999999999999</v>
      </c>
      <c r="M569" s="10">
        <v>1.11225</v>
      </c>
      <c r="N569" s="10">
        <v>0.71895999999999993</v>
      </c>
      <c r="O569" s="10">
        <v>0.68345</v>
      </c>
      <c r="P569" s="10">
        <v>1.1023000000000001</v>
      </c>
      <c r="Q569" s="10">
        <v>1.4329000000000001</v>
      </c>
      <c r="R569" s="10">
        <v>0.81699999999999995</v>
      </c>
      <c r="S569" s="10">
        <v>0.89754999999999996</v>
      </c>
      <c r="T569" s="10">
        <v>1.4789999999999999</v>
      </c>
      <c r="U569" s="10">
        <v>1.8725000000000001</v>
      </c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3:50" x14ac:dyDescent="0.2">
      <c r="C570" s="18">
        <f t="shared" si="17"/>
        <v>566</v>
      </c>
      <c r="D570" t="e">
        <f t="shared" ca="1" si="16"/>
        <v>#NAME?</v>
      </c>
      <c r="I570">
        <v>566</v>
      </c>
      <c r="J570">
        <v>0.51296874999999997</v>
      </c>
      <c r="K570" s="10">
        <v>0.56433999999999995</v>
      </c>
      <c r="L570" s="10">
        <v>0.89669999999999994</v>
      </c>
      <c r="M570" s="10">
        <v>1.1158999999999999</v>
      </c>
      <c r="N570" s="10">
        <v>0.72230399999999995</v>
      </c>
      <c r="O570" s="10">
        <v>0.68578000000000006</v>
      </c>
      <c r="P570" s="10">
        <v>1.1055200000000001</v>
      </c>
      <c r="Q570" s="10">
        <v>1.4377599999999999</v>
      </c>
      <c r="R570" s="10">
        <v>0.82079999999999997</v>
      </c>
      <c r="S570" s="10">
        <v>0.90061999999999987</v>
      </c>
      <c r="T570" s="10">
        <v>1.4835999999999998</v>
      </c>
      <c r="U570" s="10">
        <v>1.879</v>
      </c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3:50" x14ac:dyDescent="0.2">
      <c r="C571" s="18">
        <f t="shared" si="17"/>
        <v>567</v>
      </c>
      <c r="D571" t="e">
        <f t="shared" ca="1" si="16"/>
        <v>#NAME?</v>
      </c>
      <c r="I571">
        <v>567</v>
      </c>
      <c r="J571">
        <v>0.51617187499999995</v>
      </c>
      <c r="K571" s="10">
        <v>0.56633</v>
      </c>
      <c r="L571" s="10">
        <v>0.89915</v>
      </c>
      <c r="M571" s="10">
        <v>1.11955</v>
      </c>
      <c r="N571" s="10">
        <v>0.72564799999999996</v>
      </c>
      <c r="O571" s="10">
        <v>0.68811</v>
      </c>
      <c r="P571" s="10">
        <v>1.1087400000000001</v>
      </c>
      <c r="Q571" s="10">
        <v>1.44262</v>
      </c>
      <c r="R571" s="10">
        <v>0.8246</v>
      </c>
      <c r="S571" s="10">
        <v>0.90368999999999988</v>
      </c>
      <c r="T571" s="10">
        <v>1.4882</v>
      </c>
      <c r="U571" s="10">
        <v>1.8855</v>
      </c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3:50" x14ac:dyDescent="0.2">
      <c r="C572" s="18">
        <f t="shared" si="17"/>
        <v>568</v>
      </c>
      <c r="D572" t="e">
        <f t="shared" ca="1" si="16"/>
        <v>#NAME?</v>
      </c>
      <c r="I572">
        <v>568</v>
      </c>
      <c r="J572">
        <v>0.51937500000000003</v>
      </c>
      <c r="K572" s="10">
        <v>0.56832000000000005</v>
      </c>
      <c r="L572" s="10">
        <v>0.90159999999999996</v>
      </c>
      <c r="M572" s="10">
        <v>1.1232</v>
      </c>
      <c r="N572" s="10">
        <v>0.72899199999999997</v>
      </c>
      <c r="O572" s="10">
        <v>0.69044000000000005</v>
      </c>
      <c r="P572" s="10">
        <v>1.1119600000000001</v>
      </c>
      <c r="Q572" s="10">
        <v>1.4474799999999999</v>
      </c>
      <c r="R572" s="10">
        <v>0.82839999999999991</v>
      </c>
      <c r="S572" s="10">
        <v>0.9067599999999999</v>
      </c>
      <c r="T572" s="10">
        <v>1.4927999999999999</v>
      </c>
      <c r="U572" s="10">
        <v>1.8920000000000001</v>
      </c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3:50" x14ac:dyDescent="0.2">
      <c r="C573" s="18">
        <f t="shared" si="17"/>
        <v>569</v>
      </c>
      <c r="D573" t="e">
        <f t="shared" ca="1" si="16"/>
        <v>#NAME?</v>
      </c>
      <c r="I573">
        <v>569</v>
      </c>
      <c r="J573">
        <v>0.522578125</v>
      </c>
      <c r="K573" s="10">
        <v>0.57030999999999998</v>
      </c>
      <c r="L573" s="10">
        <v>0.90405000000000002</v>
      </c>
      <c r="M573" s="10">
        <v>1.1268499999999999</v>
      </c>
      <c r="N573" s="10">
        <v>0.73233599999999999</v>
      </c>
      <c r="O573" s="10">
        <v>0.69277</v>
      </c>
      <c r="P573" s="10">
        <v>1.1151800000000001</v>
      </c>
      <c r="Q573" s="10">
        <v>1.45234</v>
      </c>
      <c r="R573" s="10">
        <v>0.83219999999999994</v>
      </c>
      <c r="S573" s="10">
        <v>0.90982999999999992</v>
      </c>
      <c r="T573" s="10">
        <v>1.4973999999999998</v>
      </c>
      <c r="U573" s="10">
        <v>1.8985000000000001</v>
      </c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3:50" x14ac:dyDescent="0.2">
      <c r="C574" s="18">
        <f t="shared" si="17"/>
        <v>570</v>
      </c>
      <c r="D574" t="e">
        <f t="shared" ca="1" si="16"/>
        <v>#NAME?</v>
      </c>
      <c r="I574">
        <v>570</v>
      </c>
      <c r="J574">
        <v>0.52578124999999998</v>
      </c>
      <c r="K574" s="10">
        <v>0.57230000000000003</v>
      </c>
      <c r="L574" s="10">
        <v>0.90649999999999997</v>
      </c>
      <c r="M574" s="10">
        <v>1.1305000000000001</v>
      </c>
      <c r="N574" s="10">
        <v>0.73568</v>
      </c>
      <c r="O574" s="10">
        <v>0.69510000000000005</v>
      </c>
      <c r="P574" s="10">
        <v>1.1184000000000001</v>
      </c>
      <c r="Q574" s="10">
        <v>1.4572000000000001</v>
      </c>
      <c r="R574" s="10">
        <v>0.83599999999999997</v>
      </c>
      <c r="S574" s="10">
        <v>0.91289999999999993</v>
      </c>
      <c r="T574" s="10">
        <v>1.502</v>
      </c>
      <c r="U574" s="10">
        <v>1.905</v>
      </c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3:50" x14ac:dyDescent="0.2">
      <c r="C575" s="18">
        <f t="shared" si="17"/>
        <v>571</v>
      </c>
      <c r="D575" t="e">
        <f t="shared" ca="1" si="16"/>
        <v>#NAME?</v>
      </c>
      <c r="I575">
        <v>571</v>
      </c>
      <c r="J575">
        <v>0.52898437499999995</v>
      </c>
      <c r="K575" s="10">
        <v>0.57428999999999997</v>
      </c>
      <c r="L575" s="10">
        <v>0.90895000000000004</v>
      </c>
      <c r="M575" s="10">
        <v>1.13415</v>
      </c>
      <c r="N575" s="10">
        <v>0.7390239999999999</v>
      </c>
      <c r="O575" s="10">
        <v>0.69742999999999999</v>
      </c>
      <c r="P575" s="10">
        <v>1.1216200000000001</v>
      </c>
      <c r="Q575" s="10">
        <v>1.4620599999999999</v>
      </c>
      <c r="R575" s="10">
        <v>0.83979999999999999</v>
      </c>
      <c r="S575" s="10">
        <v>0.91596999999999995</v>
      </c>
      <c r="T575" s="10">
        <v>1.5065999999999999</v>
      </c>
      <c r="U575" s="10">
        <v>1.9115</v>
      </c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3:50" x14ac:dyDescent="0.2">
      <c r="C576" s="18">
        <f t="shared" si="17"/>
        <v>572</v>
      </c>
      <c r="D576" t="e">
        <f t="shared" ca="1" si="16"/>
        <v>#NAME?</v>
      </c>
      <c r="I576">
        <v>572</v>
      </c>
      <c r="J576">
        <v>0.53218750000000004</v>
      </c>
      <c r="K576" s="10">
        <v>0.57628000000000001</v>
      </c>
      <c r="L576" s="10">
        <v>0.91139999999999999</v>
      </c>
      <c r="M576" s="10">
        <v>1.1377999999999999</v>
      </c>
      <c r="N576" s="10">
        <v>0.74236799999999992</v>
      </c>
      <c r="O576" s="10">
        <v>0.69976000000000005</v>
      </c>
      <c r="P576" s="10">
        <v>1.1248400000000001</v>
      </c>
      <c r="Q576" s="10">
        <v>1.46692</v>
      </c>
      <c r="R576" s="10">
        <v>0.84359999999999991</v>
      </c>
      <c r="S576" s="10">
        <v>0.91903999999999986</v>
      </c>
      <c r="T576" s="10">
        <v>1.5111999999999999</v>
      </c>
      <c r="U576" s="10">
        <v>1.9180000000000001</v>
      </c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3:50" x14ac:dyDescent="0.2">
      <c r="C577" s="18">
        <f t="shared" si="17"/>
        <v>573</v>
      </c>
      <c r="D577" t="e">
        <f t="shared" ca="1" si="16"/>
        <v>#NAME?</v>
      </c>
      <c r="I577">
        <v>573</v>
      </c>
      <c r="J577">
        <v>0.53539062500000001</v>
      </c>
      <c r="K577" s="10">
        <v>0.57826999999999995</v>
      </c>
      <c r="L577" s="10">
        <v>0.91384999999999994</v>
      </c>
      <c r="M577" s="10">
        <v>1.1414500000000001</v>
      </c>
      <c r="N577" s="10">
        <v>0.74571199999999993</v>
      </c>
      <c r="O577" s="10">
        <v>0.70208999999999999</v>
      </c>
      <c r="P577" s="10">
        <v>1.1280600000000001</v>
      </c>
      <c r="Q577" s="10">
        <v>1.4717800000000001</v>
      </c>
      <c r="R577" s="10">
        <v>0.84739999999999993</v>
      </c>
      <c r="S577" s="10">
        <v>0.92210999999999987</v>
      </c>
      <c r="T577" s="10">
        <v>1.5157999999999998</v>
      </c>
      <c r="U577" s="10">
        <v>1.9245000000000001</v>
      </c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3:50" x14ac:dyDescent="0.2">
      <c r="C578" s="18">
        <f t="shared" si="17"/>
        <v>574</v>
      </c>
      <c r="D578" t="e">
        <f t="shared" ca="1" si="16"/>
        <v>#NAME?</v>
      </c>
      <c r="I578">
        <v>574</v>
      </c>
      <c r="J578">
        <v>0.53859374999999998</v>
      </c>
      <c r="K578" s="10">
        <v>0.58026</v>
      </c>
      <c r="L578" s="10">
        <v>0.9163</v>
      </c>
      <c r="M578" s="10">
        <v>1.1451</v>
      </c>
      <c r="N578" s="10">
        <v>0.74905599999999994</v>
      </c>
      <c r="O578" s="10">
        <v>0.70442000000000005</v>
      </c>
      <c r="P578" s="10">
        <v>1.1312800000000001</v>
      </c>
      <c r="Q578" s="10">
        <v>1.47664</v>
      </c>
      <c r="R578" s="10">
        <v>0.85119999999999996</v>
      </c>
      <c r="S578" s="10">
        <v>0.92517999999999989</v>
      </c>
      <c r="T578" s="10">
        <v>1.5204</v>
      </c>
      <c r="U578" s="10">
        <v>1.931</v>
      </c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3:50" x14ac:dyDescent="0.2">
      <c r="C579" s="18">
        <f t="shared" si="17"/>
        <v>575</v>
      </c>
      <c r="D579" t="e">
        <f t="shared" ca="1" si="16"/>
        <v>#NAME?</v>
      </c>
      <c r="I579">
        <v>575</v>
      </c>
      <c r="J579">
        <v>0.54179687499999996</v>
      </c>
      <c r="K579" s="10">
        <v>0.58225000000000005</v>
      </c>
      <c r="L579" s="10">
        <v>0.91874999999999996</v>
      </c>
      <c r="M579" s="10">
        <v>1.1487499999999999</v>
      </c>
      <c r="N579" s="10">
        <v>0.75239999999999996</v>
      </c>
      <c r="O579" s="10">
        <v>0.70674999999999999</v>
      </c>
      <c r="P579" s="10">
        <v>1.1345000000000001</v>
      </c>
      <c r="Q579" s="10">
        <v>1.4815</v>
      </c>
      <c r="R579" s="10">
        <v>0.85499999999999998</v>
      </c>
      <c r="S579" s="10">
        <v>0.92824999999999991</v>
      </c>
      <c r="T579" s="10">
        <v>1.5249999999999999</v>
      </c>
      <c r="U579" s="10">
        <v>1.9375</v>
      </c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3:50" x14ac:dyDescent="0.2">
      <c r="C580" s="18">
        <f t="shared" si="17"/>
        <v>576</v>
      </c>
      <c r="D580" t="e">
        <f t="shared" ref="D580:D643" ca="1" si="18">smrLinInterp(C580,Time,Rain)</f>
        <v>#NAME?</v>
      </c>
      <c r="I580">
        <v>576</v>
      </c>
      <c r="J580">
        <v>0.54500000000000004</v>
      </c>
      <c r="K580" s="10">
        <v>0.58423999999999998</v>
      </c>
      <c r="L580" s="10">
        <v>0.92120000000000002</v>
      </c>
      <c r="M580" s="10">
        <v>1.1524000000000001</v>
      </c>
      <c r="N580" s="10">
        <v>0.75574399999999997</v>
      </c>
      <c r="O580" s="10">
        <v>0.70908000000000004</v>
      </c>
      <c r="P580" s="10">
        <v>1.1377200000000001</v>
      </c>
      <c r="Q580" s="10">
        <v>1.4863599999999999</v>
      </c>
      <c r="R580" s="10">
        <v>0.85880000000000001</v>
      </c>
      <c r="S580" s="10">
        <v>0.93131999999999993</v>
      </c>
      <c r="T580" s="10">
        <v>1.5295999999999998</v>
      </c>
      <c r="U580" s="10">
        <v>1.944</v>
      </c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3:50" x14ac:dyDescent="0.2">
      <c r="C581" s="18">
        <f t="shared" si="17"/>
        <v>577</v>
      </c>
      <c r="D581" t="e">
        <f t="shared" ca="1" si="18"/>
        <v>#NAME?</v>
      </c>
      <c r="I581">
        <v>577</v>
      </c>
      <c r="J581">
        <v>0.54820312500000001</v>
      </c>
      <c r="K581" s="10">
        <v>0.58623000000000003</v>
      </c>
      <c r="L581" s="10">
        <v>0.92364999999999997</v>
      </c>
      <c r="M581" s="10">
        <v>1.15605</v>
      </c>
      <c r="N581" s="10">
        <v>0.75908799999999998</v>
      </c>
      <c r="O581" s="10">
        <v>0.71140999999999999</v>
      </c>
      <c r="P581" s="10">
        <v>1.1409400000000001</v>
      </c>
      <c r="Q581" s="10">
        <v>1.49122</v>
      </c>
      <c r="R581" s="10">
        <v>0.86259999999999992</v>
      </c>
      <c r="S581" s="10">
        <v>0.93438999999999994</v>
      </c>
      <c r="T581" s="10">
        <v>1.5342</v>
      </c>
      <c r="U581" s="10">
        <v>1.9505000000000001</v>
      </c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3:50" x14ac:dyDescent="0.2">
      <c r="C582" s="18">
        <f t="shared" ref="C582:C645" si="19">1+C581</f>
        <v>578</v>
      </c>
      <c r="D582" t="e">
        <f t="shared" ca="1" si="18"/>
        <v>#NAME?</v>
      </c>
      <c r="I582">
        <v>578</v>
      </c>
      <c r="J582">
        <v>0.55140624999999999</v>
      </c>
      <c r="K582" s="10">
        <v>0.58821999999999997</v>
      </c>
      <c r="L582" s="10">
        <v>0.92610000000000003</v>
      </c>
      <c r="M582" s="10">
        <v>1.1597</v>
      </c>
      <c r="N582" s="10">
        <v>0.762432</v>
      </c>
      <c r="O582" s="10">
        <v>0.71374000000000004</v>
      </c>
      <c r="P582" s="10">
        <v>1.1441600000000001</v>
      </c>
      <c r="Q582" s="10">
        <v>1.4960800000000001</v>
      </c>
      <c r="R582" s="10">
        <v>0.86639999999999995</v>
      </c>
      <c r="S582" s="10">
        <v>0.93745999999999996</v>
      </c>
      <c r="T582" s="10">
        <v>1.5387999999999999</v>
      </c>
      <c r="U582" s="10">
        <v>1.9570000000000001</v>
      </c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3:50" x14ac:dyDescent="0.2">
      <c r="C583" s="18">
        <f t="shared" si="19"/>
        <v>579</v>
      </c>
      <c r="D583" t="e">
        <f t="shared" ca="1" si="18"/>
        <v>#NAME?</v>
      </c>
      <c r="I583">
        <v>579</v>
      </c>
      <c r="J583">
        <v>0.55460937499999996</v>
      </c>
      <c r="K583" s="10">
        <v>0.59021000000000001</v>
      </c>
      <c r="L583" s="10">
        <v>0.92854999999999999</v>
      </c>
      <c r="M583" s="10">
        <v>1.1633499999999999</v>
      </c>
      <c r="N583" s="10">
        <v>0.76577600000000001</v>
      </c>
      <c r="O583" s="10">
        <v>0.71606999999999998</v>
      </c>
      <c r="P583" s="10">
        <v>1.1473800000000001</v>
      </c>
      <c r="Q583" s="10">
        <v>1.5009399999999999</v>
      </c>
      <c r="R583" s="10">
        <v>0.87019999999999997</v>
      </c>
      <c r="S583" s="10">
        <v>0.94052999999999987</v>
      </c>
      <c r="T583" s="10">
        <v>1.5433999999999999</v>
      </c>
      <c r="U583" s="10">
        <v>1.9635</v>
      </c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3:50" x14ac:dyDescent="0.2">
      <c r="C584" s="18">
        <f t="shared" si="19"/>
        <v>580</v>
      </c>
      <c r="D584" t="e">
        <f t="shared" ca="1" si="18"/>
        <v>#NAME?</v>
      </c>
      <c r="I584">
        <v>580</v>
      </c>
      <c r="J584">
        <v>0.55781250000000004</v>
      </c>
      <c r="K584" s="10">
        <v>0.59220000000000006</v>
      </c>
      <c r="L584" s="10">
        <v>0.93099999999999994</v>
      </c>
      <c r="M584" s="10">
        <v>1.167</v>
      </c>
      <c r="N584" s="10">
        <v>0.76911999999999991</v>
      </c>
      <c r="O584" s="10">
        <v>0.71840000000000004</v>
      </c>
      <c r="P584" s="10">
        <v>1.1506000000000001</v>
      </c>
      <c r="Q584" s="10">
        <v>1.5058</v>
      </c>
      <c r="R584" s="10">
        <v>0.874</v>
      </c>
      <c r="S584" s="10">
        <v>0.94359999999999988</v>
      </c>
      <c r="T584" s="10">
        <v>1.5479999999999998</v>
      </c>
      <c r="U584" s="10">
        <v>1.97</v>
      </c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3:50" x14ac:dyDescent="0.2">
      <c r="C585" s="18">
        <f t="shared" si="19"/>
        <v>581</v>
      </c>
      <c r="D585" t="e">
        <f t="shared" ca="1" si="18"/>
        <v>#NAME?</v>
      </c>
      <c r="I585">
        <v>581</v>
      </c>
      <c r="J585">
        <v>0.56101562500000002</v>
      </c>
      <c r="K585" s="10">
        <v>0.59419</v>
      </c>
      <c r="L585" s="10">
        <v>0.93345</v>
      </c>
      <c r="M585" s="10">
        <v>1.17065</v>
      </c>
      <c r="N585" s="10">
        <v>0.77246399999999993</v>
      </c>
      <c r="O585" s="10">
        <v>0.72072999999999998</v>
      </c>
      <c r="P585" s="10">
        <v>1.1538200000000001</v>
      </c>
      <c r="Q585" s="10">
        <v>1.5106599999999999</v>
      </c>
      <c r="R585" s="10">
        <v>0.87779999999999991</v>
      </c>
      <c r="S585" s="10">
        <v>0.9466699999999999</v>
      </c>
      <c r="T585" s="10">
        <v>1.5526</v>
      </c>
      <c r="U585" s="10">
        <v>1.9765000000000001</v>
      </c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3:50" x14ac:dyDescent="0.2">
      <c r="C586" s="18">
        <f t="shared" si="19"/>
        <v>582</v>
      </c>
      <c r="D586" t="e">
        <f t="shared" ca="1" si="18"/>
        <v>#NAME?</v>
      </c>
      <c r="I586">
        <v>582</v>
      </c>
      <c r="J586">
        <v>0.56421874999999999</v>
      </c>
      <c r="K586" s="10">
        <v>0.59618000000000004</v>
      </c>
      <c r="L586" s="10">
        <v>0.93589999999999995</v>
      </c>
      <c r="M586" s="10">
        <v>1.1742999999999999</v>
      </c>
      <c r="N586" s="10">
        <v>0.77580799999999994</v>
      </c>
      <c r="O586" s="10">
        <v>0.72306000000000004</v>
      </c>
      <c r="P586" s="10">
        <v>1.1570400000000001</v>
      </c>
      <c r="Q586" s="10">
        <v>1.51552</v>
      </c>
      <c r="R586" s="10">
        <v>0.88159999999999994</v>
      </c>
      <c r="S586" s="10">
        <v>0.94973999999999992</v>
      </c>
      <c r="T586" s="10">
        <v>1.5571999999999999</v>
      </c>
      <c r="U586" s="10">
        <v>1.9830000000000001</v>
      </c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3:50" x14ac:dyDescent="0.2">
      <c r="C587" s="18">
        <f t="shared" si="19"/>
        <v>583</v>
      </c>
      <c r="D587" t="e">
        <f t="shared" ca="1" si="18"/>
        <v>#NAME?</v>
      </c>
      <c r="I587">
        <v>583</v>
      </c>
      <c r="J587">
        <v>0.56742187499999996</v>
      </c>
      <c r="K587" s="10">
        <v>0.59816999999999998</v>
      </c>
      <c r="L587" s="10">
        <v>0.93835000000000002</v>
      </c>
      <c r="M587" s="10">
        <v>1.1779500000000001</v>
      </c>
      <c r="N587" s="10">
        <v>0.77915199999999996</v>
      </c>
      <c r="O587" s="10">
        <v>0.72538999999999998</v>
      </c>
      <c r="P587" s="10">
        <v>1.1602600000000001</v>
      </c>
      <c r="Q587" s="10">
        <v>1.5203800000000001</v>
      </c>
      <c r="R587" s="10">
        <v>0.88539999999999996</v>
      </c>
      <c r="S587" s="10">
        <v>0.95280999999999993</v>
      </c>
      <c r="T587" s="10">
        <v>1.5617999999999999</v>
      </c>
      <c r="U587" s="10">
        <v>1.9895</v>
      </c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3:50" x14ac:dyDescent="0.2">
      <c r="C588" s="18">
        <f t="shared" si="19"/>
        <v>584</v>
      </c>
      <c r="D588" t="e">
        <f t="shared" ca="1" si="18"/>
        <v>#NAME?</v>
      </c>
      <c r="I588">
        <v>584</v>
      </c>
      <c r="J588">
        <v>0.57062500000000005</v>
      </c>
      <c r="K588" s="10">
        <v>0.60016000000000003</v>
      </c>
      <c r="L588" s="10">
        <v>0.94079999999999997</v>
      </c>
      <c r="M588" s="10">
        <v>1.1816</v>
      </c>
      <c r="N588" s="10">
        <v>0.78249599999999997</v>
      </c>
      <c r="O588" s="10">
        <v>0.72772000000000003</v>
      </c>
      <c r="P588" s="10">
        <v>1.1634800000000001</v>
      </c>
      <c r="Q588" s="10">
        <v>1.5252399999999999</v>
      </c>
      <c r="R588" s="10">
        <v>0.88919999999999999</v>
      </c>
      <c r="S588" s="10">
        <v>0.95587999999999995</v>
      </c>
      <c r="T588" s="10">
        <v>1.5664</v>
      </c>
      <c r="U588" s="10">
        <v>1.996</v>
      </c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3:50" x14ac:dyDescent="0.2">
      <c r="C589" s="18">
        <f t="shared" si="19"/>
        <v>585</v>
      </c>
      <c r="D589" t="e">
        <f t="shared" ca="1" si="18"/>
        <v>#NAME?</v>
      </c>
      <c r="I589">
        <v>585</v>
      </c>
      <c r="J589">
        <v>0.57382812500000002</v>
      </c>
      <c r="K589" s="10">
        <v>0.60214999999999996</v>
      </c>
      <c r="L589" s="10">
        <v>0.94325000000000003</v>
      </c>
      <c r="M589" s="10">
        <v>1.1852499999999999</v>
      </c>
      <c r="N589" s="10">
        <v>0.78583999999999998</v>
      </c>
      <c r="O589" s="10">
        <v>0.73004999999999998</v>
      </c>
      <c r="P589" s="10">
        <v>1.1667000000000001</v>
      </c>
      <c r="Q589" s="10">
        <v>1.5301</v>
      </c>
      <c r="R589" s="10">
        <v>0.8929999999999999</v>
      </c>
      <c r="S589" s="10">
        <v>0.95894999999999986</v>
      </c>
      <c r="T589" s="10">
        <v>1.571</v>
      </c>
      <c r="U589" s="10">
        <v>2.0024999999999999</v>
      </c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3:50" x14ac:dyDescent="0.2">
      <c r="C590" s="18">
        <f t="shared" si="19"/>
        <v>586</v>
      </c>
      <c r="D590" t="e">
        <f t="shared" ca="1" si="18"/>
        <v>#NAME?</v>
      </c>
      <c r="I590">
        <v>586</v>
      </c>
      <c r="J590">
        <v>0.57703125</v>
      </c>
      <c r="K590" s="10">
        <v>0.60414000000000001</v>
      </c>
      <c r="L590" s="10">
        <v>0.94569999999999999</v>
      </c>
      <c r="M590" s="10">
        <v>1.1889000000000001</v>
      </c>
      <c r="N590" s="10">
        <v>0.789184</v>
      </c>
      <c r="O590" s="10">
        <v>0.73238000000000003</v>
      </c>
      <c r="P590" s="10">
        <v>1.1699200000000001</v>
      </c>
      <c r="Q590" s="10">
        <v>1.5349599999999999</v>
      </c>
      <c r="R590" s="10">
        <v>0.89679999999999993</v>
      </c>
      <c r="S590" s="10">
        <v>0.96201999999999988</v>
      </c>
      <c r="T590" s="10">
        <v>1.5755999999999999</v>
      </c>
      <c r="U590" s="10">
        <v>2.0089999999999999</v>
      </c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3:50" x14ac:dyDescent="0.2">
      <c r="C591" s="18">
        <f t="shared" si="19"/>
        <v>587</v>
      </c>
      <c r="D591" t="e">
        <f t="shared" ca="1" si="18"/>
        <v>#NAME?</v>
      </c>
      <c r="I591">
        <v>587</v>
      </c>
      <c r="J591">
        <v>0.58023437499999997</v>
      </c>
      <c r="K591" s="10">
        <v>0.60613000000000006</v>
      </c>
      <c r="L591" s="10">
        <v>0.94814999999999994</v>
      </c>
      <c r="M591" s="10">
        <v>1.19255</v>
      </c>
      <c r="N591" s="10">
        <v>0.79252800000000001</v>
      </c>
      <c r="O591" s="10">
        <v>0.73470999999999997</v>
      </c>
      <c r="P591" s="10">
        <v>1.1731400000000001</v>
      </c>
      <c r="Q591" s="10">
        <v>1.53982</v>
      </c>
      <c r="R591" s="10">
        <v>0.90059999999999996</v>
      </c>
      <c r="S591" s="10">
        <v>0.96508999999999989</v>
      </c>
      <c r="T591" s="10">
        <v>1.5801999999999998</v>
      </c>
      <c r="U591" s="10">
        <v>2.0155000000000003</v>
      </c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3:50" x14ac:dyDescent="0.2">
      <c r="C592" s="18">
        <f t="shared" si="19"/>
        <v>588</v>
      </c>
      <c r="D592" t="e">
        <f t="shared" ca="1" si="18"/>
        <v>#NAME?</v>
      </c>
      <c r="I592">
        <v>588</v>
      </c>
      <c r="J592">
        <v>0.58343749999999994</v>
      </c>
      <c r="K592" s="10">
        <v>0.60811999999999999</v>
      </c>
      <c r="L592" s="10">
        <v>0.9506</v>
      </c>
      <c r="M592" s="10">
        <v>1.1961999999999999</v>
      </c>
      <c r="N592" s="10">
        <v>0.79587199999999991</v>
      </c>
      <c r="O592" s="10">
        <v>0.73704000000000003</v>
      </c>
      <c r="P592" s="10">
        <v>1.1763600000000001</v>
      </c>
      <c r="Q592" s="10">
        <v>1.5446800000000001</v>
      </c>
      <c r="R592" s="10">
        <v>0.90439999999999998</v>
      </c>
      <c r="S592" s="10">
        <v>0.96815999999999991</v>
      </c>
      <c r="T592" s="10">
        <v>1.5848</v>
      </c>
      <c r="U592" s="10">
        <v>2.0220000000000002</v>
      </c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3:50" x14ac:dyDescent="0.2">
      <c r="C593" s="18">
        <f t="shared" si="19"/>
        <v>589</v>
      </c>
      <c r="D593" t="e">
        <f t="shared" ca="1" si="18"/>
        <v>#NAME?</v>
      </c>
      <c r="I593">
        <v>589</v>
      </c>
      <c r="J593">
        <v>0.58664062500000003</v>
      </c>
      <c r="K593" s="10">
        <v>0.61011000000000004</v>
      </c>
      <c r="L593" s="10">
        <v>0.95304999999999995</v>
      </c>
      <c r="M593" s="10">
        <v>1.1998500000000001</v>
      </c>
      <c r="N593" s="10">
        <v>0.79921599999999993</v>
      </c>
      <c r="O593" s="10">
        <v>0.73936999999999997</v>
      </c>
      <c r="P593" s="10">
        <v>1.1795800000000001</v>
      </c>
      <c r="Q593" s="10">
        <v>1.5495399999999999</v>
      </c>
      <c r="R593" s="10">
        <v>0.90820000000000001</v>
      </c>
      <c r="S593" s="10">
        <v>0.97122999999999993</v>
      </c>
      <c r="T593" s="10">
        <v>1.5893999999999999</v>
      </c>
      <c r="U593" s="10">
        <v>2.0285000000000002</v>
      </c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3:50" x14ac:dyDescent="0.2">
      <c r="C594" s="18">
        <f t="shared" si="19"/>
        <v>590</v>
      </c>
      <c r="D594" t="e">
        <f t="shared" ca="1" si="18"/>
        <v>#NAME?</v>
      </c>
      <c r="I594">
        <v>590</v>
      </c>
      <c r="J594">
        <v>0.58984375</v>
      </c>
      <c r="K594" s="10">
        <v>0.61209999999999998</v>
      </c>
      <c r="L594" s="10">
        <v>0.95550000000000002</v>
      </c>
      <c r="M594" s="10">
        <v>1.2035</v>
      </c>
      <c r="N594" s="10">
        <v>0.80255999999999994</v>
      </c>
      <c r="O594" s="10">
        <v>0.74170000000000003</v>
      </c>
      <c r="P594" s="10">
        <v>1.1828000000000001</v>
      </c>
      <c r="Q594" s="10">
        <v>1.5544</v>
      </c>
      <c r="R594" s="10">
        <v>0.91199999999999992</v>
      </c>
      <c r="S594" s="10">
        <v>0.97429999999999994</v>
      </c>
      <c r="T594" s="10">
        <v>1.5939999999999999</v>
      </c>
      <c r="U594" s="10">
        <v>2.0350000000000001</v>
      </c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3:50" x14ac:dyDescent="0.2">
      <c r="C595" s="18">
        <f t="shared" si="19"/>
        <v>591</v>
      </c>
      <c r="D595" t="e">
        <f t="shared" ca="1" si="18"/>
        <v>#NAME?</v>
      </c>
      <c r="I595">
        <v>591</v>
      </c>
      <c r="J595">
        <v>0.59304687499999997</v>
      </c>
      <c r="K595" s="10">
        <v>0.61409000000000002</v>
      </c>
      <c r="L595" s="10">
        <v>0.95794999999999997</v>
      </c>
      <c r="M595" s="10">
        <v>1.2071499999999999</v>
      </c>
      <c r="N595" s="10">
        <v>0.80590399999999995</v>
      </c>
      <c r="O595" s="10">
        <v>0.74402999999999997</v>
      </c>
      <c r="P595" s="10">
        <v>1.1860200000000001</v>
      </c>
      <c r="Q595" s="10">
        <v>1.5592600000000001</v>
      </c>
      <c r="R595" s="10">
        <v>0.91579999999999995</v>
      </c>
      <c r="S595" s="10">
        <v>0.97736999999999985</v>
      </c>
      <c r="T595" s="10">
        <v>1.5985999999999998</v>
      </c>
      <c r="U595" s="10">
        <v>2.0415000000000001</v>
      </c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3:50" x14ac:dyDescent="0.2">
      <c r="C596" s="18">
        <f t="shared" si="19"/>
        <v>592</v>
      </c>
      <c r="D596" t="e">
        <f t="shared" ca="1" si="18"/>
        <v>#NAME?</v>
      </c>
      <c r="I596">
        <v>592</v>
      </c>
      <c r="J596">
        <v>0.59624999999999995</v>
      </c>
      <c r="K596" s="10">
        <v>0.61607999999999996</v>
      </c>
      <c r="L596" s="10">
        <v>0.96040000000000003</v>
      </c>
      <c r="M596" s="10">
        <v>1.2108000000000001</v>
      </c>
      <c r="N596" s="10">
        <v>0.80924799999999997</v>
      </c>
      <c r="O596" s="10">
        <v>0.74636000000000002</v>
      </c>
      <c r="P596" s="10">
        <v>1.1892400000000001</v>
      </c>
      <c r="Q596" s="10">
        <v>1.56412</v>
      </c>
      <c r="R596" s="10">
        <v>0.91959999999999997</v>
      </c>
      <c r="S596" s="10">
        <v>0.98043999999999987</v>
      </c>
      <c r="T596" s="10">
        <v>1.6032</v>
      </c>
      <c r="U596" s="10">
        <v>2.048</v>
      </c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3:50" x14ac:dyDescent="0.2">
      <c r="C597" s="18">
        <f t="shared" si="19"/>
        <v>593</v>
      </c>
      <c r="D597" t="e">
        <f t="shared" ca="1" si="18"/>
        <v>#NAME?</v>
      </c>
      <c r="I597">
        <v>593</v>
      </c>
      <c r="J597">
        <v>0.59945312500000003</v>
      </c>
      <c r="K597" s="10">
        <v>0.61807000000000001</v>
      </c>
      <c r="L597" s="10">
        <v>0.96284999999999998</v>
      </c>
      <c r="M597" s="10">
        <v>1.21445</v>
      </c>
      <c r="N597" s="10">
        <v>0.81259199999999998</v>
      </c>
      <c r="O597" s="10">
        <v>0.74868999999999997</v>
      </c>
      <c r="P597" s="10">
        <v>1.1924600000000001</v>
      </c>
      <c r="Q597" s="10">
        <v>1.56898</v>
      </c>
      <c r="R597" s="10">
        <v>0.9234</v>
      </c>
      <c r="S597" s="10">
        <v>0.98350999999999988</v>
      </c>
      <c r="T597" s="10">
        <v>1.6077999999999999</v>
      </c>
      <c r="U597" s="10">
        <v>2.0545</v>
      </c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3:50" x14ac:dyDescent="0.2">
      <c r="C598" s="18">
        <f t="shared" si="19"/>
        <v>594</v>
      </c>
      <c r="D598" t="e">
        <f t="shared" ca="1" si="18"/>
        <v>#NAME?</v>
      </c>
      <c r="I598">
        <v>594</v>
      </c>
      <c r="J598">
        <v>0.60265625</v>
      </c>
      <c r="K598" s="10">
        <v>0.62006000000000006</v>
      </c>
      <c r="L598" s="10">
        <v>0.96529999999999994</v>
      </c>
      <c r="M598" s="10">
        <v>1.2181</v>
      </c>
      <c r="N598" s="10">
        <v>0.81593599999999999</v>
      </c>
      <c r="O598" s="10">
        <v>0.75102000000000002</v>
      </c>
      <c r="P598" s="10">
        <v>1.1956800000000001</v>
      </c>
      <c r="Q598" s="10">
        <v>1.5738399999999999</v>
      </c>
      <c r="R598" s="10">
        <v>0.92719999999999991</v>
      </c>
      <c r="S598" s="10">
        <v>0.9865799999999999</v>
      </c>
      <c r="T598" s="10">
        <v>1.6123999999999998</v>
      </c>
      <c r="U598" s="10">
        <v>2.0609999999999999</v>
      </c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3:50" x14ac:dyDescent="0.2">
      <c r="C599" s="18">
        <f t="shared" si="19"/>
        <v>595</v>
      </c>
      <c r="D599" t="e">
        <f t="shared" ca="1" si="18"/>
        <v>#NAME?</v>
      </c>
      <c r="I599">
        <v>595</v>
      </c>
      <c r="J599">
        <v>0.60585937499999998</v>
      </c>
      <c r="K599" s="10">
        <v>0.62204999999999999</v>
      </c>
      <c r="L599" s="10">
        <v>0.96775</v>
      </c>
      <c r="M599" s="10">
        <v>1.2217499999999999</v>
      </c>
      <c r="N599" s="10">
        <v>0.81928000000000001</v>
      </c>
      <c r="O599" s="10">
        <v>0.75334999999999996</v>
      </c>
      <c r="P599" s="10">
        <v>1.1989000000000001</v>
      </c>
      <c r="Q599" s="10">
        <v>1.5787</v>
      </c>
      <c r="R599" s="10">
        <v>0.93099999999999994</v>
      </c>
      <c r="S599" s="10">
        <v>0.98964999999999992</v>
      </c>
      <c r="T599" s="10">
        <v>1.617</v>
      </c>
      <c r="U599" s="10">
        <v>2.0674999999999999</v>
      </c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3:50" x14ac:dyDescent="0.2">
      <c r="C600" s="18">
        <f t="shared" si="19"/>
        <v>596</v>
      </c>
      <c r="D600" t="e">
        <f t="shared" ca="1" si="18"/>
        <v>#NAME?</v>
      </c>
      <c r="I600">
        <v>596</v>
      </c>
      <c r="J600">
        <v>0.60906249999999995</v>
      </c>
      <c r="K600" s="10">
        <v>0.62404000000000004</v>
      </c>
      <c r="L600" s="10">
        <v>0.97019999999999995</v>
      </c>
      <c r="M600" s="10">
        <v>1.2254</v>
      </c>
      <c r="N600" s="10">
        <v>0.82262399999999991</v>
      </c>
      <c r="O600" s="10">
        <v>0.75568000000000002</v>
      </c>
      <c r="P600" s="10">
        <v>1.2021200000000001</v>
      </c>
      <c r="Q600" s="10">
        <v>1.5835600000000001</v>
      </c>
      <c r="R600" s="10">
        <v>0.93479999999999996</v>
      </c>
      <c r="S600" s="10">
        <v>0.99271999999999994</v>
      </c>
      <c r="T600" s="10">
        <v>1.6215999999999999</v>
      </c>
      <c r="U600" s="10">
        <v>2.0740000000000003</v>
      </c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3:50" x14ac:dyDescent="0.2">
      <c r="C601" s="18">
        <f t="shared" si="19"/>
        <v>597</v>
      </c>
      <c r="D601" t="e">
        <f t="shared" ca="1" si="18"/>
        <v>#NAME?</v>
      </c>
      <c r="I601">
        <v>597</v>
      </c>
      <c r="J601">
        <v>0.61226562500000004</v>
      </c>
      <c r="K601" s="10">
        <v>0.62602999999999998</v>
      </c>
      <c r="L601" s="10">
        <v>0.97265000000000001</v>
      </c>
      <c r="M601" s="10">
        <v>1.22905</v>
      </c>
      <c r="N601" s="10">
        <v>0.82596799999999992</v>
      </c>
      <c r="O601" s="10">
        <v>0.75800999999999996</v>
      </c>
      <c r="P601" s="10">
        <v>1.2053400000000001</v>
      </c>
      <c r="Q601" s="10">
        <v>1.5884199999999999</v>
      </c>
      <c r="R601" s="10">
        <v>0.93859999999999999</v>
      </c>
      <c r="S601" s="10">
        <v>0.99578999999999984</v>
      </c>
      <c r="T601" s="10">
        <v>1.6261999999999999</v>
      </c>
      <c r="U601" s="10">
        <v>2.0805000000000002</v>
      </c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3:50" x14ac:dyDescent="0.2">
      <c r="C602" s="18">
        <f t="shared" si="19"/>
        <v>598</v>
      </c>
      <c r="D602" t="e">
        <f t="shared" ca="1" si="18"/>
        <v>#NAME?</v>
      </c>
      <c r="I602">
        <v>598</v>
      </c>
      <c r="J602">
        <v>0.61546875000000001</v>
      </c>
      <c r="K602" s="10">
        <v>0.62802000000000002</v>
      </c>
      <c r="L602" s="10">
        <v>0.97509999999999997</v>
      </c>
      <c r="M602" s="10">
        <v>1.2326999999999999</v>
      </c>
      <c r="N602" s="10">
        <v>0.82931199999999994</v>
      </c>
      <c r="O602" s="10">
        <v>0.76034000000000002</v>
      </c>
      <c r="P602" s="10">
        <v>1.2085600000000001</v>
      </c>
      <c r="Q602" s="10">
        <v>1.59328</v>
      </c>
      <c r="R602" s="10">
        <v>0.9423999999999999</v>
      </c>
      <c r="S602" s="10">
        <v>0.99885999999999986</v>
      </c>
      <c r="T602" s="10">
        <v>1.6307999999999998</v>
      </c>
      <c r="U602" s="10">
        <v>2.0870000000000002</v>
      </c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3:50" x14ac:dyDescent="0.2">
      <c r="C603" s="18">
        <f t="shared" si="19"/>
        <v>599</v>
      </c>
      <c r="D603" t="e">
        <f t="shared" ca="1" si="18"/>
        <v>#NAME?</v>
      </c>
      <c r="I603">
        <v>599</v>
      </c>
      <c r="J603">
        <v>0.61867187499999998</v>
      </c>
      <c r="K603" s="10">
        <v>0.63000999999999996</v>
      </c>
      <c r="L603" s="10">
        <v>0.97755000000000003</v>
      </c>
      <c r="M603" s="10">
        <v>1.2363500000000001</v>
      </c>
      <c r="N603" s="10">
        <v>0.83265599999999995</v>
      </c>
      <c r="O603" s="10">
        <v>0.76266999999999996</v>
      </c>
      <c r="P603" s="10">
        <v>1.2117800000000001</v>
      </c>
      <c r="Q603" s="10">
        <v>1.5981399999999999</v>
      </c>
      <c r="R603" s="10">
        <v>0.94619999999999993</v>
      </c>
      <c r="S603" s="10">
        <v>1.00193</v>
      </c>
      <c r="T603" s="10">
        <v>1.6354</v>
      </c>
      <c r="U603" s="10">
        <v>2.0935000000000001</v>
      </c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3:50" x14ac:dyDescent="0.2">
      <c r="C604" s="18">
        <f t="shared" si="19"/>
        <v>600</v>
      </c>
      <c r="D604" t="e">
        <f t="shared" ca="1" si="18"/>
        <v>#NAME?</v>
      </c>
      <c r="H604" s="10"/>
      <c r="I604" s="10">
        <v>600</v>
      </c>
      <c r="J604">
        <v>0.62187499999999996</v>
      </c>
      <c r="K604" s="10">
        <v>0.63200000000000001</v>
      </c>
      <c r="L604" s="10">
        <v>0.98</v>
      </c>
      <c r="M604" s="10">
        <v>1.24</v>
      </c>
      <c r="N604" s="10">
        <v>0.83599999999999997</v>
      </c>
      <c r="O604" s="10">
        <v>0.76500000000000001</v>
      </c>
      <c r="P604" s="10">
        <v>1.2150000000000001</v>
      </c>
      <c r="Q604" s="10">
        <v>1.603</v>
      </c>
      <c r="R604" s="10">
        <v>0.95</v>
      </c>
      <c r="S604" s="10">
        <v>1.0049999999999999</v>
      </c>
      <c r="T604" s="10">
        <v>1.64</v>
      </c>
      <c r="U604" s="10">
        <v>2.1</v>
      </c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3:50" x14ac:dyDescent="0.2">
      <c r="C605" s="18">
        <f t="shared" si="19"/>
        <v>601</v>
      </c>
      <c r="D605" t="e">
        <f t="shared" ca="1" si="18"/>
        <v>#NAME?</v>
      </c>
      <c r="I605">
        <v>601</v>
      </c>
      <c r="J605">
        <v>0.62507812500000004</v>
      </c>
      <c r="K605" s="10">
        <v>0.63416000000000006</v>
      </c>
      <c r="L605" s="10">
        <v>0.98309999999999997</v>
      </c>
      <c r="M605" s="10">
        <v>1.2445999999999999</v>
      </c>
      <c r="N605" s="10">
        <v>0.84013599999999999</v>
      </c>
      <c r="O605" s="10">
        <v>0.76777000000000006</v>
      </c>
      <c r="P605" s="10">
        <v>1.2189000000000001</v>
      </c>
      <c r="Q605" s="10">
        <v>1.6089499999999999</v>
      </c>
      <c r="R605" s="10">
        <v>0.95469999999999999</v>
      </c>
      <c r="S605" s="10">
        <v>1.0086299999999999</v>
      </c>
      <c r="T605" s="10">
        <v>1.6453499999999999</v>
      </c>
      <c r="U605" s="10">
        <v>2.1078000000000001</v>
      </c>
      <c r="AU605" s="3"/>
      <c r="AV605" s="3"/>
      <c r="AW605" s="3"/>
      <c r="AX605" s="3"/>
    </row>
    <row r="606" spans="3:50" x14ac:dyDescent="0.2">
      <c r="C606" s="18">
        <f t="shared" si="19"/>
        <v>602</v>
      </c>
      <c r="D606" t="e">
        <f t="shared" ca="1" si="18"/>
        <v>#NAME?</v>
      </c>
      <c r="I606">
        <v>602</v>
      </c>
      <c r="J606">
        <v>0.62828125000000001</v>
      </c>
      <c r="K606" s="10">
        <v>0.63632</v>
      </c>
      <c r="L606" s="10">
        <v>0.98619999999999997</v>
      </c>
      <c r="M606" s="10">
        <v>1.2492000000000001</v>
      </c>
      <c r="N606" s="10">
        <v>0.84427199999999991</v>
      </c>
      <c r="O606" s="10">
        <v>0.77054</v>
      </c>
      <c r="P606" s="10">
        <v>1.2228000000000001</v>
      </c>
      <c r="Q606" s="10">
        <v>1.6149</v>
      </c>
      <c r="R606" s="10">
        <v>0.95939999999999992</v>
      </c>
      <c r="S606" s="10">
        <v>1.0122599999999999</v>
      </c>
      <c r="T606" s="10">
        <v>1.6506999999999998</v>
      </c>
      <c r="U606" s="10">
        <v>2.1156000000000001</v>
      </c>
      <c r="AU606" s="3"/>
      <c r="AV606" s="3"/>
      <c r="AW606" s="3"/>
      <c r="AX606" s="3"/>
    </row>
    <row r="607" spans="3:50" x14ac:dyDescent="0.2">
      <c r="C607" s="18">
        <f t="shared" si="19"/>
        <v>603</v>
      </c>
      <c r="D607" t="e">
        <f t="shared" ca="1" si="18"/>
        <v>#NAME?</v>
      </c>
      <c r="I607">
        <v>603</v>
      </c>
      <c r="J607">
        <v>0.63148437499999999</v>
      </c>
      <c r="K607" s="10">
        <v>0.63848000000000005</v>
      </c>
      <c r="L607" s="10">
        <v>0.98929999999999996</v>
      </c>
      <c r="M607" s="10">
        <v>1.2538</v>
      </c>
      <c r="N607" s="10">
        <v>0.84840799999999994</v>
      </c>
      <c r="O607" s="10">
        <v>0.77331000000000005</v>
      </c>
      <c r="P607" s="10">
        <v>1.2267000000000001</v>
      </c>
      <c r="Q607" s="10">
        <v>1.6208499999999999</v>
      </c>
      <c r="R607" s="10">
        <v>0.96409999999999996</v>
      </c>
      <c r="S607" s="10">
        <v>1.01589</v>
      </c>
      <c r="T607" s="10">
        <v>1.6560499999999998</v>
      </c>
      <c r="U607" s="10">
        <v>2.1234000000000002</v>
      </c>
      <c r="AU607" s="3"/>
      <c r="AV607" s="3"/>
      <c r="AW607" s="3"/>
      <c r="AX607" s="3"/>
    </row>
    <row r="608" spans="3:50" x14ac:dyDescent="0.2">
      <c r="C608" s="18">
        <f t="shared" si="19"/>
        <v>604</v>
      </c>
      <c r="D608" t="e">
        <f t="shared" ca="1" si="18"/>
        <v>#NAME?</v>
      </c>
      <c r="I608">
        <v>604</v>
      </c>
      <c r="J608">
        <v>0.63468749999999996</v>
      </c>
      <c r="K608" s="10">
        <v>0.64063999999999999</v>
      </c>
      <c r="L608" s="10">
        <v>0.99239999999999995</v>
      </c>
      <c r="M608" s="10">
        <v>1.2584</v>
      </c>
      <c r="N608" s="10">
        <v>0.85254399999999997</v>
      </c>
      <c r="O608" s="10">
        <v>0.77607999999999999</v>
      </c>
      <c r="P608" s="10">
        <v>1.2306000000000001</v>
      </c>
      <c r="Q608" s="10">
        <v>1.6268</v>
      </c>
      <c r="R608" s="10">
        <v>0.96879999999999999</v>
      </c>
      <c r="S608" s="10">
        <v>1.01952</v>
      </c>
      <c r="T608" s="10">
        <v>1.6614</v>
      </c>
      <c r="U608" s="10">
        <v>2.1312000000000002</v>
      </c>
      <c r="AU608" s="3"/>
      <c r="AV608" s="3"/>
      <c r="AW608" s="3"/>
      <c r="AX608" s="3"/>
    </row>
    <row r="609" spans="3:50" x14ac:dyDescent="0.2">
      <c r="C609" s="18">
        <f t="shared" si="19"/>
        <v>605</v>
      </c>
      <c r="D609" t="e">
        <f t="shared" ca="1" si="18"/>
        <v>#NAME?</v>
      </c>
      <c r="I609">
        <v>605</v>
      </c>
      <c r="J609">
        <v>0.63789062499999993</v>
      </c>
      <c r="K609" s="10">
        <v>0.64280000000000004</v>
      </c>
      <c r="L609" s="10">
        <v>0.99549999999999994</v>
      </c>
      <c r="M609" s="10">
        <v>1.2629999999999999</v>
      </c>
      <c r="N609" s="10">
        <v>0.85668</v>
      </c>
      <c r="O609" s="10">
        <v>0.77885000000000004</v>
      </c>
      <c r="P609" s="10">
        <v>1.2345000000000002</v>
      </c>
      <c r="Q609" s="10">
        <v>1.6327499999999999</v>
      </c>
      <c r="R609" s="10">
        <v>0.97349999999999992</v>
      </c>
      <c r="S609" s="10">
        <v>1.02315</v>
      </c>
      <c r="T609" s="10">
        <v>1.66675</v>
      </c>
      <c r="U609" s="10">
        <v>2.1390000000000002</v>
      </c>
      <c r="AU609" s="3"/>
      <c r="AV609" s="3"/>
      <c r="AW609" s="3"/>
      <c r="AX609" s="3"/>
    </row>
    <row r="610" spans="3:50" x14ac:dyDescent="0.2">
      <c r="C610" s="18">
        <f t="shared" si="19"/>
        <v>606</v>
      </c>
      <c r="D610" t="e">
        <f t="shared" ca="1" si="18"/>
        <v>#NAME?</v>
      </c>
      <c r="I610">
        <v>606</v>
      </c>
      <c r="J610">
        <v>0.64109375000000002</v>
      </c>
      <c r="K610" s="10">
        <v>0.64495999999999998</v>
      </c>
      <c r="L610" s="10">
        <v>0.99859999999999993</v>
      </c>
      <c r="M610" s="10">
        <v>1.2676000000000001</v>
      </c>
      <c r="N610" s="10">
        <v>0.86081600000000003</v>
      </c>
      <c r="O610" s="10">
        <v>0.78161999999999998</v>
      </c>
      <c r="P610" s="10">
        <v>1.2384000000000002</v>
      </c>
      <c r="Q610" s="10">
        <v>1.6387</v>
      </c>
      <c r="R610" s="10">
        <v>0.97819999999999996</v>
      </c>
      <c r="S610" s="10">
        <v>1.0267799999999998</v>
      </c>
      <c r="T610" s="10">
        <v>1.6720999999999999</v>
      </c>
      <c r="U610" s="10">
        <v>2.1468000000000003</v>
      </c>
      <c r="AU610" s="3"/>
      <c r="AV610" s="3"/>
      <c r="AW610" s="3"/>
      <c r="AX610" s="3"/>
    </row>
    <row r="611" spans="3:50" x14ac:dyDescent="0.2">
      <c r="C611" s="18">
        <f t="shared" si="19"/>
        <v>607</v>
      </c>
      <c r="D611" t="e">
        <f t="shared" ca="1" si="18"/>
        <v>#NAME?</v>
      </c>
      <c r="I611">
        <v>607</v>
      </c>
      <c r="J611">
        <v>0.64429687499999999</v>
      </c>
      <c r="K611" s="10">
        <v>0.64712000000000003</v>
      </c>
      <c r="L611" s="10">
        <v>1.0017</v>
      </c>
      <c r="M611" s="10">
        <v>1.2722</v>
      </c>
      <c r="N611" s="10">
        <v>0.86495199999999994</v>
      </c>
      <c r="O611" s="10">
        <v>0.78439000000000003</v>
      </c>
      <c r="P611" s="10">
        <v>1.2423000000000002</v>
      </c>
      <c r="Q611" s="10">
        <v>1.6446499999999999</v>
      </c>
      <c r="R611" s="10">
        <v>0.9829</v>
      </c>
      <c r="S611" s="10">
        <v>1.0304099999999998</v>
      </c>
      <c r="T611" s="10">
        <v>1.6774499999999999</v>
      </c>
      <c r="U611" s="10">
        <v>2.1546000000000003</v>
      </c>
      <c r="AU611" s="3"/>
      <c r="AV611" s="3"/>
      <c r="AW611" s="3"/>
      <c r="AX611" s="3"/>
    </row>
    <row r="612" spans="3:50" x14ac:dyDescent="0.2">
      <c r="C612" s="18">
        <f t="shared" si="19"/>
        <v>608</v>
      </c>
      <c r="D612" t="e">
        <f t="shared" ca="1" si="18"/>
        <v>#NAME?</v>
      </c>
      <c r="I612">
        <v>608</v>
      </c>
      <c r="J612">
        <v>0.64749999999999996</v>
      </c>
      <c r="K612" s="10">
        <v>0.64927999999999997</v>
      </c>
      <c r="L612" s="10">
        <v>1.0047999999999999</v>
      </c>
      <c r="M612" s="10">
        <v>1.2767999999999999</v>
      </c>
      <c r="N612" s="10">
        <v>0.86908799999999997</v>
      </c>
      <c r="O612" s="10">
        <v>0.78715999999999997</v>
      </c>
      <c r="P612" s="10">
        <v>1.2462</v>
      </c>
      <c r="Q612" s="10">
        <v>1.6506000000000001</v>
      </c>
      <c r="R612" s="10">
        <v>0.98759999999999992</v>
      </c>
      <c r="S612" s="10">
        <v>1.0340399999999998</v>
      </c>
      <c r="T612" s="10">
        <v>1.6827999999999999</v>
      </c>
      <c r="U612" s="10">
        <v>2.1623999999999999</v>
      </c>
      <c r="AU612" s="3"/>
      <c r="AV612" s="3"/>
      <c r="AW612" s="3"/>
      <c r="AX612" s="3"/>
    </row>
    <row r="613" spans="3:50" x14ac:dyDescent="0.2">
      <c r="C613" s="18">
        <f t="shared" si="19"/>
        <v>609</v>
      </c>
      <c r="D613" t="e">
        <f t="shared" ca="1" si="18"/>
        <v>#NAME?</v>
      </c>
      <c r="I613">
        <v>609</v>
      </c>
      <c r="J613">
        <v>0.65070312499999994</v>
      </c>
      <c r="K613" s="10">
        <v>0.65144000000000002</v>
      </c>
      <c r="L613" s="10">
        <v>1.0079</v>
      </c>
      <c r="M613" s="10">
        <v>1.2814000000000001</v>
      </c>
      <c r="N613" s="10">
        <v>0.873224</v>
      </c>
      <c r="O613" s="10">
        <v>0.78993000000000002</v>
      </c>
      <c r="P613" s="10">
        <v>1.2501</v>
      </c>
      <c r="Q613" s="10">
        <v>1.65655</v>
      </c>
      <c r="R613" s="10">
        <v>0.99229999999999996</v>
      </c>
      <c r="S613" s="10">
        <v>1.0376699999999999</v>
      </c>
      <c r="T613" s="10">
        <v>1.6881499999999998</v>
      </c>
      <c r="U613" s="10">
        <v>2.1701999999999999</v>
      </c>
      <c r="AU613" s="3"/>
      <c r="AV613" s="3"/>
      <c r="AW613" s="3"/>
      <c r="AX613" s="3"/>
    </row>
    <row r="614" spans="3:50" x14ac:dyDescent="0.2">
      <c r="C614" s="18">
        <f t="shared" si="19"/>
        <v>610</v>
      </c>
      <c r="D614" t="e">
        <f t="shared" ca="1" si="18"/>
        <v>#NAME?</v>
      </c>
      <c r="I614">
        <v>610</v>
      </c>
      <c r="J614">
        <v>0.65390625000000002</v>
      </c>
      <c r="K614" s="10">
        <v>0.65359999999999996</v>
      </c>
      <c r="L614" s="10">
        <v>1.0109999999999999</v>
      </c>
      <c r="M614" s="10">
        <v>1.286</v>
      </c>
      <c r="N614" s="10">
        <v>0.87735999999999992</v>
      </c>
      <c r="O614" s="10">
        <v>0.79269999999999996</v>
      </c>
      <c r="P614" s="10">
        <v>1.254</v>
      </c>
      <c r="Q614" s="10">
        <v>1.6625000000000001</v>
      </c>
      <c r="R614" s="10">
        <v>0.997</v>
      </c>
      <c r="S614" s="10">
        <v>1.0412999999999999</v>
      </c>
      <c r="T614" s="10">
        <v>1.6934999999999998</v>
      </c>
      <c r="U614" s="10">
        <v>2.1779999999999999</v>
      </c>
      <c r="AU614" s="3"/>
      <c r="AV614" s="3"/>
      <c r="AW614" s="3"/>
      <c r="AX614" s="3"/>
    </row>
    <row r="615" spans="3:50" x14ac:dyDescent="0.2">
      <c r="C615" s="18">
        <f t="shared" si="19"/>
        <v>611</v>
      </c>
      <c r="D615" t="e">
        <f t="shared" ca="1" si="18"/>
        <v>#NAME?</v>
      </c>
      <c r="I615">
        <v>611</v>
      </c>
      <c r="J615">
        <v>0.657109375</v>
      </c>
      <c r="K615" s="10">
        <v>0.65576000000000001</v>
      </c>
      <c r="L615" s="10">
        <v>1.0141</v>
      </c>
      <c r="M615" s="10">
        <v>1.2906</v>
      </c>
      <c r="N615" s="10">
        <v>0.88149599999999995</v>
      </c>
      <c r="O615" s="10">
        <v>0.79547000000000001</v>
      </c>
      <c r="P615" s="10">
        <v>1.2579</v>
      </c>
      <c r="Q615" s="10">
        <v>1.66845</v>
      </c>
      <c r="R615" s="10">
        <v>1.0017</v>
      </c>
      <c r="S615" s="10">
        <v>1.0449299999999999</v>
      </c>
      <c r="T615" s="10">
        <v>1.69885</v>
      </c>
      <c r="U615" s="10">
        <v>2.1858</v>
      </c>
      <c r="AU615" s="3"/>
      <c r="AV615" s="3"/>
      <c r="AW615" s="3"/>
      <c r="AX615" s="3"/>
    </row>
    <row r="616" spans="3:50" x14ac:dyDescent="0.2">
      <c r="C616" s="18">
        <f t="shared" si="19"/>
        <v>612</v>
      </c>
      <c r="D616" t="e">
        <f t="shared" ca="1" si="18"/>
        <v>#NAME?</v>
      </c>
      <c r="I616">
        <v>612</v>
      </c>
      <c r="J616">
        <v>0.66031249999999997</v>
      </c>
      <c r="K616" s="10">
        <v>0.65791999999999995</v>
      </c>
      <c r="L616" s="10">
        <v>1.0171999999999999</v>
      </c>
      <c r="M616" s="10">
        <v>1.2951999999999999</v>
      </c>
      <c r="N616" s="10">
        <v>0.88563199999999997</v>
      </c>
      <c r="O616" s="10">
        <v>0.79824000000000006</v>
      </c>
      <c r="P616" s="10">
        <v>1.2618</v>
      </c>
      <c r="Q616" s="10">
        <v>1.6743999999999999</v>
      </c>
      <c r="R616" s="10">
        <v>1.0064</v>
      </c>
      <c r="S616" s="10">
        <v>1.0485599999999999</v>
      </c>
      <c r="T616" s="10">
        <v>1.7041999999999999</v>
      </c>
      <c r="U616" s="10">
        <v>2.1936</v>
      </c>
      <c r="AU616" s="3"/>
      <c r="AV616" s="3"/>
      <c r="AW616" s="3"/>
      <c r="AX616" s="3"/>
    </row>
    <row r="617" spans="3:50" x14ac:dyDescent="0.2">
      <c r="C617" s="18">
        <f t="shared" si="19"/>
        <v>613</v>
      </c>
      <c r="D617" t="e">
        <f t="shared" ca="1" si="18"/>
        <v>#NAME?</v>
      </c>
      <c r="I617">
        <v>613</v>
      </c>
      <c r="J617">
        <v>0.66351562499999994</v>
      </c>
      <c r="K617" s="10">
        <v>0.66008</v>
      </c>
      <c r="L617" s="10">
        <v>1.0203</v>
      </c>
      <c r="M617" s="10">
        <v>1.2998000000000001</v>
      </c>
      <c r="N617" s="10">
        <v>0.889768</v>
      </c>
      <c r="O617" s="10">
        <v>0.80101</v>
      </c>
      <c r="P617" s="10">
        <v>1.2657</v>
      </c>
      <c r="Q617" s="10">
        <v>1.68035</v>
      </c>
      <c r="R617" s="10">
        <v>1.0110999999999999</v>
      </c>
      <c r="S617" s="10">
        <v>1.05219</v>
      </c>
      <c r="T617" s="10">
        <v>1.7095499999999999</v>
      </c>
      <c r="U617" s="10">
        <v>2.2014</v>
      </c>
      <c r="AU617" s="3"/>
      <c r="AV617" s="3"/>
      <c r="AW617" s="3"/>
      <c r="AX617" s="3"/>
    </row>
    <row r="618" spans="3:50" x14ac:dyDescent="0.2">
      <c r="C618" s="18">
        <f t="shared" si="19"/>
        <v>614</v>
      </c>
      <c r="D618" t="e">
        <f t="shared" ca="1" si="18"/>
        <v>#NAME?</v>
      </c>
      <c r="I618">
        <v>614</v>
      </c>
      <c r="J618">
        <v>0.66671875000000003</v>
      </c>
      <c r="K618" s="10">
        <v>0.66224000000000005</v>
      </c>
      <c r="L618" s="10">
        <v>1.0234000000000001</v>
      </c>
      <c r="M618" s="10">
        <v>1.3044</v>
      </c>
      <c r="N618" s="10">
        <v>0.89390400000000003</v>
      </c>
      <c r="O618" s="10">
        <v>0.80378000000000005</v>
      </c>
      <c r="P618" s="10">
        <v>1.2696000000000001</v>
      </c>
      <c r="Q618" s="10">
        <v>1.6862999999999999</v>
      </c>
      <c r="R618" s="10">
        <v>1.0158</v>
      </c>
      <c r="S618" s="10">
        <v>1.05582</v>
      </c>
      <c r="T618" s="10">
        <v>1.7148999999999999</v>
      </c>
      <c r="U618" s="10">
        <v>2.2092000000000001</v>
      </c>
      <c r="AU618" s="3"/>
      <c r="AV618" s="3"/>
      <c r="AW618" s="3"/>
      <c r="AX618" s="3"/>
    </row>
    <row r="619" spans="3:50" x14ac:dyDescent="0.2">
      <c r="C619" s="18">
        <f t="shared" si="19"/>
        <v>615</v>
      </c>
      <c r="D619" t="e">
        <f t="shared" ca="1" si="18"/>
        <v>#NAME?</v>
      </c>
      <c r="I619">
        <v>615</v>
      </c>
      <c r="J619">
        <v>0.669921875</v>
      </c>
      <c r="K619" s="10">
        <v>0.66439999999999999</v>
      </c>
      <c r="L619" s="10">
        <v>1.0265</v>
      </c>
      <c r="M619" s="10">
        <v>1.3089999999999999</v>
      </c>
      <c r="N619" s="10">
        <v>0.89803999999999995</v>
      </c>
      <c r="O619" s="10">
        <v>0.80654999999999999</v>
      </c>
      <c r="P619" s="10">
        <v>1.2735000000000001</v>
      </c>
      <c r="Q619" s="10">
        <v>1.69225</v>
      </c>
      <c r="R619" s="10">
        <v>1.0205</v>
      </c>
      <c r="S619" s="10">
        <v>1.05945</v>
      </c>
      <c r="T619" s="10">
        <v>1.7202499999999998</v>
      </c>
      <c r="U619" s="10">
        <v>2.2170000000000001</v>
      </c>
      <c r="AU619" s="3"/>
      <c r="AV619" s="3"/>
      <c r="AW619" s="3"/>
      <c r="AX619" s="3"/>
    </row>
    <row r="620" spans="3:50" x14ac:dyDescent="0.2">
      <c r="C620" s="18">
        <f t="shared" si="19"/>
        <v>616</v>
      </c>
      <c r="D620" t="e">
        <f t="shared" ca="1" si="18"/>
        <v>#NAME?</v>
      </c>
      <c r="I620">
        <v>616</v>
      </c>
      <c r="J620">
        <v>0.67312499999999997</v>
      </c>
      <c r="K620" s="10">
        <v>0.66656000000000004</v>
      </c>
      <c r="L620" s="10">
        <v>1.0296000000000001</v>
      </c>
      <c r="M620" s="10">
        <v>1.3135999999999999</v>
      </c>
      <c r="N620" s="10">
        <v>0.90217599999999998</v>
      </c>
      <c r="O620" s="10">
        <v>0.80932000000000004</v>
      </c>
      <c r="P620" s="10">
        <v>1.2774000000000001</v>
      </c>
      <c r="Q620" s="10">
        <v>1.6981999999999999</v>
      </c>
      <c r="R620" s="10">
        <v>1.0251999999999999</v>
      </c>
      <c r="S620" s="10">
        <v>1.06308</v>
      </c>
      <c r="T620" s="10">
        <v>1.7255999999999998</v>
      </c>
      <c r="U620" s="10">
        <v>2.2248000000000001</v>
      </c>
      <c r="AU620" s="3"/>
      <c r="AV620" s="3"/>
      <c r="AW620" s="3"/>
      <c r="AX620" s="3"/>
    </row>
    <row r="621" spans="3:50" x14ac:dyDescent="0.2">
      <c r="C621" s="18">
        <f t="shared" si="19"/>
        <v>617</v>
      </c>
      <c r="D621" t="e">
        <f t="shared" ca="1" si="18"/>
        <v>#NAME?</v>
      </c>
      <c r="I621">
        <v>617</v>
      </c>
      <c r="J621">
        <v>0.67632812499999995</v>
      </c>
      <c r="K621" s="10">
        <v>0.66871999999999998</v>
      </c>
      <c r="L621" s="10">
        <v>1.0327</v>
      </c>
      <c r="M621" s="10">
        <v>1.3182</v>
      </c>
      <c r="N621" s="10">
        <v>0.90631200000000001</v>
      </c>
      <c r="O621" s="10">
        <v>0.81208999999999998</v>
      </c>
      <c r="P621" s="10">
        <v>1.2813000000000001</v>
      </c>
      <c r="Q621" s="10">
        <v>1.7041500000000001</v>
      </c>
      <c r="R621" s="10">
        <v>1.0299</v>
      </c>
      <c r="S621" s="10">
        <v>1.0667099999999998</v>
      </c>
      <c r="T621" s="10">
        <v>1.73095</v>
      </c>
      <c r="U621" s="10">
        <v>2.2326000000000001</v>
      </c>
      <c r="AU621" s="3"/>
      <c r="AV621" s="3"/>
      <c r="AW621" s="3"/>
      <c r="AX621" s="3"/>
    </row>
    <row r="622" spans="3:50" x14ac:dyDescent="0.2">
      <c r="C622" s="18">
        <f t="shared" si="19"/>
        <v>618</v>
      </c>
      <c r="D622" t="e">
        <f t="shared" ca="1" si="18"/>
        <v>#NAME?</v>
      </c>
      <c r="I622">
        <v>618</v>
      </c>
      <c r="J622">
        <v>0.67953125000000003</v>
      </c>
      <c r="K622" s="10">
        <v>0.67088000000000003</v>
      </c>
      <c r="L622" s="10">
        <v>1.0358000000000001</v>
      </c>
      <c r="M622" s="10">
        <v>1.3228</v>
      </c>
      <c r="N622" s="10">
        <v>0.91044799999999992</v>
      </c>
      <c r="O622" s="10">
        <v>0.81486000000000003</v>
      </c>
      <c r="P622" s="10">
        <v>1.2852000000000001</v>
      </c>
      <c r="Q622" s="10">
        <v>1.7101</v>
      </c>
      <c r="R622" s="10">
        <v>1.0346</v>
      </c>
      <c r="S622" s="10">
        <v>1.0703399999999998</v>
      </c>
      <c r="T622" s="10">
        <v>1.7363</v>
      </c>
      <c r="U622" s="10">
        <v>2.2404000000000002</v>
      </c>
      <c r="AU622" s="3"/>
      <c r="AV622" s="3"/>
      <c r="AW622" s="3"/>
      <c r="AX622" s="3"/>
    </row>
    <row r="623" spans="3:50" x14ac:dyDescent="0.2">
      <c r="C623" s="18">
        <f t="shared" si="19"/>
        <v>619</v>
      </c>
      <c r="D623" t="e">
        <f t="shared" ca="1" si="18"/>
        <v>#NAME?</v>
      </c>
      <c r="I623">
        <v>619</v>
      </c>
      <c r="J623">
        <v>0.682734375</v>
      </c>
      <c r="K623" s="10">
        <v>0.67303999999999997</v>
      </c>
      <c r="L623" s="10">
        <v>1.0388999999999999</v>
      </c>
      <c r="M623" s="10">
        <v>1.3273999999999999</v>
      </c>
      <c r="N623" s="10">
        <v>0.91458399999999995</v>
      </c>
      <c r="O623" s="10">
        <v>0.81762999999999997</v>
      </c>
      <c r="P623" s="10">
        <v>1.2891000000000001</v>
      </c>
      <c r="Q623" s="10">
        <v>1.7160500000000001</v>
      </c>
      <c r="R623" s="10">
        <v>1.0392999999999999</v>
      </c>
      <c r="S623" s="10">
        <v>1.0739699999999999</v>
      </c>
      <c r="T623" s="10">
        <v>1.7416499999999999</v>
      </c>
      <c r="U623" s="10">
        <v>2.2482000000000002</v>
      </c>
      <c r="AU623" s="3"/>
      <c r="AV623" s="3"/>
      <c r="AW623" s="3"/>
      <c r="AX623" s="3"/>
    </row>
    <row r="624" spans="3:50" x14ac:dyDescent="0.2">
      <c r="C624" s="18">
        <f t="shared" si="19"/>
        <v>620</v>
      </c>
      <c r="D624" t="e">
        <f t="shared" ca="1" si="18"/>
        <v>#NAME?</v>
      </c>
      <c r="I624">
        <v>620</v>
      </c>
      <c r="J624">
        <v>0.68593749999999998</v>
      </c>
      <c r="K624" s="10">
        <v>0.67520000000000002</v>
      </c>
      <c r="L624" s="10">
        <v>1.042</v>
      </c>
      <c r="M624" s="10">
        <v>1.3320000000000001</v>
      </c>
      <c r="N624" s="10">
        <v>0.91871999999999998</v>
      </c>
      <c r="O624" s="10">
        <v>0.82040000000000002</v>
      </c>
      <c r="P624" s="10">
        <v>1.2930000000000001</v>
      </c>
      <c r="Q624" s="10">
        <v>1.722</v>
      </c>
      <c r="R624" s="10">
        <v>1.044</v>
      </c>
      <c r="S624" s="10">
        <v>1.0775999999999999</v>
      </c>
      <c r="T624" s="10">
        <v>1.7469999999999999</v>
      </c>
      <c r="U624" s="10">
        <v>2.2560000000000002</v>
      </c>
      <c r="AU624" s="3"/>
      <c r="AV624" s="3"/>
      <c r="AW624" s="3"/>
      <c r="AX624" s="3"/>
    </row>
    <row r="625" spans="3:50" x14ac:dyDescent="0.2">
      <c r="C625" s="18">
        <f t="shared" si="19"/>
        <v>621</v>
      </c>
      <c r="D625" t="e">
        <f t="shared" ca="1" si="18"/>
        <v>#NAME?</v>
      </c>
      <c r="I625">
        <v>621</v>
      </c>
      <c r="J625">
        <v>0.68914062499999995</v>
      </c>
      <c r="K625" s="10">
        <v>0.67735999999999996</v>
      </c>
      <c r="L625" s="10">
        <v>1.0450999999999999</v>
      </c>
      <c r="M625" s="10">
        <v>1.3366</v>
      </c>
      <c r="N625" s="10">
        <v>0.92285600000000001</v>
      </c>
      <c r="O625" s="10">
        <v>0.82317000000000007</v>
      </c>
      <c r="P625" s="10">
        <v>1.2969000000000002</v>
      </c>
      <c r="Q625" s="10">
        <v>1.7279499999999999</v>
      </c>
      <c r="R625" s="10">
        <v>1.0487</v>
      </c>
      <c r="S625" s="10">
        <v>1.0812299999999999</v>
      </c>
      <c r="T625" s="10">
        <v>1.7523499999999999</v>
      </c>
      <c r="U625" s="10">
        <v>2.2638000000000003</v>
      </c>
      <c r="AU625" s="3"/>
      <c r="AV625" s="3"/>
      <c r="AW625" s="3"/>
      <c r="AX625" s="3"/>
    </row>
    <row r="626" spans="3:50" x14ac:dyDescent="0.2">
      <c r="C626" s="18">
        <f t="shared" si="19"/>
        <v>622</v>
      </c>
      <c r="D626" t="e">
        <f t="shared" ca="1" si="18"/>
        <v>#NAME?</v>
      </c>
      <c r="I626">
        <v>622</v>
      </c>
      <c r="J626">
        <v>0.69234374999999992</v>
      </c>
      <c r="K626" s="10">
        <v>0.67952000000000001</v>
      </c>
      <c r="L626" s="10">
        <v>1.0482</v>
      </c>
      <c r="M626" s="10">
        <v>1.3411999999999999</v>
      </c>
      <c r="N626" s="10">
        <v>0.92699200000000004</v>
      </c>
      <c r="O626" s="10">
        <v>0.82594000000000001</v>
      </c>
      <c r="P626" s="10">
        <v>1.3008</v>
      </c>
      <c r="Q626" s="10">
        <v>1.7339</v>
      </c>
      <c r="R626" s="10">
        <v>1.0533999999999999</v>
      </c>
      <c r="S626" s="10">
        <v>1.0848599999999999</v>
      </c>
      <c r="T626" s="10">
        <v>1.7576999999999998</v>
      </c>
      <c r="U626" s="10">
        <v>2.2715999999999998</v>
      </c>
      <c r="AU626" s="3"/>
      <c r="AV626" s="3"/>
      <c r="AW626" s="3"/>
      <c r="AX626" s="3"/>
    </row>
    <row r="627" spans="3:50" x14ac:dyDescent="0.2">
      <c r="C627" s="18">
        <f t="shared" si="19"/>
        <v>623</v>
      </c>
      <c r="D627" t="e">
        <f t="shared" ca="1" si="18"/>
        <v>#NAME?</v>
      </c>
      <c r="I627">
        <v>623</v>
      </c>
      <c r="J627">
        <v>0.69554687500000001</v>
      </c>
      <c r="K627" s="10">
        <v>0.68167999999999995</v>
      </c>
      <c r="L627" s="10">
        <v>1.0512999999999999</v>
      </c>
      <c r="M627" s="10">
        <v>1.3457999999999999</v>
      </c>
      <c r="N627" s="10">
        <v>0.93112799999999996</v>
      </c>
      <c r="O627" s="10">
        <v>0.82871000000000006</v>
      </c>
      <c r="P627" s="10">
        <v>1.3047</v>
      </c>
      <c r="Q627" s="10">
        <v>1.7398499999999999</v>
      </c>
      <c r="R627" s="10">
        <v>1.0581</v>
      </c>
      <c r="S627" s="10">
        <v>1.08849</v>
      </c>
      <c r="T627" s="10">
        <v>1.7630499999999998</v>
      </c>
      <c r="U627" s="10">
        <v>2.2793999999999999</v>
      </c>
      <c r="AU627" s="3"/>
      <c r="AV627" s="3"/>
      <c r="AW627" s="3"/>
      <c r="AX627" s="3"/>
    </row>
    <row r="628" spans="3:50" x14ac:dyDescent="0.2">
      <c r="C628" s="18">
        <f t="shared" si="19"/>
        <v>624</v>
      </c>
      <c r="D628" t="e">
        <f t="shared" ca="1" si="18"/>
        <v>#NAME?</v>
      </c>
      <c r="I628">
        <v>624</v>
      </c>
      <c r="J628">
        <v>0.69874999999999998</v>
      </c>
      <c r="K628" s="10">
        <v>0.68384</v>
      </c>
      <c r="L628" s="10">
        <v>1.0544</v>
      </c>
      <c r="M628" s="10">
        <v>1.3504</v>
      </c>
      <c r="N628" s="10">
        <v>0.93526399999999998</v>
      </c>
      <c r="O628" s="10">
        <v>0.83148</v>
      </c>
      <c r="P628" s="10">
        <v>1.3086</v>
      </c>
      <c r="Q628" s="10">
        <v>1.7458</v>
      </c>
      <c r="R628" s="10">
        <v>1.0628</v>
      </c>
      <c r="S628" s="10">
        <v>1.09212</v>
      </c>
      <c r="T628" s="10">
        <v>1.7684</v>
      </c>
      <c r="U628" s="10">
        <v>2.2871999999999999</v>
      </c>
      <c r="AU628" s="3"/>
      <c r="AV628" s="3"/>
      <c r="AW628" s="3"/>
      <c r="AX628" s="3"/>
    </row>
    <row r="629" spans="3:50" x14ac:dyDescent="0.2">
      <c r="C629" s="18">
        <f t="shared" si="19"/>
        <v>625</v>
      </c>
      <c r="D629" t="e">
        <f t="shared" ca="1" si="18"/>
        <v>#NAME?</v>
      </c>
      <c r="I629">
        <v>625</v>
      </c>
      <c r="J629">
        <v>0.70195312499999996</v>
      </c>
      <c r="K629" s="10">
        <v>0.68599999999999994</v>
      </c>
      <c r="L629" s="10">
        <v>1.0575000000000001</v>
      </c>
      <c r="M629" s="10">
        <v>1.355</v>
      </c>
      <c r="N629" s="10">
        <v>0.93940000000000001</v>
      </c>
      <c r="O629" s="10">
        <v>0.83425000000000005</v>
      </c>
      <c r="P629" s="10">
        <v>1.3125</v>
      </c>
      <c r="Q629" s="10">
        <v>1.7517499999999999</v>
      </c>
      <c r="R629" s="10">
        <v>1.0674999999999999</v>
      </c>
      <c r="S629" s="10">
        <v>1.09575</v>
      </c>
      <c r="T629" s="10">
        <v>1.7737499999999999</v>
      </c>
      <c r="U629" s="10">
        <v>2.2949999999999999</v>
      </c>
      <c r="AU629" s="3"/>
      <c r="AV629" s="3"/>
      <c r="AW629" s="3"/>
      <c r="AX629" s="3"/>
    </row>
    <row r="630" spans="3:50" x14ac:dyDescent="0.2">
      <c r="C630" s="18">
        <f t="shared" si="19"/>
        <v>626</v>
      </c>
      <c r="D630" t="e">
        <f t="shared" ca="1" si="18"/>
        <v>#NAME?</v>
      </c>
      <c r="I630">
        <v>626</v>
      </c>
      <c r="J630">
        <v>0.70515624999999993</v>
      </c>
      <c r="K630" s="10">
        <v>0.68815999999999999</v>
      </c>
      <c r="L630" s="10">
        <v>1.0606</v>
      </c>
      <c r="M630" s="10">
        <v>1.3595999999999999</v>
      </c>
      <c r="N630" s="10">
        <v>0.94353599999999993</v>
      </c>
      <c r="O630" s="10">
        <v>0.83701999999999999</v>
      </c>
      <c r="P630" s="10">
        <v>1.3164</v>
      </c>
      <c r="Q630" s="10">
        <v>1.7577</v>
      </c>
      <c r="R630" s="10">
        <v>1.0722</v>
      </c>
      <c r="S630" s="10">
        <v>1.09938</v>
      </c>
      <c r="T630" s="10">
        <v>1.7790999999999999</v>
      </c>
      <c r="U630" s="10">
        <v>2.3028</v>
      </c>
      <c r="AU630" s="3"/>
      <c r="AV630" s="3"/>
      <c r="AW630" s="3"/>
      <c r="AX630" s="3"/>
    </row>
    <row r="631" spans="3:50" x14ac:dyDescent="0.2">
      <c r="C631" s="18">
        <f t="shared" si="19"/>
        <v>627</v>
      </c>
      <c r="D631" t="e">
        <f t="shared" ca="1" si="18"/>
        <v>#NAME?</v>
      </c>
      <c r="I631">
        <v>627</v>
      </c>
      <c r="J631">
        <v>0.70835937500000001</v>
      </c>
      <c r="K631" s="10">
        <v>0.69032000000000004</v>
      </c>
      <c r="L631" s="10">
        <v>1.0637000000000001</v>
      </c>
      <c r="M631" s="10">
        <v>1.3642000000000001</v>
      </c>
      <c r="N631" s="10">
        <v>0.94767199999999996</v>
      </c>
      <c r="O631" s="10">
        <v>0.83979000000000004</v>
      </c>
      <c r="P631" s="10">
        <v>1.3203</v>
      </c>
      <c r="Q631" s="10">
        <v>1.7636499999999999</v>
      </c>
      <c r="R631" s="10">
        <v>1.0769</v>
      </c>
      <c r="S631" s="10">
        <v>1.10301</v>
      </c>
      <c r="T631" s="10">
        <v>1.7844499999999999</v>
      </c>
      <c r="U631" s="10">
        <v>2.3106</v>
      </c>
      <c r="AU631" s="3"/>
      <c r="AV631" s="3"/>
      <c r="AW631" s="3"/>
      <c r="AX631" s="3"/>
    </row>
    <row r="632" spans="3:50" x14ac:dyDescent="0.2">
      <c r="C632" s="18">
        <f t="shared" si="19"/>
        <v>628</v>
      </c>
      <c r="D632" t="e">
        <f t="shared" ca="1" si="18"/>
        <v>#NAME?</v>
      </c>
      <c r="I632">
        <v>628</v>
      </c>
      <c r="J632">
        <v>0.71156249999999999</v>
      </c>
      <c r="K632" s="10">
        <v>0.69247999999999998</v>
      </c>
      <c r="L632" s="10">
        <v>1.0668</v>
      </c>
      <c r="M632" s="10">
        <v>1.3688</v>
      </c>
      <c r="N632" s="10">
        <v>0.95180799999999999</v>
      </c>
      <c r="O632" s="10">
        <v>0.84255999999999998</v>
      </c>
      <c r="P632" s="10">
        <v>1.3242</v>
      </c>
      <c r="Q632" s="10">
        <v>1.7696000000000001</v>
      </c>
      <c r="R632" s="10">
        <v>1.0815999999999999</v>
      </c>
      <c r="S632" s="10">
        <v>1.1066399999999998</v>
      </c>
      <c r="T632" s="10">
        <v>1.7897999999999998</v>
      </c>
      <c r="U632" s="10">
        <v>2.3184</v>
      </c>
      <c r="AU632" s="3"/>
      <c r="AV632" s="3"/>
      <c r="AW632" s="3"/>
      <c r="AX632" s="3"/>
    </row>
    <row r="633" spans="3:50" x14ac:dyDescent="0.2">
      <c r="C633" s="18">
        <f t="shared" si="19"/>
        <v>629</v>
      </c>
      <c r="D633" t="e">
        <f t="shared" ca="1" si="18"/>
        <v>#NAME?</v>
      </c>
      <c r="I633">
        <v>629</v>
      </c>
      <c r="J633">
        <v>0.71476562499999996</v>
      </c>
      <c r="K633" s="10">
        <v>0.69464000000000004</v>
      </c>
      <c r="L633" s="10">
        <v>1.0699000000000001</v>
      </c>
      <c r="M633" s="10">
        <v>1.3734</v>
      </c>
      <c r="N633" s="10">
        <v>0.95594400000000002</v>
      </c>
      <c r="O633" s="10">
        <v>0.84533000000000003</v>
      </c>
      <c r="P633" s="10">
        <v>1.3281000000000001</v>
      </c>
      <c r="Q633" s="10">
        <v>1.77555</v>
      </c>
      <c r="R633" s="10">
        <v>1.0863</v>
      </c>
      <c r="S633" s="10">
        <v>1.1102699999999999</v>
      </c>
      <c r="T633" s="10">
        <v>1.7951499999999998</v>
      </c>
      <c r="U633" s="10">
        <v>2.3262</v>
      </c>
      <c r="AU633" s="3"/>
      <c r="AV633" s="3"/>
      <c r="AW633" s="3"/>
      <c r="AX633" s="3"/>
    </row>
    <row r="634" spans="3:50" x14ac:dyDescent="0.2">
      <c r="C634" s="18">
        <f t="shared" si="19"/>
        <v>630</v>
      </c>
      <c r="D634" t="e">
        <f t="shared" ca="1" si="18"/>
        <v>#NAME?</v>
      </c>
      <c r="I634">
        <v>630</v>
      </c>
      <c r="J634">
        <v>0.71796874999999993</v>
      </c>
      <c r="K634" s="10">
        <v>0.69679999999999997</v>
      </c>
      <c r="L634" s="10">
        <v>1.073</v>
      </c>
      <c r="M634" s="10">
        <v>1.3779999999999999</v>
      </c>
      <c r="N634" s="10">
        <v>0.96008000000000004</v>
      </c>
      <c r="O634" s="10">
        <v>0.84810000000000008</v>
      </c>
      <c r="P634" s="10">
        <v>1.3320000000000001</v>
      </c>
      <c r="Q634" s="10">
        <v>1.7814999999999999</v>
      </c>
      <c r="R634" s="10">
        <v>1.091</v>
      </c>
      <c r="S634" s="10">
        <v>1.1138999999999999</v>
      </c>
      <c r="T634" s="10">
        <v>1.8005</v>
      </c>
      <c r="U634" s="10">
        <v>2.3340000000000001</v>
      </c>
      <c r="AU634" s="3"/>
      <c r="AV634" s="3"/>
      <c r="AW634" s="3"/>
      <c r="AX634" s="3"/>
    </row>
    <row r="635" spans="3:50" x14ac:dyDescent="0.2">
      <c r="C635" s="18">
        <f t="shared" si="19"/>
        <v>631</v>
      </c>
      <c r="D635" t="e">
        <f t="shared" ca="1" si="18"/>
        <v>#NAME?</v>
      </c>
      <c r="I635">
        <v>631</v>
      </c>
      <c r="J635">
        <v>0.72117187500000002</v>
      </c>
      <c r="K635" s="10">
        <v>0.69896000000000003</v>
      </c>
      <c r="L635" s="10">
        <v>1.0761000000000001</v>
      </c>
      <c r="M635" s="10">
        <v>1.3826000000000001</v>
      </c>
      <c r="N635" s="10">
        <v>0.96421599999999996</v>
      </c>
      <c r="O635" s="10">
        <v>0.85087000000000002</v>
      </c>
      <c r="P635" s="10">
        <v>1.3359000000000001</v>
      </c>
      <c r="Q635" s="10">
        <v>1.78745</v>
      </c>
      <c r="R635" s="10">
        <v>1.0956999999999999</v>
      </c>
      <c r="S635" s="10">
        <v>1.1175299999999999</v>
      </c>
      <c r="T635" s="10">
        <v>1.80585</v>
      </c>
      <c r="U635" s="10">
        <v>2.3418000000000001</v>
      </c>
      <c r="AU635" s="3"/>
      <c r="AV635" s="3"/>
      <c r="AW635" s="3"/>
      <c r="AX635" s="3"/>
    </row>
    <row r="636" spans="3:50" x14ac:dyDescent="0.2">
      <c r="C636" s="18">
        <f t="shared" si="19"/>
        <v>632</v>
      </c>
      <c r="D636" t="e">
        <f t="shared" ca="1" si="18"/>
        <v>#NAME?</v>
      </c>
      <c r="I636">
        <v>632</v>
      </c>
      <c r="J636">
        <v>0.72437499999999999</v>
      </c>
      <c r="K636" s="10">
        <v>0.70111999999999997</v>
      </c>
      <c r="L636" s="10">
        <v>1.0791999999999999</v>
      </c>
      <c r="M636" s="10">
        <v>1.3872</v>
      </c>
      <c r="N636" s="10">
        <v>0.96835199999999999</v>
      </c>
      <c r="O636" s="10">
        <v>0.85364000000000007</v>
      </c>
      <c r="P636" s="10">
        <v>1.3398000000000001</v>
      </c>
      <c r="Q636" s="10">
        <v>1.7933999999999999</v>
      </c>
      <c r="R636" s="10">
        <v>1.1004</v>
      </c>
      <c r="S636" s="10">
        <v>1.1211599999999999</v>
      </c>
      <c r="T636" s="10">
        <v>1.8111999999999999</v>
      </c>
      <c r="U636" s="10">
        <v>2.3496000000000001</v>
      </c>
      <c r="AU636" s="3"/>
      <c r="AV636" s="3"/>
      <c r="AW636" s="3"/>
      <c r="AX636" s="3"/>
    </row>
    <row r="637" spans="3:50" x14ac:dyDescent="0.2">
      <c r="C637" s="18">
        <f t="shared" si="19"/>
        <v>633</v>
      </c>
      <c r="D637" t="e">
        <f t="shared" ca="1" si="18"/>
        <v>#NAME?</v>
      </c>
      <c r="I637">
        <v>633</v>
      </c>
      <c r="J637">
        <v>0.72757812499999996</v>
      </c>
      <c r="K637" s="10">
        <v>0.70328000000000002</v>
      </c>
      <c r="L637" s="10">
        <v>1.0823</v>
      </c>
      <c r="M637" s="10">
        <v>1.3917999999999999</v>
      </c>
      <c r="N637" s="10">
        <v>0.97248800000000002</v>
      </c>
      <c r="O637" s="10">
        <v>0.85641</v>
      </c>
      <c r="P637" s="10">
        <v>1.3437000000000001</v>
      </c>
      <c r="Q637" s="10">
        <v>1.79935</v>
      </c>
      <c r="R637" s="10">
        <v>1.1051</v>
      </c>
      <c r="S637" s="10">
        <v>1.12479</v>
      </c>
      <c r="T637" s="10">
        <v>1.8165499999999999</v>
      </c>
      <c r="U637" s="10">
        <v>2.3574000000000002</v>
      </c>
      <c r="AU637" s="3"/>
      <c r="AV637" s="3"/>
      <c r="AW637" s="3"/>
      <c r="AX637" s="3"/>
    </row>
    <row r="638" spans="3:50" x14ac:dyDescent="0.2">
      <c r="C638" s="18">
        <f t="shared" si="19"/>
        <v>634</v>
      </c>
      <c r="D638" t="e">
        <f t="shared" ca="1" si="18"/>
        <v>#NAME?</v>
      </c>
      <c r="I638">
        <v>634</v>
      </c>
      <c r="J638">
        <v>0.73078124999999994</v>
      </c>
      <c r="K638" s="10">
        <v>0.70543999999999996</v>
      </c>
      <c r="L638" s="10">
        <v>1.0853999999999999</v>
      </c>
      <c r="M638" s="10">
        <v>1.3964000000000001</v>
      </c>
      <c r="N638" s="10">
        <v>0.97662399999999994</v>
      </c>
      <c r="O638" s="10">
        <v>0.85918000000000005</v>
      </c>
      <c r="P638" s="10">
        <v>1.3476000000000001</v>
      </c>
      <c r="Q638" s="10">
        <v>1.8052999999999999</v>
      </c>
      <c r="R638" s="10">
        <v>1.1097999999999999</v>
      </c>
      <c r="S638" s="10">
        <v>1.12842</v>
      </c>
      <c r="T638" s="10">
        <v>1.8218999999999999</v>
      </c>
      <c r="U638" s="10">
        <v>2.3652000000000002</v>
      </c>
      <c r="AU638" s="3"/>
      <c r="AV638" s="3"/>
      <c r="AW638" s="3"/>
      <c r="AX638" s="3"/>
    </row>
    <row r="639" spans="3:50" x14ac:dyDescent="0.2">
      <c r="C639" s="18">
        <f t="shared" si="19"/>
        <v>635</v>
      </c>
      <c r="D639" t="e">
        <f t="shared" ca="1" si="18"/>
        <v>#NAME?</v>
      </c>
      <c r="I639">
        <v>635</v>
      </c>
      <c r="J639">
        <v>0.73398437500000002</v>
      </c>
      <c r="K639" s="10">
        <v>0.70760000000000001</v>
      </c>
      <c r="L639" s="10">
        <v>1.0885</v>
      </c>
      <c r="M639" s="10">
        <v>1.401</v>
      </c>
      <c r="N639" s="10">
        <v>0.98075999999999997</v>
      </c>
      <c r="O639" s="10">
        <v>0.86194999999999999</v>
      </c>
      <c r="P639" s="10">
        <v>1.3515000000000001</v>
      </c>
      <c r="Q639" s="10">
        <v>1.81125</v>
      </c>
      <c r="R639" s="10">
        <v>1.1145</v>
      </c>
      <c r="S639" s="10">
        <v>1.13205</v>
      </c>
      <c r="T639" s="10">
        <v>1.8272499999999998</v>
      </c>
      <c r="U639" s="10">
        <v>2.3730000000000002</v>
      </c>
      <c r="AU639" s="3"/>
      <c r="AV639" s="3"/>
      <c r="AW639" s="3"/>
      <c r="AX639" s="3"/>
    </row>
    <row r="640" spans="3:50" x14ac:dyDescent="0.2">
      <c r="C640" s="18">
        <f t="shared" si="19"/>
        <v>636</v>
      </c>
      <c r="D640" t="e">
        <f t="shared" ca="1" si="18"/>
        <v>#NAME?</v>
      </c>
      <c r="I640">
        <v>636</v>
      </c>
      <c r="J640">
        <v>0.7371875</v>
      </c>
      <c r="K640" s="10">
        <v>0.70975999999999995</v>
      </c>
      <c r="L640" s="10">
        <v>1.0915999999999999</v>
      </c>
      <c r="M640" s="10">
        <v>1.4056</v>
      </c>
      <c r="N640" s="10">
        <v>0.98489599999999999</v>
      </c>
      <c r="O640" s="10">
        <v>0.86472000000000004</v>
      </c>
      <c r="P640" s="10">
        <v>1.3553999999999999</v>
      </c>
      <c r="Q640" s="10">
        <v>1.8171999999999999</v>
      </c>
      <c r="R640" s="10">
        <v>1.1192</v>
      </c>
      <c r="S640" s="10">
        <v>1.13568</v>
      </c>
      <c r="T640" s="10">
        <v>1.8325999999999998</v>
      </c>
      <c r="U640" s="10">
        <v>2.3807999999999998</v>
      </c>
      <c r="AU640" s="3"/>
      <c r="AV640" s="3"/>
      <c r="AW640" s="3"/>
      <c r="AX640" s="3"/>
    </row>
    <row r="641" spans="3:50" x14ac:dyDescent="0.2">
      <c r="C641" s="18">
        <f t="shared" si="19"/>
        <v>637</v>
      </c>
      <c r="D641" t="e">
        <f t="shared" ca="1" si="18"/>
        <v>#NAME?</v>
      </c>
      <c r="I641">
        <v>637</v>
      </c>
      <c r="J641">
        <v>0.74039062499999997</v>
      </c>
      <c r="K641" s="10">
        <v>0.71192</v>
      </c>
      <c r="L641" s="10">
        <v>1.0947</v>
      </c>
      <c r="M641" s="10">
        <v>1.4101999999999999</v>
      </c>
      <c r="N641" s="10">
        <v>0.98903200000000002</v>
      </c>
      <c r="O641" s="10">
        <v>0.86748999999999998</v>
      </c>
      <c r="P641" s="10">
        <v>1.3593</v>
      </c>
      <c r="Q641" s="10">
        <v>1.82315</v>
      </c>
      <c r="R641" s="10">
        <v>1.1238999999999999</v>
      </c>
      <c r="S641" s="10">
        <v>1.13931</v>
      </c>
      <c r="T641" s="10">
        <v>1.83795</v>
      </c>
      <c r="U641" s="10">
        <v>2.3885999999999998</v>
      </c>
      <c r="AU641" s="3"/>
      <c r="AV641" s="3"/>
      <c r="AW641" s="3"/>
      <c r="AX641" s="3"/>
    </row>
    <row r="642" spans="3:50" x14ac:dyDescent="0.2">
      <c r="C642" s="18">
        <f t="shared" si="19"/>
        <v>638</v>
      </c>
      <c r="D642" t="e">
        <f t="shared" ca="1" si="18"/>
        <v>#NAME?</v>
      </c>
      <c r="I642">
        <v>638</v>
      </c>
      <c r="J642">
        <v>0.74359374999999994</v>
      </c>
      <c r="K642" s="10">
        <v>0.71408000000000005</v>
      </c>
      <c r="L642" s="10">
        <v>1.0978000000000001</v>
      </c>
      <c r="M642" s="10">
        <v>1.4148000000000001</v>
      </c>
      <c r="N642" s="10">
        <v>0.99316800000000005</v>
      </c>
      <c r="O642" s="10">
        <v>0.87026000000000003</v>
      </c>
      <c r="P642" s="10">
        <v>1.3632</v>
      </c>
      <c r="Q642" s="10">
        <v>1.8290999999999999</v>
      </c>
      <c r="R642" s="10">
        <v>1.1286</v>
      </c>
      <c r="S642" s="10">
        <v>1.1429400000000001</v>
      </c>
      <c r="T642" s="10">
        <v>1.8432999999999999</v>
      </c>
      <c r="U642" s="10">
        <v>2.3963999999999999</v>
      </c>
      <c r="AU642" s="3"/>
      <c r="AV642" s="3"/>
      <c r="AW642" s="3"/>
      <c r="AX642" s="3"/>
    </row>
    <row r="643" spans="3:50" x14ac:dyDescent="0.2">
      <c r="C643" s="18">
        <f t="shared" si="19"/>
        <v>639</v>
      </c>
      <c r="D643" t="e">
        <f t="shared" ca="1" si="18"/>
        <v>#NAME?</v>
      </c>
      <c r="I643">
        <v>639</v>
      </c>
      <c r="J643">
        <v>0.74679687500000003</v>
      </c>
      <c r="K643" s="10">
        <v>0.71623999999999999</v>
      </c>
      <c r="L643" s="10">
        <v>1.1009</v>
      </c>
      <c r="M643" s="10">
        <v>1.4194</v>
      </c>
      <c r="N643" s="10">
        <v>0.99730399999999997</v>
      </c>
      <c r="O643" s="10">
        <v>0.87302999999999997</v>
      </c>
      <c r="P643" s="10">
        <v>1.3671</v>
      </c>
      <c r="Q643" s="10">
        <v>1.8350500000000001</v>
      </c>
      <c r="R643" s="10">
        <v>1.1333</v>
      </c>
      <c r="S643" s="10">
        <v>1.1465699999999999</v>
      </c>
      <c r="T643" s="10">
        <v>1.8486499999999999</v>
      </c>
      <c r="U643" s="10">
        <v>2.4041999999999999</v>
      </c>
      <c r="AU643" s="3"/>
      <c r="AV643" s="3"/>
      <c r="AW643" s="3"/>
      <c r="AX643" s="3"/>
    </row>
    <row r="644" spans="3:50" x14ac:dyDescent="0.2">
      <c r="C644" s="18">
        <f t="shared" si="19"/>
        <v>640</v>
      </c>
      <c r="D644" t="e">
        <f t="shared" ref="D644:D707" ca="1" si="20">smrLinInterp(C644,Time,Rain)</f>
        <v>#NAME?</v>
      </c>
      <c r="I644">
        <v>640</v>
      </c>
      <c r="J644">
        <v>0.75</v>
      </c>
      <c r="K644" s="10">
        <v>0.71840000000000004</v>
      </c>
      <c r="L644" s="10">
        <v>1.1040000000000001</v>
      </c>
      <c r="M644" s="10">
        <v>1.4239999999999999</v>
      </c>
      <c r="N644" s="10">
        <v>1.0014400000000001</v>
      </c>
      <c r="O644" s="10">
        <v>0.87580000000000002</v>
      </c>
      <c r="P644" s="10">
        <v>1.371</v>
      </c>
      <c r="Q644" s="10">
        <v>1.841</v>
      </c>
      <c r="R644" s="10">
        <v>1.1379999999999999</v>
      </c>
      <c r="S644" s="10">
        <v>1.1501999999999999</v>
      </c>
      <c r="T644" s="10">
        <v>1.8539999999999999</v>
      </c>
      <c r="U644" s="10">
        <v>2.4119999999999999</v>
      </c>
      <c r="AU644" s="3"/>
      <c r="AV644" s="3"/>
      <c r="AW644" s="3"/>
      <c r="AX644" s="3"/>
    </row>
    <row r="645" spans="3:50" x14ac:dyDescent="0.2">
      <c r="C645" s="18">
        <f t="shared" si="19"/>
        <v>641</v>
      </c>
      <c r="D645" t="e">
        <f t="shared" ca="1" si="20"/>
        <v>#NAME?</v>
      </c>
      <c r="I645">
        <v>641</v>
      </c>
      <c r="J645">
        <v>0.75320312499999997</v>
      </c>
      <c r="K645" s="10">
        <v>0.72055999999999998</v>
      </c>
      <c r="L645" s="10">
        <v>1.1071</v>
      </c>
      <c r="M645" s="10">
        <v>1.4285999999999999</v>
      </c>
      <c r="N645" s="10">
        <v>1.005576</v>
      </c>
      <c r="O645" s="10">
        <v>0.87857000000000007</v>
      </c>
      <c r="P645" s="10">
        <v>1.3749</v>
      </c>
      <c r="Q645" s="10">
        <v>1.8469499999999999</v>
      </c>
      <c r="R645" s="10">
        <v>1.1427</v>
      </c>
      <c r="S645" s="10">
        <v>1.1538299999999999</v>
      </c>
      <c r="T645" s="10">
        <v>1.8593499999999998</v>
      </c>
      <c r="U645" s="10">
        <v>2.4198</v>
      </c>
      <c r="AU645" s="3"/>
      <c r="AV645" s="3"/>
      <c r="AW645" s="3"/>
      <c r="AX645" s="3"/>
    </row>
    <row r="646" spans="3:50" x14ac:dyDescent="0.2">
      <c r="C646" s="18">
        <f t="shared" ref="C646:C709" si="21">1+C645</f>
        <v>642</v>
      </c>
      <c r="D646" t="e">
        <f t="shared" ca="1" si="20"/>
        <v>#NAME?</v>
      </c>
      <c r="I646">
        <v>642</v>
      </c>
      <c r="J646">
        <v>0.75640624999999995</v>
      </c>
      <c r="K646" s="10">
        <v>0.72272000000000003</v>
      </c>
      <c r="L646" s="10">
        <v>1.1102000000000001</v>
      </c>
      <c r="M646" s="10">
        <v>1.4332</v>
      </c>
      <c r="N646" s="10">
        <v>1.0097119999999999</v>
      </c>
      <c r="O646" s="10">
        <v>0.88134000000000001</v>
      </c>
      <c r="P646" s="10">
        <v>1.3788</v>
      </c>
      <c r="Q646" s="10">
        <v>1.8529</v>
      </c>
      <c r="R646" s="10">
        <v>1.1474</v>
      </c>
      <c r="S646" s="10">
        <v>1.1574599999999999</v>
      </c>
      <c r="T646" s="10">
        <v>1.8646999999999998</v>
      </c>
      <c r="U646" s="10">
        <v>2.4276</v>
      </c>
      <c r="AU646" s="3"/>
      <c r="AV646" s="3"/>
      <c r="AW646" s="3"/>
      <c r="AX646" s="3"/>
    </row>
    <row r="647" spans="3:50" x14ac:dyDescent="0.2">
      <c r="C647" s="18">
        <f t="shared" si="21"/>
        <v>643</v>
      </c>
      <c r="D647" t="e">
        <f t="shared" ca="1" si="20"/>
        <v>#NAME?</v>
      </c>
      <c r="I647">
        <v>643</v>
      </c>
      <c r="J647">
        <v>0.75960937499999992</v>
      </c>
      <c r="K647" s="10">
        <v>0.72487999999999997</v>
      </c>
      <c r="L647" s="10">
        <v>1.1133</v>
      </c>
      <c r="M647" s="10">
        <v>1.4378</v>
      </c>
      <c r="N647" s="10">
        <v>1.0138480000000001</v>
      </c>
      <c r="O647" s="10">
        <v>0.88411000000000006</v>
      </c>
      <c r="P647" s="10">
        <v>1.3827</v>
      </c>
      <c r="Q647" s="10">
        <v>1.8588499999999999</v>
      </c>
      <c r="R647" s="10">
        <v>1.1520999999999999</v>
      </c>
      <c r="S647" s="10">
        <v>1.16109</v>
      </c>
      <c r="T647" s="10">
        <v>1.8700499999999998</v>
      </c>
      <c r="U647" s="10">
        <v>2.4354</v>
      </c>
      <c r="AU647" s="3"/>
      <c r="AV647" s="3"/>
      <c r="AW647" s="3"/>
      <c r="AX647" s="3"/>
    </row>
    <row r="648" spans="3:50" x14ac:dyDescent="0.2">
      <c r="C648" s="18">
        <f t="shared" si="21"/>
        <v>644</v>
      </c>
      <c r="D648" t="e">
        <f t="shared" ca="1" si="20"/>
        <v>#NAME?</v>
      </c>
      <c r="I648">
        <v>644</v>
      </c>
      <c r="J648">
        <v>0.7628125</v>
      </c>
      <c r="K648" s="10">
        <v>0.72704000000000002</v>
      </c>
      <c r="L648" s="10">
        <v>1.1164000000000001</v>
      </c>
      <c r="M648" s="10">
        <v>1.4423999999999999</v>
      </c>
      <c r="N648" s="10">
        <v>1.017984</v>
      </c>
      <c r="O648" s="10">
        <v>0.88688</v>
      </c>
      <c r="P648" s="10">
        <v>1.3866000000000001</v>
      </c>
      <c r="Q648" s="10">
        <v>1.8648</v>
      </c>
      <c r="R648" s="10">
        <v>1.1568000000000001</v>
      </c>
      <c r="S648" s="10">
        <v>1.16472</v>
      </c>
      <c r="T648" s="10">
        <v>1.8754</v>
      </c>
      <c r="U648" s="10">
        <v>2.4432</v>
      </c>
      <c r="AU648" s="3"/>
      <c r="AV648" s="3"/>
      <c r="AW648" s="3"/>
      <c r="AX648" s="3"/>
    </row>
    <row r="649" spans="3:50" x14ac:dyDescent="0.2">
      <c r="C649" s="18">
        <f t="shared" si="21"/>
        <v>645</v>
      </c>
      <c r="D649" t="e">
        <f t="shared" ca="1" si="20"/>
        <v>#NAME?</v>
      </c>
      <c r="I649">
        <v>645</v>
      </c>
      <c r="J649">
        <v>0.76601562499999998</v>
      </c>
      <c r="K649" s="10">
        <v>0.72919999999999996</v>
      </c>
      <c r="L649" s="10">
        <v>1.1194999999999999</v>
      </c>
      <c r="M649" s="10">
        <v>1.4470000000000001</v>
      </c>
      <c r="N649" s="10">
        <v>1.0221199999999999</v>
      </c>
      <c r="O649" s="10">
        <v>0.88965000000000005</v>
      </c>
      <c r="P649" s="10">
        <v>1.3905000000000001</v>
      </c>
      <c r="Q649" s="10">
        <v>1.8707499999999999</v>
      </c>
      <c r="R649" s="10">
        <v>1.1615</v>
      </c>
      <c r="S649" s="10">
        <v>1.16835</v>
      </c>
      <c r="T649" s="10">
        <v>1.8807499999999999</v>
      </c>
      <c r="U649" s="10">
        <v>2.4510000000000001</v>
      </c>
      <c r="AU649" s="3"/>
      <c r="AV649" s="3"/>
      <c r="AW649" s="3"/>
      <c r="AX649" s="3"/>
    </row>
    <row r="650" spans="3:50" x14ac:dyDescent="0.2">
      <c r="C650" s="18">
        <f t="shared" si="21"/>
        <v>646</v>
      </c>
      <c r="D650" t="e">
        <f t="shared" ca="1" si="20"/>
        <v>#NAME?</v>
      </c>
      <c r="I650">
        <v>646</v>
      </c>
      <c r="J650">
        <v>0.76921874999999995</v>
      </c>
      <c r="K650" s="10">
        <v>0.73136000000000001</v>
      </c>
      <c r="L650" s="10">
        <v>1.1226</v>
      </c>
      <c r="M650" s="10">
        <v>1.4516</v>
      </c>
      <c r="N650" s="10">
        <v>1.0262560000000001</v>
      </c>
      <c r="O650" s="10">
        <v>0.89241999999999999</v>
      </c>
      <c r="P650" s="10">
        <v>1.3944000000000001</v>
      </c>
      <c r="Q650" s="10">
        <v>1.8767</v>
      </c>
      <c r="R650" s="10">
        <v>1.1661999999999999</v>
      </c>
      <c r="S650" s="10">
        <v>1.17198</v>
      </c>
      <c r="T650" s="10">
        <v>1.8860999999999999</v>
      </c>
      <c r="U650" s="10">
        <v>2.4588000000000001</v>
      </c>
      <c r="AU650" s="3"/>
      <c r="AV650" s="3"/>
      <c r="AW650" s="3"/>
      <c r="AX650" s="3"/>
    </row>
    <row r="651" spans="3:50" x14ac:dyDescent="0.2">
      <c r="C651" s="18">
        <f t="shared" si="21"/>
        <v>647</v>
      </c>
      <c r="D651" t="e">
        <f t="shared" ca="1" si="20"/>
        <v>#NAME?</v>
      </c>
      <c r="I651">
        <v>647</v>
      </c>
      <c r="J651">
        <v>0.77242187499999992</v>
      </c>
      <c r="K651" s="10">
        <v>0.73351999999999995</v>
      </c>
      <c r="L651" s="10">
        <v>1.1256999999999999</v>
      </c>
      <c r="M651" s="10">
        <v>1.4561999999999999</v>
      </c>
      <c r="N651" s="10">
        <v>1.030392</v>
      </c>
      <c r="O651" s="10">
        <v>0.89519000000000004</v>
      </c>
      <c r="P651" s="10">
        <v>1.3983000000000001</v>
      </c>
      <c r="Q651" s="10">
        <v>1.8826499999999999</v>
      </c>
      <c r="R651" s="10">
        <v>1.1709000000000001</v>
      </c>
      <c r="S651" s="10">
        <v>1.17561</v>
      </c>
      <c r="T651" s="10">
        <v>1.8914499999999999</v>
      </c>
      <c r="U651" s="10">
        <v>2.4666000000000001</v>
      </c>
      <c r="AU651" s="3"/>
      <c r="AV651" s="3"/>
      <c r="AW651" s="3"/>
      <c r="AX651" s="3"/>
    </row>
    <row r="652" spans="3:50" x14ac:dyDescent="0.2">
      <c r="C652" s="18">
        <f t="shared" si="21"/>
        <v>648</v>
      </c>
      <c r="D652" t="e">
        <f t="shared" ca="1" si="20"/>
        <v>#NAME?</v>
      </c>
      <c r="I652">
        <v>648</v>
      </c>
      <c r="J652">
        <v>0.77562500000000001</v>
      </c>
      <c r="K652" s="10">
        <v>0.73568</v>
      </c>
      <c r="L652" s="10">
        <v>1.1288</v>
      </c>
      <c r="M652" s="10">
        <v>1.4607999999999999</v>
      </c>
      <c r="N652" s="10">
        <v>1.0345279999999999</v>
      </c>
      <c r="O652" s="10">
        <v>0.89795999999999998</v>
      </c>
      <c r="P652" s="10">
        <v>1.4022000000000001</v>
      </c>
      <c r="Q652" s="10">
        <v>1.8886000000000001</v>
      </c>
      <c r="R652" s="10">
        <v>1.1756</v>
      </c>
      <c r="S652" s="10">
        <v>1.1792400000000001</v>
      </c>
      <c r="T652" s="10">
        <v>1.8967999999999998</v>
      </c>
      <c r="U652" s="10">
        <v>2.4744000000000002</v>
      </c>
      <c r="AU652" s="3"/>
      <c r="AV652" s="3"/>
      <c r="AW652" s="3"/>
      <c r="AX652" s="3"/>
    </row>
    <row r="653" spans="3:50" x14ac:dyDescent="0.2">
      <c r="C653" s="18">
        <f t="shared" si="21"/>
        <v>649</v>
      </c>
      <c r="D653" t="e">
        <f t="shared" ca="1" si="20"/>
        <v>#NAME?</v>
      </c>
      <c r="I653">
        <v>649</v>
      </c>
      <c r="J653">
        <v>0.77882812499999998</v>
      </c>
      <c r="K653" s="10">
        <v>0.73783999999999994</v>
      </c>
      <c r="L653" s="10">
        <v>1.1318999999999999</v>
      </c>
      <c r="M653" s="10">
        <v>1.4654</v>
      </c>
      <c r="N653" s="10">
        <v>1.038664</v>
      </c>
      <c r="O653" s="10">
        <v>0.90073000000000003</v>
      </c>
      <c r="P653" s="10">
        <v>1.4061000000000001</v>
      </c>
      <c r="Q653" s="10">
        <v>1.89455</v>
      </c>
      <c r="R653" s="10">
        <v>1.1802999999999999</v>
      </c>
      <c r="S653" s="10">
        <v>1.1828700000000001</v>
      </c>
      <c r="T653" s="10">
        <v>1.9021499999999998</v>
      </c>
      <c r="U653" s="10">
        <v>2.4822000000000002</v>
      </c>
      <c r="AU653" s="3"/>
      <c r="AV653" s="3"/>
      <c r="AW653" s="3"/>
      <c r="AX653" s="3"/>
    </row>
    <row r="654" spans="3:50" x14ac:dyDescent="0.2">
      <c r="C654" s="18">
        <f t="shared" si="21"/>
        <v>650</v>
      </c>
      <c r="D654" t="e">
        <f t="shared" ca="1" si="20"/>
        <v>#NAME?</v>
      </c>
      <c r="I654">
        <v>650</v>
      </c>
      <c r="J654">
        <v>0.78203124999999996</v>
      </c>
      <c r="K654" s="10">
        <v>0.74</v>
      </c>
      <c r="L654" s="10">
        <v>1.135</v>
      </c>
      <c r="M654" s="10">
        <v>1.47</v>
      </c>
      <c r="N654" s="10">
        <v>1.0427999999999999</v>
      </c>
      <c r="O654" s="10">
        <v>0.90349999999999997</v>
      </c>
      <c r="P654" s="10">
        <v>1.4100000000000001</v>
      </c>
      <c r="Q654" s="10">
        <v>1.9005000000000001</v>
      </c>
      <c r="R654" s="10">
        <v>1.1850000000000001</v>
      </c>
      <c r="S654" s="10">
        <v>1.1865000000000001</v>
      </c>
      <c r="T654" s="10">
        <v>1.9074999999999998</v>
      </c>
      <c r="U654" s="10">
        <v>2.4900000000000002</v>
      </c>
      <c r="AU654" s="3"/>
      <c r="AV654" s="3"/>
      <c r="AW654" s="3"/>
      <c r="AX654" s="3"/>
    </row>
    <row r="655" spans="3:50" x14ac:dyDescent="0.2">
      <c r="C655" s="18">
        <f t="shared" si="21"/>
        <v>651</v>
      </c>
      <c r="D655" t="e">
        <f t="shared" ca="1" si="20"/>
        <v>#NAME?</v>
      </c>
      <c r="I655">
        <v>651</v>
      </c>
      <c r="J655">
        <v>0.78523437499999993</v>
      </c>
      <c r="K655" s="10">
        <v>0.74216000000000004</v>
      </c>
      <c r="L655" s="10">
        <v>1.1381000000000001</v>
      </c>
      <c r="M655" s="10">
        <v>1.4745999999999999</v>
      </c>
      <c r="N655" s="10">
        <v>1.0469360000000001</v>
      </c>
      <c r="O655" s="10">
        <v>0.90627000000000002</v>
      </c>
      <c r="P655" s="10">
        <v>1.4138999999999999</v>
      </c>
      <c r="Q655" s="10">
        <v>1.90645</v>
      </c>
      <c r="R655" s="10">
        <v>1.1897</v>
      </c>
      <c r="S655" s="10">
        <v>1.1901299999999999</v>
      </c>
      <c r="T655" s="10">
        <v>1.9128499999999999</v>
      </c>
      <c r="U655" s="10">
        <v>2.4977999999999998</v>
      </c>
      <c r="AU655" s="3"/>
      <c r="AV655" s="3"/>
      <c r="AW655" s="3"/>
      <c r="AX655" s="3"/>
    </row>
    <row r="656" spans="3:50" x14ac:dyDescent="0.2">
      <c r="C656" s="18">
        <f t="shared" si="21"/>
        <v>652</v>
      </c>
      <c r="D656" t="e">
        <f t="shared" ca="1" si="20"/>
        <v>#NAME?</v>
      </c>
      <c r="I656">
        <v>652</v>
      </c>
      <c r="J656">
        <v>0.78843750000000001</v>
      </c>
      <c r="K656" s="10">
        <v>0.74431999999999998</v>
      </c>
      <c r="L656" s="10">
        <v>1.1412</v>
      </c>
      <c r="M656" s="10">
        <v>1.4792000000000001</v>
      </c>
      <c r="N656" s="10">
        <v>1.051072</v>
      </c>
      <c r="O656" s="10">
        <v>0.90904000000000007</v>
      </c>
      <c r="P656" s="10">
        <v>1.4177999999999999</v>
      </c>
      <c r="Q656" s="10">
        <v>1.9123999999999999</v>
      </c>
      <c r="R656" s="10">
        <v>1.1943999999999999</v>
      </c>
      <c r="S656" s="10">
        <v>1.1937599999999999</v>
      </c>
      <c r="T656" s="10">
        <v>1.9181999999999999</v>
      </c>
      <c r="U656" s="10">
        <v>2.5055999999999998</v>
      </c>
      <c r="AU656" s="3"/>
      <c r="AV656" s="3"/>
      <c r="AW656" s="3"/>
      <c r="AX656" s="3"/>
    </row>
    <row r="657" spans="3:50" x14ac:dyDescent="0.2">
      <c r="C657" s="18">
        <f t="shared" si="21"/>
        <v>653</v>
      </c>
      <c r="D657" t="e">
        <f t="shared" ca="1" si="20"/>
        <v>#NAME?</v>
      </c>
      <c r="I657">
        <v>653</v>
      </c>
      <c r="J657">
        <v>0.79164062499999999</v>
      </c>
      <c r="K657" s="10">
        <v>0.74648000000000003</v>
      </c>
      <c r="L657" s="10">
        <v>1.1443000000000001</v>
      </c>
      <c r="M657" s="10">
        <v>1.4838</v>
      </c>
      <c r="N657" s="10">
        <v>1.0552079999999999</v>
      </c>
      <c r="O657" s="10">
        <v>0.91181000000000001</v>
      </c>
      <c r="P657" s="10">
        <v>1.4217</v>
      </c>
      <c r="Q657" s="10">
        <v>1.91835</v>
      </c>
      <c r="R657" s="10">
        <v>1.1990999999999998</v>
      </c>
      <c r="S657" s="10">
        <v>1.19739</v>
      </c>
      <c r="T657" s="10">
        <v>1.9235499999999999</v>
      </c>
      <c r="U657" s="10">
        <v>2.5133999999999999</v>
      </c>
      <c r="AU657" s="3"/>
      <c r="AV657" s="3"/>
      <c r="AW657" s="3"/>
      <c r="AX657" s="3"/>
    </row>
    <row r="658" spans="3:50" x14ac:dyDescent="0.2">
      <c r="C658" s="18">
        <f t="shared" si="21"/>
        <v>654</v>
      </c>
      <c r="D658" t="e">
        <f t="shared" ca="1" si="20"/>
        <v>#NAME?</v>
      </c>
      <c r="I658">
        <v>654</v>
      </c>
      <c r="J658">
        <v>0.79484374999999996</v>
      </c>
      <c r="K658" s="10">
        <v>0.74863999999999997</v>
      </c>
      <c r="L658" s="10">
        <v>1.1474</v>
      </c>
      <c r="M658" s="10">
        <v>1.4883999999999999</v>
      </c>
      <c r="N658" s="10">
        <v>1.0593440000000001</v>
      </c>
      <c r="O658" s="10">
        <v>0.91458000000000006</v>
      </c>
      <c r="P658" s="10">
        <v>1.4256</v>
      </c>
      <c r="Q658" s="10">
        <v>1.9242999999999999</v>
      </c>
      <c r="R658" s="10">
        <v>1.2038</v>
      </c>
      <c r="S658" s="10">
        <v>1.20102</v>
      </c>
      <c r="T658" s="10">
        <v>1.9288999999999998</v>
      </c>
      <c r="U658" s="10">
        <v>2.5211999999999999</v>
      </c>
      <c r="AU658" s="3"/>
      <c r="AV658" s="3"/>
      <c r="AW658" s="3"/>
      <c r="AX658" s="3"/>
    </row>
    <row r="659" spans="3:50" x14ac:dyDescent="0.2">
      <c r="C659" s="18">
        <f t="shared" si="21"/>
        <v>655</v>
      </c>
      <c r="D659" t="e">
        <f t="shared" ca="1" si="20"/>
        <v>#NAME?</v>
      </c>
      <c r="I659">
        <v>655</v>
      </c>
      <c r="J659">
        <v>0.79804687499999993</v>
      </c>
      <c r="K659" s="10">
        <v>0.75080000000000002</v>
      </c>
      <c r="L659" s="10">
        <v>1.1505000000000001</v>
      </c>
      <c r="M659" s="10">
        <v>1.4929999999999999</v>
      </c>
      <c r="N659" s="10">
        <v>1.06348</v>
      </c>
      <c r="O659" s="10">
        <v>0.91735</v>
      </c>
      <c r="P659" s="10">
        <v>1.4295</v>
      </c>
      <c r="Q659" s="10">
        <v>1.93025</v>
      </c>
      <c r="R659" s="10">
        <v>1.2084999999999999</v>
      </c>
      <c r="S659" s="10">
        <v>1.20465</v>
      </c>
      <c r="T659" s="10">
        <v>1.9342499999999998</v>
      </c>
      <c r="U659" s="10">
        <v>2.5289999999999999</v>
      </c>
      <c r="AU659" s="3"/>
      <c r="AV659" s="3"/>
      <c r="AW659" s="3"/>
      <c r="AX659" s="3"/>
    </row>
    <row r="660" spans="3:50" x14ac:dyDescent="0.2">
      <c r="C660" s="18">
        <f t="shared" si="21"/>
        <v>656</v>
      </c>
      <c r="D660" t="e">
        <f t="shared" ca="1" si="20"/>
        <v>#NAME?</v>
      </c>
      <c r="I660">
        <v>656</v>
      </c>
      <c r="J660">
        <v>0.80125000000000002</v>
      </c>
      <c r="K660" s="10">
        <v>0.75295999999999996</v>
      </c>
      <c r="L660" s="10">
        <v>1.1536</v>
      </c>
      <c r="M660" s="10">
        <v>1.4976</v>
      </c>
      <c r="N660" s="10">
        <v>1.0676160000000001</v>
      </c>
      <c r="O660" s="10">
        <v>0.92012000000000005</v>
      </c>
      <c r="P660" s="10">
        <v>1.4334</v>
      </c>
      <c r="Q660" s="10">
        <v>1.9361999999999999</v>
      </c>
      <c r="R660" s="10">
        <v>1.2131999999999998</v>
      </c>
      <c r="S660" s="10">
        <v>1.20828</v>
      </c>
      <c r="T660" s="10">
        <v>1.9395999999999998</v>
      </c>
      <c r="U660" s="10">
        <v>2.5367999999999999</v>
      </c>
      <c r="AU660" s="3"/>
      <c r="AV660" s="3"/>
      <c r="AW660" s="3"/>
      <c r="AX660" s="3"/>
    </row>
    <row r="661" spans="3:50" x14ac:dyDescent="0.2">
      <c r="C661" s="18">
        <f t="shared" si="21"/>
        <v>657</v>
      </c>
      <c r="D661" t="e">
        <f t="shared" ca="1" si="20"/>
        <v>#NAME?</v>
      </c>
      <c r="I661">
        <v>657</v>
      </c>
      <c r="J661">
        <v>0.80445312499999999</v>
      </c>
      <c r="K661" s="10">
        <v>0.75512000000000001</v>
      </c>
      <c r="L661" s="10">
        <v>1.1567000000000001</v>
      </c>
      <c r="M661" s="10">
        <v>1.5022</v>
      </c>
      <c r="N661" s="10">
        <v>1.071752</v>
      </c>
      <c r="O661" s="10">
        <v>0.92288999999999999</v>
      </c>
      <c r="P661" s="10">
        <v>1.4373</v>
      </c>
      <c r="Q661" s="10">
        <v>1.94215</v>
      </c>
      <c r="R661" s="10">
        <v>1.2179</v>
      </c>
      <c r="S661" s="10">
        <v>1.21191</v>
      </c>
      <c r="T661" s="10">
        <v>1.94495</v>
      </c>
      <c r="U661" s="10">
        <v>2.5446</v>
      </c>
      <c r="AU661" s="3"/>
      <c r="AV661" s="3"/>
      <c r="AW661" s="3"/>
      <c r="AX661" s="3"/>
    </row>
    <row r="662" spans="3:50" x14ac:dyDescent="0.2">
      <c r="C662" s="18">
        <f t="shared" si="21"/>
        <v>658</v>
      </c>
      <c r="D662" t="e">
        <f t="shared" ca="1" si="20"/>
        <v>#NAME?</v>
      </c>
      <c r="I662">
        <v>658</v>
      </c>
      <c r="J662">
        <v>0.80765624999999996</v>
      </c>
      <c r="K662" s="10">
        <v>0.75727999999999995</v>
      </c>
      <c r="L662" s="10">
        <v>1.1597999999999999</v>
      </c>
      <c r="M662" s="10">
        <v>1.5067999999999999</v>
      </c>
      <c r="N662" s="10">
        <v>1.075888</v>
      </c>
      <c r="O662" s="10">
        <v>0.92566000000000004</v>
      </c>
      <c r="P662" s="10">
        <v>1.4412</v>
      </c>
      <c r="Q662" s="10">
        <v>1.9480999999999999</v>
      </c>
      <c r="R662" s="10">
        <v>1.2225999999999999</v>
      </c>
      <c r="S662" s="10">
        <v>1.2155400000000001</v>
      </c>
      <c r="T662" s="10">
        <v>1.9502999999999999</v>
      </c>
      <c r="U662" s="10">
        <v>2.5524</v>
      </c>
      <c r="AU662" s="3"/>
      <c r="AV662" s="3"/>
      <c r="AW662" s="3"/>
      <c r="AX662" s="3"/>
    </row>
    <row r="663" spans="3:50" x14ac:dyDescent="0.2">
      <c r="C663" s="18">
        <f t="shared" si="21"/>
        <v>659</v>
      </c>
      <c r="D663" t="e">
        <f t="shared" ca="1" si="20"/>
        <v>#NAME?</v>
      </c>
      <c r="I663">
        <v>659</v>
      </c>
      <c r="J663">
        <v>0.81085937499999994</v>
      </c>
      <c r="K663" s="10">
        <v>0.75944</v>
      </c>
      <c r="L663" s="10">
        <v>1.1629</v>
      </c>
      <c r="M663" s="10">
        <v>1.5114000000000001</v>
      </c>
      <c r="N663" s="10">
        <v>1.0800240000000001</v>
      </c>
      <c r="O663" s="10">
        <v>0.92842999999999998</v>
      </c>
      <c r="P663" s="10">
        <v>1.4451000000000001</v>
      </c>
      <c r="Q663" s="10">
        <v>1.9540500000000001</v>
      </c>
      <c r="R663" s="10">
        <v>1.2272999999999998</v>
      </c>
      <c r="S663" s="10">
        <v>1.2191700000000001</v>
      </c>
      <c r="T663" s="10">
        <v>1.9556499999999999</v>
      </c>
      <c r="U663" s="10">
        <v>2.5602</v>
      </c>
      <c r="AU663" s="3"/>
      <c r="AV663" s="3"/>
      <c r="AW663" s="3"/>
      <c r="AX663" s="3"/>
    </row>
    <row r="664" spans="3:50" x14ac:dyDescent="0.2">
      <c r="C664" s="18">
        <f t="shared" si="21"/>
        <v>660</v>
      </c>
      <c r="D664" t="e">
        <f t="shared" ca="1" si="20"/>
        <v>#NAME?</v>
      </c>
      <c r="I664">
        <v>660</v>
      </c>
      <c r="J664">
        <v>0.81406249999999991</v>
      </c>
      <c r="K664" s="10">
        <v>0.76159999999999994</v>
      </c>
      <c r="L664" s="10">
        <v>1.1659999999999999</v>
      </c>
      <c r="M664" s="10">
        <v>1.516</v>
      </c>
      <c r="N664" s="10">
        <v>1.08416</v>
      </c>
      <c r="O664" s="10">
        <v>0.93120000000000003</v>
      </c>
      <c r="P664" s="10">
        <v>1.4490000000000001</v>
      </c>
      <c r="Q664" s="10">
        <v>1.96</v>
      </c>
      <c r="R664" s="10">
        <v>1.232</v>
      </c>
      <c r="S664" s="10">
        <v>1.2228000000000001</v>
      </c>
      <c r="T664" s="10">
        <v>1.9609999999999999</v>
      </c>
      <c r="U664" s="10">
        <v>2.5680000000000001</v>
      </c>
      <c r="AU664" s="3"/>
      <c r="AV664" s="3"/>
      <c r="AW664" s="3"/>
      <c r="AX664" s="3"/>
    </row>
    <row r="665" spans="3:50" x14ac:dyDescent="0.2">
      <c r="C665" s="18">
        <f t="shared" si="21"/>
        <v>661</v>
      </c>
      <c r="D665" t="e">
        <f t="shared" ca="1" si="20"/>
        <v>#NAME?</v>
      </c>
      <c r="I665">
        <v>661</v>
      </c>
      <c r="J665">
        <v>0.817265625</v>
      </c>
      <c r="K665" s="10">
        <v>0.76375999999999999</v>
      </c>
      <c r="L665" s="10">
        <v>1.1691</v>
      </c>
      <c r="M665" s="10">
        <v>1.5206</v>
      </c>
      <c r="N665" s="10">
        <v>1.0882959999999999</v>
      </c>
      <c r="O665" s="10">
        <v>0.93397000000000008</v>
      </c>
      <c r="P665" s="10">
        <v>1.4529000000000001</v>
      </c>
      <c r="Q665" s="10">
        <v>1.9659499999999999</v>
      </c>
      <c r="R665" s="10">
        <v>1.2366999999999999</v>
      </c>
      <c r="S665" s="10">
        <v>1.2264300000000001</v>
      </c>
      <c r="T665" s="10">
        <v>1.9663499999999998</v>
      </c>
      <c r="U665" s="10">
        <v>2.5758000000000001</v>
      </c>
      <c r="AU665" s="3"/>
      <c r="AV665" s="3"/>
      <c r="AW665" s="3"/>
      <c r="AX665" s="3"/>
    </row>
    <row r="666" spans="3:50" x14ac:dyDescent="0.2">
      <c r="C666" s="18">
        <f t="shared" si="21"/>
        <v>662</v>
      </c>
      <c r="D666" t="e">
        <f t="shared" ca="1" si="20"/>
        <v>#NAME?</v>
      </c>
      <c r="I666">
        <v>662</v>
      </c>
      <c r="J666">
        <v>0.82046874999999997</v>
      </c>
      <c r="K666" s="10">
        <v>0.76591999999999993</v>
      </c>
      <c r="L666" s="10">
        <v>1.1721999999999999</v>
      </c>
      <c r="M666" s="10">
        <v>1.5251999999999999</v>
      </c>
      <c r="N666" s="10">
        <v>1.0924320000000001</v>
      </c>
      <c r="O666" s="10">
        <v>0.93674000000000002</v>
      </c>
      <c r="P666" s="10">
        <v>1.4568000000000001</v>
      </c>
      <c r="Q666" s="10">
        <v>1.9719</v>
      </c>
      <c r="R666" s="10">
        <v>1.2413999999999998</v>
      </c>
      <c r="S666" s="10">
        <v>1.2300599999999999</v>
      </c>
      <c r="T666" s="10">
        <v>1.9716999999999998</v>
      </c>
      <c r="U666" s="10">
        <v>2.5836000000000001</v>
      </c>
      <c r="AU666" s="3"/>
      <c r="AV666" s="3"/>
      <c r="AW666" s="3"/>
      <c r="AX666" s="3"/>
    </row>
    <row r="667" spans="3:50" x14ac:dyDescent="0.2">
      <c r="C667" s="18">
        <f t="shared" si="21"/>
        <v>663</v>
      </c>
      <c r="D667" t="e">
        <f t="shared" ca="1" si="20"/>
        <v>#NAME?</v>
      </c>
      <c r="I667">
        <v>663</v>
      </c>
      <c r="J667">
        <v>0.82367187499999994</v>
      </c>
      <c r="K667" s="10">
        <v>0.76807999999999998</v>
      </c>
      <c r="L667" s="10">
        <v>1.1753</v>
      </c>
      <c r="M667" s="10">
        <v>1.5298</v>
      </c>
      <c r="N667" s="10">
        <v>1.096568</v>
      </c>
      <c r="O667" s="10">
        <v>0.93951000000000007</v>
      </c>
      <c r="P667" s="10">
        <v>1.4607000000000001</v>
      </c>
      <c r="Q667" s="10">
        <v>1.9778499999999999</v>
      </c>
      <c r="R667" s="10">
        <v>1.2461</v>
      </c>
      <c r="S667" s="10">
        <v>1.23369</v>
      </c>
      <c r="T667" s="10">
        <v>1.9770499999999998</v>
      </c>
      <c r="U667" s="10">
        <v>2.5914000000000001</v>
      </c>
      <c r="AU667" s="3"/>
      <c r="AV667" s="3"/>
      <c r="AW667" s="3"/>
      <c r="AX667" s="3"/>
    </row>
    <row r="668" spans="3:50" x14ac:dyDescent="0.2">
      <c r="C668" s="18">
        <f t="shared" si="21"/>
        <v>664</v>
      </c>
      <c r="D668" t="e">
        <f t="shared" ca="1" si="20"/>
        <v>#NAME?</v>
      </c>
      <c r="I668">
        <v>664</v>
      </c>
      <c r="J668">
        <v>0.82687499999999992</v>
      </c>
      <c r="K668" s="10">
        <v>0.77024000000000004</v>
      </c>
      <c r="L668" s="10">
        <v>1.1784000000000001</v>
      </c>
      <c r="M668" s="10">
        <v>1.5344</v>
      </c>
      <c r="N668" s="10">
        <v>1.1007039999999999</v>
      </c>
      <c r="O668" s="10">
        <v>0.94228000000000001</v>
      </c>
      <c r="P668" s="10">
        <v>1.4646000000000001</v>
      </c>
      <c r="Q668" s="10">
        <v>1.9838</v>
      </c>
      <c r="R668" s="10">
        <v>1.2507999999999999</v>
      </c>
      <c r="S668" s="10">
        <v>1.23732</v>
      </c>
      <c r="T668" s="10">
        <v>1.9823999999999999</v>
      </c>
      <c r="U668" s="10">
        <v>2.5992000000000002</v>
      </c>
      <c r="AU668" s="3"/>
      <c r="AV668" s="3"/>
      <c r="AW668" s="3"/>
      <c r="AX668" s="3"/>
    </row>
    <row r="669" spans="3:50" x14ac:dyDescent="0.2">
      <c r="C669" s="18">
        <f t="shared" si="21"/>
        <v>665</v>
      </c>
      <c r="D669" t="e">
        <f t="shared" ca="1" si="20"/>
        <v>#NAME?</v>
      </c>
      <c r="I669">
        <v>665</v>
      </c>
      <c r="J669">
        <v>0.830078125</v>
      </c>
      <c r="K669" s="10">
        <v>0.77239999999999998</v>
      </c>
      <c r="L669" s="10">
        <v>1.1815</v>
      </c>
      <c r="M669" s="10">
        <v>1.5389999999999999</v>
      </c>
      <c r="N669" s="10">
        <v>1.10484</v>
      </c>
      <c r="O669" s="10">
        <v>0.94505000000000006</v>
      </c>
      <c r="P669" s="10">
        <v>1.4684999999999999</v>
      </c>
      <c r="Q669" s="10">
        <v>1.9897499999999999</v>
      </c>
      <c r="R669" s="10">
        <v>1.2554999999999998</v>
      </c>
      <c r="S669" s="10">
        <v>1.24095</v>
      </c>
      <c r="T669" s="10">
        <v>1.9877499999999999</v>
      </c>
      <c r="U669" s="10">
        <v>2.6069999999999998</v>
      </c>
      <c r="AU669" s="3"/>
      <c r="AV669" s="3"/>
      <c r="AW669" s="3"/>
      <c r="AX669" s="3"/>
    </row>
    <row r="670" spans="3:50" x14ac:dyDescent="0.2">
      <c r="C670" s="18">
        <f t="shared" si="21"/>
        <v>666</v>
      </c>
      <c r="D670" t="e">
        <f t="shared" ca="1" si="20"/>
        <v>#NAME?</v>
      </c>
      <c r="I670">
        <v>666</v>
      </c>
      <c r="J670">
        <v>0.83328124999999997</v>
      </c>
      <c r="K670" s="10">
        <v>0.77456000000000003</v>
      </c>
      <c r="L670" s="10">
        <v>1.1846000000000001</v>
      </c>
      <c r="M670" s="10">
        <v>1.5435999999999999</v>
      </c>
      <c r="N670" s="10">
        <v>1.108976</v>
      </c>
      <c r="O670" s="10">
        <v>0.94782</v>
      </c>
      <c r="P670" s="10">
        <v>1.4723999999999999</v>
      </c>
      <c r="Q670" s="10">
        <v>1.9957</v>
      </c>
      <c r="R670" s="10">
        <v>1.2602</v>
      </c>
      <c r="S670" s="10">
        <v>1.24458</v>
      </c>
      <c r="T670" s="10">
        <v>1.9930999999999999</v>
      </c>
      <c r="U670" s="10">
        <v>2.6147999999999998</v>
      </c>
      <c r="AU670" s="3"/>
      <c r="AV670" s="3"/>
      <c r="AW670" s="3"/>
      <c r="AX670" s="3"/>
    </row>
    <row r="671" spans="3:50" x14ac:dyDescent="0.2">
      <c r="C671" s="18">
        <f t="shared" si="21"/>
        <v>667</v>
      </c>
      <c r="D671" t="e">
        <f t="shared" ca="1" si="20"/>
        <v>#NAME?</v>
      </c>
      <c r="I671">
        <v>667</v>
      </c>
      <c r="J671">
        <v>0.83648437499999995</v>
      </c>
      <c r="K671" s="10">
        <v>0.77671999999999997</v>
      </c>
      <c r="L671" s="10">
        <v>1.1877</v>
      </c>
      <c r="M671" s="10">
        <v>1.5482</v>
      </c>
      <c r="N671" s="10">
        <v>1.1131120000000001</v>
      </c>
      <c r="O671" s="10">
        <v>0.95059000000000005</v>
      </c>
      <c r="P671" s="10">
        <v>1.4762999999999999</v>
      </c>
      <c r="Q671" s="10">
        <v>2.0016500000000002</v>
      </c>
      <c r="R671" s="10">
        <v>1.2648999999999999</v>
      </c>
      <c r="S671" s="10">
        <v>1.24821</v>
      </c>
      <c r="T671" s="10">
        <v>1.9984499999999998</v>
      </c>
      <c r="U671" s="10">
        <v>2.6225999999999998</v>
      </c>
      <c r="AU671" s="3"/>
      <c r="AV671" s="3"/>
      <c r="AW671" s="3"/>
      <c r="AX671" s="3"/>
    </row>
    <row r="672" spans="3:50" x14ac:dyDescent="0.2">
      <c r="C672" s="18">
        <f t="shared" si="21"/>
        <v>668</v>
      </c>
      <c r="D672" t="e">
        <f t="shared" ca="1" si="20"/>
        <v>#NAME?</v>
      </c>
      <c r="I672">
        <v>668</v>
      </c>
      <c r="J672">
        <v>0.83968749999999992</v>
      </c>
      <c r="K672" s="10">
        <v>0.77888000000000002</v>
      </c>
      <c r="L672" s="10">
        <v>1.1908000000000001</v>
      </c>
      <c r="M672" s="10">
        <v>1.5528</v>
      </c>
      <c r="N672" s="10">
        <v>1.117248</v>
      </c>
      <c r="O672" s="10">
        <v>0.95335999999999999</v>
      </c>
      <c r="P672" s="10">
        <v>1.4802</v>
      </c>
      <c r="Q672" s="10">
        <v>2.0076000000000001</v>
      </c>
      <c r="R672" s="10">
        <v>1.2695999999999998</v>
      </c>
      <c r="S672" s="10">
        <v>1.2518400000000001</v>
      </c>
      <c r="T672" s="10">
        <v>2.0038</v>
      </c>
      <c r="U672" s="10">
        <v>2.6303999999999998</v>
      </c>
      <c r="AU672" s="3"/>
      <c r="AV672" s="3"/>
      <c r="AW672" s="3"/>
      <c r="AX672" s="3"/>
    </row>
    <row r="673" spans="3:50" x14ac:dyDescent="0.2">
      <c r="C673" s="18">
        <f t="shared" si="21"/>
        <v>669</v>
      </c>
      <c r="D673" t="e">
        <f t="shared" ca="1" si="20"/>
        <v>#NAME?</v>
      </c>
      <c r="I673">
        <v>669</v>
      </c>
      <c r="J673">
        <v>0.842890625</v>
      </c>
      <c r="K673" s="10">
        <v>0.78103999999999996</v>
      </c>
      <c r="L673" s="10">
        <v>1.1939</v>
      </c>
      <c r="M673" s="10">
        <v>1.5573999999999999</v>
      </c>
      <c r="N673" s="10">
        <v>1.1213839999999999</v>
      </c>
      <c r="O673" s="10">
        <v>0.95613000000000004</v>
      </c>
      <c r="P673" s="10">
        <v>1.4841</v>
      </c>
      <c r="Q673" s="10">
        <v>2.01355</v>
      </c>
      <c r="R673" s="10">
        <v>1.2743</v>
      </c>
      <c r="S673" s="10">
        <v>1.2554700000000001</v>
      </c>
      <c r="T673" s="10">
        <v>2.00915</v>
      </c>
      <c r="U673" s="10">
        <v>2.6381999999999999</v>
      </c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3:50" x14ac:dyDescent="0.2">
      <c r="C674" s="18">
        <f t="shared" si="21"/>
        <v>670</v>
      </c>
      <c r="D674" t="e">
        <f t="shared" ca="1" si="20"/>
        <v>#NAME?</v>
      </c>
      <c r="I674">
        <v>670</v>
      </c>
      <c r="J674">
        <v>0.84609374999999998</v>
      </c>
      <c r="K674" s="10">
        <v>0.78320000000000001</v>
      </c>
      <c r="L674" s="10">
        <v>1.1970000000000001</v>
      </c>
      <c r="M674" s="10">
        <v>1.5620000000000001</v>
      </c>
      <c r="N674" s="10">
        <v>1.1255200000000001</v>
      </c>
      <c r="O674" s="10">
        <v>0.95890000000000009</v>
      </c>
      <c r="P674" s="10">
        <v>1.488</v>
      </c>
      <c r="Q674" s="10">
        <v>2.0194999999999999</v>
      </c>
      <c r="R674" s="10">
        <v>1.2789999999999999</v>
      </c>
      <c r="S674" s="10">
        <v>1.2591000000000001</v>
      </c>
      <c r="T674" s="10">
        <v>2.0145</v>
      </c>
      <c r="U674" s="10">
        <v>2.6459999999999999</v>
      </c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3:50" x14ac:dyDescent="0.2">
      <c r="C675" s="18">
        <f t="shared" si="21"/>
        <v>671</v>
      </c>
      <c r="D675" t="e">
        <f t="shared" ca="1" si="20"/>
        <v>#NAME?</v>
      </c>
      <c r="I675">
        <v>671</v>
      </c>
      <c r="J675">
        <v>0.84929687499999995</v>
      </c>
      <c r="K675" s="10">
        <v>0.78535999999999995</v>
      </c>
      <c r="L675" s="10">
        <v>1.2000999999999999</v>
      </c>
      <c r="M675" s="10">
        <v>1.5666</v>
      </c>
      <c r="N675" s="10">
        <v>1.129656</v>
      </c>
      <c r="O675" s="10">
        <v>0.96167000000000002</v>
      </c>
      <c r="P675" s="10">
        <v>1.4919</v>
      </c>
      <c r="Q675" s="10">
        <v>2.0254499999999998</v>
      </c>
      <c r="R675" s="10">
        <v>1.2836999999999998</v>
      </c>
      <c r="S675" s="10">
        <v>1.2627300000000001</v>
      </c>
      <c r="T675" s="10">
        <v>2.0198499999999999</v>
      </c>
      <c r="U675" s="10">
        <v>2.6537999999999999</v>
      </c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3:50" x14ac:dyDescent="0.2">
      <c r="C676" s="18">
        <f t="shared" si="21"/>
        <v>672</v>
      </c>
      <c r="D676" t="e">
        <f t="shared" ca="1" si="20"/>
        <v>#NAME?</v>
      </c>
      <c r="I676">
        <v>672</v>
      </c>
      <c r="J676">
        <v>0.85249999999999992</v>
      </c>
      <c r="K676" s="10">
        <v>0.78752</v>
      </c>
      <c r="L676" s="10">
        <v>1.2032</v>
      </c>
      <c r="M676" s="10">
        <v>1.5711999999999999</v>
      </c>
      <c r="N676" s="10">
        <v>1.1337920000000001</v>
      </c>
      <c r="O676" s="10">
        <v>0.96444000000000007</v>
      </c>
      <c r="P676" s="10">
        <v>1.4958</v>
      </c>
      <c r="Q676" s="10">
        <v>2.0314000000000001</v>
      </c>
      <c r="R676" s="10">
        <v>1.2884</v>
      </c>
      <c r="S676" s="10">
        <v>1.2663600000000002</v>
      </c>
      <c r="T676" s="10">
        <v>2.0251999999999999</v>
      </c>
      <c r="U676" s="10">
        <v>2.6616</v>
      </c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3:50" x14ac:dyDescent="0.2">
      <c r="C677" s="18">
        <f t="shared" si="21"/>
        <v>673</v>
      </c>
      <c r="D677" t="e">
        <f t="shared" ca="1" si="20"/>
        <v>#NAME?</v>
      </c>
      <c r="I677">
        <v>673</v>
      </c>
      <c r="J677">
        <v>0.85570312500000001</v>
      </c>
      <c r="K677" s="10">
        <v>0.78967999999999994</v>
      </c>
      <c r="L677" s="10">
        <v>1.2062999999999999</v>
      </c>
      <c r="M677" s="10">
        <v>1.5757999999999999</v>
      </c>
      <c r="N677" s="10">
        <v>1.1379280000000001</v>
      </c>
      <c r="O677" s="10">
        <v>0.96721000000000001</v>
      </c>
      <c r="P677" s="10">
        <v>1.4997</v>
      </c>
      <c r="Q677" s="10">
        <v>2.03735</v>
      </c>
      <c r="R677" s="10">
        <v>1.2930999999999999</v>
      </c>
      <c r="S677" s="10">
        <v>1.26999</v>
      </c>
      <c r="T677" s="10">
        <v>2.0305499999999999</v>
      </c>
      <c r="U677" s="10">
        <v>2.6694</v>
      </c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3:50" x14ac:dyDescent="0.2">
      <c r="C678" s="18">
        <f t="shared" si="21"/>
        <v>674</v>
      </c>
      <c r="D678" t="e">
        <f t="shared" ca="1" si="20"/>
        <v>#NAME?</v>
      </c>
      <c r="I678">
        <v>674</v>
      </c>
      <c r="J678">
        <v>0.85890624999999998</v>
      </c>
      <c r="K678" s="10">
        <v>0.79183999999999999</v>
      </c>
      <c r="L678" s="10">
        <v>1.2094</v>
      </c>
      <c r="M678" s="10">
        <v>1.5804</v>
      </c>
      <c r="N678" s="10">
        <v>1.142064</v>
      </c>
      <c r="O678" s="10">
        <v>0.96998000000000006</v>
      </c>
      <c r="P678" s="10">
        <v>1.5036</v>
      </c>
      <c r="Q678" s="10">
        <v>2.0432999999999999</v>
      </c>
      <c r="R678" s="10">
        <v>1.2977999999999998</v>
      </c>
      <c r="S678" s="10">
        <v>1.27362</v>
      </c>
      <c r="T678" s="10">
        <v>2.0358999999999998</v>
      </c>
      <c r="U678" s="10">
        <v>2.6772</v>
      </c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3:50" x14ac:dyDescent="0.2">
      <c r="C679" s="18">
        <f t="shared" si="21"/>
        <v>675</v>
      </c>
      <c r="D679" t="e">
        <f t="shared" ca="1" si="20"/>
        <v>#NAME?</v>
      </c>
      <c r="I679">
        <v>675</v>
      </c>
      <c r="J679">
        <v>0.86210937499999996</v>
      </c>
      <c r="K679" s="10">
        <v>0.79400000000000004</v>
      </c>
      <c r="L679" s="10">
        <v>1.2124999999999999</v>
      </c>
      <c r="M679" s="10">
        <v>1.585</v>
      </c>
      <c r="N679" s="10">
        <v>1.1462000000000001</v>
      </c>
      <c r="O679" s="10">
        <v>0.97275</v>
      </c>
      <c r="P679" s="10">
        <v>1.5075000000000001</v>
      </c>
      <c r="Q679" s="10">
        <v>2.0492499999999998</v>
      </c>
      <c r="R679" s="10">
        <v>1.3025</v>
      </c>
      <c r="S679" s="10">
        <v>1.27725</v>
      </c>
      <c r="T679" s="10">
        <v>2.0412499999999998</v>
      </c>
      <c r="U679" s="10">
        <v>2.6850000000000001</v>
      </c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3:50" x14ac:dyDescent="0.2">
      <c r="C680" s="18">
        <f t="shared" si="21"/>
        <v>676</v>
      </c>
      <c r="D680" t="e">
        <f t="shared" ca="1" si="20"/>
        <v>#NAME?</v>
      </c>
      <c r="I680">
        <v>676</v>
      </c>
      <c r="J680">
        <v>0.86531249999999993</v>
      </c>
      <c r="K680" s="10">
        <v>0.79615999999999998</v>
      </c>
      <c r="L680" s="10">
        <v>1.2156</v>
      </c>
      <c r="M680" s="10">
        <v>1.5895999999999999</v>
      </c>
      <c r="N680" s="10">
        <v>1.150336</v>
      </c>
      <c r="O680" s="10">
        <v>0.97552000000000005</v>
      </c>
      <c r="P680" s="10">
        <v>1.5114000000000001</v>
      </c>
      <c r="Q680" s="10">
        <v>2.0552000000000001</v>
      </c>
      <c r="R680" s="10">
        <v>1.3071999999999999</v>
      </c>
      <c r="S680" s="10">
        <v>1.28088</v>
      </c>
      <c r="T680" s="10">
        <v>2.0465999999999998</v>
      </c>
      <c r="U680" s="10">
        <v>2.6928000000000001</v>
      </c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3:50" x14ac:dyDescent="0.2">
      <c r="C681" s="18">
        <f t="shared" si="21"/>
        <v>677</v>
      </c>
      <c r="D681" t="e">
        <f t="shared" ca="1" si="20"/>
        <v>#NAME?</v>
      </c>
      <c r="I681">
        <v>677</v>
      </c>
      <c r="J681">
        <v>0.8685156249999999</v>
      </c>
      <c r="K681" s="10">
        <v>0.79832000000000003</v>
      </c>
      <c r="L681" s="10">
        <v>1.2187000000000001</v>
      </c>
      <c r="M681" s="10">
        <v>1.5942000000000001</v>
      </c>
      <c r="N681" s="10">
        <v>1.1544719999999999</v>
      </c>
      <c r="O681" s="10">
        <v>0.97828999999999999</v>
      </c>
      <c r="P681" s="10">
        <v>1.5153000000000001</v>
      </c>
      <c r="Q681" s="10">
        <v>2.06115</v>
      </c>
      <c r="R681" s="10">
        <v>1.3118999999999998</v>
      </c>
      <c r="S681" s="10">
        <v>1.28451</v>
      </c>
      <c r="T681" s="10">
        <v>2.0519499999999997</v>
      </c>
      <c r="U681" s="10">
        <v>2.7006000000000001</v>
      </c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3:50" x14ac:dyDescent="0.2">
      <c r="C682" s="18">
        <f t="shared" si="21"/>
        <v>678</v>
      </c>
      <c r="D682" t="e">
        <f t="shared" ca="1" si="20"/>
        <v>#NAME?</v>
      </c>
      <c r="I682">
        <v>678</v>
      </c>
      <c r="J682">
        <v>0.87171874999999999</v>
      </c>
      <c r="K682" s="10">
        <v>0.80047999999999997</v>
      </c>
      <c r="L682" s="10">
        <v>1.2218</v>
      </c>
      <c r="M682" s="10">
        <v>1.5988</v>
      </c>
      <c r="N682" s="10">
        <v>1.1586080000000001</v>
      </c>
      <c r="O682" s="10">
        <v>0.98106000000000004</v>
      </c>
      <c r="P682" s="10">
        <v>1.5192000000000001</v>
      </c>
      <c r="Q682" s="10">
        <v>2.0670999999999999</v>
      </c>
      <c r="R682" s="10">
        <v>1.3166</v>
      </c>
      <c r="S682" s="10">
        <v>1.2881400000000001</v>
      </c>
      <c r="T682" s="10">
        <v>2.0572999999999997</v>
      </c>
      <c r="U682" s="10">
        <v>2.7084000000000001</v>
      </c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3:50" x14ac:dyDescent="0.2">
      <c r="C683" s="18">
        <f t="shared" si="21"/>
        <v>679</v>
      </c>
      <c r="D683" t="e">
        <f t="shared" ca="1" si="20"/>
        <v>#NAME?</v>
      </c>
      <c r="I683">
        <v>679</v>
      </c>
      <c r="J683">
        <v>0.87492187499999996</v>
      </c>
      <c r="K683" s="10">
        <v>0.80264000000000002</v>
      </c>
      <c r="L683" s="10">
        <v>1.2249000000000001</v>
      </c>
      <c r="M683" s="10">
        <v>1.6033999999999999</v>
      </c>
      <c r="N683" s="10">
        <v>1.162744</v>
      </c>
      <c r="O683" s="10">
        <v>0.98382999999999998</v>
      </c>
      <c r="P683" s="10">
        <v>1.5230999999999999</v>
      </c>
      <c r="Q683" s="10">
        <v>2.0730499999999998</v>
      </c>
      <c r="R683" s="10">
        <v>1.3212999999999999</v>
      </c>
      <c r="S683" s="10">
        <v>1.2917700000000001</v>
      </c>
      <c r="T683" s="10">
        <v>2.0626499999999997</v>
      </c>
      <c r="U683" s="10">
        <v>2.7161999999999997</v>
      </c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3:50" x14ac:dyDescent="0.2">
      <c r="C684" s="18">
        <f t="shared" si="21"/>
        <v>680</v>
      </c>
      <c r="D684" t="e">
        <f t="shared" ca="1" si="20"/>
        <v>#NAME?</v>
      </c>
      <c r="I684">
        <v>680</v>
      </c>
      <c r="J684">
        <v>0.87812499999999993</v>
      </c>
      <c r="K684" s="10">
        <v>0.80479999999999996</v>
      </c>
      <c r="L684" s="10">
        <v>1.228</v>
      </c>
      <c r="M684" s="10">
        <v>1.6079999999999999</v>
      </c>
      <c r="N684" s="10">
        <v>1.1668799999999999</v>
      </c>
      <c r="O684" s="10">
        <v>0.98660000000000003</v>
      </c>
      <c r="P684" s="10">
        <v>1.5269999999999999</v>
      </c>
      <c r="Q684" s="10">
        <v>2.0789999999999997</v>
      </c>
      <c r="R684" s="10">
        <v>1.3259999999999998</v>
      </c>
      <c r="S684" s="10">
        <v>1.2954000000000001</v>
      </c>
      <c r="T684" s="10">
        <v>2.0679999999999996</v>
      </c>
      <c r="U684" s="10">
        <v>2.7239999999999998</v>
      </c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3:50" x14ac:dyDescent="0.2">
      <c r="C685" s="18">
        <f t="shared" si="21"/>
        <v>681</v>
      </c>
      <c r="D685" t="e">
        <f t="shared" ca="1" si="20"/>
        <v>#NAME?</v>
      </c>
      <c r="I685">
        <v>681</v>
      </c>
      <c r="J685">
        <v>0.88132812499999991</v>
      </c>
      <c r="K685" s="10">
        <v>0.80696000000000001</v>
      </c>
      <c r="L685" s="10">
        <v>1.2311000000000001</v>
      </c>
      <c r="M685" s="10">
        <v>1.6126</v>
      </c>
      <c r="N685" s="10">
        <v>1.1710160000000001</v>
      </c>
      <c r="O685" s="10">
        <v>0.98937000000000008</v>
      </c>
      <c r="P685" s="10">
        <v>1.5308999999999999</v>
      </c>
      <c r="Q685" s="10">
        <v>2.0849500000000001</v>
      </c>
      <c r="R685" s="10">
        <v>1.3307</v>
      </c>
      <c r="S685" s="10">
        <v>1.2990300000000001</v>
      </c>
      <c r="T685" s="10">
        <v>2.07335</v>
      </c>
      <c r="U685" s="10">
        <v>2.7317999999999998</v>
      </c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3:50" x14ac:dyDescent="0.2">
      <c r="C686" s="18">
        <f t="shared" si="21"/>
        <v>682</v>
      </c>
      <c r="D686" t="e">
        <f t="shared" ca="1" si="20"/>
        <v>#NAME?</v>
      </c>
      <c r="I686">
        <v>682</v>
      </c>
      <c r="J686">
        <v>0.88453124999999999</v>
      </c>
      <c r="K686" s="10">
        <v>0.80911999999999995</v>
      </c>
      <c r="L686" s="10">
        <v>1.2342</v>
      </c>
      <c r="M686" s="10">
        <v>1.6172</v>
      </c>
      <c r="N686" s="10">
        <v>1.175152</v>
      </c>
      <c r="O686" s="10">
        <v>0.99214000000000002</v>
      </c>
      <c r="P686" s="10">
        <v>1.5347999999999999</v>
      </c>
      <c r="Q686" s="10">
        <v>2.0909</v>
      </c>
      <c r="R686" s="10">
        <v>1.3353999999999999</v>
      </c>
      <c r="S686" s="10">
        <v>1.3026600000000002</v>
      </c>
      <c r="T686" s="10">
        <v>2.0787</v>
      </c>
      <c r="U686" s="10">
        <v>2.7395999999999998</v>
      </c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3:50" x14ac:dyDescent="0.2">
      <c r="C687" s="18">
        <f t="shared" si="21"/>
        <v>683</v>
      </c>
      <c r="D687" t="e">
        <f t="shared" ca="1" si="20"/>
        <v>#NAME?</v>
      </c>
      <c r="I687">
        <v>683</v>
      </c>
      <c r="J687">
        <v>0.88773437499999996</v>
      </c>
      <c r="K687" s="10">
        <v>0.81128</v>
      </c>
      <c r="L687" s="10">
        <v>1.2373000000000001</v>
      </c>
      <c r="M687" s="10">
        <v>1.6217999999999999</v>
      </c>
      <c r="N687" s="10">
        <v>1.1792880000000001</v>
      </c>
      <c r="O687" s="10">
        <v>0.99491000000000007</v>
      </c>
      <c r="P687" s="10">
        <v>1.5387</v>
      </c>
      <c r="Q687" s="10">
        <v>2.0968499999999999</v>
      </c>
      <c r="R687" s="10">
        <v>1.3400999999999998</v>
      </c>
      <c r="S687" s="10">
        <v>1.3062900000000002</v>
      </c>
      <c r="T687" s="10">
        <v>2.08405</v>
      </c>
      <c r="U687" s="10">
        <v>2.7473999999999998</v>
      </c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3:50" x14ac:dyDescent="0.2">
      <c r="C688" s="18">
        <f t="shared" si="21"/>
        <v>684</v>
      </c>
      <c r="D688" t="e">
        <f t="shared" ca="1" si="20"/>
        <v>#NAME?</v>
      </c>
      <c r="I688">
        <v>684</v>
      </c>
      <c r="J688">
        <v>0.89093749999999994</v>
      </c>
      <c r="K688" s="10">
        <v>0.81343999999999994</v>
      </c>
      <c r="L688" s="10">
        <v>1.2403999999999999</v>
      </c>
      <c r="M688" s="10">
        <v>1.6264000000000001</v>
      </c>
      <c r="N688" s="10">
        <v>1.183424</v>
      </c>
      <c r="O688" s="10">
        <v>0.99768000000000001</v>
      </c>
      <c r="P688" s="10">
        <v>1.5426</v>
      </c>
      <c r="Q688" s="10">
        <v>2.1027999999999998</v>
      </c>
      <c r="R688" s="10">
        <v>1.3448</v>
      </c>
      <c r="S688" s="10">
        <v>1.30992</v>
      </c>
      <c r="T688" s="10">
        <v>2.0893999999999999</v>
      </c>
      <c r="U688" s="10">
        <v>2.7551999999999999</v>
      </c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3:50" x14ac:dyDescent="0.2">
      <c r="C689" s="18">
        <f t="shared" si="21"/>
        <v>685</v>
      </c>
      <c r="D689" t="e">
        <f t="shared" ca="1" si="20"/>
        <v>#NAME?</v>
      </c>
      <c r="I689">
        <v>685</v>
      </c>
      <c r="J689">
        <v>0.89414062499999991</v>
      </c>
      <c r="K689" s="10">
        <v>0.81559999999999999</v>
      </c>
      <c r="L689" s="10">
        <v>1.2435</v>
      </c>
      <c r="M689" s="10">
        <v>1.631</v>
      </c>
      <c r="N689" s="10">
        <v>1.1875599999999999</v>
      </c>
      <c r="O689" s="10">
        <v>1.0004500000000001</v>
      </c>
      <c r="P689" s="10">
        <v>1.5465</v>
      </c>
      <c r="Q689" s="10">
        <v>2.1087500000000001</v>
      </c>
      <c r="R689" s="10">
        <v>1.3494999999999999</v>
      </c>
      <c r="S689" s="10">
        <v>1.31355</v>
      </c>
      <c r="T689" s="10">
        <v>2.0947499999999999</v>
      </c>
      <c r="U689" s="10">
        <v>2.7629999999999999</v>
      </c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3:50" x14ac:dyDescent="0.2">
      <c r="C690" s="18">
        <f t="shared" si="21"/>
        <v>686</v>
      </c>
      <c r="D690" t="e">
        <f t="shared" ca="1" si="20"/>
        <v>#NAME?</v>
      </c>
      <c r="I690">
        <v>686</v>
      </c>
      <c r="J690">
        <v>0.89734375</v>
      </c>
      <c r="K690" s="10">
        <v>0.81775999999999993</v>
      </c>
      <c r="L690" s="10">
        <v>1.2465999999999999</v>
      </c>
      <c r="M690" s="10">
        <v>1.6355999999999999</v>
      </c>
      <c r="N690" s="10">
        <v>1.1916960000000001</v>
      </c>
      <c r="O690" s="10">
        <v>1.00322</v>
      </c>
      <c r="P690" s="10">
        <v>1.5504</v>
      </c>
      <c r="Q690" s="10">
        <v>2.1147</v>
      </c>
      <c r="R690" s="10">
        <v>1.3541999999999998</v>
      </c>
      <c r="S690" s="10">
        <v>1.31718</v>
      </c>
      <c r="T690" s="10">
        <v>2.1000999999999999</v>
      </c>
      <c r="U690" s="10">
        <v>2.7707999999999999</v>
      </c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3:50" x14ac:dyDescent="0.2">
      <c r="C691" s="18">
        <f t="shared" si="21"/>
        <v>687</v>
      </c>
      <c r="D691" t="e">
        <f t="shared" ca="1" si="20"/>
        <v>#NAME?</v>
      </c>
      <c r="I691">
        <v>687</v>
      </c>
      <c r="J691">
        <v>0.90054687499999997</v>
      </c>
      <c r="K691" s="10">
        <v>0.81991999999999998</v>
      </c>
      <c r="L691" s="10">
        <v>1.2497</v>
      </c>
      <c r="M691" s="10">
        <v>1.6401999999999999</v>
      </c>
      <c r="N691" s="10">
        <v>1.195832</v>
      </c>
      <c r="O691" s="10">
        <v>1.0059899999999999</v>
      </c>
      <c r="P691" s="10">
        <v>1.5543</v>
      </c>
      <c r="Q691" s="10">
        <v>2.1206499999999999</v>
      </c>
      <c r="R691" s="10">
        <v>1.3589</v>
      </c>
      <c r="S691" s="10">
        <v>1.32081</v>
      </c>
      <c r="T691" s="10">
        <v>2.1054499999999998</v>
      </c>
      <c r="U691" s="10">
        <v>2.7786</v>
      </c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3:50" x14ac:dyDescent="0.2">
      <c r="C692" s="18">
        <f t="shared" si="21"/>
        <v>688</v>
      </c>
      <c r="D692" t="e">
        <f t="shared" ca="1" si="20"/>
        <v>#NAME?</v>
      </c>
      <c r="I692">
        <v>688</v>
      </c>
      <c r="J692">
        <v>0.90374999999999994</v>
      </c>
      <c r="K692" s="10">
        <v>0.82208000000000003</v>
      </c>
      <c r="L692" s="10">
        <v>1.2528000000000001</v>
      </c>
      <c r="M692" s="10">
        <v>1.6448</v>
      </c>
      <c r="N692" s="10">
        <v>1.1999680000000001</v>
      </c>
      <c r="O692" s="10">
        <v>1.0087600000000001</v>
      </c>
      <c r="P692" s="10">
        <v>1.5582</v>
      </c>
      <c r="Q692" s="10">
        <v>2.1265999999999998</v>
      </c>
      <c r="R692" s="10">
        <v>1.3635999999999999</v>
      </c>
      <c r="S692" s="10">
        <v>1.3244400000000001</v>
      </c>
      <c r="T692" s="10">
        <v>2.1107999999999998</v>
      </c>
      <c r="U692" s="10">
        <v>2.7864</v>
      </c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3:50" x14ac:dyDescent="0.2">
      <c r="C693" s="18">
        <f t="shared" si="21"/>
        <v>689</v>
      </c>
      <c r="D693" t="e">
        <f t="shared" ca="1" si="20"/>
        <v>#NAME?</v>
      </c>
      <c r="I693">
        <v>689</v>
      </c>
      <c r="J693">
        <v>0.90695312499999992</v>
      </c>
      <c r="K693" s="10">
        <v>0.82423999999999997</v>
      </c>
      <c r="L693" s="10">
        <v>1.2559</v>
      </c>
      <c r="M693" s="10">
        <v>1.6494</v>
      </c>
      <c r="N693" s="10">
        <v>1.2041040000000001</v>
      </c>
      <c r="O693" s="10">
        <v>1.01153</v>
      </c>
      <c r="P693" s="10">
        <v>1.5621</v>
      </c>
      <c r="Q693" s="10">
        <v>2.1325500000000002</v>
      </c>
      <c r="R693" s="10">
        <v>1.3682999999999998</v>
      </c>
      <c r="S693" s="10">
        <v>1.3280700000000001</v>
      </c>
      <c r="T693" s="10">
        <v>2.1161499999999998</v>
      </c>
      <c r="U693" s="10">
        <v>2.7942</v>
      </c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3:50" x14ac:dyDescent="0.2">
      <c r="C694" s="18">
        <f t="shared" si="21"/>
        <v>690</v>
      </c>
      <c r="D694" t="e">
        <f t="shared" ca="1" si="20"/>
        <v>#NAME?</v>
      </c>
      <c r="I694">
        <v>690</v>
      </c>
      <c r="J694">
        <v>0.91015625</v>
      </c>
      <c r="K694" s="10">
        <v>0.82640000000000002</v>
      </c>
      <c r="L694" s="10">
        <v>1.2590000000000001</v>
      </c>
      <c r="M694" s="10">
        <v>1.6539999999999999</v>
      </c>
      <c r="N694" s="10">
        <v>1.20824</v>
      </c>
      <c r="O694" s="10">
        <v>1.0143</v>
      </c>
      <c r="P694" s="10">
        <v>1.5660000000000001</v>
      </c>
      <c r="Q694" s="10">
        <v>2.1385000000000001</v>
      </c>
      <c r="R694" s="10">
        <v>1.373</v>
      </c>
      <c r="S694" s="10">
        <v>1.3317000000000001</v>
      </c>
      <c r="T694" s="10">
        <v>2.1214999999999997</v>
      </c>
      <c r="U694" s="10">
        <v>2.802</v>
      </c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3:50" x14ac:dyDescent="0.2">
      <c r="C695" s="18">
        <f t="shared" si="21"/>
        <v>691</v>
      </c>
      <c r="D695" t="e">
        <f t="shared" ca="1" si="20"/>
        <v>#NAME?</v>
      </c>
      <c r="I695">
        <v>691</v>
      </c>
      <c r="J695">
        <v>0.91335937499999997</v>
      </c>
      <c r="K695" s="10">
        <v>0.82855999999999996</v>
      </c>
      <c r="L695" s="10">
        <v>1.2621</v>
      </c>
      <c r="M695" s="10">
        <v>1.6585999999999999</v>
      </c>
      <c r="N695" s="10">
        <v>1.2123760000000001</v>
      </c>
      <c r="O695" s="10">
        <v>1.0170700000000001</v>
      </c>
      <c r="P695" s="10">
        <v>1.5699000000000001</v>
      </c>
      <c r="Q695" s="10">
        <v>2.14445</v>
      </c>
      <c r="R695" s="10">
        <v>1.3776999999999999</v>
      </c>
      <c r="S695" s="10">
        <v>1.3353300000000001</v>
      </c>
      <c r="T695" s="10">
        <v>2.1268499999999997</v>
      </c>
      <c r="U695" s="10">
        <v>2.8098000000000001</v>
      </c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3:50" x14ac:dyDescent="0.2">
      <c r="C696" s="18">
        <f t="shared" si="21"/>
        <v>692</v>
      </c>
      <c r="D696" t="e">
        <f t="shared" ca="1" si="20"/>
        <v>#NAME?</v>
      </c>
      <c r="I696">
        <v>692</v>
      </c>
      <c r="J696">
        <v>0.91656249999999995</v>
      </c>
      <c r="K696" s="10">
        <v>0.83072000000000001</v>
      </c>
      <c r="L696" s="10">
        <v>1.2652000000000001</v>
      </c>
      <c r="M696" s="10">
        <v>1.6632</v>
      </c>
      <c r="N696" s="10">
        <v>1.216512</v>
      </c>
      <c r="O696" s="10">
        <v>1.0198400000000001</v>
      </c>
      <c r="P696" s="10">
        <v>1.5738000000000001</v>
      </c>
      <c r="Q696" s="10">
        <v>2.1503999999999999</v>
      </c>
      <c r="R696" s="10">
        <v>1.3823999999999999</v>
      </c>
      <c r="S696" s="10">
        <v>1.3389600000000002</v>
      </c>
      <c r="T696" s="10">
        <v>2.1321999999999997</v>
      </c>
      <c r="U696" s="10">
        <v>2.8176000000000001</v>
      </c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3:50" x14ac:dyDescent="0.2">
      <c r="C697" s="18">
        <f t="shared" si="21"/>
        <v>693</v>
      </c>
      <c r="D697" t="e">
        <f t="shared" ca="1" si="20"/>
        <v>#NAME?</v>
      </c>
      <c r="I697">
        <v>693</v>
      </c>
      <c r="J697">
        <v>0.91976562499999992</v>
      </c>
      <c r="K697" s="10">
        <v>0.83287999999999995</v>
      </c>
      <c r="L697" s="10">
        <v>1.2683</v>
      </c>
      <c r="M697" s="10">
        <v>1.6677999999999999</v>
      </c>
      <c r="N697" s="10">
        <v>1.220648</v>
      </c>
      <c r="O697" s="10">
        <v>1.02261</v>
      </c>
      <c r="P697" s="10">
        <v>1.5776999999999999</v>
      </c>
      <c r="Q697" s="10">
        <v>2.1563499999999998</v>
      </c>
      <c r="R697" s="10">
        <v>1.3871</v>
      </c>
      <c r="S697" s="10">
        <v>1.3425900000000002</v>
      </c>
      <c r="T697" s="10">
        <v>2.1375499999999996</v>
      </c>
      <c r="U697" s="10">
        <v>2.8253999999999997</v>
      </c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3:50" x14ac:dyDescent="0.2">
      <c r="C698" s="18">
        <f t="shared" si="21"/>
        <v>694</v>
      </c>
      <c r="D698" t="e">
        <f t="shared" ca="1" si="20"/>
        <v>#NAME?</v>
      </c>
      <c r="I698">
        <v>694</v>
      </c>
      <c r="J698">
        <v>0.92296875</v>
      </c>
      <c r="K698" s="10">
        <v>0.83504</v>
      </c>
      <c r="L698" s="10">
        <v>1.2714000000000001</v>
      </c>
      <c r="M698" s="10">
        <v>1.6723999999999999</v>
      </c>
      <c r="N698" s="10">
        <v>1.2247840000000001</v>
      </c>
      <c r="O698" s="10">
        <v>1.02538</v>
      </c>
      <c r="P698" s="10">
        <v>1.5815999999999999</v>
      </c>
      <c r="Q698" s="10">
        <v>2.1623000000000001</v>
      </c>
      <c r="R698" s="10">
        <v>1.3917999999999999</v>
      </c>
      <c r="S698" s="10">
        <v>1.3462200000000002</v>
      </c>
      <c r="T698" s="10">
        <v>2.1429</v>
      </c>
      <c r="U698" s="10">
        <v>2.8331999999999997</v>
      </c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3:50" x14ac:dyDescent="0.2">
      <c r="C699" s="18">
        <f t="shared" si="21"/>
        <v>695</v>
      </c>
      <c r="D699" t="e">
        <f t="shared" ca="1" si="20"/>
        <v>#NAME?</v>
      </c>
      <c r="I699">
        <v>695</v>
      </c>
      <c r="J699">
        <v>0.92617187499999998</v>
      </c>
      <c r="K699" s="10">
        <v>0.83719999999999994</v>
      </c>
      <c r="L699" s="10">
        <v>1.2745</v>
      </c>
      <c r="M699" s="10">
        <v>1.677</v>
      </c>
      <c r="N699" s="10">
        <v>1.22892</v>
      </c>
      <c r="O699" s="10">
        <v>1.0281500000000001</v>
      </c>
      <c r="P699" s="10">
        <v>1.5854999999999999</v>
      </c>
      <c r="Q699" s="10">
        <v>2.16825</v>
      </c>
      <c r="R699" s="10">
        <v>1.3964999999999999</v>
      </c>
      <c r="S699" s="10">
        <v>1.34985</v>
      </c>
      <c r="T699" s="10">
        <v>2.14825</v>
      </c>
      <c r="U699" s="10">
        <v>2.8409999999999997</v>
      </c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3:50" x14ac:dyDescent="0.2">
      <c r="C700" s="18">
        <f t="shared" si="21"/>
        <v>696</v>
      </c>
      <c r="D700" t="e">
        <f t="shared" ca="1" si="20"/>
        <v>#NAME?</v>
      </c>
      <c r="I700">
        <v>696</v>
      </c>
      <c r="J700">
        <v>0.92937499999999995</v>
      </c>
      <c r="K700" s="10">
        <v>0.83935999999999999</v>
      </c>
      <c r="L700" s="10">
        <v>1.2776000000000001</v>
      </c>
      <c r="M700" s="10">
        <v>1.6816</v>
      </c>
      <c r="N700" s="10">
        <v>1.2330559999999999</v>
      </c>
      <c r="O700" s="10">
        <v>1.0309200000000001</v>
      </c>
      <c r="P700" s="10">
        <v>1.5893999999999999</v>
      </c>
      <c r="Q700" s="10">
        <v>2.1741999999999999</v>
      </c>
      <c r="R700" s="10">
        <v>1.4012</v>
      </c>
      <c r="S700" s="10">
        <v>1.35348</v>
      </c>
      <c r="T700" s="10">
        <v>2.1536</v>
      </c>
      <c r="U700" s="10">
        <v>2.8487999999999998</v>
      </c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3:50" x14ac:dyDescent="0.2">
      <c r="C701" s="18">
        <f t="shared" si="21"/>
        <v>697</v>
      </c>
      <c r="D701" t="e">
        <f t="shared" ca="1" si="20"/>
        <v>#NAME?</v>
      </c>
      <c r="I701">
        <v>697</v>
      </c>
      <c r="J701">
        <v>0.93257812499999992</v>
      </c>
      <c r="K701" s="10">
        <v>0.84151999999999993</v>
      </c>
      <c r="L701" s="10">
        <v>1.2806999999999999</v>
      </c>
      <c r="M701" s="10">
        <v>1.6861999999999999</v>
      </c>
      <c r="N701" s="10">
        <v>1.2371920000000001</v>
      </c>
      <c r="O701" s="10">
        <v>1.03369</v>
      </c>
      <c r="P701" s="10">
        <v>1.5932999999999999</v>
      </c>
      <c r="Q701" s="10">
        <v>2.1801499999999998</v>
      </c>
      <c r="R701" s="10">
        <v>1.4058999999999999</v>
      </c>
      <c r="S701" s="10">
        <v>1.35711</v>
      </c>
      <c r="T701" s="10">
        <v>2.1589499999999999</v>
      </c>
      <c r="U701" s="10">
        <v>2.8565999999999998</v>
      </c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3:50" x14ac:dyDescent="0.2">
      <c r="C702" s="18">
        <f t="shared" si="21"/>
        <v>698</v>
      </c>
      <c r="D702" t="e">
        <f t="shared" ca="1" si="20"/>
        <v>#NAME?</v>
      </c>
      <c r="I702">
        <v>698</v>
      </c>
      <c r="J702">
        <v>0.9357812499999999</v>
      </c>
      <c r="K702" s="10">
        <v>0.84367999999999999</v>
      </c>
      <c r="L702" s="10">
        <v>1.2838000000000001</v>
      </c>
      <c r="M702" s="10">
        <v>1.6907999999999999</v>
      </c>
      <c r="N702" s="10">
        <v>1.241328</v>
      </c>
      <c r="O702" s="10">
        <v>1.0364599999999999</v>
      </c>
      <c r="P702" s="10">
        <v>1.5972</v>
      </c>
      <c r="Q702" s="10">
        <v>2.1861000000000002</v>
      </c>
      <c r="R702" s="10">
        <v>1.4105999999999999</v>
      </c>
      <c r="S702" s="10">
        <v>1.3607400000000001</v>
      </c>
      <c r="T702" s="10">
        <v>2.1642999999999999</v>
      </c>
      <c r="U702" s="10">
        <v>2.8643999999999998</v>
      </c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3:50" x14ac:dyDescent="0.2">
      <c r="C703" s="18">
        <f t="shared" si="21"/>
        <v>699</v>
      </c>
      <c r="D703" t="e">
        <f t="shared" ca="1" si="20"/>
        <v>#NAME?</v>
      </c>
      <c r="I703">
        <v>699</v>
      </c>
      <c r="J703">
        <v>0.93898437499999998</v>
      </c>
      <c r="K703" s="10">
        <v>0.84583999999999993</v>
      </c>
      <c r="L703" s="10">
        <v>1.2868999999999999</v>
      </c>
      <c r="M703" s="10">
        <v>1.6954</v>
      </c>
      <c r="N703" s="10">
        <v>1.2454640000000001</v>
      </c>
      <c r="O703" s="10">
        <v>1.0392300000000001</v>
      </c>
      <c r="P703" s="10">
        <v>1.6011</v>
      </c>
      <c r="Q703" s="10">
        <v>2.1920500000000001</v>
      </c>
      <c r="R703" s="10">
        <v>1.4153</v>
      </c>
      <c r="S703" s="10">
        <v>1.3643700000000001</v>
      </c>
      <c r="T703" s="10">
        <v>2.1696499999999999</v>
      </c>
      <c r="U703" s="10">
        <v>2.8721999999999999</v>
      </c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3:50" x14ac:dyDescent="0.2">
      <c r="C704" s="18">
        <f t="shared" si="21"/>
        <v>700</v>
      </c>
      <c r="D704" t="e">
        <f t="shared" ca="1" si="20"/>
        <v>#NAME?</v>
      </c>
      <c r="I704">
        <v>700</v>
      </c>
      <c r="J704">
        <v>0.94218749999999996</v>
      </c>
      <c r="K704" s="10">
        <v>0.84799999999999998</v>
      </c>
      <c r="L704" s="10">
        <v>1.29</v>
      </c>
      <c r="M704" s="10">
        <v>1.7</v>
      </c>
      <c r="N704" s="10">
        <v>1.2496</v>
      </c>
      <c r="O704" s="10">
        <v>1.042</v>
      </c>
      <c r="P704" s="10">
        <v>1.605</v>
      </c>
      <c r="Q704" s="10">
        <v>2.198</v>
      </c>
      <c r="R704" s="10">
        <v>1.42</v>
      </c>
      <c r="S704" s="10">
        <v>1.3680000000000001</v>
      </c>
      <c r="T704" s="10">
        <v>2.1749999999999998</v>
      </c>
      <c r="U704" s="10">
        <v>2.88</v>
      </c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3:50" x14ac:dyDescent="0.2">
      <c r="C705" s="18">
        <f t="shared" si="21"/>
        <v>701</v>
      </c>
      <c r="D705" t="e">
        <f t="shared" ca="1" si="20"/>
        <v>#NAME?</v>
      </c>
      <c r="I705">
        <v>701</v>
      </c>
      <c r="J705">
        <v>0.94539062499999993</v>
      </c>
      <c r="K705" s="10">
        <v>0.85056999999999994</v>
      </c>
      <c r="L705" s="10">
        <v>1.2938000000000001</v>
      </c>
      <c r="M705" s="10">
        <v>1.7054</v>
      </c>
      <c r="N705" s="10">
        <v>1.254176</v>
      </c>
      <c r="O705" s="10">
        <v>1.04518</v>
      </c>
      <c r="P705" s="10">
        <v>1.6095599999999999</v>
      </c>
      <c r="Q705" s="10">
        <v>2.2050800000000002</v>
      </c>
      <c r="R705" s="10">
        <v>1.4252</v>
      </c>
      <c r="S705" s="10">
        <v>1.3721800000000002</v>
      </c>
      <c r="T705" s="10">
        <v>2.1809499999999997</v>
      </c>
      <c r="U705" s="10">
        <v>2.8893999999999997</v>
      </c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3:50" x14ac:dyDescent="0.2">
      <c r="C706" s="18">
        <f t="shared" si="21"/>
        <v>702</v>
      </c>
      <c r="D706" t="e">
        <f t="shared" ca="1" si="20"/>
        <v>#NAME?</v>
      </c>
      <c r="I706">
        <v>702</v>
      </c>
      <c r="J706">
        <v>0.9485937499999999</v>
      </c>
      <c r="K706" s="10">
        <v>0.85314000000000001</v>
      </c>
      <c r="L706" s="10">
        <v>1.2976000000000001</v>
      </c>
      <c r="M706" s="10">
        <v>1.7107999999999999</v>
      </c>
      <c r="N706" s="10">
        <v>1.2587520000000001</v>
      </c>
      <c r="O706" s="10">
        <v>1.04836</v>
      </c>
      <c r="P706" s="10">
        <v>1.61412</v>
      </c>
      <c r="Q706" s="10">
        <v>2.2121599999999999</v>
      </c>
      <c r="R706" s="10">
        <v>1.4303999999999999</v>
      </c>
      <c r="S706" s="10">
        <v>1.37636</v>
      </c>
      <c r="T706" s="10">
        <v>2.1868999999999996</v>
      </c>
      <c r="U706" s="10">
        <v>2.8988</v>
      </c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3:50" x14ac:dyDescent="0.2">
      <c r="C707" s="18">
        <f t="shared" si="21"/>
        <v>703</v>
      </c>
      <c r="D707" t="e">
        <f t="shared" ca="1" si="20"/>
        <v>#NAME?</v>
      </c>
      <c r="I707">
        <v>703</v>
      </c>
      <c r="J707">
        <v>0.95179687499999999</v>
      </c>
      <c r="K707" s="10">
        <v>0.85570999999999997</v>
      </c>
      <c r="L707" s="10">
        <v>1.3014000000000001</v>
      </c>
      <c r="M707" s="10">
        <v>1.7161999999999999</v>
      </c>
      <c r="N707" s="10">
        <v>1.263328</v>
      </c>
      <c r="O707" s="10">
        <v>1.0515400000000001</v>
      </c>
      <c r="P707" s="10">
        <v>1.6186799999999999</v>
      </c>
      <c r="Q707" s="10">
        <v>2.2192400000000001</v>
      </c>
      <c r="R707" s="10">
        <v>1.4356</v>
      </c>
      <c r="S707" s="10">
        <v>1.3805400000000001</v>
      </c>
      <c r="T707" s="10">
        <v>2.19285</v>
      </c>
      <c r="U707" s="10">
        <v>2.9081999999999999</v>
      </c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3:50" x14ac:dyDescent="0.2">
      <c r="C708" s="18">
        <f t="shared" si="21"/>
        <v>704</v>
      </c>
      <c r="D708" t="e">
        <f t="shared" ref="D708:D771" ca="1" si="22">smrLinInterp(C708,Time,Rain)</f>
        <v>#NAME?</v>
      </c>
      <c r="I708">
        <v>704</v>
      </c>
      <c r="J708">
        <v>0.95499999999999996</v>
      </c>
      <c r="K708" s="10">
        <v>0.85827999999999993</v>
      </c>
      <c r="L708" s="10">
        <v>1.3052000000000001</v>
      </c>
      <c r="M708" s="10">
        <v>1.7216</v>
      </c>
      <c r="N708" s="10">
        <v>1.2679040000000001</v>
      </c>
      <c r="O708" s="10">
        <v>1.0547200000000001</v>
      </c>
      <c r="P708" s="10">
        <v>1.62324</v>
      </c>
      <c r="Q708" s="10">
        <v>2.2263199999999999</v>
      </c>
      <c r="R708" s="10">
        <v>1.4407999999999999</v>
      </c>
      <c r="S708" s="10">
        <v>1.3847200000000002</v>
      </c>
      <c r="T708" s="10">
        <v>2.1987999999999999</v>
      </c>
      <c r="U708" s="10">
        <v>2.9175999999999997</v>
      </c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3:50" x14ac:dyDescent="0.2">
      <c r="C709" s="18">
        <f t="shared" si="21"/>
        <v>705</v>
      </c>
      <c r="D709" t="e">
        <f t="shared" ca="1" si="22"/>
        <v>#NAME?</v>
      </c>
      <c r="I709">
        <v>705</v>
      </c>
      <c r="J709">
        <v>0.95820312499999993</v>
      </c>
      <c r="K709" s="10">
        <v>0.86085</v>
      </c>
      <c r="L709" s="10">
        <v>1.3089999999999999</v>
      </c>
      <c r="M709" s="10">
        <v>1.7269999999999999</v>
      </c>
      <c r="N709" s="10">
        <v>1.2724800000000001</v>
      </c>
      <c r="O709" s="10">
        <v>1.0579000000000001</v>
      </c>
      <c r="P709" s="10">
        <v>1.6277999999999999</v>
      </c>
      <c r="Q709" s="10">
        <v>2.2334000000000001</v>
      </c>
      <c r="R709" s="10">
        <v>1.446</v>
      </c>
      <c r="S709" s="10">
        <v>1.3889</v>
      </c>
      <c r="T709" s="10">
        <v>2.2047499999999998</v>
      </c>
      <c r="U709" s="10">
        <v>2.927</v>
      </c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3:50" x14ac:dyDescent="0.2">
      <c r="C710" s="18">
        <f t="shared" ref="C710:C773" si="23">1+C709</f>
        <v>706</v>
      </c>
      <c r="D710" t="e">
        <f t="shared" ca="1" si="22"/>
        <v>#NAME?</v>
      </c>
      <c r="I710">
        <v>706</v>
      </c>
      <c r="J710">
        <v>0.96140624999999991</v>
      </c>
      <c r="K710" s="10">
        <v>0.86341999999999997</v>
      </c>
      <c r="L710" s="10">
        <v>1.3128</v>
      </c>
      <c r="M710" s="10">
        <v>1.7323999999999999</v>
      </c>
      <c r="N710" s="10">
        <v>1.277056</v>
      </c>
      <c r="O710" s="10">
        <v>1.06108</v>
      </c>
      <c r="P710" s="10">
        <v>1.63236</v>
      </c>
      <c r="Q710" s="10">
        <v>2.2404799999999998</v>
      </c>
      <c r="R710" s="10">
        <v>1.4511999999999998</v>
      </c>
      <c r="S710" s="10">
        <v>1.3930800000000001</v>
      </c>
      <c r="T710" s="10">
        <v>2.2106999999999997</v>
      </c>
      <c r="U710" s="10">
        <v>2.9363999999999999</v>
      </c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3:50" x14ac:dyDescent="0.2">
      <c r="C711" s="18">
        <f t="shared" si="23"/>
        <v>707</v>
      </c>
      <c r="D711" t="e">
        <f t="shared" ca="1" si="22"/>
        <v>#NAME?</v>
      </c>
      <c r="I711">
        <v>707</v>
      </c>
      <c r="J711">
        <v>0.96460937499999999</v>
      </c>
      <c r="K711" s="10">
        <v>0.86598999999999993</v>
      </c>
      <c r="L711" s="10">
        <v>1.3166</v>
      </c>
      <c r="M711" s="10">
        <v>1.7378</v>
      </c>
      <c r="N711" s="10">
        <v>1.2816320000000001</v>
      </c>
      <c r="O711" s="10">
        <v>1.06426</v>
      </c>
      <c r="P711" s="10">
        <v>1.6369199999999999</v>
      </c>
      <c r="Q711" s="10">
        <v>2.24756</v>
      </c>
      <c r="R711" s="10">
        <v>1.4563999999999999</v>
      </c>
      <c r="S711" s="10">
        <v>1.3972600000000002</v>
      </c>
      <c r="T711" s="10">
        <v>2.21665</v>
      </c>
      <c r="U711" s="10">
        <v>2.9457999999999998</v>
      </c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3:50" x14ac:dyDescent="0.2">
      <c r="C712" s="18">
        <f t="shared" si="23"/>
        <v>708</v>
      </c>
      <c r="D712" t="e">
        <f t="shared" ca="1" si="22"/>
        <v>#NAME?</v>
      </c>
      <c r="I712">
        <v>708</v>
      </c>
      <c r="J712">
        <v>0.96781249999999996</v>
      </c>
      <c r="K712" s="10">
        <v>0.86856</v>
      </c>
      <c r="L712" s="10">
        <v>1.3204</v>
      </c>
      <c r="M712" s="10">
        <v>1.7432000000000001</v>
      </c>
      <c r="N712" s="10">
        <v>1.286208</v>
      </c>
      <c r="O712" s="10">
        <v>1.0674399999999999</v>
      </c>
      <c r="P712" s="10">
        <v>1.6414800000000001</v>
      </c>
      <c r="Q712" s="10">
        <v>2.2546399999999998</v>
      </c>
      <c r="R712" s="10">
        <v>1.4616</v>
      </c>
      <c r="S712" s="10">
        <v>1.40144</v>
      </c>
      <c r="T712" s="10">
        <v>2.2225999999999999</v>
      </c>
      <c r="U712" s="10">
        <v>2.9552</v>
      </c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3:50" x14ac:dyDescent="0.2">
      <c r="C713" s="18">
        <f t="shared" si="23"/>
        <v>709</v>
      </c>
      <c r="D713" t="e">
        <f t="shared" ca="1" si="22"/>
        <v>#NAME?</v>
      </c>
      <c r="I713">
        <v>709</v>
      </c>
      <c r="J713">
        <v>0.97101562499999994</v>
      </c>
      <c r="K713" s="10">
        <v>0.87112999999999996</v>
      </c>
      <c r="L713" s="10">
        <v>1.3242</v>
      </c>
      <c r="M713" s="10">
        <v>1.7485999999999999</v>
      </c>
      <c r="N713" s="10">
        <v>1.2907840000000002</v>
      </c>
      <c r="O713" s="10">
        <v>1.0706200000000001</v>
      </c>
      <c r="P713" s="10">
        <v>1.6460399999999999</v>
      </c>
      <c r="Q713" s="10">
        <v>2.26172</v>
      </c>
      <c r="R713" s="10">
        <v>1.4667999999999999</v>
      </c>
      <c r="S713" s="10">
        <v>1.4056200000000001</v>
      </c>
      <c r="T713" s="10">
        <v>2.2285499999999998</v>
      </c>
      <c r="U713" s="10">
        <v>2.9645999999999999</v>
      </c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3:50" x14ac:dyDescent="0.2">
      <c r="C714" s="18">
        <f t="shared" si="23"/>
        <v>710</v>
      </c>
      <c r="D714" t="e">
        <f t="shared" ca="1" si="22"/>
        <v>#NAME?</v>
      </c>
      <c r="I714">
        <v>710</v>
      </c>
      <c r="J714">
        <v>0.97421874999999991</v>
      </c>
      <c r="K714" s="10">
        <v>0.87369999999999992</v>
      </c>
      <c r="L714" s="10">
        <v>1.3280000000000001</v>
      </c>
      <c r="M714" s="10">
        <v>1.754</v>
      </c>
      <c r="N714" s="10">
        <v>1.2953600000000001</v>
      </c>
      <c r="O714" s="10">
        <v>1.0738000000000001</v>
      </c>
      <c r="P714" s="10">
        <v>1.6506000000000001</v>
      </c>
      <c r="Q714" s="10">
        <v>2.2688000000000001</v>
      </c>
      <c r="R714" s="10">
        <v>1.472</v>
      </c>
      <c r="S714" s="10">
        <v>1.4098000000000002</v>
      </c>
      <c r="T714" s="10">
        <v>2.2344999999999997</v>
      </c>
      <c r="U714" s="10">
        <v>2.9739999999999998</v>
      </c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3:50" x14ac:dyDescent="0.2">
      <c r="C715" s="18">
        <f t="shared" si="23"/>
        <v>711</v>
      </c>
      <c r="D715" t="e">
        <f t="shared" ca="1" si="22"/>
        <v>#NAME?</v>
      </c>
      <c r="I715">
        <v>711</v>
      </c>
      <c r="J715">
        <v>0.977421875</v>
      </c>
      <c r="K715" s="10">
        <v>0.87626999999999999</v>
      </c>
      <c r="L715" s="10">
        <v>1.3318000000000001</v>
      </c>
      <c r="M715" s="10">
        <v>1.7594000000000001</v>
      </c>
      <c r="N715" s="10">
        <v>1.299936</v>
      </c>
      <c r="O715" s="10">
        <v>1.07698</v>
      </c>
      <c r="P715" s="10">
        <v>1.65516</v>
      </c>
      <c r="Q715" s="10">
        <v>2.2758799999999999</v>
      </c>
      <c r="R715" s="10">
        <v>1.4771999999999998</v>
      </c>
      <c r="S715" s="10">
        <v>1.41398</v>
      </c>
      <c r="T715" s="10">
        <v>2.2404500000000001</v>
      </c>
      <c r="U715" s="10">
        <v>2.9834000000000001</v>
      </c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3:50" x14ac:dyDescent="0.2">
      <c r="C716" s="18">
        <f t="shared" si="23"/>
        <v>712</v>
      </c>
      <c r="D716" t="e">
        <f t="shared" ca="1" si="22"/>
        <v>#NAME?</v>
      </c>
      <c r="I716">
        <v>712</v>
      </c>
      <c r="J716">
        <v>0.98062499999999997</v>
      </c>
      <c r="K716" s="10">
        <v>0.87883999999999995</v>
      </c>
      <c r="L716" s="10">
        <v>1.3356000000000001</v>
      </c>
      <c r="M716" s="10">
        <v>1.7647999999999999</v>
      </c>
      <c r="N716" s="10">
        <v>1.3045120000000001</v>
      </c>
      <c r="O716" s="10">
        <v>1.08016</v>
      </c>
      <c r="P716" s="10">
        <v>1.6597200000000001</v>
      </c>
      <c r="Q716" s="10">
        <v>2.2829600000000001</v>
      </c>
      <c r="R716" s="10">
        <v>1.4823999999999999</v>
      </c>
      <c r="S716" s="10">
        <v>1.4181600000000001</v>
      </c>
      <c r="T716" s="10">
        <v>2.2464</v>
      </c>
      <c r="U716" s="10">
        <v>2.9927999999999999</v>
      </c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3:50" x14ac:dyDescent="0.2">
      <c r="C717" s="18">
        <f t="shared" si="23"/>
        <v>713</v>
      </c>
      <c r="D717" t="e">
        <f t="shared" ca="1" si="22"/>
        <v>#NAME?</v>
      </c>
      <c r="I717">
        <v>713</v>
      </c>
      <c r="J717">
        <v>0.98382812499999994</v>
      </c>
      <c r="K717" s="10">
        <v>0.88141000000000003</v>
      </c>
      <c r="L717" s="10">
        <v>1.3393999999999999</v>
      </c>
      <c r="M717" s="10">
        <v>1.7702</v>
      </c>
      <c r="N717" s="10">
        <v>1.309088</v>
      </c>
      <c r="O717" s="10">
        <v>1.08334</v>
      </c>
      <c r="P717" s="10">
        <v>1.66428</v>
      </c>
      <c r="Q717" s="10">
        <v>2.2900399999999999</v>
      </c>
      <c r="R717" s="10">
        <v>1.4876</v>
      </c>
      <c r="S717" s="10">
        <v>1.4223400000000002</v>
      </c>
      <c r="T717" s="10">
        <v>2.2523499999999999</v>
      </c>
      <c r="U717" s="10">
        <v>3.0021999999999998</v>
      </c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3:50" x14ac:dyDescent="0.2">
      <c r="C718" s="18">
        <f t="shared" si="23"/>
        <v>714</v>
      </c>
      <c r="D718" t="e">
        <f t="shared" ca="1" si="22"/>
        <v>#NAME?</v>
      </c>
      <c r="I718">
        <v>714</v>
      </c>
      <c r="J718">
        <v>0.98703124999999992</v>
      </c>
      <c r="K718" s="10">
        <v>0.88397999999999999</v>
      </c>
      <c r="L718" s="10">
        <v>1.3431999999999999</v>
      </c>
      <c r="M718" s="10">
        <v>1.7756000000000001</v>
      </c>
      <c r="N718" s="10">
        <v>1.3136639999999999</v>
      </c>
      <c r="O718" s="10">
        <v>1.0865200000000002</v>
      </c>
      <c r="P718" s="10">
        <v>1.6688399999999999</v>
      </c>
      <c r="Q718" s="10">
        <v>2.2971200000000001</v>
      </c>
      <c r="R718" s="10">
        <v>1.4927999999999999</v>
      </c>
      <c r="S718" s="10">
        <v>1.42652</v>
      </c>
      <c r="T718" s="10">
        <v>2.2582999999999998</v>
      </c>
      <c r="U718" s="10">
        <v>3.0116000000000001</v>
      </c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3:50" x14ac:dyDescent="0.2">
      <c r="C719" s="18">
        <f t="shared" si="23"/>
        <v>715</v>
      </c>
      <c r="D719" t="e">
        <f t="shared" ca="1" si="22"/>
        <v>#NAME?</v>
      </c>
      <c r="I719">
        <v>715</v>
      </c>
      <c r="J719">
        <v>0.99023437499999989</v>
      </c>
      <c r="K719" s="10">
        <v>0.88654999999999995</v>
      </c>
      <c r="L719" s="10">
        <v>1.347</v>
      </c>
      <c r="M719" s="10">
        <v>1.7809999999999999</v>
      </c>
      <c r="N719" s="10">
        <v>1.3182400000000001</v>
      </c>
      <c r="O719" s="10">
        <v>1.0897000000000001</v>
      </c>
      <c r="P719" s="10">
        <v>1.6734</v>
      </c>
      <c r="Q719" s="10">
        <v>2.3041999999999998</v>
      </c>
      <c r="R719" s="10">
        <v>1.498</v>
      </c>
      <c r="S719" s="10">
        <v>1.4307000000000001</v>
      </c>
      <c r="T719" s="10">
        <v>2.2642499999999997</v>
      </c>
      <c r="U719" s="10">
        <v>3.0209999999999999</v>
      </c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3:50" x14ac:dyDescent="0.2">
      <c r="C720" s="18">
        <f t="shared" si="23"/>
        <v>716</v>
      </c>
      <c r="D720" t="e">
        <f t="shared" ca="1" si="22"/>
        <v>#NAME?</v>
      </c>
      <c r="I720">
        <v>716</v>
      </c>
      <c r="J720">
        <v>0.99343749999999997</v>
      </c>
      <c r="K720" s="10">
        <v>0.88912000000000002</v>
      </c>
      <c r="L720" s="10">
        <v>1.3508</v>
      </c>
      <c r="M720" s="10">
        <v>1.7864</v>
      </c>
      <c r="N720" s="10">
        <v>1.322816</v>
      </c>
      <c r="O720" s="10">
        <v>1.0928800000000001</v>
      </c>
      <c r="P720" s="10">
        <v>1.6779599999999999</v>
      </c>
      <c r="Q720" s="10">
        <v>2.31128</v>
      </c>
      <c r="R720" s="10">
        <v>1.5031999999999999</v>
      </c>
      <c r="S720" s="10">
        <v>1.4348800000000002</v>
      </c>
      <c r="T720" s="10">
        <v>2.2702</v>
      </c>
      <c r="U720" s="10">
        <v>3.0303999999999998</v>
      </c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3:50" x14ac:dyDescent="0.2">
      <c r="C721" s="18">
        <f t="shared" si="23"/>
        <v>717</v>
      </c>
      <c r="D721" t="e">
        <f t="shared" ca="1" si="22"/>
        <v>#NAME?</v>
      </c>
      <c r="I721">
        <v>717</v>
      </c>
      <c r="J721">
        <v>0.99664062499999995</v>
      </c>
      <c r="K721" s="10">
        <v>0.89168999999999998</v>
      </c>
      <c r="L721" s="10">
        <v>1.3546</v>
      </c>
      <c r="M721" s="10">
        <v>1.7918000000000001</v>
      </c>
      <c r="N721" s="10">
        <v>1.3273920000000001</v>
      </c>
      <c r="O721" s="10">
        <v>1.09606</v>
      </c>
      <c r="P721" s="10">
        <v>1.68252</v>
      </c>
      <c r="Q721" s="10">
        <v>2.3183600000000002</v>
      </c>
      <c r="R721" s="10">
        <v>1.5084</v>
      </c>
      <c r="S721" s="10">
        <v>1.43906</v>
      </c>
      <c r="T721" s="10">
        <v>2.2761499999999999</v>
      </c>
      <c r="U721" s="10">
        <v>3.0398000000000001</v>
      </c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3:50" x14ac:dyDescent="0.2">
      <c r="C722" s="18">
        <f t="shared" si="23"/>
        <v>718</v>
      </c>
      <c r="D722" t="e">
        <f t="shared" ca="1" si="22"/>
        <v>#NAME?</v>
      </c>
      <c r="I722">
        <v>718</v>
      </c>
      <c r="J722">
        <v>0.99984374999999992</v>
      </c>
      <c r="K722" s="10">
        <v>0.89425999999999994</v>
      </c>
      <c r="L722" s="10">
        <v>1.3584000000000001</v>
      </c>
      <c r="M722" s="10">
        <v>1.7971999999999999</v>
      </c>
      <c r="N722" s="10">
        <v>1.331968</v>
      </c>
      <c r="O722" s="10">
        <v>1.09924</v>
      </c>
      <c r="P722" s="10">
        <v>1.6870799999999999</v>
      </c>
      <c r="Q722" s="10">
        <v>2.32544</v>
      </c>
      <c r="R722" s="10">
        <v>1.5135999999999998</v>
      </c>
      <c r="S722" s="10">
        <v>1.4432400000000001</v>
      </c>
      <c r="T722" s="10">
        <v>2.2820999999999998</v>
      </c>
      <c r="U722" s="10">
        <v>3.0491999999999999</v>
      </c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3:50" x14ac:dyDescent="0.2">
      <c r="C723" s="18">
        <f t="shared" si="23"/>
        <v>719</v>
      </c>
      <c r="D723" t="e">
        <f t="shared" ca="1" si="22"/>
        <v>#NAME?</v>
      </c>
      <c r="I723">
        <v>719</v>
      </c>
      <c r="J723">
        <v>1.0030468749999999</v>
      </c>
      <c r="K723" s="10">
        <v>0.89683000000000002</v>
      </c>
      <c r="L723" s="10">
        <v>1.3622000000000001</v>
      </c>
      <c r="M723" s="10">
        <v>1.8026</v>
      </c>
      <c r="N723" s="10">
        <v>1.336544</v>
      </c>
      <c r="O723" s="10">
        <v>1.10242</v>
      </c>
      <c r="P723" s="10">
        <v>1.69164</v>
      </c>
      <c r="Q723" s="10">
        <v>2.3325200000000001</v>
      </c>
      <c r="R723" s="10">
        <v>1.5187999999999999</v>
      </c>
      <c r="S723" s="10">
        <v>1.4474200000000002</v>
      </c>
      <c r="T723" s="10">
        <v>2.2880499999999997</v>
      </c>
      <c r="U723" s="10">
        <v>3.0585999999999998</v>
      </c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3:50" x14ac:dyDescent="0.2">
      <c r="C724" s="18">
        <f t="shared" si="23"/>
        <v>720</v>
      </c>
      <c r="D724" t="e">
        <f t="shared" ca="1" si="22"/>
        <v>#NAME?</v>
      </c>
      <c r="I724">
        <v>720</v>
      </c>
      <c r="J724">
        <v>1.0062499999999999</v>
      </c>
      <c r="K724" s="10">
        <v>0.89939999999999998</v>
      </c>
      <c r="L724" s="10">
        <v>1.3660000000000001</v>
      </c>
      <c r="M724" s="10">
        <v>1.8080000000000001</v>
      </c>
      <c r="N724" s="10">
        <v>1.3411200000000001</v>
      </c>
      <c r="O724" s="10">
        <v>1.1056000000000001</v>
      </c>
      <c r="P724" s="10">
        <v>1.6961999999999999</v>
      </c>
      <c r="Q724" s="10">
        <v>2.3395999999999999</v>
      </c>
      <c r="R724" s="10">
        <v>1.524</v>
      </c>
      <c r="S724" s="10">
        <v>1.4516</v>
      </c>
      <c r="T724" s="10">
        <v>2.294</v>
      </c>
      <c r="U724" s="10">
        <v>3.0680000000000001</v>
      </c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3:50" x14ac:dyDescent="0.2">
      <c r="C725" s="18">
        <f t="shared" si="23"/>
        <v>721</v>
      </c>
      <c r="D725" t="e">
        <f t="shared" ca="1" si="22"/>
        <v>#NAME?</v>
      </c>
      <c r="I725">
        <v>721</v>
      </c>
      <c r="J725">
        <v>1.0094531249999998</v>
      </c>
      <c r="K725" s="10">
        <v>0.90196999999999994</v>
      </c>
      <c r="L725" s="10">
        <v>1.3697999999999999</v>
      </c>
      <c r="M725" s="10">
        <v>1.8133999999999999</v>
      </c>
      <c r="N725" s="10">
        <v>1.345696</v>
      </c>
      <c r="O725" s="10">
        <v>1.1087800000000001</v>
      </c>
      <c r="P725" s="10">
        <v>1.70076</v>
      </c>
      <c r="Q725" s="10">
        <v>2.3466800000000001</v>
      </c>
      <c r="R725" s="10">
        <v>1.5291999999999999</v>
      </c>
      <c r="S725" s="10">
        <v>1.4557800000000001</v>
      </c>
      <c r="T725" s="10">
        <v>2.2999499999999999</v>
      </c>
      <c r="U725" s="10">
        <v>3.0773999999999999</v>
      </c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3:50" x14ac:dyDescent="0.2">
      <c r="C726" s="18">
        <f t="shared" si="23"/>
        <v>722</v>
      </c>
      <c r="D726" t="e">
        <f t="shared" ca="1" si="22"/>
        <v>#NAME?</v>
      </c>
      <c r="I726">
        <v>722</v>
      </c>
      <c r="J726">
        <v>1.01265625</v>
      </c>
      <c r="K726" s="10">
        <v>0.90454000000000001</v>
      </c>
      <c r="L726" s="10">
        <v>1.3735999999999999</v>
      </c>
      <c r="M726" s="10">
        <v>1.8188</v>
      </c>
      <c r="N726" s="10">
        <v>1.3502720000000001</v>
      </c>
      <c r="O726" s="10">
        <v>1.1119600000000001</v>
      </c>
      <c r="P726" s="10">
        <v>1.7053199999999999</v>
      </c>
      <c r="Q726" s="10">
        <v>2.3537599999999999</v>
      </c>
      <c r="R726" s="10">
        <v>1.5344</v>
      </c>
      <c r="S726" s="10">
        <v>1.4599600000000001</v>
      </c>
      <c r="T726" s="10">
        <v>2.3058999999999998</v>
      </c>
      <c r="U726" s="10">
        <v>3.0867999999999998</v>
      </c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3:50" x14ac:dyDescent="0.2">
      <c r="C727" s="18">
        <f t="shared" si="23"/>
        <v>723</v>
      </c>
      <c r="D727" t="e">
        <f t="shared" ca="1" si="22"/>
        <v>#NAME?</v>
      </c>
      <c r="I727">
        <v>723</v>
      </c>
      <c r="J727">
        <v>1.015859375</v>
      </c>
      <c r="K727" s="10">
        <v>0.90710999999999997</v>
      </c>
      <c r="L727" s="10">
        <v>1.3774</v>
      </c>
      <c r="M727" s="10">
        <v>1.8242</v>
      </c>
      <c r="N727" s="10">
        <v>1.3548480000000001</v>
      </c>
      <c r="O727" s="10">
        <v>1.11514</v>
      </c>
      <c r="P727" s="10">
        <v>1.7098800000000001</v>
      </c>
      <c r="Q727" s="10">
        <v>2.36084</v>
      </c>
      <c r="R727" s="10">
        <v>1.5395999999999999</v>
      </c>
      <c r="S727" s="10">
        <v>1.46414</v>
      </c>
      <c r="T727" s="10">
        <v>2.3118499999999997</v>
      </c>
      <c r="U727" s="10">
        <v>3.0962000000000001</v>
      </c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3:50" x14ac:dyDescent="0.2">
      <c r="C728" s="18">
        <f t="shared" si="23"/>
        <v>724</v>
      </c>
      <c r="D728" t="e">
        <f t="shared" ca="1" si="22"/>
        <v>#NAME?</v>
      </c>
      <c r="I728">
        <v>724</v>
      </c>
      <c r="J728">
        <v>1.0190625</v>
      </c>
      <c r="K728" s="10">
        <v>0.90967999999999993</v>
      </c>
      <c r="L728" s="10">
        <v>1.3812</v>
      </c>
      <c r="M728" s="10">
        <v>1.8296000000000001</v>
      </c>
      <c r="N728" s="10">
        <v>1.359424</v>
      </c>
      <c r="O728" s="10">
        <v>1.11832</v>
      </c>
      <c r="P728" s="10">
        <v>1.71444</v>
      </c>
      <c r="Q728" s="10">
        <v>2.3679199999999998</v>
      </c>
      <c r="R728" s="10">
        <v>1.5448</v>
      </c>
      <c r="S728" s="10">
        <v>1.4683200000000001</v>
      </c>
      <c r="T728" s="10">
        <v>2.3178000000000001</v>
      </c>
      <c r="U728" s="10">
        <v>3.1055999999999999</v>
      </c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3:50" x14ac:dyDescent="0.2">
      <c r="C729" s="18">
        <f t="shared" si="23"/>
        <v>725</v>
      </c>
      <c r="D729" t="e">
        <f t="shared" ca="1" si="22"/>
        <v>#NAME?</v>
      </c>
      <c r="I729">
        <v>725</v>
      </c>
      <c r="J729">
        <v>1.022265625</v>
      </c>
      <c r="K729" s="10">
        <v>0.91225000000000001</v>
      </c>
      <c r="L729" s="10">
        <v>1.385</v>
      </c>
      <c r="M729" s="10">
        <v>1.835</v>
      </c>
      <c r="N729" s="10">
        <v>1.3640000000000001</v>
      </c>
      <c r="O729" s="10">
        <v>1.1215000000000002</v>
      </c>
      <c r="P729" s="10">
        <v>1.7189999999999999</v>
      </c>
      <c r="Q729" s="10">
        <v>2.375</v>
      </c>
      <c r="R729" s="10">
        <v>1.5499999999999998</v>
      </c>
      <c r="S729" s="10">
        <v>1.4725000000000001</v>
      </c>
      <c r="T729" s="10">
        <v>2.32375</v>
      </c>
      <c r="U729" s="10">
        <v>3.1149999999999998</v>
      </c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3:50" x14ac:dyDescent="0.2">
      <c r="C730" s="18">
        <f t="shared" si="23"/>
        <v>726</v>
      </c>
      <c r="D730" t="e">
        <f t="shared" ca="1" si="22"/>
        <v>#NAME?</v>
      </c>
      <c r="I730">
        <v>726</v>
      </c>
      <c r="J730">
        <v>1.0254687499999999</v>
      </c>
      <c r="K730" s="10">
        <v>0.91481999999999997</v>
      </c>
      <c r="L730" s="10">
        <v>1.3888</v>
      </c>
      <c r="M730" s="10">
        <v>1.8404</v>
      </c>
      <c r="N730" s="10">
        <v>1.368576</v>
      </c>
      <c r="O730" s="10">
        <v>1.1246800000000001</v>
      </c>
      <c r="P730" s="10">
        <v>1.72356</v>
      </c>
      <c r="Q730" s="10">
        <v>2.3820800000000002</v>
      </c>
      <c r="R730" s="10">
        <v>1.5551999999999999</v>
      </c>
      <c r="S730" s="10">
        <v>1.47668</v>
      </c>
      <c r="T730" s="10">
        <v>2.3296999999999999</v>
      </c>
      <c r="U730" s="10">
        <v>3.1244000000000001</v>
      </c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3:50" x14ac:dyDescent="0.2">
      <c r="C731" s="18">
        <f t="shared" si="23"/>
        <v>727</v>
      </c>
      <c r="D731" t="e">
        <f t="shared" ca="1" si="22"/>
        <v>#NAME?</v>
      </c>
      <c r="I731">
        <v>727</v>
      </c>
      <c r="J731">
        <v>1.0286718749999999</v>
      </c>
      <c r="K731" s="10">
        <v>0.91738999999999993</v>
      </c>
      <c r="L731" s="10">
        <v>1.3926000000000001</v>
      </c>
      <c r="M731" s="10">
        <v>1.8458000000000001</v>
      </c>
      <c r="N731" s="10">
        <v>1.3731520000000002</v>
      </c>
      <c r="O731" s="10">
        <v>1.1278600000000001</v>
      </c>
      <c r="P731" s="10">
        <v>1.7281199999999999</v>
      </c>
      <c r="Q731" s="10">
        <v>2.38916</v>
      </c>
      <c r="R731" s="10">
        <v>1.5604</v>
      </c>
      <c r="S731" s="10">
        <v>1.4808600000000001</v>
      </c>
      <c r="T731" s="10">
        <v>2.3356499999999998</v>
      </c>
      <c r="U731" s="10">
        <v>3.1337999999999999</v>
      </c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3:50" x14ac:dyDescent="0.2">
      <c r="C732" s="18">
        <f t="shared" si="23"/>
        <v>728</v>
      </c>
      <c r="D732" t="e">
        <f t="shared" ca="1" si="22"/>
        <v>#NAME?</v>
      </c>
      <c r="I732">
        <v>728</v>
      </c>
      <c r="J732">
        <v>1.0318749999999999</v>
      </c>
      <c r="K732" s="10">
        <v>0.91996</v>
      </c>
      <c r="L732" s="10">
        <v>1.3964000000000001</v>
      </c>
      <c r="M732" s="10">
        <v>1.8512</v>
      </c>
      <c r="N732" s="10">
        <v>1.3777280000000001</v>
      </c>
      <c r="O732" s="10">
        <v>1.13104</v>
      </c>
      <c r="P732" s="10">
        <v>1.73268</v>
      </c>
      <c r="Q732" s="10">
        <v>2.3962400000000001</v>
      </c>
      <c r="R732" s="10">
        <v>1.5655999999999999</v>
      </c>
      <c r="S732" s="10">
        <v>1.4850400000000001</v>
      </c>
      <c r="T732" s="10">
        <v>2.3415999999999997</v>
      </c>
      <c r="U732" s="10">
        <v>3.1431999999999998</v>
      </c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3:50" x14ac:dyDescent="0.2">
      <c r="C733" s="18">
        <f t="shared" si="23"/>
        <v>729</v>
      </c>
      <c r="D733" t="e">
        <f t="shared" ca="1" si="22"/>
        <v>#NAME?</v>
      </c>
      <c r="I733">
        <v>729</v>
      </c>
      <c r="J733">
        <v>1.0350781249999998</v>
      </c>
      <c r="K733" s="10">
        <v>0.92252999999999996</v>
      </c>
      <c r="L733" s="10">
        <v>1.4002000000000001</v>
      </c>
      <c r="M733" s="10">
        <v>1.8566</v>
      </c>
      <c r="N733" s="10">
        <v>1.382304</v>
      </c>
      <c r="O733" s="10">
        <v>1.13422</v>
      </c>
      <c r="P733" s="10">
        <v>1.7372399999999999</v>
      </c>
      <c r="Q733" s="10">
        <v>2.4033199999999999</v>
      </c>
      <c r="R733" s="10">
        <v>1.5708</v>
      </c>
      <c r="S733" s="10">
        <v>1.48922</v>
      </c>
      <c r="T733" s="10">
        <v>2.34755</v>
      </c>
      <c r="U733" s="10">
        <v>3.1526000000000001</v>
      </c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3:50" x14ac:dyDescent="0.2">
      <c r="C734" s="18">
        <f t="shared" si="23"/>
        <v>730</v>
      </c>
      <c r="D734" t="e">
        <f t="shared" ca="1" si="22"/>
        <v>#NAME?</v>
      </c>
      <c r="I734">
        <v>730</v>
      </c>
      <c r="J734">
        <v>1.03828125</v>
      </c>
      <c r="K734" s="10">
        <v>0.92510000000000003</v>
      </c>
      <c r="L734" s="10">
        <v>1.4039999999999999</v>
      </c>
      <c r="M734" s="10">
        <v>1.8620000000000001</v>
      </c>
      <c r="N734" s="10">
        <v>1.3868800000000001</v>
      </c>
      <c r="O734" s="10">
        <v>1.1374</v>
      </c>
      <c r="P734" s="10">
        <v>1.7418</v>
      </c>
      <c r="Q734" s="10">
        <v>2.4104000000000001</v>
      </c>
      <c r="R734" s="10">
        <v>1.5759999999999998</v>
      </c>
      <c r="S734" s="10">
        <v>1.4934000000000001</v>
      </c>
      <c r="T734" s="10">
        <v>2.3534999999999999</v>
      </c>
      <c r="U734" s="10">
        <v>3.1619999999999999</v>
      </c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3:50" x14ac:dyDescent="0.2">
      <c r="C735" s="18">
        <f t="shared" si="23"/>
        <v>731</v>
      </c>
      <c r="D735" t="e">
        <f t="shared" ca="1" si="22"/>
        <v>#NAME?</v>
      </c>
      <c r="I735">
        <v>731</v>
      </c>
      <c r="J735">
        <v>1.041484375</v>
      </c>
      <c r="K735" s="10">
        <v>0.92766999999999999</v>
      </c>
      <c r="L735" s="10">
        <v>1.4077999999999999</v>
      </c>
      <c r="M735" s="10">
        <v>1.8673999999999999</v>
      </c>
      <c r="N735" s="10">
        <v>1.391456</v>
      </c>
      <c r="O735" s="10">
        <v>1.1405800000000001</v>
      </c>
      <c r="P735" s="10">
        <v>1.7463599999999999</v>
      </c>
      <c r="Q735" s="10">
        <v>2.4174799999999999</v>
      </c>
      <c r="R735" s="10">
        <v>1.5811999999999999</v>
      </c>
      <c r="S735" s="10">
        <v>1.4975800000000001</v>
      </c>
      <c r="T735" s="10">
        <v>2.3594499999999998</v>
      </c>
      <c r="U735" s="10">
        <v>3.1713999999999998</v>
      </c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3:50" x14ac:dyDescent="0.2">
      <c r="C736" s="18">
        <f t="shared" si="23"/>
        <v>732</v>
      </c>
      <c r="D736" t="e">
        <f t="shared" ca="1" si="22"/>
        <v>#NAME?</v>
      </c>
      <c r="I736">
        <v>732</v>
      </c>
      <c r="J736">
        <v>1.0446875</v>
      </c>
      <c r="K736" s="10">
        <v>0.93023999999999996</v>
      </c>
      <c r="L736" s="10">
        <v>1.4116</v>
      </c>
      <c r="M736" s="10">
        <v>1.8728</v>
      </c>
      <c r="N736" s="10">
        <v>1.3960319999999999</v>
      </c>
      <c r="O736" s="10">
        <v>1.1437600000000001</v>
      </c>
      <c r="P736" s="10">
        <v>1.75092</v>
      </c>
      <c r="Q736" s="10">
        <v>2.42456</v>
      </c>
      <c r="R736" s="10">
        <v>1.5864</v>
      </c>
      <c r="S736" s="10">
        <v>1.50176</v>
      </c>
      <c r="T736" s="10">
        <v>2.3653999999999997</v>
      </c>
      <c r="U736" s="10">
        <v>3.1808000000000001</v>
      </c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3:50" x14ac:dyDescent="0.2">
      <c r="C737" s="18">
        <f t="shared" si="23"/>
        <v>733</v>
      </c>
      <c r="D737" t="e">
        <f t="shared" ca="1" si="22"/>
        <v>#NAME?</v>
      </c>
      <c r="I737">
        <v>733</v>
      </c>
      <c r="J737">
        <v>1.047890625</v>
      </c>
      <c r="K737" s="10">
        <v>0.93281000000000003</v>
      </c>
      <c r="L737" s="10">
        <v>1.4154</v>
      </c>
      <c r="M737" s="10">
        <v>1.8782000000000001</v>
      </c>
      <c r="N737" s="10">
        <v>1.4006080000000001</v>
      </c>
      <c r="O737" s="10">
        <v>1.1469400000000001</v>
      </c>
      <c r="P737" s="10">
        <v>1.7554799999999999</v>
      </c>
      <c r="Q737" s="10">
        <v>2.4316399999999998</v>
      </c>
      <c r="R737" s="10">
        <v>1.5915999999999999</v>
      </c>
      <c r="S737" s="10">
        <v>1.5059400000000001</v>
      </c>
      <c r="T737" s="10">
        <v>2.3713500000000001</v>
      </c>
      <c r="U737" s="10">
        <v>3.1901999999999999</v>
      </c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3:50" x14ac:dyDescent="0.2">
      <c r="C738" s="18">
        <f t="shared" si="23"/>
        <v>734</v>
      </c>
      <c r="D738" t="e">
        <f t="shared" ca="1" si="22"/>
        <v>#NAME?</v>
      </c>
      <c r="I738">
        <v>734</v>
      </c>
      <c r="J738">
        <v>1.0510937499999999</v>
      </c>
      <c r="K738" s="10">
        <v>0.93537999999999999</v>
      </c>
      <c r="L738" s="10">
        <v>1.4192</v>
      </c>
      <c r="M738" s="10">
        <v>1.8835999999999999</v>
      </c>
      <c r="N738" s="10">
        <v>1.405184</v>
      </c>
      <c r="O738" s="10">
        <v>1.15012</v>
      </c>
      <c r="P738" s="10">
        <v>1.76004</v>
      </c>
      <c r="Q738" s="10">
        <v>2.43872</v>
      </c>
      <c r="R738" s="10">
        <v>1.5968</v>
      </c>
      <c r="S738" s="10">
        <v>1.5101200000000001</v>
      </c>
      <c r="T738" s="10">
        <v>2.3773</v>
      </c>
      <c r="U738" s="10">
        <v>3.1995999999999998</v>
      </c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3:50" x14ac:dyDescent="0.2">
      <c r="C739" s="18">
        <f t="shared" si="23"/>
        <v>735</v>
      </c>
      <c r="D739" t="e">
        <f t="shared" ca="1" si="22"/>
        <v>#NAME?</v>
      </c>
      <c r="I739">
        <v>735</v>
      </c>
      <c r="J739">
        <v>1.0542968749999999</v>
      </c>
      <c r="K739" s="10">
        <v>0.93794999999999995</v>
      </c>
      <c r="L739" s="10">
        <v>1.423</v>
      </c>
      <c r="M739" s="10">
        <v>1.889</v>
      </c>
      <c r="N739" s="10">
        <v>1.4097600000000001</v>
      </c>
      <c r="O739" s="10">
        <v>1.1533</v>
      </c>
      <c r="P739" s="10">
        <v>1.7645999999999999</v>
      </c>
      <c r="Q739" s="10">
        <v>2.4458000000000002</v>
      </c>
      <c r="R739" s="10">
        <v>1.6019999999999999</v>
      </c>
      <c r="S739" s="10">
        <v>1.5143</v>
      </c>
      <c r="T739" s="10">
        <v>2.3832499999999999</v>
      </c>
      <c r="U739" s="10">
        <v>3.2090000000000001</v>
      </c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3:50" x14ac:dyDescent="0.2">
      <c r="C740" s="18">
        <f t="shared" si="23"/>
        <v>736</v>
      </c>
      <c r="D740" t="e">
        <f t="shared" ca="1" si="22"/>
        <v>#NAME?</v>
      </c>
      <c r="I740">
        <v>736</v>
      </c>
      <c r="J740">
        <v>1.0574999999999999</v>
      </c>
      <c r="K740" s="10">
        <v>0.94052000000000002</v>
      </c>
      <c r="L740" s="10">
        <v>1.4268000000000001</v>
      </c>
      <c r="M740" s="10">
        <v>1.8944000000000001</v>
      </c>
      <c r="N740" s="10">
        <v>1.414336</v>
      </c>
      <c r="O740" s="10">
        <v>1.15648</v>
      </c>
      <c r="P740" s="10">
        <v>1.7691600000000001</v>
      </c>
      <c r="Q740" s="10">
        <v>2.4528799999999999</v>
      </c>
      <c r="R740" s="10">
        <v>1.6072</v>
      </c>
      <c r="S740" s="10">
        <v>1.5184800000000001</v>
      </c>
      <c r="T740" s="10">
        <v>2.3891999999999998</v>
      </c>
      <c r="U740" s="10">
        <v>3.2183999999999999</v>
      </c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3:50" x14ac:dyDescent="0.2">
      <c r="C741" s="18">
        <f t="shared" si="23"/>
        <v>737</v>
      </c>
      <c r="D741" t="e">
        <f t="shared" ca="1" si="22"/>
        <v>#NAME?</v>
      </c>
      <c r="I741">
        <v>737</v>
      </c>
      <c r="J741">
        <v>1.0607031249999999</v>
      </c>
      <c r="K741" s="10">
        <v>0.94308999999999998</v>
      </c>
      <c r="L741" s="10">
        <v>1.4306000000000001</v>
      </c>
      <c r="M741" s="10">
        <v>1.8998000000000002</v>
      </c>
      <c r="N741" s="10">
        <v>1.418912</v>
      </c>
      <c r="O741" s="10">
        <v>1.1596600000000001</v>
      </c>
      <c r="P741" s="10">
        <v>1.77372</v>
      </c>
      <c r="Q741" s="10">
        <v>2.4599600000000001</v>
      </c>
      <c r="R741" s="10">
        <v>1.6123999999999998</v>
      </c>
      <c r="S741" s="10">
        <v>1.5226600000000001</v>
      </c>
      <c r="T741" s="10">
        <v>2.3951500000000001</v>
      </c>
      <c r="U741" s="10">
        <v>3.2277999999999998</v>
      </c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3:50" x14ac:dyDescent="0.2">
      <c r="C742" s="18">
        <f t="shared" si="23"/>
        <v>738</v>
      </c>
      <c r="D742" t="e">
        <f t="shared" ca="1" si="22"/>
        <v>#NAME?</v>
      </c>
      <c r="I742">
        <v>738</v>
      </c>
      <c r="J742">
        <v>1.0639062499999998</v>
      </c>
      <c r="K742" s="10">
        <v>0.94565999999999995</v>
      </c>
      <c r="L742" s="10">
        <v>1.4343999999999999</v>
      </c>
      <c r="M742" s="10">
        <v>1.9052</v>
      </c>
      <c r="N742" s="10">
        <v>1.4234880000000001</v>
      </c>
      <c r="O742" s="10">
        <v>1.1628400000000001</v>
      </c>
      <c r="P742" s="10">
        <v>1.7782799999999999</v>
      </c>
      <c r="Q742" s="10">
        <v>2.4670399999999999</v>
      </c>
      <c r="R742" s="10">
        <v>1.6175999999999999</v>
      </c>
      <c r="S742" s="10">
        <v>1.52684</v>
      </c>
      <c r="T742" s="10">
        <v>2.4011</v>
      </c>
      <c r="U742" s="10">
        <v>3.2372000000000001</v>
      </c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3:50" x14ac:dyDescent="0.2">
      <c r="C743" s="18">
        <f t="shared" si="23"/>
        <v>739</v>
      </c>
      <c r="D743" t="e">
        <f t="shared" ca="1" si="22"/>
        <v>#NAME?</v>
      </c>
      <c r="I743">
        <v>739</v>
      </c>
      <c r="J743">
        <v>1.067109375</v>
      </c>
      <c r="K743" s="10">
        <v>0.94823000000000002</v>
      </c>
      <c r="L743" s="10">
        <v>1.4381999999999999</v>
      </c>
      <c r="M743" s="10">
        <v>1.9106000000000001</v>
      </c>
      <c r="N743" s="10">
        <v>1.428064</v>
      </c>
      <c r="O743" s="10">
        <v>1.1660200000000001</v>
      </c>
      <c r="P743" s="10">
        <v>1.78284</v>
      </c>
      <c r="Q743" s="10">
        <v>2.4741200000000001</v>
      </c>
      <c r="R743" s="10">
        <v>1.6228</v>
      </c>
      <c r="S743" s="10">
        <v>1.53102</v>
      </c>
      <c r="T743" s="10">
        <v>2.4070499999999999</v>
      </c>
      <c r="U743" s="10">
        <v>3.2465999999999999</v>
      </c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3:50" x14ac:dyDescent="0.2">
      <c r="C744" s="18">
        <f t="shared" si="23"/>
        <v>740</v>
      </c>
      <c r="D744" t="e">
        <f t="shared" ca="1" si="22"/>
        <v>#NAME?</v>
      </c>
      <c r="I744">
        <v>740</v>
      </c>
      <c r="J744">
        <v>1.0703125</v>
      </c>
      <c r="K744" s="10">
        <v>0.95079999999999998</v>
      </c>
      <c r="L744" s="10">
        <v>1.4419999999999999</v>
      </c>
      <c r="M744" s="10">
        <v>1.9160000000000001</v>
      </c>
      <c r="N744" s="10">
        <v>1.4326400000000001</v>
      </c>
      <c r="O744" s="10">
        <v>1.1692</v>
      </c>
      <c r="P744" s="10">
        <v>1.7873999999999999</v>
      </c>
      <c r="Q744" s="10">
        <v>2.4811999999999999</v>
      </c>
      <c r="R744" s="10">
        <v>1.6279999999999999</v>
      </c>
      <c r="S744" s="10">
        <v>1.5352000000000001</v>
      </c>
      <c r="T744" s="10">
        <v>2.4129999999999998</v>
      </c>
      <c r="U744" s="10">
        <v>3.2559999999999998</v>
      </c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3:50" x14ac:dyDescent="0.2">
      <c r="C745" s="18">
        <f t="shared" si="23"/>
        <v>741</v>
      </c>
      <c r="D745" t="e">
        <f t="shared" ca="1" si="22"/>
        <v>#NAME?</v>
      </c>
      <c r="I745">
        <v>741</v>
      </c>
      <c r="J745">
        <v>1.073515625</v>
      </c>
      <c r="K745" s="10">
        <v>0.95336999999999994</v>
      </c>
      <c r="L745" s="10">
        <v>1.4458</v>
      </c>
      <c r="M745" s="10">
        <v>1.9214</v>
      </c>
      <c r="N745" s="10">
        <v>1.437216</v>
      </c>
      <c r="O745" s="10">
        <v>1.17238</v>
      </c>
      <c r="P745" s="10">
        <v>1.79196</v>
      </c>
      <c r="Q745" s="10">
        <v>2.48828</v>
      </c>
      <c r="R745" s="10">
        <v>1.6332</v>
      </c>
      <c r="S745" s="10">
        <v>1.53938</v>
      </c>
      <c r="T745" s="10">
        <v>2.4189499999999997</v>
      </c>
      <c r="U745" s="10">
        <v>3.2654000000000001</v>
      </c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3:50" x14ac:dyDescent="0.2">
      <c r="C746" s="18">
        <f t="shared" si="23"/>
        <v>742</v>
      </c>
      <c r="D746" t="e">
        <f t="shared" ca="1" si="22"/>
        <v>#NAME?</v>
      </c>
      <c r="I746">
        <v>742</v>
      </c>
      <c r="J746">
        <v>1.0767187499999999</v>
      </c>
      <c r="K746" s="10">
        <v>0.95594000000000001</v>
      </c>
      <c r="L746" s="10">
        <v>1.4496</v>
      </c>
      <c r="M746" s="10">
        <v>1.9268000000000001</v>
      </c>
      <c r="N746" s="10">
        <v>1.441792</v>
      </c>
      <c r="O746" s="10">
        <v>1.1755600000000002</v>
      </c>
      <c r="P746" s="10">
        <v>1.7965199999999999</v>
      </c>
      <c r="Q746" s="10">
        <v>2.4953600000000002</v>
      </c>
      <c r="R746" s="10">
        <v>1.6383999999999999</v>
      </c>
      <c r="S746" s="10">
        <v>1.54356</v>
      </c>
      <c r="T746" s="10">
        <v>2.4249000000000001</v>
      </c>
      <c r="U746" s="10">
        <v>3.2747999999999999</v>
      </c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3:50" x14ac:dyDescent="0.2">
      <c r="C747" s="18">
        <f t="shared" si="23"/>
        <v>743</v>
      </c>
      <c r="D747" t="e">
        <f t="shared" ca="1" si="22"/>
        <v>#NAME?</v>
      </c>
      <c r="I747">
        <v>743</v>
      </c>
      <c r="J747">
        <v>1.0799218749999999</v>
      </c>
      <c r="K747" s="10">
        <v>0.95850999999999997</v>
      </c>
      <c r="L747" s="10">
        <v>1.4534</v>
      </c>
      <c r="M747" s="10">
        <v>1.9322000000000001</v>
      </c>
      <c r="N747" s="10">
        <v>1.4463680000000001</v>
      </c>
      <c r="O747" s="10">
        <v>1.1787400000000001</v>
      </c>
      <c r="P747" s="10">
        <v>1.80108</v>
      </c>
      <c r="Q747" s="10">
        <v>2.50244</v>
      </c>
      <c r="R747" s="10">
        <v>1.6435999999999999</v>
      </c>
      <c r="S747" s="10">
        <v>1.5477400000000001</v>
      </c>
      <c r="T747" s="10">
        <v>2.43085</v>
      </c>
      <c r="U747" s="10">
        <v>3.2841999999999998</v>
      </c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3:50" x14ac:dyDescent="0.2">
      <c r="C748" s="18">
        <f t="shared" si="23"/>
        <v>744</v>
      </c>
      <c r="D748" t="e">
        <f t="shared" ca="1" si="22"/>
        <v>#NAME?</v>
      </c>
      <c r="I748">
        <v>744</v>
      </c>
      <c r="J748">
        <v>1.0831249999999999</v>
      </c>
      <c r="K748" s="10">
        <v>0.96107999999999993</v>
      </c>
      <c r="L748" s="10">
        <v>1.4572000000000001</v>
      </c>
      <c r="M748" s="10">
        <v>1.9376</v>
      </c>
      <c r="N748" s="10">
        <v>1.450944</v>
      </c>
      <c r="O748" s="10">
        <v>1.1819200000000001</v>
      </c>
      <c r="P748" s="10">
        <v>1.8056399999999999</v>
      </c>
      <c r="Q748" s="10">
        <v>2.5095200000000002</v>
      </c>
      <c r="R748" s="10">
        <v>1.6488</v>
      </c>
      <c r="S748" s="10">
        <v>1.55192</v>
      </c>
      <c r="T748" s="10">
        <v>2.4367999999999999</v>
      </c>
      <c r="U748" s="10">
        <v>3.2936000000000001</v>
      </c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3:50" x14ac:dyDescent="0.2">
      <c r="C749" s="18">
        <f t="shared" si="23"/>
        <v>745</v>
      </c>
      <c r="D749" t="e">
        <f t="shared" ca="1" si="22"/>
        <v>#NAME?</v>
      </c>
      <c r="I749">
        <v>745</v>
      </c>
      <c r="J749">
        <v>1.0863281249999999</v>
      </c>
      <c r="K749" s="10">
        <v>0.96365000000000001</v>
      </c>
      <c r="L749" s="10">
        <v>1.4610000000000001</v>
      </c>
      <c r="M749" s="10">
        <v>1.9430000000000001</v>
      </c>
      <c r="N749" s="10">
        <v>1.4555200000000001</v>
      </c>
      <c r="O749" s="10">
        <v>1.1851</v>
      </c>
      <c r="P749" s="10">
        <v>1.8102</v>
      </c>
      <c r="Q749" s="10">
        <v>2.5165999999999999</v>
      </c>
      <c r="R749" s="10">
        <v>1.6539999999999999</v>
      </c>
      <c r="S749" s="10">
        <v>1.5561</v>
      </c>
      <c r="T749" s="10">
        <v>2.4427499999999998</v>
      </c>
      <c r="U749" s="10">
        <v>3.3029999999999999</v>
      </c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3:50" x14ac:dyDescent="0.2">
      <c r="C750" s="18">
        <f t="shared" si="23"/>
        <v>746</v>
      </c>
      <c r="D750" t="e">
        <f t="shared" ca="1" si="22"/>
        <v>#NAME?</v>
      </c>
      <c r="I750">
        <v>746</v>
      </c>
      <c r="J750">
        <v>1.0895312499999998</v>
      </c>
      <c r="K750" s="10">
        <v>0.96621999999999997</v>
      </c>
      <c r="L750" s="10">
        <v>1.4647999999999999</v>
      </c>
      <c r="M750" s="10">
        <v>1.9484000000000001</v>
      </c>
      <c r="N750" s="10">
        <v>1.4600960000000001</v>
      </c>
      <c r="O750" s="10">
        <v>1.18828</v>
      </c>
      <c r="P750" s="10">
        <v>1.8147599999999999</v>
      </c>
      <c r="Q750" s="10">
        <v>2.5236800000000001</v>
      </c>
      <c r="R750" s="10">
        <v>1.6592</v>
      </c>
      <c r="S750" s="10">
        <v>1.5602800000000001</v>
      </c>
      <c r="T750" s="10">
        <v>2.4487000000000001</v>
      </c>
      <c r="U750" s="10">
        <v>3.3123999999999998</v>
      </c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3:50" x14ac:dyDescent="0.2">
      <c r="C751" s="18">
        <f t="shared" si="23"/>
        <v>747</v>
      </c>
      <c r="D751" t="e">
        <f t="shared" ca="1" si="22"/>
        <v>#NAME?</v>
      </c>
      <c r="I751">
        <v>747</v>
      </c>
      <c r="J751">
        <v>1.092734375</v>
      </c>
      <c r="K751" s="10">
        <v>0.96878999999999993</v>
      </c>
      <c r="L751" s="10">
        <v>1.4685999999999999</v>
      </c>
      <c r="M751" s="10">
        <v>1.9538</v>
      </c>
      <c r="N751" s="10">
        <v>1.464672</v>
      </c>
      <c r="O751" s="10">
        <v>1.19146</v>
      </c>
      <c r="P751" s="10">
        <v>1.81932</v>
      </c>
      <c r="Q751" s="10">
        <v>2.5307599999999999</v>
      </c>
      <c r="R751" s="10">
        <v>1.6643999999999999</v>
      </c>
      <c r="S751" s="10">
        <v>1.56446</v>
      </c>
      <c r="T751" s="10">
        <v>2.45465</v>
      </c>
      <c r="U751" s="10">
        <v>3.3218000000000001</v>
      </c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3:50" x14ac:dyDescent="0.2">
      <c r="C752" s="18">
        <f t="shared" si="23"/>
        <v>748</v>
      </c>
      <c r="D752" t="e">
        <f t="shared" ca="1" si="22"/>
        <v>#NAME?</v>
      </c>
      <c r="I752">
        <v>748</v>
      </c>
      <c r="J752">
        <v>1.0959375</v>
      </c>
      <c r="K752" s="10">
        <v>0.97136</v>
      </c>
      <c r="L752" s="10">
        <v>1.4723999999999999</v>
      </c>
      <c r="M752" s="10">
        <v>1.9592000000000001</v>
      </c>
      <c r="N752" s="10">
        <v>1.4692480000000001</v>
      </c>
      <c r="O752" s="10">
        <v>1.1946400000000001</v>
      </c>
      <c r="P752" s="10">
        <v>1.8238799999999999</v>
      </c>
      <c r="Q752" s="10">
        <v>2.5378400000000001</v>
      </c>
      <c r="R752" s="10">
        <v>1.6696</v>
      </c>
      <c r="S752" s="10">
        <v>1.56864</v>
      </c>
      <c r="T752" s="10">
        <v>2.4605999999999999</v>
      </c>
      <c r="U752" s="10">
        <v>3.3311999999999999</v>
      </c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3:50" x14ac:dyDescent="0.2">
      <c r="C753" s="18">
        <f t="shared" si="23"/>
        <v>749</v>
      </c>
      <c r="D753" t="e">
        <f t="shared" ca="1" si="22"/>
        <v>#NAME?</v>
      </c>
      <c r="I753">
        <v>749</v>
      </c>
      <c r="J753">
        <v>1.099140625</v>
      </c>
      <c r="K753" s="10">
        <v>0.97392999999999996</v>
      </c>
      <c r="L753" s="10">
        <v>1.4762</v>
      </c>
      <c r="M753" s="10">
        <v>1.9646000000000001</v>
      </c>
      <c r="N753" s="10">
        <v>1.473824</v>
      </c>
      <c r="O753" s="10">
        <v>1.1978200000000001</v>
      </c>
      <c r="P753" s="10">
        <v>1.8284400000000001</v>
      </c>
      <c r="Q753" s="10">
        <v>2.5449199999999998</v>
      </c>
      <c r="R753" s="10">
        <v>1.6747999999999998</v>
      </c>
      <c r="S753" s="10">
        <v>1.5728200000000001</v>
      </c>
      <c r="T753" s="10">
        <v>2.4665499999999998</v>
      </c>
      <c r="U753" s="10">
        <v>3.3405999999999998</v>
      </c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3:50" x14ac:dyDescent="0.2">
      <c r="C754" s="18">
        <f t="shared" si="23"/>
        <v>750</v>
      </c>
      <c r="D754" t="e">
        <f t="shared" ca="1" si="22"/>
        <v>#NAME?</v>
      </c>
      <c r="I754">
        <v>750</v>
      </c>
      <c r="J754">
        <v>1.10234375</v>
      </c>
      <c r="K754" s="10">
        <v>0.97649999999999992</v>
      </c>
      <c r="L754" s="10">
        <v>1.48</v>
      </c>
      <c r="M754" s="10">
        <v>1.9700000000000002</v>
      </c>
      <c r="N754" s="10">
        <v>1.4784000000000002</v>
      </c>
      <c r="O754" s="10">
        <v>1.2010000000000001</v>
      </c>
      <c r="P754" s="10">
        <v>1.833</v>
      </c>
      <c r="Q754" s="10">
        <v>2.552</v>
      </c>
      <c r="R754" s="10">
        <v>1.68</v>
      </c>
      <c r="S754" s="10">
        <v>1.577</v>
      </c>
      <c r="T754" s="10">
        <v>2.4725000000000001</v>
      </c>
      <c r="U754" s="10">
        <v>3.3499999999999996</v>
      </c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3:50" x14ac:dyDescent="0.2">
      <c r="C755" s="18">
        <f t="shared" si="23"/>
        <v>751</v>
      </c>
      <c r="D755" t="e">
        <f t="shared" ca="1" si="22"/>
        <v>#NAME?</v>
      </c>
      <c r="I755">
        <v>751</v>
      </c>
      <c r="J755">
        <v>1.1055468749999999</v>
      </c>
      <c r="K755" s="10">
        <v>0.97907</v>
      </c>
      <c r="L755" s="10">
        <v>1.4838</v>
      </c>
      <c r="M755" s="10">
        <v>1.9754</v>
      </c>
      <c r="N755" s="10">
        <v>1.4829760000000001</v>
      </c>
      <c r="O755" s="10">
        <v>1.20418</v>
      </c>
      <c r="P755" s="10">
        <v>1.8375599999999999</v>
      </c>
      <c r="Q755" s="10">
        <v>2.5590800000000002</v>
      </c>
      <c r="R755" s="10">
        <v>1.6852</v>
      </c>
      <c r="S755" s="10">
        <v>1.58118</v>
      </c>
      <c r="T755" s="10">
        <v>2.47845</v>
      </c>
      <c r="U755" s="10">
        <v>3.3593999999999999</v>
      </c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3:50" x14ac:dyDescent="0.2">
      <c r="C756" s="18">
        <f t="shared" si="23"/>
        <v>752</v>
      </c>
      <c r="D756" t="e">
        <f t="shared" ca="1" si="22"/>
        <v>#NAME?</v>
      </c>
      <c r="I756">
        <v>752</v>
      </c>
      <c r="J756">
        <v>1.1087499999999999</v>
      </c>
      <c r="K756" s="10">
        <v>0.98163999999999996</v>
      </c>
      <c r="L756" s="10">
        <v>1.4876</v>
      </c>
      <c r="M756" s="10">
        <v>1.9808000000000001</v>
      </c>
      <c r="N756" s="10">
        <v>1.487552</v>
      </c>
      <c r="O756" s="10">
        <v>1.20736</v>
      </c>
      <c r="P756" s="10">
        <v>1.84212</v>
      </c>
      <c r="Q756" s="10">
        <v>2.56616</v>
      </c>
      <c r="R756" s="10">
        <v>1.6903999999999999</v>
      </c>
      <c r="S756" s="10">
        <v>1.5853600000000001</v>
      </c>
      <c r="T756" s="10">
        <v>2.4843999999999999</v>
      </c>
      <c r="U756" s="10">
        <v>3.3687999999999998</v>
      </c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3:50" x14ac:dyDescent="0.2">
      <c r="C757" s="18">
        <f t="shared" si="23"/>
        <v>753</v>
      </c>
      <c r="D757" t="e">
        <f t="shared" ca="1" si="22"/>
        <v>#NAME?</v>
      </c>
      <c r="I757">
        <v>753</v>
      </c>
      <c r="J757">
        <v>1.1119531249999999</v>
      </c>
      <c r="K757" s="10">
        <v>0.98421000000000003</v>
      </c>
      <c r="L757" s="10">
        <v>1.4914000000000001</v>
      </c>
      <c r="M757" s="10">
        <v>1.9862000000000002</v>
      </c>
      <c r="N757" s="10">
        <v>1.4921280000000001</v>
      </c>
      <c r="O757" s="10">
        <v>1.2105400000000002</v>
      </c>
      <c r="P757" s="10">
        <v>1.8466799999999999</v>
      </c>
      <c r="Q757" s="10">
        <v>2.5732400000000002</v>
      </c>
      <c r="R757" s="10">
        <v>1.6956</v>
      </c>
      <c r="S757" s="10">
        <v>1.5895400000000002</v>
      </c>
      <c r="T757" s="10">
        <v>2.4903499999999998</v>
      </c>
      <c r="U757" s="10">
        <v>3.3781999999999996</v>
      </c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3:50" x14ac:dyDescent="0.2">
      <c r="C758" s="18">
        <f t="shared" si="23"/>
        <v>754</v>
      </c>
      <c r="D758" t="e">
        <f t="shared" ca="1" si="22"/>
        <v>#NAME?</v>
      </c>
      <c r="I758">
        <v>754</v>
      </c>
      <c r="J758">
        <v>1.1151562499999998</v>
      </c>
      <c r="K758" s="10">
        <v>0.98677999999999999</v>
      </c>
      <c r="L758" s="10">
        <v>1.4952000000000001</v>
      </c>
      <c r="M758" s="10">
        <v>1.9916</v>
      </c>
      <c r="N758" s="10">
        <v>1.496704</v>
      </c>
      <c r="O758" s="10">
        <v>1.2137200000000001</v>
      </c>
      <c r="P758" s="10">
        <v>1.85124</v>
      </c>
      <c r="Q758" s="10">
        <v>2.5803199999999999</v>
      </c>
      <c r="R758" s="10">
        <v>1.7007999999999999</v>
      </c>
      <c r="S758" s="10">
        <v>1.59372</v>
      </c>
      <c r="T758" s="10">
        <v>2.4962999999999997</v>
      </c>
      <c r="U758" s="10">
        <v>3.3875999999999999</v>
      </c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3:50" x14ac:dyDescent="0.2">
      <c r="C759" s="18">
        <f t="shared" si="23"/>
        <v>755</v>
      </c>
      <c r="D759" t="e">
        <f t="shared" ca="1" si="22"/>
        <v>#NAME?</v>
      </c>
      <c r="I759">
        <v>755</v>
      </c>
      <c r="J759">
        <v>1.1183593749999998</v>
      </c>
      <c r="K759" s="10">
        <v>0.98934999999999995</v>
      </c>
      <c r="L759" s="10">
        <v>1.4989999999999999</v>
      </c>
      <c r="M759" s="10">
        <v>1.9970000000000001</v>
      </c>
      <c r="N759" s="10">
        <v>1.5012799999999999</v>
      </c>
      <c r="O759" s="10">
        <v>1.2169000000000001</v>
      </c>
      <c r="P759" s="10">
        <v>1.8557999999999999</v>
      </c>
      <c r="Q759" s="10">
        <v>2.5874000000000001</v>
      </c>
      <c r="R759" s="10">
        <v>1.706</v>
      </c>
      <c r="S759" s="10">
        <v>1.5979000000000001</v>
      </c>
      <c r="T759" s="10">
        <v>2.5022500000000001</v>
      </c>
      <c r="U759" s="10">
        <v>3.3969999999999998</v>
      </c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3:50" x14ac:dyDescent="0.2">
      <c r="C760" s="18">
        <f t="shared" si="23"/>
        <v>756</v>
      </c>
      <c r="D760" t="e">
        <f t="shared" ca="1" si="22"/>
        <v>#NAME?</v>
      </c>
      <c r="I760">
        <v>756</v>
      </c>
      <c r="J760">
        <v>1.1215625</v>
      </c>
      <c r="K760" s="10">
        <v>0.99192000000000002</v>
      </c>
      <c r="L760" s="10">
        <v>1.5027999999999999</v>
      </c>
      <c r="M760" s="10">
        <v>2.0024000000000002</v>
      </c>
      <c r="N760" s="10">
        <v>1.5058560000000001</v>
      </c>
      <c r="O760" s="10">
        <v>1.2200800000000001</v>
      </c>
      <c r="P760" s="10">
        <v>1.86036</v>
      </c>
      <c r="Q760" s="10">
        <v>2.5944799999999999</v>
      </c>
      <c r="R760" s="10">
        <v>1.7111999999999998</v>
      </c>
      <c r="S760" s="10">
        <v>1.6020800000000002</v>
      </c>
      <c r="T760" s="10">
        <v>2.5082</v>
      </c>
      <c r="U760" s="10">
        <v>3.4063999999999997</v>
      </c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3:50" x14ac:dyDescent="0.2">
      <c r="C761" s="18">
        <f t="shared" si="23"/>
        <v>757</v>
      </c>
      <c r="D761" t="e">
        <f t="shared" ca="1" si="22"/>
        <v>#NAME?</v>
      </c>
      <c r="I761">
        <v>757</v>
      </c>
      <c r="J761">
        <v>1.124765625</v>
      </c>
      <c r="K761" s="10">
        <v>0.99448999999999999</v>
      </c>
      <c r="L761" s="10">
        <v>1.5065999999999999</v>
      </c>
      <c r="M761" s="10">
        <v>2.0078</v>
      </c>
      <c r="N761" s="10">
        <v>1.510432</v>
      </c>
      <c r="O761" s="10">
        <v>1.22326</v>
      </c>
      <c r="P761" s="10">
        <v>1.8649199999999999</v>
      </c>
      <c r="Q761" s="10">
        <v>2.6015600000000001</v>
      </c>
      <c r="R761" s="10">
        <v>1.7163999999999999</v>
      </c>
      <c r="S761" s="10">
        <v>1.60626</v>
      </c>
      <c r="T761" s="10">
        <v>2.5141499999999999</v>
      </c>
      <c r="U761" s="10">
        <v>3.4157999999999999</v>
      </c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3:50" x14ac:dyDescent="0.2">
      <c r="C762" s="18">
        <f t="shared" si="23"/>
        <v>758</v>
      </c>
      <c r="D762" t="e">
        <f t="shared" ca="1" si="22"/>
        <v>#NAME?</v>
      </c>
      <c r="I762">
        <v>758</v>
      </c>
      <c r="J762">
        <v>1.12796875</v>
      </c>
      <c r="K762" s="10">
        <v>0.99705999999999995</v>
      </c>
      <c r="L762" s="10">
        <v>1.5104</v>
      </c>
      <c r="M762" s="10">
        <v>2.0132000000000003</v>
      </c>
      <c r="N762" s="10">
        <v>1.5150080000000001</v>
      </c>
      <c r="O762" s="10">
        <v>1.22644</v>
      </c>
      <c r="P762" s="10">
        <v>1.86948</v>
      </c>
      <c r="Q762" s="10">
        <v>2.6086399999999998</v>
      </c>
      <c r="R762" s="10">
        <v>1.7216</v>
      </c>
      <c r="S762" s="10">
        <v>1.6104400000000001</v>
      </c>
      <c r="T762" s="10">
        <v>2.5200999999999998</v>
      </c>
      <c r="U762" s="10">
        <v>3.4251999999999998</v>
      </c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3:50" x14ac:dyDescent="0.2">
      <c r="C763" s="18">
        <f t="shared" si="23"/>
        <v>759</v>
      </c>
      <c r="D763" t="e">
        <f t="shared" ca="1" si="22"/>
        <v>#NAME?</v>
      </c>
      <c r="I763">
        <v>759</v>
      </c>
      <c r="J763">
        <v>1.1311718749999999</v>
      </c>
      <c r="K763" s="10">
        <v>0.99963000000000002</v>
      </c>
      <c r="L763" s="10">
        <v>1.5142</v>
      </c>
      <c r="M763" s="10">
        <v>2.0186000000000002</v>
      </c>
      <c r="N763" s="10">
        <v>1.519584</v>
      </c>
      <c r="O763" s="10">
        <v>1.2296200000000002</v>
      </c>
      <c r="P763" s="10">
        <v>1.8740399999999999</v>
      </c>
      <c r="Q763" s="10">
        <v>2.61572</v>
      </c>
      <c r="R763" s="10">
        <v>1.7267999999999999</v>
      </c>
      <c r="S763" s="10">
        <v>1.6146200000000002</v>
      </c>
      <c r="T763" s="10">
        <v>2.5260500000000001</v>
      </c>
      <c r="U763" s="10">
        <v>3.4345999999999997</v>
      </c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3:50" x14ac:dyDescent="0.2">
      <c r="C764" s="18">
        <f t="shared" si="23"/>
        <v>760</v>
      </c>
      <c r="D764" t="e">
        <f t="shared" ca="1" si="22"/>
        <v>#NAME?</v>
      </c>
      <c r="I764">
        <v>760</v>
      </c>
      <c r="J764">
        <v>1.1343749999999999</v>
      </c>
      <c r="K764" s="10">
        <v>1.0022</v>
      </c>
      <c r="L764" s="10">
        <v>1.518</v>
      </c>
      <c r="M764" s="10">
        <v>2.024</v>
      </c>
      <c r="N764" s="10">
        <v>1.52416</v>
      </c>
      <c r="O764" s="10">
        <v>1.2328000000000001</v>
      </c>
      <c r="P764" s="10">
        <v>1.8786</v>
      </c>
      <c r="Q764" s="10">
        <v>2.6228000000000002</v>
      </c>
      <c r="R764" s="10">
        <v>1.732</v>
      </c>
      <c r="S764" s="10">
        <v>1.6188</v>
      </c>
      <c r="T764" s="10">
        <v>2.532</v>
      </c>
      <c r="U764" s="10">
        <v>3.444</v>
      </c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3:50" x14ac:dyDescent="0.2">
      <c r="C765" s="18">
        <f t="shared" si="23"/>
        <v>761</v>
      </c>
      <c r="D765" t="e">
        <f t="shared" ca="1" si="22"/>
        <v>#NAME?</v>
      </c>
      <c r="I765">
        <v>761</v>
      </c>
      <c r="J765">
        <v>1.1375781249999999</v>
      </c>
      <c r="K765" s="10">
        <v>1.0047699999999999</v>
      </c>
      <c r="L765" s="10">
        <v>1.5218</v>
      </c>
      <c r="M765" s="10">
        <v>2.0294000000000003</v>
      </c>
      <c r="N765" s="10">
        <v>1.5287360000000001</v>
      </c>
      <c r="O765" s="10">
        <v>1.2359800000000001</v>
      </c>
      <c r="P765" s="10">
        <v>1.8831599999999999</v>
      </c>
      <c r="Q765" s="10">
        <v>2.62988</v>
      </c>
      <c r="R765" s="10">
        <v>1.7371999999999999</v>
      </c>
      <c r="S765" s="10">
        <v>1.6229800000000001</v>
      </c>
      <c r="T765" s="10">
        <v>2.5379499999999999</v>
      </c>
      <c r="U765" s="10">
        <v>3.4533999999999998</v>
      </c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3:50" x14ac:dyDescent="0.2">
      <c r="C766" s="18">
        <f t="shared" si="23"/>
        <v>762</v>
      </c>
      <c r="D766" t="e">
        <f t="shared" ca="1" si="22"/>
        <v>#NAME?</v>
      </c>
      <c r="I766">
        <v>762</v>
      </c>
      <c r="J766">
        <v>1.1407812499999999</v>
      </c>
      <c r="K766" s="10">
        <v>1.0073399999999999</v>
      </c>
      <c r="L766" s="10">
        <v>1.5256000000000001</v>
      </c>
      <c r="M766" s="10">
        <v>2.0348000000000002</v>
      </c>
      <c r="N766" s="10">
        <v>1.533312</v>
      </c>
      <c r="O766" s="10">
        <v>1.23916</v>
      </c>
      <c r="P766" s="10">
        <v>1.8877200000000001</v>
      </c>
      <c r="Q766" s="10">
        <v>2.6369600000000002</v>
      </c>
      <c r="R766" s="10">
        <v>1.7423999999999999</v>
      </c>
      <c r="S766" s="10">
        <v>1.6271600000000002</v>
      </c>
      <c r="T766" s="10">
        <v>2.5438999999999998</v>
      </c>
      <c r="U766" s="10">
        <v>3.4627999999999997</v>
      </c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3:50" x14ac:dyDescent="0.2">
      <c r="C767" s="18">
        <f t="shared" si="23"/>
        <v>763</v>
      </c>
      <c r="D767" t="e">
        <f t="shared" ca="1" si="22"/>
        <v>#NAME?</v>
      </c>
      <c r="I767">
        <v>763</v>
      </c>
      <c r="J767">
        <v>1.1439843749999998</v>
      </c>
      <c r="K767" s="10">
        <v>1.0099100000000001</v>
      </c>
      <c r="L767" s="10">
        <v>1.5293999999999999</v>
      </c>
      <c r="M767" s="10">
        <v>2.0402</v>
      </c>
      <c r="N767" s="10">
        <v>1.5378880000000001</v>
      </c>
      <c r="O767" s="10">
        <v>1.24234</v>
      </c>
      <c r="P767" s="10">
        <v>1.89228</v>
      </c>
      <c r="Q767" s="10">
        <v>2.6440399999999999</v>
      </c>
      <c r="R767" s="10">
        <v>1.7476</v>
      </c>
      <c r="S767" s="10">
        <v>1.63134</v>
      </c>
      <c r="T767" s="10">
        <v>2.5498499999999997</v>
      </c>
      <c r="U767" s="10">
        <v>3.4722</v>
      </c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3:50" x14ac:dyDescent="0.2">
      <c r="C768" s="18">
        <f t="shared" si="23"/>
        <v>764</v>
      </c>
      <c r="D768" t="e">
        <f t="shared" ca="1" si="22"/>
        <v>#NAME?</v>
      </c>
      <c r="I768">
        <v>764</v>
      </c>
      <c r="J768">
        <v>1.1471875</v>
      </c>
      <c r="K768" s="10">
        <v>1.01248</v>
      </c>
      <c r="L768" s="10">
        <v>1.5331999999999999</v>
      </c>
      <c r="M768" s="10">
        <v>2.0456000000000003</v>
      </c>
      <c r="N768" s="10">
        <v>1.5424640000000001</v>
      </c>
      <c r="O768" s="10">
        <v>1.2455200000000002</v>
      </c>
      <c r="P768" s="10">
        <v>1.8968399999999999</v>
      </c>
      <c r="Q768" s="10">
        <v>2.6511200000000001</v>
      </c>
      <c r="R768" s="10">
        <v>1.7527999999999999</v>
      </c>
      <c r="S768" s="10">
        <v>1.6355200000000001</v>
      </c>
      <c r="T768" s="10">
        <v>2.5558000000000001</v>
      </c>
      <c r="U768" s="10">
        <v>3.4815999999999998</v>
      </c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3:50" x14ac:dyDescent="0.2">
      <c r="C769" s="18">
        <f t="shared" si="23"/>
        <v>765</v>
      </c>
      <c r="D769" t="e">
        <f t="shared" ca="1" si="22"/>
        <v>#NAME?</v>
      </c>
      <c r="I769">
        <v>765</v>
      </c>
      <c r="J769">
        <v>1.150390625</v>
      </c>
      <c r="K769" s="10">
        <v>1.01505</v>
      </c>
      <c r="L769" s="10">
        <v>1.5369999999999999</v>
      </c>
      <c r="M769" s="10">
        <v>2.0510000000000002</v>
      </c>
      <c r="N769" s="10">
        <v>1.54704</v>
      </c>
      <c r="O769" s="10">
        <v>1.2487000000000001</v>
      </c>
      <c r="P769" s="10">
        <v>1.9014</v>
      </c>
      <c r="Q769" s="10">
        <v>2.6581999999999999</v>
      </c>
      <c r="R769" s="10">
        <v>1.758</v>
      </c>
      <c r="S769" s="10">
        <v>1.6397000000000002</v>
      </c>
      <c r="T769" s="10">
        <v>2.56175</v>
      </c>
      <c r="U769" s="10">
        <v>3.4909999999999997</v>
      </c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3:50" x14ac:dyDescent="0.2">
      <c r="C770" s="18">
        <f t="shared" si="23"/>
        <v>766</v>
      </c>
      <c r="D770" t="e">
        <f t="shared" ca="1" si="22"/>
        <v>#NAME?</v>
      </c>
      <c r="I770">
        <v>766</v>
      </c>
      <c r="J770">
        <v>1.15359375</v>
      </c>
      <c r="K770" s="10">
        <v>1.01762</v>
      </c>
      <c r="L770" s="10">
        <v>1.5407999999999999</v>
      </c>
      <c r="M770" s="10">
        <v>2.0564</v>
      </c>
      <c r="N770" s="10">
        <v>1.5516160000000001</v>
      </c>
      <c r="O770" s="10">
        <v>1.2518800000000001</v>
      </c>
      <c r="P770" s="10">
        <v>1.9059599999999999</v>
      </c>
      <c r="Q770" s="10">
        <v>2.6652800000000001</v>
      </c>
      <c r="R770" s="10">
        <v>1.7631999999999999</v>
      </c>
      <c r="S770" s="10">
        <v>1.64388</v>
      </c>
      <c r="T770" s="10">
        <v>2.5676999999999999</v>
      </c>
      <c r="U770" s="10">
        <v>3.5004</v>
      </c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3:50" x14ac:dyDescent="0.2">
      <c r="C771" s="18">
        <f t="shared" si="23"/>
        <v>767</v>
      </c>
      <c r="D771" t="e">
        <f t="shared" ca="1" si="22"/>
        <v>#NAME?</v>
      </c>
      <c r="I771">
        <v>767</v>
      </c>
      <c r="J771">
        <v>1.1567968749999999</v>
      </c>
      <c r="K771" s="10">
        <v>1.0201899999999999</v>
      </c>
      <c r="L771" s="10">
        <v>1.5446</v>
      </c>
      <c r="M771" s="10">
        <v>2.0618000000000003</v>
      </c>
      <c r="N771" s="10">
        <v>1.556192</v>
      </c>
      <c r="O771" s="10">
        <v>1.2550600000000001</v>
      </c>
      <c r="P771" s="10">
        <v>1.91052</v>
      </c>
      <c r="Q771" s="10">
        <v>2.6723600000000003</v>
      </c>
      <c r="R771" s="10">
        <v>1.7684</v>
      </c>
      <c r="S771" s="10">
        <v>1.6480600000000001</v>
      </c>
      <c r="T771" s="10">
        <v>2.5736499999999998</v>
      </c>
      <c r="U771" s="10">
        <v>3.5097999999999998</v>
      </c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3:50" x14ac:dyDescent="0.2">
      <c r="C772" s="18">
        <f t="shared" si="23"/>
        <v>768</v>
      </c>
      <c r="D772" t="e">
        <f t="shared" ref="D772:D835" ca="1" si="24">smrLinInterp(C772,Time,Rain)</f>
        <v>#NAME?</v>
      </c>
      <c r="I772">
        <v>768</v>
      </c>
      <c r="J772">
        <v>1.1599999999999999</v>
      </c>
      <c r="K772" s="10">
        <v>1.0227599999999999</v>
      </c>
      <c r="L772" s="10">
        <v>1.5484</v>
      </c>
      <c r="M772" s="10">
        <v>2.0672000000000001</v>
      </c>
      <c r="N772" s="10">
        <v>1.5607680000000002</v>
      </c>
      <c r="O772" s="10">
        <v>1.25824</v>
      </c>
      <c r="P772" s="10">
        <v>1.9150799999999999</v>
      </c>
      <c r="Q772" s="10">
        <v>2.67944</v>
      </c>
      <c r="R772" s="10">
        <v>1.7735999999999998</v>
      </c>
      <c r="S772" s="10">
        <v>1.6522400000000002</v>
      </c>
      <c r="T772" s="10">
        <v>2.5796000000000001</v>
      </c>
      <c r="U772" s="10">
        <v>3.5191999999999997</v>
      </c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3:50" x14ac:dyDescent="0.2">
      <c r="C773" s="18">
        <f t="shared" si="23"/>
        <v>769</v>
      </c>
      <c r="D773" t="e">
        <f t="shared" ca="1" si="24"/>
        <v>#NAME?</v>
      </c>
      <c r="I773">
        <v>769</v>
      </c>
      <c r="J773">
        <v>1.1637974683544303</v>
      </c>
      <c r="K773" s="10">
        <v>1.0253300000000001</v>
      </c>
      <c r="L773" s="10">
        <v>1.5522</v>
      </c>
      <c r="M773" s="10">
        <v>2.0726</v>
      </c>
      <c r="N773" s="10">
        <v>1.5653440000000001</v>
      </c>
      <c r="O773" s="10">
        <v>1.26142</v>
      </c>
      <c r="P773" s="10">
        <v>1.91964</v>
      </c>
      <c r="Q773" s="10">
        <v>2.6865200000000002</v>
      </c>
      <c r="R773" s="10">
        <v>1.7787999999999999</v>
      </c>
      <c r="S773" s="10">
        <v>1.65642</v>
      </c>
      <c r="T773" s="10">
        <v>2.58555</v>
      </c>
      <c r="U773" s="10">
        <v>3.5286</v>
      </c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3:50" x14ac:dyDescent="0.2">
      <c r="C774" s="18">
        <f t="shared" ref="C774:C837" si="25">1+C773</f>
        <v>770</v>
      </c>
      <c r="D774" t="e">
        <f t="shared" ca="1" si="24"/>
        <v>#NAME?</v>
      </c>
      <c r="I774">
        <v>770</v>
      </c>
      <c r="J774">
        <v>1.1675949367088607</v>
      </c>
      <c r="K774" s="10">
        <v>1.0279</v>
      </c>
      <c r="L774" s="10">
        <v>1.556</v>
      </c>
      <c r="M774" s="10">
        <v>2.0780000000000003</v>
      </c>
      <c r="N774" s="10">
        <v>1.56992</v>
      </c>
      <c r="O774" s="10">
        <v>1.2646000000000002</v>
      </c>
      <c r="P774" s="10">
        <v>1.9241999999999999</v>
      </c>
      <c r="Q774" s="10">
        <v>2.6936</v>
      </c>
      <c r="R774" s="10">
        <v>1.784</v>
      </c>
      <c r="S774" s="10">
        <v>1.6606000000000001</v>
      </c>
      <c r="T774" s="10">
        <v>2.5914999999999999</v>
      </c>
      <c r="U774" s="10">
        <v>3.5379999999999998</v>
      </c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3:50" x14ac:dyDescent="0.2">
      <c r="C775" s="18">
        <f t="shared" si="25"/>
        <v>771</v>
      </c>
      <c r="D775" t="e">
        <f t="shared" ca="1" si="24"/>
        <v>#NAME?</v>
      </c>
      <c r="I775">
        <v>771</v>
      </c>
      <c r="J775">
        <v>1.1713924050632911</v>
      </c>
      <c r="K775" s="10">
        <v>1.03047</v>
      </c>
      <c r="L775" s="10">
        <v>1.5597999999999999</v>
      </c>
      <c r="M775" s="10">
        <v>2.0834000000000001</v>
      </c>
      <c r="N775" s="10">
        <v>1.5744960000000001</v>
      </c>
      <c r="O775" s="10">
        <v>1.2677800000000001</v>
      </c>
      <c r="P775" s="10">
        <v>1.92876</v>
      </c>
      <c r="Q775" s="10">
        <v>2.7006800000000002</v>
      </c>
      <c r="R775" s="10">
        <v>1.7891999999999999</v>
      </c>
      <c r="S775" s="10">
        <v>1.6647800000000001</v>
      </c>
      <c r="T775" s="10">
        <v>2.5974499999999998</v>
      </c>
      <c r="U775" s="10">
        <v>3.5473999999999997</v>
      </c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3:50" x14ac:dyDescent="0.2">
      <c r="C776" s="18">
        <f t="shared" si="25"/>
        <v>772</v>
      </c>
      <c r="D776" t="e">
        <f t="shared" ca="1" si="24"/>
        <v>#NAME?</v>
      </c>
      <c r="I776">
        <v>772</v>
      </c>
      <c r="J776">
        <v>1.1751898734177215</v>
      </c>
      <c r="K776" s="10">
        <v>1.03304</v>
      </c>
      <c r="L776" s="10">
        <v>1.5635999999999999</v>
      </c>
      <c r="M776" s="10">
        <v>2.0888</v>
      </c>
      <c r="N776" s="10">
        <v>1.579072</v>
      </c>
      <c r="O776" s="10">
        <v>1.2709600000000001</v>
      </c>
      <c r="P776" s="10">
        <v>1.9333199999999999</v>
      </c>
      <c r="Q776" s="10">
        <v>2.7077599999999999</v>
      </c>
      <c r="R776" s="10">
        <v>1.7944</v>
      </c>
      <c r="S776" s="10">
        <v>1.66896</v>
      </c>
      <c r="T776" s="10">
        <v>2.6034000000000002</v>
      </c>
      <c r="U776" s="10">
        <v>3.5568</v>
      </c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3:50" x14ac:dyDescent="0.2">
      <c r="C777" s="18">
        <f t="shared" si="25"/>
        <v>773</v>
      </c>
      <c r="D777" t="e">
        <f t="shared" ca="1" si="24"/>
        <v>#NAME?</v>
      </c>
      <c r="I777">
        <v>773</v>
      </c>
      <c r="J777">
        <v>1.1789873417721519</v>
      </c>
      <c r="K777" s="10">
        <v>1.0356099999999999</v>
      </c>
      <c r="L777" s="10">
        <v>1.5673999999999999</v>
      </c>
      <c r="M777" s="10">
        <v>2.0942000000000003</v>
      </c>
      <c r="N777" s="10">
        <v>1.5836479999999999</v>
      </c>
      <c r="O777" s="10">
        <v>1.2741400000000001</v>
      </c>
      <c r="P777" s="10">
        <v>1.93788</v>
      </c>
      <c r="Q777" s="10">
        <v>2.7148400000000001</v>
      </c>
      <c r="R777" s="10">
        <v>1.7995999999999999</v>
      </c>
      <c r="S777" s="10">
        <v>1.6731400000000001</v>
      </c>
      <c r="T777" s="10">
        <v>2.6093500000000001</v>
      </c>
      <c r="U777" s="10">
        <v>3.5661999999999998</v>
      </c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3:50" x14ac:dyDescent="0.2">
      <c r="C778" s="18">
        <f t="shared" si="25"/>
        <v>774</v>
      </c>
      <c r="D778" t="e">
        <f t="shared" ca="1" si="24"/>
        <v>#NAME?</v>
      </c>
      <c r="I778">
        <v>774</v>
      </c>
      <c r="J778">
        <v>1.1827848101265821</v>
      </c>
      <c r="K778" s="10">
        <v>1.0381799999999999</v>
      </c>
      <c r="L778" s="10">
        <v>1.5711999999999999</v>
      </c>
      <c r="M778" s="10">
        <v>2.0996000000000001</v>
      </c>
      <c r="N778" s="10">
        <v>1.5882240000000001</v>
      </c>
      <c r="O778" s="10">
        <v>1.27732</v>
      </c>
      <c r="P778" s="10">
        <v>1.9424399999999999</v>
      </c>
      <c r="Q778" s="10">
        <v>2.7219199999999999</v>
      </c>
      <c r="R778" s="10">
        <v>1.8048</v>
      </c>
      <c r="S778" s="10">
        <v>1.6773200000000001</v>
      </c>
      <c r="T778" s="10">
        <v>2.6153</v>
      </c>
      <c r="U778" s="10">
        <v>3.5755999999999997</v>
      </c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3:50" x14ac:dyDescent="0.2">
      <c r="C779" s="18">
        <f t="shared" si="25"/>
        <v>775</v>
      </c>
      <c r="D779" t="e">
        <f t="shared" ca="1" si="24"/>
        <v>#NAME?</v>
      </c>
      <c r="I779">
        <v>775</v>
      </c>
      <c r="J779">
        <v>1.1865822784810125</v>
      </c>
      <c r="K779" s="10">
        <v>1.0407500000000001</v>
      </c>
      <c r="L779" s="10">
        <v>1.575</v>
      </c>
      <c r="M779" s="10">
        <v>2.105</v>
      </c>
      <c r="N779" s="10">
        <v>1.5928</v>
      </c>
      <c r="O779" s="10">
        <v>1.2805</v>
      </c>
      <c r="P779" s="10">
        <v>1.9470000000000001</v>
      </c>
      <c r="Q779" s="10">
        <v>2.7290000000000001</v>
      </c>
      <c r="R779" s="10">
        <v>1.81</v>
      </c>
      <c r="S779" s="10">
        <v>1.6815</v>
      </c>
      <c r="T779" s="10">
        <v>2.6212499999999999</v>
      </c>
      <c r="U779" s="10">
        <v>3.585</v>
      </c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3:50" x14ac:dyDescent="0.2">
      <c r="C780" s="18">
        <f t="shared" si="25"/>
        <v>776</v>
      </c>
      <c r="D780" t="e">
        <f t="shared" ca="1" si="24"/>
        <v>#NAME?</v>
      </c>
      <c r="I780">
        <v>776</v>
      </c>
      <c r="J780">
        <v>1.1903797468354429</v>
      </c>
      <c r="K780" s="10">
        <v>1.04332</v>
      </c>
      <c r="L780" s="10">
        <v>1.5788</v>
      </c>
      <c r="M780" s="10">
        <v>2.1104000000000003</v>
      </c>
      <c r="N780" s="10">
        <v>1.5973760000000001</v>
      </c>
      <c r="O780" s="10">
        <v>1.2836800000000002</v>
      </c>
      <c r="P780" s="10">
        <v>1.95156</v>
      </c>
      <c r="Q780" s="10">
        <v>2.7360800000000003</v>
      </c>
      <c r="R780" s="10">
        <v>1.8151999999999999</v>
      </c>
      <c r="S780" s="10">
        <v>1.6856800000000001</v>
      </c>
      <c r="T780" s="10">
        <v>2.6271999999999998</v>
      </c>
      <c r="U780" s="10">
        <v>3.5943999999999998</v>
      </c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3:50" x14ac:dyDescent="0.2">
      <c r="C781" s="18">
        <f t="shared" si="25"/>
        <v>777</v>
      </c>
      <c r="D781" t="e">
        <f t="shared" ca="1" si="24"/>
        <v>#NAME?</v>
      </c>
      <c r="I781">
        <v>777</v>
      </c>
      <c r="J781">
        <v>1.1941772151898733</v>
      </c>
      <c r="K781" s="10">
        <v>1.04589</v>
      </c>
      <c r="L781" s="10">
        <v>1.5826</v>
      </c>
      <c r="M781" s="10">
        <v>2.1158000000000001</v>
      </c>
      <c r="N781" s="10">
        <v>1.601952</v>
      </c>
      <c r="O781" s="10">
        <v>1.2868600000000001</v>
      </c>
      <c r="P781" s="10">
        <v>1.9561199999999999</v>
      </c>
      <c r="Q781" s="10">
        <v>2.74316</v>
      </c>
      <c r="R781" s="10">
        <v>1.8204</v>
      </c>
      <c r="S781" s="10">
        <v>1.6898600000000001</v>
      </c>
      <c r="T781" s="10">
        <v>2.6331500000000001</v>
      </c>
      <c r="U781" s="10">
        <v>3.6037999999999997</v>
      </c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3:50" x14ac:dyDescent="0.2">
      <c r="C782" s="18">
        <f t="shared" si="25"/>
        <v>778</v>
      </c>
      <c r="D782" t="e">
        <f t="shared" ca="1" si="24"/>
        <v>#NAME?</v>
      </c>
      <c r="I782">
        <v>778</v>
      </c>
      <c r="J782">
        <v>1.1979746835443037</v>
      </c>
      <c r="K782" s="10">
        <v>1.0484599999999999</v>
      </c>
      <c r="L782" s="10">
        <v>1.5864</v>
      </c>
      <c r="M782" s="10">
        <v>2.1212</v>
      </c>
      <c r="N782" s="10">
        <v>1.606528</v>
      </c>
      <c r="O782" s="10">
        <v>1.2900400000000001</v>
      </c>
      <c r="P782" s="10">
        <v>1.96068</v>
      </c>
      <c r="Q782" s="10">
        <v>2.7502400000000002</v>
      </c>
      <c r="R782" s="10">
        <v>1.8255999999999999</v>
      </c>
      <c r="S782" s="10">
        <v>1.69404</v>
      </c>
      <c r="T782" s="10">
        <v>2.6391</v>
      </c>
      <c r="U782" s="10">
        <v>3.6132</v>
      </c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3:50" x14ac:dyDescent="0.2">
      <c r="C783" s="18">
        <f t="shared" si="25"/>
        <v>779</v>
      </c>
      <c r="D783" t="e">
        <f t="shared" ca="1" si="24"/>
        <v>#NAME?</v>
      </c>
      <c r="I783">
        <v>779</v>
      </c>
      <c r="J783">
        <v>1.2017721518987341</v>
      </c>
      <c r="K783" s="10">
        <v>1.0510299999999999</v>
      </c>
      <c r="L783" s="10">
        <v>1.5902000000000001</v>
      </c>
      <c r="M783" s="10">
        <v>2.1266000000000003</v>
      </c>
      <c r="N783" s="10">
        <v>1.6111040000000001</v>
      </c>
      <c r="O783" s="10">
        <v>1.29322</v>
      </c>
      <c r="P783" s="10">
        <v>1.9652399999999999</v>
      </c>
      <c r="Q783" s="10">
        <v>2.75732</v>
      </c>
      <c r="R783" s="10">
        <v>1.8308</v>
      </c>
      <c r="S783" s="10">
        <v>1.6982200000000001</v>
      </c>
      <c r="T783" s="10">
        <v>2.6450499999999999</v>
      </c>
      <c r="U783" s="10">
        <v>3.6225999999999998</v>
      </c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3:50" x14ac:dyDescent="0.2">
      <c r="C784" s="18">
        <f t="shared" si="25"/>
        <v>780</v>
      </c>
      <c r="D784" t="e">
        <f t="shared" ca="1" si="24"/>
        <v>#NAME?</v>
      </c>
      <c r="I784">
        <v>780</v>
      </c>
      <c r="J784">
        <v>1.2055696202531645</v>
      </c>
      <c r="K784" s="10">
        <v>1.0535999999999999</v>
      </c>
      <c r="L784" s="10">
        <v>1.5939999999999999</v>
      </c>
      <c r="M784" s="10">
        <v>2.1320000000000001</v>
      </c>
      <c r="N784" s="10">
        <v>1.61568</v>
      </c>
      <c r="O784" s="10">
        <v>1.2964</v>
      </c>
      <c r="P784" s="10">
        <v>1.9698</v>
      </c>
      <c r="Q784" s="10">
        <v>2.7644000000000002</v>
      </c>
      <c r="R784" s="10">
        <v>1.8359999999999999</v>
      </c>
      <c r="S784" s="10">
        <v>1.7024000000000001</v>
      </c>
      <c r="T784" s="10">
        <v>2.6509999999999998</v>
      </c>
      <c r="U784" s="10">
        <v>3.6319999999999997</v>
      </c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3:50" x14ac:dyDescent="0.2">
      <c r="C785" s="18">
        <f t="shared" si="25"/>
        <v>781</v>
      </c>
      <c r="D785" t="e">
        <f t="shared" ca="1" si="24"/>
        <v>#NAME?</v>
      </c>
      <c r="I785">
        <v>781</v>
      </c>
      <c r="J785">
        <v>1.2093670886075949</v>
      </c>
      <c r="K785" s="10">
        <v>1.0561700000000001</v>
      </c>
      <c r="L785" s="10">
        <v>1.5977999999999999</v>
      </c>
      <c r="M785" s="10">
        <v>2.1374</v>
      </c>
      <c r="N785" s="10">
        <v>1.6202560000000001</v>
      </c>
      <c r="O785" s="10">
        <v>1.2995800000000002</v>
      </c>
      <c r="P785" s="10">
        <v>1.9743599999999999</v>
      </c>
      <c r="Q785" s="10">
        <v>2.7714799999999999</v>
      </c>
      <c r="R785" s="10">
        <v>1.8411999999999999</v>
      </c>
      <c r="S785" s="10">
        <v>1.70658</v>
      </c>
      <c r="T785" s="10">
        <v>2.6569500000000001</v>
      </c>
      <c r="U785" s="10">
        <v>3.6414</v>
      </c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3:50" x14ac:dyDescent="0.2">
      <c r="C786" s="18">
        <f t="shared" si="25"/>
        <v>782</v>
      </c>
      <c r="D786" t="e">
        <f t="shared" ca="1" si="24"/>
        <v>#NAME?</v>
      </c>
      <c r="I786">
        <v>782</v>
      </c>
      <c r="J786">
        <v>1.2131645569620253</v>
      </c>
      <c r="K786" s="10">
        <v>1.05874</v>
      </c>
      <c r="L786" s="10">
        <v>1.6015999999999999</v>
      </c>
      <c r="M786" s="10">
        <v>2.1428000000000003</v>
      </c>
      <c r="N786" s="10">
        <v>1.6248320000000001</v>
      </c>
      <c r="O786" s="10">
        <v>1.3027600000000001</v>
      </c>
      <c r="P786" s="10">
        <v>1.97892</v>
      </c>
      <c r="Q786" s="10">
        <v>2.7785600000000001</v>
      </c>
      <c r="R786" s="10">
        <v>1.8464</v>
      </c>
      <c r="S786" s="10">
        <v>1.7107600000000001</v>
      </c>
      <c r="T786" s="10">
        <v>2.6629</v>
      </c>
      <c r="U786" s="10">
        <v>3.6507999999999998</v>
      </c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3:50" x14ac:dyDescent="0.2">
      <c r="C787" s="18">
        <f t="shared" si="25"/>
        <v>783</v>
      </c>
      <c r="D787" t="e">
        <f t="shared" ca="1" si="24"/>
        <v>#NAME?</v>
      </c>
      <c r="I787">
        <v>783</v>
      </c>
      <c r="J787">
        <v>1.2169620253164557</v>
      </c>
      <c r="K787" s="10">
        <v>1.06131</v>
      </c>
      <c r="L787" s="10">
        <v>1.6053999999999999</v>
      </c>
      <c r="M787" s="10">
        <v>2.1482000000000001</v>
      </c>
      <c r="N787" s="10">
        <v>1.629408</v>
      </c>
      <c r="O787" s="10">
        <v>1.3059400000000001</v>
      </c>
      <c r="P787" s="10">
        <v>1.9834799999999999</v>
      </c>
      <c r="Q787" s="10">
        <v>2.7856399999999999</v>
      </c>
      <c r="R787" s="10">
        <v>1.8515999999999999</v>
      </c>
      <c r="S787" s="10">
        <v>1.7149400000000001</v>
      </c>
      <c r="T787" s="10">
        <v>2.6688499999999999</v>
      </c>
      <c r="U787" s="10">
        <v>3.6601999999999997</v>
      </c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3:50" x14ac:dyDescent="0.2">
      <c r="C788" s="18">
        <f t="shared" si="25"/>
        <v>784</v>
      </c>
      <c r="D788" t="e">
        <f t="shared" ca="1" si="24"/>
        <v>#NAME?</v>
      </c>
      <c r="I788">
        <v>784</v>
      </c>
      <c r="J788">
        <v>1.2207594936708861</v>
      </c>
      <c r="K788" s="10">
        <v>1.0638799999999999</v>
      </c>
      <c r="L788" s="10">
        <v>1.6092</v>
      </c>
      <c r="M788" s="10">
        <v>2.1536</v>
      </c>
      <c r="N788" s="10">
        <v>1.6339840000000001</v>
      </c>
      <c r="O788" s="10">
        <v>1.3091200000000001</v>
      </c>
      <c r="P788" s="10">
        <v>1.98804</v>
      </c>
      <c r="Q788" s="10">
        <v>2.7927200000000001</v>
      </c>
      <c r="R788" s="10">
        <v>1.8568</v>
      </c>
      <c r="S788" s="10">
        <v>1.71912</v>
      </c>
      <c r="T788" s="10">
        <v>2.6747999999999998</v>
      </c>
      <c r="U788" s="10">
        <v>3.6696</v>
      </c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3:50" x14ac:dyDescent="0.2">
      <c r="C789" s="18">
        <f t="shared" si="25"/>
        <v>785</v>
      </c>
      <c r="D789" t="e">
        <f t="shared" ca="1" si="24"/>
        <v>#NAME?</v>
      </c>
      <c r="I789">
        <v>785</v>
      </c>
      <c r="J789">
        <v>1.2245569620253163</v>
      </c>
      <c r="K789" s="10">
        <v>1.0664499999999999</v>
      </c>
      <c r="L789" s="10">
        <v>1.613</v>
      </c>
      <c r="M789" s="10">
        <v>2.1590000000000003</v>
      </c>
      <c r="N789" s="10">
        <v>1.63856</v>
      </c>
      <c r="O789" s="10">
        <v>1.3123</v>
      </c>
      <c r="P789" s="10">
        <v>1.9925999999999999</v>
      </c>
      <c r="Q789" s="10">
        <v>2.7998000000000003</v>
      </c>
      <c r="R789" s="10">
        <v>1.8619999999999999</v>
      </c>
      <c r="S789" s="10">
        <v>1.7233000000000001</v>
      </c>
      <c r="T789" s="10">
        <v>2.6807500000000002</v>
      </c>
      <c r="U789" s="10">
        <v>3.6789999999999998</v>
      </c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3:50" x14ac:dyDescent="0.2">
      <c r="C790" s="18">
        <f t="shared" si="25"/>
        <v>786</v>
      </c>
      <c r="D790" t="e">
        <f t="shared" ca="1" si="24"/>
        <v>#NAME?</v>
      </c>
      <c r="I790">
        <v>786</v>
      </c>
      <c r="J790">
        <v>1.2283544303797467</v>
      </c>
      <c r="K790" s="10">
        <v>1.0690200000000001</v>
      </c>
      <c r="L790" s="10">
        <v>1.6168</v>
      </c>
      <c r="M790" s="10">
        <v>2.1644000000000001</v>
      </c>
      <c r="N790" s="10">
        <v>1.6431360000000002</v>
      </c>
      <c r="O790" s="10">
        <v>1.31548</v>
      </c>
      <c r="P790" s="10">
        <v>1.99716</v>
      </c>
      <c r="Q790" s="10">
        <v>2.80688</v>
      </c>
      <c r="R790" s="10">
        <v>1.8672</v>
      </c>
      <c r="S790" s="10">
        <v>1.7274800000000001</v>
      </c>
      <c r="T790" s="10">
        <v>2.6867000000000001</v>
      </c>
      <c r="U790" s="10">
        <v>3.6883999999999997</v>
      </c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3:50" x14ac:dyDescent="0.2">
      <c r="C791" s="18">
        <f t="shared" si="25"/>
        <v>787</v>
      </c>
      <c r="D791" t="e">
        <f t="shared" ca="1" si="24"/>
        <v>#NAME?</v>
      </c>
      <c r="I791">
        <v>787</v>
      </c>
      <c r="J791">
        <v>1.2321518987341771</v>
      </c>
      <c r="K791" s="10">
        <v>1.07159</v>
      </c>
      <c r="L791" s="10">
        <v>1.6206</v>
      </c>
      <c r="M791" s="10">
        <v>2.1698000000000004</v>
      </c>
      <c r="N791" s="10">
        <v>1.6477120000000001</v>
      </c>
      <c r="O791" s="10">
        <v>1.3186600000000002</v>
      </c>
      <c r="P791" s="10">
        <v>2.0017200000000002</v>
      </c>
      <c r="Q791" s="10">
        <v>2.8139600000000002</v>
      </c>
      <c r="R791" s="10">
        <v>1.8723999999999998</v>
      </c>
      <c r="S791" s="10">
        <v>1.73166</v>
      </c>
      <c r="T791" s="10">
        <v>2.69265</v>
      </c>
      <c r="U791" s="10">
        <v>3.6978</v>
      </c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3:50" x14ac:dyDescent="0.2">
      <c r="C792" s="18">
        <f t="shared" si="25"/>
        <v>788</v>
      </c>
      <c r="D792" t="e">
        <f t="shared" ca="1" si="24"/>
        <v>#NAME?</v>
      </c>
      <c r="I792">
        <v>788</v>
      </c>
      <c r="J792">
        <v>1.2359493670886075</v>
      </c>
      <c r="K792" s="10">
        <v>1.07416</v>
      </c>
      <c r="L792" s="10">
        <v>1.6243999999999998</v>
      </c>
      <c r="M792" s="10">
        <v>2.1752000000000002</v>
      </c>
      <c r="N792" s="10">
        <v>1.652288</v>
      </c>
      <c r="O792" s="10">
        <v>1.3218400000000001</v>
      </c>
      <c r="P792" s="10">
        <v>2.0062799999999998</v>
      </c>
      <c r="Q792" s="10">
        <v>2.82104</v>
      </c>
      <c r="R792" s="10">
        <v>1.8775999999999999</v>
      </c>
      <c r="S792" s="10">
        <v>1.73584</v>
      </c>
      <c r="T792" s="10">
        <v>2.6985999999999999</v>
      </c>
      <c r="U792" s="10">
        <v>3.7071999999999998</v>
      </c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3:50" x14ac:dyDescent="0.2">
      <c r="C793" s="18">
        <f t="shared" si="25"/>
        <v>789</v>
      </c>
      <c r="D793" t="e">
        <f t="shared" ca="1" si="24"/>
        <v>#NAME?</v>
      </c>
      <c r="I793">
        <v>789</v>
      </c>
      <c r="J793">
        <v>1.2397468354430379</v>
      </c>
      <c r="K793" s="10">
        <v>1.07673</v>
      </c>
      <c r="L793" s="10">
        <v>1.6281999999999999</v>
      </c>
      <c r="M793" s="10">
        <v>2.1806000000000001</v>
      </c>
      <c r="N793" s="10">
        <v>1.6568640000000001</v>
      </c>
      <c r="O793" s="10">
        <v>1.3250200000000001</v>
      </c>
      <c r="P793" s="10">
        <v>2.01084</v>
      </c>
      <c r="Q793" s="10">
        <v>2.8281200000000002</v>
      </c>
      <c r="R793" s="10">
        <v>1.8828</v>
      </c>
      <c r="S793" s="10">
        <v>1.7400200000000001</v>
      </c>
      <c r="T793" s="10">
        <v>2.7045499999999998</v>
      </c>
      <c r="U793" s="10">
        <v>3.7165999999999997</v>
      </c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3:50" x14ac:dyDescent="0.2">
      <c r="C794" s="18">
        <f t="shared" si="25"/>
        <v>790</v>
      </c>
      <c r="D794" t="e">
        <f t="shared" ca="1" si="24"/>
        <v>#NAME?</v>
      </c>
      <c r="I794">
        <v>790</v>
      </c>
      <c r="J794">
        <v>1.2435443037974683</v>
      </c>
      <c r="K794" s="10">
        <v>1.0792999999999999</v>
      </c>
      <c r="L794" s="10">
        <v>1.6319999999999999</v>
      </c>
      <c r="M794" s="10">
        <v>2.1860000000000004</v>
      </c>
      <c r="N794" s="10">
        <v>1.66144</v>
      </c>
      <c r="O794" s="10">
        <v>1.3282</v>
      </c>
      <c r="P794" s="10">
        <v>2.0154000000000001</v>
      </c>
      <c r="Q794" s="10">
        <v>2.8351999999999999</v>
      </c>
      <c r="R794" s="10">
        <v>1.8879999999999999</v>
      </c>
      <c r="S794" s="10">
        <v>1.7442</v>
      </c>
      <c r="T794" s="10">
        <v>2.7105000000000001</v>
      </c>
      <c r="U794" s="10">
        <v>3.726</v>
      </c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3:50" x14ac:dyDescent="0.2">
      <c r="C795" s="18">
        <f t="shared" si="25"/>
        <v>791</v>
      </c>
      <c r="D795" t="e">
        <f t="shared" ca="1" si="24"/>
        <v>#NAME?</v>
      </c>
      <c r="I795">
        <v>791</v>
      </c>
      <c r="J795">
        <v>1.2473417721518987</v>
      </c>
      <c r="K795" s="10">
        <v>1.0818699999999999</v>
      </c>
      <c r="L795" s="10">
        <v>1.6357999999999999</v>
      </c>
      <c r="M795" s="10">
        <v>2.1914000000000002</v>
      </c>
      <c r="N795" s="10">
        <v>1.6660159999999999</v>
      </c>
      <c r="O795" s="10">
        <v>1.33138</v>
      </c>
      <c r="P795" s="10">
        <v>2.0199599999999998</v>
      </c>
      <c r="Q795" s="10">
        <v>2.8422800000000001</v>
      </c>
      <c r="R795" s="10">
        <v>1.8932</v>
      </c>
      <c r="S795" s="10">
        <v>1.74838</v>
      </c>
      <c r="T795" s="10">
        <v>2.71645</v>
      </c>
      <c r="U795" s="10">
        <v>3.7353999999999998</v>
      </c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3:50" x14ac:dyDescent="0.2">
      <c r="C796" s="18">
        <f t="shared" si="25"/>
        <v>792</v>
      </c>
      <c r="D796" t="e">
        <f t="shared" ca="1" si="24"/>
        <v>#NAME?</v>
      </c>
      <c r="I796">
        <v>792</v>
      </c>
      <c r="J796">
        <v>1.2511392405063291</v>
      </c>
      <c r="K796" s="10">
        <v>1.0844400000000001</v>
      </c>
      <c r="L796" s="10">
        <v>1.6395999999999999</v>
      </c>
      <c r="M796" s="10">
        <v>2.1968000000000001</v>
      </c>
      <c r="N796" s="10">
        <v>1.6705920000000001</v>
      </c>
      <c r="O796" s="10">
        <v>1.3345600000000002</v>
      </c>
      <c r="P796" s="10">
        <v>2.0245199999999999</v>
      </c>
      <c r="Q796" s="10">
        <v>2.8493600000000003</v>
      </c>
      <c r="R796" s="10">
        <v>1.8983999999999999</v>
      </c>
      <c r="S796" s="10">
        <v>1.7525600000000001</v>
      </c>
      <c r="T796" s="10">
        <v>2.7223999999999999</v>
      </c>
      <c r="U796" s="10">
        <v>3.7447999999999997</v>
      </c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3:50" x14ac:dyDescent="0.2">
      <c r="C797" s="18">
        <f t="shared" si="25"/>
        <v>793</v>
      </c>
      <c r="D797" t="e">
        <f t="shared" ca="1" si="24"/>
        <v>#NAME?</v>
      </c>
      <c r="I797">
        <v>793</v>
      </c>
      <c r="J797">
        <v>1.2549367088607595</v>
      </c>
      <c r="K797" s="10">
        <v>1.08701</v>
      </c>
      <c r="L797" s="10">
        <v>1.6434</v>
      </c>
      <c r="M797" s="10">
        <v>2.2022000000000004</v>
      </c>
      <c r="N797" s="10">
        <v>1.675168</v>
      </c>
      <c r="O797" s="10">
        <v>1.3377400000000002</v>
      </c>
      <c r="P797" s="10">
        <v>2.02908</v>
      </c>
      <c r="Q797" s="10">
        <v>2.8564400000000001</v>
      </c>
      <c r="R797" s="10">
        <v>1.9036</v>
      </c>
      <c r="S797" s="10">
        <v>1.75674</v>
      </c>
      <c r="T797" s="10">
        <v>2.7283499999999998</v>
      </c>
      <c r="U797" s="10">
        <v>3.7542</v>
      </c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3:50" x14ac:dyDescent="0.2">
      <c r="C798" s="18">
        <f t="shared" si="25"/>
        <v>794</v>
      </c>
      <c r="D798" t="e">
        <f t="shared" ca="1" si="24"/>
        <v>#NAME?</v>
      </c>
      <c r="I798">
        <v>794</v>
      </c>
      <c r="J798">
        <v>1.2587341772151899</v>
      </c>
      <c r="K798" s="10">
        <v>1.08958</v>
      </c>
      <c r="L798" s="10">
        <v>1.6472</v>
      </c>
      <c r="M798" s="10">
        <v>2.2076000000000002</v>
      </c>
      <c r="N798" s="10">
        <v>1.6797440000000001</v>
      </c>
      <c r="O798" s="10">
        <v>1.3409200000000001</v>
      </c>
      <c r="P798" s="10">
        <v>2.0336400000000001</v>
      </c>
      <c r="Q798" s="10">
        <v>2.8635200000000003</v>
      </c>
      <c r="R798" s="10">
        <v>1.9088000000000001</v>
      </c>
      <c r="S798" s="10">
        <v>1.76092</v>
      </c>
      <c r="T798" s="10">
        <v>2.7343000000000002</v>
      </c>
      <c r="U798" s="10">
        <v>3.7635999999999998</v>
      </c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3:50" x14ac:dyDescent="0.2">
      <c r="C799" s="18">
        <f t="shared" si="25"/>
        <v>795</v>
      </c>
      <c r="D799" t="e">
        <f t="shared" ca="1" si="24"/>
        <v>#NAME?</v>
      </c>
      <c r="I799">
        <v>795</v>
      </c>
      <c r="J799">
        <v>1.2625316455696203</v>
      </c>
      <c r="K799" s="10">
        <v>1.09215</v>
      </c>
      <c r="L799" s="10">
        <v>1.651</v>
      </c>
      <c r="M799" s="10">
        <v>2.2130000000000001</v>
      </c>
      <c r="N799" s="10">
        <v>1.68432</v>
      </c>
      <c r="O799" s="10">
        <v>1.3441000000000001</v>
      </c>
      <c r="P799" s="10">
        <v>2.0381999999999998</v>
      </c>
      <c r="Q799" s="10">
        <v>2.8706</v>
      </c>
      <c r="R799" s="10">
        <v>1.9139999999999999</v>
      </c>
      <c r="S799" s="10">
        <v>1.7651000000000001</v>
      </c>
      <c r="T799" s="10">
        <v>2.7402500000000001</v>
      </c>
      <c r="U799" s="10">
        <v>3.7729999999999997</v>
      </c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3:50" x14ac:dyDescent="0.2">
      <c r="C800" s="18">
        <f t="shared" si="25"/>
        <v>796</v>
      </c>
      <c r="D800" t="e">
        <f t="shared" ca="1" si="24"/>
        <v>#NAME?</v>
      </c>
      <c r="I800">
        <v>796</v>
      </c>
      <c r="J800">
        <v>1.2663291139240507</v>
      </c>
      <c r="K800" s="10">
        <v>1.0947199999999999</v>
      </c>
      <c r="L800" s="10">
        <v>1.6547999999999998</v>
      </c>
      <c r="M800" s="10">
        <v>2.2184000000000004</v>
      </c>
      <c r="N800" s="10">
        <v>1.688896</v>
      </c>
      <c r="O800" s="10">
        <v>1.34728</v>
      </c>
      <c r="P800" s="10">
        <v>2.0427599999999999</v>
      </c>
      <c r="Q800" s="10">
        <v>2.8776800000000002</v>
      </c>
      <c r="R800" s="10">
        <v>1.9192</v>
      </c>
      <c r="S800" s="10">
        <v>1.76928</v>
      </c>
      <c r="T800" s="10">
        <v>2.7462</v>
      </c>
      <c r="U800" s="10">
        <v>3.7824</v>
      </c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3:50" x14ac:dyDescent="0.2">
      <c r="C801" s="18">
        <f t="shared" si="25"/>
        <v>797</v>
      </c>
      <c r="D801" t="e">
        <f t="shared" ca="1" si="24"/>
        <v>#NAME?</v>
      </c>
      <c r="I801">
        <v>797</v>
      </c>
      <c r="J801">
        <v>1.2701265822784809</v>
      </c>
      <c r="K801" s="10">
        <v>1.0972899999999999</v>
      </c>
      <c r="L801" s="10">
        <v>1.6585999999999999</v>
      </c>
      <c r="M801" s="10">
        <v>2.2238000000000002</v>
      </c>
      <c r="N801" s="10">
        <v>1.6934720000000001</v>
      </c>
      <c r="O801" s="10">
        <v>1.35046</v>
      </c>
      <c r="P801" s="10">
        <v>2.04732</v>
      </c>
      <c r="Q801" s="10">
        <v>2.88476</v>
      </c>
      <c r="R801" s="10">
        <v>1.9243999999999999</v>
      </c>
      <c r="S801" s="10">
        <v>1.77346</v>
      </c>
      <c r="T801" s="10">
        <v>2.7521499999999999</v>
      </c>
      <c r="U801" s="10">
        <v>3.7917999999999998</v>
      </c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3:50" x14ac:dyDescent="0.2">
      <c r="C802" s="18">
        <f t="shared" si="25"/>
        <v>798</v>
      </c>
      <c r="D802" t="e">
        <f t="shared" ca="1" si="24"/>
        <v>#NAME?</v>
      </c>
      <c r="I802">
        <v>798</v>
      </c>
      <c r="J802">
        <v>1.2739240506329113</v>
      </c>
      <c r="K802" s="10">
        <v>1.0998600000000001</v>
      </c>
      <c r="L802" s="10">
        <v>1.6623999999999999</v>
      </c>
      <c r="M802" s="10">
        <v>2.2292000000000001</v>
      </c>
      <c r="N802" s="10">
        <v>1.698048</v>
      </c>
      <c r="O802" s="10">
        <v>1.3536400000000002</v>
      </c>
      <c r="P802" s="10">
        <v>2.0518800000000001</v>
      </c>
      <c r="Q802" s="10">
        <v>2.8918400000000002</v>
      </c>
      <c r="R802" s="10">
        <v>1.9296</v>
      </c>
      <c r="S802" s="10">
        <v>1.7776400000000001</v>
      </c>
      <c r="T802" s="10">
        <v>2.7581000000000002</v>
      </c>
      <c r="U802" s="10">
        <v>3.8011999999999997</v>
      </c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3:50" x14ac:dyDescent="0.2">
      <c r="C803" s="18">
        <f t="shared" si="25"/>
        <v>799</v>
      </c>
      <c r="D803" t="e">
        <f t="shared" ca="1" si="24"/>
        <v>#NAME?</v>
      </c>
      <c r="I803">
        <v>799</v>
      </c>
      <c r="J803">
        <v>1.2777215189873417</v>
      </c>
      <c r="K803" s="10">
        <v>1.10243</v>
      </c>
      <c r="L803" s="10">
        <v>1.6661999999999999</v>
      </c>
      <c r="M803" s="10">
        <v>2.2346000000000004</v>
      </c>
      <c r="N803" s="10">
        <v>1.7026240000000001</v>
      </c>
      <c r="O803" s="10">
        <v>1.3568200000000001</v>
      </c>
      <c r="P803" s="10">
        <v>2.0564399999999998</v>
      </c>
      <c r="Q803" s="10">
        <v>2.8989199999999999</v>
      </c>
      <c r="R803" s="10">
        <v>1.9347999999999999</v>
      </c>
      <c r="S803" s="10">
        <v>1.78182</v>
      </c>
      <c r="T803" s="10">
        <v>2.7640500000000001</v>
      </c>
      <c r="U803" s="10">
        <v>3.8106</v>
      </c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3:50" x14ac:dyDescent="0.2">
      <c r="C804" s="18">
        <f t="shared" si="25"/>
        <v>800</v>
      </c>
      <c r="D804" t="e">
        <f t="shared" ca="1" si="24"/>
        <v>#NAME?</v>
      </c>
      <c r="I804">
        <v>800</v>
      </c>
      <c r="J804">
        <v>1.2815189873417721</v>
      </c>
      <c r="K804" s="10">
        <v>1.105</v>
      </c>
      <c r="L804" s="10">
        <v>1.67</v>
      </c>
      <c r="M804" s="10">
        <v>2.2400000000000002</v>
      </c>
      <c r="N804" s="10">
        <v>1.7072000000000001</v>
      </c>
      <c r="O804" s="10">
        <v>1.36</v>
      </c>
      <c r="P804" s="10">
        <v>2.0609999999999999</v>
      </c>
      <c r="Q804" s="10">
        <v>2.9060000000000001</v>
      </c>
      <c r="R804" s="10">
        <v>1.94</v>
      </c>
      <c r="S804" s="10">
        <v>1.786</v>
      </c>
      <c r="T804" s="10">
        <v>2.77</v>
      </c>
      <c r="U804" s="10">
        <v>3.82</v>
      </c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3:50" x14ac:dyDescent="0.2">
      <c r="C805" s="18">
        <f t="shared" si="25"/>
        <v>801</v>
      </c>
      <c r="D805" t="e">
        <f t="shared" ca="1" si="24"/>
        <v>#NAME?</v>
      </c>
      <c r="I805">
        <v>801</v>
      </c>
      <c r="J805">
        <v>1.2853164556962025</v>
      </c>
      <c r="K805" s="10">
        <v>1.1079300000000001</v>
      </c>
      <c r="L805" s="10">
        <v>1.6746999999999999</v>
      </c>
      <c r="M805" s="10">
        <v>2.2465000000000002</v>
      </c>
      <c r="N805" s="10">
        <v>1.7121280000000001</v>
      </c>
      <c r="O805" s="10">
        <v>1.3636200000000001</v>
      </c>
      <c r="P805" s="10">
        <v>2.06562</v>
      </c>
      <c r="Q805" s="10">
        <v>2.9142300000000003</v>
      </c>
      <c r="R805" s="10">
        <v>1.9456</v>
      </c>
      <c r="S805" s="10">
        <v>1.7907500000000001</v>
      </c>
      <c r="T805" s="10">
        <v>2.7770000000000001</v>
      </c>
      <c r="U805" s="10">
        <v>3.8306</v>
      </c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3:50" x14ac:dyDescent="0.2">
      <c r="C806" s="18">
        <f t="shared" si="25"/>
        <v>802</v>
      </c>
      <c r="D806" t="e">
        <f t="shared" ca="1" si="24"/>
        <v>#NAME?</v>
      </c>
      <c r="I806">
        <v>802</v>
      </c>
      <c r="J806">
        <v>1.2891139240506329</v>
      </c>
      <c r="K806" s="10">
        <v>1.11086</v>
      </c>
      <c r="L806" s="10">
        <v>1.6794</v>
      </c>
      <c r="M806" s="10">
        <v>2.2530000000000001</v>
      </c>
      <c r="N806" s="10">
        <v>1.7170560000000001</v>
      </c>
      <c r="O806" s="10">
        <v>1.36724</v>
      </c>
      <c r="P806" s="10">
        <v>2.0702400000000001</v>
      </c>
      <c r="Q806" s="10">
        <v>2.9224600000000001</v>
      </c>
      <c r="R806" s="10">
        <v>1.9512</v>
      </c>
      <c r="S806" s="10">
        <v>1.7955000000000001</v>
      </c>
      <c r="T806" s="10">
        <v>2.7839999999999998</v>
      </c>
      <c r="U806" s="10">
        <v>3.8411999999999997</v>
      </c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3:50" x14ac:dyDescent="0.2">
      <c r="C807" s="18">
        <f t="shared" si="25"/>
        <v>803</v>
      </c>
      <c r="D807" t="e">
        <f t="shared" ca="1" si="24"/>
        <v>#NAME?</v>
      </c>
      <c r="I807">
        <v>803</v>
      </c>
      <c r="J807">
        <v>1.2929113924050633</v>
      </c>
      <c r="K807" s="10">
        <v>1.1137900000000001</v>
      </c>
      <c r="L807" s="10">
        <v>1.6840999999999999</v>
      </c>
      <c r="M807" s="10">
        <v>2.2595000000000001</v>
      </c>
      <c r="N807" s="10">
        <v>1.721984</v>
      </c>
      <c r="O807" s="10">
        <v>1.3708600000000002</v>
      </c>
      <c r="P807" s="10">
        <v>2.0748600000000001</v>
      </c>
      <c r="Q807" s="10">
        <v>2.9306900000000002</v>
      </c>
      <c r="R807" s="10">
        <v>1.9567999999999999</v>
      </c>
      <c r="S807" s="10">
        <v>1.8002500000000001</v>
      </c>
      <c r="T807" s="10">
        <v>2.7909999999999999</v>
      </c>
      <c r="U807" s="10">
        <v>3.8517999999999999</v>
      </c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3:50" x14ac:dyDescent="0.2">
      <c r="C808" s="18">
        <f t="shared" si="25"/>
        <v>804</v>
      </c>
      <c r="D808" t="e">
        <f t="shared" ca="1" si="24"/>
        <v>#NAME?</v>
      </c>
      <c r="I808">
        <v>804</v>
      </c>
      <c r="J808">
        <v>1.2967088607594937</v>
      </c>
      <c r="K808" s="10">
        <v>1.1167199999999999</v>
      </c>
      <c r="L808" s="10">
        <v>1.6887999999999999</v>
      </c>
      <c r="M808" s="10">
        <v>2.266</v>
      </c>
      <c r="N808" s="10">
        <v>1.726912</v>
      </c>
      <c r="O808" s="10">
        <v>1.3744800000000001</v>
      </c>
      <c r="P808" s="10">
        <v>2.0794799999999998</v>
      </c>
      <c r="Q808" s="10">
        <v>2.93892</v>
      </c>
      <c r="R808" s="10">
        <v>1.9623999999999999</v>
      </c>
      <c r="S808" s="10">
        <v>1.8049999999999999</v>
      </c>
      <c r="T808" s="10">
        <v>2.798</v>
      </c>
      <c r="U808" s="10">
        <v>3.8624000000000001</v>
      </c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3:50" x14ac:dyDescent="0.2">
      <c r="C809" s="18">
        <f t="shared" si="25"/>
        <v>805</v>
      </c>
      <c r="D809" t="e">
        <f t="shared" ca="1" si="24"/>
        <v>#NAME?</v>
      </c>
      <c r="I809">
        <v>805</v>
      </c>
      <c r="J809">
        <v>1.3005063291139241</v>
      </c>
      <c r="K809" s="10">
        <v>1.11965</v>
      </c>
      <c r="L809" s="10">
        <v>1.6935</v>
      </c>
      <c r="M809" s="10">
        <v>2.2725000000000004</v>
      </c>
      <c r="N809" s="10">
        <v>1.73184</v>
      </c>
      <c r="O809" s="10">
        <v>1.3781000000000001</v>
      </c>
      <c r="P809" s="10">
        <v>2.0840999999999998</v>
      </c>
      <c r="Q809" s="10">
        <v>2.9471500000000002</v>
      </c>
      <c r="R809" s="10">
        <v>1.968</v>
      </c>
      <c r="S809" s="10">
        <v>1.80975</v>
      </c>
      <c r="T809" s="10">
        <v>2.8050000000000002</v>
      </c>
      <c r="U809" s="10">
        <v>3.8729999999999998</v>
      </c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3:50" x14ac:dyDescent="0.2">
      <c r="C810" s="18">
        <f t="shared" si="25"/>
        <v>806</v>
      </c>
      <c r="D810" t="e">
        <f t="shared" ca="1" si="24"/>
        <v>#NAME?</v>
      </c>
      <c r="I810">
        <v>806</v>
      </c>
      <c r="J810">
        <v>1.3043037974683545</v>
      </c>
      <c r="K810" s="10">
        <v>1.1225799999999999</v>
      </c>
      <c r="L810" s="10">
        <v>1.6981999999999999</v>
      </c>
      <c r="M810" s="10">
        <v>2.2790000000000004</v>
      </c>
      <c r="N810" s="10">
        <v>1.7367680000000001</v>
      </c>
      <c r="O810" s="10">
        <v>1.3817200000000001</v>
      </c>
      <c r="P810" s="10">
        <v>2.0887199999999999</v>
      </c>
      <c r="Q810" s="10">
        <v>2.9553800000000003</v>
      </c>
      <c r="R810" s="10">
        <v>1.9736</v>
      </c>
      <c r="S810" s="10">
        <v>1.8145</v>
      </c>
      <c r="T810" s="10">
        <v>2.8119999999999998</v>
      </c>
      <c r="U810" s="10">
        <v>3.8835999999999999</v>
      </c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3:50" x14ac:dyDescent="0.2">
      <c r="C811" s="18">
        <f t="shared" si="25"/>
        <v>807</v>
      </c>
      <c r="D811" t="e">
        <f t="shared" ca="1" si="24"/>
        <v>#NAME?</v>
      </c>
      <c r="I811">
        <v>807</v>
      </c>
      <c r="J811">
        <v>1.3081012658227849</v>
      </c>
      <c r="K811" s="10">
        <v>1.12551</v>
      </c>
      <c r="L811" s="10">
        <v>1.7028999999999999</v>
      </c>
      <c r="M811" s="10">
        <v>2.2855000000000003</v>
      </c>
      <c r="N811" s="10">
        <v>1.7416960000000001</v>
      </c>
      <c r="O811" s="10">
        <v>1.38534</v>
      </c>
      <c r="P811" s="10">
        <v>2.09334</v>
      </c>
      <c r="Q811" s="10">
        <v>2.9636100000000001</v>
      </c>
      <c r="R811" s="10">
        <v>1.9791999999999998</v>
      </c>
      <c r="S811" s="10">
        <v>1.81925</v>
      </c>
      <c r="T811" s="10">
        <v>2.819</v>
      </c>
      <c r="U811" s="10">
        <v>3.8941999999999997</v>
      </c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3:50" x14ac:dyDescent="0.2">
      <c r="C812" s="18">
        <f t="shared" si="25"/>
        <v>808</v>
      </c>
      <c r="D812" t="e">
        <f t="shared" ca="1" si="24"/>
        <v>#NAME?</v>
      </c>
      <c r="I812">
        <v>808</v>
      </c>
      <c r="J812">
        <v>1.311898734177215</v>
      </c>
      <c r="K812" s="10">
        <v>1.1284399999999999</v>
      </c>
      <c r="L812" s="10">
        <v>1.7076</v>
      </c>
      <c r="M812" s="10">
        <v>2.2920000000000003</v>
      </c>
      <c r="N812" s="10">
        <v>1.746624</v>
      </c>
      <c r="O812" s="10">
        <v>1.3889600000000002</v>
      </c>
      <c r="P812" s="10">
        <v>2.09796</v>
      </c>
      <c r="Q812" s="10">
        <v>2.9718400000000003</v>
      </c>
      <c r="R812" s="10">
        <v>1.9847999999999999</v>
      </c>
      <c r="S812" s="10">
        <v>1.8240000000000001</v>
      </c>
      <c r="T812" s="10">
        <v>2.8260000000000001</v>
      </c>
      <c r="U812" s="10">
        <v>3.9047999999999998</v>
      </c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3:50" x14ac:dyDescent="0.2">
      <c r="C813" s="18">
        <f t="shared" si="25"/>
        <v>809</v>
      </c>
      <c r="D813" t="e">
        <f t="shared" ca="1" si="24"/>
        <v>#NAME?</v>
      </c>
      <c r="I813">
        <v>809</v>
      </c>
      <c r="J813">
        <v>1.3156962025316454</v>
      </c>
      <c r="K813" s="10">
        <v>1.13137</v>
      </c>
      <c r="L813" s="10">
        <v>1.7122999999999999</v>
      </c>
      <c r="M813" s="10">
        <v>2.2985000000000002</v>
      </c>
      <c r="N813" s="10">
        <v>1.751552</v>
      </c>
      <c r="O813" s="10">
        <v>1.3925800000000002</v>
      </c>
      <c r="P813" s="10">
        <v>2.1025800000000001</v>
      </c>
      <c r="Q813" s="10">
        <v>2.98007</v>
      </c>
      <c r="R813" s="10">
        <v>1.9903999999999999</v>
      </c>
      <c r="S813" s="10">
        <v>1.8287500000000001</v>
      </c>
      <c r="T813" s="10">
        <v>2.8330000000000002</v>
      </c>
      <c r="U813" s="10">
        <v>3.9154</v>
      </c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3:50" x14ac:dyDescent="0.2">
      <c r="C814" s="18">
        <f t="shared" si="25"/>
        <v>810</v>
      </c>
      <c r="D814" t="e">
        <f t="shared" ca="1" si="24"/>
        <v>#NAME?</v>
      </c>
      <c r="I814">
        <v>810</v>
      </c>
      <c r="J814">
        <v>1.3194936708860758</v>
      </c>
      <c r="K814" s="10">
        <v>1.1343000000000001</v>
      </c>
      <c r="L814" s="10">
        <v>1.7169999999999999</v>
      </c>
      <c r="M814" s="10">
        <v>2.3050000000000002</v>
      </c>
      <c r="N814" s="10">
        <v>1.75648</v>
      </c>
      <c r="O814" s="10">
        <v>1.3962000000000001</v>
      </c>
      <c r="P814" s="10">
        <v>2.1071999999999997</v>
      </c>
      <c r="Q814" s="10">
        <v>2.9883000000000002</v>
      </c>
      <c r="R814" s="10">
        <v>1.996</v>
      </c>
      <c r="S814" s="10">
        <v>1.8335000000000001</v>
      </c>
      <c r="T814" s="10">
        <v>2.84</v>
      </c>
      <c r="U814" s="10">
        <v>3.9259999999999997</v>
      </c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3:50" x14ac:dyDescent="0.2">
      <c r="C815" s="18">
        <f t="shared" si="25"/>
        <v>811</v>
      </c>
      <c r="D815" t="e">
        <f t="shared" ca="1" si="24"/>
        <v>#NAME?</v>
      </c>
      <c r="I815">
        <v>811</v>
      </c>
      <c r="J815">
        <v>1.3232911392405062</v>
      </c>
      <c r="K815" s="10">
        <v>1.13723</v>
      </c>
      <c r="L815" s="10">
        <v>1.7217</v>
      </c>
      <c r="M815" s="10">
        <v>2.3115000000000001</v>
      </c>
      <c r="N815" s="10">
        <v>1.7614080000000001</v>
      </c>
      <c r="O815" s="10">
        <v>1.3998200000000001</v>
      </c>
      <c r="P815" s="10">
        <v>2.1118199999999998</v>
      </c>
      <c r="Q815" s="10">
        <v>2.9965299999999999</v>
      </c>
      <c r="R815" s="10">
        <v>2.0015999999999998</v>
      </c>
      <c r="S815" s="10">
        <v>1.8382499999999999</v>
      </c>
      <c r="T815" s="10">
        <v>2.847</v>
      </c>
      <c r="U815" s="10">
        <v>3.9365999999999999</v>
      </c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3:50" x14ac:dyDescent="0.2">
      <c r="C816" s="18">
        <f t="shared" si="25"/>
        <v>812</v>
      </c>
      <c r="D816" t="e">
        <f t="shared" ca="1" si="24"/>
        <v>#NAME?</v>
      </c>
      <c r="I816">
        <v>812</v>
      </c>
      <c r="J816">
        <v>1.3270886075949366</v>
      </c>
      <c r="K816" s="10">
        <v>1.1401600000000001</v>
      </c>
      <c r="L816" s="10">
        <v>1.7263999999999999</v>
      </c>
      <c r="M816" s="10">
        <v>2.3180000000000001</v>
      </c>
      <c r="N816" s="10">
        <v>1.7663360000000001</v>
      </c>
      <c r="O816" s="10">
        <v>1.40344</v>
      </c>
      <c r="P816" s="10">
        <v>2.1164399999999999</v>
      </c>
      <c r="Q816" s="10">
        <v>3.0047600000000001</v>
      </c>
      <c r="R816" s="10">
        <v>2.0072000000000001</v>
      </c>
      <c r="S816" s="10">
        <v>1.843</v>
      </c>
      <c r="T816" s="10">
        <v>2.8540000000000001</v>
      </c>
      <c r="U816" s="10">
        <v>3.9472</v>
      </c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3:50" x14ac:dyDescent="0.2">
      <c r="C817" s="18">
        <f t="shared" si="25"/>
        <v>813</v>
      </c>
      <c r="D817" t="e">
        <f t="shared" ca="1" si="24"/>
        <v>#NAME?</v>
      </c>
      <c r="I817">
        <v>813</v>
      </c>
      <c r="J817">
        <v>1.330886075949367</v>
      </c>
      <c r="K817" s="10">
        <v>1.1430899999999999</v>
      </c>
      <c r="L817" s="10">
        <v>1.7310999999999999</v>
      </c>
      <c r="M817" s="10">
        <v>2.3245</v>
      </c>
      <c r="N817" s="10">
        <v>1.7712640000000002</v>
      </c>
      <c r="O817" s="10">
        <v>1.40706</v>
      </c>
      <c r="P817" s="10">
        <v>2.1210599999999999</v>
      </c>
      <c r="Q817" s="10">
        <v>3.0129900000000003</v>
      </c>
      <c r="R817" s="10">
        <v>2.0127999999999999</v>
      </c>
      <c r="S817" s="10">
        <v>1.84775</v>
      </c>
      <c r="T817" s="10">
        <v>2.8610000000000002</v>
      </c>
      <c r="U817" s="10">
        <v>3.9577999999999998</v>
      </c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3:50" x14ac:dyDescent="0.2">
      <c r="C818" s="18">
        <f t="shared" si="25"/>
        <v>814</v>
      </c>
      <c r="D818" t="e">
        <f t="shared" ca="1" si="24"/>
        <v>#NAME?</v>
      </c>
      <c r="I818">
        <v>814</v>
      </c>
      <c r="J818">
        <v>1.3346835443037974</v>
      </c>
      <c r="K818" s="10">
        <v>1.14602</v>
      </c>
      <c r="L818" s="10">
        <v>1.7358</v>
      </c>
      <c r="M818" s="10">
        <v>2.3310000000000004</v>
      </c>
      <c r="N818" s="10">
        <v>1.776192</v>
      </c>
      <c r="O818" s="10">
        <v>1.4106800000000002</v>
      </c>
      <c r="P818" s="10">
        <v>2.12568</v>
      </c>
      <c r="Q818" s="10">
        <v>3.02122</v>
      </c>
      <c r="R818" s="10">
        <v>2.0183999999999997</v>
      </c>
      <c r="S818" s="10">
        <v>1.8525</v>
      </c>
      <c r="T818" s="10">
        <v>2.8679999999999999</v>
      </c>
      <c r="U818" s="10">
        <v>3.9683999999999999</v>
      </c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3:50" x14ac:dyDescent="0.2">
      <c r="C819" s="18">
        <f t="shared" si="25"/>
        <v>815</v>
      </c>
      <c r="D819" t="e">
        <f t="shared" ca="1" si="24"/>
        <v>#NAME?</v>
      </c>
      <c r="I819">
        <v>815</v>
      </c>
      <c r="J819">
        <v>1.3384810126582278</v>
      </c>
      <c r="K819" s="10">
        <v>1.1489499999999999</v>
      </c>
      <c r="L819" s="10">
        <v>1.7404999999999999</v>
      </c>
      <c r="M819" s="10">
        <v>2.3375000000000004</v>
      </c>
      <c r="N819" s="10">
        <v>1.78112</v>
      </c>
      <c r="O819" s="10">
        <v>1.4143000000000001</v>
      </c>
      <c r="P819" s="10">
        <v>2.1303000000000001</v>
      </c>
      <c r="Q819" s="10">
        <v>3.0294500000000002</v>
      </c>
      <c r="R819" s="10">
        <v>2.024</v>
      </c>
      <c r="S819" s="10">
        <v>1.8572500000000001</v>
      </c>
      <c r="T819" s="10">
        <v>2.875</v>
      </c>
      <c r="U819" s="10">
        <v>3.9789999999999996</v>
      </c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3:50" x14ac:dyDescent="0.2">
      <c r="C820" s="18">
        <f t="shared" si="25"/>
        <v>816</v>
      </c>
      <c r="D820" t="e">
        <f t="shared" ca="1" si="24"/>
        <v>#NAME?</v>
      </c>
      <c r="I820">
        <v>816</v>
      </c>
      <c r="J820">
        <v>1.3422784810126582</v>
      </c>
      <c r="K820" s="10">
        <v>1.15188</v>
      </c>
      <c r="L820" s="10">
        <v>1.7451999999999999</v>
      </c>
      <c r="M820" s="10">
        <v>2.3440000000000003</v>
      </c>
      <c r="N820" s="10">
        <v>1.7860480000000001</v>
      </c>
      <c r="O820" s="10">
        <v>1.4179200000000001</v>
      </c>
      <c r="P820" s="10">
        <v>2.1349200000000002</v>
      </c>
      <c r="Q820" s="10">
        <v>3.0376799999999999</v>
      </c>
      <c r="R820" s="10">
        <v>2.0295999999999998</v>
      </c>
      <c r="S820" s="10">
        <v>1.8620000000000001</v>
      </c>
      <c r="T820" s="10">
        <v>2.8820000000000001</v>
      </c>
      <c r="U820" s="10">
        <v>3.9895999999999998</v>
      </c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3:50" x14ac:dyDescent="0.2">
      <c r="C821" s="18">
        <f t="shared" si="25"/>
        <v>817</v>
      </c>
      <c r="D821" t="e">
        <f t="shared" ca="1" si="24"/>
        <v>#NAME?</v>
      </c>
      <c r="I821">
        <v>817</v>
      </c>
      <c r="J821">
        <v>1.3460759493670886</v>
      </c>
      <c r="K821" s="10">
        <v>1.1548099999999999</v>
      </c>
      <c r="L821" s="10">
        <v>1.7499</v>
      </c>
      <c r="M821" s="10">
        <v>2.3505000000000003</v>
      </c>
      <c r="N821" s="10">
        <v>1.7909760000000001</v>
      </c>
      <c r="O821" s="10">
        <v>1.42154</v>
      </c>
      <c r="P821" s="10">
        <v>2.1395399999999998</v>
      </c>
      <c r="Q821" s="10">
        <v>3.0459100000000001</v>
      </c>
      <c r="R821" s="10">
        <v>2.0352000000000001</v>
      </c>
      <c r="S821" s="10">
        <v>1.8667500000000001</v>
      </c>
      <c r="T821" s="10">
        <v>2.8890000000000002</v>
      </c>
      <c r="U821" s="10">
        <v>4.0001999999999995</v>
      </c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3:50" x14ac:dyDescent="0.2">
      <c r="C822" s="18">
        <f t="shared" si="25"/>
        <v>818</v>
      </c>
      <c r="D822" t="e">
        <f t="shared" ca="1" si="24"/>
        <v>#NAME?</v>
      </c>
      <c r="I822">
        <v>818</v>
      </c>
      <c r="J822">
        <v>1.349873417721519</v>
      </c>
      <c r="K822" s="10">
        <v>1.15774</v>
      </c>
      <c r="L822" s="10">
        <v>1.7545999999999999</v>
      </c>
      <c r="M822" s="10">
        <v>2.3570000000000002</v>
      </c>
      <c r="N822" s="10">
        <v>1.7959040000000002</v>
      </c>
      <c r="O822" s="10">
        <v>1.42516</v>
      </c>
      <c r="P822" s="10">
        <v>2.1441599999999998</v>
      </c>
      <c r="Q822" s="10">
        <v>3.0541400000000003</v>
      </c>
      <c r="R822" s="10">
        <v>2.0407999999999999</v>
      </c>
      <c r="S822" s="10">
        <v>1.8714999999999999</v>
      </c>
      <c r="T822" s="10">
        <v>2.8959999999999999</v>
      </c>
      <c r="U822" s="10">
        <v>4.0107999999999997</v>
      </c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3:50" x14ac:dyDescent="0.2">
      <c r="C823" s="18">
        <f t="shared" si="25"/>
        <v>819</v>
      </c>
      <c r="D823" t="e">
        <f t="shared" ca="1" si="24"/>
        <v>#NAME?</v>
      </c>
      <c r="I823">
        <v>819</v>
      </c>
      <c r="J823">
        <v>1.3536708860759492</v>
      </c>
      <c r="K823" s="10">
        <v>1.1606699999999999</v>
      </c>
      <c r="L823" s="10">
        <v>1.7592999999999999</v>
      </c>
      <c r="M823" s="10">
        <v>2.3635000000000002</v>
      </c>
      <c r="N823" s="10">
        <v>1.800832</v>
      </c>
      <c r="O823" s="10">
        <v>1.4287800000000002</v>
      </c>
      <c r="P823" s="10">
        <v>2.1487799999999999</v>
      </c>
      <c r="Q823" s="10">
        <v>3.06237</v>
      </c>
      <c r="R823" s="10">
        <v>2.0463999999999998</v>
      </c>
      <c r="S823" s="10">
        <v>1.87625</v>
      </c>
      <c r="T823" s="10">
        <v>2.903</v>
      </c>
      <c r="U823" s="10">
        <v>4.0213999999999999</v>
      </c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3:50" x14ac:dyDescent="0.2">
      <c r="C824" s="18">
        <f t="shared" si="25"/>
        <v>820</v>
      </c>
      <c r="D824" t="e">
        <f t="shared" ca="1" si="24"/>
        <v>#NAME?</v>
      </c>
      <c r="I824">
        <v>820</v>
      </c>
      <c r="J824">
        <v>1.3574683544303796</v>
      </c>
      <c r="K824" s="10">
        <v>1.1636</v>
      </c>
      <c r="L824" s="10">
        <v>1.764</v>
      </c>
      <c r="M824" s="10">
        <v>2.37</v>
      </c>
      <c r="N824" s="10">
        <v>1.80576</v>
      </c>
      <c r="O824" s="10">
        <v>1.4324000000000001</v>
      </c>
      <c r="P824" s="10">
        <v>2.1534</v>
      </c>
      <c r="Q824" s="10">
        <v>3.0706000000000002</v>
      </c>
      <c r="R824" s="10">
        <v>2.052</v>
      </c>
      <c r="S824" s="10">
        <v>1.881</v>
      </c>
      <c r="T824" s="10">
        <v>2.91</v>
      </c>
      <c r="U824" s="10">
        <v>4.032</v>
      </c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3:50" x14ac:dyDescent="0.2">
      <c r="C825" s="18">
        <f t="shared" si="25"/>
        <v>821</v>
      </c>
      <c r="D825" t="e">
        <f t="shared" ca="1" si="24"/>
        <v>#NAME?</v>
      </c>
      <c r="I825">
        <v>821</v>
      </c>
      <c r="J825">
        <v>1.36126582278481</v>
      </c>
      <c r="K825" s="10">
        <v>1.1665300000000001</v>
      </c>
      <c r="L825" s="10">
        <v>1.7686999999999999</v>
      </c>
      <c r="M825" s="10">
        <v>2.3765000000000001</v>
      </c>
      <c r="N825" s="10">
        <v>1.8106880000000001</v>
      </c>
      <c r="O825" s="10">
        <v>1.4360200000000001</v>
      </c>
      <c r="P825" s="10">
        <v>2.15802</v>
      </c>
      <c r="Q825" s="10">
        <v>3.07883</v>
      </c>
      <c r="R825" s="10">
        <v>2.0575999999999999</v>
      </c>
      <c r="S825" s="10">
        <v>1.88575</v>
      </c>
      <c r="T825" s="10">
        <v>2.9170000000000003</v>
      </c>
      <c r="U825" s="10">
        <v>4.0426000000000002</v>
      </c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3:50" x14ac:dyDescent="0.2">
      <c r="C826" s="18">
        <f t="shared" si="25"/>
        <v>822</v>
      </c>
      <c r="D826" t="e">
        <f t="shared" ca="1" si="24"/>
        <v>#NAME?</v>
      </c>
      <c r="I826">
        <v>822</v>
      </c>
      <c r="J826">
        <v>1.3650632911392404</v>
      </c>
      <c r="K826" s="10">
        <v>1.1694599999999999</v>
      </c>
      <c r="L826" s="10">
        <v>1.7733999999999999</v>
      </c>
      <c r="M826" s="10">
        <v>2.383</v>
      </c>
      <c r="N826" s="10">
        <v>1.8156160000000001</v>
      </c>
      <c r="O826" s="10">
        <v>1.43964</v>
      </c>
      <c r="P826" s="10">
        <v>2.1626400000000001</v>
      </c>
      <c r="Q826" s="10">
        <v>3.0870600000000001</v>
      </c>
      <c r="R826" s="10">
        <v>2.0632000000000001</v>
      </c>
      <c r="S826" s="10">
        <v>1.8905000000000001</v>
      </c>
      <c r="T826" s="10">
        <v>2.9239999999999999</v>
      </c>
      <c r="U826" s="10">
        <v>4.0531999999999995</v>
      </c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3:50" x14ac:dyDescent="0.2">
      <c r="C827" s="18">
        <f t="shared" si="25"/>
        <v>823</v>
      </c>
      <c r="D827" t="e">
        <f t="shared" ca="1" si="24"/>
        <v>#NAME?</v>
      </c>
      <c r="I827">
        <v>823</v>
      </c>
      <c r="J827">
        <v>1.3688607594936708</v>
      </c>
      <c r="K827" s="10">
        <v>1.17239</v>
      </c>
      <c r="L827" s="10">
        <v>1.7781</v>
      </c>
      <c r="M827" s="10">
        <v>2.3895000000000004</v>
      </c>
      <c r="N827" s="10">
        <v>1.8205440000000002</v>
      </c>
      <c r="O827" s="10">
        <v>1.44326</v>
      </c>
      <c r="P827" s="10">
        <v>2.1672600000000002</v>
      </c>
      <c r="Q827" s="10">
        <v>3.0952900000000003</v>
      </c>
      <c r="R827" s="10">
        <v>2.0688</v>
      </c>
      <c r="S827" s="10">
        <v>1.8952500000000001</v>
      </c>
      <c r="T827" s="10">
        <v>2.931</v>
      </c>
      <c r="U827" s="10">
        <v>4.0637999999999996</v>
      </c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3:50" x14ac:dyDescent="0.2">
      <c r="C828" s="18">
        <f t="shared" si="25"/>
        <v>824</v>
      </c>
      <c r="D828" t="e">
        <f t="shared" ca="1" si="24"/>
        <v>#NAME?</v>
      </c>
      <c r="I828">
        <v>824</v>
      </c>
      <c r="J828">
        <v>1.3726582278481012</v>
      </c>
      <c r="K828" s="10">
        <v>1.1753199999999999</v>
      </c>
      <c r="L828" s="10">
        <v>1.7827999999999999</v>
      </c>
      <c r="M828" s="10">
        <v>2.3960000000000004</v>
      </c>
      <c r="N828" s="10">
        <v>1.825472</v>
      </c>
      <c r="O828" s="10">
        <v>1.4468800000000002</v>
      </c>
      <c r="P828" s="10">
        <v>2.1718799999999998</v>
      </c>
      <c r="Q828" s="10">
        <v>3.1035200000000001</v>
      </c>
      <c r="R828" s="10">
        <v>2.0743999999999998</v>
      </c>
      <c r="S828" s="10">
        <v>1.9000000000000001</v>
      </c>
      <c r="T828" s="10">
        <v>2.9380000000000002</v>
      </c>
      <c r="U828" s="10">
        <v>4.0743999999999998</v>
      </c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3:50" x14ac:dyDescent="0.2">
      <c r="C829" s="18">
        <f t="shared" si="25"/>
        <v>825</v>
      </c>
      <c r="D829" t="e">
        <f t="shared" ca="1" si="24"/>
        <v>#NAME?</v>
      </c>
      <c r="I829">
        <v>825</v>
      </c>
      <c r="J829">
        <v>1.3764556962025316</v>
      </c>
      <c r="K829" s="10">
        <v>1.17825</v>
      </c>
      <c r="L829" s="10">
        <v>1.7875000000000001</v>
      </c>
      <c r="M829" s="10">
        <v>2.4025000000000003</v>
      </c>
      <c r="N829" s="10">
        <v>1.8304</v>
      </c>
      <c r="O829" s="10">
        <v>1.4505000000000001</v>
      </c>
      <c r="P829" s="10">
        <v>2.1764999999999999</v>
      </c>
      <c r="Q829" s="10">
        <v>3.1117500000000002</v>
      </c>
      <c r="R829" s="10">
        <v>2.08</v>
      </c>
      <c r="S829" s="10">
        <v>1.9047499999999999</v>
      </c>
      <c r="T829" s="10">
        <v>2.9450000000000003</v>
      </c>
      <c r="U829" s="10">
        <v>4.085</v>
      </c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3:50" x14ac:dyDescent="0.2">
      <c r="C830" s="18">
        <f t="shared" si="25"/>
        <v>826</v>
      </c>
      <c r="D830" t="e">
        <f t="shared" ca="1" si="24"/>
        <v>#NAME?</v>
      </c>
      <c r="I830">
        <v>826</v>
      </c>
      <c r="J830">
        <v>1.380253164556962</v>
      </c>
      <c r="K830" s="10">
        <v>1.1811799999999999</v>
      </c>
      <c r="L830" s="10">
        <v>1.7922</v>
      </c>
      <c r="M830" s="10">
        <v>2.4090000000000003</v>
      </c>
      <c r="N830" s="10">
        <v>1.8353280000000001</v>
      </c>
      <c r="O830" s="10">
        <v>1.4541200000000001</v>
      </c>
      <c r="P830" s="10">
        <v>2.1811199999999999</v>
      </c>
      <c r="Q830" s="10">
        <v>3.11998</v>
      </c>
      <c r="R830" s="10">
        <v>2.0855999999999999</v>
      </c>
      <c r="S830" s="10">
        <v>1.9095</v>
      </c>
      <c r="T830" s="10">
        <v>2.952</v>
      </c>
      <c r="U830" s="10">
        <v>4.0956000000000001</v>
      </c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3:50" x14ac:dyDescent="0.2">
      <c r="C831" s="18">
        <f t="shared" si="25"/>
        <v>827</v>
      </c>
      <c r="D831" t="e">
        <f t="shared" ca="1" si="24"/>
        <v>#NAME?</v>
      </c>
      <c r="I831">
        <v>827</v>
      </c>
      <c r="J831">
        <v>1.3840506329113924</v>
      </c>
      <c r="K831" s="10">
        <v>1.18411</v>
      </c>
      <c r="L831" s="10">
        <v>1.7968999999999999</v>
      </c>
      <c r="M831" s="10">
        <v>2.4155000000000002</v>
      </c>
      <c r="N831" s="10">
        <v>1.8402560000000001</v>
      </c>
      <c r="O831" s="10">
        <v>1.45774</v>
      </c>
      <c r="P831" s="10">
        <v>2.18574</v>
      </c>
      <c r="Q831" s="10">
        <v>3.1282100000000002</v>
      </c>
      <c r="R831" s="10">
        <v>2.0912000000000002</v>
      </c>
      <c r="S831" s="10">
        <v>1.91425</v>
      </c>
      <c r="T831" s="10">
        <v>2.9590000000000001</v>
      </c>
      <c r="U831" s="10">
        <v>4.1062000000000003</v>
      </c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3:50" x14ac:dyDescent="0.2">
      <c r="C832" s="18">
        <f t="shared" si="25"/>
        <v>828</v>
      </c>
      <c r="D832" t="e">
        <f t="shared" ca="1" si="24"/>
        <v>#NAME?</v>
      </c>
      <c r="I832">
        <v>828</v>
      </c>
      <c r="J832">
        <v>1.3878481012658228</v>
      </c>
      <c r="K832" s="10">
        <v>1.1870399999999999</v>
      </c>
      <c r="L832" s="10">
        <v>1.8016000000000001</v>
      </c>
      <c r="M832" s="10">
        <v>2.4220000000000002</v>
      </c>
      <c r="N832" s="10">
        <v>1.8451840000000002</v>
      </c>
      <c r="O832" s="10">
        <v>1.46136</v>
      </c>
      <c r="P832" s="10">
        <v>2.1903600000000001</v>
      </c>
      <c r="Q832" s="10">
        <v>3.1364400000000003</v>
      </c>
      <c r="R832" s="10">
        <v>2.0968</v>
      </c>
      <c r="S832" s="10">
        <v>1.919</v>
      </c>
      <c r="T832" s="10">
        <v>2.9660000000000002</v>
      </c>
      <c r="U832" s="10">
        <v>4.1167999999999996</v>
      </c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3:50" x14ac:dyDescent="0.2">
      <c r="C833" s="18">
        <f t="shared" si="25"/>
        <v>829</v>
      </c>
      <c r="D833" t="e">
        <f t="shared" ca="1" si="24"/>
        <v>#NAME?</v>
      </c>
      <c r="I833">
        <v>829</v>
      </c>
      <c r="J833">
        <v>1.3916455696202532</v>
      </c>
      <c r="K833" s="10">
        <v>1.18997</v>
      </c>
      <c r="L833" s="10">
        <v>1.8063</v>
      </c>
      <c r="M833" s="10">
        <v>2.4285000000000001</v>
      </c>
      <c r="N833" s="10">
        <v>1.850112</v>
      </c>
      <c r="O833" s="10">
        <v>1.4649800000000002</v>
      </c>
      <c r="P833" s="10">
        <v>2.1949800000000002</v>
      </c>
      <c r="Q833" s="10">
        <v>3.1446700000000001</v>
      </c>
      <c r="R833" s="10">
        <v>2.1023999999999998</v>
      </c>
      <c r="S833" s="10">
        <v>1.9237500000000001</v>
      </c>
      <c r="T833" s="10">
        <v>2.9729999999999999</v>
      </c>
      <c r="U833" s="10">
        <v>4.1273999999999997</v>
      </c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3:50" x14ac:dyDescent="0.2">
      <c r="C834" s="18">
        <f t="shared" si="25"/>
        <v>830</v>
      </c>
      <c r="D834" t="e">
        <f t="shared" ca="1" si="24"/>
        <v>#NAME?</v>
      </c>
      <c r="I834">
        <v>830</v>
      </c>
      <c r="J834">
        <v>1.3954430379746836</v>
      </c>
      <c r="K834" s="10">
        <v>1.1928999999999998</v>
      </c>
      <c r="L834" s="10">
        <v>1.8109999999999999</v>
      </c>
      <c r="M834" s="10">
        <v>2.4350000000000001</v>
      </c>
      <c r="N834" s="10">
        <v>1.85504</v>
      </c>
      <c r="O834" s="10">
        <v>1.4686000000000001</v>
      </c>
      <c r="P834" s="10">
        <v>2.1996000000000002</v>
      </c>
      <c r="Q834" s="10">
        <v>3.1529000000000003</v>
      </c>
      <c r="R834" s="10">
        <v>2.1080000000000001</v>
      </c>
      <c r="S834" s="10">
        <v>1.9285000000000001</v>
      </c>
      <c r="T834" s="10">
        <v>2.98</v>
      </c>
      <c r="U834" s="10">
        <v>4.1379999999999999</v>
      </c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3:50" x14ac:dyDescent="0.2">
      <c r="C835" s="18">
        <f t="shared" si="25"/>
        <v>831</v>
      </c>
      <c r="D835" t="e">
        <f t="shared" ca="1" si="24"/>
        <v>#NAME?</v>
      </c>
      <c r="I835">
        <v>831</v>
      </c>
      <c r="J835">
        <v>1.3992405063291138</v>
      </c>
      <c r="K835" s="10">
        <v>1.1958299999999999</v>
      </c>
      <c r="L835" s="10">
        <v>1.8157000000000001</v>
      </c>
      <c r="M835" s="10">
        <v>2.4415</v>
      </c>
      <c r="N835" s="10">
        <v>1.8599680000000001</v>
      </c>
      <c r="O835" s="10">
        <v>1.4722200000000001</v>
      </c>
      <c r="P835" s="10">
        <v>2.2042199999999998</v>
      </c>
      <c r="Q835" s="10">
        <v>3.16113</v>
      </c>
      <c r="R835" s="10">
        <v>2.1135999999999999</v>
      </c>
      <c r="S835" s="10">
        <v>1.9332500000000001</v>
      </c>
      <c r="T835" s="10">
        <v>2.9870000000000001</v>
      </c>
      <c r="U835" s="10">
        <v>4.1486000000000001</v>
      </c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3:50" x14ac:dyDescent="0.2">
      <c r="C836" s="18">
        <f t="shared" si="25"/>
        <v>832</v>
      </c>
      <c r="D836" t="e">
        <f t="shared" ref="D836:D899" ca="1" si="26">smrLinInterp(C836,Time,Rain)</f>
        <v>#NAME?</v>
      </c>
      <c r="I836">
        <v>832</v>
      </c>
      <c r="J836">
        <v>1.4030379746835442</v>
      </c>
      <c r="K836" s="10">
        <v>1.19876</v>
      </c>
      <c r="L836" s="10">
        <v>1.8204</v>
      </c>
      <c r="M836" s="10">
        <v>2.4480000000000004</v>
      </c>
      <c r="N836" s="10">
        <v>1.8648960000000001</v>
      </c>
      <c r="O836" s="10">
        <v>1.47584</v>
      </c>
      <c r="P836" s="10">
        <v>2.2088399999999999</v>
      </c>
      <c r="Q836" s="10">
        <v>3.1693600000000002</v>
      </c>
      <c r="R836" s="10">
        <v>2.1191999999999998</v>
      </c>
      <c r="S836" s="10">
        <v>1.9380000000000002</v>
      </c>
      <c r="T836" s="10">
        <v>2.9940000000000002</v>
      </c>
      <c r="U836" s="10">
        <v>4.1592000000000002</v>
      </c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3:50" x14ac:dyDescent="0.2">
      <c r="C837" s="18">
        <f t="shared" si="25"/>
        <v>833</v>
      </c>
      <c r="D837" t="e">
        <f t="shared" ca="1" si="26"/>
        <v>#NAME?</v>
      </c>
      <c r="I837">
        <v>833</v>
      </c>
      <c r="J837">
        <v>1.4068354430379746</v>
      </c>
      <c r="K837" s="10">
        <v>1.2016899999999999</v>
      </c>
      <c r="L837" s="10">
        <v>1.8250999999999999</v>
      </c>
      <c r="M837" s="10">
        <v>2.4545000000000003</v>
      </c>
      <c r="N837" s="10">
        <v>1.8698240000000002</v>
      </c>
      <c r="O837" s="10">
        <v>1.47946</v>
      </c>
      <c r="P837" s="10">
        <v>2.21346</v>
      </c>
      <c r="Q837" s="10">
        <v>3.1775899999999999</v>
      </c>
      <c r="R837" s="10">
        <v>2.1248</v>
      </c>
      <c r="S837" s="10">
        <v>1.94275</v>
      </c>
      <c r="T837" s="10">
        <v>3.0009999999999999</v>
      </c>
      <c r="U837" s="10">
        <v>4.1697999999999995</v>
      </c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3:50" x14ac:dyDescent="0.2">
      <c r="C838" s="18">
        <f t="shared" ref="C838:C901" si="27">1+C837</f>
        <v>834</v>
      </c>
      <c r="D838" t="e">
        <f t="shared" ca="1" si="26"/>
        <v>#NAME?</v>
      </c>
      <c r="I838">
        <v>834</v>
      </c>
      <c r="J838">
        <v>1.410632911392405</v>
      </c>
      <c r="K838" s="10">
        <v>1.20462</v>
      </c>
      <c r="L838" s="10">
        <v>1.8298000000000001</v>
      </c>
      <c r="M838" s="10">
        <v>2.4610000000000003</v>
      </c>
      <c r="N838" s="10">
        <v>1.8747520000000002</v>
      </c>
      <c r="O838" s="10">
        <v>1.48308</v>
      </c>
      <c r="P838" s="10">
        <v>2.2180800000000001</v>
      </c>
      <c r="Q838" s="10">
        <v>3.1858200000000001</v>
      </c>
      <c r="R838" s="10">
        <v>2.1303999999999998</v>
      </c>
      <c r="S838" s="10">
        <v>1.9475</v>
      </c>
      <c r="T838" s="10">
        <v>3.008</v>
      </c>
      <c r="U838" s="10">
        <v>4.1803999999999997</v>
      </c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3:50" x14ac:dyDescent="0.2">
      <c r="C839" s="18">
        <f t="shared" si="27"/>
        <v>835</v>
      </c>
      <c r="D839" t="e">
        <f t="shared" ca="1" si="26"/>
        <v>#NAME?</v>
      </c>
      <c r="I839">
        <v>835</v>
      </c>
      <c r="J839">
        <v>1.4144303797468354</v>
      </c>
      <c r="K839" s="10">
        <v>1.2075499999999999</v>
      </c>
      <c r="L839" s="10">
        <v>1.8345</v>
      </c>
      <c r="M839" s="10">
        <v>2.4675000000000002</v>
      </c>
      <c r="N839" s="10">
        <v>1.87968</v>
      </c>
      <c r="O839" s="10">
        <v>1.4867000000000001</v>
      </c>
      <c r="P839" s="10">
        <v>2.2227000000000001</v>
      </c>
      <c r="Q839" s="10">
        <v>3.1940500000000003</v>
      </c>
      <c r="R839" s="10">
        <v>2.1360000000000001</v>
      </c>
      <c r="S839" s="10">
        <v>1.95225</v>
      </c>
      <c r="T839" s="10">
        <v>3.0150000000000001</v>
      </c>
      <c r="U839" s="10">
        <v>4.1909999999999998</v>
      </c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3:50" x14ac:dyDescent="0.2">
      <c r="C840" s="18">
        <f t="shared" si="27"/>
        <v>836</v>
      </c>
      <c r="D840" t="e">
        <f t="shared" ca="1" si="26"/>
        <v>#NAME?</v>
      </c>
      <c r="I840">
        <v>836</v>
      </c>
      <c r="J840">
        <v>1.4182278481012658</v>
      </c>
      <c r="K840" s="10">
        <v>1.21048</v>
      </c>
      <c r="L840" s="10">
        <v>1.8391999999999999</v>
      </c>
      <c r="M840" s="10">
        <v>2.4740000000000002</v>
      </c>
      <c r="N840" s="10">
        <v>1.8846080000000001</v>
      </c>
      <c r="O840" s="10">
        <v>1.4903200000000001</v>
      </c>
      <c r="P840" s="10">
        <v>2.2273200000000002</v>
      </c>
      <c r="Q840" s="10">
        <v>3.20228</v>
      </c>
      <c r="R840" s="10">
        <v>2.1415999999999999</v>
      </c>
      <c r="S840" s="10">
        <v>1.9570000000000001</v>
      </c>
      <c r="T840" s="10">
        <v>3.0220000000000002</v>
      </c>
      <c r="U840" s="10">
        <v>4.2016</v>
      </c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3:50" x14ac:dyDescent="0.2">
      <c r="C841" s="18">
        <f t="shared" si="27"/>
        <v>837</v>
      </c>
      <c r="D841" t="e">
        <f t="shared" ca="1" si="26"/>
        <v>#NAME?</v>
      </c>
      <c r="I841">
        <v>837</v>
      </c>
      <c r="J841">
        <v>1.4220253164556962</v>
      </c>
      <c r="K841" s="10">
        <v>1.2134099999999999</v>
      </c>
      <c r="L841" s="10">
        <v>1.8439000000000001</v>
      </c>
      <c r="M841" s="10">
        <v>2.4805000000000001</v>
      </c>
      <c r="N841" s="10">
        <v>1.8895360000000001</v>
      </c>
      <c r="O841" s="10">
        <v>1.49394</v>
      </c>
      <c r="P841" s="10">
        <v>2.2319399999999998</v>
      </c>
      <c r="Q841" s="10">
        <v>3.2105100000000002</v>
      </c>
      <c r="R841" s="10">
        <v>2.1471999999999998</v>
      </c>
      <c r="S841" s="10">
        <v>1.9617500000000001</v>
      </c>
      <c r="T841" s="10">
        <v>3.0289999999999999</v>
      </c>
      <c r="U841" s="10">
        <v>4.2122000000000002</v>
      </c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3:50" x14ac:dyDescent="0.2">
      <c r="C842" s="18">
        <f t="shared" si="27"/>
        <v>838</v>
      </c>
      <c r="D842" t="e">
        <f t="shared" ca="1" si="26"/>
        <v>#NAME?</v>
      </c>
      <c r="I842">
        <v>838</v>
      </c>
      <c r="J842">
        <v>1.4258227848101266</v>
      </c>
      <c r="K842" s="10">
        <v>1.21634</v>
      </c>
      <c r="L842" s="10">
        <v>1.8486</v>
      </c>
      <c r="M842" s="10">
        <v>2.4870000000000001</v>
      </c>
      <c r="N842" s="10">
        <v>1.8944640000000001</v>
      </c>
      <c r="O842" s="10">
        <v>1.49756</v>
      </c>
      <c r="P842" s="10">
        <v>2.2365599999999999</v>
      </c>
      <c r="Q842" s="10">
        <v>3.2187399999999999</v>
      </c>
      <c r="R842" s="10">
        <v>2.1528</v>
      </c>
      <c r="S842" s="10">
        <v>1.9665000000000001</v>
      </c>
      <c r="T842" s="10">
        <v>3.036</v>
      </c>
      <c r="U842" s="10">
        <v>4.2227999999999994</v>
      </c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3:50" x14ac:dyDescent="0.2">
      <c r="C843" s="18">
        <f t="shared" si="27"/>
        <v>839</v>
      </c>
      <c r="D843" t="e">
        <f t="shared" ca="1" si="26"/>
        <v>#NAME?</v>
      </c>
      <c r="I843">
        <v>839</v>
      </c>
      <c r="J843">
        <v>1.429620253164557</v>
      </c>
      <c r="K843" s="10">
        <v>1.2192699999999999</v>
      </c>
      <c r="L843" s="10">
        <v>1.8532999999999999</v>
      </c>
      <c r="M843" s="10">
        <v>2.4935</v>
      </c>
      <c r="N843" s="10">
        <v>1.8993920000000002</v>
      </c>
      <c r="O843" s="10">
        <v>1.50118</v>
      </c>
      <c r="P843" s="10">
        <v>2.2411799999999999</v>
      </c>
      <c r="Q843" s="10">
        <v>3.2269700000000001</v>
      </c>
      <c r="R843" s="10">
        <v>2.1583999999999999</v>
      </c>
      <c r="S843" s="10">
        <v>1.9712500000000002</v>
      </c>
      <c r="T843" s="10">
        <v>3.0430000000000001</v>
      </c>
      <c r="U843" s="10">
        <v>4.2333999999999996</v>
      </c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3:50" x14ac:dyDescent="0.2">
      <c r="C844" s="18">
        <f t="shared" si="27"/>
        <v>840</v>
      </c>
      <c r="D844" t="e">
        <f t="shared" ca="1" si="26"/>
        <v>#NAME?</v>
      </c>
      <c r="I844">
        <v>840</v>
      </c>
      <c r="J844">
        <v>1.4334177215189874</v>
      </c>
      <c r="K844" s="10">
        <v>1.2222</v>
      </c>
      <c r="L844" s="10">
        <v>1.8580000000000001</v>
      </c>
      <c r="M844" s="10">
        <v>2.5</v>
      </c>
      <c r="N844" s="10">
        <v>1.90432</v>
      </c>
      <c r="O844" s="10">
        <v>1.5048000000000001</v>
      </c>
      <c r="P844" s="10">
        <v>2.2458</v>
      </c>
      <c r="Q844" s="10">
        <v>3.2352000000000003</v>
      </c>
      <c r="R844" s="10">
        <v>2.1640000000000001</v>
      </c>
      <c r="S844" s="10">
        <v>1.976</v>
      </c>
      <c r="T844" s="10">
        <v>3.0500000000000003</v>
      </c>
      <c r="U844" s="10">
        <v>4.2439999999999998</v>
      </c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3:50" x14ac:dyDescent="0.2">
      <c r="C845" s="18">
        <f t="shared" si="27"/>
        <v>841</v>
      </c>
      <c r="D845" t="e">
        <f t="shared" ca="1" si="26"/>
        <v>#NAME?</v>
      </c>
      <c r="I845">
        <v>841</v>
      </c>
      <c r="J845">
        <v>1.4372151898734178</v>
      </c>
      <c r="K845" s="10">
        <v>1.2251300000000001</v>
      </c>
      <c r="L845" s="10">
        <v>1.8627</v>
      </c>
      <c r="M845" s="10">
        <v>2.5065000000000004</v>
      </c>
      <c r="N845" s="10">
        <v>1.9092480000000001</v>
      </c>
      <c r="O845" s="10">
        <v>1.5084200000000001</v>
      </c>
      <c r="P845" s="10">
        <v>2.2504200000000001</v>
      </c>
      <c r="Q845" s="10">
        <v>3.24343</v>
      </c>
      <c r="R845" s="10">
        <v>2.1696</v>
      </c>
      <c r="S845" s="10">
        <v>1.98075</v>
      </c>
      <c r="T845" s="10">
        <v>3.0569999999999999</v>
      </c>
      <c r="U845" s="10">
        <v>4.2545999999999999</v>
      </c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3:50" x14ac:dyDescent="0.2">
      <c r="C846" s="18">
        <f t="shared" si="27"/>
        <v>842</v>
      </c>
      <c r="D846" t="e">
        <f t="shared" ca="1" si="26"/>
        <v>#NAME?</v>
      </c>
      <c r="I846">
        <v>842</v>
      </c>
      <c r="J846">
        <v>1.441012658227848</v>
      </c>
      <c r="K846" s="10">
        <v>1.2280599999999999</v>
      </c>
      <c r="L846" s="10">
        <v>1.8673999999999999</v>
      </c>
      <c r="M846" s="10">
        <v>2.5130000000000003</v>
      </c>
      <c r="N846" s="10">
        <v>1.9141760000000001</v>
      </c>
      <c r="O846" s="10">
        <v>1.5120400000000001</v>
      </c>
      <c r="P846" s="10">
        <v>2.2550400000000002</v>
      </c>
      <c r="Q846" s="10">
        <v>3.2516600000000002</v>
      </c>
      <c r="R846" s="10">
        <v>2.1751999999999998</v>
      </c>
      <c r="S846" s="10">
        <v>1.9855</v>
      </c>
      <c r="T846" s="10">
        <v>3.0640000000000001</v>
      </c>
      <c r="U846" s="10">
        <v>4.2652000000000001</v>
      </c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3:50" x14ac:dyDescent="0.2">
      <c r="C847" s="18">
        <f t="shared" si="27"/>
        <v>843</v>
      </c>
      <c r="D847" t="e">
        <f t="shared" ca="1" si="26"/>
        <v>#NAME?</v>
      </c>
      <c r="I847">
        <v>843</v>
      </c>
      <c r="J847">
        <v>1.4448101265822784</v>
      </c>
      <c r="K847" s="10">
        <v>1.23099</v>
      </c>
      <c r="L847" s="10">
        <v>1.8721000000000001</v>
      </c>
      <c r="M847" s="10">
        <v>2.5195000000000003</v>
      </c>
      <c r="N847" s="10">
        <v>1.9191040000000001</v>
      </c>
      <c r="O847" s="10">
        <v>1.51566</v>
      </c>
      <c r="P847" s="10">
        <v>2.2596600000000002</v>
      </c>
      <c r="Q847" s="10">
        <v>3.25989</v>
      </c>
      <c r="R847" s="10">
        <v>2.1808000000000001</v>
      </c>
      <c r="S847" s="10">
        <v>1.9902500000000001</v>
      </c>
      <c r="T847" s="10">
        <v>3.0710000000000002</v>
      </c>
      <c r="U847" s="10">
        <v>4.2758000000000003</v>
      </c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3:50" x14ac:dyDescent="0.2">
      <c r="C848" s="18">
        <f t="shared" si="27"/>
        <v>844</v>
      </c>
      <c r="D848" t="e">
        <f t="shared" ca="1" si="26"/>
        <v>#NAME?</v>
      </c>
      <c r="I848">
        <v>844</v>
      </c>
      <c r="J848">
        <v>1.4486075949367088</v>
      </c>
      <c r="K848" s="10">
        <v>1.2339199999999999</v>
      </c>
      <c r="L848" s="10">
        <v>1.8768</v>
      </c>
      <c r="M848" s="10">
        <v>2.5260000000000002</v>
      </c>
      <c r="N848" s="10">
        <v>1.9240320000000002</v>
      </c>
      <c r="O848" s="10">
        <v>1.51928</v>
      </c>
      <c r="P848" s="10">
        <v>2.2642799999999998</v>
      </c>
      <c r="Q848" s="10">
        <v>3.2681200000000001</v>
      </c>
      <c r="R848" s="10">
        <v>2.1863999999999999</v>
      </c>
      <c r="S848" s="10">
        <v>1.9950000000000001</v>
      </c>
      <c r="T848" s="10">
        <v>3.0780000000000003</v>
      </c>
      <c r="U848" s="10">
        <v>4.2863999999999995</v>
      </c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3:50" x14ac:dyDescent="0.2">
      <c r="C849" s="18">
        <f t="shared" si="27"/>
        <v>845</v>
      </c>
      <c r="D849" t="e">
        <f t="shared" ca="1" si="26"/>
        <v>#NAME?</v>
      </c>
      <c r="I849">
        <v>845</v>
      </c>
      <c r="J849">
        <v>1.4524050632911392</v>
      </c>
      <c r="K849" s="10">
        <v>1.23685</v>
      </c>
      <c r="L849" s="10">
        <v>1.8815</v>
      </c>
      <c r="M849" s="10">
        <v>2.5325000000000002</v>
      </c>
      <c r="N849" s="10">
        <v>1.92896</v>
      </c>
      <c r="O849" s="10">
        <v>1.5229000000000001</v>
      </c>
      <c r="P849" s="10">
        <v>2.2688999999999999</v>
      </c>
      <c r="Q849" s="10">
        <v>3.2763500000000003</v>
      </c>
      <c r="R849" s="10">
        <v>2.1920000000000002</v>
      </c>
      <c r="S849" s="10">
        <v>1.9997500000000001</v>
      </c>
      <c r="T849" s="10">
        <v>3.085</v>
      </c>
      <c r="U849" s="10">
        <v>4.2969999999999997</v>
      </c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3:50" x14ac:dyDescent="0.2">
      <c r="C850" s="18">
        <f t="shared" si="27"/>
        <v>846</v>
      </c>
      <c r="D850" t="e">
        <f t="shared" ca="1" si="26"/>
        <v>#NAME?</v>
      </c>
      <c r="I850">
        <v>846</v>
      </c>
      <c r="J850">
        <v>1.4562025316455696</v>
      </c>
      <c r="K850" s="10">
        <v>1.2397799999999999</v>
      </c>
      <c r="L850" s="10">
        <v>1.8862000000000001</v>
      </c>
      <c r="M850" s="10">
        <v>2.5390000000000001</v>
      </c>
      <c r="N850" s="10">
        <v>1.9338880000000001</v>
      </c>
      <c r="O850" s="10">
        <v>1.5265200000000001</v>
      </c>
      <c r="P850" s="10">
        <v>2.27352</v>
      </c>
      <c r="Q850" s="10">
        <v>3.2845800000000001</v>
      </c>
      <c r="R850" s="10">
        <v>2.1976</v>
      </c>
      <c r="S850" s="10">
        <v>2.0045000000000002</v>
      </c>
      <c r="T850" s="10">
        <v>3.0920000000000001</v>
      </c>
      <c r="U850" s="10">
        <v>4.3075999999999999</v>
      </c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3:50" x14ac:dyDescent="0.2">
      <c r="C851" s="18">
        <f t="shared" si="27"/>
        <v>847</v>
      </c>
      <c r="D851" t="e">
        <f t="shared" ca="1" si="26"/>
        <v>#NAME?</v>
      </c>
      <c r="I851">
        <v>847</v>
      </c>
      <c r="J851">
        <v>1.46</v>
      </c>
      <c r="K851" s="10">
        <v>1.24271</v>
      </c>
      <c r="L851" s="10">
        <v>1.8909</v>
      </c>
      <c r="M851" s="10">
        <v>2.5455000000000001</v>
      </c>
      <c r="N851" s="10">
        <v>1.9388160000000001</v>
      </c>
      <c r="O851" s="10">
        <v>1.5301400000000001</v>
      </c>
      <c r="P851" s="10">
        <v>2.2781400000000001</v>
      </c>
      <c r="Q851" s="10">
        <v>3.2928100000000002</v>
      </c>
      <c r="R851" s="10">
        <v>2.2031999999999998</v>
      </c>
      <c r="S851" s="10">
        <v>2.0092500000000002</v>
      </c>
      <c r="T851" s="10">
        <v>3.0990000000000002</v>
      </c>
      <c r="U851" s="10">
        <v>4.3182</v>
      </c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3:50" x14ac:dyDescent="0.2">
      <c r="C852" s="18">
        <f t="shared" si="27"/>
        <v>848</v>
      </c>
      <c r="D852" t="e">
        <f t="shared" ca="1" si="26"/>
        <v>#NAME?</v>
      </c>
      <c r="I852">
        <v>848</v>
      </c>
      <c r="J852">
        <v>1.4637974683544304</v>
      </c>
      <c r="K852" s="10">
        <v>1.2456399999999999</v>
      </c>
      <c r="L852" s="10">
        <v>1.8956</v>
      </c>
      <c r="M852" s="10">
        <v>2.552</v>
      </c>
      <c r="N852" s="10">
        <v>1.9437440000000001</v>
      </c>
      <c r="O852" s="10">
        <v>1.53376</v>
      </c>
      <c r="P852" s="10">
        <v>2.2827600000000001</v>
      </c>
      <c r="Q852" s="10">
        <v>3.30104</v>
      </c>
      <c r="R852" s="10">
        <v>2.2088000000000001</v>
      </c>
      <c r="S852" s="10">
        <v>2.0140000000000002</v>
      </c>
      <c r="T852" s="10">
        <v>3.1060000000000003</v>
      </c>
      <c r="U852" s="10">
        <v>4.3288000000000002</v>
      </c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3:50" x14ac:dyDescent="0.2">
      <c r="C853" s="18">
        <f t="shared" si="27"/>
        <v>849</v>
      </c>
      <c r="D853" t="e">
        <f t="shared" ca="1" si="26"/>
        <v>#NAME?</v>
      </c>
      <c r="I853">
        <v>849</v>
      </c>
      <c r="J853">
        <v>1.4675949367088608</v>
      </c>
      <c r="K853" s="10">
        <v>1.24857</v>
      </c>
      <c r="L853" s="10">
        <v>1.9003000000000001</v>
      </c>
      <c r="M853" s="10">
        <v>2.5585</v>
      </c>
      <c r="N853" s="10">
        <v>1.9486720000000002</v>
      </c>
      <c r="O853" s="10">
        <v>1.53738</v>
      </c>
      <c r="P853" s="10">
        <v>2.2873800000000002</v>
      </c>
      <c r="Q853" s="10">
        <v>3.3092700000000002</v>
      </c>
      <c r="R853" s="10">
        <v>2.2143999999999999</v>
      </c>
      <c r="S853" s="10">
        <v>2.0187500000000003</v>
      </c>
      <c r="T853" s="10">
        <v>3.113</v>
      </c>
      <c r="U853" s="10">
        <v>4.3393999999999995</v>
      </c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3:50" x14ac:dyDescent="0.2">
      <c r="C854" s="18">
        <f t="shared" si="27"/>
        <v>850</v>
      </c>
      <c r="D854" t="e">
        <f t="shared" ca="1" si="26"/>
        <v>#NAME?</v>
      </c>
      <c r="I854">
        <v>850</v>
      </c>
      <c r="J854">
        <v>1.4713924050632912</v>
      </c>
      <c r="K854" s="10">
        <v>1.2515000000000001</v>
      </c>
      <c r="L854" s="10">
        <v>1.905</v>
      </c>
      <c r="M854" s="10">
        <v>2.5650000000000004</v>
      </c>
      <c r="N854" s="10">
        <v>1.9536000000000002</v>
      </c>
      <c r="O854" s="10">
        <v>1.5409999999999999</v>
      </c>
      <c r="P854" s="10">
        <v>2.2919999999999998</v>
      </c>
      <c r="Q854" s="10">
        <v>3.3174999999999999</v>
      </c>
      <c r="R854" s="10">
        <v>2.2199999999999998</v>
      </c>
      <c r="S854" s="10">
        <v>2.0235000000000003</v>
      </c>
      <c r="T854" s="10">
        <v>3.12</v>
      </c>
      <c r="U854" s="10">
        <v>4.3499999999999996</v>
      </c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3:50" x14ac:dyDescent="0.2">
      <c r="C855" s="18">
        <f t="shared" si="27"/>
        <v>851</v>
      </c>
      <c r="D855" t="e">
        <f t="shared" ca="1" si="26"/>
        <v>#NAME?</v>
      </c>
      <c r="I855">
        <v>851</v>
      </c>
      <c r="J855">
        <v>1.4751898734177216</v>
      </c>
      <c r="K855" s="10">
        <v>1.2544299999999999</v>
      </c>
      <c r="L855" s="10">
        <v>1.9097</v>
      </c>
      <c r="M855" s="10">
        <v>2.5715000000000003</v>
      </c>
      <c r="N855" s="10">
        <v>1.958528</v>
      </c>
      <c r="O855" s="10">
        <v>1.5446200000000001</v>
      </c>
      <c r="P855" s="10">
        <v>2.2966199999999999</v>
      </c>
      <c r="Q855" s="10">
        <v>3.3257300000000001</v>
      </c>
      <c r="R855" s="10">
        <v>2.2256</v>
      </c>
      <c r="S855" s="10">
        <v>2.0282499999999999</v>
      </c>
      <c r="T855" s="10">
        <v>3.1270000000000002</v>
      </c>
      <c r="U855" s="10">
        <v>4.3605999999999998</v>
      </c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3:50" x14ac:dyDescent="0.2">
      <c r="C856" s="18">
        <f t="shared" si="27"/>
        <v>852</v>
      </c>
      <c r="D856" t="e">
        <f t="shared" ca="1" si="26"/>
        <v>#NAME?</v>
      </c>
      <c r="I856">
        <v>852</v>
      </c>
      <c r="J856">
        <v>1.478987341772152</v>
      </c>
      <c r="K856" s="10">
        <v>1.25736</v>
      </c>
      <c r="L856" s="10">
        <v>1.9144000000000001</v>
      </c>
      <c r="M856" s="10">
        <v>2.5780000000000003</v>
      </c>
      <c r="N856" s="10">
        <v>1.9634560000000001</v>
      </c>
      <c r="O856" s="10">
        <v>1.5482400000000001</v>
      </c>
      <c r="P856" s="10">
        <v>2.30124</v>
      </c>
      <c r="Q856" s="10">
        <v>3.3339600000000003</v>
      </c>
      <c r="R856" s="10">
        <v>2.2311999999999999</v>
      </c>
      <c r="S856" s="10">
        <v>2.0329999999999999</v>
      </c>
      <c r="T856" s="10">
        <v>3.1339999999999999</v>
      </c>
      <c r="U856" s="10">
        <v>4.3712</v>
      </c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3:50" x14ac:dyDescent="0.2">
      <c r="C857" s="18">
        <f t="shared" si="27"/>
        <v>853</v>
      </c>
      <c r="D857" t="e">
        <f t="shared" ca="1" si="26"/>
        <v>#NAME?</v>
      </c>
      <c r="I857">
        <v>853</v>
      </c>
      <c r="J857">
        <v>1.4827848101265821</v>
      </c>
      <c r="K857" s="10">
        <v>1.2602899999999999</v>
      </c>
      <c r="L857" s="10">
        <v>1.9191</v>
      </c>
      <c r="M857" s="10">
        <v>2.5845000000000002</v>
      </c>
      <c r="N857" s="10">
        <v>1.9683840000000001</v>
      </c>
      <c r="O857" s="10">
        <v>1.55186</v>
      </c>
      <c r="P857" s="10">
        <v>2.30586</v>
      </c>
      <c r="Q857" s="10">
        <v>3.34219</v>
      </c>
      <c r="R857" s="10">
        <v>2.2368000000000001</v>
      </c>
      <c r="S857" s="10">
        <v>2.03775</v>
      </c>
      <c r="T857" s="10">
        <v>3.141</v>
      </c>
      <c r="U857" s="10">
        <v>4.3818000000000001</v>
      </c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3:50" x14ac:dyDescent="0.2">
      <c r="C858" s="18">
        <f t="shared" si="27"/>
        <v>854</v>
      </c>
      <c r="D858" t="e">
        <f t="shared" ca="1" si="26"/>
        <v>#NAME?</v>
      </c>
      <c r="I858">
        <v>854</v>
      </c>
      <c r="J858">
        <v>1.4865822784810125</v>
      </c>
      <c r="K858" s="10">
        <v>1.26322</v>
      </c>
      <c r="L858" s="10">
        <v>1.9238</v>
      </c>
      <c r="M858" s="10">
        <v>2.5910000000000002</v>
      </c>
      <c r="N858" s="10">
        <v>1.9733120000000002</v>
      </c>
      <c r="O858" s="10">
        <v>1.55548</v>
      </c>
      <c r="P858" s="10">
        <v>2.3104800000000001</v>
      </c>
      <c r="Q858" s="10">
        <v>3.3504200000000002</v>
      </c>
      <c r="R858" s="10">
        <v>2.2423999999999999</v>
      </c>
      <c r="S858" s="10">
        <v>2.0425</v>
      </c>
      <c r="T858" s="10">
        <v>3.1480000000000001</v>
      </c>
      <c r="U858" s="10">
        <v>4.3924000000000003</v>
      </c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3:50" x14ac:dyDescent="0.2">
      <c r="C859" s="18">
        <f t="shared" si="27"/>
        <v>855</v>
      </c>
      <c r="D859" t="e">
        <f t="shared" ca="1" si="26"/>
        <v>#NAME?</v>
      </c>
      <c r="I859">
        <v>855</v>
      </c>
      <c r="J859">
        <v>1.4903797468354429</v>
      </c>
      <c r="K859" s="10">
        <v>1.2661499999999999</v>
      </c>
      <c r="L859" s="10">
        <v>1.9285000000000001</v>
      </c>
      <c r="M859" s="10">
        <v>2.5975000000000001</v>
      </c>
      <c r="N859" s="10">
        <v>1.9782400000000002</v>
      </c>
      <c r="O859" s="10">
        <v>1.5590999999999999</v>
      </c>
      <c r="P859" s="10">
        <v>2.3151000000000002</v>
      </c>
      <c r="Q859" s="10">
        <v>3.3586499999999999</v>
      </c>
      <c r="R859" s="10">
        <v>2.2479999999999998</v>
      </c>
      <c r="S859" s="10">
        <v>2.04725</v>
      </c>
      <c r="T859" s="10">
        <v>3.1550000000000002</v>
      </c>
      <c r="U859" s="10">
        <v>4.4029999999999996</v>
      </c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3:50" x14ac:dyDescent="0.2">
      <c r="C860" s="18">
        <f t="shared" si="27"/>
        <v>856</v>
      </c>
      <c r="D860" t="e">
        <f t="shared" ca="1" si="26"/>
        <v>#NAME?</v>
      </c>
      <c r="I860">
        <v>856</v>
      </c>
      <c r="J860">
        <v>1.4941772151898733</v>
      </c>
      <c r="K860" s="10">
        <v>1.26908</v>
      </c>
      <c r="L860" s="10">
        <v>1.9332</v>
      </c>
      <c r="M860" s="10">
        <v>2.6040000000000001</v>
      </c>
      <c r="N860" s="10">
        <v>1.983168</v>
      </c>
      <c r="O860" s="10">
        <v>1.5627200000000001</v>
      </c>
      <c r="P860" s="10">
        <v>2.3197200000000002</v>
      </c>
      <c r="Q860" s="10">
        <v>3.3668800000000001</v>
      </c>
      <c r="R860" s="10">
        <v>2.2536</v>
      </c>
      <c r="S860" s="10">
        <v>2.052</v>
      </c>
      <c r="T860" s="10">
        <v>3.1619999999999999</v>
      </c>
      <c r="U860" s="10">
        <v>4.4135999999999997</v>
      </c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3:50" x14ac:dyDescent="0.2">
      <c r="C861" s="18">
        <f t="shared" si="27"/>
        <v>857</v>
      </c>
      <c r="D861" t="e">
        <f t="shared" ca="1" si="26"/>
        <v>#NAME?</v>
      </c>
      <c r="I861">
        <v>857</v>
      </c>
      <c r="J861">
        <v>1.4979746835443037</v>
      </c>
      <c r="K861" s="10">
        <v>1.2720099999999999</v>
      </c>
      <c r="L861" s="10">
        <v>1.9379</v>
      </c>
      <c r="M861" s="10">
        <v>2.6105</v>
      </c>
      <c r="N861" s="10">
        <v>1.9880960000000001</v>
      </c>
      <c r="O861" s="10">
        <v>1.5663400000000001</v>
      </c>
      <c r="P861" s="10">
        <v>2.3243399999999999</v>
      </c>
      <c r="Q861" s="10">
        <v>3.3751100000000003</v>
      </c>
      <c r="R861" s="10">
        <v>2.2591999999999999</v>
      </c>
      <c r="S861" s="10">
        <v>2.0567500000000001</v>
      </c>
      <c r="T861" s="10">
        <v>3.169</v>
      </c>
      <c r="U861" s="10">
        <v>4.4241999999999999</v>
      </c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3:50" x14ac:dyDescent="0.2">
      <c r="C862" s="18">
        <f t="shared" si="27"/>
        <v>858</v>
      </c>
      <c r="D862" t="e">
        <f t="shared" ca="1" si="26"/>
        <v>#NAME?</v>
      </c>
      <c r="I862">
        <v>858</v>
      </c>
      <c r="J862">
        <v>1.5017721518987341</v>
      </c>
      <c r="K862" s="10">
        <v>1.27494</v>
      </c>
      <c r="L862" s="10">
        <v>1.9426000000000001</v>
      </c>
      <c r="M862" s="10">
        <v>2.617</v>
      </c>
      <c r="N862" s="10">
        <v>1.9930240000000001</v>
      </c>
      <c r="O862" s="10">
        <v>1.56996</v>
      </c>
      <c r="P862" s="10">
        <v>2.3289599999999999</v>
      </c>
      <c r="Q862" s="10">
        <v>3.38334</v>
      </c>
      <c r="R862" s="10">
        <v>2.2648000000000001</v>
      </c>
      <c r="S862" s="10">
        <v>2.0615000000000001</v>
      </c>
      <c r="T862" s="10">
        <v>3.1760000000000002</v>
      </c>
      <c r="U862" s="10">
        <v>4.4348000000000001</v>
      </c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3:50" x14ac:dyDescent="0.2">
      <c r="C863" s="18">
        <f t="shared" si="27"/>
        <v>859</v>
      </c>
      <c r="D863" t="e">
        <f t="shared" ca="1" si="26"/>
        <v>#NAME?</v>
      </c>
      <c r="I863">
        <v>859</v>
      </c>
      <c r="J863">
        <v>1.5055696202531645</v>
      </c>
      <c r="K863" s="10">
        <v>1.2778699999999998</v>
      </c>
      <c r="L863" s="10">
        <v>1.9473</v>
      </c>
      <c r="M863" s="10">
        <v>2.6234999999999999</v>
      </c>
      <c r="N863" s="10">
        <v>1.9979520000000002</v>
      </c>
      <c r="O863" s="10">
        <v>1.57358</v>
      </c>
      <c r="P863" s="10">
        <v>2.33358</v>
      </c>
      <c r="Q863" s="10">
        <v>3.3915700000000002</v>
      </c>
      <c r="R863" s="10">
        <v>2.2704</v>
      </c>
      <c r="S863" s="10">
        <v>2.0662500000000001</v>
      </c>
      <c r="T863" s="10">
        <v>3.1830000000000003</v>
      </c>
      <c r="U863" s="10">
        <v>4.4454000000000002</v>
      </c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3:50" x14ac:dyDescent="0.2">
      <c r="C864" s="18">
        <f t="shared" si="27"/>
        <v>860</v>
      </c>
      <c r="D864" t="e">
        <f t="shared" ca="1" si="26"/>
        <v>#NAME?</v>
      </c>
      <c r="I864">
        <v>860</v>
      </c>
      <c r="J864">
        <v>1.5093670886075949</v>
      </c>
      <c r="K864" s="10">
        <v>1.2807999999999999</v>
      </c>
      <c r="L864" s="10">
        <v>1.952</v>
      </c>
      <c r="M864" s="10">
        <v>2.6300000000000003</v>
      </c>
      <c r="N864" s="10">
        <v>2.0028800000000002</v>
      </c>
      <c r="O864" s="10">
        <v>1.5771999999999999</v>
      </c>
      <c r="P864" s="10">
        <v>2.3382000000000001</v>
      </c>
      <c r="Q864" s="10">
        <v>3.3997999999999999</v>
      </c>
      <c r="R864" s="10">
        <v>2.2759999999999998</v>
      </c>
      <c r="S864" s="10">
        <v>2.0710000000000002</v>
      </c>
      <c r="T864" s="10">
        <v>3.19</v>
      </c>
      <c r="U864" s="10">
        <v>4.4559999999999995</v>
      </c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3:50" x14ac:dyDescent="0.2">
      <c r="C865" s="18">
        <f t="shared" si="27"/>
        <v>861</v>
      </c>
      <c r="D865" t="e">
        <f t="shared" ca="1" si="26"/>
        <v>#NAME?</v>
      </c>
      <c r="I865">
        <v>861</v>
      </c>
      <c r="J865">
        <v>1.5131645569620253</v>
      </c>
      <c r="K865" s="10">
        <v>1.28373</v>
      </c>
      <c r="L865" s="10">
        <v>1.9567000000000001</v>
      </c>
      <c r="M865" s="10">
        <v>2.6365000000000003</v>
      </c>
      <c r="N865" s="10">
        <v>2.0078080000000003</v>
      </c>
      <c r="O865" s="10">
        <v>1.5808200000000001</v>
      </c>
      <c r="P865" s="10">
        <v>2.3428200000000001</v>
      </c>
      <c r="Q865" s="10">
        <v>3.4080300000000001</v>
      </c>
      <c r="R865" s="10">
        <v>2.2816000000000001</v>
      </c>
      <c r="S865" s="10">
        <v>2.0757500000000002</v>
      </c>
      <c r="T865" s="10">
        <v>3.1970000000000001</v>
      </c>
      <c r="U865" s="10">
        <v>4.4665999999999997</v>
      </c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3:50" x14ac:dyDescent="0.2">
      <c r="C866" s="18">
        <f t="shared" si="27"/>
        <v>862</v>
      </c>
      <c r="D866" t="e">
        <f t="shared" ca="1" si="26"/>
        <v>#NAME?</v>
      </c>
      <c r="I866">
        <v>862</v>
      </c>
      <c r="J866">
        <v>1.5169620253164557</v>
      </c>
      <c r="K866" s="10">
        <v>1.2866599999999999</v>
      </c>
      <c r="L866" s="10">
        <v>1.9614</v>
      </c>
      <c r="M866" s="10">
        <v>2.6430000000000002</v>
      </c>
      <c r="N866" s="10">
        <v>2.0127360000000003</v>
      </c>
      <c r="O866" s="10">
        <v>1.5844400000000001</v>
      </c>
      <c r="P866" s="10">
        <v>2.3474400000000002</v>
      </c>
      <c r="Q866" s="10">
        <v>3.4162600000000003</v>
      </c>
      <c r="R866" s="10">
        <v>2.2871999999999999</v>
      </c>
      <c r="S866" s="10">
        <v>2.0805000000000002</v>
      </c>
      <c r="T866" s="10">
        <v>3.2040000000000002</v>
      </c>
      <c r="U866" s="10">
        <v>4.4771999999999998</v>
      </c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3:50" x14ac:dyDescent="0.2">
      <c r="C867" s="18">
        <f t="shared" si="27"/>
        <v>863</v>
      </c>
      <c r="D867" t="e">
        <f t="shared" ca="1" si="26"/>
        <v>#NAME?</v>
      </c>
      <c r="I867">
        <v>863</v>
      </c>
      <c r="J867">
        <v>1.5207594936708861</v>
      </c>
      <c r="K867" s="10">
        <v>1.28959</v>
      </c>
      <c r="L867" s="10">
        <v>1.9661</v>
      </c>
      <c r="M867" s="10">
        <v>2.6495000000000002</v>
      </c>
      <c r="N867" s="10">
        <v>2.0176640000000003</v>
      </c>
      <c r="O867" s="10">
        <v>1.58806</v>
      </c>
      <c r="P867" s="10">
        <v>2.3520600000000003</v>
      </c>
      <c r="Q867" s="10">
        <v>3.42449</v>
      </c>
      <c r="R867" s="10">
        <v>2.2928000000000002</v>
      </c>
      <c r="S867" s="10">
        <v>2.0852500000000003</v>
      </c>
      <c r="T867" s="10">
        <v>3.2110000000000003</v>
      </c>
      <c r="U867" s="10">
        <v>4.4878</v>
      </c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3:50" x14ac:dyDescent="0.2">
      <c r="C868" s="18">
        <f t="shared" si="27"/>
        <v>864</v>
      </c>
      <c r="D868" t="e">
        <f t="shared" ca="1" si="26"/>
        <v>#NAME?</v>
      </c>
      <c r="I868">
        <v>864</v>
      </c>
      <c r="J868">
        <v>1.5245569620253163</v>
      </c>
      <c r="K868" s="10">
        <v>1.2925199999999999</v>
      </c>
      <c r="L868" s="10">
        <v>1.9708000000000001</v>
      </c>
      <c r="M868" s="10">
        <v>2.6560000000000001</v>
      </c>
      <c r="N868" s="10">
        <v>2.0225919999999999</v>
      </c>
      <c r="O868" s="10">
        <v>1.59168</v>
      </c>
      <c r="P868" s="10">
        <v>2.3566799999999999</v>
      </c>
      <c r="Q868" s="10">
        <v>3.4327200000000002</v>
      </c>
      <c r="R868" s="10">
        <v>2.2984</v>
      </c>
      <c r="S868" s="10">
        <v>2.0900000000000003</v>
      </c>
      <c r="T868" s="10">
        <v>3.218</v>
      </c>
      <c r="U868" s="10">
        <v>4.4984000000000002</v>
      </c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3:50" x14ac:dyDescent="0.2">
      <c r="C869" s="18">
        <f t="shared" si="27"/>
        <v>865</v>
      </c>
      <c r="D869" t="e">
        <f t="shared" ca="1" si="26"/>
        <v>#NAME?</v>
      </c>
      <c r="I869">
        <v>865</v>
      </c>
      <c r="J869">
        <v>1.5283544303797467</v>
      </c>
      <c r="K869" s="10">
        <v>1.29545</v>
      </c>
      <c r="L869" s="10">
        <v>1.9755</v>
      </c>
      <c r="M869" s="10">
        <v>2.6625000000000001</v>
      </c>
      <c r="N869" s="10">
        <v>2.02752</v>
      </c>
      <c r="O869" s="10">
        <v>1.5952999999999999</v>
      </c>
      <c r="P869" s="10">
        <v>2.3613</v>
      </c>
      <c r="Q869" s="10">
        <v>3.44095</v>
      </c>
      <c r="R869" s="10">
        <v>2.3039999999999998</v>
      </c>
      <c r="S869" s="10">
        <v>2.0947499999999999</v>
      </c>
      <c r="T869" s="10">
        <v>3.2250000000000001</v>
      </c>
      <c r="U869" s="10">
        <v>4.5089999999999995</v>
      </c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3:50" x14ac:dyDescent="0.2">
      <c r="C870" s="18">
        <f t="shared" si="27"/>
        <v>866</v>
      </c>
      <c r="D870" t="e">
        <f t="shared" ca="1" si="26"/>
        <v>#NAME?</v>
      </c>
      <c r="I870">
        <v>866</v>
      </c>
      <c r="J870">
        <v>1.5321518987341771</v>
      </c>
      <c r="K870" s="10">
        <v>1.2983799999999999</v>
      </c>
      <c r="L870" s="10">
        <v>1.9802</v>
      </c>
      <c r="M870" s="10">
        <v>2.669</v>
      </c>
      <c r="N870" s="10">
        <v>2.032448</v>
      </c>
      <c r="O870" s="10">
        <v>1.5989200000000001</v>
      </c>
      <c r="P870" s="10">
        <v>2.36592</v>
      </c>
      <c r="Q870" s="10">
        <v>3.4491800000000001</v>
      </c>
      <c r="R870" s="10">
        <v>2.3096000000000001</v>
      </c>
      <c r="S870" s="10">
        <v>2.0994999999999999</v>
      </c>
      <c r="T870" s="10">
        <v>3.2320000000000002</v>
      </c>
      <c r="U870" s="10">
        <v>4.5195999999999996</v>
      </c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3:50" x14ac:dyDescent="0.2">
      <c r="C871" s="18">
        <f t="shared" si="27"/>
        <v>867</v>
      </c>
      <c r="D871" t="e">
        <f t="shared" ca="1" si="26"/>
        <v>#NAME?</v>
      </c>
      <c r="I871">
        <v>867</v>
      </c>
      <c r="J871">
        <v>1.5359493670886075</v>
      </c>
      <c r="K871" s="10">
        <v>1.30131</v>
      </c>
      <c r="L871" s="10">
        <v>1.9849000000000001</v>
      </c>
      <c r="M871" s="10">
        <v>2.6755</v>
      </c>
      <c r="N871" s="10">
        <v>2.0373760000000001</v>
      </c>
      <c r="O871" s="10">
        <v>1.6025400000000001</v>
      </c>
      <c r="P871" s="10">
        <v>2.3705400000000001</v>
      </c>
      <c r="Q871" s="10">
        <v>3.4574100000000003</v>
      </c>
      <c r="R871" s="10">
        <v>2.3151999999999999</v>
      </c>
      <c r="S871" s="10">
        <v>2.10425</v>
      </c>
      <c r="T871" s="10">
        <v>3.2390000000000003</v>
      </c>
      <c r="U871" s="10">
        <v>4.5301999999999998</v>
      </c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3:50" x14ac:dyDescent="0.2">
      <c r="C872" s="18">
        <f t="shared" si="27"/>
        <v>868</v>
      </c>
      <c r="D872" t="e">
        <f t="shared" ca="1" si="26"/>
        <v>#NAME?</v>
      </c>
      <c r="I872">
        <v>868</v>
      </c>
      <c r="J872">
        <v>1.5397468354430379</v>
      </c>
      <c r="K872" s="10">
        <v>1.3042399999999998</v>
      </c>
      <c r="L872" s="10">
        <v>1.9896</v>
      </c>
      <c r="M872" s="10">
        <v>2.6819999999999999</v>
      </c>
      <c r="N872" s="10">
        <v>2.0423040000000001</v>
      </c>
      <c r="O872" s="10">
        <v>1.60616</v>
      </c>
      <c r="P872" s="10">
        <v>2.3751600000000002</v>
      </c>
      <c r="Q872" s="10">
        <v>3.4656400000000001</v>
      </c>
      <c r="R872" s="10">
        <v>2.3208000000000002</v>
      </c>
      <c r="S872" s="10">
        <v>2.109</v>
      </c>
      <c r="T872" s="10">
        <v>3.246</v>
      </c>
      <c r="U872" s="10">
        <v>4.5407999999999999</v>
      </c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3:50" x14ac:dyDescent="0.2">
      <c r="C873" s="18">
        <f t="shared" si="27"/>
        <v>869</v>
      </c>
      <c r="D873" t="e">
        <f t="shared" ca="1" si="26"/>
        <v>#NAME?</v>
      </c>
      <c r="I873">
        <v>869</v>
      </c>
      <c r="J873">
        <v>1.5435443037974683</v>
      </c>
      <c r="K873" s="10">
        <v>1.3071699999999999</v>
      </c>
      <c r="L873" s="10">
        <v>1.9943</v>
      </c>
      <c r="M873" s="10">
        <v>2.6885000000000003</v>
      </c>
      <c r="N873" s="10">
        <v>2.0472320000000002</v>
      </c>
      <c r="O873" s="10">
        <v>1.60978</v>
      </c>
      <c r="P873" s="10">
        <v>2.3797800000000002</v>
      </c>
      <c r="Q873" s="10">
        <v>3.4738700000000002</v>
      </c>
      <c r="R873" s="10">
        <v>2.3264</v>
      </c>
      <c r="S873" s="10">
        <v>2.11375</v>
      </c>
      <c r="T873" s="10">
        <v>3.2530000000000001</v>
      </c>
      <c r="U873" s="10">
        <v>4.5514000000000001</v>
      </c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3:50" x14ac:dyDescent="0.2">
      <c r="C874" s="18">
        <f t="shared" si="27"/>
        <v>870</v>
      </c>
      <c r="D874" t="e">
        <f t="shared" ca="1" si="26"/>
        <v>#NAME?</v>
      </c>
      <c r="I874">
        <v>870</v>
      </c>
      <c r="J874">
        <v>1.5473417721518987</v>
      </c>
      <c r="K874" s="10">
        <v>1.3100999999999998</v>
      </c>
      <c r="L874" s="10">
        <v>1.9990000000000001</v>
      </c>
      <c r="M874" s="10">
        <v>2.6950000000000003</v>
      </c>
      <c r="N874" s="10">
        <v>2.0521600000000002</v>
      </c>
      <c r="O874" s="10">
        <v>1.6133999999999999</v>
      </c>
      <c r="P874" s="10">
        <v>2.3844000000000003</v>
      </c>
      <c r="Q874" s="10">
        <v>3.4821</v>
      </c>
      <c r="R874" s="10">
        <v>2.3319999999999999</v>
      </c>
      <c r="S874" s="10">
        <v>2.1185</v>
      </c>
      <c r="T874" s="10">
        <v>3.2600000000000002</v>
      </c>
      <c r="U874" s="10">
        <v>4.5620000000000003</v>
      </c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3:50" x14ac:dyDescent="0.2">
      <c r="C875" s="18">
        <f t="shared" si="27"/>
        <v>871</v>
      </c>
      <c r="D875" t="e">
        <f t="shared" ca="1" si="26"/>
        <v>#NAME?</v>
      </c>
      <c r="I875">
        <v>871</v>
      </c>
      <c r="J875">
        <v>1.5511392405063291</v>
      </c>
      <c r="K875" s="10">
        <v>1.3130299999999999</v>
      </c>
      <c r="L875" s="10">
        <v>2.0037000000000003</v>
      </c>
      <c r="M875" s="10">
        <v>2.7015000000000002</v>
      </c>
      <c r="N875" s="10">
        <v>2.0570880000000002</v>
      </c>
      <c r="O875" s="10">
        <v>1.6170199999999999</v>
      </c>
      <c r="P875" s="10">
        <v>2.3890199999999999</v>
      </c>
      <c r="Q875" s="10">
        <v>3.4903300000000002</v>
      </c>
      <c r="R875" s="10">
        <v>2.3376000000000001</v>
      </c>
      <c r="S875" s="10">
        <v>2.1232500000000001</v>
      </c>
      <c r="T875" s="10">
        <v>3.2670000000000003</v>
      </c>
      <c r="U875" s="10">
        <v>4.5725999999999996</v>
      </c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3:50" x14ac:dyDescent="0.2">
      <c r="C876" s="18">
        <f t="shared" si="27"/>
        <v>872</v>
      </c>
      <c r="D876" t="e">
        <f t="shared" ca="1" si="26"/>
        <v>#NAME?</v>
      </c>
      <c r="I876">
        <v>872</v>
      </c>
      <c r="J876">
        <v>1.5549367088607595</v>
      </c>
      <c r="K876" s="10">
        <v>1.31596</v>
      </c>
      <c r="L876" s="10">
        <v>2.0084</v>
      </c>
      <c r="M876" s="10">
        <v>2.7080000000000002</v>
      </c>
      <c r="N876" s="10">
        <v>2.0620160000000003</v>
      </c>
      <c r="O876" s="10">
        <v>1.6206400000000001</v>
      </c>
      <c r="P876" s="10">
        <v>2.39364</v>
      </c>
      <c r="Q876" s="10">
        <v>3.4985599999999999</v>
      </c>
      <c r="R876" s="10">
        <v>2.3431999999999999</v>
      </c>
      <c r="S876" s="10">
        <v>2.1280000000000001</v>
      </c>
      <c r="T876" s="10">
        <v>3.274</v>
      </c>
      <c r="U876" s="10">
        <v>4.5831999999999997</v>
      </c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3:50" x14ac:dyDescent="0.2">
      <c r="C877" s="18">
        <f t="shared" si="27"/>
        <v>873</v>
      </c>
      <c r="D877" t="e">
        <f t="shared" ca="1" si="26"/>
        <v>#NAME?</v>
      </c>
      <c r="I877">
        <v>873</v>
      </c>
      <c r="J877">
        <v>1.5587341772151899</v>
      </c>
      <c r="K877" s="10">
        <v>1.3188899999999999</v>
      </c>
      <c r="L877" s="10">
        <v>2.0131000000000001</v>
      </c>
      <c r="M877" s="10">
        <v>2.7145000000000001</v>
      </c>
      <c r="N877" s="10">
        <v>2.0669440000000003</v>
      </c>
      <c r="O877" s="10">
        <v>1.62426</v>
      </c>
      <c r="P877" s="10">
        <v>2.3982600000000001</v>
      </c>
      <c r="Q877" s="10">
        <v>3.5067900000000001</v>
      </c>
      <c r="R877" s="10">
        <v>2.3487999999999998</v>
      </c>
      <c r="S877" s="10">
        <v>2.1327500000000001</v>
      </c>
      <c r="T877" s="10">
        <v>3.2810000000000001</v>
      </c>
      <c r="U877" s="10">
        <v>4.5937999999999999</v>
      </c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3:50" x14ac:dyDescent="0.2">
      <c r="C878" s="18">
        <f t="shared" si="27"/>
        <v>874</v>
      </c>
      <c r="D878" t="e">
        <f t="shared" ca="1" si="26"/>
        <v>#NAME?</v>
      </c>
      <c r="I878">
        <v>874</v>
      </c>
      <c r="J878">
        <v>1.5625316455696203</v>
      </c>
      <c r="K878" s="10">
        <v>1.32182</v>
      </c>
      <c r="L878" s="10">
        <v>2.0178000000000003</v>
      </c>
      <c r="M878" s="10">
        <v>2.7210000000000001</v>
      </c>
      <c r="N878" s="10">
        <v>2.0718719999999999</v>
      </c>
      <c r="O878" s="10">
        <v>1.62788</v>
      </c>
      <c r="P878" s="10">
        <v>2.4028800000000001</v>
      </c>
      <c r="Q878" s="10">
        <v>3.5150200000000003</v>
      </c>
      <c r="R878" s="10">
        <v>2.3544</v>
      </c>
      <c r="S878" s="10">
        <v>2.1375000000000002</v>
      </c>
      <c r="T878" s="10">
        <v>3.2880000000000003</v>
      </c>
      <c r="U878" s="10">
        <v>4.6044</v>
      </c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3:50" x14ac:dyDescent="0.2">
      <c r="C879" s="18">
        <f t="shared" si="27"/>
        <v>875</v>
      </c>
      <c r="D879" t="e">
        <f t="shared" ca="1" si="26"/>
        <v>#NAME?</v>
      </c>
      <c r="I879">
        <v>875</v>
      </c>
      <c r="J879">
        <v>1.5663291139240507</v>
      </c>
      <c r="K879" s="10">
        <v>1.3247499999999999</v>
      </c>
      <c r="L879" s="10">
        <v>2.0225</v>
      </c>
      <c r="M879" s="10">
        <v>2.7275</v>
      </c>
      <c r="N879" s="10">
        <v>2.0768</v>
      </c>
      <c r="O879" s="10">
        <v>1.6315</v>
      </c>
      <c r="P879" s="10">
        <v>2.4075000000000002</v>
      </c>
      <c r="Q879" s="10">
        <v>3.52325</v>
      </c>
      <c r="R879" s="10">
        <v>2.36</v>
      </c>
      <c r="S879" s="10">
        <v>2.1422500000000002</v>
      </c>
      <c r="T879" s="10">
        <v>3.2949999999999999</v>
      </c>
      <c r="U879" s="10">
        <v>4.6150000000000002</v>
      </c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3:50" x14ac:dyDescent="0.2">
      <c r="C880" s="18">
        <f t="shared" si="27"/>
        <v>876</v>
      </c>
      <c r="D880" t="e">
        <f t="shared" ca="1" si="26"/>
        <v>#NAME?</v>
      </c>
      <c r="I880">
        <v>876</v>
      </c>
      <c r="J880">
        <v>1.5701265822784809</v>
      </c>
      <c r="K880" s="10">
        <v>1.32768</v>
      </c>
      <c r="L880" s="10">
        <v>2.0272000000000001</v>
      </c>
      <c r="M880" s="10">
        <v>2.734</v>
      </c>
      <c r="N880" s="10">
        <v>2.081728</v>
      </c>
      <c r="O880" s="10">
        <v>1.6351199999999999</v>
      </c>
      <c r="P880" s="10">
        <v>2.4121200000000003</v>
      </c>
      <c r="Q880" s="10">
        <v>3.5314800000000002</v>
      </c>
      <c r="R880" s="10">
        <v>2.3656000000000001</v>
      </c>
      <c r="S880" s="10">
        <v>2.1470000000000002</v>
      </c>
      <c r="T880" s="10">
        <v>3.302</v>
      </c>
      <c r="U880" s="10">
        <v>4.6255999999999995</v>
      </c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3:50" x14ac:dyDescent="0.2">
      <c r="C881" s="18">
        <f t="shared" si="27"/>
        <v>877</v>
      </c>
      <c r="D881" t="e">
        <f t="shared" ca="1" si="26"/>
        <v>#NAME?</v>
      </c>
      <c r="I881">
        <v>877</v>
      </c>
      <c r="J881">
        <v>1.5739240506329113</v>
      </c>
      <c r="K881" s="10">
        <v>1.3306099999999998</v>
      </c>
      <c r="L881" s="10">
        <v>2.0319000000000003</v>
      </c>
      <c r="M881" s="10">
        <v>2.7404999999999999</v>
      </c>
      <c r="N881" s="10">
        <v>2.0866560000000001</v>
      </c>
      <c r="O881" s="10">
        <v>1.6387400000000001</v>
      </c>
      <c r="P881" s="10">
        <v>2.4167399999999999</v>
      </c>
      <c r="Q881" s="10">
        <v>3.5397099999999999</v>
      </c>
      <c r="R881" s="10">
        <v>2.3712</v>
      </c>
      <c r="S881" s="10">
        <v>2.1517500000000003</v>
      </c>
      <c r="T881" s="10">
        <v>3.3090000000000002</v>
      </c>
      <c r="U881" s="10">
        <v>4.6361999999999997</v>
      </c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3:50" x14ac:dyDescent="0.2">
      <c r="C882" s="18">
        <f t="shared" si="27"/>
        <v>878</v>
      </c>
      <c r="D882" t="e">
        <f t="shared" ca="1" si="26"/>
        <v>#NAME?</v>
      </c>
      <c r="I882">
        <v>878</v>
      </c>
      <c r="J882">
        <v>1.5777215189873417</v>
      </c>
      <c r="K882" s="10">
        <v>1.3335399999999999</v>
      </c>
      <c r="L882" s="10">
        <v>2.0366</v>
      </c>
      <c r="M882" s="10">
        <v>2.7470000000000003</v>
      </c>
      <c r="N882" s="10">
        <v>2.0915840000000001</v>
      </c>
      <c r="O882" s="10">
        <v>1.64236</v>
      </c>
      <c r="P882" s="10">
        <v>2.42136</v>
      </c>
      <c r="Q882" s="10">
        <v>3.5479400000000001</v>
      </c>
      <c r="R882" s="10">
        <v>2.3767999999999998</v>
      </c>
      <c r="S882" s="10">
        <v>2.1565000000000003</v>
      </c>
      <c r="T882" s="10">
        <v>3.3160000000000003</v>
      </c>
      <c r="U882" s="10">
        <v>4.6467999999999998</v>
      </c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3:50" x14ac:dyDescent="0.2">
      <c r="C883" s="18">
        <f t="shared" si="27"/>
        <v>879</v>
      </c>
      <c r="D883" t="e">
        <f t="shared" ca="1" si="26"/>
        <v>#NAME?</v>
      </c>
      <c r="I883">
        <v>879</v>
      </c>
      <c r="J883">
        <v>1.5815189873417721</v>
      </c>
      <c r="K883" s="10">
        <v>1.3364699999999998</v>
      </c>
      <c r="L883" s="10">
        <v>2.0413000000000001</v>
      </c>
      <c r="M883" s="10">
        <v>2.7535000000000003</v>
      </c>
      <c r="N883" s="10">
        <v>2.0965120000000002</v>
      </c>
      <c r="O883" s="10">
        <v>1.64598</v>
      </c>
      <c r="P883" s="10">
        <v>2.42598</v>
      </c>
      <c r="Q883" s="10">
        <v>3.5561700000000003</v>
      </c>
      <c r="R883" s="10">
        <v>2.3824000000000001</v>
      </c>
      <c r="S883" s="10">
        <v>2.1612499999999999</v>
      </c>
      <c r="T883" s="10">
        <v>3.323</v>
      </c>
      <c r="U883" s="10">
        <v>4.6574</v>
      </c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3:50" x14ac:dyDescent="0.2">
      <c r="C884" s="18">
        <f t="shared" si="27"/>
        <v>880</v>
      </c>
      <c r="D884" t="e">
        <f t="shared" ca="1" si="26"/>
        <v>#NAME?</v>
      </c>
      <c r="I884">
        <v>880</v>
      </c>
      <c r="J884">
        <v>1.5853164556962025</v>
      </c>
      <c r="K884" s="10">
        <v>1.3393999999999999</v>
      </c>
      <c r="L884" s="10">
        <v>2.0460000000000003</v>
      </c>
      <c r="M884" s="10">
        <v>2.7600000000000002</v>
      </c>
      <c r="N884" s="10">
        <v>2.1014400000000002</v>
      </c>
      <c r="O884" s="10">
        <v>1.6496</v>
      </c>
      <c r="P884" s="10">
        <v>2.4306000000000001</v>
      </c>
      <c r="Q884" s="10">
        <v>3.5644</v>
      </c>
      <c r="R884" s="10">
        <v>2.3879999999999999</v>
      </c>
      <c r="S884" s="10">
        <v>2.1659999999999999</v>
      </c>
      <c r="T884" s="10">
        <v>3.33</v>
      </c>
      <c r="U884" s="10">
        <v>4.6680000000000001</v>
      </c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3:50" x14ac:dyDescent="0.2">
      <c r="C885" s="18">
        <f t="shared" si="27"/>
        <v>881</v>
      </c>
      <c r="D885" t="e">
        <f t="shared" ca="1" si="26"/>
        <v>#NAME?</v>
      </c>
      <c r="I885">
        <v>881</v>
      </c>
      <c r="J885">
        <v>1.5891139240506329</v>
      </c>
      <c r="K885" s="10">
        <v>1.34233</v>
      </c>
      <c r="L885" s="10">
        <v>2.0507</v>
      </c>
      <c r="M885" s="10">
        <v>2.7665000000000002</v>
      </c>
      <c r="N885" s="10">
        <v>2.1063680000000002</v>
      </c>
      <c r="O885" s="10">
        <v>1.6532199999999999</v>
      </c>
      <c r="P885" s="10">
        <v>2.4352200000000002</v>
      </c>
      <c r="Q885" s="10">
        <v>3.5726300000000002</v>
      </c>
      <c r="R885" s="10">
        <v>2.3936000000000002</v>
      </c>
      <c r="S885" s="10">
        <v>2.17075</v>
      </c>
      <c r="T885" s="10">
        <v>3.3370000000000002</v>
      </c>
      <c r="U885" s="10">
        <v>4.6786000000000003</v>
      </c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3:50" x14ac:dyDescent="0.2">
      <c r="C886" s="18">
        <f t="shared" si="27"/>
        <v>882</v>
      </c>
      <c r="D886" t="e">
        <f t="shared" ca="1" si="26"/>
        <v>#NAME?</v>
      </c>
      <c r="I886">
        <v>882</v>
      </c>
      <c r="J886">
        <v>1.5929113924050633</v>
      </c>
      <c r="K886" s="10">
        <v>1.3452599999999999</v>
      </c>
      <c r="L886" s="10">
        <v>2.0554000000000001</v>
      </c>
      <c r="M886" s="10">
        <v>2.7730000000000001</v>
      </c>
      <c r="N886" s="10">
        <v>2.1112960000000003</v>
      </c>
      <c r="O886" s="10">
        <v>1.6568400000000001</v>
      </c>
      <c r="P886" s="10">
        <v>2.4398400000000002</v>
      </c>
      <c r="Q886" s="10">
        <v>3.5808599999999999</v>
      </c>
      <c r="R886" s="10">
        <v>2.3992</v>
      </c>
      <c r="S886" s="10">
        <v>2.1755</v>
      </c>
      <c r="T886" s="10">
        <v>3.3440000000000003</v>
      </c>
      <c r="U886" s="10">
        <v>4.6891999999999996</v>
      </c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3:50" x14ac:dyDescent="0.2">
      <c r="C887" s="18">
        <f t="shared" si="27"/>
        <v>883</v>
      </c>
      <c r="D887" t="e">
        <f t="shared" ca="1" si="26"/>
        <v>#NAME?</v>
      </c>
      <c r="I887">
        <v>883</v>
      </c>
      <c r="J887">
        <v>1.5967088607594937</v>
      </c>
      <c r="K887" s="10">
        <v>1.34819</v>
      </c>
      <c r="L887" s="10">
        <v>2.0601000000000003</v>
      </c>
      <c r="M887" s="10">
        <v>2.7795000000000001</v>
      </c>
      <c r="N887" s="10">
        <v>2.1162240000000003</v>
      </c>
      <c r="O887" s="10">
        <v>1.66046</v>
      </c>
      <c r="P887" s="10">
        <v>2.4444600000000003</v>
      </c>
      <c r="Q887" s="10">
        <v>3.5890900000000001</v>
      </c>
      <c r="R887" s="10">
        <v>2.4047999999999998</v>
      </c>
      <c r="S887" s="10">
        <v>2.18025</v>
      </c>
      <c r="T887" s="10">
        <v>3.351</v>
      </c>
      <c r="U887" s="10">
        <v>4.6997999999999998</v>
      </c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3:50" x14ac:dyDescent="0.2">
      <c r="C888" s="18">
        <f t="shared" si="27"/>
        <v>884</v>
      </c>
      <c r="D888" t="e">
        <f t="shared" ca="1" si="26"/>
        <v>#NAME?</v>
      </c>
      <c r="I888">
        <v>884</v>
      </c>
      <c r="J888">
        <v>1.6005063291139241</v>
      </c>
      <c r="K888" s="10">
        <v>1.3511199999999999</v>
      </c>
      <c r="L888" s="10">
        <v>2.0648</v>
      </c>
      <c r="M888" s="10">
        <v>2.786</v>
      </c>
      <c r="N888" s="10">
        <v>2.1211520000000004</v>
      </c>
      <c r="O888" s="10">
        <v>1.66408</v>
      </c>
      <c r="P888" s="10">
        <v>2.4490799999999999</v>
      </c>
      <c r="Q888" s="10">
        <v>3.5973200000000003</v>
      </c>
      <c r="R888" s="10">
        <v>2.4104000000000001</v>
      </c>
      <c r="S888" s="10">
        <v>2.1850000000000001</v>
      </c>
      <c r="T888" s="10">
        <v>3.3580000000000001</v>
      </c>
      <c r="U888" s="10">
        <v>4.7103999999999999</v>
      </c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3:50" x14ac:dyDescent="0.2">
      <c r="C889" s="18">
        <f t="shared" si="27"/>
        <v>885</v>
      </c>
      <c r="D889" t="e">
        <f t="shared" ca="1" si="26"/>
        <v>#NAME?</v>
      </c>
      <c r="I889">
        <v>885</v>
      </c>
      <c r="J889">
        <v>1.6043037974683545</v>
      </c>
      <c r="K889" s="10">
        <v>1.35405</v>
      </c>
      <c r="L889" s="10">
        <v>2.0695000000000001</v>
      </c>
      <c r="M889" s="10">
        <v>2.7925</v>
      </c>
      <c r="N889" s="10">
        <v>2.12608</v>
      </c>
      <c r="O889" s="10">
        <v>1.6677</v>
      </c>
      <c r="P889" s="10">
        <v>2.4537</v>
      </c>
      <c r="Q889" s="10">
        <v>3.60555</v>
      </c>
      <c r="R889" s="10">
        <v>2.4159999999999999</v>
      </c>
      <c r="S889" s="10">
        <v>2.1897500000000001</v>
      </c>
      <c r="T889" s="10">
        <v>3.3650000000000002</v>
      </c>
      <c r="U889" s="10">
        <v>4.7210000000000001</v>
      </c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3:50" x14ac:dyDescent="0.2">
      <c r="C890" s="18">
        <f t="shared" si="27"/>
        <v>886</v>
      </c>
      <c r="D890" t="e">
        <f t="shared" ca="1" si="26"/>
        <v>#NAME?</v>
      </c>
      <c r="I890">
        <v>886</v>
      </c>
      <c r="J890">
        <v>1.6081012658227849</v>
      </c>
      <c r="K890" s="10">
        <v>1.3569799999999999</v>
      </c>
      <c r="L890" s="10">
        <v>2.0742000000000003</v>
      </c>
      <c r="M890" s="10">
        <v>2.7989999999999999</v>
      </c>
      <c r="N890" s="10">
        <v>2.131008</v>
      </c>
      <c r="O890" s="10">
        <v>1.6713199999999999</v>
      </c>
      <c r="P890" s="10">
        <v>2.4583200000000001</v>
      </c>
      <c r="Q890" s="10">
        <v>3.6137800000000002</v>
      </c>
      <c r="R890" s="10">
        <v>2.4216000000000002</v>
      </c>
      <c r="S890" s="10">
        <v>2.1945000000000001</v>
      </c>
      <c r="T890" s="10">
        <v>3.3720000000000003</v>
      </c>
      <c r="U890" s="10">
        <v>4.7316000000000003</v>
      </c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3:50" x14ac:dyDescent="0.2">
      <c r="C891" s="18">
        <f t="shared" si="27"/>
        <v>887</v>
      </c>
      <c r="D891" t="e">
        <f t="shared" ca="1" si="26"/>
        <v>#NAME?</v>
      </c>
      <c r="I891">
        <v>887</v>
      </c>
      <c r="J891">
        <v>1.6118987341772151</v>
      </c>
      <c r="K891" s="10">
        <v>1.35991</v>
      </c>
      <c r="L891" s="10">
        <v>2.0789</v>
      </c>
      <c r="M891" s="10">
        <v>2.8055000000000003</v>
      </c>
      <c r="N891" s="10">
        <v>2.1359360000000001</v>
      </c>
      <c r="O891" s="10">
        <v>1.6749400000000001</v>
      </c>
      <c r="P891" s="10">
        <v>2.4629400000000001</v>
      </c>
      <c r="Q891" s="10">
        <v>3.62201</v>
      </c>
      <c r="R891" s="10">
        <v>2.4272</v>
      </c>
      <c r="S891" s="10">
        <v>2.1992500000000001</v>
      </c>
      <c r="T891" s="10">
        <v>3.379</v>
      </c>
      <c r="U891" s="10">
        <v>4.7421999999999995</v>
      </c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3:50" x14ac:dyDescent="0.2">
      <c r="C892" s="18">
        <f t="shared" si="27"/>
        <v>888</v>
      </c>
      <c r="D892" t="e">
        <f t="shared" ca="1" si="26"/>
        <v>#NAME?</v>
      </c>
      <c r="I892">
        <v>888</v>
      </c>
      <c r="J892">
        <v>1.6156962025316455</v>
      </c>
      <c r="K892" s="10">
        <v>1.3628399999999998</v>
      </c>
      <c r="L892" s="10">
        <v>2.0836000000000001</v>
      </c>
      <c r="M892" s="10">
        <v>2.8120000000000003</v>
      </c>
      <c r="N892" s="10">
        <v>2.1408640000000001</v>
      </c>
      <c r="O892" s="10">
        <v>1.6785600000000001</v>
      </c>
      <c r="P892" s="10">
        <v>2.4675600000000002</v>
      </c>
      <c r="Q892" s="10">
        <v>3.6302400000000001</v>
      </c>
      <c r="R892" s="10">
        <v>2.4327999999999999</v>
      </c>
      <c r="S892" s="10">
        <v>2.2040000000000002</v>
      </c>
      <c r="T892" s="10">
        <v>3.3860000000000001</v>
      </c>
      <c r="U892" s="10">
        <v>4.7527999999999997</v>
      </c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3:50" x14ac:dyDescent="0.2">
      <c r="C893" s="18">
        <f t="shared" si="27"/>
        <v>889</v>
      </c>
      <c r="D893" t="e">
        <f t="shared" ca="1" si="26"/>
        <v>#NAME?</v>
      </c>
      <c r="I893">
        <v>889</v>
      </c>
      <c r="J893">
        <v>1.6194936708860759</v>
      </c>
      <c r="K893" s="10">
        <v>1.3657699999999999</v>
      </c>
      <c r="L893" s="10">
        <v>2.0883000000000003</v>
      </c>
      <c r="M893" s="10">
        <v>2.8185000000000002</v>
      </c>
      <c r="N893" s="10">
        <v>2.1457920000000001</v>
      </c>
      <c r="O893" s="10">
        <v>1.68218</v>
      </c>
      <c r="P893" s="10">
        <v>2.4721800000000003</v>
      </c>
      <c r="Q893" s="10">
        <v>3.6384700000000003</v>
      </c>
      <c r="R893" s="10">
        <v>2.4384000000000001</v>
      </c>
      <c r="S893" s="10">
        <v>2.2087500000000002</v>
      </c>
      <c r="T893" s="10">
        <v>3.3930000000000002</v>
      </c>
      <c r="U893" s="10">
        <v>4.7633999999999999</v>
      </c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3:50" x14ac:dyDescent="0.2">
      <c r="C894" s="18">
        <f t="shared" si="27"/>
        <v>890</v>
      </c>
      <c r="D894" t="e">
        <f t="shared" ca="1" si="26"/>
        <v>#NAME?</v>
      </c>
      <c r="I894">
        <v>890</v>
      </c>
      <c r="J894">
        <v>1.6232911392405063</v>
      </c>
      <c r="K894" s="10">
        <v>1.3687</v>
      </c>
      <c r="L894" s="10">
        <v>2.093</v>
      </c>
      <c r="M894" s="10">
        <v>2.8250000000000002</v>
      </c>
      <c r="N894" s="10">
        <v>2.1507200000000002</v>
      </c>
      <c r="O894" s="10">
        <v>1.6858</v>
      </c>
      <c r="P894" s="10">
        <v>2.4767999999999999</v>
      </c>
      <c r="Q894" s="10">
        <v>3.6467000000000001</v>
      </c>
      <c r="R894" s="10">
        <v>2.444</v>
      </c>
      <c r="S894" s="10">
        <v>2.2135000000000002</v>
      </c>
      <c r="T894" s="10">
        <v>3.4000000000000004</v>
      </c>
      <c r="U894" s="10">
        <v>4.774</v>
      </c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3:50" x14ac:dyDescent="0.2">
      <c r="C895" s="18">
        <f t="shared" si="27"/>
        <v>891</v>
      </c>
      <c r="D895" t="e">
        <f t="shared" ca="1" si="26"/>
        <v>#NAME?</v>
      </c>
      <c r="I895">
        <v>891</v>
      </c>
      <c r="J895">
        <v>1.6270886075949367</v>
      </c>
      <c r="K895" s="10">
        <v>1.3716299999999999</v>
      </c>
      <c r="L895" s="10">
        <v>2.0977000000000001</v>
      </c>
      <c r="M895" s="10">
        <v>2.8315000000000001</v>
      </c>
      <c r="N895" s="10">
        <v>2.1556480000000002</v>
      </c>
      <c r="O895" s="10">
        <v>1.6894199999999999</v>
      </c>
      <c r="P895" s="10">
        <v>2.48142</v>
      </c>
      <c r="Q895" s="10">
        <v>3.6549300000000002</v>
      </c>
      <c r="R895" s="10">
        <v>2.4495999999999998</v>
      </c>
      <c r="S895" s="10">
        <v>2.2182500000000003</v>
      </c>
      <c r="T895" s="10">
        <v>3.407</v>
      </c>
      <c r="U895" s="10">
        <v>4.7846000000000002</v>
      </c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3:50" x14ac:dyDescent="0.2">
      <c r="C896" s="18">
        <f t="shared" si="27"/>
        <v>892</v>
      </c>
      <c r="D896" t="e">
        <f t="shared" ca="1" si="26"/>
        <v>#NAME?</v>
      </c>
      <c r="I896">
        <v>892</v>
      </c>
      <c r="J896">
        <v>1.6308860759493671</v>
      </c>
      <c r="K896" s="10">
        <v>1.37456</v>
      </c>
      <c r="L896" s="10">
        <v>2.1024000000000003</v>
      </c>
      <c r="M896" s="10">
        <v>2.8380000000000001</v>
      </c>
      <c r="N896" s="10">
        <v>2.1605760000000003</v>
      </c>
      <c r="O896" s="10">
        <v>1.6930399999999999</v>
      </c>
      <c r="P896" s="10">
        <v>2.48604</v>
      </c>
      <c r="Q896" s="10">
        <v>3.66316</v>
      </c>
      <c r="R896" s="10">
        <v>2.4552</v>
      </c>
      <c r="S896" s="10">
        <v>2.2230000000000003</v>
      </c>
      <c r="T896" s="10">
        <v>3.4140000000000001</v>
      </c>
      <c r="U896" s="10">
        <v>4.7951999999999995</v>
      </c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3:50" x14ac:dyDescent="0.2">
      <c r="C897" s="18">
        <f t="shared" si="27"/>
        <v>893</v>
      </c>
      <c r="D897" t="e">
        <f t="shared" ca="1" si="26"/>
        <v>#NAME?</v>
      </c>
      <c r="I897">
        <v>893</v>
      </c>
      <c r="J897">
        <v>1.6346835443037975</v>
      </c>
      <c r="K897" s="10">
        <v>1.3774899999999999</v>
      </c>
      <c r="L897" s="10">
        <v>2.1071</v>
      </c>
      <c r="M897" s="10">
        <v>2.8445</v>
      </c>
      <c r="N897" s="10">
        <v>2.1655040000000003</v>
      </c>
      <c r="O897" s="10">
        <v>1.6966600000000001</v>
      </c>
      <c r="P897" s="10">
        <v>2.4906600000000001</v>
      </c>
      <c r="Q897" s="10">
        <v>3.6713900000000002</v>
      </c>
      <c r="R897" s="10">
        <v>2.4607999999999999</v>
      </c>
      <c r="S897" s="10">
        <v>2.2277499999999999</v>
      </c>
      <c r="T897" s="10">
        <v>3.4210000000000003</v>
      </c>
      <c r="U897" s="10">
        <v>4.8057999999999996</v>
      </c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3:50" x14ac:dyDescent="0.2">
      <c r="C898" s="18">
        <f t="shared" si="27"/>
        <v>894</v>
      </c>
      <c r="D898" t="e">
        <f t="shared" ca="1" si="26"/>
        <v>#NAME?</v>
      </c>
      <c r="I898">
        <v>894</v>
      </c>
      <c r="J898">
        <v>1.6384810126582279</v>
      </c>
      <c r="K898" s="10">
        <v>1.38042</v>
      </c>
      <c r="L898" s="10">
        <v>2.1118000000000001</v>
      </c>
      <c r="M898" s="10">
        <v>2.851</v>
      </c>
      <c r="N898" s="10">
        <v>2.1704320000000004</v>
      </c>
      <c r="O898" s="10">
        <v>1.70028</v>
      </c>
      <c r="P898" s="10">
        <v>2.4952800000000002</v>
      </c>
      <c r="Q898" s="10">
        <v>3.6796199999999999</v>
      </c>
      <c r="R898" s="10">
        <v>2.4664000000000001</v>
      </c>
      <c r="S898" s="10">
        <v>2.2324999999999999</v>
      </c>
      <c r="T898" s="10">
        <v>3.4280000000000004</v>
      </c>
      <c r="U898" s="10">
        <v>4.8163999999999998</v>
      </c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3:50" x14ac:dyDescent="0.2">
      <c r="C899" s="18">
        <f t="shared" si="27"/>
        <v>895</v>
      </c>
      <c r="D899" t="e">
        <f t="shared" ca="1" si="26"/>
        <v>#NAME?</v>
      </c>
      <c r="I899">
        <v>895</v>
      </c>
      <c r="J899">
        <v>1.6422784810126583</v>
      </c>
      <c r="K899" s="10">
        <v>1.3833499999999999</v>
      </c>
      <c r="L899" s="10">
        <v>2.1165000000000003</v>
      </c>
      <c r="M899" s="10">
        <v>2.8574999999999999</v>
      </c>
      <c r="N899" s="10">
        <v>2.17536</v>
      </c>
      <c r="O899" s="10">
        <v>1.7039</v>
      </c>
      <c r="P899" s="10">
        <v>2.4999000000000002</v>
      </c>
      <c r="Q899" s="10">
        <v>3.6878500000000001</v>
      </c>
      <c r="R899" s="10">
        <v>2.472</v>
      </c>
      <c r="S899" s="10">
        <v>2.23725</v>
      </c>
      <c r="T899" s="10">
        <v>3.4350000000000001</v>
      </c>
      <c r="U899" s="10">
        <v>4.827</v>
      </c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3:50" x14ac:dyDescent="0.2">
      <c r="C900" s="18">
        <f t="shared" si="27"/>
        <v>896</v>
      </c>
      <c r="D900" t="e">
        <f t="shared" ref="D900:D963" ca="1" si="28">smrLinInterp(C900,Time,Rain)</f>
        <v>#NAME?</v>
      </c>
      <c r="I900">
        <v>896</v>
      </c>
      <c r="J900">
        <v>1.6460759493670887</v>
      </c>
      <c r="K900" s="10">
        <v>1.38628</v>
      </c>
      <c r="L900" s="10">
        <v>2.1212</v>
      </c>
      <c r="M900" s="10">
        <v>2.8640000000000003</v>
      </c>
      <c r="N900" s="10">
        <v>2.180288</v>
      </c>
      <c r="O900" s="10">
        <v>1.7075199999999999</v>
      </c>
      <c r="P900" s="10">
        <v>2.5045200000000003</v>
      </c>
      <c r="Q900" s="10">
        <v>3.6960800000000003</v>
      </c>
      <c r="R900" s="10">
        <v>2.4775999999999998</v>
      </c>
      <c r="S900" s="10">
        <v>2.242</v>
      </c>
      <c r="T900" s="10">
        <v>3.4420000000000002</v>
      </c>
      <c r="U900" s="10">
        <v>4.8376000000000001</v>
      </c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3:50" x14ac:dyDescent="0.2">
      <c r="C901" s="18">
        <f t="shared" si="27"/>
        <v>897</v>
      </c>
      <c r="D901" t="e">
        <f t="shared" ca="1" si="28"/>
        <v>#NAME?</v>
      </c>
      <c r="I901">
        <v>897</v>
      </c>
      <c r="J901">
        <v>1.6498734177215191</v>
      </c>
      <c r="K901" s="10">
        <v>1.3892099999999998</v>
      </c>
      <c r="L901" s="10">
        <v>2.1259000000000001</v>
      </c>
      <c r="M901" s="10">
        <v>2.8705000000000003</v>
      </c>
      <c r="N901" s="10">
        <v>2.185216</v>
      </c>
      <c r="O901" s="10">
        <v>1.7111399999999999</v>
      </c>
      <c r="P901" s="10">
        <v>2.5091399999999999</v>
      </c>
      <c r="Q901" s="10">
        <v>3.70431</v>
      </c>
      <c r="R901" s="10">
        <v>2.4832000000000001</v>
      </c>
      <c r="S901" s="10">
        <v>2.24675</v>
      </c>
      <c r="T901" s="10">
        <v>3.4490000000000003</v>
      </c>
      <c r="U901" s="10">
        <v>4.8482000000000003</v>
      </c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3:50" x14ac:dyDescent="0.2">
      <c r="C902" s="18">
        <f t="shared" ref="C902:C965" si="29">1+C901</f>
        <v>898</v>
      </c>
      <c r="D902" t="e">
        <f t="shared" ca="1" si="28"/>
        <v>#NAME?</v>
      </c>
      <c r="I902">
        <v>898</v>
      </c>
      <c r="J902">
        <v>1.6536708860759493</v>
      </c>
      <c r="K902" s="10">
        <v>1.3921399999999999</v>
      </c>
      <c r="L902" s="10">
        <v>2.1306000000000003</v>
      </c>
      <c r="M902" s="10">
        <v>2.8770000000000002</v>
      </c>
      <c r="N902" s="10">
        <v>2.1901440000000001</v>
      </c>
      <c r="O902" s="10">
        <v>1.7147600000000001</v>
      </c>
      <c r="P902" s="10">
        <v>2.51376</v>
      </c>
      <c r="Q902" s="10">
        <v>3.7125400000000002</v>
      </c>
      <c r="R902" s="10">
        <v>2.4887999999999999</v>
      </c>
      <c r="S902" s="10">
        <v>2.2515000000000001</v>
      </c>
      <c r="T902" s="10">
        <v>3.4560000000000004</v>
      </c>
      <c r="U902" s="10">
        <v>4.8587999999999996</v>
      </c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3:50" x14ac:dyDescent="0.2">
      <c r="C903" s="18">
        <f t="shared" si="29"/>
        <v>899</v>
      </c>
      <c r="D903" t="e">
        <f t="shared" ca="1" si="28"/>
        <v>#NAME?</v>
      </c>
      <c r="I903">
        <v>899</v>
      </c>
      <c r="J903">
        <v>1.6574683544303797</v>
      </c>
      <c r="K903" s="10">
        <v>1.3950699999999998</v>
      </c>
      <c r="L903" s="10">
        <v>2.1353</v>
      </c>
      <c r="M903" s="10">
        <v>2.8835000000000002</v>
      </c>
      <c r="N903" s="10">
        <v>2.1950720000000001</v>
      </c>
      <c r="O903" s="10">
        <v>1.71838</v>
      </c>
      <c r="P903" s="10">
        <v>2.5183800000000001</v>
      </c>
      <c r="Q903" s="10">
        <v>3.7207699999999999</v>
      </c>
      <c r="R903" s="10">
        <v>2.4944000000000002</v>
      </c>
      <c r="S903" s="10">
        <v>2.2562500000000001</v>
      </c>
      <c r="T903" s="10">
        <v>3.4630000000000001</v>
      </c>
      <c r="U903" s="10">
        <v>4.8693999999999997</v>
      </c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3:50" x14ac:dyDescent="0.2">
      <c r="C904" s="18">
        <f t="shared" si="29"/>
        <v>900</v>
      </c>
      <c r="D904" t="e">
        <f t="shared" ca="1" si="28"/>
        <v>#NAME?</v>
      </c>
      <c r="H904" s="10"/>
      <c r="I904" s="10">
        <v>900</v>
      </c>
      <c r="J904">
        <v>1.6612658227848101</v>
      </c>
      <c r="K904" s="10">
        <v>1.3979999999999999</v>
      </c>
      <c r="L904" s="10">
        <v>2.14</v>
      </c>
      <c r="M904" s="10">
        <v>2.89</v>
      </c>
      <c r="N904" s="10">
        <v>2.2000000000000002</v>
      </c>
      <c r="O904" s="10">
        <v>1.722</v>
      </c>
      <c r="P904" s="10">
        <v>2.5230000000000001</v>
      </c>
      <c r="Q904" s="10">
        <v>3.7290000000000001</v>
      </c>
      <c r="R904" s="10">
        <v>2.5</v>
      </c>
      <c r="S904" s="10">
        <v>2.2610000000000001</v>
      </c>
      <c r="T904" s="10">
        <v>3.47</v>
      </c>
      <c r="U904" s="10">
        <v>4.88</v>
      </c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3:50" x14ac:dyDescent="0.2">
      <c r="C905" s="18">
        <f t="shared" si="29"/>
        <v>901</v>
      </c>
      <c r="D905" t="e">
        <f t="shared" ca="1" si="28"/>
        <v>#NAME?</v>
      </c>
      <c r="I905">
        <v>901</v>
      </c>
      <c r="J905">
        <v>1.6650632911392405</v>
      </c>
      <c r="K905" s="10">
        <v>1.4012799999999999</v>
      </c>
      <c r="L905" s="10">
        <v>2.1465200000000002</v>
      </c>
      <c r="M905" s="10">
        <v>2.8981000000000003</v>
      </c>
      <c r="N905" s="10">
        <v>2.2054560000000003</v>
      </c>
      <c r="O905" s="10">
        <v>1.72603</v>
      </c>
      <c r="P905" s="10">
        <v>2.5297499999999999</v>
      </c>
      <c r="Q905" s="10">
        <v>3.73861</v>
      </c>
      <c r="R905" s="10">
        <v>2.5062000000000002</v>
      </c>
      <c r="S905" s="10">
        <v>2.2663000000000002</v>
      </c>
      <c r="T905" s="10">
        <v>3.4787000000000003</v>
      </c>
      <c r="U905" s="10">
        <v>4.8921000000000001</v>
      </c>
      <c r="AU905" s="3"/>
      <c r="AV905" s="3"/>
      <c r="AW905" s="3"/>
      <c r="AX905" s="3"/>
    </row>
    <row r="906" spans="3:50" x14ac:dyDescent="0.2">
      <c r="C906" s="18">
        <f t="shared" si="29"/>
        <v>902</v>
      </c>
      <c r="D906" t="e">
        <f t="shared" ca="1" si="28"/>
        <v>#NAME?</v>
      </c>
      <c r="I906">
        <v>902</v>
      </c>
      <c r="J906">
        <v>1.6688607594936709</v>
      </c>
      <c r="K906" s="10">
        <v>1.4045599999999998</v>
      </c>
      <c r="L906" s="10">
        <v>2.1530400000000003</v>
      </c>
      <c r="M906" s="10">
        <v>2.9062000000000001</v>
      </c>
      <c r="N906" s="10">
        <v>2.210912</v>
      </c>
      <c r="O906" s="10">
        <v>1.7300599999999999</v>
      </c>
      <c r="P906" s="10">
        <v>2.5365000000000002</v>
      </c>
      <c r="Q906" s="10">
        <v>3.7482199999999999</v>
      </c>
      <c r="R906" s="10">
        <v>2.5124</v>
      </c>
      <c r="S906" s="10">
        <v>2.2716000000000003</v>
      </c>
      <c r="T906" s="10">
        <v>3.4874000000000001</v>
      </c>
      <c r="U906" s="10">
        <v>4.9041999999999994</v>
      </c>
      <c r="AU906" s="3"/>
      <c r="AV906" s="3"/>
      <c r="AW906" s="3"/>
      <c r="AX906" s="3"/>
    </row>
    <row r="907" spans="3:50" x14ac:dyDescent="0.2">
      <c r="C907" s="18">
        <f t="shared" si="29"/>
        <v>903</v>
      </c>
      <c r="D907" t="e">
        <f t="shared" ca="1" si="28"/>
        <v>#NAME?</v>
      </c>
      <c r="I907">
        <v>903</v>
      </c>
      <c r="J907">
        <v>1.6726582278481013</v>
      </c>
      <c r="K907" s="10">
        <v>1.40784</v>
      </c>
      <c r="L907" s="10">
        <v>2.1595599999999999</v>
      </c>
      <c r="M907" s="10">
        <v>2.9143000000000003</v>
      </c>
      <c r="N907" s="10">
        <v>2.2163680000000001</v>
      </c>
      <c r="O907" s="10">
        <v>1.7340899999999999</v>
      </c>
      <c r="P907" s="10">
        <v>2.54325</v>
      </c>
      <c r="Q907" s="10">
        <v>3.7578300000000002</v>
      </c>
      <c r="R907" s="10">
        <v>2.5186000000000002</v>
      </c>
      <c r="S907" s="10">
        <v>2.2768999999999999</v>
      </c>
      <c r="T907" s="10">
        <v>3.4961000000000002</v>
      </c>
      <c r="U907" s="10">
        <v>4.9162999999999997</v>
      </c>
      <c r="AU907" s="3"/>
      <c r="AV907" s="3"/>
      <c r="AW907" s="3"/>
      <c r="AX907" s="3"/>
    </row>
    <row r="908" spans="3:50" x14ac:dyDescent="0.2">
      <c r="C908" s="18">
        <f t="shared" si="29"/>
        <v>904</v>
      </c>
      <c r="D908" t="e">
        <f t="shared" ca="1" si="28"/>
        <v>#NAME?</v>
      </c>
      <c r="I908">
        <v>904</v>
      </c>
      <c r="J908">
        <v>1.6764556962025317</v>
      </c>
      <c r="K908" s="10">
        <v>1.4111199999999999</v>
      </c>
      <c r="L908" s="10">
        <v>2.16608</v>
      </c>
      <c r="M908" s="10">
        <v>2.9224000000000001</v>
      </c>
      <c r="N908" s="10">
        <v>2.2218240000000002</v>
      </c>
      <c r="O908" s="10">
        <v>1.7381199999999999</v>
      </c>
      <c r="P908" s="10">
        <v>2.5500000000000003</v>
      </c>
      <c r="Q908" s="10">
        <v>3.7674400000000001</v>
      </c>
      <c r="R908" s="10">
        <v>2.5247999999999999</v>
      </c>
      <c r="S908" s="10">
        <v>2.2822</v>
      </c>
      <c r="T908" s="10">
        <v>3.5048000000000004</v>
      </c>
      <c r="U908" s="10">
        <v>4.9283999999999999</v>
      </c>
      <c r="AU908" s="3"/>
      <c r="AV908" s="3"/>
      <c r="AW908" s="3"/>
      <c r="AX908" s="3"/>
    </row>
    <row r="909" spans="3:50" x14ac:dyDescent="0.2">
      <c r="C909" s="18">
        <f t="shared" si="29"/>
        <v>905</v>
      </c>
      <c r="D909" t="e">
        <f t="shared" ca="1" si="28"/>
        <v>#NAME?</v>
      </c>
      <c r="I909">
        <v>905</v>
      </c>
      <c r="J909">
        <v>1.6802531645569621</v>
      </c>
      <c r="K909" s="10">
        <v>1.4143999999999999</v>
      </c>
      <c r="L909" s="10">
        <v>2.1726000000000001</v>
      </c>
      <c r="M909" s="10">
        <v>2.9305000000000003</v>
      </c>
      <c r="N909" s="10">
        <v>2.2272800000000004</v>
      </c>
      <c r="O909" s="10">
        <v>1.7421500000000001</v>
      </c>
      <c r="P909" s="10">
        <v>2.5567500000000001</v>
      </c>
      <c r="Q909" s="10">
        <v>3.77705</v>
      </c>
      <c r="R909" s="10">
        <v>2.5310000000000001</v>
      </c>
      <c r="S909" s="10">
        <v>2.2875000000000001</v>
      </c>
      <c r="T909" s="10">
        <v>3.5135000000000001</v>
      </c>
      <c r="U909" s="10">
        <v>4.9405000000000001</v>
      </c>
      <c r="AU909" s="3"/>
      <c r="AV909" s="3"/>
      <c r="AW909" s="3"/>
      <c r="AX909" s="3"/>
    </row>
    <row r="910" spans="3:50" x14ac:dyDescent="0.2">
      <c r="C910" s="18">
        <f t="shared" si="29"/>
        <v>906</v>
      </c>
      <c r="D910" t="e">
        <f t="shared" ca="1" si="28"/>
        <v>#NAME?</v>
      </c>
      <c r="I910">
        <v>906</v>
      </c>
      <c r="J910">
        <v>1.6840506329113925</v>
      </c>
      <c r="K910" s="10">
        <v>1.4176799999999998</v>
      </c>
      <c r="L910" s="10">
        <v>2.1791200000000002</v>
      </c>
      <c r="M910" s="10">
        <v>2.9386000000000001</v>
      </c>
      <c r="N910" s="10">
        <v>2.2327360000000001</v>
      </c>
      <c r="O910" s="10">
        <v>1.7461800000000001</v>
      </c>
      <c r="P910" s="10">
        <v>2.5635000000000003</v>
      </c>
      <c r="Q910" s="10">
        <v>3.7866599999999999</v>
      </c>
      <c r="R910" s="10">
        <v>2.5371999999999999</v>
      </c>
      <c r="S910" s="10">
        <v>2.2928000000000002</v>
      </c>
      <c r="T910" s="10">
        <v>3.5222000000000002</v>
      </c>
      <c r="U910" s="10">
        <v>4.9526000000000003</v>
      </c>
      <c r="AU910" s="3"/>
      <c r="AV910" s="3"/>
      <c r="AW910" s="3"/>
      <c r="AX910" s="3"/>
    </row>
    <row r="911" spans="3:50" x14ac:dyDescent="0.2">
      <c r="C911" s="18">
        <f t="shared" si="29"/>
        <v>907</v>
      </c>
      <c r="D911" t="e">
        <f t="shared" ca="1" si="28"/>
        <v>#NAME?</v>
      </c>
      <c r="I911">
        <v>907</v>
      </c>
      <c r="J911">
        <v>1.6878481012658229</v>
      </c>
      <c r="K911" s="10">
        <v>1.42096</v>
      </c>
      <c r="L911" s="10">
        <v>2.1856400000000002</v>
      </c>
      <c r="M911" s="10">
        <v>2.9467000000000003</v>
      </c>
      <c r="N911" s="10">
        <v>2.2381920000000002</v>
      </c>
      <c r="O911" s="10">
        <v>1.75021</v>
      </c>
      <c r="P911" s="10">
        <v>2.5702500000000001</v>
      </c>
      <c r="Q911" s="10">
        <v>3.7962700000000003</v>
      </c>
      <c r="R911" s="10">
        <v>2.5434000000000001</v>
      </c>
      <c r="S911" s="10">
        <v>2.2981000000000003</v>
      </c>
      <c r="T911" s="10">
        <v>3.5309000000000004</v>
      </c>
      <c r="U911" s="10">
        <v>4.9646999999999997</v>
      </c>
      <c r="AU911" s="3"/>
      <c r="AV911" s="3"/>
      <c r="AW911" s="3"/>
      <c r="AX911" s="3"/>
    </row>
    <row r="912" spans="3:50" x14ac:dyDescent="0.2">
      <c r="C912" s="18">
        <f t="shared" si="29"/>
        <v>908</v>
      </c>
      <c r="D912" t="e">
        <f t="shared" ca="1" si="28"/>
        <v>#NAME?</v>
      </c>
      <c r="I912">
        <v>908</v>
      </c>
      <c r="J912">
        <v>1.6916455696202533</v>
      </c>
      <c r="K912" s="10">
        <v>1.42424</v>
      </c>
      <c r="L912" s="10">
        <v>2.1921599999999999</v>
      </c>
      <c r="M912" s="10">
        <v>2.9548000000000001</v>
      </c>
      <c r="N912" s="10">
        <v>2.2436480000000003</v>
      </c>
      <c r="O912" s="10">
        <v>1.75424</v>
      </c>
      <c r="P912" s="10">
        <v>2.577</v>
      </c>
      <c r="Q912" s="10">
        <v>3.8058800000000002</v>
      </c>
      <c r="R912" s="10">
        <v>2.5495999999999999</v>
      </c>
      <c r="S912" s="10">
        <v>2.3033999999999999</v>
      </c>
      <c r="T912" s="10">
        <v>3.5396000000000001</v>
      </c>
      <c r="U912" s="10">
        <v>4.9767999999999999</v>
      </c>
      <c r="AU912" s="3"/>
      <c r="AV912" s="3"/>
      <c r="AW912" s="3"/>
      <c r="AX912" s="3"/>
    </row>
    <row r="913" spans="3:50" x14ac:dyDescent="0.2">
      <c r="C913" s="18">
        <f t="shared" si="29"/>
        <v>909</v>
      </c>
      <c r="D913" t="e">
        <f t="shared" ca="1" si="28"/>
        <v>#NAME?</v>
      </c>
      <c r="I913">
        <v>909</v>
      </c>
      <c r="J913">
        <v>1.6954430379746837</v>
      </c>
      <c r="K913" s="10">
        <v>1.4275199999999999</v>
      </c>
      <c r="L913" s="10">
        <v>2.19868</v>
      </c>
      <c r="M913" s="10">
        <v>2.9629000000000003</v>
      </c>
      <c r="N913" s="10">
        <v>2.249104</v>
      </c>
      <c r="O913" s="10">
        <v>1.75827</v>
      </c>
      <c r="P913" s="10">
        <v>2.5837500000000002</v>
      </c>
      <c r="Q913" s="10">
        <v>3.81549</v>
      </c>
      <c r="R913" s="10">
        <v>2.5558000000000001</v>
      </c>
      <c r="S913" s="10">
        <v>2.3087</v>
      </c>
      <c r="T913" s="10">
        <v>3.5483000000000002</v>
      </c>
      <c r="U913" s="10">
        <v>4.9889000000000001</v>
      </c>
      <c r="AU913" s="3"/>
      <c r="AV913" s="3"/>
      <c r="AW913" s="3"/>
      <c r="AX913" s="3"/>
    </row>
    <row r="914" spans="3:50" x14ac:dyDescent="0.2">
      <c r="C914" s="18">
        <f t="shared" si="29"/>
        <v>910</v>
      </c>
      <c r="D914" t="e">
        <f t="shared" ca="1" si="28"/>
        <v>#NAME?</v>
      </c>
      <c r="I914">
        <v>910</v>
      </c>
      <c r="J914">
        <v>1.6992405063291138</v>
      </c>
      <c r="K914" s="10">
        <v>1.4307999999999998</v>
      </c>
      <c r="L914" s="10">
        <v>2.2052</v>
      </c>
      <c r="M914" s="10">
        <v>2.9710000000000001</v>
      </c>
      <c r="N914" s="10">
        <v>2.2545600000000001</v>
      </c>
      <c r="O914" s="10">
        <v>1.7623</v>
      </c>
      <c r="P914" s="10">
        <v>2.5905</v>
      </c>
      <c r="Q914" s="10">
        <v>3.8250999999999999</v>
      </c>
      <c r="R914" s="10">
        <v>2.5619999999999998</v>
      </c>
      <c r="S914" s="10">
        <v>2.3140000000000001</v>
      </c>
      <c r="T914" s="10">
        <v>3.5570000000000004</v>
      </c>
      <c r="U914" s="10">
        <v>5.0009999999999994</v>
      </c>
      <c r="AU914" s="3"/>
      <c r="AV914" s="3"/>
      <c r="AW914" s="3"/>
      <c r="AX914" s="3"/>
    </row>
    <row r="915" spans="3:50" x14ac:dyDescent="0.2">
      <c r="C915" s="18">
        <f t="shared" si="29"/>
        <v>911</v>
      </c>
      <c r="D915" t="e">
        <f t="shared" ca="1" si="28"/>
        <v>#NAME?</v>
      </c>
      <c r="I915">
        <v>911</v>
      </c>
      <c r="J915">
        <v>1.7030379746835442</v>
      </c>
      <c r="K915" s="10">
        <v>1.43408</v>
      </c>
      <c r="L915" s="10">
        <v>2.2117200000000001</v>
      </c>
      <c r="M915" s="10">
        <v>2.9791000000000003</v>
      </c>
      <c r="N915" s="10">
        <v>2.2600160000000002</v>
      </c>
      <c r="O915" s="10">
        <v>1.76633</v>
      </c>
      <c r="P915" s="10">
        <v>2.5972500000000003</v>
      </c>
      <c r="Q915" s="10">
        <v>3.8347100000000003</v>
      </c>
      <c r="R915" s="10">
        <v>2.5682</v>
      </c>
      <c r="S915" s="10">
        <v>2.3193000000000001</v>
      </c>
      <c r="T915" s="10">
        <v>3.5657000000000001</v>
      </c>
      <c r="U915" s="10">
        <v>5.0130999999999997</v>
      </c>
      <c r="AU915" s="3"/>
      <c r="AV915" s="3"/>
      <c r="AW915" s="3"/>
      <c r="AX915" s="3"/>
    </row>
    <row r="916" spans="3:50" x14ac:dyDescent="0.2">
      <c r="C916" s="18">
        <f t="shared" si="29"/>
        <v>912</v>
      </c>
      <c r="D916" t="e">
        <f t="shared" ca="1" si="28"/>
        <v>#NAME?</v>
      </c>
      <c r="I916">
        <v>912</v>
      </c>
      <c r="J916">
        <v>1.7068354430379746</v>
      </c>
      <c r="K916" s="10">
        <v>1.43736</v>
      </c>
      <c r="L916" s="10">
        <v>2.2182400000000002</v>
      </c>
      <c r="M916" s="10">
        <v>2.9872000000000001</v>
      </c>
      <c r="N916" s="10">
        <v>2.2654720000000004</v>
      </c>
      <c r="O916" s="10">
        <v>1.7703599999999999</v>
      </c>
      <c r="P916" s="10">
        <v>2.6040000000000001</v>
      </c>
      <c r="Q916" s="10">
        <v>3.8443200000000002</v>
      </c>
      <c r="R916" s="10">
        <v>2.5743999999999998</v>
      </c>
      <c r="S916" s="10">
        <v>2.3246000000000002</v>
      </c>
      <c r="T916" s="10">
        <v>3.5744000000000002</v>
      </c>
      <c r="U916" s="10">
        <v>5.0251999999999999</v>
      </c>
      <c r="AU916" s="3"/>
      <c r="AV916" s="3"/>
      <c r="AW916" s="3"/>
      <c r="AX916" s="3"/>
    </row>
    <row r="917" spans="3:50" x14ac:dyDescent="0.2">
      <c r="C917" s="18">
        <f t="shared" si="29"/>
        <v>913</v>
      </c>
      <c r="D917" t="e">
        <f t="shared" ca="1" si="28"/>
        <v>#NAME?</v>
      </c>
      <c r="I917">
        <v>913</v>
      </c>
      <c r="J917">
        <v>1.710632911392405</v>
      </c>
      <c r="K917" s="10">
        <v>1.4406399999999999</v>
      </c>
      <c r="L917" s="10">
        <v>2.2247600000000003</v>
      </c>
      <c r="M917" s="10">
        <v>2.9953000000000003</v>
      </c>
      <c r="N917" s="10">
        <v>2.2709280000000001</v>
      </c>
      <c r="O917" s="10">
        <v>1.7743899999999999</v>
      </c>
      <c r="P917" s="10">
        <v>2.6107499999999999</v>
      </c>
      <c r="Q917" s="10">
        <v>3.8539300000000001</v>
      </c>
      <c r="R917" s="10">
        <v>2.5806</v>
      </c>
      <c r="S917" s="10">
        <v>2.3299000000000003</v>
      </c>
      <c r="T917" s="10">
        <v>3.5831</v>
      </c>
      <c r="U917" s="10">
        <v>5.0373000000000001</v>
      </c>
      <c r="AU917" s="3"/>
      <c r="AV917" s="3"/>
      <c r="AW917" s="3"/>
      <c r="AX917" s="3"/>
    </row>
    <row r="918" spans="3:50" x14ac:dyDescent="0.2">
      <c r="C918" s="18">
        <f t="shared" si="29"/>
        <v>914</v>
      </c>
      <c r="D918" t="e">
        <f t="shared" ca="1" si="28"/>
        <v>#NAME?</v>
      </c>
      <c r="I918">
        <v>914</v>
      </c>
      <c r="J918">
        <v>1.7144303797468354</v>
      </c>
      <c r="K918" s="10">
        <v>1.4439199999999999</v>
      </c>
      <c r="L918" s="10">
        <v>2.2312799999999999</v>
      </c>
      <c r="M918" s="10">
        <v>3.0034000000000001</v>
      </c>
      <c r="N918" s="10">
        <v>2.2763840000000002</v>
      </c>
      <c r="O918" s="10">
        <v>1.7784199999999999</v>
      </c>
      <c r="P918" s="10">
        <v>2.6175000000000002</v>
      </c>
      <c r="Q918" s="10">
        <v>3.86354</v>
      </c>
      <c r="R918" s="10">
        <v>2.5868000000000002</v>
      </c>
      <c r="S918" s="10">
        <v>2.3351999999999999</v>
      </c>
      <c r="T918" s="10">
        <v>3.5918000000000001</v>
      </c>
      <c r="U918" s="10">
        <v>5.0494000000000003</v>
      </c>
      <c r="AU918" s="3"/>
      <c r="AV918" s="3"/>
      <c r="AW918" s="3"/>
      <c r="AX918" s="3"/>
    </row>
    <row r="919" spans="3:50" x14ac:dyDescent="0.2">
      <c r="C919" s="18">
        <f t="shared" si="29"/>
        <v>915</v>
      </c>
      <c r="D919" t="e">
        <f t="shared" ca="1" si="28"/>
        <v>#NAME?</v>
      </c>
      <c r="I919">
        <v>915</v>
      </c>
      <c r="J919">
        <v>1.7182278481012658</v>
      </c>
      <c r="K919" s="10">
        <v>1.4471999999999998</v>
      </c>
      <c r="L919" s="10">
        <v>2.2378</v>
      </c>
      <c r="M919" s="10">
        <v>3.0115000000000003</v>
      </c>
      <c r="N919" s="10">
        <v>2.2818400000000003</v>
      </c>
      <c r="O919" s="10">
        <v>1.7824499999999999</v>
      </c>
      <c r="P919" s="10">
        <v>2.62425</v>
      </c>
      <c r="Q919" s="10">
        <v>3.8731500000000003</v>
      </c>
      <c r="R919" s="10">
        <v>2.593</v>
      </c>
      <c r="S919" s="10">
        <v>2.3405</v>
      </c>
      <c r="T919" s="10">
        <v>3.6005000000000003</v>
      </c>
      <c r="U919" s="10">
        <v>5.0614999999999997</v>
      </c>
      <c r="AU919" s="3"/>
      <c r="AV919" s="3"/>
      <c r="AW919" s="3"/>
      <c r="AX919" s="3"/>
    </row>
    <row r="920" spans="3:50" x14ac:dyDescent="0.2">
      <c r="C920" s="18">
        <f t="shared" si="29"/>
        <v>916</v>
      </c>
      <c r="D920" t="e">
        <f t="shared" ca="1" si="28"/>
        <v>#NAME?</v>
      </c>
      <c r="I920">
        <v>916</v>
      </c>
      <c r="J920">
        <v>1.7220253164556962</v>
      </c>
      <c r="K920" s="10">
        <v>1.45048</v>
      </c>
      <c r="L920" s="10">
        <v>2.2443200000000001</v>
      </c>
      <c r="M920" s="10">
        <v>3.0196000000000001</v>
      </c>
      <c r="N920" s="10">
        <v>2.287296</v>
      </c>
      <c r="O920" s="10">
        <v>1.7864800000000001</v>
      </c>
      <c r="P920" s="10">
        <v>2.6310000000000002</v>
      </c>
      <c r="Q920" s="10">
        <v>3.8827600000000002</v>
      </c>
      <c r="R920" s="10">
        <v>2.5992000000000002</v>
      </c>
      <c r="S920" s="10">
        <v>2.3458000000000001</v>
      </c>
      <c r="T920" s="10">
        <v>3.6092</v>
      </c>
      <c r="U920" s="10">
        <v>5.0735999999999999</v>
      </c>
      <c r="AU920" s="3"/>
      <c r="AV920" s="3"/>
      <c r="AW920" s="3"/>
      <c r="AX920" s="3"/>
    </row>
    <row r="921" spans="3:50" x14ac:dyDescent="0.2">
      <c r="C921" s="18">
        <f t="shared" si="29"/>
        <v>917</v>
      </c>
      <c r="D921" t="e">
        <f t="shared" ca="1" si="28"/>
        <v>#NAME?</v>
      </c>
      <c r="I921">
        <v>917</v>
      </c>
      <c r="J921">
        <v>1.7258227848101266</v>
      </c>
      <c r="K921" s="10">
        <v>1.4537599999999999</v>
      </c>
      <c r="L921" s="10">
        <v>2.2508400000000002</v>
      </c>
      <c r="M921" s="10">
        <v>3.0277000000000003</v>
      </c>
      <c r="N921" s="10">
        <v>2.2927520000000001</v>
      </c>
      <c r="O921" s="10">
        <v>1.79051</v>
      </c>
      <c r="P921" s="10">
        <v>2.63775</v>
      </c>
      <c r="Q921" s="10">
        <v>3.8923700000000001</v>
      </c>
      <c r="R921" s="10">
        <v>2.6053999999999999</v>
      </c>
      <c r="S921" s="10">
        <v>2.3511000000000002</v>
      </c>
      <c r="T921" s="10">
        <v>3.6179000000000001</v>
      </c>
      <c r="U921" s="10">
        <v>5.0857000000000001</v>
      </c>
      <c r="AU921" s="3"/>
      <c r="AV921" s="3"/>
      <c r="AW921" s="3"/>
      <c r="AX921" s="3"/>
    </row>
    <row r="922" spans="3:50" x14ac:dyDescent="0.2">
      <c r="C922" s="18">
        <f t="shared" si="29"/>
        <v>918</v>
      </c>
      <c r="D922" t="e">
        <f t="shared" ca="1" si="28"/>
        <v>#NAME?</v>
      </c>
      <c r="I922">
        <v>918</v>
      </c>
      <c r="J922">
        <v>1.729620253164557</v>
      </c>
      <c r="K922" s="10">
        <v>1.4570399999999999</v>
      </c>
      <c r="L922" s="10">
        <v>2.2573600000000003</v>
      </c>
      <c r="M922" s="10">
        <v>3.0358000000000001</v>
      </c>
      <c r="N922" s="10">
        <v>2.2982080000000003</v>
      </c>
      <c r="O922" s="10">
        <v>1.79454</v>
      </c>
      <c r="P922" s="10">
        <v>2.6445000000000003</v>
      </c>
      <c r="Q922" s="10">
        <v>3.90198</v>
      </c>
      <c r="R922" s="10">
        <v>2.6116000000000001</v>
      </c>
      <c r="S922" s="10">
        <v>2.3564000000000003</v>
      </c>
      <c r="T922" s="10">
        <v>3.6266000000000003</v>
      </c>
      <c r="U922" s="10">
        <v>5.0977999999999994</v>
      </c>
      <c r="AU922" s="3"/>
      <c r="AV922" s="3"/>
      <c r="AW922" s="3"/>
      <c r="AX922" s="3"/>
    </row>
    <row r="923" spans="3:50" x14ac:dyDescent="0.2">
      <c r="C923" s="18">
        <f t="shared" si="29"/>
        <v>919</v>
      </c>
      <c r="D923" t="e">
        <f t="shared" ca="1" si="28"/>
        <v>#NAME?</v>
      </c>
      <c r="I923">
        <v>919</v>
      </c>
      <c r="J923">
        <v>1.7334177215189874</v>
      </c>
      <c r="K923" s="10">
        <v>1.4603199999999998</v>
      </c>
      <c r="L923" s="10">
        <v>2.2638799999999999</v>
      </c>
      <c r="M923" s="10">
        <v>3.0439000000000003</v>
      </c>
      <c r="N923" s="10">
        <v>2.3036639999999999</v>
      </c>
      <c r="O923" s="10">
        <v>1.79857</v>
      </c>
      <c r="P923" s="10">
        <v>2.6512500000000001</v>
      </c>
      <c r="Q923" s="10">
        <v>3.9115900000000003</v>
      </c>
      <c r="R923" s="10">
        <v>2.6177999999999999</v>
      </c>
      <c r="S923" s="10">
        <v>2.3616999999999999</v>
      </c>
      <c r="T923" s="10">
        <v>3.6353</v>
      </c>
      <c r="U923" s="10">
        <v>5.1098999999999997</v>
      </c>
      <c r="AU923" s="3"/>
      <c r="AV923" s="3"/>
      <c r="AW923" s="3"/>
      <c r="AX923" s="3"/>
    </row>
    <row r="924" spans="3:50" x14ac:dyDescent="0.2">
      <c r="C924" s="18">
        <f t="shared" si="29"/>
        <v>920</v>
      </c>
      <c r="D924" t="e">
        <f t="shared" ca="1" si="28"/>
        <v>#NAME?</v>
      </c>
      <c r="I924">
        <v>920</v>
      </c>
      <c r="J924">
        <v>1.7372151898734178</v>
      </c>
      <c r="K924" s="10">
        <v>1.4636</v>
      </c>
      <c r="L924" s="10">
        <v>2.2704</v>
      </c>
      <c r="M924" s="10">
        <v>3.052</v>
      </c>
      <c r="N924" s="10">
        <v>2.3091200000000001</v>
      </c>
      <c r="O924" s="10">
        <v>1.8026</v>
      </c>
      <c r="P924" s="10">
        <v>2.6579999999999999</v>
      </c>
      <c r="Q924" s="10">
        <v>3.9212000000000002</v>
      </c>
      <c r="R924" s="10">
        <v>2.6240000000000001</v>
      </c>
      <c r="S924" s="10">
        <v>2.367</v>
      </c>
      <c r="T924" s="10">
        <v>3.6440000000000001</v>
      </c>
      <c r="U924" s="10">
        <v>5.1219999999999999</v>
      </c>
      <c r="AU924" s="3"/>
      <c r="AV924" s="3"/>
      <c r="AW924" s="3"/>
      <c r="AX924" s="3"/>
    </row>
    <row r="925" spans="3:50" x14ac:dyDescent="0.2">
      <c r="C925" s="18">
        <f t="shared" si="29"/>
        <v>921</v>
      </c>
      <c r="D925" t="e">
        <f t="shared" ca="1" si="28"/>
        <v>#NAME?</v>
      </c>
      <c r="I925">
        <v>921</v>
      </c>
      <c r="J925">
        <v>1.741012658227848</v>
      </c>
      <c r="K925" s="10">
        <v>1.46688</v>
      </c>
      <c r="L925" s="10">
        <v>2.2769200000000001</v>
      </c>
      <c r="M925" s="10">
        <v>3.0601000000000003</v>
      </c>
      <c r="N925" s="10">
        <v>2.3145760000000002</v>
      </c>
      <c r="O925" s="10">
        <v>1.80663</v>
      </c>
      <c r="P925" s="10">
        <v>2.6647500000000002</v>
      </c>
      <c r="Q925" s="10">
        <v>3.9308100000000001</v>
      </c>
      <c r="R925" s="10">
        <v>2.6301999999999999</v>
      </c>
      <c r="S925" s="10">
        <v>2.3723000000000001</v>
      </c>
      <c r="T925" s="10">
        <v>3.6527000000000003</v>
      </c>
      <c r="U925" s="10">
        <v>5.1341000000000001</v>
      </c>
      <c r="AU925" s="3"/>
      <c r="AV925" s="3"/>
      <c r="AW925" s="3"/>
      <c r="AX925" s="3"/>
    </row>
    <row r="926" spans="3:50" x14ac:dyDescent="0.2">
      <c r="C926" s="18">
        <f t="shared" si="29"/>
        <v>922</v>
      </c>
      <c r="D926" t="e">
        <f t="shared" ca="1" si="28"/>
        <v>#NAME?</v>
      </c>
      <c r="I926">
        <v>922</v>
      </c>
      <c r="J926">
        <v>1.7448101265822784</v>
      </c>
      <c r="K926" s="10">
        <v>1.4701599999999999</v>
      </c>
      <c r="L926" s="10">
        <v>2.2834400000000001</v>
      </c>
      <c r="M926" s="10">
        <v>3.0682</v>
      </c>
      <c r="N926" s="10">
        <v>2.3200320000000003</v>
      </c>
      <c r="O926" s="10">
        <v>1.8106599999999999</v>
      </c>
      <c r="P926" s="10">
        <v>2.6715</v>
      </c>
      <c r="Q926" s="10">
        <v>3.94042</v>
      </c>
      <c r="R926" s="10">
        <v>2.6364000000000001</v>
      </c>
      <c r="S926" s="10">
        <v>2.3776000000000002</v>
      </c>
      <c r="T926" s="10">
        <v>3.6614</v>
      </c>
      <c r="U926" s="10">
        <v>5.1462000000000003</v>
      </c>
      <c r="AU926" s="3"/>
      <c r="AV926" s="3"/>
      <c r="AW926" s="3"/>
      <c r="AX926" s="3"/>
    </row>
    <row r="927" spans="3:50" x14ac:dyDescent="0.2">
      <c r="C927" s="18">
        <f t="shared" si="29"/>
        <v>923</v>
      </c>
      <c r="D927" t="e">
        <f t="shared" ca="1" si="28"/>
        <v>#NAME?</v>
      </c>
      <c r="I927">
        <v>923</v>
      </c>
      <c r="J927">
        <v>1.7486075949367088</v>
      </c>
      <c r="K927" s="10">
        <v>1.4734399999999999</v>
      </c>
      <c r="L927" s="10">
        <v>2.2899600000000002</v>
      </c>
      <c r="M927" s="10">
        <v>3.0763000000000003</v>
      </c>
      <c r="N927" s="10">
        <v>2.325488</v>
      </c>
      <c r="O927" s="10">
        <v>1.8146899999999999</v>
      </c>
      <c r="P927" s="10">
        <v>2.6782500000000002</v>
      </c>
      <c r="Q927" s="10">
        <v>3.9500300000000004</v>
      </c>
      <c r="R927" s="10">
        <v>2.6425999999999998</v>
      </c>
      <c r="S927" s="10">
        <v>2.3829000000000002</v>
      </c>
      <c r="T927" s="10">
        <v>3.6701000000000001</v>
      </c>
      <c r="U927" s="10">
        <v>5.1582999999999997</v>
      </c>
      <c r="AU927" s="3"/>
      <c r="AV927" s="3"/>
      <c r="AW927" s="3"/>
      <c r="AX927" s="3"/>
    </row>
    <row r="928" spans="3:50" x14ac:dyDescent="0.2">
      <c r="C928" s="18">
        <f t="shared" si="29"/>
        <v>924</v>
      </c>
      <c r="D928" t="e">
        <f t="shared" ca="1" si="28"/>
        <v>#NAME?</v>
      </c>
      <c r="I928">
        <v>924</v>
      </c>
      <c r="J928">
        <v>1.7524050632911392</v>
      </c>
      <c r="K928" s="10">
        <v>1.47672</v>
      </c>
      <c r="L928" s="10">
        <v>2.2964799999999999</v>
      </c>
      <c r="M928" s="10">
        <v>3.0844</v>
      </c>
      <c r="N928" s="10">
        <v>2.3309440000000001</v>
      </c>
      <c r="O928" s="10">
        <v>1.8187199999999999</v>
      </c>
      <c r="P928" s="10">
        <v>2.6850000000000001</v>
      </c>
      <c r="Q928" s="10">
        <v>3.9596400000000003</v>
      </c>
      <c r="R928" s="10">
        <v>2.6488</v>
      </c>
      <c r="S928" s="10">
        <v>2.3881999999999999</v>
      </c>
      <c r="T928" s="10">
        <v>3.6788000000000003</v>
      </c>
      <c r="U928" s="10">
        <v>5.1703999999999999</v>
      </c>
      <c r="AU928" s="3"/>
      <c r="AV928" s="3"/>
      <c r="AW928" s="3"/>
      <c r="AX928" s="3"/>
    </row>
    <row r="929" spans="3:50" x14ac:dyDescent="0.2">
      <c r="C929" s="18">
        <f t="shared" si="29"/>
        <v>925</v>
      </c>
      <c r="D929" t="e">
        <f t="shared" ca="1" si="28"/>
        <v>#NAME?</v>
      </c>
      <c r="I929">
        <v>925</v>
      </c>
      <c r="J929">
        <v>1.7562025316455696</v>
      </c>
      <c r="K929" s="10">
        <v>1.48</v>
      </c>
      <c r="L929" s="10">
        <v>2.3029999999999999</v>
      </c>
      <c r="M929" s="10">
        <v>3.0925000000000002</v>
      </c>
      <c r="N929" s="10">
        <v>2.3364000000000003</v>
      </c>
      <c r="O929" s="10">
        <v>1.8227500000000001</v>
      </c>
      <c r="P929" s="10">
        <v>2.6917499999999999</v>
      </c>
      <c r="Q929" s="10">
        <v>3.9692500000000002</v>
      </c>
      <c r="R929" s="10">
        <v>2.6550000000000002</v>
      </c>
      <c r="S929" s="10">
        <v>2.3935</v>
      </c>
      <c r="T929" s="10">
        <v>3.6875</v>
      </c>
      <c r="U929" s="10">
        <v>5.1825000000000001</v>
      </c>
      <c r="AU929" s="3"/>
      <c r="AV929" s="3"/>
      <c r="AW929" s="3"/>
      <c r="AX929" s="3"/>
    </row>
    <row r="930" spans="3:50" x14ac:dyDescent="0.2">
      <c r="C930" s="18">
        <f t="shared" si="29"/>
        <v>926</v>
      </c>
      <c r="D930" t="e">
        <f t="shared" ca="1" si="28"/>
        <v>#NAME?</v>
      </c>
      <c r="I930">
        <v>926</v>
      </c>
      <c r="J930">
        <v>1.76</v>
      </c>
      <c r="K930" s="10">
        <v>1.4832799999999999</v>
      </c>
      <c r="L930" s="10">
        <v>2.30952</v>
      </c>
      <c r="M930" s="10">
        <v>3.1006</v>
      </c>
      <c r="N930" s="10">
        <v>2.3418559999999999</v>
      </c>
      <c r="O930" s="10">
        <v>1.8267800000000001</v>
      </c>
      <c r="P930" s="10">
        <v>2.6985000000000001</v>
      </c>
      <c r="Q930" s="10">
        <v>3.9788600000000001</v>
      </c>
      <c r="R930" s="10">
        <v>2.6612</v>
      </c>
      <c r="S930" s="10">
        <v>2.3988</v>
      </c>
      <c r="T930" s="10">
        <v>3.6962000000000002</v>
      </c>
      <c r="U930" s="10">
        <v>5.1945999999999994</v>
      </c>
      <c r="AU930" s="3"/>
      <c r="AV930" s="3"/>
      <c r="AW930" s="3"/>
      <c r="AX930" s="3"/>
    </row>
    <row r="931" spans="3:50" x14ac:dyDescent="0.2">
      <c r="C931" s="18">
        <f t="shared" si="29"/>
        <v>927</v>
      </c>
      <c r="D931" t="e">
        <f t="shared" ca="1" si="28"/>
        <v>#NAME?</v>
      </c>
      <c r="I931">
        <v>927</v>
      </c>
      <c r="J931">
        <v>1.7656438356164383</v>
      </c>
      <c r="K931" s="10">
        <v>1.4865599999999999</v>
      </c>
      <c r="L931" s="10">
        <v>2.3160400000000001</v>
      </c>
      <c r="M931" s="10">
        <v>3.1087000000000002</v>
      </c>
      <c r="N931" s="10">
        <v>2.3473120000000001</v>
      </c>
      <c r="O931" s="10">
        <v>1.83081</v>
      </c>
      <c r="P931" s="10">
        <v>2.7052499999999999</v>
      </c>
      <c r="Q931" s="10">
        <v>3.98847</v>
      </c>
      <c r="R931" s="10">
        <v>2.6674000000000002</v>
      </c>
      <c r="S931" s="10">
        <v>2.4041000000000001</v>
      </c>
      <c r="T931" s="10">
        <v>3.7049000000000003</v>
      </c>
      <c r="U931" s="10">
        <v>5.2066999999999997</v>
      </c>
      <c r="AU931" s="3"/>
      <c r="AV931" s="3"/>
      <c r="AW931" s="3"/>
      <c r="AX931" s="3"/>
    </row>
    <row r="932" spans="3:50" x14ac:dyDescent="0.2">
      <c r="C932" s="18">
        <f t="shared" si="29"/>
        <v>928</v>
      </c>
      <c r="D932" t="e">
        <f t="shared" ca="1" si="28"/>
        <v>#NAME?</v>
      </c>
      <c r="I932">
        <v>928</v>
      </c>
      <c r="J932">
        <v>1.7712876712328767</v>
      </c>
      <c r="K932" s="10">
        <v>1.4898399999999998</v>
      </c>
      <c r="L932" s="10">
        <v>2.3225600000000002</v>
      </c>
      <c r="M932" s="10">
        <v>3.1168</v>
      </c>
      <c r="N932" s="10">
        <v>2.3527680000000002</v>
      </c>
      <c r="O932" s="10">
        <v>1.83484</v>
      </c>
      <c r="P932" s="10">
        <v>2.7120000000000002</v>
      </c>
      <c r="Q932" s="10">
        <v>3.9980800000000003</v>
      </c>
      <c r="R932" s="10">
        <v>2.6736</v>
      </c>
      <c r="S932" s="10">
        <v>2.4094000000000002</v>
      </c>
      <c r="T932" s="10">
        <v>3.7136</v>
      </c>
      <c r="U932" s="10">
        <v>5.2187999999999999</v>
      </c>
      <c r="AU932" s="3"/>
      <c r="AV932" s="3"/>
      <c r="AW932" s="3"/>
      <c r="AX932" s="3"/>
    </row>
    <row r="933" spans="3:50" x14ac:dyDescent="0.2">
      <c r="C933" s="18">
        <f t="shared" si="29"/>
        <v>929</v>
      </c>
      <c r="D933" t="e">
        <f t="shared" ca="1" si="28"/>
        <v>#NAME?</v>
      </c>
      <c r="I933">
        <v>929</v>
      </c>
      <c r="J933">
        <v>1.776931506849315</v>
      </c>
      <c r="K933" s="10">
        <v>1.49312</v>
      </c>
      <c r="L933" s="10">
        <v>2.3290799999999998</v>
      </c>
      <c r="M933" s="10">
        <v>3.1249000000000002</v>
      </c>
      <c r="N933" s="10">
        <v>2.3582240000000003</v>
      </c>
      <c r="O933" s="10">
        <v>1.83887</v>
      </c>
      <c r="P933" s="10">
        <v>2.71875</v>
      </c>
      <c r="Q933" s="10">
        <v>4.0076900000000002</v>
      </c>
      <c r="R933" s="10">
        <v>2.6798000000000002</v>
      </c>
      <c r="S933" s="10">
        <v>2.4146999999999998</v>
      </c>
      <c r="T933" s="10">
        <v>3.7223000000000002</v>
      </c>
      <c r="U933" s="10">
        <v>5.2309000000000001</v>
      </c>
      <c r="AU933" s="3"/>
      <c r="AV933" s="3"/>
      <c r="AW933" s="3"/>
      <c r="AX933" s="3"/>
    </row>
    <row r="934" spans="3:50" x14ac:dyDescent="0.2">
      <c r="C934" s="18">
        <f t="shared" si="29"/>
        <v>930</v>
      </c>
      <c r="D934" t="e">
        <f t="shared" ca="1" si="28"/>
        <v>#NAME?</v>
      </c>
      <c r="I934">
        <v>930</v>
      </c>
      <c r="J934">
        <v>1.7825753424657533</v>
      </c>
      <c r="K934" s="10">
        <v>1.4964</v>
      </c>
      <c r="L934" s="10">
        <v>2.3355999999999999</v>
      </c>
      <c r="M934" s="10">
        <v>3.133</v>
      </c>
      <c r="N934" s="10">
        <v>2.36368</v>
      </c>
      <c r="O934" s="10">
        <v>1.8429</v>
      </c>
      <c r="P934" s="10">
        <v>2.7255000000000003</v>
      </c>
      <c r="Q934" s="10">
        <v>4.0173000000000005</v>
      </c>
      <c r="R934" s="10">
        <v>2.6859999999999999</v>
      </c>
      <c r="S934" s="10">
        <v>2.42</v>
      </c>
      <c r="T934" s="10">
        <v>3.7309999999999999</v>
      </c>
      <c r="U934" s="10">
        <v>5.2430000000000003</v>
      </c>
      <c r="AU934" s="3"/>
      <c r="AV934" s="3"/>
      <c r="AW934" s="3"/>
      <c r="AX934" s="3"/>
    </row>
    <row r="935" spans="3:50" x14ac:dyDescent="0.2">
      <c r="C935" s="18">
        <f t="shared" si="29"/>
        <v>931</v>
      </c>
      <c r="D935" t="e">
        <f t="shared" ca="1" si="28"/>
        <v>#NAME?</v>
      </c>
      <c r="I935">
        <v>931</v>
      </c>
      <c r="J935">
        <v>1.7882191780821919</v>
      </c>
      <c r="K935" s="10">
        <v>1.4996799999999999</v>
      </c>
      <c r="L935" s="10">
        <v>2.34212</v>
      </c>
      <c r="M935" s="10">
        <v>3.1411000000000002</v>
      </c>
      <c r="N935" s="10">
        <v>2.3691360000000001</v>
      </c>
      <c r="O935" s="10">
        <v>1.84693</v>
      </c>
      <c r="P935" s="10">
        <v>2.7322500000000001</v>
      </c>
      <c r="Q935" s="10">
        <v>4.02691</v>
      </c>
      <c r="R935" s="10">
        <v>2.6922000000000001</v>
      </c>
      <c r="S935" s="10">
        <v>2.4253</v>
      </c>
      <c r="T935" s="10">
        <v>3.7397</v>
      </c>
      <c r="U935" s="10">
        <v>5.2550999999999997</v>
      </c>
      <c r="AU935" s="3"/>
      <c r="AV935" s="3"/>
      <c r="AW935" s="3"/>
      <c r="AX935" s="3"/>
    </row>
    <row r="936" spans="3:50" x14ac:dyDescent="0.2">
      <c r="C936" s="18">
        <f t="shared" si="29"/>
        <v>932</v>
      </c>
      <c r="D936" t="e">
        <f t="shared" ca="1" si="28"/>
        <v>#NAME?</v>
      </c>
      <c r="I936">
        <v>932</v>
      </c>
      <c r="J936">
        <v>1.7938630136986302</v>
      </c>
      <c r="K936" s="10">
        <v>1.5029599999999999</v>
      </c>
      <c r="L936" s="10">
        <v>2.3486400000000001</v>
      </c>
      <c r="M936" s="10">
        <v>3.1492</v>
      </c>
      <c r="N936" s="10">
        <v>2.3745920000000003</v>
      </c>
      <c r="O936" s="10">
        <v>1.8509599999999999</v>
      </c>
      <c r="P936" s="10">
        <v>2.7389999999999999</v>
      </c>
      <c r="Q936" s="10">
        <v>4.0365200000000003</v>
      </c>
      <c r="R936" s="10">
        <v>2.6983999999999999</v>
      </c>
      <c r="S936" s="10">
        <v>2.4306000000000001</v>
      </c>
      <c r="T936" s="10">
        <v>3.7484000000000002</v>
      </c>
      <c r="U936" s="10">
        <v>5.2671999999999999</v>
      </c>
      <c r="AU936" s="3"/>
      <c r="AV936" s="3"/>
      <c r="AW936" s="3"/>
      <c r="AX936" s="3"/>
    </row>
    <row r="937" spans="3:50" x14ac:dyDescent="0.2">
      <c r="C937" s="18">
        <f t="shared" si="29"/>
        <v>933</v>
      </c>
      <c r="D937" t="e">
        <f t="shared" ca="1" si="28"/>
        <v>#NAME?</v>
      </c>
      <c r="I937">
        <v>933</v>
      </c>
      <c r="J937">
        <v>1.7995068493150685</v>
      </c>
      <c r="K937" s="10">
        <v>1.50624</v>
      </c>
      <c r="L937" s="10">
        <v>2.3551600000000001</v>
      </c>
      <c r="M937" s="10">
        <v>3.1573000000000002</v>
      </c>
      <c r="N937" s="10">
        <v>2.3800479999999999</v>
      </c>
      <c r="O937" s="10">
        <v>1.8549899999999999</v>
      </c>
      <c r="P937" s="10">
        <v>2.7457500000000001</v>
      </c>
      <c r="Q937" s="10">
        <v>4.0461299999999998</v>
      </c>
      <c r="R937" s="10">
        <v>2.7046000000000001</v>
      </c>
      <c r="S937" s="10">
        <v>2.4359000000000002</v>
      </c>
      <c r="T937" s="10">
        <v>3.7570999999999999</v>
      </c>
      <c r="U937" s="10">
        <v>5.2793000000000001</v>
      </c>
      <c r="AU937" s="3"/>
      <c r="AV937" s="3"/>
      <c r="AW937" s="3"/>
      <c r="AX937" s="3"/>
    </row>
    <row r="938" spans="3:50" x14ac:dyDescent="0.2">
      <c r="C938" s="18">
        <f t="shared" si="29"/>
        <v>934</v>
      </c>
      <c r="D938" t="e">
        <f t="shared" ca="1" si="28"/>
        <v>#NAME?</v>
      </c>
      <c r="I938">
        <v>934</v>
      </c>
      <c r="J938">
        <v>1.8051506849315069</v>
      </c>
      <c r="K938" s="10">
        <v>1.50952</v>
      </c>
      <c r="L938" s="10">
        <v>2.3616800000000002</v>
      </c>
      <c r="M938" s="10">
        <v>3.1654</v>
      </c>
      <c r="N938" s="10">
        <v>2.3855040000000001</v>
      </c>
      <c r="O938" s="10">
        <v>1.8590199999999999</v>
      </c>
      <c r="P938" s="10">
        <v>2.7524999999999999</v>
      </c>
      <c r="Q938" s="10">
        <v>4.0557400000000001</v>
      </c>
      <c r="R938" s="10">
        <v>2.7107999999999999</v>
      </c>
      <c r="S938" s="10">
        <v>2.4412000000000003</v>
      </c>
      <c r="T938" s="10">
        <v>3.7658</v>
      </c>
      <c r="U938" s="10">
        <v>5.2913999999999994</v>
      </c>
      <c r="AU938" s="3"/>
      <c r="AV938" s="3"/>
      <c r="AW938" s="3"/>
      <c r="AX938" s="3"/>
    </row>
    <row r="939" spans="3:50" x14ac:dyDescent="0.2">
      <c r="C939" s="18">
        <f t="shared" si="29"/>
        <v>935</v>
      </c>
      <c r="D939" t="e">
        <f t="shared" ca="1" si="28"/>
        <v>#NAME?</v>
      </c>
      <c r="I939">
        <v>935</v>
      </c>
      <c r="J939">
        <v>1.8107945205479452</v>
      </c>
      <c r="K939" s="10">
        <v>1.5127999999999999</v>
      </c>
      <c r="L939" s="10">
        <v>2.3681999999999999</v>
      </c>
      <c r="M939" s="10">
        <v>3.1735000000000002</v>
      </c>
      <c r="N939" s="10">
        <v>2.3909600000000002</v>
      </c>
      <c r="O939" s="10">
        <v>1.8630499999999999</v>
      </c>
      <c r="P939" s="10">
        <v>2.7592500000000002</v>
      </c>
      <c r="Q939" s="10">
        <v>4.0653500000000005</v>
      </c>
      <c r="R939" s="10">
        <v>2.7170000000000001</v>
      </c>
      <c r="S939" s="10">
        <v>2.4464999999999999</v>
      </c>
      <c r="T939" s="10">
        <v>3.7745000000000002</v>
      </c>
      <c r="U939" s="10">
        <v>5.3034999999999997</v>
      </c>
      <c r="AU939" s="3"/>
      <c r="AV939" s="3"/>
      <c r="AW939" s="3"/>
      <c r="AX939" s="3"/>
    </row>
    <row r="940" spans="3:50" x14ac:dyDescent="0.2">
      <c r="C940" s="18">
        <f t="shared" si="29"/>
        <v>936</v>
      </c>
      <c r="D940" t="e">
        <f t="shared" ca="1" si="28"/>
        <v>#NAME?</v>
      </c>
      <c r="I940">
        <v>936</v>
      </c>
      <c r="J940">
        <v>1.8164383561643835</v>
      </c>
      <c r="K940" s="10">
        <v>1.5160799999999999</v>
      </c>
      <c r="L940" s="10">
        <v>2.3747199999999999</v>
      </c>
      <c r="M940" s="10">
        <v>3.1816</v>
      </c>
      <c r="N940" s="10">
        <v>2.3964160000000003</v>
      </c>
      <c r="O940" s="10">
        <v>1.8670800000000001</v>
      </c>
      <c r="P940" s="10">
        <v>2.766</v>
      </c>
      <c r="Q940" s="10">
        <v>4.0749599999999999</v>
      </c>
      <c r="R940" s="10">
        <v>2.7231999999999998</v>
      </c>
      <c r="S940" s="10">
        <v>2.4518</v>
      </c>
      <c r="T940" s="10">
        <v>3.7831999999999999</v>
      </c>
      <c r="U940" s="10">
        <v>5.3155999999999999</v>
      </c>
      <c r="AU940" s="3"/>
      <c r="AV940" s="3"/>
      <c r="AW940" s="3"/>
      <c r="AX940" s="3"/>
    </row>
    <row r="941" spans="3:50" x14ac:dyDescent="0.2">
      <c r="C941" s="18">
        <f t="shared" si="29"/>
        <v>937</v>
      </c>
      <c r="D941" t="e">
        <f t="shared" ca="1" si="28"/>
        <v>#NAME?</v>
      </c>
      <c r="I941">
        <v>937</v>
      </c>
      <c r="J941">
        <v>1.8220821917808219</v>
      </c>
      <c r="K941" s="10">
        <v>1.51936</v>
      </c>
      <c r="L941" s="10">
        <v>2.38124</v>
      </c>
      <c r="M941" s="10">
        <v>3.1897000000000002</v>
      </c>
      <c r="N941" s="10">
        <v>2.401872</v>
      </c>
      <c r="O941" s="10">
        <v>1.8711100000000001</v>
      </c>
      <c r="P941" s="10">
        <v>2.7727500000000003</v>
      </c>
      <c r="Q941" s="10">
        <v>4.0845700000000003</v>
      </c>
      <c r="R941" s="10">
        <v>2.7294</v>
      </c>
      <c r="S941" s="10">
        <v>2.4571000000000001</v>
      </c>
      <c r="T941" s="10">
        <v>3.7919</v>
      </c>
      <c r="U941" s="10">
        <v>5.3277000000000001</v>
      </c>
      <c r="AU941" s="3"/>
      <c r="AV941" s="3"/>
      <c r="AW941" s="3"/>
      <c r="AX941" s="3"/>
    </row>
    <row r="942" spans="3:50" x14ac:dyDescent="0.2">
      <c r="C942" s="18">
        <f t="shared" si="29"/>
        <v>938</v>
      </c>
      <c r="D942" t="e">
        <f t="shared" ca="1" si="28"/>
        <v>#NAME?</v>
      </c>
      <c r="I942">
        <v>938</v>
      </c>
      <c r="J942">
        <v>1.8277260273972602</v>
      </c>
      <c r="K942" s="10">
        <v>1.52264</v>
      </c>
      <c r="L942" s="10">
        <v>2.3877600000000001</v>
      </c>
      <c r="M942" s="10">
        <v>3.1978</v>
      </c>
      <c r="N942" s="10">
        <v>2.4073280000000001</v>
      </c>
      <c r="O942" s="10">
        <v>1.87514</v>
      </c>
      <c r="P942" s="10">
        <v>2.7795000000000001</v>
      </c>
      <c r="Q942" s="10">
        <v>4.0941800000000006</v>
      </c>
      <c r="R942" s="10">
        <v>2.7356000000000003</v>
      </c>
      <c r="S942" s="10">
        <v>2.4624000000000001</v>
      </c>
      <c r="T942" s="10">
        <v>3.8006000000000002</v>
      </c>
      <c r="U942" s="10">
        <v>5.3398000000000003</v>
      </c>
      <c r="AU942" s="3"/>
      <c r="AV942" s="3"/>
      <c r="AW942" s="3"/>
      <c r="AX942" s="3"/>
    </row>
    <row r="943" spans="3:50" x14ac:dyDescent="0.2">
      <c r="C943" s="18">
        <f t="shared" si="29"/>
        <v>939</v>
      </c>
      <c r="D943" t="e">
        <f t="shared" ca="1" si="28"/>
        <v>#NAME?</v>
      </c>
      <c r="I943">
        <v>939</v>
      </c>
      <c r="J943">
        <v>1.8333698630136988</v>
      </c>
      <c r="K943" s="10">
        <v>1.5259199999999999</v>
      </c>
      <c r="L943" s="10">
        <v>2.3942800000000002</v>
      </c>
      <c r="M943" s="10">
        <v>3.2059000000000002</v>
      </c>
      <c r="N943" s="10">
        <v>2.4127840000000003</v>
      </c>
      <c r="O943" s="10">
        <v>1.87917</v>
      </c>
      <c r="P943" s="10">
        <v>2.7862499999999999</v>
      </c>
      <c r="Q943" s="10">
        <v>4.10379</v>
      </c>
      <c r="R943" s="10">
        <v>2.7418</v>
      </c>
      <c r="S943" s="10">
        <v>2.4677000000000002</v>
      </c>
      <c r="T943" s="10">
        <v>3.8092999999999999</v>
      </c>
      <c r="U943" s="10">
        <v>5.3518999999999997</v>
      </c>
      <c r="AU943" s="3"/>
      <c r="AV943" s="3"/>
      <c r="AW943" s="3"/>
      <c r="AX943" s="3"/>
    </row>
    <row r="944" spans="3:50" x14ac:dyDescent="0.2">
      <c r="C944" s="18">
        <f t="shared" si="29"/>
        <v>940</v>
      </c>
      <c r="D944" t="e">
        <f t="shared" ca="1" si="28"/>
        <v>#NAME?</v>
      </c>
      <c r="I944">
        <v>940</v>
      </c>
      <c r="J944">
        <v>1.8390136986301371</v>
      </c>
      <c r="K944" s="10">
        <v>1.5291999999999999</v>
      </c>
      <c r="L944" s="10">
        <v>2.4007999999999998</v>
      </c>
      <c r="M944" s="10">
        <v>3.214</v>
      </c>
      <c r="N944" s="10">
        <v>2.4182399999999999</v>
      </c>
      <c r="O944" s="10">
        <v>1.8832</v>
      </c>
      <c r="P944" s="10">
        <v>2.7930000000000001</v>
      </c>
      <c r="Q944" s="10">
        <v>4.1134000000000004</v>
      </c>
      <c r="R944" s="10">
        <v>2.7480000000000002</v>
      </c>
      <c r="S944" s="10">
        <v>2.4729999999999999</v>
      </c>
      <c r="T944" s="10">
        <v>3.8180000000000001</v>
      </c>
      <c r="U944" s="10">
        <v>5.3639999999999999</v>
      </c>
      <c r="AU944" s="3"/>
      <c r="AV944" s="3"/>
      <c r="AW944" s="3"/>
      <c r="AX944" s="3"/>
    </row>
    <row r="945" spans="3:50" x14ac:dyDescent="0.2">
      <c r="C945" s="18">
        <f t="shared" si="29"/>
        <v>941</v>
      </c>
      <c r="D945" t="e">
        <f t="shared" ca="1" si="28"/>
        <v>#NAME?</v>
      </c>
      <c r="I945">
        <v>941</v>
      </c>
      <c r="J945">
        <v>1.8446575342465754</v>
      </c>
      <c r="K945" s="10">
        <v>1.5324799999999998</v>
      </c>
      <c r="L945" s="10">
        <v>2.4073199999999999</v>
      </c>
      <c r="M945" s="10">
        <v>3.2221000000000002</v>
      </c>
      <c r="N945" s="10">
        <v>2.4236960000000001</v>
      </c>
      <c r="O945" s="10">
        <v>1.88723</v>
      </c>
      <c r="P945" s="10">
        <v>2.79975</v>
      </c>
      <c r="Q945" s="10">
        <v>4.1230099999999998</v>
      </c>
      <c r="R945" s="10">
        <v>2.7542</v>
      </c>
      <c r="S945" s="10">
        <v>2.4782999999999999</v>
      </c>
      <c r="T945" s="10">
        <v>3.8267000000000002</v>
      </c>
      <c r="U945" s="10">
        <v>5.3761000000000001</v>
      </c>
      <c r="AU945" s="3"/>
      <c r="AV945" s="3"/>
      <c r="AW945" s="3"/>
      <c r="AX945" s="3"/>
    </row>
    <row r="946" spans="3:50" x14ac:dyDescent="0.2">
      <c r="C946" s="18">
        <f t="shared" si="29"/>
        <v>942</v>
      </c>
      <c r="D946" t="e">
        <f t="shared" ca="1" si="28"/>
        <v>#NAME?</v>
      </c>
      <c r="I946">
        <v>942</v>
      </c>
      <c r="J946">
        <v>1.8503013698630137</v>
      </c>
      <c r="K946" s="10">
        <v>1.53576</v>
      </c>
      <c r="L946" s="10">
        <v>2.41384</v>
      </c>
      <c r="M946" s="10">
        <v>3.2302</v>
      </c>
      <c r="N946" s="10">
        <v>2.4291520000000002</v>
      </c>
      <c r="O946" s="10">
        <v>1.8912599999999999</v>
      </c>
      <c r="P946" s="10">
        <v>2.8065000000000002</v>
      </c>
      <c r="Q946" s="10">
        <v>4.1326200000000002</v>
      </c>
      <c r="R946" s="10">
        <v>2.7604000000000002</v>
      </c>
      <c r="S946" s="10">
        <v>2.4836</v>
      </c>
      <c r="T946" s="10">
        <v>3.8353999999999999</v>
      </c>
      <c r="U946" s="10">
        <v>5.3881999999999994</v>
      </c>
      <c r="AU946" s="3"/>
      <c r="AV946" s="3"/>
      <c r="AW946" s="3"/>
      <c r="AX946" s="3"/>
    </row>
    <row r="947" spans="3:50" x14ac:dyDescent="0.2">
      <c r="C947" s="18">
        <f t="shared" si="29"/>
        <v>943</v>
      </c>
      <c r="D947" t="e">
        <f t="shared" ca="1" si="28"/>
        <v>#NAME?</v>
      </c>
      <c r="I947">
        <v>943</v>
      </c>
      <c r="J947">
        <v>1.8559452054794521</v>
      </c>
      <c r="K947" s="10">
        <v>1.53904</v>
      </c>
      <c r="L947" s="10">
        <v>2.4203600000000001</v>
      </c>
      <c r="M947" s="10">
        <v>3.2383000000000002</v>
      </c>
      <c r="N947" s="10">
        <v>2.4346080000000003</v>
      </c>
      <c r="O947" s="10">
        <v>1.8952899999999999</v>
      </c>
      <c r="P947" s="10">
        <v>2.81325</v>
      </c>
      <c r="Q947" s="10">
        <v>4.1422300000000005</v>
      </c>
      <c r="R947" s="10">
        <v>2.7665999999999999</v>
      </c>
      <c r="S947" s="10">
        <v>2.4889000000000001</v>
      </c>
      <c r="T947" s="10">
        <v>3.8441000000000001</v>
      </c>
      <c r="U947" s="10">
        <v>5.4002999999999997</v>
      </c>
      <c r="AU947" s="3"/>
      <c r="AV947" s="3"/>
      <c r="AW947" s="3"/>
      <c r="AX947" s="3"/>
    </row>
    <row r="948" spans="3:50" x14ac:dyDescent="0.2">
      <c r="C948" s="18">
        <f t="shared" si="29"/>
        <v>944</v>
      </c>
      <c r="D948" t="e">
        <f t="shared" ca="1" si="28"/>
        <v>#NAME?</v>
      </c>
      <c r="I948">
        <v>944</v>
      </c>
      <c r="J948">
        <v>1.8615890410958904</v>
      </c>
      <c r="K948" s="10">
        <v>1.5423199999999999</v>
      </c>
      <c r="L948" s="10">
        <v>2.4268800000000001</v>
      </c>
      <c r="M948" s="10">
        <v>3.2464</v>
      </c>
      <c r="N948" s="10">
        <v>2.440064</v>
      </c>
      <c r="O948" s="10">
        <v>1.8993199999999999</v>
      </c>
      <c r="P948" s="10">
        <v>2.82</v>
      </c>
      <c r="Q948" s="10">
        <v>4.15184</v>
      </c>
      <c r="R948" s="10">
        <v>2.7728000000000002</v>
      </c>
      <c r="S948" s="10">
        <v>2.4942000000000002</v>
      </c>
      <c r="T948" s="10">
        <v>3.8528000000000002</v>
      </c>
      <c r="U948" s="10">
        <v>5.4123999999999999</v>
      </c>
      <c r="AU948" s="3"/>
      <c r="AV948" s="3"/>
      <c r="AW948" s="3"/>
      <c r="AX948" s="3"/>
    </row>
    <row r="949" spans="3:50" x14ac:dyDescent="0.2">
      <c r="C949" s="18">
        <f t="shared" si="29"/>
        <v>945</v>
      </c>
      <c r="D949" t="e">
        <f t="shared" ca="1" si="28"/>
        <v>#NAME?</v>
      </c>
      <c r="I949">
        <v>945</v>
      </c>
      <c r="J949">
        <v>1.8672328767123287</v>
      </c>
      <c r="K949" s="10">
        <v>1.5455999999999999</v>
      </c>
      <c r="L949" s="10">
        <v>2.4333999999999998</v>
      </c>
      <c r="M949" s="10">
        <v>3.2545000000000002</v>
      </c>
      <c r="N949" s="10">
        <v>2.4455200000000001</v>
      </c>
      <c r="O949" s="10">
        <v>1.9033500000000001</v>
      </c>
      <c r="P949" s="10">
        <v>2.8267500000000001</v>
      </c>
      <c r="Q949" s="10">
        <v>4.1614500000000003</v>
      </c>
      <c r="R949" s="10">
        <v>2.7789999999999999</v>
      </c>
      <c r="S949" s="10">
        <v>2.4994999999999998</v>
      </c>
      <c r="T949" s="10">
        <v>3.8614999999999999</v>
      </c>
      <c r="U949" s="10">
        <v>5.4245000000000001</v>
      </c>
      <c r="AU949" s="3"/>
      <c r="AV949" s="3"/>
      <c r="AW949" s="3"/>
      <c r="AX949" s="3"/>
    </row>
    <row r="950" spans="3:50" x14ac:dyDescent="0.2">
      <c r="C950" s="18">
        <f t="shared" si="29"/>
        <v>946</v>
      </c>
      <c r="D950" t="e">
        <f t="shared" ca="1" si="28"/>
        <v>#NAME?</v>
      </c>
      <c r="I950">
        <v>946</v>
      </c>
      <c r="J950">
        <v>1.8728767123287671</v>
      </c>
      <c r="K950" s="10">
        <v>1.54888</v>
      </c>
      <c r="L950" s="10">
        <v>2.4399199999999999</v>
      </c>
      <c r="M950" s="10">
        <v>3.2625999999999999</v>
      </c>
      <c r="N950" s="10">
        <v>2.4509760000000003</v>
      </c>
      <c r="O950" s="10">
        <v>1.9073800000000001</v>
      </c>
      <c r="P950" s="10">
        <v>2.8334999999999999</v>
      </c>
      <c r="Q950" s="10">
        <v>4.1710600000000007</v>
      </c>
      <c r="R950" s="10">
        <v>2.7852000000000001</v>
      </c>
      <c r="S950" s="10">
        <v>2.5047999999999999</v>
      </c>
      <c r="T950" s="10">
        <v>3.8702000000000001</v>
      </c>
      <c r="U950" s="10">
        <v>5.4366000000000003</v>
      </c>
      <c r="AU950" s="3"/>
      <c r="AV950" s="3"/>
      <c r="AW950" s="3"/>
      <c r="AX950" s="3"/>
    </row>
    <row r="951" spans="3:50" x14ac:dyDescent="0.2">
      <c r="C951" s="18">
        <f t="shared" si="29"/>
        <v>947</v>
      </c>
      <c r="D951" t="e">
        <f t="shared" ca="1" si="28"/>
        <v>#NAME?</v>
      </c>
      <c r="I951">
        <v>947</v>
      </c>
      <c r="J951">
        <v>1.8785205479452054</v>
      </c>
      <c r="K951" s="10">
        <v>1.55216</v>
      </c>
      <c r="L951" s="10">
        <v>2.4464399999999999</v>
      </c>
      <c r="M951" s="10">
        <v>3.2707000000000002</v>
      </c>
      <c r="N951" s="10">
        <v>2.4564319999999999</v>
      </c>
      <c r="O951" s="10">
        <v>1.9114100000000001</v>
      </c>
      <c r="P951" s="10">
        <v>2.8402500000000002</v>
      </c>
      <c r="Q951" s="10">
        <v>4.1806700000000001</v>
      </c>
      <c r="R951" s="10">
        <v>2.7913999999999999</v>
      </c>
      <c r="S951" s="10">
        <v>2.5101</v>
      </c>
      <c r="T951" s="10">
        <v>3.8789000000000002</v>
      </c>
      <c r="U951" s="10">
        <v>5.4486999999999997</v>
      </c>
      <c r="AU951" s="3"/>
      <c r="AV951" s="3"/>
      <c r="AW951" s="3"/>
      <c r="AX951" s="3"/>
    </row>
    <row r="952" spans="3:50" x14ac:dyDescent="0.2">
      <c r="C952" s="18">
        <f t="shared" si="29"/>
        <v>948</v>
      </c>
      <c r="D952" t="e">
        <f t="shared" ca="1" si="28"/>
        <v>#NAME?</v>
      </c>
      <c r="I952">
        <v>948</v>
      </c>
      <c r="J952">
        <v>1.884164383561644</v>
      </c>
      <c r="K952" s="10">
        <v>1.5554399999999999</v>
      </c>
      <c r="L952" s="10">
        <v>2.45296</v>
      </c>
      <c r="M952" s="10">
        <v>3.2787999999999999</v>
      </c>
      <c r="N952" s="10">
        <v>2.4618880000000001</v>
      </c>
      <c r="O952" s="10">
        <v>1.91544</v>
      </c>
      <c r="P952" s="10">
        <v>2.847</v>
      </c>
      <c r="Q952" s="10">
        <v>4.1902800000000004</v>
      </c>
      <c r="R952" s="10">
        <v>2.7976000000000001</v>
      </c>
      <c r="S952" s="10">
        <v>2.5154000000000001</v>
      </c>
      <c r="T952" s="10">
        <v>3.8875999999999999</v>
      </c>
      <c r="U952" s="10">
        <v>5.4607999999999999</v>
      </c>
      <c r="AU952" s="3"/>
      <c r="AV952" s="3"/>
      <c r="AW952" s="3"/>
      <c r="AX952" s="3"/>
    </row>
    <row r="953" spans="3:50" x14ac:dyDescent="0.2">
      <c r="C953" s="18">
        <f t="shared" si="29"/>
        <v>949</v>
      </c>
      <c r="D953" t="e">
        <f t="shared" ca="1" si="28"/>
        <v>#NAME?</v>
      </c>
      <c r="I953">
        <v>949</v>
      </c>
      <c r="J953">
        <v>1.8898082191780823</v>
      </c>
      <c r="K953" s="10">
        <v>1.5587199999999999</v>
      </c>
      <c r="L953" s="10">
        <v>2.4594800000000001</v>
      </c>
      <c r="M953" s="10">
        <v>3.2869000000000002</v>
      </c>
      <c r="N953" s="10">
        <v>2.4673440000000002</v>
      </c>
      <c r="O953" s="10">
        <v>1.91947</v>
      </c>
      <c r="P953" s="10">
        <v>2.8537500000000002</v>
      </c>
      <c r="Q953" s="10">
        <v>4.1998899999999999</v>
      </c>
      <c r="R953" s="10">
        <v>2.8037999999999998</v>
      </c>
      <c r="S953" s="10">
        <v>2.5207000000000002</v>
      </c>
      <c r="T953" s="10">
        <v>3.8963000000000001</v>
      </c>
      <c r="U953" s="10">
        <v>5.4729000000000001</v>
      </c>
      <c r="AU953" s="3"/>
      <c r="AV953" s="3"/>
      <c r="AW953" s="3"/>
      <c r="AX953" s="3"/>
    </row>
    <row r="954" spans="3:50" x14ac:dyDescent="0.2">
      <c r="C954" s="18">
        <f t="shared" si="29"/>
        <v>950</v>
      </c>
      <c r="D954" t="e">
        <f t="shared" ca="1" si="28"/>
        <v>#NAME?</v>
      </c>
      <c r="I954">
        <v>950</v>
      </c>
      <c r="J954">
        <v>1.8954520547945206</v>
      </c>
      <c r="K954" s="10">
        <v>1.5619999999999998</v>
      </c>
      <c r="L954" s="10">
        <v>2.4660000000000002</v>
      </c>
      <c r="M954" s="10">
        <v>3.2949999999999999</v>
      </c>
      <c r="N954" s="10">
        <v>2.4728000000000003</v>
      </c>
      <c r="O954" s="10">
        <v>1.9235</v>
      </c>
      <c r="P954" s="10">
        <v>2.8605</v>
      </c>
      <c r="Q954" s="10">
        <v>4.2095000000000002</v>
      </c>
      <c r="R954" s="10">
        <v>2.81</v>
      </c>
      <c r="S954" s="10">
        <v>2.5259999999999998</v>
      </c>
      <c r="T954" s="10">
        <v>3.9050000000000002</v>
      </c>
      <c r="U954" s="10">
        <v>5.4849999999999994</v>
      </c>
      <c r="AU954" s="3"/>
      <c r="AV954" s="3"/>
      <c r="AW954" s="3"/>
      <c r="AX954" s="3"/>
    </row>
    <row r="955" spans="3:50" x14ac:dyDescent="0.2">
      <c r="C955" s="18">
        <f t="shared" si="29"/>
        <v>951</v>
      </c>
      <c r="D955" t="e">
        <f t="shared" ca="1" si="28"/>
        <v>#NAME?</v>
      </c>
      <c r="I955">
        <v>951</v>
      </c>
      <c r="J955">
        <v>1.9010958904109589</v>
      </c>
      <c r="K955" s="10">
        <v>1.56528</v>
      </c>
      <c r="L955" s="10">
        <v>2.4725199999999998</v>
      </c>
      <c r="M955" s="10">
        <v>3.3031000000000001</v>
      </c>
      <c r="N955" s="10">
        <v>2.478256</v>
      </c>
      <c r="O955" s="10">
        <v>1.92753</v>
      </c>
      <c r="P955" s="10">
        <v>2.8672499999999999</v>
      </c>
      <c r="Q955" s="10">
        <v>4.2191100000000006</v>
      </c>
      <c r="R955" s="10">
        <v>2.8162000000000003</v>
      </c>
      <c r="S955" s="10">
        <v>2.5312999999999999</v>
      </c>
      <c r="T955" s="10">
        <v>3.9137</v>
      </c>
      <c r="U955" s="10">
        <v>5.4970999999999997</v>
      </c>
      <c r="AU955" s="3"/>
      <c r="AV955" s="3"/>
      <c r="AW955" s="3"/>
      <c r="AX955" s="3"/>
    </row>
    <row r="956" spans="3:50" x14ac:dyDescent="0.2">
      <c r="C956" s="18">
        <f t="shared" si="29"/>
        <v>952</v>
      </c>
      <c r="D956" t="e">
        <f t="shared" ca="1" si="28"/>
        <v>#NAME?</v>
      </c>
      <c r="I956">
        <v>952</v>
      </c>
      <c r="J956">
        <v>1.9067397260273973</v>
      </c>
      <c r="K956" s="10">
        <v>1.56856</v>
      </c>
      <c r="L956" s="10">
        <v>2.4790399999999999</v>
      </c>
      <c r="M956" s="10">
        <v>3.3112000000000004</v>
      </c>
      <c r="N956" s="10">
        <v>2.4837120000000001</v>
      </c>
      <c r="O956" s="10">
        <v>1.9315599999999999</v>
      </c>
      <c r="P956" s="10">
        <v>2.8740000000000001</v>
      </c>
      <c r="Q956" s="10">
        <v>4.22872</v>
      </c>
      <c r="R956" s="10">
        <v>2.8224</v>
      </c>
      <c r="S956" s="10">
        <v>2.5366</v>
      </c>
      <c r="T956" s="10">
        <v>3.9224000000000001</v>
      </c>
      <c r="U956" s="10">
        <v>5.5091999999999999</v>
      </c>
      <c r="AU956" s="3"/>
      <c r="AV956" s="3"/>
      <c r="AW956" s="3"/>
      <c r="AX956" s="3"/>
    </row>
    <row r="957" spans="3:50" x14ac:dyDescent="0.2">
      <c r="C957" s="18">
        <f t="shared" si="29"/>
        <v>953</v>
      </c>
      <c r="D957" t="e">
        <f t="shared" ca="1" si="28"/>
        <v>#NAME?</v>
      </c>
      <c r="I957">
        <v>953</v>
      </c>
      <c r="J957">
        <v>1.9123835616438356</v>
      </c>
      <c r="K957" s="10">
        <v>1.5718399999999999</v>
      </c>
      <c r="L957" s="10">
        <v>2.48556</v>
      </c>
      <c r="M957" s="10">
        <v>3.3193000000000001</v>
      </c>
      <c r="N957" s="10">
        <v>2.4891680000000003</v>
      </c>
      <c r="O957" s="10">
        <v>1.9355899999999999</v>
      </c>
      <c r="P957" s="10">
        <v>2.8807499999999999</v>
      </c>
      <c r="Q957" s="10">
        <v>4.2383300000000004</v>
      </c>
      <c r="R957" s="10">
        <v>2.8286000000000002</v>
      </c>
      <c r="S957" s="10">
        <v>2.5419</v>
      </c>
      <c r="T957" s="10">
        <v>3.9310999999999998</v>
      </c>
      <c r="U957" s="10">
        <v>5.5213000000000001</v>
      </c>
      <c r="AU957" s="3"/>
      <c r="AV957" s="3"/>
      <c r="AW957" s="3"/>
      <c r="AX957" s="3"/>
    </row>
    <row r="958" spans="3:50" x14ac:dyDescent="0.2">
      <c r="C958" s="18">
        <f t="shared" si="29"/>
        <v>954</v>
      </c>
      <c r="D958" t="e">
        <f t="shared" ca="1" si="28"/>
        <v>#NAME?</v>
      </c>
      <c r="I958">
        <v>954</v>
      </c>
      <c r="J958">
        <v>1.9180273972602739</v>
      </c>
      <c r="K958" s="10">
        <v>1.5751199999999999</v>
      </c>
      <c r="L958" s="10">
        <v>2.4920800000000001</v>
      </c>
      <c r="M958" s="10">
        <v>3.3274000000000004</v>
      </c>
      <c r="N958" s="10">
        <v>2.494624</v>
      </c>
      <c r="O958" s="10">
        <v>1.9396199999999999</v>
      </c>
      <c r="P958" s="10">
        <v>2.8875000000000002</v>
      </c>
      <c r="Q958" s="10">
        <v>4.2479399999999998</v>
      </c>
      <c r="R958" s="10">
        <v>2.8348</v>
      </c>
      <c r="S958" s="10">
        <v>2.5472000000000001</v>
      </c>
      <c r="T958" s="10">
        <v>3.9398</v>
      </c>
      <c r="U958" s="10">
        <v>5.5334000000000003</v>
      </c>
      <c r="AU958" s="3"/>
      <c r="AV958" s="3"/>
      <c r="AW958" s="3"/>
      <c r="AX958" s="3"/>
    </row>
    <row r="959" spans="3:50" x14ac:dyDescent="0.2">
      <c r="C959" s="18">
        <f t="shared" si="29"/>
        <v>955</v>
      </c>
      <c r="D959" t="e">
        <f t="shared" ca="1" si="28"/>
        <v>#NAME?</v>
      </c>
      <c r="I959">
        <v>955</v>
      </c>
      <c r="J959">
        <v>1.9236712328767123</v>
      </c>
      <c r="K959" s="10">
        <v>1.5784</v>
      </c>
      <c r="L959" s="10">
        <v>2.4986000000000002</v>
      </c>
      <c r="M959" s="10">
        <v>3.3355000000000001</v>
      </c>
      <c r="N959" s="10">
        <v>2.5000800000000001</v>
      </c>
      <c r="O959" s="10">
        <v>1.9436499999999999</v>
      </c>
      <c r="P959" s="10">
        <v>2.89425</v>
      </c>
      <c r="Q959" s="10">
        <v>4.2575500000000002</v>
      </c>
      <c r="R959" s="10">
        <v>2.8410000000000002</v>
      </c>
      <c r="S959" s="10">
        <v>2.5525000000000002</v>
      </c>
      <c r="T959" s="10">
        <v>3.9485000000000001</v>
      </c>
      <c r="U959" s="10">
        <v>5.5454999999999997</v>
      </c>
      <c r="AU959" s="3"/>
      <c r="AV959" s="3"/>
      <c r="AW959" s="3"/>
      <c r="AX959" s="3"/>
    </row>
    <row r="960" spans="3:50" x14ac:dyDescent="0.2">
      <c r="C960" s="18">
        <f t="shared" si="29"/>
        <v>956</v>
      </c>
      <c r="D960" t="e">
        <f t="shared" ca="1" si="28"/>
        <v>#NAME?</v>
      </c>
      <c r="I960">
        <v>956</v>
      </c>
      <c r="J960">
        <v>1.9293150684931506</v>
      </c>
      <c r="K960" s="10">
        <v>1.58168</v>
      </c>
      <c r="L960" s="10">
        <v>2.5051199999999998</v>
      </c>
      <c r="M960" s="10">
        <v>3.3436000000000003</v>
      </c>
      <c r="N960" s="10">
        <v>2.5055360000000002</v>
      </c>
      <c r="O960" s="10">
        <v>1.9476800000000001</v>
      </c>
      <c r="P960" s="10">
        <v>2.9010000000000002</v>
      </c>
      <c r="Q960" s="10">
        <v>4.2671600000000005</v>
      </c>
      <c r="R960" s="10">
        <v>2.8472</v>
      </c>
      <c r="S960" s="10">
        <v>2.5577999999999999</v>
      </c>
      <c r="T960" s="10">
        <v>3.9571999999999998</v>
      </c>
      <c r="U960" s="10">
        <v>5.5575999999999999</v>
      </c>
      <c r="AU960" s="3"/>
      <c r="AV960" s="3"/>
      <c r="AW960" s="3"/>
      <c r="AX960" s="3"/>
    </row>
    <row r="961" spans="3:50" x14ac:dyDescent="0.2">
      <c r="C961" s="18">
        <f t="shared" si="29"/>
        <v>957</v>
      </c>
      <c r="D961" t="e">
        <f t="shared" ca="1" si="28"/>
        <v>#NAME?</v>
      </c>
      <c r="I961">
        <v>957</v>
      </c>
      <c r="J961">
        <v>1.9349589041095892</v>
      </c>
      <c r="K961" s="10">
        <v>1.5849599999999999</v>
      </c>
      <c r="L961" s="10">
        <v>2.5116399999999999</v>
      </c>
      <c r="M961" s="10">
        <v>3.3517000000000001</v>
      </c>
      <c r="N961" s="10">
        <v>2.5109919999999999</v>
      </c>
      <c r="O961" s="10">
        <v>1.9517100000000001</v>
      </c>
      <c r="P961" s="10">
        <v>2.9077500000000001</v>
      </c>
      <c r="Q961" s="10">
        <v>4.27677</v>
      </c>
      <c r="R961" s="10">
        <v>2.8534000000000002</v>
      </c>
      <c r="S961" s="10">
        <v>2.5630999999999999</v>
      </c>
      <c r="T961" s="10">
        <v>3.9659</v>
      </c>
      <c r="U961" s="10">
        <v>5.5697000000000001</v>
      </c>
      <c r="AU961" s="3"/>
      <c r="AV961" s="3"/>
      <c r="AW961" s="3"/>
      <c r="AX961" s="3"/>
    </row>
    <row r="962" spans="3:50" x14ac:dyDescent="0.2">
      <c r="C962" s="18">
        <f t="shared" si="29"/>
        <v>958</v>
      </c>
      <c r="D962" t="e">
        <f t="shared" ca="1" si="28"/>
        <v>#NAME?</v>
      </c>
      <c r="I962">
        <v>958</v>
      </c>
      <c r="J962">
        <v>1.9406027397260275</v>
      </c>
      <c r="K962" s="10">
        <v>1.5882399999999999</v>
      </c>
      <c r="L962" s="10">
        <v>2.51816</v>
      </c>
      <c r="M962" s="10">
        <v>3.3598000000000003</v>
      </c>
      <c r="N962" s="10">
        <v>2.516448</v>
      </c>
      <c r="O962" s="10">
        <v>1.95574</v>
      </c>
      <c r="P962" s="10">
        <v>2.9144999999999999</v>
      </c>
      <c r="Q962" s="10">
        <v>4.2863800000000003</v>
      </c>
      <c r="R962" s="10">
        <v>2.8595999999999999</v>
      </c>
      <c r="S962" s="10">
        <v>2.5684</v>
      </c>
      <c r="T962" s="10">
        <v>3.9746000000000001</v>
      </c>
      <c r="U962" s="10">
        <v>5.5817999999999994</v>
      </c>
      <c r="AU962" s="3"/>
      <c r="AV962" s="3"/>
      <c r="AW962" s="3"/>
      <c r="AX962" s="3"/>
    </row>
    <row r="963" spans="3:50" x14ac:dyDescent="0.2">
      <c r="C963" s="18">
        <f t="shared" si="29"/>
        <v>959</v>
      </c>
      <c r="D963" t="e">
        <f t="shared" ca="1" si="28"/>
        <v>#NAME?</v>
      </c>
      <c r="I963">
        <v>959</v>
      </c>
      <c r="J963">
        <v>1.9462465753424658</v>
      </c>
      <c r="K963" s="10">
        <v>1.59152</v>
      </c>
      <c r="L963" s="10">
        <v>2.52468</v>
      </c>
      <c r="M963" s="10">
        <v>3.3679000000000001</v>
      </c>
      <c r="N963" s="10">
        <v>2.5219040000000001</v>
      </c>
      <c r="O963" s="10">
        <v>1.95977</v>
      </c>
      <c r="P963" s="10">
        <v>2.9212500000000001</v>
      </c>
      <c r="Q963" s="10">
        <v>4.2959900000000006</v>
      </c>
      <c r="R963" s="10">
        <v>2.8658000000000001</v>
      </c>
      <c r="S963" s="10">
        <v>2.5737000000000001</v>
      </c>
      <c r="T963" s="10">
        <v>3.9832999999999998</v>
      </c>
      <c r="U963" s="10">
        <v>5.5938999999999997</v>
      </c>
      <c r="AU963" s="3"/>
      <c r="AV963" s="3"/>
      <c r="AW963" s="3"/>
      <c r="AX963" s="3"/>
    </row>
    <row r="964" spans="3:50" x14ac:dyDescent="0.2">
      <c r="C964" s="18">
        <f t="shared" si="29"/>
        <v>960</v>
      </c>
      <c r="D964" t="e">
        <f t="shared" ref="D964:D1027" ca="1" si="30">smrLinInterp(C964,Time,Rain)</f>
        <v>#NAME?</v>
      </c>
      <c r="I964">
        <v>960</v>
      </c>
      <c r="J964">
        <v>1.9518904109589041</v>
      </c>
      <c r="K964" s="10">
        <v>1.5948</v>
      </c>
      <c r="L964" s="10">
        <v>2.5312000000000001</v>
      </c>
      <c r="M964" s="10">
        <v>3.3760000000000003</v>
      </c>
      <c r="N964" s="10">
        <v>2.5273600000000003</v>
      </c>
      <c r="O964" s="10">
        <v>1.9638</v>
      </c>
      <c r="P964" s="10">
        <v>2.9279999999999999</v>
      </c>
      <c r="Q964" s="10">
        <v>4.3056000000000001</v>
      </c>
      <c r="R964" s="10">
        <v>2.8719999999999999</v>
      </c>
      <c r="S964" s="10">
        <v>2.5790000000000002</v>
      </c>
      <c r="T964" s="10">
        <v>3.992</v>
      </c>
      <c r="U964" s="10">
        <v>5.6059999999999999</v>
      </c>
      <c r="AU964" s="3"/>
      <c r="AV964" s="3"/>
      <c r="AW964" s="3"/>
      <c r="AX964" s="3"/>
    </row>
    <row r="965" spans="3:50" x14ac:dyDescent="0.2">
      <c r="C965" s="18">
        <f t="shared" si="29"/>
        <v>961</v>
      </c>
      <c r="D965" t="e">
        <f t="shared" ca="1" si="30"/>
        <v>#NAME?</v>
      </c>
      <c r="I965">
        <v>961</v>
      </c>
      <c r="J965">
        <v>1.9575342465753425</v>
      </c>
      <c r="K965" s="10">
        <v>1.5980799999999999</v>
      </c>
      <c r="L965" s="10">
        <v>2.5377199999999998</v>
      </c>
      <c r="M965" s="10">
        <v>3.3841000000000001</v>
      </c>
      <c r="N965" s="10">
        <v>2.532816</v>
      </c>
      <c r="O965" s="10">
        <v>1.96783</v>
      </c>
      <c r="P965" s="10">
        <v>2.9347500000000002</v>
      </c>
      <c r="Q965" s="10">
        <v>4.3152100000000004</v>
      </c>
      <c r="R965" s="10">
        <v>2.8782000000000001</v>
      </c>
      <c r="S965" s="10">
        <v>2.5842999999999998</v>
      </c>
      <c r="T965" s="10">
        <v>4.0007000000000001</v>
      </c>
      <c r="U965" s="10">
        <v>5.6181000000000001</v>
      </c>
      <c r="AU965" s="3"/>
      <c r="AV965" s="3"/>
      <c r="AW965" s="3"/>
      <c r="AX965" s="3"/>
    </row>
    <row r="966" spans="3:50" x14ac:dyDescent="0.2">
      <c r="C966" s="18">
        <f t="shared" ref="C966:C1029" si="31">1+C965</f>
        <v>962</v>
      </c>
      <c r="D966" t="e">
        <f t="shared" ca="1" si="30"/>
        <v>#NAME?</v>
      </c>
      <c r="I966">
        <v>962</v>
      </c>
      <c r="J966">
        <v>1.9631780821917808</v>
      </c>
      <c r="K966" s="10">
        <v>1.6013599999999999</v>
      </c>
      <c r="L966" s="10">
        <v>2.5442399999999998</v>
      </c>
      <c r="M966" s="10">
        <v>3.3922000000000003</v>
      </c>
      <c r="N966" s="10">
        <v>2.5382720000000001</v>
      </c>
      <c r="O966" s="10">
        <v>1.9718599999999999</v>
      </c>
      <c r="P966" s="10">
        <v>2.9415</v>
      </c>
      <c r="Q966" s="10">
        <v>4.3248199999999999</v>
      </c>
      <c r="R966" s="10">
        <v>2.8843999999999999</v>
      </c>
      <c r="S966" s="10">
        <v>2.5895999999999999</v>
      </c>
      <c r="T966" s="10">
        <v>4.0094000000000003</v>
      </c>
      <c r="U966" s="10">
        <v>5.6302000000000003</v>
      </c>
      <c r="AU966" s="3"/>
      <c r="AV966" s="3"/>
      <c r="AW966" s="3"/>
      <c r="AX966" s="3"/>
    </row>
    <row r="967" spans="3:50" x14ac:dyDescent="0.2">
      <c r="C967" s="18">
        <f t="shared" si="31"/>
        <v>963</v>
      </c>
      <c r="D967" t="e">
        <f t="shared" ca="1" si="30"/>
        <v>#NAME?</v>
      </c>
      <c r="I967">
        <v>963</v>
      </c>
      <c r="J967">
        <v>1.9688219178082191</v>
      </c>
      <c r="K967" s="10">
        <v>1.6046399999999998</v>
      </c>
      <c r="L967" s="10">
        <v>2.5507599999999999</v>
      </c>
      <c r="M967" s="10">
        <v>3.4003000000000001</v>
      </c>
      <c r="N967" s="10">
        <v>2.5437280000000002</v>
      </c>
      <c r="O967" s="10">
        <v>1.9758899999999999</v>
      </c>
      <c r="P967" s="10">
        <v>2.9482499999999998</v>
      </c>
      <c r="Q967" s="10">
        <v>4.3344300000000002</v>
      </c>
      <c r="R967" s="10">
        <v>2.8906000000000001</v>
      </c>
      <c r="S967" s="10">
        <v>2.5949</v>
      </c>
      <c r="T967" s="10">
        <v>4.0180999999999996</v>
      </c>
      <c r="U967" s="10">
        <v>5.6422999999999996</v>
      </c>
      <c r="AU967" s="3"/>
      <c r="AV967" s="3"/>
      <c r="AW967" s="3"/>
      <c r="AX967" s="3"/>
    </row>
    <row r="968" spans="3:50" x14ac:dyDescent="0.2">
      <c r="C968" s="18">
        <f t="shared" si="31"/>
        <v>964</v>
      </c>
      <c r="D968" t="e">
        <f t="shared" ca="1" si="30"/>
        <v>#NAME?</v>
      </c>
      <c r="I968">
        <v>964</v>
      </c>
      <c r="J968">
        <v>1.9744657534246575</v>
      </c>
      <c r="K968" s="10">
        <v>1.60792</v>
      </c>
      <c r="L968" s="10">
        <v>2.55728</v>
      </c>
      <c r="M968" s="10">
        <v>3.4084000000000003</v>
      </c>
      <c r="N968" s="10">
        <v>2.5491839999999999</v>
      </c>
      <c r="O968" s="10">
        <v>1.9799199999999999</v>
      </c>
      <c r="P968" s="10">
        <v>2.9550000000000001</v>
      </c>
      <c r="Q968" s="10">
        <v>4.3440400000000006</v>
      </c>
      <c r="R968" s="10">
        <v>2.8968000000000003</v>
      </c>
      <c r="S968" s="10">
        <v>2.6002000000000001</v>
      </c>
      <c r="T968" s="10">
        <v>4.0267999999999997</v>
      </c>
      <c r="U968" s="10">
        <v>5.6543999999999999</v>
      </c>
      <c r="AU968" s="3"/>
      <c r="AV968" s="3"/>
      <c r="AW968" s="3"/>
      <c r="AX968" s="3"/>
    </row>
    <row r="969" spans="3:50" x14ac:dyDescent="0.2">
      <c r="C969" s="18">
        <f t="shared" si="31"/>
        <v>965</v>
      </c>
      <c r="D969" t="e">
        <f t="shared" ca="1" si="30"/>
        <v>#NAME?</v>
      </c>
      <c r="I969">
        <v>965</v>
      </c>
      <c r="J969">
        <v>1.980109589041096</v>
      </c>
      <c r="K969" s="10">
        <v>1.6112</v>
      </c>
      <c r="L969" s="10">
        <v>2.5638000000000001</v>
      </c>
      <c r="M969" s="10">
        <v>3.4165000000000001</v>
      </c>
      <c r="N969" s="10">
        <v>2.55464</v>
      </c>
      <c r="O969" s="10">
        <v>1.9839500000000001</v>
      </c>
      <c r="P969" s="10">
        <v>2.9617499999999999</v>
      </c>
      <c r="Q969" s="10">
        <v>4.35365</v>
      </c>
      <c r="R969" s="10">
        <v>2.903</v>
      </c>
      <c r="S969" s="10">
        <v>2.6055000000000001</v>
      </c>
      <c r="T969" s="10">
        <v>4.0354999999999999</v>
      </c>
      <c r="U969" s="10">
        <v>5.6665000000000001</v>
      </c>
      <c r="AU969" s="3"/>
      <c r="AV969" s="3"/>
      <c r="AW969" s="3"/>
      <c r="AX969" s="3"/>
    </row>
    <row r="970" spans="3:50" x14ac:dyDescent="0.2">
      <c r="C970" s="18">
        <f t="shared" si="31"/>
        <v>966</v>
      </c>
      <c r="D970" t="e">
        <f t="shared" ca="1" si="30"/>
        <v>#NAME?</v>
      </c>
      <c r="I970">
        <v>966</v>
      </c>
      <c r="J970">
        <v>1.9857534246575343</v>
      </c>
      <c r="K970" s="10">
        <v>1.6144799999999999</v>
      </c>
      <c r="L970" s="10">
        <v>2.5703199999999997</v>
      </c>
      <c r="M970" s="10">
        <v>3.4246000000000003</v>
      </c>
      <c r="N970" s="10">
        <v>2.5600960000000001</v>
      </c>
      <c r="O970" s="10">
        <v>1.9879800000000001</v>
      </c>
      <c r="P970" s="10">
        <v>2.9685000000000001</v>
      </c>
      <c r="Q970" s="10">
        <v>4.3632600000000004</v>
      </c>
      <c r="R970" s="10">
        <v>2.9092000000000002</v>
      </c>
      <c r="S970" s="10">
        <v>2.6107999999999998</v>
      </c>
      <c r="T970" s="10">
        <v>4.0442</v>
      </c>
      <c r="U970" s="10">
        <v>5.6785999999999994</v>
      </c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3:50" x14ac:dyDescent="0.2">
      <c r="C971" s="18">
        <f t="shared" si="31"/>
        <v>967</v>
      </c>
      <c r="D971" t="e">
        <f t="shared" ca="1" si="30"/>
        <v>#NAME?</v>
      </c>
      <c r="I971">
        <v>967</v>
      </c>
      <c r="J971">
        <v>1.9913972602739727</v>
      </c>
      <c r="K971" s="10">
        <v>1.6177599999999999</v>
      </c>
      <c r="L971" s="10">
        <v>2.5768399999999998</v>
      </c>
      <c r="M971" s="10">
        <v>3.4327000000000001</v>
      </c>
      <c r="N971" s="10">
        <v>2.5655520000000003</v>
      </c>
      <c r="O971" s="10">
        <v>1.9920100000000001</v>
      </c>
      <c r="P971" s="10">
        <v>2.97525</v>
      </c>
      <c r="Q971" s="10">
        <v>4.3728700000000007</v>
      </c>
      <c r="R971" s="10">
        <v>2.9154</v>
      </c>
      <c r="S971" s="10">
        <v>2.6160999999999999</v>
      </c>
      <c r="T971" s="10">
        <v>4.0529000000000002</v>
      </c>
      <c r="U971" s="10">
        <v>5.6906999999999996</v>
      </c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3:50" x14ac:dyDescent="0.2">
      <c r="C972" s="18">
        <f t="shared" si="31"/>
        <v>968</v>
      </c>
      <c r="D972" t="e">
        <f t="shared" ca="1" si="30"/>
        <v>#NAME?</v>
      </c>
      <c r="I972">
        <v>968</v>
      </c>
      <c r="J972">
        <v>1.997041095890411</v>
      </c>
      <c r="K972" s="10">
        <v>1.62104</v>
      </c>
      <c r="L972" s="10">
        <v>2.5833599999999999</v>
      </c>
      <c r="M972" s="10">
        <v>3.4408000000000003</v>
      </c>
      <c r="N972" s="10">
        <v>2.571008</v>
      </c>
      <c r="O972" s="10">
        <v>1.99604</v>
      </c>
      <c r="P972" s="10">
        <v>2.9820000000000002</v>
      </c>
      <c r="Q972" s="10">
        <v>4.3824800000000002</v>
      </c>
      <c r="R972" s="10">
        <v>2.9216000000000002</v>
      </c>
      <c r="S972" s="10">
        <v>2.6214</v>
      </c>
      <c r="T972" s="10">
        <v>4.0616000000000003</v>
      </c>
      <c r="U972" s="10">
        <v>5.7027999999999999</v>
      </c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3:50" x14ac:dyDescent="0.2">
      <c r="C973" s="18">
        <f t="shared" si="31"/>
        <v>969</v>
      </c>
      <c r="D973" t="e">
        <f t="shared" ca="1" si="30"/>
        <v>#NAME?</v>
      </c>
      <c r="I973">
        <v>969</v>
      </c>
      <c r="J973">
        <v>2.0026849315068493</v>
      </c>
      <c r="K973" s="10">
        <v>1.62432</v>
      </c>
      <c r="L973" s="10">
        <v>2.58988</v>
      </c>
      <c r="M973" s="10">
        <v>3.4489000000000001</v>
      </c>
      <c r="N973" s="10">
        <v>2.5764640000000001</v>
      </c>
      <c r="O973" s="10">
        <v>2.00007</v>
      </c>
      <c r="P973" s="10">
        <v>2.98875</v>
      </c>
      <c r="Q973" s="10">
        <v>4.3920900000000005</v>
      </c>
      <c r="R973" s="10">
        <v>2.9278</v>
      </c>
      <c r="S973" s="10">
        <v>2.6267</v>
      </c>
      <c r="T973" s="10">
        <v>4.0702999999999996</v>
      </c>
      <c r="U973" s="10">
        <v>5.7149000000000001</v>
      </c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3:50" x14ac:dyDescent="0.2">
      <c r="C974" s="18">
        <f t="shared" si="31"/>
        <v>970</v>
      </c>
      <c r="D974" t="e">
        <f t="shared" ca="1" si="30"/>
        <v>#NAME?</v>
      </c>
      <c r="I974">
        <v>970</v>
      </c>
      <c r="J974">
        <v>2.0083287671232877</v>
      </c>
      <c r="K974" s="10">
        <v>1.6275999999999999</v>
      </c>
      <c r="L974" s="10">
        <v>2.5964</v>
      </c>
      <c r="M974" s="10">
        <v>3.4570000000000003</v>
      </c>
      <c r="N974" s="10">
        <v>2.5819200000000002</v>
      </c>
      <c r="O974" s="10">
        <v>2.0041000000000002</v>
      </c>
      <c r="P974" s="10">
        <v>2.9954999999999998</v>
      </c>
      <c r="Q974" s="10">
        <v>4.4016999999999999</v>
      </c>
      <c r="R974" s="10">
        <v>2.9340000000000002</v>
      </c>
      <c r="S974" s="10">
        <v>2.6320000000000001</v>
      </c>
      <c r="T974" s="10">
        <v>4.0789999999999997</v>
      </c>
      <c r="U974" s="10">
        <v>5.7270000000000003</v>
      </c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3:50" x14ac:dyDescent="0.2">
      <c r="C975" s="18">
        <f t="shared" si="31"/>
        <v>971</v>
      </c>
      <c r="D975" t="e">
        <f t="shared" ca="1" si="30"/>
        <v>#NAME?</v>
      </c>
      <c r="I975">
        <v>971</v>
      </c>
      <c r="J975">
        <v>2.013972602739726</v>
      </c>
      <c r="K975" s="10">
        <v>1.6308799999999999</v>
      </c>
      <c r="L975" s="10">
        <v>2.6029200000000001</v>
      </c>
      <c r="M975" s="10">
        <v>3.4651000000000001</v>
      </c>
      <c r="N975" s="10">
        <v>2.5873759999999999</v>
      </c>
      <c r="O975" s="10">
        <v>2.00813</v>
      </c>
      <c r="P975" s="10">
        <v>3.0022500000000001</v>
      </c>
      <c r="Q975" s="10">
        <v>4.4113100000000003</v>
      </c>
      <c r="R975" s="10">
        <v>2.9401999999999999</v>
      </c>
      <c r="S975" s="10">
        <v>2.6373000000000002</v>
      </c>
      <c r="T975" s="10">
        <v>4.0876999999999999</v>
      </c>
      <c r="U975" s="10">
        <v>5.7390999999999996</v>
      </c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spans="3:50" x14ac:dyDescent="0.2">
      <c r="C976" s="18">
        <f t="shared" si="31"/>
        <v>972</v>
      </c>
      <c r="D976" t="e">
        <f t="shared" ca="1" si="30"/>
        <v>#NAME?</v>
      </c>
      <c r="I976">
        <v>972</v>
      </c>
      <c r="J976">
        <v>2.0196164383561643</v>
      </c>
      <c r="K976" s="10">
        <v>1.6341600000000001</v>
      </c>
      <c r="L976" s="10">
        <v>2.6094399999999998</v>
      </c>
      <c r="M976" s="10">
        <v>3.4732000000000003</v>
      </c>
      <c r="N976" s="10">
        <v>2.592832</v>
      </c>
      <c r="O976" s="10">
        <v>2.0121600000000002</v>
      </c>
      <c r="P976" s="10">
        <v>3.0089999999999999</v>
      </c>
      <c r="Q976" s="10">
        <v>4.4209200000000006</v>
      </c>
      <c r="R976" s="10">
        <v>2.9464000000000001</v>
      </c>
      <c r="S976" s="10">
        <v>2.6425999999999998</v>
      </c>
      <c r="T976" s="10">
        <v>4.0964</v>
      </c>
      <c r="U976" s="10">
        <v>5.7511999999999999</v>
      </c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spans="3:50" x14ac:dyDescent="0.2">
      <c r="C977" s="18">
        <f t="shared" si="31"/>
        <v>973</v>
      </c>
      <c r="D977" t="e">
        <f t="shared" ca="1" si="30"/>
        <v>#NAME?</v>
      </c>
      <c r="I977">
        <v>973</v>
      </c>
      <c r="J977">
        <v>2.0252602739726027</v>
      </c>
      <c r="K977" s="10">
        <v>1.63744</v>
      </c>
      <c r="L977" s="10">
        <v>2.6159599999999998</v>
      </c>
      <c r="M977" s="10">
        <v>3.4813000000000001</v>
      </c>
      <c r="N977" s="10">
        <v>2.5982880000000002</v>
      </c>
      <c r="O977" s="10">
        <v>2.0161899999999999</v>
      </c>
      <c r="P977" s="10">
        <v>3.0157500000000002</v>
      </c>
      <c r="Q977" s="10">
        <v>4.4305300000000001</v>
      </c>
      <c r="R977" s="10">
        <v>2.9525999999999999</v>
      </c>
      <c r="S977" s="10">
        <v>2.6478999999999999</v>
      </c>
      <c r="T977" s="10">
        <v>4.1051000000000002</v>
      </c>
      <c r="U977" s="10">
        <v>5.7633000000000001</v>
      </c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spans="3:50" x14ac:dyDescent="0.2">
      <c r="C978" s="18">
        <f t="shared" si="31"/>
        <v>974</v>
      </c>
      <c r="D978" t="e">
        <f t="shared" ca="1" si="30"/>
        <v>#NAME?</v>
      </c>
      <c r="I978">
        <v>974</v>
      </c>
      <c r="J978">
        <v>2.030904109589041</v>
      </c>
      <c r="K978" s="10">
        <v>1.64072</v>
      </c>
      <c r="L978" s="10">
        <v>2.6224799999999999</v>
      </c>
      <c r="M978" s="10">
        <v>3.4894000000000003</v>
      </c>
      <c r="N978" s="10">
        <v>2.6037440000000003</v>
      </c>
      <c r="O978" s="10">
        <v>2.0202200000000001</v>
      </c>
      <c r="P978" s="10">
        <v>3.0225</v>
      </c>
      <c r="Q978" s="10">
        <v>4.4401400000000004</v>
      </c>
      <c r="R978" s="10">
        <v>2.9588000000000001</v>
      </c>
      <c r="S978" s="10">
        <v>2.6532</v>
      </c>
      <c r="T978" s="10">
        <v>4.1138000000000003</v>
      </c>
      <c r="U978" s="10">
        <v>5.7753999999999994</v>
      </c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spans="3:50" x14ac:dyDescent="0.2">
      <c r="C979" s="18">
        <f t="shared" si="31"/>
        <v>975</v>
      </c>
      <c r="D979" t="e">
        <f t="shared" ca="1" si="30"/>
        <v>#NAME?</v>
      </c>
      <c r="I979">
        <v>975</v>
      </c>
      <c r="J979">
        <v>2.0365479452054793</v>
      </c>
      <c r="K979" s="10">
        <v>1.6439999999999999</v>
      </c>
      <c r="L979" s="10">
        <v>2.629</v>
      </c>
      <c r="M979" s="10">
        <v>3.4975000000000001</v>
      </c>
      <c r="N979" s="10">
        <v>2.6092</v>
      </c>
      <c r="O979" s="10">
        <v>2.0242499999999999</v>
      </c>
      <c r="P979" s="10">
        <v>3.0292500000000002</v>
      </c>
      <c r="Q979" s="10">
        <v>4.4497499999999999</v>
      </c>
      <c r="R979" s="10">
        <v>2.9649999999999999</v>
      </c>
      <c r="S979" s="10">
        <v>2.6585000000000001</v>
      </c>
      <c r="T979" s="10">
        <v>4.1224999999999996</v>
      </c>
      <c r="U979" s="10">
        <v>5.7874999999999996</v>
      </c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spans="3:50" x14ac:dyDescent="0.2">
      <c r="C980" s="18">
        <f t="shared" si="31"/>
        <v>976</v>
      </c>
      <c r="D980" t="e">
        <f t="shared" ca="1" si="30"/>
        <v>#NAME?</v>
      </c>
      <c r="I980">
        <v>976</v>
      </c>
      <c r="J980">
        <v>2.0421917808219177</v>
      </c>
      <c r="K980" s="10">
        <v>1.6472799999999999</v>
      </c>
      <c r="L980" s="10">
        <v>2.6355200000000001</v>
      </c>
      <c r="M980" s="10">
        <v>3.5056000000000003</v>
      </c>
      <c r="N980" s="10">
        <v>2.6146560000000001</v>
      </c>
      <c r="O980" s="10">
        <v>2.0282800000000001</v>
      </c>
      <c r="P980" s="10">
        <v>3.036</v>
      </c>
      <c r="Q980" s="10">
        <v>4.4593600000000002</v>
      </c>
      <c r="R980" s="10">
        <v>2.9712000000000001</v>
      </c>
      <c r="S980" s="10">
        <v>2.6638000000000002</v>
      </c>
      <c r="T980" s="10">
        <v>4.1311999999999998</v>
      </c>
      <c r="U980" s="10">
        <v>5.7995999999999999</v>
      </c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spans="3:50" x14ac:dyDescent="0.2">
      <c r="C981" s="18">
        <f t="shared" si="31"/>
        <v>977</v>
      </c>
      <c r="D981" t="e">
        <f t="shared" ca="1" si="30"/>
        <v>#NAME?</v>
      </c>
      <c r="I981">
        <v>977</v>
      </c>
      <c r="J981">
        <v>2.047835616438356</v>
      </c>
      <c r="K981" s="10">
        <v>1.65056</v>
      </c>
      <c r="L981" s="10">
        <v>2.6420399999999997</v>
      </c>
      <c r="M981" s="10">
        <v>3.5137</v>
      </c>
      <c r="N981" s="10">
        <v>2.6201120000000002</v>
      </c>
      <c r="O981" s="10">
        <v>2.0323099999999998</v>
      </c>
      <c r="P981" s="10">
        <v>3.0427499999999998</v>
      </c>
      <c r="Q981" s="10">
        <v>4.4689700000000006</v>
      </c>
      <c r="R981" s="10">
        <v>2.9774000000000003</v>
      </c>
      <c r="S981" s="10">
        <v>2.6690999999999998</v>
      </c>
      <c r="T981" s="10">
        <v>4.1398999999999999</v>
      </c>
      <c r="U981" s="10">
        <v>5.8117000000000001</v>
      </c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spans="3:50" x14ac:dyDescent="0.2">
      <c r="C982" s="18">
        <f t="shared" si="31"/>
        <v>978</v>
      </c>
      <c r="D982" t="e">
        <f t="shared" ca="1" si="30"/>
        <v>#NAME?</v>
      </c>
      <c r="I982">
        <v>978</v>
      </c>
      <c r="J982">
        <v>2.0534794520547948</v>
      </c>
      <c r="K982" s="10">
        <v>1.65384</v>
      </c>
      <c r="L982" s="10">
        <v>2.6485599999999998</v>
      </c>
      <c r="M982" s="10">
        <v>3.5218000000000003</v>
      </c>
      <c r="N982" s="10">
        <v>2.6255679999999999</v>
      </c>
      <c r="O982" s="10">
        <v>2.03634</v>
      </c>
      <c r="P982" s="10">
        <v>3.0495000000000001</v>
      </c>
      <c r="Q982" s="10">
        <v>4.47858</v>
      </c>
      <c r="R982" s="10">
        <v>2.9836</v>
      </c>
      <c r="S982" s="10">
        <v>2.6743999999999999</v>
      </c>
      <c r="T982" s="10">
        <v>4.1486000000000001</v>
      </c>
      <c r="U982" s="10">
        <v>5.8238000000000003</v>
      </c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spans="3:50" x14ac:dyDescent="0.2">
      <c r="C983" s="18">
        <f t="shared" si="31"/>
        <v>979</v>
      </c>
      <c r="D983" t="e">
        <f t="shared" ca="1" si="30"/>
        <v>#NAME?</v>
      </c>
      <c r="I983">
        <v>979</v>
      </c>
      <c r="J983">
        <v>2.0591232876712331</v>
      </c>
      <c r="K983" s="10">
        <v>1.6571199999999999</v>
      </c>
      <c r="L983" s="10">
        <v>2.6550799999999999</v>
      </c>
      <c r="M983" s="10">
        <v>3.5299</v>
      </c>
      <c r="N983" s="10">
        <v>2.631024</v>
      </c>
      <c r="O983" s="10">
        <v>2.0403699999999998</v>
      </c>
      <c r="P983" s="10">
        <v>3.0562499999999999</v>
      </c>
      <c r="Q983" s="10">
        <v>4.4881900000000003</v>
      </c>
      <c r="R983" s="10">
        <v>2.9898000000000002</v>
      </c>
      <c r="S983" s="10">
        <v>2.6797</v>
      </c>
      <c r="T983" s="10">
        <v>4.1573000000000002</v>
      </c>
      <c r="U983" s="10">
        <v>5.8358999999999996</v>
      </c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spans="3:50" x14ac:dyDescent="0.2">
      <c r="C984" s="18">
        <f t="shared" si="31"/>
        <v>980</v>
      </c>
      <c r="D984" t="e">
        <f t="shared" ca="1" si="30"/>
        <v>#NAME?</v>
      </c>
      <c r="I984">
        <v>980</v>
      </c>
      <c r="J984">
        <v>2.0647671232876714</v>
      </c>
      <c r="K984" s="10">
        <v>1.6603999999999999</v>
      </c>
      <c r="L984" s="10">
        <v>2.6616</v>
      </c>
      <c r="M984" s="10">
        <v>3.5380000000000003</v>
      </c>
      <c r="N984" s="10">
        <v>2.6364800000000002</v>
      </c>
      <c r="O984" s="10">
        <v>2.0444</v>
      </c>
      <c r="P984" s="10">
        <v>3.0630000000000002</v>
      </c>
      <c r="Q984" s="10">
        <v>4.4978000000000007</v>
      </c>
      <c r="R984" s="10">
        <v>2.996</v>
      </c>
      <c r="S984" s="10">
        <v>2.6850000000000001</v>
      </c>
      <c r="T984" s="10">
        <v>4.1660000000000004</v>
      </c>
      <c r="U984" s="10">
        <v>5.8479999999999999</v>
      </c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spans="3:50" x14ac:dyDescent="0.2">
      <c r="C985" s="18">
        <f t="shared" si="31"/>
        <v>981</v>
      </c>
      <c r="D985" t="e">
        <f t="shared" ca="1" si="30"/>
        <v>#NAME?</v>
      </c>
      <c r="I985">
        <v>981</v>
      </c>
      <c r="J985">
        <v>2.0704109589041098</v>
      </c>
      <c r="K985" s="10">
        <v>1.66368</v>
      </c>
      <c r="L985" s="10">
        <v>2.66812</v>
      </c>
      <c r="M985" s="10">
        <v>3.5461</v>
      </c>
      <c r="N985" s="10">
        <v>2.6419360000000003</v>
      </c>
      <c r="O985" s="10">
        <v>2.0484300000000002</v>
      </c>
      <c r="P985" s="10">
        <v>3.06975</v>
      </c>
      <c r="Q985" s="10">
        <v>4.5074100000000001</v>
      </c>
      <c r="R985" s="10">
        <v>3.0022000000000002</v>
      </c>
      <c r="S985" s="10">
        <v>2.6903000000000001</v>
      </c>
      <c r="T985" s="10">
        <v>4.1746999999999996</v>
      </c>
      <c r="U985" s="10">
        <v>5.8601000000000001</v>
      </c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spans="3:50" x14ac:dyDescent="0.2">
      <c r="C986" s="18">
        <f t="shared" si="31"/>
        <v>982</v>
      </c>
      <c r="D986" t="e">
        <f t="shared" ca="1" si="30"/>
        <v>#NAME?</v>
      </c>
      <c r="I986">
        <v>982</v>
      </c>
      <c r="J986">
        <v>2.0760547945205481</v>
      </c>
      <c r="K986" s="10">
        <v>1.66696</v>
      </c>
      <c r="L986" s="10">
        <v>2.6746399999999997</v>
      </c>
      <c r="M986" s="10">
        <v>3.5542000000000002</v>
      </c>
      <c r="N986" s="10">
        <v>2.647392</v>
      </c>
      <c r="O986" s="10">
        <v>2.05246</v>
      </c>
      <c r="P986" s="10">
        <v>3.0764999999999998</v>
      </c>
      <c r="Q986" s="10">
        <v>4.5170200000000005</v>
      </c>
      <c r="R986" s="10">
        <v>3.0084</v>
      </c>
      <c r="S986" s="10">
        <v>2.6955999999999998</v>
      </c>
      <c r="T986" s="10">
        <v>4.1833999999999998</v>
      </c>
      <c r="U986" s="10">
        <v>5.8721999999999994</v>
      </c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spans="3:50" x14ac:dyDescent="0.2">
      <c r="C987" s="18">
        <f t="shared" si="31"/>
        <v>983</v>
      </c>
      <c r="D987" t="e">
        <f t="shared" ca="1" si="30"/>
        <v>#NAME?</v>
      </c>
      <c r="I987">
        <v>983</v>
      </c>
      <c r="J987">
        <v>2.0816986301369864</v>
      </c>
      <c r="K987" s="10">
        <v>1.6702399999999999</v>
      </c>
      <c r="L987" s="10">
        <v>2.6811599999999998</v>
      </c>
      <c r="M987" s="10">
        <v>3.5623</v>
      </c>
      <c r="N987" s="10">
        <v>2.6528480000000001</v>
      </c>
      <c r="O987" s="10">
        <v>2.0564900000000002</v>
      </c>
      <c r="P987" s="10">
        <v>3.08325</v>
      </c>
      <c r="Q987" s="10">
        <v>4.5266299999999999</v>
      </c>
      <c r="R987" s="10">
        <v>3.0146000000000002</v>
      </c>
      <c r="S987" s="10">
        <v>2.7008999999999999</v>
      </c>
      <c r="T987" s="10">
        <v>4.1920999999999999</v>
      </c>
      <c r="U987" s="10">
        <v>5.8842999999999996</v>
      </c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spans="3:50" x14ac:dyDescent="0.2">
      <c r="C988" s="18">
        <f t="shared" si="31"/>
        <v>984</v>
      </c>
      <c r="D988" t="e">
        <f t="shared" ca="1" si="30"/>
        <v>#NAME?</v>
      </c>
      <c r="I988">
        <v>984</v>
      </c>
      <c r="J988">
        <v>2.0873424657534247</v>
      </c>
      <c r="K988" s="10">
        <v>1.6735199999999999</v>
      </c>
      <c r="L988" s="10">
        <v>2.6876799999999998</v>
      </c>
      <c r="M988" s="10">
        <v>3.5704000000000002</v>
      </c>
      <c r="N988" s="10">
        <v>2.6583040000000002</v>
      </c>
      <c r="O988" s="10">
        <v>2.0605199999999999</v>
      </c>
      <c r="P988" s="10">
        <v>3.09</v>
      </c>
      <c r="Q988" s="10">
        <v>4.5362400000000003</v>
      </c>
      <c r="R988" s="10">
        <v>3.0207999999999999</v>
      </c>
      <c r="S988" s="10">
        <v>2.7061999999999999</v>
      </c>
      <c r="T988" s="10">
        <v>4.2008000000000001</v>
      </c>
      <c r="U988" s="10">
        <v>5.8963999999999999</v>
      </c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spans="3:50" x14ac:dyDescent="0.2">
      <c r="C989" s="18">
        <f t="shared" si="31"/>
        <v>985</v>
      </c>
      <c r="D989" t="e">
        <f t="shared" ca="1" si="30"/>
        <v>#NAME?</v>
      </c>
      <c r="I989">
        <v>985</v>
      </c>
      <c r="J989">
        <v>2.0929863013698631</v>
      </c>
      <c r="K989" s="10">
        <v>1.6768000000000001</v>
      </c>
      <c r="L989" s="10">
        <v>2.6941999999999999</v>
      </c>
      <c r="M989" s="10">
        <v>3.5785</v>
      </c>
      <c r="N989" s="10">
        <v>2.6637599999999999</v>
      </c>
      <c r="O989" s="10">
        <v>2.0645500000000001</v>
      </c>
      <c r="P989" s="10">
        <v>3.0967500000000001</v>
      </c>
      <c r="Q989" s="10">
        <v>4.5458500000000006</v>
      </c>
      <c r="R989" s="10">
        <v>3.0270000000000001</v>
      </c>
      <c r="S989" s="10">
        <v>2.7115</v>
      </c>
      <c r="T989" s="10">
        <v>4.2095000000000002</v>
      </c>
      <c r="U989" s="10">
        <v>5.9085000000000001</v>
      </c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spans="3:50" x14ac:dyDescent="0.2">
      <c r="C990" s="18">
        <f t="shared" si="31"/>
        <v>986</v>
      </c>
      <c r="D990" t="e">
        <f t="shared" ca="1" si="30"/>
        <v>#NAME?</v>
      </c>
      <c r="I990">
        <v>986</v>
      </c>
      <c r="J990">
        <v>2.0986301369863014</v>
      </c>
      <c r="K990" s="10">
        <v>1.68008</v>
      </c>
      <c r="L990" s="10">
        <v>2.70072</v>
      </c>
      <c r="M990" s="10">
        <v>3.5866000000000002</v>
      </c>
      <c r="N990" s="10">
        <v>2.669216</v>
      </c>
      <c r="O990" s="10">
        <v>2.0685799999999999</v>
      </c>
      <c r="P990" s="10">
        <v>3.1034999999999999</v>
      </c>
      <c r="Q990" s="10">
        <v>4.5554600000000001</v>
      </c>
      <c r="R990" s="10">
        <v>3.0331999999999999</v>
      </c>
      <c r="S990" s="10">
        <v>2.7168000000000001</v>
      </c>
      <c r="T990" s="10">
        <v>4.2181999999999995</v>
      </c>
      <c r="U990" s="10">
        <v>5.9206000000000003</v>
      </c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spans="3:50" x14ac:dyDescent="0.2">
      <c r="C991" s="18">
        <f t="shared" si="31"/>
        <v>987</v>
      </c>
      <c r="D991" t="e">
        <f t="shared" ca="1" si="30"/>
        <v>#NAME?</v>
      </c>
      <c r="I991">
        <v>987</v>
      </c>
      <c r="J991">
        <v>2.1042739726027397</v>
      </c>
      <c r="K991" s="10">
        <v>1.68336</v>
      </c>
      <c r="L991" s="10">
        <v>2.7072399999999996</v>
      </c>
      <c r="M991" s="10">
        <v>3.5947</v>
      </c>
      <c r="N991" s="10">
        <v>2.6746720000000002</v>
      </c>
      <c r="O991" s="10">
        <v>2.0726100000000001</v>
      </c>
      <c r="P991" s="10">
        <v>3.1102500000000002</v>
      </c>
      <c r="Q991" s="10">
        <v>4.5650700000000004</v>
      </c>
      <c r="R991" s="10">
        <v>3.0394000000000001</v>
      </c>
      <c r="S991" s="10">
        <v>2.7220999999999997</v>
      </c>
      <c r="T991" s="10">
        <v>4.2268999999999997</v>
      </c>
      <c r="U991" s="10">
        <v>5.9326999999999996</v>
      </c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spans="3:50" x14ac:dyDescent="0.2">
      <c r="C992" s="18">
        <f t="shared" si="31"/>
        <v>988</v>
      </c>
      <c r="D992" t="e">
        <f t="shared" ca="1" si="30"/>
        <v>#NAME?</v>
      </c>
      <c r="I992">
        <v>988</v>
      </c>
      <c r="J992">
        <v>2.1099178082191781</v>
      </c>
      <c r="K992" s="10">
        <v>1.6866399999999999</v>
      </c>
      <c r="L992" s="10">
        <v>2.7137599999999997</v>
      </c>
      <c r="M992" s="10">
        <v>3.6028000000000002</v>
      </c>
      <c r="N992" s="10">
        <v>2.6801279999999998</v>
      </c>
      <c r="O992" s="10">
        <v>2.0766399999999998</v>
      </c>
      <c r="P992" s="10">
        <v>3.117</v>
      </c>
      <c r="Q992" s="10">
        <v>4.5746800000000007</v>
      </c>
      <c r="R992" s="10">
        <v>3.0456000000000003</v>
      </c>
      <c r="S992" s="10">
        <v>2.7273999999999998</v>
      </c>
      <c r="T992" s="10">
        <v>4.2355999999999998</v>
      </c>
      <c r="U992" s="10">
        <v>5.9447999999999999</v>
      </c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spans="3:50" x14ac:dyDescent="0.2">
      <c r="C993" s="18">
        <f t="shared" si="31"/>
        <v>989</v>
      </c>
      <c r="D993" t="e">
        <f t="shared" ca="1" si="30"/>
        <v>#NAME?</v>
      </c>
      <c r="I993">
        <v>989</v>
      </c>
      <c r="J993">
        <v>2.1155616438356164</v>
      </c>
      <c r="K993" s="10">
        <v>1.6899199999999999</v>
      </c>
      <c r="L993" s="10">
        <v>2.7202799999999998</v>
      </c>
      <c r="M993" s="10">
        <v>3.6109</v>
      </c>
      <c r="N993" s="10">
        <v>2.685584</v>
      </c>
      <c r="O993" s="10">
        <v>2.08067</v>
      </c>
      <c r="P993" s="10">
        <v>3.1237499999999998</v>
      </c>
      <c r="Q993" s="10">
        <v>4.5842900000000002</v>
      </c>
      <c r="R993" s="10">
        <v>3.0518000000000001</v>
      </c>
      <c r="S993" s="10">
        <v>2.7326999999999999</v>
      </c>
      <c r="T993" s="10">
        <v>4.2443</v>
      </c>
      <c r="U993" s="10">
        <v>5.9569000000000001</v>
      </c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spans="3:50" x14ac:dyDescent="0.2">
      <c r="C994" s="18">
        <f t="shared" si="31"/>
        <v>990</v>
      </c>
      <c r="D994" t="e">
        <f t="shared" ca="1" si="30"/>
        <v>#NAME?</v>
      </c>
      <c r="I994">
        <v>990</v>
      </c>
      <c r="J994">
        <v>2.1212054794520547</v>
      </c>
      <c r="K994" s="10">
        <v>1.6932</v>
      </c>
      <c r="L994" s="10">
        <v>2.7267999999999999</v>
      </c>
      <c r="M994" s="10">
        <v>3.6190000000000002</v>
      </c>
      <c r="N994" s="10">
        <v>2.6910400000000001</v>
      </c>
      <c r="O994" s="10">
        <v>2.0846999999999998</v>
      </c>
      <c r="P994" s="10">
        <v>3.1305000000000001</v>
      </c>
      <c r="Q994" s="10">
        <v>4.5939000000000005</v>
      </c>
      <c r="R994" s="10">
        <v>3.0580000000000003</v>
      </c>
      <c r="S994" s="10">
        <v>2.738</v>
      </c>
      <c r="T994" s="10">
        <v>4.2530000000000001</v>
      </c>
      <c r="U994" s="10">
        <v>5.9689999999999994</v>
      </c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spans="3:50" x14ac:dyDescent="0.2">
      <c r="C995" s="18">
        <f t="shared" si="31"/>
        <v>991</v>
      </c>
      <c r="D995" t="e">
        <f t="shared" ca="1" si="30"/>
        <v>#NAME?</v>
      </c>
      <c r="I995">
        <v>991</v>
      </c>
      <c r="J995">
        <v>2.1268493150684931</v>
      </c>
      <c r="K995" s="10">
        <v>1.69648</v>
      </c>
      <c r="L995" s="10">
        <v>2.73332</v>
      </c>
      <c r="M995" s="10">
        <v>3.6271</v>
      </c>
      <c r="N995" s="10">
        <v>2.6964960000000002</v>
      </c>
      <c r="O995" s="10">
        <v>2.08873</v>
      </c>
      <c r="P995" s="10">
        <v>3.1372499999999999</v>
      </c>
      <c r="Q995" s="10">
        <v>4.60351</v>
      </c>
      <c r="R995" s="10">
        <v>3.0642</v>
      </c>
      <c r="S995" s="10">
        <v>2.7433000000000001</v>
      </c>
      <c r="T995" s="10">
        <v>4.2617000000000003</v>
      </c>
      <c r="U995" s="10">
        <v>5.9810999999999996</v>
      </c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spans="3:50" x14ac:dyDescent="0.2">
      <c r="C996" s="18">
        <f t="shared" si="31"/>
        <v>992</v>
      </c>
      <c r="D996" t="e">
        <f t="shared" ca="1" si="30"/>
        <v>#NAME?</v>
      </c>
      <c r="I996">
        <v>992</v>
      </c>
      <c r="J996">
        <v>2.1324931506849314</v>
      </c>
      <c r="K996" s="10">
        <v>1.6997599999999999</v>
      </c>
      <c r="L996" s="10">
        <v>2.7398400000000001</v>
      </c>
      <c r="M996" s="10">
        <v>3.6352000000000002</v>
      </c>
      <c r="N996" s="10">
        <v>2.7019519999999999</v>
      </c>
      <c r="O996" s="10">
        <v>2.0927600000000002</v>
      </c>
      <c r="P996" s="10">
        <v>3.1440000000000001</v>
      </c>
      <c r="Q996" s="10">
        <v>4.6131200000000003</v>
      </c>
      <c r="R996" s="10">
        <v>3.0704000000000002</v>
      </c>
      <c r="S996" s="10">
        <v>2.7486000000000002</v>
      </c>
      <c r="T996" s="10">
        <v>4.2703999999999995</v>
      </c>
      <c r="U996" s="10">
        <v>5.9931999999999999</v>
      </c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spans="3:50" x14ac:dyDescent="0.2">
      <c r="C997" s="18">
        <f t="shared" si="31"/>
        <v>993</v>
      </c>
      <c r="D997" t="e">
        <f t="shared" ca="1" si="30"/>
        <v>#NAME?</v>
      </c>
      <c r="I997">
        <v>993</v>
      </c>
      <c r="J997">
        <v>2.1381369863013697</v>
      </c>
      <c r="K997" s="10">
        <v>1.7030399999999999</v>
      </c>
      <c r="L997" s="10">
        <v>2.7463599999999997</v>
      </c>
      <c r="M997" s="10">
        <v>3.6433</v>
      </c>
      <c r="N997" s="10">
        <v>2.707408</v>
      </c>
      <c r="O997" s="10">
        <v>2.0967899999999999</v>
      </c>
      <c r="P997" s="10">
        <v>3.1507499999999999</v>
      </c>
      <c r="Q997" s="10">
        <v>4.6227300000000007</v>
      </c>
      <c r="R997" s="10">
        <v>3.0766</v>
      </c>
      <c r="S997" s="10">
        <v>2.7538999999999998</v>
      </c>
      <c r="T997" s="10">
        <v>4.2790999999999997</v>
      </c>
      <c r="U997" s="10">
        <v>6.0053000000000001</v>
      </c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spans="3:50" x14ac:dyDescent="0.2">
      <c r="C998" s="18">
        <f t="shared" si="31"/>
        <v>994</v>
      </c>
      <c r="D998" t="e">
        <f t="shared" ca="1" si="30"/>
        <v>#NAME?</v>
      </c>
      <c r="I998">
        <v>994</v>
      </c>
      <c r="J998">
        <v>2.1437808219178081</v>
      </c>
      <c r="K998" s="10">
        <v>1.7063200000000001</v>
      </c>
      <c r="L998" s="10">
        <v>2.7528799999999998</v>
      </c>
      <c r="M998" s="10">
        <v>3.6514000000000002</v>
      </c>
      <c r="N998" s="10">
        <v>2.7128640000000002</v>
      </c>
      <c r="O998" s="10">
        <v>2.1008200000000001</v>
      </c>
      <c r="P998" s="10">
        <v>3.1574999999999998</v>
      </c>
      <c r="Q998" s="10">
        <v>4.6323400000000001</v>
      </c>
      <c r="R998" s="10">
        <v>3.0828000000000002</v>
      </c>
      <c r="S998" s="10">
        <v>2.7591999999999999</v>
      </c>
      <c r="T998" s="10">
        <v>4.2877999999999998</v>
      </c>
      <c r="U998" s="10">
        <v>6.0174000000000003</v>
      </c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spans="3:50" x14ac:dyDescent="0.2">
      <c r="C999" s="18">
        <f t="shared" si="31"/>
        <v>995</v>
      </c>
      <c r="D999" t="e">
        <f t="shared" ca="1" si="30"/>
        <v>#NAME?</v>
      </c>
      <c r="I999">
        <v>995</v>
      </c>
      <c r="J999">
        <v>2.1494246575342468</v>
      </c>
      <c r="K999" s="10">
        <v>1.7096</v>
      </c>
      <c r="L999" s="10">
        <v>2.7593999999999999</v>
      </c>
      <c r="M999" s="10">
        <v>3.6595</v>
      </c>
      <c r="N999" s="10">
        <v>2.7183199999999998</v>
      </c>
      <c r="O999" s="10">
        <v>2.1048499999999999</v>
      </c>
      <c r="P999" s="10">
        <v>3.16425</v>
      </c>
      <c r="Q999" s="10">
        <v>4.6419500000000005</v>
      </c>
      <c r="R999" s="10">
        <v>3.089</v>
      </c>
      <c r="S999" s="10">
        <v>2.7645</v>
      </c>
      <c r="T999" s="10">
        <v>4.2965</v>
      </c>
      <c r="U999" s="10">
        <v>6.0294999999999996</v>
      </c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spans="3:50" x14ac:dyDescent="0.2">
      <c r="C1000" s="18">
        <f t="shared" si="31"/>
        <v>996</v>
      </c>
      <c r="D1000" t="e">
        <f t="shared" ca="1" si="30"/>
        <v>#NAME?</v>
      </c>
      <c r="I1000">
        <v>996</v>
      </c>
      <c r="J1000">
        <v>2.1550684931506852</v>
      </c>
      <c r="K1000" s="10">
        <v>1.71288</v>
      </c>
      <c r="L1000" s="10">
        <v>2.7659199999999999</v>
      </c>
      <c r="M1000" s="10">
        <v>3.6676000000000002</v>
      </c>
      <c r="N1000" s="10">
        <v>2.723776</v>
      </c>
      <c r="O1000" s="10">
        <v>2.1088800000000001</v>
      </c>
      <c r="P1000" s="10">
        <v>3.1709999999999998</v>
      </c>
      <c r="Q1000" s="10">
        <v>4.6515600000000008</v>
      </c>
      <c r="R1000" s="10">
        <v>3.0952000000000002</v>
      </c>
      <c r="S1000" s="10">
        <v>2.7698</v>
      </c>
      <c r="T1000" s="10">
        <v>4.3052000000000001</v>
      </c>
      <c r="U1000" s="10">
        <v>6.0415999999999999</v>
      </c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spans="3:50" x14ac:dyDescent="0.2">
      <c r="C1001" s="18">
        <f t="shared" si="31"/>
        <v>997</v>
      </c>
      <c r="D1001" t="e">
        <f t="shared" ca="1" si="30"/>
        <v>#NAME?</v>
      </c>
      <c r="I1001">
        <v>997</v>
      </c>
      <c r="J1001">
        <v>2.1607123287671235</v>
      </c>
      <c r="K1001" s="10">
        <v>1.7161599999999999</v>
      </c>
      <c r="L1001" s="10">
        <v>2.77244</v>
      </c>
      <c r="M1001" s="10">
        <v>3.6757</v>
      </c>
      <c r="N1001" s="10">
        <v>2.7292320000000001</v>
      </c>
      <c r="O1001" s="10">
        <v>2.1129099999999998</v>
      </c>
      <c r="P1001" s="10">
        <v>3.1777500000000001</v>
      </c>
      <c r="Q1001" s="10">
        <v>4.6611700000000003</v>
      </c>
      <c r="R1001" s="10">
        <v>3.1013999999999999</v>
      </c>
      <c r="S1001" s="10">
        <v>2.7751000000000001</v>
      </c>
      <c r="T1001" s="10">
        <v>4.3139000000000003</v>
      </c>
      <c r="U1001" s="10">
        <v>6.0537000000000001</v>
      </c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spans="3:50" x14ac:dyDescent="0.2">
      <c r="C1002" s="18">
        <f t="shared" si="31"/>
        <v>998</v>
      </c>
      <c r="D1002" t="e">
        <f t="shared" ca="1" si="30"/>
        <v>#NAME?</v>
      </c>
      <c r="I1002">
        <v>998</v>
      </c>
      <c r="J1002">
        <v>2.1663561643835618</v>
      </c>
      <c r="K1002" s="10">
        <v>1.7194400000000001</v>
      </c>
      <c r="L1002" s="10">
        <v>2.7789599999999997</v>
      </c>
      <c r="M1002" s="10">
        <v>3.6838000000000002</v>
      </c>
      <c r="N1002" s="10">
        <v>2.7346880000000002</v>
      </c>
      <c r="O1002" s="10">
        <v>2.11694</v>
      </c>
      <c r="P1002" s="10">
        <v>3.1844999999999999</v>
      </c>
      <c r="Q1002" s="10">
        <v>4.6707800000000006</v>
      </c>
      <c r="R1002" s="10">
        <v>3.1076000000000001</v>
      </c>
      <c r="S1002" s="10">
        <v>2.7803999999999998</v>
      </c>
      <c r="T1002" s="10">
        <v>4.3225999999999996</v>
      </c>
      <c r="U1002" s="10">
        <v>6.0657999999999994</v>
      </c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spans="3:50" x14ac:dyDescent="0.2">
      <c r="C1003" s="18">
        <f t="shared" si="31"/>
        <v>999</v>
      </c>
      <c r="D1003" t="e">
        <f t="shared" ca="1" si="30"/>
        <v>#NAME?</v>
      </c>
      <c r="I1003">
        <v>999</v>
      </c>
      <c r="J1003">
        <v>2.1720000000000002</v>
      </c>
      <c r="K1003" s="10">
        <v>1.72272</v>
      </c>
      <c r="L1003" s="10">
        <v>2.7854799999999997</v>
      </c>
      <c r="M1003" s="10">
        <v>3.6919</v>
      </c>
      <c r="N1003" s="10">
        <v>2.7401439999999999</v>
      </c>
      <c r="O1003" s="10">
        <v>2.1209699999999998</v>
      </c>
      <c r="P1003" s="10">
        <v>3.1912500000000001</v>
      </c>
      <c r="Q1003" s="10">
        <v>4.6803900000000001</v>
      </c>
      <c r="R1003" s="10">
        <v>3.1137999999999999</v>
      </c>
      <c r="S1003" s="10">
        <v>2.7856999999999998</v>
      </c>
      <c r="T1003" s="10">
        <v>4.3312999999999997</v>
      </c>
      <c r="U1003" s="10">
        <v>6.0778999999999996</v>
      </c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spans="3:50" x14ac:dyDescent="0.2">
      <c r="C1004" s="18">
        <f t="shared" si="31"/>
        <v>1000</v>
      </c>
      <c r="D1004" t="e">
        <f t="shared" ca="1" si="30"/>
        <v>#NAME?</v>
      </c>
      <c r="H1004" s="10"/>
      <c r="I1004" s="10">
        <v>1000</v>
      </c>
      <c r="J1004">
        <v>2.1776438356164385</v>
      </c>
      <c r="K1004" s="10">
        <v>1.726</v>
      </c>
      <c r="L1004" s="10">
        <v>2.7919999999999998</v>
      </c>
      <c r="M1004" s="10">
        <v>3.7</v>
      </c>
      <c r="N1004" s="10">
        <v>2.7456</v>
      </c>
      <c r="O1004" s="10">
        <v>2.125</v>
      </c>
      <c r="P1004" s="10">
        <v>3.198</v>
      </c>
      <c r="Q1004" s="10">
        <v>4.6900000000000004</v>
      </c>
      <c r="R1004" s="10">
        <v>3.12</v>
      </c>
      <c r="S1004" s="10">
        <v>2.7909999999999999</v>
      </c>
      <c r="T1004" s="10">
        <v>4.34</v>
      </c>
      <c r="U1004" s="10">
        <v>6.09</v>
      </c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spans="3:50" x14ac:dyDescent="0.2">
      <c r="C1005" s="18">
        <f t="shared" si="31"/>
        <v>1001</v>
      </c>
      <c r="D1005" t="e">
        <f t="shared" ca="1" si="30"/>
        <v>#NAME?</v>
      </c>
      <c r="I1005">
        <v>1001</v>
      </c>
      <c r="J1005">
        <v>2.1832876712328768</v>
      </c>
      <c r="K1005" s="10">
        <v>1.7295400000000001</v>
      </c>
      <c r="L1005" s="10">
        <v>2.7992399999999997</v>
      </c>
      <c r="M1005" s="10">
        <v>3.7092400000000003</v>
      </c>
      <c r="N1005" s="10">
        <v>2.7522880000000001</v>
      </c>
      <c r="O1005" s="10">
        <v>2.1293600000000001</v>
      </c>
      <c r="P1005" s="10">
        <v>3.20642</v>
      </c>
      <c r="Q1005" s="10">
        <v>4.7017600000000002</v>
      </c>
      <c r="R1005" s="10">
        <v>3.1276000000000002</v>
      </c>
      <c r="S1005" s="10">
        <v>2.7967200000000001</v>
      </c>
      <c r="T1005" s="10">
        <v>4.3488799999999994</v>
      </c>
      <c r="U1005" s="10">
        <v>6.1034999999999995</v>
      </c>
      <c r="AU1005" s="3"/>
      <c r="AV1005" s="3"/>
      <c r="AW1005" s="3"/>
      <c r="AX1005" s="3"/>
    </row>
    <row r="1006" spans="3:50" x14ac:dyDescent="0.2">
      <c r="C1006" s="18">
        <f t="shared" si="31"/>
        <v>1002</v>
      </c>
      <c r="D1006" t="e">
        <f t="shared" ca="1" si="30"/>
        <v>#NAME?</v>
      </c>
      <c r="I1006">
        <v>1002</v>
      </c>
      <c r="J1006">
        <v>2.1889315068493151</v>
      </c>
      <c r="K1006" s="10">
        <v>1.73308</v>
      </c>
      <c r="L1006" s="10">
        <v>2.8064799999999996</v>
      </c>
      <c r="M1006" s="10">
        <v>3.71848</v>
      </c>
      <c r="N1006" s="10">
        <v>2.7589760000000001</v>
      </c>
      <c r="O1006" s="10">
        <v>2.1337199999999998</v>
      </c>
      <c r="P1006" s="10">
        <v>3.2148400000000001</v>
      </c>
      <c r="Q1006" s="10">
        <v>4.7135199999999999</v>
      </c>
      <c r="R1006" s="10">
        <v>3.1352000000000002</v>
      </c>
      <c r="S1006" s="10">
        <v>2.8024399999999998</v>
      </c>
      <c r="T1006" s="10">
        <v>4.3577599999999999</v>
      </c>
      <c r="U1006" s="10">
        <v>6.117</v>
      </c>
      <c r="AU1006" s="3"/>
      <c r="AV1006" s="3"/>
      <c r="AW1006" s="3"/>
      <c r="AX1006" s="3"/>
    </row>
    <row r="1007" spans="3:50" x14ac:dyDescent="0.2">
      <c r="C1007" s="18">
        <f t="shared" si="31"/>
        <v>1003</v>
      </c>
      <c r="D1007" t="e">
        <f t="shared" ca="1" si="30"/>
        <v>#NAME?</v>
      </c>
      <c r="I1007">
        <v>1003</v>
      </c>
      <c r="J1007">
        <v>2.1945753424657535</v>
      </c>
      <c r="K1007" s="10">
        <v>1.7366200000000001</v>
      </c>
      <c r="L1007" s="10">
        <v>2.81372</v>
      </c>
      <c r="M1007" s="10">
        <v>3.7277200000000001</v>
      </c>
      <c r="N1007" s="10">
        <v>2.7656640000000001</v>
      </c>
      <c r="O1007" s="10">
        <v>2.13808</v>
      </c>
      <c r="P1007" s="10">
        <v>3.2232599999999998</v>
      </c>
      <c r="Q1007" s="10">
        <v>4.7252800000000006</v>
      </c>
      <c r="R1007" s="10">
        <v>3.1428000000000003</v>
      </c>
      <c r="S1007" s="10">
        <v>2.80816</v>
      </c>
      <c r="T1007" s="10">
        <v>4.3666400000000003</v>
      </c>
      <c r="U1007" s="10">
        <v>6.1304999999999996</v>
      </c>
      <c r="AU1007" s="3"/>
      <c r="AV1007" s="3"/>
      <c r="AW1007" s="3"/>
      <c r="AX1007" s="3"/>
    </row>
    <row r="1008" spans="3:50" x14ac:dyDescent="0.2">
      <c r="C1008" s="18">
        <f t="shared" si="31"/>
        <v>1004</v>
      </c>
      <c r="D1008" t="e">
        <f t="shared" ca="1" si="30"/>
        <v>#NAME?</v>
      </c>
      <c r="I1008">
        <v>1004</v>
      </c>
      <c r="J1008">
        <v>2.2002191780821918</v>
      </c>
      <c r="K1008" s="10">
        <v>1.7401599999999999</v>
      </c>
      <c r="L1008" s="10">
        <v>2.8209599999999999</v>
      </c>
      <c r="M1008" s="10">
        <v>3.7369600000000003</v>
      </c>
      <c r="N1008" s="10">
        <v>2.7723520000000001</v>
      </c>
      <c r="O1008" s="10">
        <v>2.1424400000000001</v>
      </c>
      <c r="P1008" s="10">
        <v>3.2316799999999999</v>
      </c>
      <c r="Q1008" s="10">
        <v>4.7370400000000004</v>
      </c>
      <c r="R1008" s="10">
        <v>3.1504000000000003</v>
      </c>
      <c r="S1008" s="10">
        <v>2.8138799999999997</v>
      </c>
      <c r="T1008" s="10">
        <v>4.3755199999999999</v>
      </c>
      <c r="U1008" s="10">
        <v>6.1440000000000001</v>
      </c>
      <c r="AU1008" s="3"/>
      <c r="AV1008" s="3"/>
      <c r="AW1008" s="3"/>
      <c r="AX1008" s="3"/>
    </row>
    <row r="1009" spans="3:50" x14ac:dyDescent="0.2">
      <c r="C1009" s="18">
        <f t="shared" si="31"/>
        <v>1005</v>
      </c>
      <c r="D1009" t="e">
        <f t="shared" ca="1" si="30"/>
        <v>#NAME?</v>
      </c>
      <c r="I1009">
        <v>1005</v>
      </c>
      <c r="J1009">
        <v>2.2058630136986301</v>
      </c>
      <c r="K1009" s="10">
        <v>1.7437</v>
      </c>
      <c r="L1009" s="10">
        <v>2.8281999999999998</v>
      </c>
      <c r="M1009" s="10">
        <v>3.7462</v>
      </c>
      <c r="N1009" s="10">
        <v>2.7790400000000002</v>
      </c>
      <c r="O1009" s="10">
        <v>2.1467999999999998</v>
      </c>
      <c r="P1009" s="10">
        <v>3.2401</v>
      </c>
      <c r="Q1009" s="10">
        <v>4.7488000000000001</v>
      </c>
      <c r="R1009" s="10">
        <v>3.1579999999999999</v>
      </c>
      <c r="S1009" s="10">
        <v>2.8195999999999999</v>
      </c>
      <c r="T1009" s="10">
        <v>4.3843999999999994</v>
      </c>
      <c r="U1009" s="10">
        <v>6.1574999999999998</v>
      </c>
      <c r="AU1009" s="3"/>
      <c r="AV1009" s="3"/>
      <c r="AW1009" s="3"/>
      <c r="AX1009" s="3"/>
    </row>
    <row r="1010" spans="3:50" x14ac:dyDescent="0.2">
      <c r="C1010" s="18">
        <f t="shared" si="31"/>
        <v>1006</v>
      </c>
      <c r="D1010" t="e">
        <f t="shared" ca="1" si="30"/>
        <v>#NAME?</v>
      </c>
      <c r="I1010">
        <v>1006</v>
      </c>
      <c r="J1010">
        <v>2.2115068493150685</v>
      </c>
      <c r="K1010" s="10">
        <v>1.7472399999999999</v>
      </c>
      <c r="L1010" s="10">
        <v>2.8354399999999997</v>
      </c>
      <c r="M1010" s="10">
        <v>3.7554400000000001</v>
      </c>
      <c r="N1010" s="10">
        <v>2.7857280000000002</v>
      </c>
      <c r="O1010" s="10">
        <v>2.15116</v>
      </c>
      <c r="P1010" s="10">
        <v>3.2485200000000001</v>
      </c>
      <c r="Q1010" s="10">
        <v>4.7605599999999999</v>
      </c>
      <c r="R1010" s="10">
        <v>3.1656</v>
      </c>
      <c r="S1010" s="10">
        <v>2.8253200000000001</v>
      </c>
      <c r="T1010" s="10">
        <v>4.3932799999999999</v>
      </c>
      <c r="U1010" s="10">
        <v>6.1710000000000003</v>
      </c>
      <c r="AU1010" s="3"/>
      <c r="AV1010" s="3"/>
      <c r="AW1010" s="3"/>
      <c r="AX1010" s="3"/>
    </row>
    <row r="1011" spans="3:50" x14ac:dyDescent="0.2">
      <c r="C1011" s="18">
        <f t="shared" si="31"/>
        <v>1007</v>
      </c>
      <c r="D1011" t="e">
        <f t="shared" ca="1" si="30"/>
        <v>#NAME?</v>
      </c>
      <c r="I1011">
        <v>1007</v>
      </c>
      <c r="J1011">
        <v>2.2171506849315068</v>
      </c>
      <c r="K1011" s="10">
        <v>1.75078</v>
      </c>
      <c r="L1011" s="10">
        <v>2.8426799999999997</v>
      </c>
      <c r="M1011" s="10">
        <v>3.7646800000000002</v>
      </c>
      <c r="N1011" s="10">
        <v>2.7924160000000002</v>
      </c>
      <c r="O1011" s="10">
        <v>2.1555200000000001</v>
      </c>
      <c r="P1011" s="10">
        <v>3.2569400000000002</v>
      </c>
      <c r="Q1011" s="10">
        <v>4.7723200000000006</v>
      </c>
      <c r="R1011" s="10">
        <v>3.1732</v>
      </c>
      <c r="S1011" s="10">
        <v>2.8310399999999998</v>
      </c>
      <c r="T1011" s="10">
        <v>4.4021600000000003</v>
      </c>
      <c r="U1011" s="10">
        <v>6.1844999999999999</v>
      </c>
      <c r="AU1011" s="3"/>
      <c r="AV1011" s="3"/>
      <c r="AW1011" s="3"/>
      <c r="AX1011" s="3"/>
    </row>
    <row r="1012" spans="3:50" x14ac:dyDescent="0.2">
      <c r="C1012" s="18">
        <f t="shared" si="31"/>
        <v>1008</v>
      </c>
      <c r="D1012" t="e">
        <f t="shared" ca="1" si="30"/>
        <v>#NAME?</v>
      </c>
      <c r="I1012">
        <v>1008</v>
      </c>
      <c r="J1012">
        <v>2.2227945205479451</v>
      </c>
      <c r="K1012" s="10">
        <v>1.7543199999999999</v>
      </c>
      <c r="L1012" s="10">
        <v>2.84992</v>
      </c>
      <c r="M1012" s="10">
        <v>3.7739199999999999</v>
      </c>
      <c r="N1012" s="10">
        <v>2.7991040000000003</v>
      </c>
      <c r="O1012" s="10">
        <v>2.1598799999999998</v>
      </c>
      <c r="P1012" s="10">
        <v>3.2653599999999998</v>
      </c>
      <c r="Q1012" s="10">
        <v>4.7840800000000003</v>
      </c>
      <c r="R1012" s="10">
        <v>3.1808000000000001</v>
      </c>
      <c r="S1012" s="10">
        <v>2.8367599999999999</v>
      </c>
      <c r="T1012" s="10">
        <v>4.4110399999999998</v>
      </c>
      <c r="U1012" s="10">
        <v>6.1979999999999995</v>
      </c>
      <c r="AU1012" s="3"/>
      <c r="AV1012" s="3"/>
      <c r="AW1012" s="3"/>
      <c r="AX1012" s="3"/>
    </row>
    <row r="1013" spans="3:50" x14ac:dyDescent="0.2">
      <c r="C1013" s="18">
        <f t="shared" si="31"/>
        <v>1009</v>
      </c>
      <c r="D1013" t="e">
        <f t="shared" ca="1" si="30"/>
        <v>#NAME?</v>
      </c>
      <c r="I1013">
        <v>1009</v>
      </c>
      <c r="J1013">
        <v>2.2284383561643835</v>
      </c>
      <c r="K1013" s="10">
        <v>1.75786</v>
      </c>
      <c r="L1013" s="10">
        <v>2.8571599999999999</v>
      </c>
      <c r="M1013" s="10">
        <v>3.7831600000000001</v>
      </c>
      <c r="N1013" s="10">
        <v>2.8057919999999998</v>
      </c>
      <c r="O1013" s="10">
        <v>2.1642399999999999</v>
      </c>
      <c r="P1013" s="10">
        <v>3.2737799999999999</v>
      </c>
      <c r="Q1013" s="10">
        <v>4.7958400000000001</v>
      </c>
      <c r="R1013" s="10">
        <v>3.1884000000000001</v>
      </c>
      <c r="S1013" s="10">
        <v>2.8424800000000001</v>
      </c>
      <c r="T1013" s="10">
        <v>4.4199199999999994</v>
      </c>
      <c r="U1013" s="10">
        <v>6.2115</v>
      </c>
      <c r="AU1013" s="3"/>
      <c r="AV1013" s="3"/>
      <c r="AW1013" s="3"/>
      <c r="AX1013" s="3"/>
    </row>
    <row r="1014" spans="3:50" x14ac:dyDescent="0.2">
      <c r="C1014" s="18">
        <f t="shared" si="31"/>
        <v>1010</v>
      </c>
      <c r="D1014" t="e">
        <f t="shared" ca="1" si="30"/>
        <v>#NAME?</v>
      </c>
      <c r="I1014">
        <v>1010</v>
      </c>
      <c r="J1014">
        <v>2.2340821917808218</v>
      </c>
      <c r="K1014" s="10">
        <v>1.7614000000000001</v>
      </c>
      <c r="L1014" s="10">
        <v>2.8643999999999998</v>
      </c>
      <c r="M1014" s="10">
        <v>3.7924000000000002</v>
      </c>
      <c r="N1014" s="10">
        <v>2.8124799999999999</v>
      </c>
      <c r="O1014" s="10">
        <v>2.1686000000000001</v>
      </c>
      <c r="P1014" s="10">
        <v>3.2822</v>
      </c>
      <c r="Q1014" s="10">
        <v>4.8075999999999999</v>
      </c>
      <c r="R1014" s="10">
        <v>3.1960000000000002</v>
      </c>
      <c r="S1014" s="10">
        <v>2.8481999999999998</v>
      </c>
      <c r="T1014" s="10">
        <v>4.4287999999999998</v>
      </c>
      <c r="U1014" s="10">
        <v>6.2249999999999996</v>
      </c>
      <c r="AU1014" s="3"/>
      <c r="AV1014" s="3"/>
      <c r="AW1014" s="3"/>
      <c r="AX1014" s="3"/>
    </row>
    <row r="1015" spans="3:50" x14ac:dyDescent="0.2">
      <c r="C1015" s="18">
        <f t="shared" si="31"/>
        <v>1011</v>
      </c>
      <c r="D1015" t="e">
        <f t="shared" ca="1" si="30"/>
        <v>#NAME?</v>
      </c>
      <c r="I1015">
        <v>1011</v>
      </c>
      <c r="J1015">
        <v>2.2397260273972601</v>
      </c>
      <c r="K1015" s="10">
        <v>1.76494</v>
      </c>
      <c r="L1015" s="10">
        <v>2.8716399999999997</v>
      </c>
      <c r="M1015" s="10">
        <v>3.8016399999999999</v>
      </c>
      <c r="N1015" s="10">
        <v>2.8191679999999999</v>
      </c>
      <c r="O1015" s="10">
        <v>2.1729599999999998</v>
      </c>
      <c r="P1015" s="10">
        <v>3.2906200000000001</v>
      </c>
      <c r="Q1015" s="10">
        <v>4.8193600000000005</v>
      </c>
      <c r="R1015" s="10">
        <v>3.2036000000000002</v>
      </c>
      <c r="S1015" s="10">
        <v>2.85392</v>
      </c>
      <c r="T1015" s="10">
        <v>4.4376800000000003</v>
      </c>
      <c r="U1015" s="10">
        <v>6.2385000000000002</v>
      </c>
      <c r="AU1015" s="3"/>
      <c r="AV1015" s="3"/>
      <c r="AW1015" s="3"/>
      <c r="AX1015" s="3"/>
    </row>
    <row r="1016" spans="3:50" x14ac:dyDescent="0.2">
      <c r="C1016" s="18">
        <f t="shared" si="31"/>
        <v>1012</v>
      </c>
      <c r="D1016" t="e">
        <f t="shared" ca="1" si="30"/>
        <v>#NAME?</v>
      </c>
      <c r="I1016">
        <v>1012</v>
      </c>
      <c r="J1016">
        <v>2.2453698630136989</v>
      </c>
      <c r="K1016" s="10">
        <v>1.7684800000000001</v>
      </c>
      <c r="L1016" s="10">
        <v>2.8788799999999997</v>
      </c>
      <c r="M1016" s="10">
        <v>3.81088</v>
      </c>
      <c r="N1016" s="10">
        <v>2.8258559999999999</v>
      </c>
      <c r="O1016" s="10">
        <v>2.1773199999999999</v>
      </c>
      <c r="P1016" s="10">
        <v>3.2990400000000002</v>
      </c>
      <c r="Q1016" s="10">
        <v>4.8311200000000003</v>
      </c>
      <c r="R1016" s="10">
        <v>3.2112000000000003</v>
      </c>
      <c r="S1016" s="10">
        <v>2.8596399999999997</v>
      </c>
      <c r="T1016" s="10">
        <v>4.4465599999999998</v>
      </c>
      <c r="U1016" s="10">
        <v>6.2519999999999998</v>
      </c>
      <c r="AU1016" s="3"/>
      <c r="AV1016" s="3"/>
      <c r="AW1016" s="3"/>
      <c r="AX1016" s="3"/>
    </row>
    <row r="1017" spans="3:50" x14ac:dyDescent="0.2">
      <c r="C1017" s="18">
        <f t="shared" si="31"/>
        <v>1013</v>
      </c>
      <c r="D1017" t="e">
        <f t="shared" ca="1" si="30"/>
        <v>#NAME?</v>
      </c>
      <c r="I1017">
        <v>1013</v>
      </c>
      <c r="J1017">
        <v>2.2510136986301372</v>
      </c>
      <c r="K1017" s="10">
        <v>1.7720199999999999</v>
      </c>
      <c r="L1017" s="10">
        <v>2.88612</v>
      </c>
      <c r="M1017" s="10">
        <v>3.8201200000000002</v>
      </c>
      <c r="N1017" s="10">
        <v>2.832544</v>
      </c>
      <c r="O1017" s="10">
        <v>2.1816800000000001</v>
      </c>
      <c r="P1017" s="10">
        <v>3.3074599999999998</v>
      </c>
      <c r="Q1017" s="10">
        <v>4.8428800000000001</v>
      </c>
      <c r="R1017" s="10">
        <v>3.2187999999999999</v>
      </c>
      <c r="S1017" s="10">
        <v>2.8653599999999999</v>
      </c>
      <c r="T1017" s="10">
        <v>4.4554399999999994</v>
      </c>
      <c r="U1017" s="10">
        <v>6.2654999999999994</v>
      </c>
      <c r="AU1017" s="3"/>
      <c r="AV1017" s="3"/>
      <c r="AW1017" s="3"/>
      <c r="AX1017" s="3"/>
    </row>
    <row r="1018" spans="3:50" x14ac:dyDescent="0.2">
      <c r="C1018" s="18">
        <f t="shared" si="31"/>
        <v>1014</v>
      </c>
      <c r="D1018" t="e">
        <f t="shared" ca="1" si="30"/>
        <v>#NAME?</v>
      </c>
      <c r="I1018">
        <v>1014</v>
      </c>
      <c r="J1018">
        <v>2.2566575342465756</v>
      </c>
      <c r="K1018" s="10">
        <v>1.77556</v>
      </c>
      <c r="L1018" s="10">
        <v>2.8933599999999999</v>
      </c>
      <c r="M1018" s="10">
        <v>3.8293600000000003</v>
      </c>
      <c r="N1018" s="10">
        <v>2.839232</v>
      </c>
      <c r="O1018" s="10">
        <v>2.1860400000000002</v>
      </c>
      <c r="P1018" s="10">
        <v>3.3158799999999999</v>
      </c>
      <c r="Q1018" s="10">
        <v>4.8546399999999998</v>
      </c>
      <c r="R1018" s="10">
        <v>3.2263999999999999</v>
      </c>
      <c r="S1018" s="10">
        <v>2.8710800000000001</v>
      </c>
      <c r="T1018" s="10">
        <v>4.4643199999999998</v>
      </c>
      <c r="U1018" s="10">
        <v>6.2789999999999999</v>
      </c>
      <c r="AU1018" s="3"/>
      <c r="AV1018" s="3"/>
      <c r="AW1018" s="3"/>
      <c r="AX1018" s="3"/>
    </row>
    <row r="1019" spans="3:50" x14ac:dyDescent="0.2">
      <c r="C1019" s="18">
        <f t="shared" si="31"/>
        <v>1015</v>
      </c>
      <c r="D1019" t="e">
        <f t="shared" ca="1" si="30"/>
        <v>#NAME?</v>
      </c>
      <c r="I1019">
        <v>1015</v>
      </c>
      <c r="J1019">
        <v>2.2623013698630139</v>
      </c>
      <c r="K1019" s="10">
        <v>1.7790999999999999</v>
      </c>
      <c r="L1019" s="10">
        <v>2.9005999999999998</v>
      </c>
      <c r="M1019" s="10">
        <v>3.8386</v>
      </c>
      <c r="N1019" s="10">
        <v>2.84592</v>
      </c>
      <c r="O1019" s="10">
        <v>2.1903999999999999</v>
      </c>
      <c r="P1019" s="10">
        <v>3.3243</v>
      </c>
      <c r="Q1019" s="10">
        <v>4.8664000000000005</v>
      </c>
      <c r="R1019" s="10">
        <v>3.234</v>
      </c>
      <c r="S1019" s="10">
        <v>2.8767999999999998</v>
      </c>
      <c r="T1019" s="10">
        <v>4.4732000000000003</v>
      </c>
      <c r="U1019" s="10">
        <v>6.2924999999999995</v>
      </c>
      <c r="AU1019" s="3"/>
      <c r="AV1019" s="3"/>
      <c r="AW1019" s="3"/>
      <c r="AX1019" s="3"/>
    </row>
    <row r="1020" spans="3:50" x14ac:dyDescent="0.2">
      <c r="C1020" s="18">
        <f t="shared" si="31"/>
        <v>1016</v>
      </c>
      <c r="D1020" t="e">
        <f t="shared" ca="1" si="30"/>
        <v>#NAME?</v>
      </c>
      <c r="I1020">
        <v>1016</v>
      </c>
      <c r="J1020">
        <v>2.2679452054794522</v>
      </c>
      <c r="K1020" s="10">
        <v>1.78264</v>
      </c>
      <c r="L1020" s="10">
        <v>2.9078399999999998</v>
      </c>
      <c r="M1020" s="10">
        <v>3.8478400000000001</v>
      </c>
      <c r="N1020" s="10">
        <v>2.852608</v>
      </c>
      <c r="O1020" s="10">
        <v>2.19476</v>
      </c>
      <c r="P1020" s="10">
        <v>3.3327200000000001</v>
      </c>
      <c r="Q1020" s="10">
        <v>4.8781600000000003</v>
      </c>
      <c r="R1020" s="10">
        <v>3.2416</v>
      </c>
      <c r="S1020" s="10">
        <v>2.88252</v>
      </c>
      <c r="T1020" s="10">
        <v>4.4820799999999998</v>
      </c>
      <c r="U1020" s="10">
        <v>6.306</v>
      </c>
      <c r="AU1020" s="3"/>
      <c r="AV1020" s="3"/>
      <c r="AW1020" s="3"/>
      <c r="AX1020" s="3"/>
    </row>
    <row r="1021" spans="3:50" x14ac:dyDescent="0.2">
      <c r="C1021" s="18">
        <f t="shared" si="31"/>
        <v>1017</v>
      </c>
      <c r="D1021" t="e">
        <f t="shared" ca="1" si="30"/>
        <v>#NAME?</v>
      </c>
      <c r="I1021">
        <v>1017</v>
      </c>
      <c r="J1021">
        <v>2.2735890410958906</v>
      </c>
      <c r="K1021" s="10">
        <v>1.7861800000000001</v>
      </c>
      <c r="L1021" s="10">
        <v>2.9150799999999997</v>
      </c>
      <c r="M1021" s="10">
        <v>3.8570800000000003</v>
      </c>
      <c r="N1021" s="10">
        <v>2.8592960000000001</v>
      </c>
      <c r="O1021" s="10">
        <v>2.1991200000000002</v>
      </c>
      <c r="P1021" s="10">
        <v>3.3411400000000002</v>
      </c>
      <c r="Q1021" s="10">
        <v>4.88992</v>
      </c>
      <c r="R1021" s="10">
        <v>3.2492000000000001</v>
      </c>
      <c r="S1021" s="10">
        <v>2.8882400000000001</v>
      </c>
      <c r="T1021" s="10">
        <v>4.4909599999999994</v>
      </c>
      <c r="U1021" s="10">
        <v>6.3194999999999997</v>
      </c>
      <c r="AU1021" s="3"/>
      <c r="AV1021" s="3"/>
      <c r="AW1021" s="3"/>
      <c r="AX1021" s="3"/>
    </row>
    <row r="1022" spans="3:50" x14ac:dyDescent="0.2">
      <c r="C1022" s="18">
        <f t="shared" si="31"/>
        <v>1018</v>
      </c>
      <c r="D1022" t="e">
        <f t="shared" ca="1" si="30"/>
        <v>#NAME?</v>
      </c>
      <c r="I1022">
        <v>1018</v>
      </c>
      <c r="J1022">
        <v>2.2792328767123289</v>
      </c>
      <c r="K1022" s="10">
        <v>1.78972</v>
      </c>
      <c r="L1022" s="10">
        <v>2.92232</v>
      </c>
      <c r="M1022" s="10">
        <v>3.86632</v>
      </c>
      <c r="N1022" s="10">
        <v>2.8659840000000001</v>
      </c>
      <c r="O1022" s="10">
        <v>2.2034799999999999</v>
      </c>
      <c r="P1022" s="10">
        <v>3.3495599999999999</v>
      </c>
      <c r="Q1022" s="10">
        <v>4.9016799999999998</v>
      </c>
      <c r="R1022" s="10">
        <v>3.2568000000000001</v>
      </c>
      <c r="S1022" s="10">
        <v>2.8939599999999999</v>
      </c>
      <c r="T1022" s="10">
        <v>4.4998399999999998</v>
      </c>
      <c r="U1022" s="10">
        <v>6.3330000000000002</v>
      </c>
      <c r="AU1022" s="3"/>
      <c r="AV1022" s="3"/>
      <c r="AW1022" s="3"/>
      <c r="AX1022" s="3"/>
    </row>
    <row r="1023" spans="3:50" x14ac:dyDescent="0.2">
      <c r="C1023" s="18">
        <f t="shared" si="31"/>
        <v>1019</v>
      </c>
      <c r="D1023" t="e">
        <f t="shared" ca="1" si="30"/>
        <v>#NAME?</v>
      </c>
      <c r="I1023">
        <v>1019</v>
      </c>
      <c r="J1023">
        <v>2.2848767123287672</v>
      </c>
      <c r="K1023" s="10">
        <v>1.7932600000000001</v>
      </c>
      <c r="L1023" s="10">
        <v>2.9295599999999999</v>
      </c>
      <c r="M1023" s="10">
        <v>3.8755600000000001</v>
      </c>
      <c r="N1023" s="10">
        <v>2.8726720000000001</v>
      </c>
      <c r="O1023" s="10">
        <v>2.20784</v>
      </c>
      <c r="P1023" s="10">
        <v>3.35798</v>
      </c>
      <c r="Q1023" s="10">
        <v>4.9134400000000005</v>
      </c>
      <c r="R1023" s="10">
        <v>3.2644000000000002</v>
      </c>
      <c r="S1023" s="10">
        <v>2.89968</v>
      </c>
      <c r="T1023" s="10">
        <v>4.5087200000000003</v>
      </c>
      <c r="U1023" s="10">
        <v>6.3464999999999998</v>
      </c>
      <c r="AU1023" s="3"/>
      <c r="AV1023" s="3"/>
      <c r="AW1023" s="3"/>
      <c r="AX1023" s="3"/>
    </row>
    <row r="1024" spans="3:50" x14ac:dyDescent="0.2">
      <c r="C1024" s="18">
        <f t="shared" si="31"/>
        <v>1020</v>
      </c>
      <c r="D1024" t="e">
        <f t="shared" ca="1" si="30"/>
        <v>#NAME?</v>
      </c>
      <c r="I1024">
        <v>1020</v>
      </c>
      <c r="J1024">
        <v>2.2905205479452055</v>
      </c>
      <c r="K1024" s="10">
        <v>1.7968</v>
      </c>
      <c r="L1024" s="10">
        <v>2.9367999999999999</v>
      </c>
      <c r="M1024" s="10">
        <v>3.8848000000000003</v>
      </c>
      <c r="N1024" s="10">
        <v>2.8793600000000001</v>
      </c>
      <c r="O1024" s="10">
        <v>2.2122000000000002</v>
      </c>
      <c r="P1024" s="10">
        <v>3.3664000000000001</v>
      </c>
      <c r="Q1024" s="10">
        <v>4.9252000000000002</v>
      </c>
      <c r="R1024" s="10">
        <v>3.2720000000000002</v>
      </c>
      <c r="S1024" s="10">
        <v>2.9053999999999998</v>
      </c>
      <c r="T1024" s="10">
        <v>4.5175999999999998</v>
      </c>
      <c r="U1024" s="10">
        <v>6.3599999999999994</v>
      </c>
      <c r="AU1024" s="3"/>
      <c r="AV1024" s="3"/>
      <c r="AW1024" s="3"/>
      <c r="AX1024" s="3"/>
    </row>
    <row r="1025" spans="3:50" x14ac:dyDescent="0.2">
      <c r="C1025" s="18">
        <f t="shared" si="31"/>
        <v>1021</v>
      </c>
      <c r="D1025" t="e">
        <f t="shared" ca="1" si="30"/>
        <v>#NAME?</v>
      </c>
      <c r="I1025">
        <v>1021</v>
      </c>
      <c r="J1025">
        <v>2.2961643835616439</v>
      </c>
      <c r="K1025" s="10">
        <v>1.8003400000000001</v>
      </c>
      <c r="L1025" s="10">
        <v>2.9440399999999998</v>
      </c>
      <c r="M1025" s="10">
        <v>3.8940399999999999</v>
      </c>
      <c r="N1025" s="10">
        <v>2.8860480000000002</v>
      </c>
      <c r="O1025" s="10">
        <v>2.2165599999999999</v>
      </c>
      <c r="P1025" s="10">
        <v>3.3748200000000002</v>
      </c>
      <c r="Q1025" s="10">
        <v>4.93696</v>
      </c>
      <c r="R1025" s="10">
        <v>3.2795999999999998</v>
      </c>
      <c r="S1025" s="10">
        <v>2.9111199999999999</v>
      </c>
      <c r="T1025" s="10">
        <v>4.5264799999999994</v>
      </c>
      <c r="U1025" s="10">
        <v>6.3734999999999999</v>
      </c>
      <c r="AU1025" s="3"/>
      <c r="AV1025" s="3"/>
      <c r="AW1025" s="3"/>
      <c r="AX1025" s="3"/>
    </row>
    <row r="1026" spans="3:50" x14ac:dyDescent="0.2">
      <c r="C1026" s="18">
        <f t="shared" si="31"/>
        <v>1022</v>
      </c>
      <c r="D1026" t="e">
        <f t="shared" ca="1" si="30"/>
        <v>#NAME?</v>
      </c>
      <c r="I1026">
        <v>1022</v>
      </c>
      <c r="J1026">
        <v>2.3018082191780822</v>
      </c>
      <c r="K1026" s="10">
        <v>1.8038799999999999</v>
      </c>
      <c r="L1026" s="10">
        <v>2.9512799999999997</v>
      </c>
      <c r="M1026" s="10">
        <v>3.9032800000000001</v>
      </c>
      <c r="N1026" s="10">
        <v>2.8927360000000002</v>
      </c>
      <c r="O1026" s="10">
        <v>2.22092</v>
      </c>
      <c r="P1026" s="10">
        <v>3.3832400000000002</v>
      </c>
      <c r="Q1026" s="10">
        <v>4.9487199999999998</v>
      </c>
      <c r="R1026" s="10">
        <v>3.2871999999999999</v>
      </c>
      <c r="S1026" s="10">
        <v>2.9168400000000001</v>
      </c>
      <c r="T1026" s="10">
        <v>4.5353599999999998</v>
      </c>
      <c r="U1026" s="10">
        <v>6.3869999999999996</v>
      </c>
      <c r="AU1026" s="3"/>
      <c r="AV1026" s="3"/>
      <c r="AW1026" s="3"/>
      <c r="AX1026" s="3"/>
    </row>
    <row r="1027" spans="3:50" x14ac:dyDescent="0.2">
      <c r="C1027" s="18">
        <f t="shared" si="31"/>
        <v>1023</v>
      </c>
      <c r="D1027" t="e">
        <f t="shared" ca="1" si="30"/>
        <v>#NAME?</v>
      </c>
      <c r="I1027">
        <v>1023</v>
      </c>
      <c r="J1027">
        <v>2.3074520547945205</v>
      </c>
      <c r="K1027" s="10">
        <v>1.80742</v>
      </c>
      <c r="L1027" s="10">
        <v>2.95852</v>
      </c>
      <c r="M1027" s="10">
        <v>3.9125200000000002</v>
      </c>
      <c r="N1027" s="10">
        <v>2.8994240000000002</v>
      </c>
      <c r="O1027" s="10">
        <v>2.2252800000000001</v>
      </c>
      <c r="P1027" s="10">
        <v>3.3916599999999999</v>
      </c>
      <c r="Q1027" s="10">
        <v>4.9604800000000004</v>
      </c>
      <c r="R1027" s="10">
        <v>3.2948</v>
      </c>
      <c r="S1027" s="10">
        <v>2.9225599999999998</v>
      </c>
      <c r="T1027" s="10">
        <v>4.5442400000000003</v>
      </c>
      <c r="U1027" s="10">
        <v>6.4005000000000001</v>
      </c>
      <c r="AU1027" s="3"/>
      <c r="AV1027" s="3"/>
      <c r="AW1027" s="3"/>
      <c r="AX1027" s="3"/>
    </row>
    <row r="1028" spans="3:50" x14ac:dyDescent="0.2">
      <c r="C1028" s="18">
        <f t="shared" si="31"/>
        <v>1024</v>
      </c>
      <c r="D1028" t="e">
        <f t="shared" ref="D1028:D1091" ca="1" si="32">smrLinInterp(C1028,Time,Rain)</f>
        <v>#NAME?</v>
      </c>
      <c r="I1028">
        <v>1024</v>
      </c>
      <c r="J1028">
        <v>2.3130958904109589</v>
      </c>
      <c r="K1028" s="10">
        <v>1.8109599999999999</v>
      </c>
      <c r="L1028" s="10">
        <v>2.96576</v>
      </c>
      <c r="M1028" s="10">
        <v>3.9217599999999999</v>
      </c>
      <c r="N1028" s="10">
        <v>2.9061120000000003</v>
      </c>
      <c r="O1028" s="10">
        <v>2.2296399999999998</v>
      </c>
      <c r="P1028" s="10">
        <v>3.40008</v>
      </c>
      <c r="Q1028" s="10">
        <v>4.9722400000000002</v>
      </c>
      <c r="R1028" s="10">
        <v>3.3024</v>
      </c>
      <c r="S1028" s="10">
        <v>2.92828</v>
      </c>
      <c r="T1028" s="10">
        <v>4.5531199999999998</v>
      </c>
      <c r="U1028" s="10">
        <v>6.4139999999999997</v>
      </c>
      <c r="AU1028" s="3"/>
      <c r="AV1028" s="3"/>
      <c r="AW1028" s="3"/>
      <c r="AX1028" s="3"/>
    </row>
    <row r="1029" spans="3:50" x14ac:dyDescent="0.2">
      <c r="C1029" s="18">
        <f t="shared" si="31"/>
        <v>1025</v>
      </c>
      <c r="D1029" t="e">
        <f t="shared" ca="1" si="32"/>
        <v>#NAME?</v>
      </c>
      <c r="I1029">
        <v>1025</v>
      </c>
      <c r="J1029">
        <v>2.3187397260273972</v>
      </c>
      <c r="K1029" s="10">
        <v>1.8145</v>
      </c>
      <c r="L1029" s="10">
        <v>2.9729999999999999</v>
      </c>
      <c r="M1029" s="10">
        <v>3.931</v>
      </c>
      <c r="N1029" s="10">
        <v>2.9127999999999998</v>
      </c>
      <c r="O1029" s="10">
        <v>2.234</v>
      </c>
      <c r="P1029" s="10">
        <v>3.4085000000000001</v>
      </c>
      <c r="Q1029" s="10">
        <v>4.984</v>
      </c>
      <c r="R1029" s="10">
        <v>3.31</v>
      </c>
      <c r="S1029" s="10">
        <v>2.9340000000000002</v>
      </c>
      <c r="T1029" s="10">
        <v>4.5619999999999994</v>
      </c>
      <c r="U1029" s="10">
        <v>6.4275000000000002</v>
      </c>
      <c r="AU1029" s="3"/>
      <c r="AV1029" s="3"/>
      <c r="AW1029" s="3"/>
      <c r="AX1029" s="3"/>
    </row>
    <row r="1030" spans="3:50" x14ac:dyDescent="0.2">
      <c r="C1030" s="18">
        <f t="shared" ref="C1030:C1093" si="33">1+C1029</f>
        <v>1026</v>
      </c>
      <c r="D1030" t="e">
        <f t="shared" ca="1" si="32"/>
        <v>#NAME?</v>
      </c>
      <c r="I1030">
        <v>1026</v>
      </c>
      <c r="J1030">
        <v>2.3243835616438355</v>
      </c>
      <c r="K1030" s="10">
        <v>1.8180400000000001</v>
      </c>
      <c r="L1030" s="10">
        <v>2.9802399999999998</v>
      </c>
      <c r="M1030" s="10">
        <v>3.9402400000000002</v>
      </c>
      <c r="N1030" s="10">
        <v>2.9194879999999999</v>
      </c>
      <c r="O1030" s="10">
        <v>2.2383600000000001</v>
      </c>
      <c r="P1030" s="10">
        <v>3.4169200000000002</v>
      </c>
      <c r="Q1030" s="10">
        <v>4.9957599999999998</v>
      </c>
      <c r="R1030" s="10">
        <v>3.3176000000000001</v>
      </c>
      <c r="S1030" s="10">
        <v>2.9397199999999999</v>
      </c>
      <c r="T1030" s="10">
        <v>4.5708799999999998</v>
      </c>
      <c r="U1030" s="10">
        <v>6.4409999999999998</v>
      </c>
      <c r="AU1030" s="3"/>
      <c r="AV1030" s="3"/>
      <c r="AW1030" s="3"/>
      <c r="AX1030" s="3"/>
    </row>
    <row r="1031" spans="3:50" x14ac:dyDescent="0.2">
      <c r="C1031" s="18">
        <f t="shared" si="33"/>
        <v>1027</v>
      </c>
      <c r="D1031" t="e">
        <f t="shared" ca="1" si="32"/>
        <v>#NAME?</v>
      </c>
      <c r="I1031">
        <v>1027</v>
      </c>
      <c r="J1031">
        <v>2.3300273972602739</v>
      </c>
      <c r="K1031" s="10">
        <v>1.82158</v>
      </c>
      <c r="L1031" s="10">
        <v>2.9874799999999997</v>
      </c>
      <c r="M1031" s="10">
        <v>3.9494799999999999</v>
      </c>
      <c r="N1031" s="10">
        <v>2.9261759999999999</v>
      </c>
      <c r="O1031" s="10">
        <v>2.2427199999999998</v>
      </c>
      <c r="P1031" s="10">
        <v>3.4253400000000003</v>
      </c>
      <c r="Q1031" s="10">
        <v>5.0075199999999995</v>
      </c>
      <c r="R1031" s="10">
        <v>3.3252000000000002</v>
      </c>
      <c r="S1031" s="10">
        <v>2.9454400000000001</v>
      </c>
      <c r="T1031" s="10">
        <v>4.5797600000000003</v>
      </c>
      <c r="U1031" s="10">
        <v>6.4544999999999995</v>
      </c>
      <c r="AU1031" s="3"/>
      <c r="AV1031" s="3"/>
      <c r="AW1031" s="3"/>
      <c r="AX1031" s="3"/>
    </row>
    <row r="1032" spans="3:50" x14ac:dyDescent="0.2">
      <c r="C1032" s="18">
        <f t="shared" si="33"/>
        <v>1028</v>
      </c>
      <c r="D1032" t="e">
        <f t="shared" ca="1" si="32"/>
        <v>#NAME?</v>
      </c>
      <c r="I1032">
        <v>1028</v>
      </c>
      <c r="J1032">
        <v>2.3356712328767122</v>
      </c>
      <c r="K1032" s="10">
        <v>1.8251200000000001</v>
      </c>
      <c r="L1032" s="10">
        <v>2.99472</v>
      </c>
      <c r="M1032" s="10">
        <v>3.95872</v>
      </c>
      <c r="N1032" s="10">
        <v>2.9328639999999999</v>
      </c>
      <c r="O1032" s="10">
        <v>2.24708</v>
      </c>
      <c r="P1032" s="10">
        <v>3.4337599999999999</v>
      </c>
      <c r="Q1032" s="10">
        <v>5.0192800000000002</v>
      </c>
      <c r="R1032" s="10">
        <v>3.3328000000000002</v>
      </c>
      <c r="S1032" s="10">
        <v>2.9511599999999998</v>
      </c>
      <c r="T1032" s="10">
        <v>4.5886399999999998</v>
      </c>
      <c r="U1032" s="10">
        <v>6.468</v>
      </c>
      <c r="AU1032" s="3"/>
      <c r="AV1032" s="3"/>
      <c r="AW1032" s="3"/>
      <c r="AX1032" s="3"/>
    </row>
    <row r="1033" spans="3:50" x14ac:dyDescent="0.2">
      <c r="C1033" s="18">
        <f t="shared" si="33"/>
        <v>1029</v>
      </c>
      <c r="D1033" t="e">
        <f t="shared" ca="1" si="32"/>
        <v>#NAME?</v>
      </c>
      <c r="I1033">
        <v>1029</v>
      </c>
      <c r="J1033">
        <v>2.3413150684931505</v>
      </c>
      <c r="K1033" s="10">
        <v>1.82866</v>
      </c>
      <c r="L1033" s="10">
        <v>3.00196</v>
      </c>
      <c r="M1033" s="10">
        <v>3.9679600000000002</v>
      </c>
      <c r="N1033" s="10">
        <v>2.9395519999999999</v>
      </c>
      <c r="O1033" s="10">
        <v>2.2514400000000001</v>
      </c>
      <c r="P1033" s="10">
        <v>3.44218</v>
      </c>
      <c r="Q1033" s="10">
        <v>5.03104</v>
      </c>
      <c r="R1033" s="10">
        <v>3.3404000000000003</v>
      </c>
      <c r="S1033" s="10">
        <v>2.95688</v>
      </c>
      <c r="T1033" s="10">
        <v>4.5975199999999994</v>
      </c>
      <c r="U1033" s="10">
        <v>6.4814999999999996</v>
      </c>
      <c r="AU1033" s="3"/>
      <c r="AV1033" s="3"/>
      <c r="AW1033" s="3"/>
      <c r="AX1033" s="3"/>
    </row>
    <row r="1034" spans="3:50" x14ac:dyDescent="0.2">
      <c r="C1034" s="18">
        <f t="shared" si="33"/>
        <v>1030</v>
      </c>
      <c r="D1034" t="e">
        <f t="shared" ca="1" si="32"/>
        <v>#NAME?</v>
      </c>
      <c r="I1034">
        <v>1030</v>
      </c>
      <c r="J1034">
        <v>2.3469589041095893</v>
      </c>
      <c r="K1034" s="10">
        <v>1.8322000000000001</v>
      </c>
      <c r="L1034" s="10">
        <v>3.0091999999999999</v>
      </c>
      <c r="M1034" s="10">
        <v>3.9771999999999998</v>
      </c>
      <c r="N1034" s="10">
        <v>2.94624</v>
      </c>
      <c r="O1034" s="10">
        <v>2.2557999999999998</v>
      </c>
      <c r="P1034" s="10">
        <v>3.4506000000000001</v>
      </c>
      <c r="Q1034" s="10">
        <v>5.0427999999999997</v>
      </c>
      <c r="R1034" s="10">
        <v>3.3479999999999999</v>
      </c>
      <c r="S1034" s="10">
        <v>2.9626000000000001</v>
      </c>
      <c r="T1034" s="10">
        <v>4.6063999999999998</v>
      </c>
      <c r="U1034" s="10">
        <v>6.4950000000000001</v>
      </c>
      <c r="AU1034" s="3"/>
      <c r="AV1034" s="3"/>
      <c r="AW1034" s="3"/>
      <c r="AX1034" s="3"/>
    </row>
    <row r="1035" spans="3:50" x14ac:dyDescent="0.2">
      <c r="C1035" s="18">
        <f t="shared" si="33"/>
        <v>1031</v>
      </c>
      <c r="D1035" t="e">
        <f t="shared" ca="1" si="32"/>
        <v>#NAME?</v>
      </c>
      <c r="I1035">
        <v>1031</v>
      </c>
      <c r="J1035">
        <v>2.3526027397260276</v>
      </c>
      <c r="K1035" s="10">
        <v>1.8357399999999999</v>
      </c>
      <c r="L1035" s="10">
        <v>3.0164399999999998</v>
      </c>
      <c r="M1035" s="10">
        <v>3.98644</v>
      </c>
      <c r="N1035" s="10">
        <v>2.952928</v>
      </c>
      <c r="O1035" s="10">
        <v>2.2601599999999999</v>
      </c>
      <c r="P1035" s="10">
        <v>3.4590200000000002</v>
      </c>
      <c r="Q1035" s="10">
        <v>5.0545599999999995</v>
      </c>
      <c r="R1035" s="10">
        <v>3.3555999999999999</v>
      </c>
      <c r="S1035" s="10">
        <v>2.9683199999999998</v>
      </c>
      <c r="T1035" s="10">
        <v>4.6152800000000003</v>
      </c>
      <c r="U1035" s="10">
        <v>6.5084999999999997</v>
      </c>
      <c r="AU1035" s="3"/>
      <c r="AV1035" s="3"/>
      <c r="AW1035" s="3"/>
      <c r="AX1035" s="3"/>
    </row>
    <row r="1036" spans="3:50" x14ac:dyDescent="0.2">
      <c r="C1036" s="18">
        <f t="shared" si="33"/>
        <v>1032</v>
      </c>
      <c r="D1036" t="e">
        <f t="shared" ca="1" si="32"/>
        <v>#NAME?</v>
      </c>
      <c r="I1036">
        <v>1032</v>
      </c>
      <c r="J1036">
        <v>2.358246575342466</v>
      </c>
      <c r="K1036" s="10">
        <v>1.83928</v>
      </c>
      <c r="L1036" s="10">
        <v>3.0236799999999997</v>
      </c>
      <c r="M1036" s="10">
        <v>3.9956800000000001</v>
      </c>
      <c r="N1036" s="10">
        <v>2.959616</v>
      </c>
      <c r="O1036" s="10">
        <v>2.2645200000000001</v>
      </c>
      <c r="P1036" s="10">
        <v>3.4674400000000003</v>
      </c>
      <c r="Q1036" s="10">
        <v>5.0663200000000002</v>
      </c>
      <c r="R1036" s="10">
        <v>3.3632</v>
      </c>
      <c r="S1036" s="10">
        <v>2.97404</v>
      </c>
      <c r="T1036" s="10">
        <v>4.6241599999999998</v>
      </c>
      <c r="U1036" s="10">
        <v>6.5219999999999994</v>
      </c>
      <c r="AU1036" s="3"/>
      <c r="AV1036" s="3"/>
      <c r="AW1036" s="3"/>
      <c r="AX1036" s="3"/>
    </row>
    <row r="1037" spans="3:50" x14ac:dyDescent="0.2">
      <c r="C1037" s="18">
        <f t="shared" si="33"/>
        <v>1033</v>
      </c>
      <c r="D1037" t="e">
        <f t="shared" ca="1" si="32"/>
        <v>#NAME?</v>
      </c>
      <c r="I1037">
        <v>1033</v>
      </c>
      <c r="J1037">
        <v>2.3638904109589043</v>
      </c>
      <c r="K1037" s="10">
        <v>1.8428199999999999</v>
      </c>
      <c r="L1037" s="10">
        <v>3.0309200000000001</v>
      </c>
      <c r="M1037" s="10">
        <v>4.0049200000000003</v>
      </c>
      <c r="N1037" s="10">
        <v>2.9663040000000001</v>
      </c>
      <c r="O1037" s="10">
        <v>2.2688799999999998</v>
      </c>
      <c r="P1037" s="10">
        <v>3.4758599999999999</v>
      </c>
      <c r="Q1037" s="10">
        <v>5.0780799999999999</v>
      </c>
      <c r="R1037" s="10">
        <v>3.3708</v>
      </c>
      <c r="S1037" s="10">
        <v>2.9797599999999997</v>
      </c>
      <c r="T1037" s="10">
        <v>4.6330399999999994</v>
      </c>
      <c r="U1037" s="10">
        <v>6.5354999999999999</v>
      </c>
      <c r="AU1037" s="3"/>
      <c r="AV1037" s="3"/>
      <c r="AW1037" s="3"/>
      <c r="AX1037" s="3"/>
    </row>
    <row r="1038" spans="3:50" x14ac:dyDescent="0.2">
      <c r="C1038" s="18">
        <f t="shared" si="33"/>
        <v>1034</v>
      </c>
      <c r="D1038" t="e">
        <f t="shared" ca="1" si="32"/>
        <v>#NAME?</v>
      </c>
      <c r="I1038">
        <v>1034</v>
      </c>
      <c r="J1038">
        <v>2.3695342465753426</v>
      </c>
      <c r="K1038" s="10">
        <v>1.84636</v>
      </c>
      <c r="L1038" s="10">
        <v>3.03816</v>
      </c>
      <c r="M1038" s="10">
        <v>4.0141600000000004</v>
      </c>
      <c r="N1038" s="10">
        <v>2.9729920000000001</v>
      </c>
      <c r="O1038" s="10">
        <v>2.2732399999999999</v>
      </c>
      <c r="P1038" s="10">
        <v>3.48428</v>
      </c>
      <c r="Q1038" s="10">
        <v>5.0898399999999997</v>
      </c>
      <c r="R1038" s="10">
        <v>3.3784000000000001</v>
      </c>
      <c r="S1038" s="10">
        <v>2.9854799999999999</v>
      </c>
      <c r="T1038" s="10">
        <v>4.6419199999999998</v>
      </c>
      <c r="U1038" s="10">
        <v>6.5489999999999995</v>
      </c>
      <c r="AU1038" s="3"/>
      <c r="AV1038" s="3"/>
      <c r="AW1038" s="3"/>
      <c r="AX1038" s="3"/>
    </row>
    <row r="1039" spans="3:50" x14ac:dyDescent="0.2">
      <c r="C1039" s="18">
        <f t="shared" si="33"/>
        <v>1035</v>
      </c>
      <c r="D1039" t="e">
        <f t="shared" ca="1" si="32"/>
        <v>#NAME?</v>
      </c>
      <c r="I1039">
        <v>1035</v>
      </c>
      <c r="J1039">
        <v>2.3751780821917809</v>
      </c>
      <c r="K1039" s="10">
        <v>1.8499000000000001</v>
      </c>
      <c r="L1039" s="10">
        <v>3.0453999999999999</v>
      </c>
      <c r="M1039" s="10">
        <v>4.0233999999999996</v>
      </c>
      <c r="N1039" s="10">
        <v>2.9796800000000001</v>
      </c>
      <c r="O1039" s="10">
        <v>2.2776000000000001</v>
      </c>
      <c r="P1039" s="10">
        <v>3.4927000000000001</v>
      </c>
      <c r="Q1039" s="10">
        <v>5.1015999999999995</v>
      </c>
      <c r="R1039" s="10">
        <v>3.3860000000000001</v>
      </c>
      <c r="S1039" s="10">
        <v>2.9912000000000001</v>
      </c>
      <c r="T1039" s="10">
        <v>4.6508000000000003</v>
      </c>
      <c r="U1039" s="10">
        <v>6.5625</v>
      </c>
      <c r="AU1039" s="3"/>
      <c r="AV1039" s="3"/>
      <c r="AW1039" s="3"/>
      <c r="AX1039" s="3"/>
    </row>
    <row r="1040" spans="3:50" x14ac:dyDescent="0.2">
      <c r="C1040" s="18">
        <f t="shared" si="33"/>
        <v>1036</v>
      </c>
      <c r="D1040" t="e">
        <f t="shared" ca="1" si="32"/>
        <v>#NAME?</v>
      </c>
      <c r="I1040">
        <v>1036</v>
      </c>
      <c r="J1040">
        <v>2.3808219178082193</v>
      </c>
      <c r="K1040" s="10">
        <v>1.85344</v>
      </c>
      <c r="L1040" s="10">
        <v>3.0526399999999998</v>
      </c>
      <c r="M1040" s="10">
        <v>4.0326399999999998</v>
      </c>
      <c r="N1040" s="10">
        <v>2.9863680000000001</v>
      </c>
      <c r="O1040" s="10">
        <v>2.2819599999999998</v>
      </c>
      <c r="P1040" s="10">
        <v>3.5011200000000002</v>
      </c>
      <c r="Q1040" s="10">
        <v>5.1133600000000001</v>
      </c>
      <c r="R1040" s="10">
        <v>3.3936000000000002</v>
      </c>
      <c r="S1040" s="10">
        <v>2.9969199999999998</v>
      </c>
      <c r="T1040" s="10">
        <v>4.6596799999999998</v>
      </c>
      <c r="U1040" s="10">
        <v>6.5759999999999996</v>
      </c>
      <c r="AU1040" s="3"/>
      <c r="AV1040" s="3"/>
      <c r="AW1040" s="3"/>
      <c r="AX1040" s="3"/>
    </row>
    <row r="1041" spans="3:50" x14ac:dyDescent="0.2">
      <c r="C1041" s="18">
        <f t="shared" si="33"/>
        <v>1037</v>
      </c>
      <c r="D1041" t="e">
        <f t="shared" ca="1" si="32"/>
        <v>#NAME?</v>
      </c>
      <c r="I1041">
        <v>1037</v>
      </c>
      <c r="J1041">
        <v>2.3864657534246576</v>
      </c>
      <c r="K1041" s="10">
        <v>1.8569800000000001</v>
      </c>
      <c r="L1041" s="10">
        <v>3.0598799999999997</v>
      </c>
      <c r="M1041" s="10">
        <v>4.0418799999999999</v>
      </c>
      <c r="N1041" s="10">
        <v>2.9930560000000002</v>
      </c>
      <c r="O1041" s="10">
        <v>2.2863199999999999</v>
      </c>
      <c r="P1041" s="10">
        <v>3.5095400000000003</v>
      </c>
      <c r="Q1041" s="10">
        <v>5.1251199999999999</v>
      </c>
      <c r="R1041" s="10">
        <v>3.4012000000000002</v>
      </c>
      <c r="S1041" s="10">
        <v>3.00264</v>
      </c>
      <c r="T1041" s="10">
        <v>4.6685599999999994</v>
      </c>
      <c r="U1041" s="10">
        <v>6.5895000000000001</v>
      </c>
      <c r="AU1041" s="3"/>
      <c r="AV1041" s="3"/>
      <c r="AW1041" s="3"/>
      <c r="AX1041" s="3"/>
    </row>
    <row r="1042" spans="3:50" x14ac:dyDescent="0.2">
      <c r="C1042" s="18">
        <f t="shared" si="33"/>
        <v>1038</v>
      </c>
      <c r="D1042" t="e">
        <f t="shared" ca="1" si="32"/>
        <v>#NAME?</v>
      </c>
      <c r="I1042">
        <v>1038</v>
      </c>
      <c r="J1042">
        <v>2.3921095890410959</v>
      </c>
      <c r="K1042" s="10">
        <v>1.86052</v>
      </c>
      <c r="L1042" s="10">
        <v>3.0671200000000001</v>
      </c>
      <c r="M1042" s="10">
        <v>4.0511200000000001</v>
      </c>
      <c r="N1042" s="10">
        <v>2.9997440000000002</v>
      </c>
      <c r="O1042" s="10">
        <v>2.29068</v>
      </c>
      <c r="P1042" s="10">
        <v>3.51796</v>
      </c>
      <c r="Q1042" s="10">
        <v>5.1368799999999997</v>
      </c>
      <c r="R1042" s="10">
        <v>3.4087999999999998</v>
      </c>
      <c r="S1042" s="10">
        <v>3.0083600000000001</v>
      </c>
      <c r="T1042" s="10">
        <v>4.6774399999999998</v>
      </c>
      <c r="U1042" s="10">
        <v>6.6029999999999998</v>
      </c>
      <c r="AU1042" s="3"/>
      <c r="AV1042" s="3"/>
      <c r="AW1042" s="3"/>
      <c r="AX1042" s="3"/>
    </row>
    <row r="1043" spans="3:50" x14ac:dyDescent="0.2">
      <c r="C1043" s="18">
        <f t="shared" si="33"/>
        <v>1039</v>
      </c>
      <c r="D1043" t="e">
        <f t="shared" ca="1" si="32"/>
        <v>#NAME?</v>
      </c>
      <c r="I1043">
        <v>1039</v>
      </c>
      <c r="J1043">
        <v>2.3977534246575343</v>
      </c>
      <c r="K1043" s="10">
        <v>1.8640600000000001</v>
      </c>
      <c r="L1043" s="10">
        <v>3.07436</v>
      </c>
      <c r="M1043" s="10">
        <v>4.0603600000000002</v>
      </c>
      <c r="N1043" s="10">
        <v>3.0064320000000002</v>
      </c>
      <c r="O1043" s="10">
        <v>2.2950400000000002</v>
      </c>
      <c r="P1043" s="10">
        <v>3.5263800000000001</v>
      </c>
      <c r="Q1043" s="10">
        <v>5.1486399999999994</v>
      </c>
      <c r="R1043" s="10">
        <v>3.4163999999999999</v>
      </c>
      <c r="S1043" s="10">
        <v>3.0140799999999999</v>
      </c>
      <c r="T1043" s="10">
        <v>4.6863200000000003</v>
      </c>
      <c r="U1043" s="10">
        <v>6.6164999999999994</v>
      </c>
      <c r="AU1043" s="3"/>
      <c r="AV1043" s="3"/>
      <c r="AW1043" s="3"/>
      <c r="AX1043" s="3"/>
    </row>
    <row r="1044" spans="3:50" x14ac:dyDescent="0.2">
      <c r="C1044" s="18">
        <f t="shared" si="33"/>
        <v>1040</v>
      </c>
      <c r="D1044" t="e">
        <f t="shared" ca="1" si="32"/>
        <v>#NAME?</v>
      </c>
      <c r="I1044">
        <v>1040</v>
      </c>
      <c r="J1044">
        <v>2.4033972602739726</v>
      </c>
      <c r="K1044" s="10">
        <v>1.8675999999999999</v>
      </c>
      <c r="L1044" s="10">
        <v>3.0815999999999999</v>
      </c>
      <c r="M1044" s="10">
        <v>4.0696000000000003</v>
      </c>
      <c r="N1044" s="10">
        <v>3.0131200000000002</v>
      </c>
      <c r="O1044" s="10">
        <v>2.2993999999999999</v>
      </c>
      <c r="P1044" s="10">
        <v>3.5348000000000002</v>
      </c>
      <c r="Q1044" s="10">
        <v>5.1604000000000001</v>
      </c>
      <c r="R1044" s="10">
        <v>3.4239999999999999</v>
      </c>
      <c r="S1044" s="10">
        <v>3.0198</v>
      </c>
      <c r="T1044" s="10">
        <v>4.6951999999999998</v>
      </c>
      <c r="U1044" s="10">
        <v>6.63</v>
      </c>
      <c r="AU1044" s="3"/>
      <c r="AV1044" s="3"/>
      <c r="AW1044" s="3"/>
      <c r="AX1044" s="3"/>
    </row>
    <row r="1045" spans="3:50" x14ac:dyDescent="0.2">
      <c r="C1045" s="18">
        <f t="shared" si="33"/>
        <v>1041</v>
      </c>
      <c r="D1045" t="e">
        <f t="shared" ca="1" si="32"/>
        <v>#NAME?</v>
      </c>
      <c r="I1045">
        <v>1041</v>
      </c>
      <c r="J1045">
        <v>2.4090410958904109</v>
      </c>
      <c r="K1045" s="10">
        <v>1.87114</v>
      </c>
      <c r="L1045" s="10">
        <v>3.0888399999999998</v>
      </c>
      <c r="M1045" s="10">
        <v>4.0788399999999996</v>
      </c>
      <c r="N1045" s="10">
        <v>3.0198080000000003</v>
      </c>
      <c r="O1045" s="10">
        <v>2.30376</v>
      </c>
      <c r="P1045" s="10">
        <v>3.5432200000000003</v>
      </c>
      <c r="Q1045" s="10">
        <v>5.1721599999999999</v>
      </c>
      <c r="R1045" s="10">
        <v>3.4316</v>
      </c>
      <c r="S1045" s="10">
        <v>3.0255199999999998</v>
      </c>
      <c r="T1045" s="10">
        <v>4.7040799999999994</v>
      </c>
      <c r="U1045" s="10">
        <v>6.6434999999999995</v>
      </c>
      <c r="AU1045" s="3"/>
      <c r="AV1045" s="3"/>
      <c r="AW1045" s="3"/>
      <c r="AX1045" s="3"/>
    </row>
    <row r="1046" spans="3:50" x14ac:dyDescent="0.2">
      <c r="C1046" s="18">
        <f t="shared" si="33"/>
        <v>1042</v>
      </c>
      <c r="D1046" t="e">
        <f t="shared" ca="1" si="32"/>
        <v>#NAME?</v>
      </c>
      <c r="I1046">
        <v>1042</v>
      </c>
      <c r="J1046">
        <v>2.4146849315068493</v>
      </c>
      <c r="K1046" s="10">
        <v>1.8746800000000001</v>
      </c>
      <c r="L1046" s="10">
        <v>3.0960799999999997</v>
      </c>
      <c r="M1046" s="10">
        <v>4.0880799999999997</v>
      </c>
      <c r="N1046" s="10">
        <v>3.0264959999999999</v>
      </c>
      <c r="O1046" s="10">
        <v>2.3081200000000002</v>
      </c>
      <c r="P1046" s="10">
        <v>3.5516400000000004</v>
      </c>
      <c r="Q1046" s="10">
        <v>5.1839199999999996</v>
      </c>
      <c r="R1046" s="10">
        <v>3.4392</v>
      </c>
      <c r="S1046" s="10">
        <v>3.0312399999999999</v>
      </c>
      <c r="T1046" s="10">
        <v>4.7129599999999998</v>
      </c>
      <c r="U1046" s="10">
        <v>6.657</v>
      </c>
      <c r="AU1046" s="3"/>
      <c r="AV1046" s="3"/>
      <c r="AW1046" s="3"/>
      <c r="AX1046" s="3"/>
    </row>
    <row r="1047" spans="3:50" x14ac:dyDescent="0.2">
      <c r="C1047" s="18">
        <f t="shared" si="33"/>
        <v>1043</v>
      </c>
      <c r="D1047" t="e">
        <f t="shared" ca="1" si="32"/>
        <v>#NAME?</v>
      </c>
      <c r="I1047">
        <v>1043</v>
      </c>
      <c r="J1047">
        <v>2.4203287671232876</v>
      </c>
      <c r="K1047" s="10">
        <v>1.87822</v>
      </c>
      <c r="L1047" s="10">
        <v>3.1033200000000001</v>
      </c>
      <c r="M1047" s="10">
        <v>4.0973199999999999</v>
      </c>
      <c r="N1047" s="10">
        <v>3.0331839999999999</v>
      </c>
      <c r="O1047" s="10">
        <v>2.3124799999999999</v>
      </c>
      <c r="P1047" s="10">
        <v>3.56006</v>
      </c>
      <c r="Q1047" s="10">
        <v>5.1956799999999994</v>
      </c>
      <c r="R1047" s="10">
        <v>3.4468000000000001</v>
      </c>
      <c r="S1047" s="10">
        <v>3.0369600000000001</v>
      </c>
      <c r="T1047" s="10">
        <v>4.7218400000000003</v>
      </c>
      <c r="U1047" s="10">
        <v>6.6704999999999997</v>
      </c>
      <c r="AU1047" s="3"/>
      <c r="AV1047" s="3"/>
      <c r="AW1047" s="3"/>
      <c r="AX1047" s="3"/>
    </row>
    <row r="1048" spans="3:50" x14ac:dyDescent="0.2">
      <c r="C1048" s="18">
        <f t="shared" si="33"/>
        <v>1044</v>
      </c>
      <c r="D1048" t="e">
        <f t="shared" ca="1" si="32"/>
        <v>#NAME?</v>
      </c>
      <c r="I1048">
        <v>1044</v>
      </c>
      <c r="J1048">
        <v>2.4259726027397259</v>
      </c>
      <c r="K1048" s="10">
        <v>1.8817600000000001</v>
      </c>
      <c r="L1048" s="10">
        <v>3.11056</v>
      </c>
      <c r="M1048" s="10">
        <v>4.10656</v>
      </c>
      <c r="N1048" s="10">
        <v>3.0398719999999999</v>
      </c>
      <c r="O1048" s="10">
        <v>2.31684</v>
      </c>
      <c r="P1048" s="10">
        <v>3.5684800000000001</v>
      </c>
      <c r="Q1048" s="10">
        <v>5.2074400000000001</v>
      </c>
      <c r="R1048" s="10">
        <v>3.4544000000000001</v>
      </c>
      <c r="S1048" s="10">
        <v>3.0426799999999998</v>
      </c>
      <c r="T1048" s="10">
        <v>4.7307199999999998</v>
      </c>
      <c r="U1048" s="10">
        <v>6.6839999999999993</v>
      </c>
      <c r="AU1048" s="3"/>
      <c r="AV1048" s="3"/>
      <c r="AW1048" s="3"/>
      <c r="AX1048" s="3"/>
    </row>
    <row r="1049" spans="3:50" x14ac:dyDescent="0.2">
      <c r="C1049" s="18">
        <f t="shared" si="33"/>
        <v>1045</v>
      </c>
      <c r="D1049" t="e">
        <f t="shared" ca="1" si="32"/>
        <v>#NAME?</v>
      </c>
      <c r="I1049">
        <v>1045</v>
      </c>
      <c r="J1049">
        <v>2.4316164383561643</v>
      </c>
      <c r="K1049" s="10">
        <v>1.8853</v>
      </c>
      <c r="L1049" s="10">
        <v>3.1177999999999999</v>
      </c>
      <c r="M1049" s="10">
        <v>4.1158000000000001</v>
      </c>
      <c r="N1049" s="10">
        <v>3.0465599999999999</v>
      </c>
      <c r="O1049" s="10">
        <v>2.3212000000000002</v>
      </c>
      <c r="P1049" s="10">
        <v>3.5769000000000002</v>
      </c>
      <c r="Q1049" s="10">
        <v>5.2191999999999998</v>
      </c>
      <c r="R1049" s="10">
        <v>3.4620000000000002</v>
      </c>
      <c r="S1049" s="10">
        <v>3.0484</v>
      </c>
      <c r="T1049" s="10">
        <v>4.7395999999999994</v>
      </c>
      <c r="U1049" s="10">
        <v>6.6974999999999998</v>
      </c>
      <c r="AU1049" s="3"/>
      <c r="AV1049" s="3"/>
      <c r="AW1049" s="3"/>
      <c r="AX1049" s="3"/>
    </row>
    <row r="1050" spans="3:50" x14ac:dyDescent="0.2">
      <c r="C1050" s="18">
        <f t="shared" si="33"/>
        <v>1046</v>
      </c>
      <c r="D1050" t="e">
        <f t="shared" ca="1" si="32"/>
        <v>#NAME?</v>
      </c>
      <c r="I1050">
        <v>1046</v>
      </c>
      <c r="J1050">
        <v>2.4372602739726026</v>
      </c>
      <c r="K1050" s="10">
        <v>1.8888400000000001</v>
      </c>
      <c r="L1050" s="10">
        <v>3.1250399999999998</v>
      </c>
      <c r="M1050" s="10">
        <v>4.1250400000000003</v>
      </c>
      <c r="N1050" s="10">
        <v>3.053248</v>
      </c>
      <c r="O1050" s="10">
        <v>2.3255599999999998</v>
      </c>
      <c r="P1050" s="10">
        <v>3.5853200000000003</v>
      </c>
      <c r="Q1050" s="10">
        <v>5.2309599999999996</v>
      </c>
      <c r="R1050" s="10">
        <v>3.4695999999999998</v>
      </c>
      <c r="S1050" s="10">
        <v>3.0541200000000002</v>
      </c>
      <c r="T1050" s="10">
        <v>4.7484799999999998</v>
      </c>
      <c r="U1050" s="10">
        <v>6.7109999999999994</v>
      </c>
      <c r="AU1050" s="3"/>
      <c r="AV1050" s="3"/>
      <c r="AW1050" s="3"/>
      <c r="AX1050" s="3"/>
    </row>
    <row r="1051" spans="3:50" x14ac:dyDescent="0.2">
      <c r="C1051" s="18">
        <f t="shared" si="33"/>
        <v>1047</v>
      </c>
      <c r="D1051" t="e">
        <f t="shared" ca="1" si="32"/>
        <v>#NAME?</v>
      </c>
      <c r="I1051">
        <v>1047</v>
      </c>
      <c r="J1051">
        <v>2.4429041095890414</v>
      </c>
      <c r="K1051" s="10">
        <v>1.89238</v>
      </c>
      <c r="L1051" s="10">
        <v>3.1322799999999997</v>
      </c>
      <c r="M1051" s="10">
        <v>4.1342799999999995</v>
      </c>
      <c r="N1051" s="10">
        <v>3.059936</v>
      </c>
      <c r="O1051" s="10">
        <v>2.32992</v>
      </c>
      <c r="P1051" s="10">
        <v>3.5937400000000004</v>
      </c>
      <c r="Q1051" s="10">
        <v>5.2427199999999994</v>
      </c>
      <c r="R1051" s="10">
        <v>3.4771999999999998</v>
      </c>
      <c r="S1051" s="10">
        <v>3.0598399999999999</v>
      </c>
      <c r="T1051" s="10">
        <v>4.7573600000000003</v>
      </c>
      <c r="U1051" s="10">
        <v>6.7244999999999999</v>
      </c>
      <c r="AU1051" s="3"/>
      <c r="AV1051" s="3"/>
      <c r="AW1051" s="3"/>
      <c r="AX1051" s="3"/>
    </row>
    <row r="1052" spans="3:50" x14ac:dyDescent="0.2">
      <c r="C1052" s="18">
        <f t="shared" si="33"/>
        <v>1048</v>
      </c>
      <c r="D1052" t="e">
        <f t="shared" ca="1" si="32"/>
        <v>#NAME?</v>
      </c>
      <c r="I1052">
        <v>1048</v>
      </c>
      <c r="J1052">
        <v>2.4485479452054797</v>
      </c>
      <c r="K1052" s="10">
        <v>1.89592</v>
      </c>
      <c r="L1052" s="10">
        <v>3.1395200000000001</v>
      </c>
      <c r="M1052" s="10">
        <v>4.1435199999999996</v>
      </c>
      <c r="N1052" s="10">
        <v>3.066624</v>
      </c>
      <c r="O1052" s="10">
        <v>2.3342800000000001</v>
      </c>
      <c r="P1052" s="10">
        <v>3.60216</v>
      </c>
      <c r="Q1052" s="10">
        <v>5.25448</v>
      </c>
      <c r="R1052" s="10">
        <v>3.4847999999999999</v>
      </c>
      <c r="S1052" s="10">
        <v>3.0655600000000001</v>
      </c>
      <c r="T1052" s="10">
        <v>4.7662399999999998</v>
      </c>
      <c r="U1052" s="10">
        <v>6.7379999999999995</v>
      </c>
      <c r="AU1052" s="3"/>
      <c r="AV1052" s="3"/>
      <c r="AW1052" s="3"/>
      <c r="AX1052" s="3"/>
    </row>
    <row r="1053" spans="3:50" x14ac:dyDescent="0.2">
      <c r="C1053" s="18">
        <f t="shared" si="33"/>
        <v>1049</v>
      </c>
      <c r="D1053" t="e">
        <f t="shared" ca="1" si="32"/>
        <v>#NAME?</v>
      </c>
      <c r="I1053">
        <v>1049</v>
      </c>
      <c r="J1053">
        <v>2.454191780821918</v>
      </c>
      <c r="K1053" s="10">
        <v>1.8994599999999999</v>
      </c>
      <c r="L1053" s="10">
        <v>3.14676</v>
      </c>
      <c r="M1053" s="10">
        <v>4.1527599999999998</v>
      </c>
      <c r="N1053" s="10">
        <v>3.073312</v>
      </c>
      <c r="O1053" s="10">
        <v>2.3386399999999998</v>
      </c>
      <c r="P1053" s="10">
        <v>3.6105800000000001</v>
      </c>
      <c r="Q1053" s="10">
        <v>5.2662399999999998</v>
      </c>
      <c r="R1053" s="10">
        <v>3.4923999999999999</v>
      </c>
      <c r="S1053" s="10">
        <v>3.0712799999999998</v>
      </c>
      <c r="T1053" s="10">
        <v>4.7751199999999994</v>
      </c>
      <c r="U1053" s="10">
        <v>6.7515000000000001</v>
      </c>
      <c r="AU1053" s="3"/>
      <c r="AV1053" s="3"/>
      <c r="AW1053" s="3"/>
      <c r="AX1053" s="3"/>
    </row>
    <row r="1054" spans="3:50" x14ac:dyDescent="0.2">
      <c r="C1054" s="18">
        <f t="shared" si="33"/>
        <v>1050</v>
      </c>
      <c r="D1054" t="e">
        <f t="shared" ca="1" si="32"/>
        <v>#NAME?</v>
      </c>
      <c r="H1054" s="10"/>
      <c r="I1054" s="10">
        <v>1050</v>
      </c>
      <c r="J1054">
        <v>2.4598356164383564</v>
      </c>
      <c r="K1054" s="10">
        <v>1.903</v>
      </c>
      <c r="L1054" s="10">
        <v>3.1539999999999999</v>
      </c>
      <c r="M1054" s="10">
        <v>4.1619999999999999</v>
      </c>
      <c r="N1054" s="10">
        <v>3.08</v>
      </c>
      <c r="O1054" s="10">
        <v>2.343</v>
      </c>
      <c r="P1054" s="10">
        <v>3.6190000000000002</v>
      </c>
      <c r="Q1054" s="10">
        <v>5.2779999999999996</v>
      </c>
      <c r="R1054" s="10">
        <v>3.5</v>
      </c>
      <c r="S1054" s="10">
        <v>3.077</v>
      </c>
      <c r="T1054" s="10">
        <v>4.7839999999999998</v>
      </c>
      <c r="U1054" s="10">
        <v>6.7649999999999997</v>
      </c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spans="3:50" x14ac:dyDescent="0.2">
      <c r="C1055" s="18">
        <f t="shared" si="33"/>
        <v>1051</v>
      </c>
      <c r="D1055" t="e">
        <f t="shared" ca="1" si="32"/>
        <v>#NAME?</v>
      </c>
      <c r="I1055">
        <v>1051</v>
      </c>
      <c r="J1055">
        <v>2.4654794520547947</v>
      </c>
      <c r="K1055" s="10">
        <v>1.90672</v>
      </c>
      <c r="L1055" s="10">
        <v>3.1618599999999999</v>
      </c>
      <c r="M1055" s="10">
        <v>4.17272</v>
      </c>
      <c r="N1055" s="10">
        <v>3.08792</v>
      </c>
      <c r="O1055" s="10">
        <v>2.3475799999999998</v>
      </c>
      <c r="P1055" s="10">
        <v>3.6293800000000003</v>
      </c>
      <c r="Q1055" s="10">
        <v>5.2902999999999993</v>
      </c>
      <c r="R1055" s="10">
        <v>3.5089999999999999</v>
      </c>
      <c r="S1055" s="10">
        <v>3.0829999999999997</v>
      </c>
      <c r="T1055" s="10">
        <v>4.7945399999999996</v>
      </c>
      <c r="U1055" s="10">
        <v>6.7798400000000001</v>
      </c>
      <c r="AU1055" s="3"/>
      <c r="AV1055" s="3"/>
      <c r="AW1055" s="3"/>
      <c r="AX1055" s="3"/>
    </row>
    <row r="1056" spans="3:50" x14ac:dyDescent="0.2">
      <c r="C1056" s="18">
        <f t="shared" si="33"/>
        <v>1052</v>
      </c>
      <c r="D1056" t="e">
        <f t="shared" ca="1" si="32"/>
        <v>#NAME?</v>
      </c>
      <c r="I1056">
        <v>1052</v>
      </c>
      <c r="J1056">
        <v>2.471123287671233</v>
      </c>
      <c r="K1056" s="10">
        <v>1.9104399999999999</v>
      </c>
      <c r="L1056" s="10">
        <v>3.1697199999999999</v>
      </c>
      <c r="M1056" s="10">
        <v>4.18344</v>
      </c>
      <c r="N1056" s="10">
        <v>3.0958399999999999</v>
      </c>
      <c r="O1056" s="10">
        <v>2.35216</v>
      </c>
      <c r="P1056" s="10">
        <v>3.6397600000000003</v>
      </c>
      <c r="Q1056" s="10">
        <v>5.3026</v>
      </c>
      <c r="R1056" s="10">
        <v>3.5179999999999998</v>
      </c>
      <c r="S1056" s="10">
        <v>3.089</v>
      </c>
      <c r="T1056" s="10">
        <v>4.8050800000000002</v>
      </c>
      <c r="U1056" s="10">
        <v>6.7946799999999996</v>
      </c>
      <c r="AU1056" s="3"/>
      <c r="AV1056" s="3"/>
      <c r="AW1056" s="3"/>
      <c r="AX1056" s="3"/>
    </row>
    <row r="1057" spans="3:50" x14ac:dyDescent="0.2">
      <c r="C1057" s="18">
        <f t="shared" si="33"/>
        <v>1053</v>
      </c>
      <c r="D1057" t="e">
        <f t="shared" ca="1" si="32"/>
        <v>#NAME?</v>
      </c>
      <c r="I1057">
        <v>1053</v>
      </c>
      <c r="J1057">
        <v>2.4767671232876713</v>
      </c>
      <c r="K1057" s="10">
        <v>1.9141600000000001</v>
      </c>
      <c r="L1057" s="10">
        <v>3.1775799999999998</v>
      </c>
      <c r="M1057" s="10">
        <v>4.1941600000000001</v>
      </c>
      <c r="N1057" s="10">
        <v>3.1037599999999999</v>
      </c>
      <c r="O1057" s="10">
        <v>2.3567399999999998</v>
      </c>
      <c r="P1057" s="10">
        <v>3.6501400000000004</v>
      </c>
      <c r="Q1057" s="10">
        <v>5.3148999999999997</v>
      </c>
      <c r="R1057" s="10">
        <v>3.5270000000000001</v>
      </c>
      <c r="S1057" s="10">
        <v>3.0949999999999998</v>
      </c>
      <c r="T1057" s="10">
        <v>4.81562</v>
      </c>
      <c r="U1057" s="10">
        <v>6.80952</v>
      </c>
      <c r="AU1057" s="3"/>
      <c r="AV1057" s="3"/>
      <c r="AW1057" s="3"/>
      <c r="AX1057" s="3"/>
    </row>
    <row r="1058" spans="3:50" x14ac:dyDescent="0.2">
      <c r="C1058" s="18">
        <f t="shared" si="33"/>
        <v>1054</v>
      </c>
      <c r="D1058" t="e">
        <f t="shared" ca="1" si="32"/>
        <v>#NAME?</v>
      </c>
      <c r="I1058">
        <v>1054</v>
      </c>
      <c r="J1058">
        <v>2.4824109589041097</v>
      </c>
      <c r="K1058" s="10">
        <v>1.91788</v>
      </c>
      <c r="L1058" s="10">
        <v>3.1854399999999998</v>
      </c>
      <c r="M1058" s="10">
        <v>4.2048800000000002</v>
      </c>
      <c r="N1058" s="10">
        <v>3.1116800000000002</v>
      </c>
      <c r="O1058" s="10">
        <v>2.3613200000000001</v>
      </c>
      <c r="P1058" s="10">
        <v>3.66052</v>
      </c>
      <c r="Q1058" s="10">
        <v>5.3271999999999995</v>
      </c>
      <c r="R1058" s="10">
        <v>3.536</v>
      </c>
      <c r="S1058" s="10">
        <v>3.101</v>
      </c>
      <c r="T1058" s="10">
        <v>4.8261599999999998</v>
      </c>
      <c r="U1058" s="10">
        <v>6.8243599999999995</v>
      </c>
      <c r="AU1058" s="3"/>
      <c r="AV1058" s="3"/>
      <c r="AW1058" s="3"/>
      <c r="AX1058" s="3"/>
    </row>
    <row r="1059" spans="3:50" x14ac:dyDescent="0.2">
      <c r="C1059" s="18">
        <f t="shared" si="33"/>
        <v>1055</v>
      </c>
      <c r="D1059" t="e">
        <f t="shared" ca="1" si="32"/>
        <v>#NAME?</v>
      </c>
      <c r="I1059">
        <v>1055</v>
      </c>
      <c r="J1059">
        <v>2.488054794520548</v>
      </c>
      <c r="K1059" s="10">
        <v>1.9216</v>
      </c>
      <c r="L1059" s="10">
        <v>3.1932999999999998</v>
      </c>
      <c r="M1059" s="10">
        <v>4.2156000000000002</v>
      </c>
      <c r="N1059" s="10">
        <v>3.1196000000000002</v>
      </c>
      <c r="O1059" s="10">
        <v>2.3658999999999999</v>
      </c>
      <c r="P1059" s="10">
        <v>3.6709000000000001</v>
      </c>
      <c r="Q1059" s="10">
        <v>5.3394999999999992</v>
      </c>
      <c r="R1059" s="10">
        <v>3.5449999999999999</v>
      </c>
      <c r="S1059" s="10">
        <v>3.1069999999999998</v>
      </c>
      <c r="T1059" s="10">
        <v>4.8366999999999996</v>
      </c>
      <c r="U1059" s="10">
        <v>6.8391999999999999</v>
      </c>
      <c r="AU1059" s="3"/>
      <c r="AV1059" s="3"/>
      <c r="AW1059" s="3"/>
      <c r="AX1059" s="3"/>
    </row>
    <row r="1060" spans="3:50" x14ac:dyDescent="0.2">
      <c r="C1060" s="18">
        <f t="shared" si="33"/>
        <v>1056</v>
      </c>
      <c r="D1060" t="e">
        <f t="shared" ca="1" si="32"/>
        <v>#NAME?</v>
      </c>
      <c r="I1060">
        <v>1056</v>
      </c>
      <c r="J1060">
        <v>2.4936986301369863</v>
      </c>
      <c r="K1060" s="10">
        <v>1.9253199999999999</v>
      </c>
      <c r="L1060" s="10">
        <v>3.2011599999999998</v>
      </c>
      <c r="M1060" s="10">
        <v>4.2263200000000003</v>
      </c>
      <c r="N1060" s="10">
        <v>3.1275200000000001</v>
      </c>
      <c r="O1060" s="10">
        <v>2.3704800000000001</v>
      </c>
      <c r="P1060" s="10">
        <v>3.6812800000000001</v>
      </c>
      <c r="Q1060" s="10">
        <v>5.3517999999999999</v>
      </c>
      <c r="R1060" s="10">
        <v>3.5539999999999998</v>
      </c>
      <c r="S1060" s="10">
        <v>3.113</v>
      </c>
      <c r="T1060" s="10">
        <v>4.8472400000000002</v>
      </c>
      <c r="U1060" s="10">
        <v>6.8540399999999995</v>
      </c>
      <c r="AU1060" s="3"/>
      <c r="AV1060" s="3"/>
      <c r="AW1060" s="3"/>
      <c r="AX1060" s="3"/>
    </row>
    <row r="1061" spans="3:50" x14ac:dyDescent="0.2">
      <c r="C1061" s="18">
        <f t="shared" si="33"/>
        <v>1057</v>
      </c>
      <c r="D1061" t="e">
        <f t="shared" ca="1" si="32"/>
        <v>#NAME?</v>
      </c>
      <c r="I1061">
        <v>1057</v>
      </c>
      <c r="J1061">
        <v>2.4993424657534247</v>
      </c>
      <c r="K1061" s="10">
        <v>1.9290400000000001</v>
      </c>
      <c r="L1061" s="10">
        <v>3.2090199999999998</v>
      </c>
      <c r="M1061" s="10">
        <v>4.2370400000000004</v>
      </c>
      <c r="N1061" s="10">
        <v>3.13544</v>
      </c>
      <c r="O1061" s="10">
        <v>2.3750599999999999</v>
      </c>
      <c r="P1061" s="10">
        <v>3.6916600000000002</v>
      </c>
      <c r="Q1061" s="10">
        <v>5.3640999999999996</v>
      </c>
      <c r="R1061" s="10">
        <v>3.5630000000000002</v>
      </c>
      <c r="S1061" s="10">
        <v>3.1189999999999998</v>
      </c>
      <c r="T1061" s="10">
        <v>4.85778</v>
      </c>
      <c r="U1061" s="10">
        <v>6.8688799999999999</v>
      </c>
      <c r="AU1061" s="3"/>
      <c r="AV1061" s="3"/>
      <c r="AW1061" s="3"/>
      <c r="AX1061" s="3"/>
    </row>
    <row r="1062" spans="3:50" x14ac:dyDescent="0.2">
      <c r="C1062" s="18">
        <f t="shared" si="33"/>
        <v>1058</v>
      </c>
      <c r="D1062" t="e">
        <f t="shared" ca="1" si="32"/>
        <v>#NAME?</v>
      </c>
      <c r="I1062">
        <v>1058</v>
      </c>
      <c r="J1062">
        <v>2.504986301369863</v>
      </c>
      <c r="K1062" s="10">
        <v>1.93276</v>
      </c>
      <c r="L1062" s="10">
        <v>3.2168799999999997</v>
      </c>
      <c r="M1062" s="10">
        <v>4.2477600000000004</v>
      </c>
      <c r="N1062" s="10">
        <v>3.1433599999999999</v>
      </c>
      <c r="O1062" s="10">
        <v>2.3796400000000002</v>
      </c>
      <c r="P1062" s="10">
        <v>3.7020400000000002</v>
      </c>
      <c r="Q1062" s="10">
        <v>5.3763999999999994</v>
      </c>
      <c r="R1062" s="10">
        <v>3.5720000000000001</v>
      </c>
      <c r="S1062" s="10">
        <v>3.125</v>
      </c>
      <c r="T1062" s="10">
        <v>4.8683199999999998</v>
      </c>
      <c r="U1062" s="10">
        <v>6.8837199999999994</v>
      </c>
      <c r="AU1062" s="3"/>
      <c r="AV1062" s="3"/>
      <c r="AW1062" s="3"/>
      <c r="AX1062" s="3"/>
    </row>
    <row r="1063" spans="3:50" x14ac:dyDescent="0.2">
      <c r="C1063" s="18">
        <f t="shared" si="33"/>
        <v>1059</v>
      </c>
      <c r="D1063" t="e">
        <f t="shared" ca="1" si="32"/>
        <v>#NAME?</v>
      </c>
      <c r="I1063">
        <v>1059</v>
      </c>
      <c r="J1063">
        <v>2.5106301369863013</v>
      </c>
      <c r="K1063" s="10">
        <v>1.93648</v>
      </c>
      <c r="L1063" s="10">
        <v>3.2247400000000002</v>
      </c>
      <c r="M1063" s="10">
        <v>4.2584799999999996</v>
      </c>
      <c r="N1063" s="10">
        <v>3.1512799999999999</v>
      </c>
      <c r="O1063" s="10">
        <v>2.38422</v>
      </c>
      <c r="P1063" s="10">
        <v>3.7124200000000003</v>
      </c>
      <c r="Q1063" s="10">
        <v>5.3887</v>
      </c>
      <c r="R1063" s="10">
        <v>3.581</v>
      </c>
      <c r="S1063" s="10">
        <v>3.1309999999999998</v>
      </c>
      <c r="T1063" s="10">
        <v>4.8788599999999995</v>
      </c>
      <c r="U1063" s="10">
        <v>6.8985599999999998</v>
      </c>
      <c r="AU1063" s="3"/>
      <c r="AV1063" s="3"/>
      <c r="AW1063" s="3"/>
      <c r="AX1063" s="3"/>
    </row>
    <row r="1064" spans="3:50" x14ac:dyDescent="0.2">
      <c r="C1064" s="18">
        <f t="shared" si="33"/>
        <v>1060</v>
      </c>
      <c r="D1064" t="e">
        <f t="shared" ca="1" si="32"/>
        <v>#NAME?</v>
      </c>
      <c r="I1064">
        <v>1060</v>
      </c>
      <c r="J1064">
        <v>2.5162739726027397</v>
      </c>
      <c r="K1064" s="10">
        <v>1.9401999999999999</v>
      </c>
      <c r="L1064" s="10">
        <v>3.2326000000000001</v>
      </c>
      <c r="M1064" s="10">
        <v>4.2691999999999997</v>
      </c>
      <c r="N1064" s="10">
        <v>3.1592000000000002</v>
      </c>
      <c r="O1064" s="10">
        <v>2.3887999999999998</v>
      </c>
      <c r="P1064" s="10">
        <v>3.7228000000000003</v>
      </c>
      <c r="Q1064" s="10">
        <v>5.4009999999999998</v>
      </c>
      <c r="R1064" s="10">
        <v>3.59</v>
      </c>
      <c r="S1064" s="10">
        <v>3.137</v>
      </c>
      <c r="T1064" s="10">
        <v>4.8894000000000002</v>
      </c>
      <c r="U1064" s="10">
        <v>6.9133999999999993</v>
      </c>
      <c r="AU1064" s="3"/>
      <c r="AV1064" s="3"/>
      <c r="AW1064" s="3"/>
      <c r="AX1064" s="3"/>
    </row>
    <row r="1065" spans="3:50" x14ac:dyDescent="0.2">
      <c r="C1065" s="18">
        <f t="shared" si="33"/>
        <v>1061</v>
      </c>
      <c r="D1065" t="e">
        <f t="shared" ca="1" si="32"/>
        <v>#NAME?</v>
      </c>
      <c r="I1065">
        <v>1061</v>
      </c>
      <c r="J1065">
        <v>2.521917808219178</v>
      </c>
      <c r="K1065" s="10">
        <v>1.9439200000000001</v>
      </c>
      <c r="L1065" s="10">
        <v>3.2404600000000001</v>
      </c>
      <c r="M1065" s="10">
        <v>4.2799199999999997</v>
      </c>
      <c r="N1065" s="10">
        <v>3.1671200000000002</v>
      </c>
      <c r="O1065" s="10">
        <v>2.3933800000000001</v>
      </c>
      <c r="P1065" s="10">
        <v>3.7331799999999999</v>
      </c>
      <c r="Q1065" s="10">
        <v>5.4132999999999996</v>
      </c>
      <c r="R1065" s="10">
        <v>3.5990000000000002</v>
      </c>
      <c r="S1065" s="10">
        <v>3.1429999999999998</v>
      </c>
      <c r="T1065" s="10">
        <v>4.89994</v>
      </c>
      <c r="U1065" s="10">
        <v>6.9282399999999997</v>
      </c>
      <c r="AU1065" s="3"/>
      <c r="AV1065" s="3"/>
      <c r="AW1065" s="3"/>
      <c r="AX1065" s="3"/>
    </row>
    <row r="1066" spans="3:50" x14ac:dyDescent="0.2">
      <c r="C1066" s="18">
        <f t="shared" si="33"/>
        <v>1062</v>
      </c>
      <c r="D1066" t="e">
        <f t="shared" ca="1" si="32"/>
        <v>#NAME?</v>
      </c>
      <c r="I1066">
        <v>1062</v>
      </c>
      <c r="J1066">
        <v>2.5275616438356163</v>
      </c>
      <c r="K1066" s="10">
        <v>1.94764</v>
      </c>
      <c r="L1066" s="10">
        <v>3.2483200000000001</v>
      </c>
      <c r="M1066" s="10">
        <v>4.2906399999999998</v>
      </c>
      <c r="N1066" s="10">
        <v>3.1750400000000001</v>
      </c>
      <c r="O1066" s="10">
        <v>2.3979599999999999</v>
      </c>
      <c r="P1066" s="10">
        <v>3.74356</v>
      </c>
      <c r="Q1066" s="10">
        <v>5.4255999999999993</v>
      </c>
      <c r="R1066" s="10">
        <v>3.6080000000000001</v>
      </c>
      <c r="S1066" s="10">
        <v>3.149</v>
      </c>
      <c r="T1066" s="10">
        <v>4.9104799999999997</v>
      </c>
      <c r="U1066" s="10">
        <v>6.9430799999999993</v>
      </c>
      <c r="AU1066" s="3"/>
      <c r="AV1066" s="3"/>
      <c r="AW1066" s="3"/>
      <c r="AX1066" s="3"/>
    </row>
    <row r="1067" spans="3:50" x14ac:dyDescent="0.2">
      <c r="C1067" s="18">
        <f t="shared" si="33"/>
        <v>1063</v>
      </c>
      <c r="D1067" t="e">
        <f t="shared" ca="1" si="32"/>
        <v>#NAME?</v>
      </c>
      <c r="I1067">
        <v>1063</v>
      </c>
      <c r="J1067">
        <v>2.5332054794520547</v>
      </c>
      <c r="K1067" s="10">
        <v>1.95136</v>
      </c>
      <c r="L1067" s="10">
        <v>3.2561800000000001</v>
      </c>
      <c r="M1067" s="10">
        <v>4.3013599999999999</v>
      </c>
      <c r="N1067" s="10">
        <v>3.18296</v>
      </c>
      <c r="O1067" s="10">
        <v>2.4025400000000001</v>
      </c>
      <c r="P1067" s="10">
        <v>3.7539400000000001</v>
      </c>
      <c r="Q1067" s="10">
        <v>5.4379</v>
      </c>
      <c r="R1067" s="10">
        <v>3.617</v>
      </c>
      <c r="S1067" s="10">
        <v>3.1549999999999998</v>
      </c>
      <c r="T1067" s="10">
        <v>4.9210199999999995</v>
      </c>
      <c r="U1067" s="10">
        <v>6.9579199999999997</v>
      </c>
      <c r="AU1067" s="3"/>
      <c r="AV1067" s="3"/>
      <c r="AW1067" s="3"/>
      <c r="AX1067" s="3"/>
    </row>
    <row r="1068" spans="3:50" x14ac:dyDescent="0.2">
      <c r="C1068" s="18">
        <f t="shared" si="33"/>
        <v>1064</v>
      </c>
      <c r="D1068" t="e">
        <f t="shared" ca="1" si="32"/>
        <v>#NAME?</v>
      </c>
      <c r="I1068">
        <v>1064</v>
      </c>
      <c r="J1068">
        <v>2.5388493150684934</v>
      </c>
      <c r="K1068" s="10">
        <v>1.9550799999999999</v>
      </c>
      <c r="L1068" s="10">
        <v>3.2640400000000001</v>
      </c>
      <c r="M1068" s="10">
        <v>4.3120799999999999</v>
      </c>
      <c r="N1068" s="10">
        <v>3.1908799999999999</v>
      </c>
      <c r="O1068" s="10">
        <v>2.4071199999999999</v>
      </c>
      <c r="P1068" s="10">
        <v>3.7643200000000001</v>
      </c>
      <c r="Q1068" s="10">
        <v>5.4501999999999997</v>
      </c>
      <c r="R1068" s="10">
        <v>3.6259999999999999</v>
      </c>
      <c r="S1068" s="10">
        <v>3.161</v>
      </c>
      <c r="T1068" s="10">
        <v>4.9315600000000002</v>
      </c>
      <c r="U1068" s="10">
        <v>6.9727600000000001</v>
      </c>
      <c r="AU1068" s="3"/>
      <c r="AV1068" s="3"/>
      <c r="AW1068" s="3"/>
      <c r="AX1068" s="3"/>
    </row>
    <row r="1069" spans="3:50" x14ac:dyDescent="0.2">
      <c r="C1069" s="18">
        <f t="shared" si="33"/>
        <v>1065</v>
      </c>
      <c r="D1069" t="e">
        <f t="shared" ca="1" si="32"/>
        <v>#NAME?</v>
      </c>
      <c r="I1069">
        <v>1065</v>
      </c>
      <c r="J1069">
        <v>2.5444931506849318</v>
      </c>
      <c r="K1069" s="10">
        <v>1.9588000000000001</v>
      </c>
      <c r="L1069" s="10">
        <v>3.2719</v>
      </c>
      <c r="M1069" s="10">
        <v>4.3228</v>
      </c>
      <c r="N1069" s="10">
        <v>3.1987999999999999</v>
      </c>
      <c r="O1069" s="10">
        <v>2.4117000000000002</v>
      </c>
      <c r="P1069" s="10">
        <v>3.7747000000000002</v>
      </c>
      <c r="Q1069" s="10">
        <v>5.4624999999999995</v>
      </c>
      <c r="R1069" s="10">
        <v>3.6350000000000002</v>
      </c>
      <c r="S1069" s="10">
        <v>3.1669999999999998</v>
      </c>
      <c r="T1069" s="10">
        <v>4.9420999999999999</v>
      </c>
      <c r="U1069" s="10">
        <v>6.9875999999999996</v>
      </c>
      <c r="AU1069" s="3"/>
      <c r="AV1069" s="3"/>
      <c r="AW1069" s="3"/>
      <c r="AX1069" s="3"/>
    </row>
    <row r="1070" spans="3:50" x14ac:dyDescent="0.2">
      <c r="C1070" s="18">
        <f t="shared" si="33"/>
        <v>1066</v>
      </c>
      <c r="D1070" t="e">
        <f t="shared" ca="1" si="32"/>
        <v>#NAME?</v>
      </c>
      <c r="I1070">
        <v>1066</v>
      </c>
      <c r="J1070">
        <v>2.5501369863013701</v>
      </c>
      <c r="K1070" s="10">
        <v>1.96252</v>
      </c>
      <c r="L1070" s="10">
        <v>3.27976</v>
      </c>
      <c r="M1070" s="10">
        <v>4.33352</v>
      </c>
      <c r="N1070" s="10">
        <v>3.2067200000000002</v>
      </c>
      <c r="O1070" s="10">
        <v>2.41628</v>
      </c>
      <c r="P1070" s="10">
        <v>3.7850800000000002</v>
      </c>
      <c r="Q1070" s="10">
        <v>5.4747999999999992</v>
      </c>
      <c r="R1070" s="10">
        <v>3.6440000000000001</v>
      </c>
      <c r="S1070" s="10">
        <v>3.173</v>
      </c>
      <c r="T1070" s="10">
        <v>4.9526399999999997</v>
      </c>
      <c r="U1070" s="10">
        <v>7.00244</v>
      </c>
      <c r="AU1070" s="3"/>
      <c r="AV1070" s="3"/>
      <c r="AW1070" s="3"/>
      <c r="AX1070" s="3"/>
    </row>
    <row r="1071" spans="3:50" x14ac:dyDescent="0.2">
      <c r="C1071" s="18">
        <f t="shared" si="33"/>
        <v>1067</v>
      </c>
      <c r="D1071" t="e">
        <f t="shared" ca="1" si="32"/>
        <v>#NAME?</v>
      </c>
      <c r="I1071">
        <v>1067</v>
      </c>
      <c r="J1071">
        <v>2.5557808219178084</v>
      </c>
      <c r="K1071" s="10">
        <v>1.96624</v>
      </c>
      <c r="L1071" s="10">
        <v>3.28762</v>
      </c>
      <c r="M1071" s="10">
        <v>4.3442400000000001</v>
      </c>
      <c r="N1071" s="10">
        <v>3.2146400000000002</v>
      </c>
      <c r="O1071" s="10">
        <v>2.4208599999999998</v>
      </c>
      <c r="P1071" s="10">
        <v>3.7954600000000003</v>
      </c>
      <c r="Q1071" s="10">
        <v>5.4870999999999999</v>
      </c>
      <c r="R1071" s="10">
        <v>3.653</v>
      </c>
      <c r="S1071" s="10">
        <v>3.1789999999999998</v>
      </c>
      <c r="T1071" s="10">
        <v>4.9631799999999995</v>
      </c>
      <c r="U1071" s="10">
        <v>7.0172799999999995</v>
      </c>
      <c r="AU1071" s="3"/>
      <c r="AV1071" s="3"/>
      <c r="AW1071" s="3"/>
      <c r="AX1071" s="3"/>
    </row>
    <row r="1072" spans="3:50" x14ac:dyDescent="0.2">
      <c r="C1072" s="18">
        <f t="shared" si="33"/>
        <v>1068</v>
      </c>
      <c r="D1072" t="e">
        <f t="shared" ca="1" si="32"/>
        <v>#NAME?</v>
      </c>
      <c r="I1072">
        <v>1068</v>
      </c>
      <c r="J1072">
        <v>2.5614246575342468</v>
      </c>
      <c r="K1072" s="10">
        <v>1.9699599999999999</v>
      </c>
      <c r="L1072" s="10">
        <v>3.29548</v>
      </c>
      <c r="M1072" s="10">
        <v>4.3549600000000002</v>
      </c>
      <c r="N1072" s="10">
        <v>3.2225600000000001</v>
      </c>
      <c r="O1072" s="10">
        <v>2.42544</v>
      </c>
      <c r="P1072" s="10">
        <v>3.8058399999999999</v>
      </c>
      <c r="Q1072" s="10">
        <v>5.4993999999999996</v>
      </c>
      <c r="R1072" s="10">
        <v>3.6619999999999999</v>
      </c>
      <c r="S1072" s="10">
        <v>3.1850000000000001</v>
      </c>
      <c r="T1072" s="10">
        <v>4.9737200000000001</v>
      </c>
      <c r="U1072" s="10">
        <v>7.0321199999999999</v>
      </c>
      <c r="AU1072" s="3"/>
      <c r="AV1072" s="3"/>
      <c r="AW1072" s="3"/>
      <c r="AX1072" s="3"/>
    </row>
    <row r="1073" spans="3:50" x14ac:dyDescent="0.2">
      <c r="C1073" s="18">
        <f t="shared" si="33"/>
        <v>1069</v>
      </c>
      <c r="D1073" t="e">
        <f t="shared" ca="1" si="32"/>
        <v>#NAME?</v>
      </c>
      <c r="I1073">
        <v>1069</v>
      </c>
      <c r="J1073">
        <v>2.5670684931506851</v>
      </c>
      <c r="K1073" s="10">
        <v>1.9736800000000001</v>
      </c>
      <c r="L1073" s="10">
        <v>3.3033399999999999</v>
      </c>
      <c r="M1073" s="10">
        <v>4.3656800000000002</v>
      </c>
      <c r="N1073" s="10">
        <v>3.23048</v>
      </c>
      <c r="O1073" s="10">
        <v>2.4300199999999998</v>
      </c>
      <c r="P1073" s="10">
        <v>3.8162199999999999</v>
      </c>
      <c r="Q1073" s="10">
        <v>5.5116999999999994</v>
      </c>
      <c r="R1073" s="10">
        <v>3.6710000000000003</v>
      </c>
      <c r="S1073" s="10">
        <v>3.1909999999999998</v>
      </c>
      <c r="T1073" s="10">
        <v>4.9842599999999999</v>
      </c>
      <c r="U1073" s="10">
        <v>7.0469599999999994</v>
      </c>
      <c r="AU1073" s="3"/>
      <c r="AV1073" s="3"/>
      <c r="AW1073" s="3"/>
      <c r="AX1073" s="3"/>
    </row>
    <row r="1074" spans="3:50" x14ac:dyDescent="0.2">
      <c r="C1074" s="18">
        <f t="shared" si="33"/>
        <v>1070</v>
      </c>
      <c r="D1074" t="e">
        <f t="shared" ca="1" si="32"/>
        <v>#NAME?</v>
      </c>
      <c r="I1074">
        <v>1070</v>
      </c>
      <c r="J1074">
        <v>2.5727123287671234</v>
      </c>
      <c r="K1074" s="10">
        <v>1.9774</v>
      </c>
      <c r="L1074" s="10">
        <v>3.3111999999999999</v>
      </c>
      <c r="M1074" s="10">
        <v>4.3764000000000003</v>
      </c>
      <c r="N1074" s="10">
        <v>3.2383999999999999</v>
      </c>
      <c r="O1074" s="10">
        <v>2.4346000000000001</v>
      </c>
      <c r="P1074" s="10">
        <v>3.8266</v>
      </c>
      <c r="Q1074" s="10">
        <v>5.524</v>
      </c>
      <c r="R1074" s="10">
        <v>3.68</v>
      </c>
      <c r="S1074" s="10">
        <v>3.1970000000000001</v>
      </c>
      <c r="T1074" s="10">
        <v>4.9947999999999997</v>
      </c>
      <c r="U1074" s="10">
        <v>7.0617999999999999</v>
      </c>
      <c r="AU1074" s="3"/>
      <c r="AV1074" s="3"/>
      <c r="AW1074" s="3"/>
      <c r="AX1074" s="3"/>
    </row>
    <row r="1075" spans="3:50" x14ac:dyDescent="0.2">
      <c r="C1075" s="18">
        <f t="shared" si="33"/>
        <v>1071</v>
      </c>
      <c r="D1075" t="e">
        <f t="shared" ca="1" si="32"/>
        <v>#NAME?</v>
      </c>
      <c r="I1075">
        <v>1071</v>
      </c>
      <c r="J1075">
        <v>2.5783561643835617</v>
      </c>
      <c r="K1075" s="10">
        <v>1.98112</v>
      </c>
      <c r="L1075" s="10">
        <v>3.3190599999999999</v>
      </c>
      <c r="M1075" s="10">
        <v>4.3871200000000004</v>
      </c>
      <c r="N1075" s="10">
        <v>3.2463199999999999</v>
      </c>
      <c r="O1075" s="10">
        <v>2.4391799999999999</v>
      </c>
      <c r="P1075" s="10">
        <v>3.8369800000000001</v>
      </c>
      <c r="Q1075" s="10">
        <v>5.5362999999999998</v>
      </c>
      <c r="R1075" s="10">
        <v>3.6890000000000001</v>
      </c>
      <c r="S1075" s="10">
        <v>3.2029999999999998</v>
      </c>
      <c r="T1075" s="10">
        <v>5.0053399999999995</v>
      </c>
      <c r="U1075" s="10">
        <v>7.0766399999999994</v>
      </c>
      <c r="AU1075" s="3"/>
      <c r="AV1075" s="3"/>
      <c r="AW1075" s="3"/>
      <c r="AX1075" s="3"/>
    </row>
    <row r="1076" spans="3:50" x14ac:dyDescent="0.2">
      <c r="C1076" s="18">
        <f t="shared" si="33"/>
        <v>1072</v>
      </c>
      <c r="D1076" t="e">
        <f t="shared" ca="1" si="32"/>
        <v>#NAME?</v>
      </c>
      <c r="I1076">
        <v>1072</v>
      </c>
      <c r="J1076">
        <v>2.5840000000000001</v>
      </c>
      <c r="K1076" s="10">
        <v>1.9848399999999999</v>
      </c>
      <c r="L1076" s="10">
        <v>3.3269199999999999</v>
      </c>
      <c r="M1076" s="10">
        <v>4.3978400000000004</v>
      </c>
      <c r="N1076" s="10">
        <v>3.2542400000000002</v>
      </c>
      <c r="O1076" s="10">
        <v>2.4437600000000002</v>
      </c>
      <c r="P1076" s="10">
        <v>3.8473600000000001</v>
      </c>
      <c r="Q1076" s="10">
        <v>5.5485999999999995</v>
      </c>
      <c r="R1076" s="10">
        <v>3.698</v>
      </c>
      <c r="S1076" s="10">
        <v>3.2090000000000001</v>
      </c>
      <c r="T1076" s="10">
        <v>5.0158800000000001</v>
      </c>
      <c r="U1076" s="10">
        <v>7.0914799999999998</v>
      </c>
      <c r="AU1076" s="3"/>
      <c r="AV1076" s="3"/>
      <c r="AW1076" s="3"/>
      <c r="AX1076" s="3"/>
    </row>
    <row r="1077" spans="3:50" x14ac:dyDescent="0.2">
      <c r="C1077" s="18">
        <f t="shared" si="33"/>
        <v>1073</v>
      </c>
      <c r="D1077" t="e">
        <f t="shared" ca="1" si="32"/>
        <v>#NAME?</v>
      </c>
      <c r="I1077">
        <v>1073</v>
      </c>
      <c r="J1077">
        <v>2.5917500000000002</v>
      </c>
      <c r="K1077" s="10">
        <v>1.9885600000000001</v>
      </c>
      <c r="L1077" s="10">
        <v>3.3347799999999999</v>
      </c>
      <c r="M1077" s="10">
        <v>4.4085600000000005</v>
      </c>
      <c r="N1077" s="10">
        <v>3.2621600000000002</v>
      </c>
      <c r="O1077" s="10">
        <v>2.44834</v>
      </c>
      <c r="P1077" s="10">
        <v>3.8577400000000002</v>
      </c>
      <c r="Q1077" s="10">
        <v>5.5608999999999993</v>
      </c>
      <c r="R1077" s="10">
        <v>3.7070000000000003</v>
      </c>
      <c r="S1077" s="10">
        <v>3.2149999999999999</v>
      </c>
      <c r="T1077" s="10">
        <v>5.0264199999999999</v>
      </c>
      <c r="U1077" s="10">
        <v>7.1063199999999993</v>
      </c>
      <c r="AU1077" s="3"/>
      <c r="AV1077" s="3"/>
      <c r="AW1077" s="3"/>
      <c r="AX1077" s="3"/>
    </row>
    <row r="1078" spans="3:50" x14ac:dyDescent="0.2">
      <c r="C1078" s="18">
        <f t="shared" si="33"/>
        <v>1074</v>
      </c>
      <c r="D1078" t="e">
        <f t="shared" ca="1" si="32"/>
        <v>#NAME?</v>
      </c>
      <c r="I1078">
        <v>1074</v>
      </c>
      <c r="J1078">
        <v>2.5994999999999999</v>
      </c>
      <c r="K1078" s="10">
        <v>1.9922800000000001</v>
      </c>
      <c r="L1078" s="10">
        <v>3.3426399999999998</v>
      </c>
      <c r="M1078" s="10">
        <v>4.4192800000000005</v>
      </c>
      <c r="N1078" s="10">
        <v>3.2700800000000001</v>
      </c>
      <c r="O1078" s="10">
        <v>2.4529200000000002</v>
      </c>
      <c r="P1078" s="10">
        <v>3.8681200000000002</v>
      </c>
      <c r="Q1078" s="10">
        <v>5.5731999999999999</v>
      </c>
      <c r="R1078" s="10">
        <v>3.7160000000000002</v>
      </c>
      <c r="S1078" s="10">
        <v>3.2210000000000001</v>
      </c>
      <c r="T1078" s="10">
        <v>5.0369599999999997</v>
      </c>
      <c r="U1078" s="10">
        <v>7.1211599999999997</v>
      </c>
      <c r="AU1078" s="3"/>
      <c r="AV1078" s="3"/>
      <c r="AW1078" s="3"/>
      <c r="AX1078" s="3"/>
    </row>
    <row r="1079" spans="3:50" x14ac:dyDescent="0.2">
      <c r="C1079" s="18">
        <f t="shared" si="33"/>
        <v>1075</v>
      </c>
      <c r="D1079" t="e">
        <f t="shared" ca="1" si="32"/>
        <v>#NAME?</v>
      </c>
      <c r="I1079">
        <v>1075</v>
      </c>
      <c r="J1079">
        <v>2.6072500000000001</v>
      </c>
      <c r="K1079" s="10">
        <v>1.996</v>
      </c>
      <c r="L1079" s="10">
        <v>3.3505000000000003</v>
      </c>
      <c r="M1079" s="10">
        <v>4.43</v>
      </c>
      <c r="N1079" s="10">
        <v>3.278</v>
      </c>
      <c r="O1079" s="10">
        <v>2.4575</v>
      </c>
      <c r="P1079" s="10">
        <v>3.8784999999999998</v>
      </c>
      <c r="Q1079" s="10">
        <v>5.5854999999999997</v>
      </c>
      <c r="R1079" s="10">
        <v>3.7250000000000001</v>
      </c>
      <c r="S1079" s="10">
        <v>3.2269999999999999</v>
      </c>
      <c r="T1079" s="10">
        <v>5.0474999999999994</v>
      </c>
      <c r="U1079" s="10">
        <v>7.1359999999999992</v>
      </c>
      <c r="AU1079" s="3"/>
      <c r="AV1079" s="3"/>
      <c r="AW1079" s="3"/>
      <c r="AX1079" s="3"/>
    </row>
    <row r="1080" spans="3:50" x14ac:dyDescent="0.2">
      <c r="C1080" s="18">
        <f t="shared" si="33"/>
        <v>1076</v>
      </c>
      <c r="D1080" t="e">
        <f t="shared" ca="1" si="32"/>
        <v>#NAME?</v>
      </c>
      <c r="I1080">
        <v>1076</v>
      </c>
      <c r="J1080">
        <v>2.6150000000000002</v>
      </c>
      <c r="K1080" s="10">
        <v>1.9997199999999999</v>
      </c>
      <c r="L1080" s="10">
        <v>3.3583600000000002</v>
      </c>
      <c r="M1080" s="10">
        <v>4.4407199999999998</v>
      </c>
      <c r="N1080" s="10">
        <v>3.28592</v>
      </c>
      <c r="O1080" s="10">
        <v>2.4620799999999998</v>
      </c>
      <c r="P1080" s="10">
        <v>3.8888799999999999</v>
      </c>
      <c r="Q1080" s="10">
        <v>5.5977999999999994</v>
      </c>
      <c r="R1080" s="10">
        <v>3.734</v>
      </c>
      <c r="S1080" s="10">
        <v>3.2329999999999997</v>
      </c>
      <c r="T1080" s="10">
        <v>5.0580400000000001</v>
      </c>
      <c r="U1080" s="10">
        <v>7.1508399999999996</v>
      </c>
      <c r="AU1080" s="3"/>
      <c r="AV1080" s="3"/>
      <c r="AW1080" s="3"/>
      <c r="AX1080" s="3"/>
    </row>
    <row r="1081" spans="3:50" x14ac:dyDescent="0.2">
      <c r="C1081" s="18">
        <f t="shared" si="33"/>
        <v>1077</v>
      </c>
      <c r="D1081" t="e">
        <f t="shared" ca="1" si="32"/>
        <v>#NAME?</v>
      </c>
      <c r="I1081">
        <v>1077</v>
      </c>
      <c r="J1081">
        <v>2.6227499999999999</v>
      </c>
      <c r="K1081" s="10">
        <v>2.0034399999999999</v>
      </c>
      <c r="L1081" s="10">
        <v>3.3662200000000002</v>
      </c>
      <c r="M1081" s="10">
        <v>4.4514399999999998</v>
      </c>
      <c r="N1081" s="10">
        <v>3.2938399999999999</v>
      </c>
      <c r="O1081" s="10">
        <v>2.4666600000000001</v>
      </c>
      <c r="P1081" s="10">
        <v>3.8992599999999999</v>
      </c>
      <c r="Q1081" s="10">
        <v>5.6101000000000001</v>
      </c>
      <c r="R1081" s="10">
        <v>3.7429999999999999</v>
      </c>
      <c r="S1081" s="10">
        <v>3.2389999999999999</v>
      </c>
      <c r="T1081" s="10">
        <v>5.0685799999999999</v>
      </c>
      <c r="U1081" s="10">
        <v>7.16568</v>
      </c>
      <c r="AU1081" s="3"/>
      <c r="AV1081" s="3"/>
      <c r="AW1081" s="3"/>
      <c r="AX1081" s="3"/>
    </row>
    <row r="1082" spans="3:50" x14ac:dyDescent="0.2">
      <c r="C1082" s="18">
        <f t="shared" si="33"/>
        <v>1078</v>
      </c>
      <c r="D1082" t="e">
        <f t="shared" ca="1" si="32"/>
        <v>#NAME?</v>
      </c>
      <c r="I1082">
        <v>1078</v>
      </c>
      <c r="J1082">
        <v>2.6305000000000001</v>
      </c>
      <c r="K1082" s="10">
        <v>2.0071599999999998</v>
      </c>
      <c r="L1082" s="10">
        <v>3.3740800000000002</v>
      </c>
      <c r="M1082" s="10">
        <v>4.4621599999999999</v>
      </c>
      <c r="N1082" s="10">
        <v>3.3017599999999998</v>
      </c>
      <c r="O1082" s="10">
        <v>2.4712399999999999</v>
      </c>
      <c r="P1082" s="10">
        <v>3.90964</v>
      </c>
      <c r="Q1082" s="10">
        <v>5.6223999999999998</v>
      </c>
      <c r="R1082" s="10">
        <v>3.7520000000000002</v>
      </c>
      <c r="S1082" s="10">
        <v>3.2449999999999997</v>
      </c>
      <c r="T1082" s="10">
        <v>5.0791199999999996</v>
      </c>
      <c r="U1082" s="10">
        <v>7.1805199999999996</v>
      </c>
      <c r="AU1082" s="3"/>
      <c r="AV1082" s="3"/>
      <c r="AW1082" s="3"/>
      <c r="AX1082" s="3"/>
    </row>
    <row r="1083" spans="3:50" x14ac:dyDescent="0.2">
      <c r="C1083" s="18">
        <f t="shared" si="33"/>
        <v>1079</v>
      </c>
      <c r="D1083" t="e">
        <f t="shared" ca="1" si="32"/>
        <v>#NAME?</v>
      </c>
      <c r="I1083">
        <v>1079</v>
      </c>
      <c r="J1083">
        <v>2.6382500000000002</v>
      </c>
      <c r="K1083" s="10">
        <v>2.0108799999999998</v>
      </c>
      <c r="L1083" s="10">
        <v>3.3819400000000002</v>
      </c>
      <c r="M1083" s="10">
        <v>4.47288</v>
      </c>
      <c r="N1083" s="10">
        <v>3.3096800000000002</v>
      </c>
      <c r="O1083" s="10">
        <v>2.4758200000000001</v>
      </c>
      <c r="P1083" s="10">
        <v>3.9200200000000001</v>
      </c>
      <c r="Q1083" s="10">
        <v>5.6346999999999996</v>
      </c>
      <c r="R1083" s="10">
        <v>3.7610000000000001</v>
      </c>
      <c r="S1083" s="10">
        <v>3.2509999999999999</v>
      </c>
      <c r="T1083" s="10">
        <v>5.0896600000000003</v>
      </c>
      <c r="U1083" s="10">
        <v>7.19536</v>
      </c>
      <c r="AU1083" s="3"/>
      <c r="AV1083" s="3"/>
      <c r="AW1083" s="3"/>
      <c r="AX1083" s="3"/>
    </row>
    <row r="1084" spans="3:50" x14ac:dyDescent="0.2">
      <c r="C1084" s="18">
        <f t="shared" si="33"/>
        <v>1080</v>
      </c>
      <c r="D1084" t="e">
        <f t="shared" ca="1" si="32"/>
        <v>#NAME?</v>
      </c>
      <c r="I1084">
        <v>1080</v>
      </c>
      <c r="J1084">
        <v>2.6459999999999999</v>
      </c>
      <c r="K1084" s="10">
        <v>2.0146000000000002</v>
      </c>
      <c r="L1084" s="10">
        <v>3.3898000000000001</v>
      </c>
      <c r="M1084" s="10">
        <v>4.4836</v>
      </c>
      <c r="N1084" s="10">
        <v>3.3176000000000001</v>
      </c>
      <c r="O1084" s="10">
        <v>2.4803999999999999</v>
      </c>
      <c r="P1084" s="10">
        <v>3.9304000000000001</v>
      </c>
      <c r="Q1084" s="10">
        <v>5.6469999999999994</v>
      </c>
      <c r="R1084" s="10">
        <v>3.77</v>
      </c>
      <c r="S1084" s="10">
        <v>3.2569999999999997</v>
      </c>
      <c r="T1084" s="10">
        <v>5.1002000000000001</v>
      </c>
      <c r="U1084" s="10">
        <v>7.2101999999999995</v>
      </c>
      <c r="AU1084" s="3"/>
      <c r="AV1084" s="3"/>
      <c r="AW1084" s="3"/>
      <c r="AX1084" s="3"/>
    </row>
    <row r="1085" spans="3:50" x14ac:dyDescent="0.2">
      <c r="C1085" s="18">
        <f t="shared" si="33"/>
        <v>1081</v>
      </c>
      <c r="D1085" t="e">
        <f t="shared" ca="1" si="32"/>
        <v>#NAME?</v>
      </c>
      <c r="I1085">
        <v>1081</v>
      </c>
      <c r="J1085">
        <v>2.6537500000000001</v>
      </c>
      <c r="K1085" s="10">
        <v>2.0183200000000001</v>
      </c>
      <c r="L1085" s="10">
        <v>3.3976600000000001</v>
      </c>
      <c r="M1085" s="10">
        <v>4.4943200000000001</v>
      </c>
      <c r="N1085" s="10">
        <v>3.32552</v>
      </c>
      <c r="O1085" s="10">
        <v>2.4849800000000002</v>
      </c>
      <c r="P1085" s="10">
        <v>3.9407800000000002</v>
      </c>
      <c r="Q1085" s="10">
        <v>5.6593</v>
      </c>
      <c r="R1085" s="10">
        <v>3.7789999999999999</v>
      </c>
      <c r="S1085" s="10">
        <v>3.2629999999999999</v>
      </c>
      <c r="T1085" s="10">
        <v>5.1107399999999998</v>
      </c>
      <c r="U1085" s="10">
        <v>7.2250399999999999</v>
      </c>
      <c r="AU1085" s="3"/>
      <c r="AV1085" s="3"/>
      <c r="AW1085" s="3"/>
      <c r="AX1085" s="3"/>
    </row>
    <row r="1086" spans="3:50" x14ac:dyDescent="0.2">
      <c r="C1086" s="18">
        <f t="shared" si="33"/>
        <v>1082</v>
      </c>
      <c r="D1086" t="e">
        <f t="shared" ca="1" si="32"/>
        <v>#NAME?</v>
      </c>
      <c r="I1086">
        <v>1082</v>
      </c>
      <c r="J1086">
        <v>2.6615000000000002</v>
      </c>
      <c r="K1086" s="10">
        <v>2.0220400000000001</v>
      </c>
      <c r="L1086" s="10">
        <v>3.4055200000000001</v>
      </c>
      <c r="M1086" s="10">
        <v>4.5050400000000002</v>
      </c>
      <c r="N1086" s="10">
        <v>3.33344</v>
      </c>
      <c r="O1086" s="10">
        <v>2.48956</v>
      </c>
      <c r="P1086" s="10">
        <v>3.9511600000000002</v>
      </c>
      <c r="Q1086" s="10">
        <v>5.6715999999999998</v>
      </c>
      <c r="R1086" s="10">
        <v>3.7880000000000003</v>
      </c>
      <c r="S1086" s="10">
        <v>3.2689999999999997</v>
      </c>
      <c r="T1086" s="10">
        <v>5.1212799999999996</v>
      </c>
      <c r="U1086" s="10">
        <v>7.2398799999999994</v>
      </c>
      <c r="AU1086" s="3"/>
      <c r="AV1086" s="3"/>
      <c r="AW1086" s="3"/>
      <c r="AX1086" s="3"/>
    </row>
    <row r="1087" spans="3:50" x14ac:dyDescent="0.2">
      <c r="C1087" s="18">
        <f t="shared" si="33"/>
        <v>1083</v>
      </c>
      <c r="D1087" t="e">
        <f t="shared" ca="1" si="32"/>
        <v>#NAME?</v>
      </c>
      <c r="I1087">
        <v>1083</v>
      </c>
      <c r="J1087">
        <v>2.6692499999999999</v>
      </c>
      <c r="K1087" s="10">
        <v>2.02576</v>
      </c>
      <c r="L1087" s="10">
        <v>3.4133800000000001</v>
      </c>
      <c r="M1087" s="10">
        <v>4.5157600000000002</v>
      </c>
      <c r="N1087" s="10">
        <v>3.3413599999999999</v>
      </c>
      <c r="O1087" s="10">
        <v>2.4941400000000002</v>
      </c>
      <c r="P1087" s="10">
        <v>3.9615399999999998</v>
      </c>
      <c r="Q1087" s="10">
        <v>5.6838999999999995</v>
      </c>
      <c r="R1087" s="10">
        <v>3.7970000000000002</v>
      </c>
      <c r="S1087" s="10">
        <v>3.2749999999999999</v>
      </c>
      <c r="T1087" s="10">
        <v>5.1318200000000003</v>
      </c>
      <c r="U1087" s="10">
        <v>7.2547199999999998</v>
      </c>
      <c r="AU1087" s="3"/>
      <c r="AV1087" s="3"/>
      <c r="AW1087" s="3"/>
      <c r="AX1087" s="3"/>
    </row>
    <row r="1088" spans="3:50" x14ac:dyDescent="0.2">
      <c r="C1088" s="18">
        <f t="shared" si="33"/>
        <v>1084</v>
      </c>
      <c r="D1088" t="e">
        <f t="shared" ca="1" si="32"/>
        <v>#NAME?</v>
      </c>
      <c r="I1088">
        <v>1084</v>
      </c>
      <c r="J1088">
        <v>2.677</v>
      </c>
      <c r="K1088" s="10">
        <v>2.02948</v>
      </c>
      <c r="L1088" s="10">
        <v>3.4212400000000001</v>
      </c>
      <c r="M1088" s="10">
        <v>4.5264800000000003</v>
      </c>
      <c r="N1088" s="10">
        <v>3.3492799999999998</v>
      </c>
      <c r="O1088" s="10">
        <v>2.4987200000000001</v>
      </c>
      <c r="P1088" s="10">
        <v>3.9719199999999999</v>
      </c>
      <c r="Q1088" s="10">
        <v>5.6962000000000002</v>
      </c>
      <c r="R1088" s="10">
        <v>3.806</v>
      </c>
      <c r="S1088" s="10">
        <v>3.2809999999999997</v>
      </c>
      <c r="T1088" s="10">
        <v>5.14236</v>
      </c>
      <c r="U1088" s="10">
        <v>7.2695599999999994</v>
      </c>
      <c r="AU1088" s="3"/>
      <c r="AV1088" s="3"/>
      <c r="AW1088" s="3"/>
      <c r="AX1088" s="3"/>
    </row>
    <row r="1089" spans="3:50" x14ac:dyDescent="0.2">
      <c r="C1089" s="18">
        <f t="shared" si="33"/>
        <v>1085</v>
      </c>
      <c r="D1089" t="e">
        <f t="shared" ca="1" si="32"/>
        <v>#NAME?</v>
      </c>
      <c r="I1089">
        <v>1085</v>
      </c>
      <c r="J1089">
        <v>2.6872500000000001</v>
      </c>
      <c r="K1089" s="10">
        <v>2.0331999999999999</v>
      </c>
      <c r="L1089" s="10">
        <v>3.4291</v>
      </c>
      <c r="M1089" s="10">
        <v>4.5372000000000003</v>
      </c>
      <c r="N1089" s="10">
        <v>3.3572000000000002</v>
      </c>
      <c r="O1089" s="10">
        <v>2.5032999999999999</v>
      </c>
      <c r="P1089" s="10">
        <v>3.9823</v>
      </c>
      <c r="Q1089" s="10">
        <v>5.7084999999999999</v>
      </c>
      <c r="R1089" s="10">
        <v>3.8149999999999999</v>
      </c>
      <c r="S1089" s="10">
        <v>3.2869999999999999</v>
      </c>
      <c r="T1089" s="10">
        <v>5.1528999999999998</v>
      </c>
      <c r="U1089" s="10">
        <v>7.2843999999999998</v>
      </c>
      <c r="AU1089" s="3"/>
      <c r="AV1089" s="3"/>
      <c r="AW1089" s="3"/>
      <c r="AX1089" s="3"/>
    </row>
    <row r="1090" spans="3:50" x14ac:dyDescent="0.2">
      <c r="C1090" s="18">
        <f t="shared" si="33"/>
        <v>1086</v>
      </c>
      <c r="D1090" t="e">
        <f t="shared" ca="1" si="32"/>
        <v>#NAME?</v>
      </c>
      <c r="I1090">
        <v>1086</v>
      </c>
      <c r="J1090">
        <v>2.6974999999999998</v>
      </c>
      <c r="K1090" s="10">
        <v>2.0369199999999998</v>
      </c>
      <c r="L1090" s="10">
        <v>3.43696</v>
      </c>
      <c r="M1090" s="10">
        <v>4.5479200000000004</v>
      </c>
      <c r="N1090" s="10">
        <v>3.3651200000000001</v>
      </c>
      <c r="O1090" s="10">
        <v>2.5078800000000001</v>
      </c>
      <c r="P1090" s="10">
        <v>3.99268</v>
      </c>
      <c r="Q1090" s="10">
        <v>5.7207999999999997</v>
      </c>
      <c r="R1090" s="10">
        <v>3.8240000000000003</v>
      </c>
      <c r="S1090" s="10">
        <v>3.2929999999999997</v>
      </c>
      <c r="T1090" s="10">
        <v>5.1634399999999996</v>
      </c>
      <c r="U1090" s="10">
        <v>7.2992399999999993</v>
      </c>
      <c r="AU1090" s="3"/>
      <c r="AV1090" s="3"/>
      <c r="AW1090" s="3"/>
      <c r="AX1090" s="3"/>
    </row>
    <row r="1091" spans="3:50" x14ac:dyDescent="0.2">
      <c r="C1091" s="18">
        <f t="shared" si="33"/>
        <v>1087</v>
      </c>
      <c r="D1091" t="e">
        <f t="shared" ca="1" si="32"/>
        <v>#NAME?</v>
      </c>
      <c r="I1091">
        <v>1087</v>
      </c>
      <c r="J1091">
        <v>2.7077499999999999</v>
      </c>
      <c r="K1091" s="10">
        <v>2.0406399999999998</v>
      </c>
      <c r="L1091" s="10">
        <v>3.44482</v>
      </c>
      <c r="M1091" s="10">
        <v>4.5586400000000005</v>
      </c>
      <c r="N1091" s="10">
        <v>3.37304</v>
      </c>
      <c r="O1091" s="10">
        <v>2.5124599999999999</v>
      </c>
      <c r="P1091" s="10">
        <v>4.0030599999999996</v>
      </c>
      <c r="Q1091" s="10">
        <v>5.7330999999999994</v>
      </c>
      <c r="R1091" s="10">
        <v>3.8330000000000002</v>
      </c>
      <c r="S1091" s="10">
        <v>3.2989999999999999</v>
      </c>
      <c r="T1091" s="10">
        <v>5.1739800000000002</v>
      </c>
      <c r="U1091" s="10">
        <v>7.3140799999999997</v>
      </c>
      <c r="AU1091" s="3"/>
      <c r="AV1091" s="3"/>
      <c r="AW1091" s="3"/>
      <c r="AX1091" s="3"/>
    </row>
    <row r="1092" spans="3:50" x14ac:dyDescent="0.2">
      <c r="C1092" s="18">
        <f t="shared" si="33"/>
        <v>1088</v>
      </c>
      <c r="D1092" t="e">
        <f t="shared" ref="D1092:D1155" ca="1" si="34">smrLinInterp(C1092,Time,Rain)</f>
        <v>#NAME?</v>
      </c>
      <c r="I1092">
        <v>1088</v>
      </c>
      <c r="J1092">
        <v>2.718</v>
      </c>
      <c r="K1092" s="10">
        <v>2.0443600000000002</v>
      </c>
      <c r="L1092" s="10">
        <v>3.45268</v>
      </c>
      <c r="M1092" s="10">
        <v>4.5693600000000005</v>
      </c>
      <c r="N1092" s="10">
        <v>3.38096</v>
      </c>
      <c r="O1092" s="10">
        <v>2.5170400000000002</v>
      </c>
      <c r="P1092" s="10">
        <v>4.0134400000000001</v>
      </c>
      <c r="Q1092" s="10">
        <v>5.7454000000000001</v>
      </c>
      <c r="R1092" s="10">
        <v>3.8420000000000001</v>
      </c>
      <c r="S1092" s="10">
        <v>3.3049999999999997</v>
      </c>
      <c r="T1092" s="10">
        <v>5.18452</v>
      </c>
      <c r="U1092" s="10">
        <v>7.3289200000000001</v>
      </c>
      <c r="AU1092" s="3"/>
      <c r="AV1092" s="3"/>
      <c r="AW1092" s="3"/>
      <c r="AX1092" s="3"/>
    </row>
    <row r="1093" spans="3:50" x14ac:dyDescent="0.2">
      <c r="C1093" s="18">
        <f t="shared" si="33"/>
        <v>1089</v>
      </c>
      <c r="D1093" t="e">
        <f t="shared" ca="1" si="34"/>
        <v>#NAME?</v>
      </c>
      <c r="I1093">
        <v>1089</v>
      </c>
      <c r="J1093">
        <v>2.7269999999999999</v>
      </c>
      <c r="K1093" s="10">
        <v>2.0480800000000001</v>
      </c>
      <c r="L1093" s="10">
        <v>3.4605399999999999</v>
      </c>
      <c r="M1093" s="10">
        <v>4.5800800000000006</v>
      </c>
      <c r="N1093" s="10">
        <v>3.3888799999999999</v>
      </c>
      <c r="O1093" s="10">
        <v>2.52162</v>
      </c>
      <c r="P1093" s="10">
        <v>4.0238199999999997</v>
      </c>
      <c r="Q1093" s="10">
        <v>5.7576999999999998</v>
      </c>
      <c r="R1093" s="10">
        <v>3.851</v>
      </c>
      <c r="S1093" s="10">
        <v>3.3109999999999999</v>
      </c>
      <c r="T1093" s="10">
        <v>5.1950599999999998</v>
      </c>
      <c r="U1093" s="10">
        <v>7.3437599999999996</v>
      </c>
      <c r="AU1093" s="3"/>
      <c r="AV1093" s="3"/>
      <c r="AW1093" s="3"/>
      <c r="AX1093" s="3"/>
    </row>
    <row r="1094" spans="3:50" x14ac:dyDescent="0.2">
      <c r="C1094" s="18">
        <f t="shared" ref="C1094:C1157" si="35">1+C1093</f>
        <v>1090</v>
      </c>
      <c r="D1094" t="e">
        <f t="shared" ca="1" si="34"/>
        <v>#NAME?</v>
      </c>
      <c r="I1094">
        <v>1090</v>
      </c>
      <c r="J1094">
        <v>2.7359999999999998</v>
      </c>
      <c r="K1094" s="10">
        <v>2.0518000000000001</v>
      </c>
      <c r="L1094" s="10">
        <v>3.4683999999999999</v>
      </c>
      <c r="M1094" s="10">
        <v>4.5908000000000007</v>
      </c>
      <c r="N1094" s="10">
        <v>3.3967999999999998</v>
      </c>
      <c r="O1094" s="10">
        <v>2.5262000000000002</v>
      </c>
      <c r="P1094" s="10">
        <v>4.0342000000000002</v>
      </c>
      <c r="Q1094" s="10">
        <v>5.77</v>
      </c>
      <c r="R1094" s="10">
        <v>3.8600000000000003</v>
      </c>
      <c r="S1094" s="10">
        <v>3.3169999999999997</v>
      </c>
      <c r="T1094" s="10">
        <v>5.2055999999999996</v>
      </c>
      <c r="U1094" s="10">
        <v>7.3586</v>
      </c>
      <c r="AU1094" s="3"/>
      <c r="AV1094" s="3"/>
      <c r="AW1094" s="3"/>
      <c r="AX1094" s="3"/>
    </row>
    <row r="1095" spans="3:50" x14ac:dyDescent="0.2">
      <c r="C1095" s="18">
        <f t="shared" si="35"/>
        <v>1091</v>
      </c>
      <c r="D1095" t="e">
        <f t="shared" ca="1" si="34"/>
        <v>#NAME?</v>
      </c>
      <c r="I1095">
        <v>1091</v>
      </c>
      <c r="J1095">
        <v>2.7450000000000001</v>
      </c>
      <c r="K1095" s="10">
        <v>2.05552</v>
      </c>
      <c r="L1095" s="10">
        <v>3.4762599999999999</v>
      </c>
      <c r="M1095" s="10">
        <v>4.6015200000000007</v>
      </c>
      <c r="N1095" s="10">
        <v>3.4047200000000002</v>
      </c>
      <c r="O1095" s="10">
        <v>2.53078</v>
      </c>
      <c r="P1095" s="10">
        <v>4.0445799999999998</v>
      </c>
      <c r="Q1095" s="10">
        <v>5.7822999999999993</v>
      </c>
      <c r="R1095" s="10">
        <v>3.8690000000000002</v>
      </c>
      <c r="S1095" s="10">
        <v>3.323</v>
      </c>
      <c r="T1095" s="10">
        <v>5.2161400000000002</v>
      </c>
      <c r="U1095" s="10">
        <v>7.3734399999999996</v>
      </c>
      <c r="AU1095" s="3"/>
      <c r="AV1095" s="3"/>
      <c r="AW1095" s="3"/>
      <c r="AX1095" s="3"/>
    </row>
    <row r="1096" spans="3:50" x14ac:dyDescent="0.2">
      <c r="C1096" s="18">
        <f t="shared" si="35"/>
        <v>1092</v>
      </c>
      <c r="D1096" t="e">
        <f t="shared" ca="1" si="34"/>
        <v>#NAME?</v>
      </c>
      <c r="I1096">
        <v>1092</v>
      </c>
      <c r="J1096">
        <v>2.754</v>
      </c>
      <c r="K1096" s="10">
        <v>2.05924</v>
      </c>
      <c r="L1096" s="10">
        <v>3.4841200000000003</v>
      </c>
      <c r="M1096" s="10">
        <v>4.6122399999999999</v>
      </c>
      <c r="N1096" s="10">
        <v>3.4126400000000001</v>
      </c>
      <c r="O1096" s="10">
        <v>2.5353599999999998</v>
      </c>
      <c r="P1096" s="10">
        <v>4.0549600000000003</v>
      </c>
      <c r="Q1096" s="10">
        <v>5.7946</v>
      </c>
      <c r="R1096" s="10">
        <v>3.8780000000000001</v>
      </c>
      <c r="S1096" s="10">
        <v>3.3289999999999997</v>
      </c>
      <c r="T1096" s="10">
        <v>5.22668</v>
      </c>
      <c r="U1096" s="10">
        <v>7.38828</v>
      </c>
      <c r="AU1096" s="3"/>
      <c r="AV1096" s="3"/>
      <c r="AW1096" s="3"/>
      <c r="AX1096" s="3"/>
    </row>
    <row r="1097" spans="3:50" x14ac:dyDescent="0.2">
      <c r="C1097" s="18">
        <f t="shared" si="35"/>
        <v>1093</v>
      </c>
      <c r="D1097" t="e">
        <f t="shared" ca="1" si="34"/>
        <v>#NAME?</v>
      </c>
      <c r="I1097">
        <v>1093</v>
      </c>
      <c r="J1097">
        <v>2.7625000000000002</v>
      </c>
      <c r="K1097" s="10">
        <v>2.0629599999999999</v>
      </c>
      <c r="L1097" s="10">
        <v>3.4919800000000003</v>
      </c>
      <c r="M1097" s="10">
        <v>4.62296</v>
      </c>
      <c r="N1097" s="10">
        <v>3.42056</v>
      </c>
      <c r="O1097" s="10">
        <v>2.5399400000000001</v>
      </c>
      <c r="P1097" s="10">
        <v>4.06534</v>
      </c>
      <c r="Q1097" s="10">
        <v>5.8068999999999997</v>
      </c>
      <c r="R1097" s="10">
        <v>3.887</v>
      </c>
      <c r="S1097" s="10">
        <v>3.335</v>
      </c>
      <c r="T1097" s="10">
        <v>5.2372199999999998</v>
      </c>
      <c r="U1097" s="10">
        <v>7.4031199999999995</v>
      </c>
      <c r="AU1097" s="3"/>
      <c r="AV1097" s="3"/>
      <c r="AW1097" s="3"/>
      <c r="AX1097" s="3"/>
    </row>
    <row r="1098" spans="3:50" x14ac:dyDescent="0.2">
      <c r="C1098" s="18">
        <f t="shared" si="35"/>
        <v>1094</v>
      </c>
      <c r="D1098" t="e">
        <f t="shared" ca="1" si="34"/>
        <v>#NAME?</v>
      </c>
      <c r="I1098">
        <v>1094</v>
      </c>
      <c r="J1098">
        <v>2.7709999999999999</v>
      </c>
      <c r="K1098" s="10">
        <v>2.0666799999999999</v>
      </c>
      <c r="L1098" s="10">
        <v>3.4998400000000003</v>
      </c>
      <c r="M1098" s="10">
        <v>4.63368</v>
      </c>
      <c r="N1098" s="10">
        <v>3.42848</v>
      </c>
      <c r="O1098" s="10">
        <v>2.5445199999999999</v>
      </c>
      <c r="P1098" s="10">
        <v>4.0757199999999996</v>
      </c>
      <c r="Q1098" s="10">
        <v>5.8191999999999995</v>
      </c>
      <c r="R1098" s="10">
        <v>3.8960000000000004</v>
      </c>
      <c r="S1098" s="10">
        <v>3.3409999999999997</v>
      </c>
      <c r="T1098" s="10">
        <v>5.2477599999999995</v>
      </c>
      <c r="U1098" s="10">
        <v>7.4179599999999999</v>
      </c>
      <c r="AU1098" s="3"/>
      <c r="AV1098" s="3"/>
      <c r="AW1098" s="3"/>
      <c r="AX1098" s="3"/>
    </row>
    <row r="1099" spans="3:50" x14ac:dyDescent="0.2">
      <c r="C1099" s="18">
        <f t="shared" si="35"/>
        <v>1095</v>
      </c>
      <c r="D1099" t="e">
        <f t="shared" ca="1" si="34"/>
        <v>#NAME?</v>
      </c>
      <c r="I1099">
        <v>1095</v>
      </c>
      <c r="J1099">
        <v>2.7795000000000001</v>
      </c>
      <c r="K1099" s="10">
        <v>2.0703999999999998</v>
      </c>
      <c r="L1099" s="10">
        <v>3.5077000000000003</v>
      </c>
      <c r="M1099" s="10">
        <v>4.6444000000000001</v>
      </c>
      <c r="N1099" s="10">
        <v>3.4363999999999999</v>
      </c>
      <c r="O1099" s="10">
        <v>2.5491000000000001</v>
      </c>
      <c r="P1099" s="10">
        <v>4.0861000000000001</v>
      </c>
      <c r="Q1099" s="10">
        <v>5.8315000000000001</v>
      </c>
      <c r="R1099" s="10">
        <v>3.9050000000000002</v>
      </c>
      <c r="S1099" s="10">
        <v>3.347</v>
      </c>
      <c r="T1099" s="10">
        <v>5.2583000000000002</v>
      </c>
      <c r="U1099" s="10">
        <v>7.4327999999999994</v>
      </c>
      <c r="AU1099" s="3"/>
      <c r="AV1099" s="3"/>
      <c r="AW1099" s="3"/>
      <c r="AX1099" s="3"/>
    </row>
    <row r="1100" spans="3:50" x14ac:dyDescent="0.2">
      <c r="C1100" s="18">
        <f t="shared" si="35"/>
        <v>1096</v>
      </c>
      <c r="D1100" t="e">
        <f t="shared" ca="1" si="34"/>
        <v>#NAME?</v>
      </c>
      <c r="I1100">
        <v>1096</v>
      </c>
      <c r="J1100">
        <v>2.7879999999999998</v>
      </c>
      <c r="K1100" s="10">
        <v>2.0741200000000002</v>
      </c>
      <c r="L1100" s="10">
        <v>3.5155600000000002</v>
      </c>
      <c r="M1100" s="10">
        <v>4.6551200000000001</v>
      </c>
      <c r="N1100" s="10">
        <v>3.4443199999999998</v>
      </c>
      <c r="O1100" s="10">
        <v>2.5536799999999999</v>
      </c>
      <c r="P1100" s="10">
        <v>4.0964799999999997</v>
      </c>
      <c r="Q1100" s="10">
        <v>5.8437999999999999</v>
      </c>
      <c r="R1100" s="10">
        <v>3.9140000000000001</v>
      </c>
      <c r="S1100" s="10">
        <v>3.3529999999999998</v>
      </c>
      <c r="T1100" s="10">
        <v>5.26884</v>
      </c>
      <c r="U1100" s="10">
        <v>7.4476399999999998</v>
      </c>
      <c r="AU1100" s="3"/>
      <c r="AV1100" s="3"/>
      <c r="AW1100" s="3"/>
      <c r="AX1100" s="3"/>
    </row>
    <row r="1101" spans="3:50" x14ac:dyDescent="0.2">
      <c r="C1101" s="18">
        <f t="shared" si="35"/>
        <v>1097</v>
      </c>
      <c r="D1101" t="e">
        <f t="shared" ca="1" si="34"/>
        <v>#NAME?</v>
      </c>
      <c r="I1101">
        <v>1097</v>
      </c>
      <c r="J1101">
        <v>2.7965</v>
      </c>
      <c r="K1101" s="10">
        <v>2.0778400000000001</v>
      </c>
      <c r="L1101" s="10">
        <v>3.5234200000000002</v>
      </c>
      <c r="M1101" s="10">
        <v>4.6658400000000002</v>
      </c>
      <c r="N1101" s="10">
        <v>3.4522400000000002</v>
      </c>
      <c r="O1101" s="10">
        <v>2.5582600000000002</v>
      </c>
      <c r="P1101" s="10">
        <v>4.1068600000000002</v>
      </c>
      <c r="Q1101" s="10">
        <v>5.8560999999999996</v>
      </c>
      <c r="R1101" s="10">
        <v>3.923</v>
      </c>
      <c r="S1101" s="10">
        <v>3.359</v>
      </c>
      <c r="T1101" s="10">
        <v>5.2793799999999997</v>
      </c>
      <c r="U1101" s="10">
        <v>7.4624799999999993</v>
      </c>
      <c r="AU1101" s="3"/>
      <c r="AV1101" s="3"/>
      <c r="AW1101" s="3"/>
      <c r="AX1101" s="3"/>
    </row>
    <row r="1102" spans="3:50" x14ac:dyDescent="0.2">
      <c r="C1102" s="18">
        <f t="shared" si="35"/>
        <v>1098</v>
      </c>
      <c r="D1102" t="e">
        <f t="shared" ca="1" si="34"/>
        <v>#NAME?</v>
      </c>
      <c r="I1102">
        <v>1098</v>
      </c>
      <c r="J1102">
        <v>2.8049999999999997</v>
      </c>
      <c r="K1102" s="10">
        <v>2.0815600000000001</v>
      </c>
      <c r="L1102" s="10">
        <v>3.5312800000000002</v>
      </c>
      <c r="M1102" s="10">
        <v>4.6765600000000003</v>
      </c>
      <c r="N1102" s="10">
        <v>3.4601600000000001</v>
      </c>
      <c r="O1102" s="10">
        <v>2.56284</v>
      </c>
      <c r="P1102" s="10">
        <v>4.1172399999999998</v>
      </c>
      <c r="Q1102" s="10">
        <v>5.8683999999999994</v>
      </c>
      <c r="R1102" s="10">
        <v>3.9320000000000004</v>
      </c>
      <c r="S1102" s="10">
        <v>3.3649999999999998</v>
      </c>
      <c r="T1102" s="10">
        <v>5.2899199999999995</v>
      </c>
      <c r="U1102" s="10">
        <v>7.4773199999999997</v>
      </c>
      <c r="AU1102" s="3"/>
      <c r="AV1102" s="3"/>
      <c r="AW1102" s="3"/>
      <c r="AX1102" s="3"/>
    </row>
    <row r="1103" spans="3:50" x14ac:dyDescent="0.2">
      <c r="C1103" s="18">
        <f t="shared" si="35"/>
        <v>1099</v>
      </c>
      <c r="D1103" t="e">
        <f t="shared" ca="1" si="34"/>
        <v>#NAME?</v>
      </c>
      <c r="I1103">
        <v>1099</v>
      </c>
      <c r="J1103">
        <v>2.8134999999999999</v>
      </c>
      <c r="K1103" s="10">
        <v>2.08528</v>
      </c>
      <c r="L1103" s="10">
        <v>3.5391400000000002</v>
      </c>
      <c r="M1103" s="10">
        <v>4.6872800000000003</v>
      </c>
      <c r="N1103" s="10">
        <v>3.4680800000000001</v>
      </c>
      <c r="O1103" s="10">
        <v>2.5674200000000003</v>
      </c>
      <c r="P1103" s="10">
        <v>4.1276200000000003</v>
      </c>
      <c r="Q1103" s="10">
        <v>5.8807</v>
      </c>
      <c r="R1103" s="10">
        <v>3.9410000000000003</v>
      </c>
      <c r="S1103" s="10">
        <v>3.371</v>
      </c>
      <c r="T1103" s="10">
        <v>5.3004600000000002</v>
      </c>
      <c r="U1103" s="10">
        <v>7.4921599999999993</v>
      </c>
      <c r="AU1103" s="3"/>
      <c r="AV1103" s="3"/>
      <c r="AW1103" s="3"/>
      <c r="AX1103" s="3"/>
    </row>
    <row r="1104" spans="3:50" x14ac:dyDescent="0.2">
      <c r="C1104" s="18">
        <f t="shared" si="35"/>
        <v>1100</v>
      </c>
      <c r="D1104" t="e">
        <f t="shared" ca="1" si="34"/>
        <v>#NAME?</v>
      </c>
      <c r="I1104" s="10">
        <v>1100</v>
      </c>
      <c r="J1104">
        <v>2.8220000000000001</v>
      </c>
      <c r="K1104" s="10">
        <v>2.089</v>
      </c>
      <c r="L1104" s="10">
        <v>3.5470000000000002</v>
      </c>
      <c r="M1104" s="10">
        <v>4.6980000000000004</v>
      </c>
      <c r="N1104" s="10">
        <v>3.476</v>
      </c>
      <c r="O1104" s="10">
        <v>2.5720000000000001</v>
      </c>
      <c r="P1104" s="10">
        <v>4.1379999999999999</v>
      </c>
      <c r="Q1104" s="10">
        <v>5.8929999999999998</v>
      </c>
      <c r="R1104" s="10">
        <v>3.95</v>
      </c>
      <c r="S1104" s="10">
        <v>3.3769999999999998</v>
      </c>
      <c r="T1104" s="10">
        <v>5.3109999999999999</v>
      </c>
      <c r="U1104" s="10">
        <v>7.5069999999999997</v>
      </c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spans="3:50" x14ac:dyDescent="0.2">
      <c r="C1105" s="18">
        <f t="shared" si="35"/>
        <v>1101</v>
      </c>
      <c r="D1105" t="e">
        <f t="shared" ca="1" si="34"/>
        <v>#NAME?</v>
      </c>
      <c r="I1105">
        <v>1101</v>
      </c>
      <c r="J1105">
        <v>2.8304999999999998</v>
      </c>
      <c r="K1105" s="10">
        <v>2.0928</v>
      </c>
      <c r="L1105" s="10">
        <v>3.5569000000000002</v>
      </c>
      <c r="M1105" s="10">
        <v>4.7103000000000002</v>
      </c>
      <c r="N1105" s="10">
        <v>3.4830399999999999</v>
      </c>
      <c r="O1105" s="10">
        <v>2.5768</v>
      </c>
      <c r="P1105" s="10">
        <v>4.1493000000000002</v>
      </c>
      <c r="Q1105" s="10">
        <v>5.9059999999999997</v>
      </c>
      <c r="R1105" s="10">
        <v>3.9580000000000002</v>
      </c>
      <c r="S1105" s="10">
        <v>3.3832</v>
      </c>
      <c r="T1105" s="10">
        <v>5.3224999999999998</v>
      </c>
      <c r="U1105" s="10">
        <v>7.5219999999999994</v>
      </c>
      <c r="AU1105" s="3"/>
      <c r="AV1105" s="3"/>
      <c r="AW1105" s="3"/>
      <c r="AX1105" s="3"/>
    </row>
    <row r="1106" spans="3:50" x14ac:dyDescent="0.2">
      <c r="C1106" s="18">
        <f t="shared" si="35"/>
        <v>1102</v>
      </c>
      <c r="D1106" t="e">
        <f t="shared" ca="1" si="34"/>
        <v>#NAME?</v>
      </c>
      <c r="I1106">
        <v>1102</v>
      </c>
      <c r="J1106">
        <v>2.839</v>
      </c>
      <c r="K1106" s="10">
        <v>2.0966</v>
      </c>
      <c r="L1106" s="10">
        <v>3.5668000000000002</v>
      </c>
      <c r="M1106" s="10">
        <v>4.7225999999999999</v>
      </c>
      <c r="N1106" s="10">
        <v>3.4900799999999998</v>
      </c>
      <c r="O1106" s="10">
        <v>2.5815999999999999</v>
      </c>
      <c r="P1106" s="10">
        <v>4.1605999999999996</v>
      </c>
      <c r="Q1106" s="10">
        <v>5.9189999999999996</v>
      </c>
      <c r="R1106" s="10">
        <v>3.9660000000000002</v>
      </c>
      <c r="S1106" s="10">
        <v>3.3893999999999997</v>
      </c>
      <c r="T1106" s="10">
        <v>5.3339999999999996</v>
      </c>
      <c r="U1106" s="10">
        <v>7.5369999999999999</v>
      </c>
      <c r="AU1106" s="3"/>
      <c r="AV1106" s="3"/>
      <c r="AW1106" s="3"/>
      <c r="AX1106" s="3"/>
    </row>
    <row r="1107" spans="3:50" x14ac:dyDescent="0.2">
      <c r="C1107" s="18">
        <f t="shared" si="35"/>
        <v>1103</v>
      </c>
      <c r="D1107" t="e">
        <f t="shared" ca="1" si="34"/>
        <v>#NAME?</v>
      </c>
      <c r="I1107">
        <v>1103</v>
      </c>
      <c r="J1107">
        <v>2.8474999999999997</v>
      </c>
      <c r="K1107" s="10">
        <v>2.1004</v>
      </c>
      <c r="L1107" s="10">
        <v>3.5767000000000002</v>
      </c>
      <c r="M1107" s="10">
        <v>4.7349000000000006</v>
      </c>
      <c r="N1107" s="10">
        <v>3.4971200000000002</v>
      </c>
      <c r="O1107" s="10">
        <v>2.5864000000000003</v>
      </c>
      <c r="P1107" s="10">
        <v>4.1718999999999999</v>
      </c>
      <c r="Q1107" s="10">
        <v>5.9319999999999995</v>
      </c>
      <c r="R1107" s="10">
        <v>3.9740000000000002</v>
      </c>
      <c r="S1107" s="10">
        <v>3.3956</v>
      </c>
      <c r="T1107" s="10">
        <v>5.3455000000000004</v>
      </c>
      <c r="U1107" s="10">
        <v>7.5519999999999996</v>
      </c>
      <c r="AU1107" s="3"/>
      <c r="AV1107" s="3"/>
      <c r="AW1107" s="3"/>
      <c r="AX1107" s="3"/>
    </row>
    <row r="1108" spans="3:50" x14ac:dyDescent="0.2">
      <c r="C1108" s="18">
        <f t="shared" si="35"/>
        <v>1104</v>
      </c>
      <c r="D1108" t="e">
        <f t="shared" ca="1" si="34"/>
        <v>#NAME?</v>
      </c>
      <c r="I1108">
        <v>1104</v>
      </c>
      <c r="J1108">
        <v>2.8559999999999999</v>
      </c>
      <c r="K1108" s="10">
        <v>2.1042000000000001</v>
      </c>
      <c r="L1108" s="10">
        <v>3.5866000000000002</v>
      </c>
      <c r="M1108" s="10">
        <v>4.7472000000000003</v>
      </c>
      <c r="N1108" s="10">
        <v>3.5041600000000002</v>
      </c>
      <c r="O1108" s="10">
        <v>2.5912000000000002</v>
      </c>
      <c r="P1108" s="10">
        <v>4.1832000000000003</v>
      </c>
      <c r="Q1108" s="10">
        <v>5.9449999999999994</v>
      </c>
      <c r="R1108" s="10">
        <v>3.9820000000000002</v>
      </c>
      <c r="S1108" s="10">
        <v>3.4017999999999997</v>
      </c>
      <c r="T1108" s="10">
        <v>5.3570000000000002</v>
      </c>
      <c r="U1108" s="10">
        <v>7.5670000000000002</v>
      </c>
      <c r="AU1108" s="3"/>
      <c r="AV1108" s="3"/>
      <c r="AW1108" s="3"/>
      <c r="AX1108" s="3"/>
    </row>
    <row r="1109" spans="3:50" x14ac:dyDescent="0.2">
      <c r="C1109" s="18">
        <f t="shared" si="35"/>
        <v>1105</v>
      </c>
      <c r="D1109" t="e">
        <f t="shared" ca="1" si="34"/>
        <v>#NAME?</v>
      </c>
      <c r="I1109">
        <v>1105</v>
      </c>
      <c r="J1109">
        <v>2.8639999999999999</v>
      </c>
      <c r="K1109" s="10">
        <v>2.1079999999999997</v>
      </c>
      <c r="L1109" s="10">
        <v>3.5964999999999998</v>
      </c>
      <c r="M1109" s="10">
        <v>4.7595000000000001</v>
      </c>
      <c r="N1109" s="10">
        <v>3.5112000000000001</v>
      </c>
      <c r="O1109" s="10">
        <v>2.5960000000000001</v>
      </c>
      <c r="P1109" s="10">
        <v>4.1944999999999997</v>
      </c>
      <c r="Q1109" s="10">
        <v>5.9580000000000002</v>
      </c>
      <c r="R1109" s="10">
        <v>3.99</v>
      </c>
      <c r="S1109" s="10">
        <v>3.4079999999999999</v>
      </c>
      <c r="T1109" s="10">
        <v>5.3685</v>
      </c>
      <c r="U1109" s="10">
        <v>7.5819999999999999</v>
      </c>
      <c r="AU1109" s="3"/>
      <c r="AV1109" s="3"/>
      <c r="AW1109" s="3"/>
      <c r="AX1109" s="3"/>
    </row>
    <row r="1110" spans="3:50" x14ac:dyDescent="0.2">
      <c r="C1110" s="18">
        <f t="shared" si="35"/>
        <v>1106</v>
      </c>
      <c r="D1110" t="e">
        <f t="shared" ca="1" si="34"/>
        <v>#NAME?</v>
      </c>
      <c r="I1110">
        <v>1106</v>
      </c>
      <c r="J1110">
        <v>2.8719999999999999</v>
      </c>
      <c r="K1110" s="10">
        <v>2.1117999999999997</v>
      </c>
      <c r="L1110" s="10">
        <v>3.6063999999999998</v>
      </c>
      <c r="M1110" s="10">
        <v>4.7717999999999998</v>
      </c>
      <c r="N1110" s="10">
        <v>3.51824</v>
      </c>
      <c r="O1110" s="10">
        <v>2.6008</v>
      </c>
      <c r="P1110" s="10">
        <v>4.2058</v>
      </c>
      <c r="Q1110" s="10">
        <v>5.9710000000000001</v>
      </c>
      <c r="R1110" s="10">
        <v>3.9980000000000002</v>
      </c>
      <c r="S1110" s="10">
        <v>3.4142000000000001</v>
      </c>
      <c r="T1110" s="10">
        <v>5.38</v>
      </c>
      <c r="U1110" s="10">
        <v>7.5969999999999995</v>
      </c>
      <c r="AU1110" s="3"/>
      <c r="AV1110" s="3"/>
      <c r="AW1110" s="3"/>
      <c r="AX1110" s="3"/>
    </row>
    <row r="1111" spans="3:50" x14ac:dyDescent="0.2">
      <c r="C1111" s="18">
        <f t="shared" si="35"/>
        <v>1107</v>
      </c>
      <c r="D1111" t="e">
        <f t="shared" ca="1" si="34"/>
        <v>#NAME?</v>
      </c>
      <c r="I1111">
        <v>1107</v>
      </c>
      <c r="J1111">
        <v>2.88</v>
      </c>
      <c r="K1111" s="10">
        <v>2.1155999999999997</v>
      </c>
      <c r="L1111" s="10">
        <v>3.6162999999999998</v>
      </c>
      <c r="M1111" s="10">
        <v>4.7840999999999996</v>
      </c>
      <c r="N1111" s="10">
        <v>3.52528</v>
      </c>
      <c r="O1111" s="10">
        <v>2.6055999999999999</v>
      </c>
      <c r="P1111" s="10">
        <v>4.2171000000000003</v>
      </c>
      <c r="Q1111" s="10">
        <v>5.984</v>
      </c>
      <c r="R1111" s="10">
        <v>4.0060000000000002</v>
      </c>
      <c r="S1111" s="10">
        <v>3.4203999999999999</v>
      </c>
      <c r="T1111" s="10">
        <v>5.3914999999999997</v>
      </c>
      <c r="U1111" s="10">
        <v>7.6120000000000001</v>
      </c>
      <c r="AU1111" s="3"/>
      <c r="AV1111" s="3"/>
      <c r="AW1111" s="3"/>
      <c r="AX1111" s="3"/>
    </row>
    <row r="1112" spans="3:50" x14ac:dyDescent="0.2">
      <c r="C1112" s="18">
        <f t="shared" si="35"/>
        <v>1108</v>
      </c>
      <c r="D1112" t="e">
        <f t="shared" ca="1" si="34"/>
        <v>#NAME?</v>
      </c>
      <c r="I1112">
        <v>1108</v>
      </c>
      <c r="J1112">
        <v>2.8879999999999999</v>
      </c>
      <c r="K1112" s="10">
        <v>2.1193999999999997</v>
      </c>
      <c r="L1112" s="10">
        <v>3.6261999999999999</v>
      </c>
      <c r="M1112" s="10">
        <v>4.7964000000000002</v>
      </c>
      <c r="N1112" s="10">
        <v>3.5323200000000003</v>
      </c>
      <c r="O1112" s="10">
        <v>2.6104000000000003</v>
      </c>
      <c r="P1112" s="10">
        <v>4.2284000000000006</v>
      </c>
      <c r="Q1112" s="10">
        <v>5.9969999999999999</v>
      </c>
      <c r="R1112" s="10">
        <v>4.0140000000000002</v>
      </c>
      <c r="S1112" s="10">
        <v>3.4266000000000001</v>
      </c>
      <c r="T1112" s="10">
        <v>5.4030000000000005</v>
      </c>
      <c r="U1112" s="10">
        <v>7.6269999999999998</v>
      </c>
      <c r="AU1112" s="3"/>
      <c r="AV1112" s="3"/>
      <c r="AW1112" s="3"/>
      <c r="AX1112" s="3"/>
    </row>
    <row r="1113" spans="3:50" x14ac:dyDescent="0.2">
      <c r="C1113" s="18">
        <f t="shared" si="35"/>
        <v>1109</v>
      </c>
      <c r="D1113" t="e">
        <f t="shared" ca="1" si="34"/>
        <v>#NAME?</v>
      </c>
      <c r="I1113">
        <v>1109</v>
      </c>
      <c r="J1113">
        <v>2.8987499999999997</v>
      </c>
      <c r="K1113" s="10">
        <v>2.1231999999999998</v>
      </c>
      <c r="L1113" s="10">
        <v>3.6360999999999999</v>
      </c>
      <c r="M1113" s="10">
        <v>4.8087</v>
      </c>
      <c r="N1113" s="10">
        <v>3.5393600000000003</v>
      </c>
      <c r="O1113" s="10">
        <v>2.6152000000000002</v>
      </c>
      <c r="P1113" s="10">
        <v>4.2397</v>
      </c>
      <c r="Q1113" s="10">
        <v>6.01</v>
      </c>
      <c r="R1113" s="10">
        <v>4.0220000000000002</v>
      </c>
      <c r="S1113" s="10">
        <v>3.4327999999999999</v>
      </c>
      <c r="T1113" s="10">
        <v>5.4145000000000003</v>
      </c>
      <c r="U1113" s="10">
        <v>7.6420000000000003</v>
      </c>
      <c r="AU1113" s="3"/>
      <c r="AV1113" s="3"/>
      <c r="AW1113" s="3"/>
      <c r="AX1113" s="3"/>
    </row>
    <row r="1114" spans="3:50" x14ac:dyDescent="0.2">
      <c r="C1114" s="18">
        <f t="shared" si="35"/>
        <v>1110</v>
      </c>
      <c r="D1114" t="e">
        <f t="shared" ca="1" si="34"/>
        <v>#NAME?</v>
      </c>
      <c r="I1114">
        <v>1110</v>
      </c>
      <c r="J1114">
        <v>2.9095</v>
      </c>
      <c r="K1114" s="10">
        <v>2.1269999999999998</v>
      </c>
      <c r="L1114" s="10">
        <v>3.6459999999999999</v>
      </c>
      <c r="M1114" s="10">
        <v>4.8209999999999997</v>
      </c>
      <c r="N1114" s="10">
        <v>3.5464000000000002</v>
      </c>
      <c r="O1114" s="10">
        <v>2.62</v>
      </c>
      <c r="P1114" s="10">
        <v>4.2510000000000003</v>
      </c>
      <c r="Q1114" s="10">
        <v>6.0229999999999997</v>
      </c>
      <c r="R1114" s="10">
        <v>4.03</v>
      </c>
      <c r="S1114" s="10">
        <v>3.4390000000000001</v>
      </c>
      <c r="T1114" s="10">
        <v>5.4260000000000002</v>
      </c>
      <c r="U1114" s="10">
        <v>7.657</v>
      </c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spans="3:50" x14ac:dyDescent="0.2">
      <c r="C1115" s="18">
        <f t="shared" si="35"/>
        <v>1111</v>
      </c>
      <c r="D1115" t="e">
        <f t="shared" ca="1" si="34"/>
        <v>#NAME?</v>
      </c>
      <c r="I1115">
        <v>1111</v>
      </c>
      <c r="J1115">
        <v>2.9202500000000002</v>
      </c>
      <c r="K1115" s="10">
        <v>2.1311</v>
      </c>
      <c r="L1115" s="10">
        <v>3.6568000000000001</v>
      </c>
      <c r="M1115" s="10">
        <v>4.8353999999999999</v>
      </c>
      <c r="N1115" s="10">
        <v>3.5545840000000002</v>
      </c>
      <c r="O1115" s="10">
        <v>2.6257000000000001</v>
      </c>
      <c r="P1115" s="10">
        <v>4.2625999999999999</v>
      </c>
      <c r="Q1115" s="10">
        <v>6.0373999999999999</v>
      </c>
      <c r="R1115" s="10">
        <v>4.0392999999999999</v>
      </c>
      <c r="S1115" s="10">
        <v>3.4459</v>
      </c>
      <c r="T1115" s="10">
        <v>5.4394</v>
      </c>
      <c r="U1115" s="10">
        <v>7.6733000000000002</v>
      </c>
      <c r="AU1115" s="3"/>
      <c r="AV1115" s="3"/>
      <c r="AW1115" s="3"/>
      <c r="AX1115" s="3"/>
    </row>
    <row r="1116" spans="3:50" x14ac:dyDescent="0.2">
      <c r="C1116" s="18">
        <f t="shared" si="35"/>
        <v>1112</v>
      </c>
      <c r="D1116" t="e">
        <f t="shared" ca="1" si="34"/>
        <v>#NAME?</v>
      </c>
      <c r="I1116">
        <v>1112</v>
      </c>
      <c r="J1116">
        <v>2.931</v>
      </c>
      <c r="K1116" s="10">
        <v>2.1351999999999998</v>
      </c>
      <c r="L1116" s="10">
        <v>3.6675999999999997</v>
      </c>
      <c r="M1116" s="10">
        <v>4.8498000000000001</v>
      </c>
      <c r="N1116" s="10">
        <v>3.5627680000000002</v>
      </c>
      <c r="O1116" s="10">
        <v>2.6314000000000002</v>
      </c>
      <c r="P1116" s="10">
        <v>4.2742000000000004</v>
      </c>
      <c r="Q1116" s="10">
        <v>6.0518000000000001</v>
      </c>
      <c r="R1116" s="10">
        <v>4.0486000000000004</v>
      </c>
      <c r="S1116" s="10">
        <v>3.4527999999999999</v>
      </c>
      <c r="T1116" s="10">
        <v>5.4527999999999999</v>
      </c>
      <c r="U1116" s="10">
        <v>7.6896000000000004</v>
      </c>
      <c r="AU1116" s="3"/>
      <c r="AV1116" s="3"/>
      <c r="AW1116" s="3"/>
      <c r="AX1116" s="3"/>
    </row>
    <row r="1117" spans="3:50" x14ac:dyDescent="0.2">
      <c r="C1117" s="18">
        <f t="shared" si="35"/>
        <v>1113</v>
      </c>
      <c r="D1117" t="e">
        <f t="shared" ca="1" si="34"/>
        <v>#NAME?</v>
      </c>
      <c r="I1117">
        <v>1113</v>
      </c>
      <c r="J1117">
        <v>2.94075</v>
      </c>
      <c r="K1117" s="10">
        <v>2.1393</v>
      </c>
      <c r="L1117" s="10">
        <v>3.6783999999999999</v>
      </c>
      <c r="M1117" s="10">
        <v>4.8641999999999994</v>
      </c>
      <c r="N1117" s="10">
        <v>3.5709520000000001</v>
      </c>
      <c r="O1117" s="10">
        <v>2.6371000000000002</v>
      </c>
      <c r="P1117" s="10">
        <v>4.2858000000000001</v>
      </c>
      <c r="Q1117" s="10">
        <v>6.0661999999999994</v>
      </c>
      <c r="R1117" s="10">
        <v>4.0579000000000001</v>
      </c>
      <c r="S1117" s="10">
        <v>3.4597000000000002</v>
      </c>
      <c r="T1117" s="10">
        <v>5.4661999999999997</v>
      </c>
      <c r="U1117" s="10">
        <v>7.7058999999999997</v>
      </c>
      <c r="AU1117" s="3"/>
      <c r="AV1117" s="3"/>
      <c r="AW1117" s="3"/>
      <c r="AX1117" s="3"/>
    </row>
    <row r="1118" spans="3:50" x14ac:dyDescent="0.2">
      <c r="C1118" s="18">
        <f t="shared" si="35"/>
        <v>1114</v>
      </c>
      <c r="D1118" t="e">
        <f t="shared" ca="1" si="34"/>
        <v>#NAME?</v>
      </c>
      <c r="I1118">
        <v>1114</v>
      </c>
      <c r="J1118">
        <v>2.9504999999999999</v>
      </c>
      <c r="K1118" s="10">
        <v>2.1433999999999997</v>
      </c>
      <c r="L1118" s="10">
        <v>3.6892</v>
      </c>
      <c r="M1118" s="10">
        <v>4.8785999999999996</v>
      </c>
      <c r="N1118" s="10">
        <v>3.5791360000000001</v>
      </c>
      <c r="O1118" s="10">
        <v>2.6428000000000003</v>
      </c>
      <c r="P1118" s="10">
        <v>4.2974000000000006</v>
      </c>
      <c r="Q1118" s="10">
        <v>6.0805999999999996</v>
      </c>
      <c r="R1118" s="10">
        <v>4.0672000000000006</v>
      </c>
      <c r="S1118" s="10">
        <v>3.4666000000000001</v>
      </c>
      <c r="T1118" s="10">
        <v>5.4795999999999996</v>
      </c>
      <c r="U1118" s="10">
        <v>7.7222</v>
      </c>
      <c r="AU1118" s="3"/>
      <c r="AV1118" s="3"/>
      <c r="AW1118" s="3"/>
      <c r="AX1118" s="3"/>
    </row>
    <row r="1119" spans="3:50" x14ac:dyDescent="0.2">
      <c r="C1119" s="18">
        <f t="shared" si="35"/>
        <v>1115</v>
      </c>
      <c r="D1119" t="e">
        <f t="shared" ca="1" si="34"/>
        <v>#NAME?</v>
      </c>
      <c r="I1119">
        <v>1115</v>
      </c>
      <c r="J1119">
        <v>2.9602500000000003</v>
      </c>
      <c r="K1119" s="10">
        <v>2.1475</v>
      </c>
      <c r="L1119" s="10">
        <v>3.7</v>
      </c>
      <c r="M1119" s="10">
        <v>4.8929999999999998</v>
      </c>
      <c r="N1119" s="10">
        <v>3.5873200000000001</v>
      </c>
      <c r="O1119" s="10">
        <v>2.6485000000000003</v>
      </c>
      <c r="P1119" s="10">
        <v>4.3090000000000002</v>
      </c>
      <c r="Q1119" s="10">
        <v>6.0949999999999998</v>
      </c>
      <c r="R1119" s="10">
        <v>4.0765000000000002</v>
      </c>
      <c r="S1119" s="10">
        <v>3.4735</v>
      </c>
      <c r="T1119" s="10">
        <v>5.4930000000000003</v>
      </c>
      <c r="U1119" s="10">
        <v>7.7385000000000002</v>
      </c>
      <c r="AU1119" s="3"/>
      <c r="AV1119" s="3"/>
      <c r="AW1119" s="3"/>
      <c r="AX1119" s="3"/>
    </row>
    <row r="1120" spans="3:50" x14ac:dyDescent="0.2">
      <c r="C1120" s="18">
        <f t="shared" si="35"/>
        <v>1116</v>
      </c>
      <c r="D1120" t="e">
        <f t="shared" ca="1" si="34"/>
        <v>#NAME?</v>
      </c>
      <c r="I1120">
        <v>1116</v>
      </c>
      <c r="J1120">
        <v>2.97</v>
      </c>
      <c r="K1120" s="10">
        <v>2.1516000000000002</v>
      </c>
      <c r="L1120" s="10">
        <v>3.7107999999999999</v>
      </c>
      <c r="M1120" s="10">
        <v>4.9074</v>
      </c>
      <c r="N1120" s="10">
        <v>3.5955040000000005</v>
      </c>
      <c r="O1120" s="10">
        <v>2.6541999999999999</v>
      </c>
      <c r="P1120" s="10">
        <v>4.3205999999999998</v>
      </c>
      <c r="Q1120" s="10">
        <v>6.1093999999999999</v>
      </c>
      <c r="R1120" s="10">
        <v>4.0857999999999999</v>
      </c>
      <c r="S1120" s="10">
        <v>3.4803999999999999</v>
      </c>
      <c r="T1120" s="10">
        <v>5.5064000000000002</v>
      </c>
      <c r="U1120" s="10">
        <v>7.7548000000000004</v>
      </c>
      <c r="AU1120" s="3"/>
      <c r="AV1120" s="3"/>
      <c r="AW1120" s="3"/>
      <c r="AX1120" s="3"/>
    </row>
    <row r="1121" spans="3:50" x14ac:dyDescent="0.2">
      <c r="C1121" s="18">
        <f t="shared" si="35"/>
        <v>1117</v>
      </c>
      <c r="D1121" t="e">
        <f t="shared" ca="1" si="34"/>
        <v>#NAME?</v>
      </c>
      <c r="I1121">
        <v>1117</v>
      </c>
      <c r="J1121">
        <v>2.9782500000000001</v>
      </c>
      <c r="K1121" s="10">
        <v>2.1556999999999999</v>
      </c>
      <c r="L1121" s="10">
        <v>3.7216</v>
      </c>
      <c r="M1121" s="10">
        <v>4.9218000000000002</v>
      </c>
      <c r="N1121" s="10">
        <v>3.6036880000000004</v>
      </c>
      <c r="O1121" s="10">
        <v>2.6598999999999999</v>
      </c>
      <c r="P1121" s="10">
        <v>4.3322000000000003</v>
      </c>
      <c r="Q1121" s="10">
        <v>6.1238000000000001</v>
      </c>
      <c r="R1121" s="10">
        <v>4.0951000000000004</v>
      </c>
      <c r="S1121" s="10">
        <v>3.4872999999999998</v>
      </c>
      <c r="T1121" s="10">
        <v>5.5198</v>
      </c>
      <c r="U1121" s="10">
        <v>7.7711000000000006</v>
      </c>
      <c r="AU1121" s="3"/>
      <c r="AV1121" s="3"/>
      <c r="AW1121" s="3"/>
      <c r="AX1121" s="3"/>
    </row>
    <row r="1122" spans="3:50" x14ac:dyDescent="0.2">
      <c r="C1122" s="18">
        <f t="shared" si="35"/>
        <v>1118</v>
      </c>
      <c r="D1122" t="e">
        <f t="shared" ca="1" si="34"/>
        <v>#NAME?</v>
      </c>
      <c r="I1122">
        <v>1118</v>
      </c>
      <c r="J1122">
        <v>2.9865000000000004</v>
      </c>
      <c r="K1122" s="10">
        <v>2.1598000000000002</v>
      </c>
      <c r="L1122" s="10">
        <v>3.7324000000000002</v>
      </c>
      <c r="M1122" s="10">
        <v>4.9361999999999995</v>
      </c>
      <c r="N1122" s="10">
        <v>3.6118720000000004</v>
      </c>
      <c r="O1122" s="10">
        <v>2.6656</v>
      </c>
      <c r="P1122" s="10">
        <v>4.3437999999999999</v>
      </c>
      <c r="Q1122" s="10">
        <v>6.1381999999999994</v>
      </c>
      <c r="R1122" s="10">
        <v>4.1044</v>
      </c>
      <c r="S1122" s="10">
        <v>3.4942000000000002</v>
      </c>
      <c r="T1122" s="10">
        <v>5.5331999999999999</v>
      </c>
      <c r="U1122" s="10">
        <v>7.7873999999999999</v>
      </c>
      <c r="AU1122" s="3"/>
      <c r="AV1122" s="3"/>
      <c r="AW1122" s="3"/>
      <c r="AX1122" s="3"/>
    </row>
    <row r="1123" spans="3:50" x14ac:dyDescent="0.2">
      <c r="C1123" s="18">
        <f t="shared" si="35"/>
        <v>1119</v>
      </c>
      <c r="D1123" t="e">
        <f t="shared" ca="1" si="34"/>
        <v>#NAME?</v>
      </c>
      <c r="I1123">
        <v>1119</v>
      </c>
      <c r="J1123">
        <v>2.9947500000000002</v>
      </c>
      <c r="K1123" s="10">
        <v>2.1638999999999999</v>
      </c>
      <c r="L1123" s="10">
        <v>3.7431999999999999</v>
      </c>
      <c r="M1123" s="10">
        <v>4.9505999999999997</v>
      </c>
      <c r="N1123" s="10">
        <v>3.6200560000000004</v>
      </c>
      <c r="O1123" s="10">
        <v>2.6713</v>
      </c>
      <c r="P1123" s="10">
        <v>4.3554000000000004</v>
      </c>
      <c r="Q1123" s="10">
        <v>6.1525999999999996</v>
      </c>
      <c r="R1123" s="10">
        <v>4.1137000000000006</v>
      </c>
      <c r="S1123" s="10">
        <v>3.5011000000000001</v>
      </c>
      <c r="T1123" s="10">
        <v>5.5465999999999998</v>
      </c>
      <c r="U1123" s="10">
        <v>7.8037000000000001</v>
      </c>
      <c r="AU1123" s="3"/>
      <c r="AV1123" s="3"/>
      <c r="AW1123" s="3"/>
      <c r="AX1123" s="3"/>
    </row>
    <row r="1124" spans="3:50" x14ac:dyDescent="0.2">
      <c r="C1124" s="18">
        <f t="shared" si="35"/>
        <v>1120</v>
      </c>
      <c r="D1124" t="e">
        <f t="shared" ca="1" si="34"/>
        <v>#NAME?</v>
      </c>
      <c r="I1124">
        <v>1120</v>
      </c>
      <c r="J1124">
        <v>3.0030000000000001</v>
      </c>
      <c r="K1124" s="10">
        <v>2.1680000000000001</v>
      </c>
      <c r="L1124" s="10">
        <v>3.754</v>
      </c>
      <c r="M1124" s="10">
        <v>4.9649999999999999</v>
      </c>
      <c r="N1124" s="10">
        <v>3.6282400000000004</v>
      </c>
      <c r="O1124" s="10">
        <v>2.677</v>
      </c>
      <c r="P1124" s="10">
        <v>4.367</v>
      </c>
      <c r="Q1124" s="10">
        <v>6.1669999999999998</v>
      </c>
      <c r="R1124" s="10">
        <v>4.1230000000000002</v>
      </c>
      <c r="S1124" s="10">
        <v>3.508</v>
      </c>
      <c r="T1124" s="10">
        <v>5.56</v>
      </c>
      <c r="U1124" s="10">
        <v>7.82</v>
      </c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spans="3:50" x14ac:dyDescent="0.2">
      <c r="C1125" s="18">
        <f t="shared" si="35"/>
        <v>1121</v>
      </c>
      <c r="D1125" t="e">
        <f t="shared" ca="1" si="34"/>
        <v>#NAME?</v>
      </c>
      <c r="I1125">
        <v>1121</v>
      </c>
      <c r="J1125">
        <v>3.011625</v>
      </c>
      <c r="K1125" s="10">
        <v>2.1728000000000001</v>
      </c>
      <c r="L1125" s="10">
        <v>3.7650000000000001</v>
      </c>
      <c r="M1125" s="10">
        <v>4.9799999999999995</v>
      </c>
      <c r="N1125" s="10">
        <v>3.6380960000000004</v>
      </c>
      <c r="O1125" s="10">
        <v>2.6838000000000002</v>
      </c>
      <c r="P1125" s="10">
        <v>4.3811</v>
      </c>
      <c r="Q1125" s="10">
        <v>6.1848000000000001</v>
      </c>
      <c r="R1125" s="10">
        <v>4.1341999999999999</v>
      </c>
      <c r="S1125" s="10">
        <v>3.5156999999999998</v>
      </c>
      <c r="T1125" s="10">
        <v>5.5740999999999996</v>
      </c>
      <c r="U1125" s="10">
        <v>7.8380000000000001</v>
      </c>
      <c r="AU1125" s="3"/>
      <c r="AV1125" s="3"/>
      <c r="AW1125" s="3"/>
      <c r="AX1125" s="3"/>
    </row>
    <row r="1126" spans="3:50" x14ac:dyDescent="0.2">
      <c r="C1126" s="18">
        <f t="shared" si="35"/>
        <v>1122</v>
      </c>
      <c r="D1126" t="e">
        <f t="shared" ca="1" si="34"/>
        <v>#NAME?</v>
      </c>
      <c r="I1126">
        <v>1122</v>
      </c>
      <c r="J1126">
        <v>3.0202499999999999</v>
      </c>
      <c r="K1126" s="10">
        <v>2.1776</v>
      </c>
      <c r="L1126" s="10">
        <v>3.7759999999999998</v>
      </c>
      <c r="M1126" s="10">
        <v>4.9950000000000001</v>
      </c>
      <c r="N1126" s="10">
        <v>3.6479520000000005</v>
      </c>
      <c r="O1126" s="10">
        <v>2.6905999999999999</v>
      </c>
      <c r="P1126" s="10">
        <v>4.3952</v>
      </c>
      <c r="Q1126" s="10">
        <v>6.2025999999999994</v>
      </c>
      <c r="R1126" s="10">
        <v>4.1454000000000004</v>
      </c>
      <c r="S1126" s="10">
        <v>3.5234000000000001</v>
      </c>
      <c r="T1126" s="10">
        <v>5.5881999999999996</v>
      </c>
      <c r="U1126" s="10">
        <v>7.8559999999999999</v>
      </c>
      <c r="AU1126" s="3"/>
      <c r="AV1126" s="3"/>
      <c r="AW1126" s="3"/>
      <c r="AX1126" s="3"/>
    </row>
    <row r="1127" spans="3:50" x14ac:dyDescent="0.2">
      <c r="C1127" s="18">
        <f t="shared" si="35"/>
        <v>1123</v>
      </c>
      <c r="D1127" t="e">
        <f t="shared" ca="1" si="34"/>
        <v>#NAME?</v>
      </c>
      <c r="I1127">
        <v>1123</v>
      </c>
      <c r="J1127">
        <v>3.0288750000000002</v>
      </c>
      <c r="K1127" s="10">
        <v>2.1824000000000003</v>
      </c>
      <c r="L1127" s="10">
        <v>3.7869999999999999</v>
      </c>
      <c r="M1127" s="10">
        <v>5.01</v>
      </c>
      <c r="N1127" s="10">
        <v>3.6578080000000002</v>
      </c>
      <c r="O1127" s="10">
        <v>2.6974</v>
      </c>
      <c r="P1127" s="10">
        <v>4.4093</v>
      </c>
      <c r="Q1127" s="10">
        <v>6.2203999999999997</v>
      </c>
      <c r="R1127" s="10">
        <v>4.1566000000000001</v>
      </c>
      <c r="S1127" s="10">
        <v>3.5310999999999999</v>
      </c>
      <c r="T1127" s="10">
        <v>5.6022999999999996</v>
      </c>
      <c r="U1127" s="10">
        <v>7.8740000000000006</v>
      </c>
      <c r="AU1127" s="3"/>
      <c r="AV1127" s="3"/>
      <c r="AW1127" s="3"/>
      <c r="AX1127" s="3"/>
    </row>
    <row r="1128" spans="3:50" x14ac:dyDescent="0.2">
      <c r="C1128" s="18">
        <f t="shared" si="35"/>
        <v>1124</v>
      </c>
      <c r="D1128" t="e">
        <f t="shared" ca="1" si="34"/>
        <v>#NAME?</v>
      </c>
      <c r="I1128">
        <v>1124</v>
      </c>
      <c r="J1128">
        <v>3.0375000000000001</v>
      </c>
      <c r="K1128" s="10">
        <v>2.1872000000000003</v>
      </c>
      <c r="L1128" s="10">
        <v>3.798</v>
      </c>
      <c r="M1128" s="10">
        <v>5.0250000000000004</v>
      </c>
      <c r="N1128" s="10">
        <v>3.6676640000000003</v>
      </c>
      <c r="O1128" s="10">
        <v>2.7042000000000002</v>
      </c>
      <c r="P1128" s="10">
        <v>4.4234</v>
      </c>
      <c r="Q1128" s="10">
        <v>6.2382</v>
      </c>
      <c r="R1128" s="10">
        <v>4.1678000000000006</v>
      </c>
      <c r="S1128" s="10">
        <v>3.5388000000000002</v>
      </c>
      <c r="T1128" s="10">
        <v>5.6163999999999996</v>
      </c>
      <c r="U1128" s="10">
        <v>7.8920000000000003</v>
      </c>
      <c r="AU1128" s="3"/>
      <c r="AV1128" s="3"/>
      <c r="AW1128" s="3"/>
      <c r="AX1128" s="3"/>
    </row>
    <row r="1129" spans="3:50" x14ac:dyDescent="0.2">
      <c r="C1129" s="18">
        <f t="shared" si="35"/>
        <v>1125</v>
      </c>
      <c r="D1129" t="e">
        <f t="shared" ca="1" si="34"/>
        <v>#NAME?</v>
      </c>
      <c r="I1129">
        <v>1125</v>
      </c>
      <c r="J1129">
        <v>3.046125</v>
      </c>
      <c r="K1129" s="10">
        <v>2.1920000000000002</v>
      </c>
      <c r="L1129" s="10">
        <v>3.8090000000000002</v>
      </c>
      <c r="M1129" s="10">
        <v>5.04</v>
      </c>
      <c r="N1129" s="10">
        <v>3.6775200000000003</v>
      </c>
      <c r="O1129" s="10">
        <v>2.7110000000000003</v>
      </c>
      <c r="P1129" s="10">
        <v>4.4375</v>
      </c>
      <c r="Q1129" s="10">
        <v>6.2560000000000002</v>
      </c>
      <c r="R1129" s="10">
        <v>4.1790000000000003</v>
      </c>
      <c r="S1129" s="10">
        <v>3.5465</v>
      </c>
      <c r="T1129" s="10">
        <v>5.6304999999999996</v>
      </c>
      <c r="U1129" s="10">
        <v>7.91</v>
      </c>
      <c r="AU1129" s="3"/>
      <c r="AV1129" s="3"/>
      <c r="AW1129" s="3"/>
      <c r="AX1129" s="3"/>
    </row>
    <row r="1130" spans="3:50" x14ac:dyDescent="0.2">
      <c r="C1130" s="18">
        <f t="shared" si="35"/>
        <v>1126</v>
      </c>
      <c r="D1130" t="e">
        <f t="shared" ca="1" si="34"/>
        <v>#NAME?</v>
      </c>
      <c r="I1130">
        <v>1126</v>
      </c>
      <c r="J1130">
        <v>3.0547500000000003</v>
      </c>
      <c r="K1130" s="10">
        <v>2.1968000000000001</v>
      </c>
      <c r="L1130" s="10">
        <v>3.82</v>
      </c>
      <c r="M1130" s="10">
        <v>5.0549999999999997</v>
      </c>
      <c r="N1130" s="10">
        <v>3.6873760000000004</v>
      </c>
      <c r="O1130" s="10">
        <v>2.7178</v>
      </c>
      <c r="P1130" s="10">
        <v>4.4516</v>
      </c>
      <c r="Q1130" s="10">
        <v>6.2737999999999996</v>
      </c>
      <c r="R1130" s="10">
        <v>4.1901999999999999</v>
      </c>
      <c r="S1130" s="10">
        <v>3.5541999999999998</v>
      </c>
      <c r="T1130" s="10">
        <v>5.6445999999999996</v>
      </c>
      <c r="U1130" s="10">
        <v>7.9279999999999999</v>
      </c>
      <c r="AU1130" s="3"/>
      <c r="AV1130" s="3"/>
      <c r="AW1130" s="3"/>
      <c r="AX1130" s="3"/>
    </row>
    <row r="1131" spans="3:50" x14ac:dyDescent="0.2">
      <c r="C1131" s="18">
        <f t="shared" si="35"/>
        <v>1127</v>
      </c>
      <c r="D1131" t="e">
        <f t="shared" ca="1" si="34"/>
        <v>#NAME?</v>
      </c>
      <c r="I1131">
        <v>1127</v>
      </c>
      <c r="J1131">
        <v>3.0633750000000002</v>
      </c>
      <c r="K1131" s="10">
        <v>2.2016</v>
      </c>
      <c r="L1131" s="10">
        <v>3.831</v>
      </c>
      <c r="M1131" s="10">
        <v>5.07</v>
      </c>
      <c r="N1131" s="10">
        <v>3.6972320000000005</v>
      </c>
      <c r="O1131" s="10">
        <v>2.7246000000000001</v>
      </c>
      <c r="P1131" s="10">
        <v>4.4657</v>
      </c>
      <c r="Q1131" s="10">
        <v>6.2915999999999999</v>
      </c>
      <c r="R1131" s="10">
        <v>4.2014000000000005</v>
      </c>
      <c r="S1131" s="10">
        <v>3.5619000000000001</v>
      </c>
      <c r="T1131" s="10">
        <v>5.6586999999999996</v>
      </c>
      <c r="U1131" s="10">
        <v>7.9459999999999997</v>
      </c>
      <c r="AU1131" s="3"/>
      <c r="AV1131" s="3"/>
      <c r="AW1131" s="3"/>
      <c r="AX1131" s="3"/>
    </row>
    <row r="1132" spans="3:50" x14ac:dyDescent="0.2">
      <c r="C1132" s="18">
        <f t="shared" si="35"/>
        <v>1128</v>
      </c>
      <c r="D1132" t="e">
        <f t="shared" ca="1" si="34"/>
        <v>#NAME?</v>
      </c>
      <c r="I1132">
        <v>1128</v>
      </c>
      <c r="J1132">
        <v>3.0720000000000001</v>
      </c>
      <c r="K1132" s="10">
        <v>2.2064000000000004</v>
      </c>
      <c r="L1132" s="10">
        <v>3.8420000000000001</v>
      </c>
      <c r="M1132" s="10">
        <v>5.085</v>
      </c>
      <c r="N1132" s="10">
        <v>3.7070880000000002</v>
      </c>
      <c r="O1132" s="10">
        <v>2.7314000000000003</v>
      </c>
      <c r="P1132" s="10">
        <v>4.4798</v>
      </c>
      <c r="Q1132" s="10">
        <v>6.3094000000000001</v>
      </c>
      <c r="R1132" s="10">
        <v>4.2126000000000001</v>
      </c>
      <c r="S1132" s="10">
        <v>3.5695999999999999</v>
      </c>
      <c r="T1132" s="10">
        <v>5.6727999999999996</v>
      </c>
      <c r="U1132" s="10">
        <v>7.9640000000000004</v>
      </c>
      <c r="AU1132" s="3"/>
      <c r="AV1132" s="3"/>
      <c r="AW1132" s="3"/>
      <c r="AX1132" s="3"/>
    </row>
    <row r="1133" spans="3:50" x14ac:dyDescent="0.2">
      <c r="C1133" s="18">
        <f t="shared" si="35"/>
        <v>1129</v>
      </c>
      <c r="D1133" t="e">
        <f t="shared" ca="1" si="34"/>
        <v>#NAME?</v>
      </c>
      <c r="I1133">
        <v>1129</v>
      </c>
      <c r="J1133">
        <v>3.0830000000000002</v>
      </c>
      <c r="K1133" s="10">
        <v>2.2112000000000003</v>
      </c>
      <c r="L1133" s="10">
        <v>3.8529999999999998</v>
      </c>
      <c r="M1133" s="10">
        <v>5.1000000000000005</v>
      </c>
      <c r="N1133" s="10">
        <v>3.7169440000000002</v>
      </c>
      <c r="O1133" s="10">
        <v>2.7382</v>
      </c>
      <c r="P1133" s="10">
        <v>4.4939</v>
      </c>
      <c r="Q1133" s="10">
        <v>6.3271999999999995</v>
      </c>
      <c r="R1133" s="10">
        <v>4.2238000000000007</v>
      </c>
      <c r="S1133" s="10">
        <v>3.5773000000000001</v>
      </c>
      <c r="T1133" s="10">
        <v>5.6868999999999996</v>
      </c>
      <c r="U1133" s="10">
        <v>7.9820000000000002</v>
      </c>
      <c r="AU1133" s="3"/>
      <c r="AV1133" s="3"/>
      <c r="AW1133" s="3"/>
      <c r="AX1133" s="3"/>
    </row>
    <row r="1134" spans="3:50" x14ac:dyDescent="0.2">
      <c r="C1134" s="18">
        <f t="shared" si="35"/>
        <v>1130</v>
      </c>
      <c r="D1134" t="e">
        <f t="shared" ca="1" si="34"/>
        <v>#NAME?</v>
      </c>
      <c r="I1134">
        <v>1130</v>
      </c>
      <c r="J1134">
        <v>3.0940000000000003</v>
      </c>
      <c r="K1134" s="10">
        <v>2.2160000000000002</v>
      </c>
      <c r="L1134" s="10">
        <v>3.8639999999999999</v>
      </c>
      <c r="M1134" s="10">
        <v>5.1150000000000002</v>
      </c>
      <c r="N1134" s="10">
        <v>3.7268000000000003</v>
      </c>
      <c r="O1134" s="10">
        <v>2.7450000000000001</v>
      </c>
      <c r="P1134" s="10">
        <v>4.508</v>
      </c>
      <c r="Q1134" s="10">
        <v>6.3449999999999998</v>
      </c>
      <c r="R1134" s="10">
        <v>4.2350000000000003</v>
      </c>
      <c r="S1134" s="10">
        <v>3.585</v>
      </c>
      <c r="T1134" s="10">
        <v>5.7009999999999996</v>
      </c>
      <c r="U1134" s="10">
        <v>8</v>
      </c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spans="3:50" x14ac:dyDescent="0.2">
      <c r="C1135" s="18">
        <f t="shared" si="35"/>
        <v>1131</v>
      </c>
      <c r="D1135" t="e">
        <f t="shared" ca="1" si="34"/>
        <v>#NAME?</v>
      </c>
      <c r="I1135">
        <v>1131</v>
      </c>
      <c r="J1135">
        <v>3.105</v>
      </c>
      <c r="K1135" s="10">
        <v>2.222</v>
      </c>
      <c r="L1135" s="10">
        <v>3.8780000000000001</v>
      </c>
      <c r="M1135" s="10">
        <v>5.1316000000000006</v>
      </c>
      <c r="N1135" s="10">
        <v>3.7382400000000002</v>
      </c>
      <c r="O1135" s="10">
        <v>2.7532000000000001</v>
      </c>
      <c r="P1135" s="10">
        <v>4.524</v>
      </c>
      <c r="Q1135" s="10">
        <v>6.3629999999999995</v>
      </c>
      <c r="R1135" s="10">
        <v>4.2480000000000002</v>
      </c>
      <c r="S1135" s="10">
        <v>3.5935999999999999</v>
      </c>
      <c r="T1135" s="10">
        <v>5.7159999999999993</v>
      </c>
      <c r="U1135" s="10">
        <v>8.0206</v>
      </c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spans="3:50" x14ac:dyDescent="0.2">
      <c r="C1136" s="18">
        <f t="shared" si="35"/>
        <v>1132</v>
      </c>
      <c r="D1136" t="e">
        <f t="shared" ca="1" si="34"/>
        <v>#NAME?</v>
      </c>
      <c r="I1136">
        <v>1132</v>
      </c>
      <c r="J1136">
        <v>3.1160000000000001</v>
      </c>
      <c r="K1136" s="10">
        <v>2.2280000000000002</v>
      </c>
      <c r="L1136" s="10">
        <v>3.8919999999999999</v>
      </c>
      <c r="M1136" s="10">
        <v>5.1482000000000001</v>
      </c>
      <c r="N1136" s="10">
        <v>3.7496800000000001</v>
      </c>
      <c r="O1136" s="10">
        <v>2.7614000000000001</v>
      </c>
      <c r="P1136" s="10">
        <v>4.54</v>
      </c>
      <c r="Q1136" s="10">
        <v>6.3809999999999993</v>
      </c>
      <c r="R1136" s="10">
        <v>4.2610000000000001</v>
      </c>
      <c r="S1136" s="10">
        <v>3.6021999999999998</v>
      </c>
      <c r="T1136" s="10">
        <v>5.7309999999999999</v>
      </c>
      <c r="U1136" s="10">
        <v>8.0411999999999999</v>
      </c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</row>
    <row r="1137" spans="3:50" x14ac:dyDescent="0.2">
      <c r="C1137" s="18">
        <f t="shared" si="35"/>
        <v>1133</v>
      </c>
      <c r="D1137" t="e">
        <f t="shared" ca="1" si="34"/>
        <v>#NAME?</v>
      </c>
      <c r="I1137">
        <v>1133</v>
      </c>
      <c r="J1137">
        <v>3.1270000000000002</v>
      </c>
      <c r="K1137" s="10">
        <v>2.234</v>
      </c>
      <c r="L1137" s="10">
        <v>3.9060000000000001</v>
      </c>
      <c r="M1137" s="10">
        <v>5.1648000000000005</v>
      </c>
      <c r="N1137" s="10">
        <v>3.76112</v>
      </c>
      <c r="O1137" s="10">
        <v>2.7696000000000001</v>
      </c>
      <c r="P1137" s="10">
        <v>4.556</v>
      </c>
      <c r="Q1137" s="10">
        <v>6.399</v>
      </c>
      <c r="R1137" s="10">
        <v>4.274</v>
      </c>
      <c r="S1137" s="10">
        <v>3.6108000000000002</v>
      </c>
      <c r="T1137" s="10">
        <v>5.7459999999999996</v>
      </c>
      <c r="U1137" s="10">
        <v>8.0617999999999999</v>
      </c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spans="3:50" x14ac:dyDescent="0.2">
      <c r="C1138" s="18">
        <f t="shared" si="35"/>
        <v>1134</v>
      </c>
      <c r="D1138" t="e">
        <f t="shared" ca="1" si="34"/>
        <v>#NAME?</v>
      </c>
      <c r="I1138">
        <v>1134</v>
      </c>
      <c r="J1138">
        <v>3.1379999999999999</v>
      </c>
      <c r="K1138" s="10">
        <v>2.2400000000000002</v>
      </c>
      <c r="L1138" s="10">
        <v>3.92</v>
      </c>
      <c r="M1138" s="10">
        <v>5.1814</v>
      </c>
      <c r="N1138" s="10">
        <v>3.7725599999999999</v>
      </c>
      <c r="O1138" s="10">
        <v>2.7778</v>
      </c>
      <c r="P1138" s="10">
        <v>4.5720000000000001</v>
      </c>
      <c r="Q1138" s="10">
        <v>6.4169999999999998</v>
      </c>
      <c r="R1138" s="10">
        <v>4.2869999999999999</v>
      </c>
      <c r="S1138" s="10">
        <v>3.6194000000000002</v>
      </c>
      <c r="T1138" s="10">
        <v>5.7610000000000001</v>
      </c>
      <c r="U1138" s="10">
        <v>8.0823999999999998</v>
      </c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</row>
    <row r="1139" spans="3:50" x14ac:dyDescent="0.2">
      <c r="C1139" s="18">
        <f t="shared" si="35"/>
        <v>1135</v>
      </c>
      <c r="D1139" t="e">
        <f t="shared" ca="1" si="34"/>
        <v>#NAME?</v>
      </c>
      <c r="I1139">
        <v>1135</v>
      </c>
      <c r="J1139">
        <v>3.149</v>
      </c>
      <c r="K1139" s="10">
        <v>2.246</v>
      </c>
      <c r="L1139" s="10">
        <v>3.9340000000000002</v>
      </c>
      <c r="M1139" s="10">
        <v>5.1980000000000004</v>
      </c>
      <c r="N1139" s="10">
        <v>3.7839999999999998</v>
      </c>
      <c r="O1139" s="10">
        <v>2.786</v>
      </c>
      <c r="P1139" s="10">
        <v>4.5880000000000001</v>
      </c>
      <c r="Q1139" s="10">
        <v>6.4349999999999996</v>
      </c>
      <c r="R1139" s="10">
        <v>4.3</v>
      </c>
      <c r="S1139" s="10">
        <v>3.6280000000000001</v>
      </c>
      <c r="T1139" s="10">
        <v>5.7759999999999998</v>
      </c>
      <c r="U1139" s="10">
        <v>8.1029999999999998</v>
      </c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spans="3:50" x14ac:dyDescent="0.2">
      <c r="C1140" s="18">
        <f t="shared" si="35"/>
        <v>1136</v>
      </c>
      <c r="D1140" t="e">
        <f t="shared" ca="1" si="34"/>
        <v>#NAME?</v>
      </c>
      <c r="I1140">
        <v>1136</v>
      </c>
      <c r="J1140">
        <v>3.16</v>
      </c>
      <c r="K1140" s="10">
        <v>2.254</v>
      </c>
      <c r="L1140" s="10">
        <v>3.95</v>
      </c>
      <c r="M1140" s="10">
        <v>5.2145999999999999</v>
      </c>
      <c r="N1140" s="10">
        <v>3.7984319999999996</v>
      </c>
      <c r="O1140" s="10">
        <v>2.7953999999999999</v>
      </c>
      <c r="P1140" s="10">
        <v>4.6059999999999999</v>
      </c>
      <c r="Q1140" s="10">
        <v>6.4531999999999998</v>
      </c>
      <c r="R1140" s="10">
        <v>4.3163999999999998</v>
      </c>
      <c r="S1140" s="10">
        <v>3.6375999999999999</v>
      </c>
      <c r="T1140" s="10">
        <v>5.798</v>
      </c>
      <c r="U1140" s="10">
        <v>8.1264000000000003</v>
      </c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spans="3:50" x14ac:dyDescent="0.2">
      <c r="C1141" s="18">
        <f t="shared" si="35"/>
        <v>1137</v>
      </c>
      <c r="D1141" t="e">
        <f t="shared" ca="1" si="34"/>
        <v>#NAME?</v>
      </c>
      <c r="I1141">
        <v>1137</v>
      </c>
      <c r="J1141">
        <v>3.1720000000000002</v>
      </c>
      <c r="K1141" s="10">
        <v>2.262</v>
      </c>
      <c r="L1141" s="10">
        <v>3.9660000000000002</v>
      </c>
      <c r="M1141" s="10">
        <v>5.2312000000000003</v>
      </c>
      <c r="N1141" s="10">
        <v>3.8128639999999998</v>
      </c>
      <c r="O1141" s="10">
        <v>2.8048000000000002</v>
      </c>
      <c r="P1141" s="10">
        <v>4.6239999999999997</v>
      </c>
      <c r="Q1141" s="10">
        <v>6.4714</v>
      </c>
      <c r="R1141" s="10">
        <v>4.3327999999999998</v>
      </c>
      <c r="S1141" s="10">
        <v>3.6472000000000002</v>
      </c>
      <c r="T1141" s="10">
        <v>5.82</v>
      </c>
      <c r="U1141" s="10">
        <v>8.1498000000000008</v>
      </c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spans="3:50" x14ac:dyDescent="0.2">
      <c r="C1142" s="18">
        <f t="shared" si="35"/>
        <v>1138</v>
      </c>
      <c r="D1142" t="e">
        <f t="shared" ca="1" si="34"/>
        <v>#NAME?</v>
      </c>
      <c r="I1142">
        <v>1138</v>
      </c>
      <c r="J1142">
        <v>3.1840000000000002</v>
      </c>
      <c r="K1142" s="10">
        <v>2.27</v>
      </c>
      <c r="L1142" s="10">
        <v>3.9820000000000002</v>
      </c>
      <c r="M1142" s="10">
        <v>5.2477999999999998</v>
      </c>
      <c r="N1142" s="10">
        <v>3.8272959999999996</v>
      </c>
      <c r="O1142" s="10">
        <v>2.8142</v>
      </c>
      <c r="P1142" s="10">
        <v>4.6420000000000003</v>
      </c>
      <c r="Q1142" s="10">
        <v>6.4895999999999994</v>
      </c>
      <c r="R1142" s="10">
        <v>4.3491999999999997</v>
      </c>
      <c r="S1142" s="10">
        <v>3.6568000000000001</v>
      </c>
      <c r="T1142" s="10">
        <v>5.8419999999999996</v>
      </c>
      <c r="U1142" s="10">
        <v>8.1731999999999996</v>
      </c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spans="3:50" x14ac:dyDescent="0.2">
      <c r="C1143" s="18">
        <f t="shared" si="35"/>
        <v>1139</v>
      </c>
      <c r="D1143" t="e">
        <f t="shared" ca="1" si="34"/>
        <v>#NAME?</v>
      </c>
      <c r="I1143">
        <v>1139</v>
      </c>
      <c r="J1143">
        <v>3.1960000000000002</v>
      </c>
      <c r="K1143" s="10">
        <v>2.278</v>
      </c>
      <c r="L1143" s="10">
        <v>3.9980000000000002</v>
      </c>
      <c r="M1143" s="10">
        <v>5.2644000000000002</v>
      </c>
      <c r="N1143" s="10">
        <v>3.8417279999999998</v>
      </c>
      <c r="O1143" s="10">
        <v>2.8236000000000003</v>
      </c>
      <c r="P1143" s="10">
        <v>4.66</v>
      </c>
      <c r="Q1143" s="10">
        <v>6.5077999999999996</v>
      </c>
      <c r="R1143" s="10">
        <v>4.3655999999999997</v>
      </c>
      <c r="S1143" s="10">
        <v>3.6664000000000003</v>
      </c>
      <c r="T1143" s="10">
        <v>5.8639999999999999</v>
      </c>
      <c r="U1143" s="10">
        <v>8.1966000000000001</v>
      </c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spans="3:50" x14ac:dyDescent="0.2">
      <c r="C1144" s="18">
        <f t="shared" si="35"/>
        <v>1140</v>
      </c>
      <c r="D1144" t="e">
        <f t="shared" ca="1" si="34"/>
        <v>#NAME?</v>
      </c>
      <c r="I1144">
        <v>1140</v>
      </c>
      <c r="J1144">
        <v>3.2080000000000002</v>
      </c>
      <c r="K1144" s="10">
        <v>2.286</v>
      </c>
      <c r="L1144" s="10">
        <v>4.0140000000000002</v>
      </c>
      <c r="M1144" s="10">
        <v>5.2809999999999997</v>
      </c>
      <c r="N1144" s="10">
        <v>3.8561599999999996</v>
      </c>
      <c r="O1144" s="10">
        <v>2.8330000000000002</v>
      </c>
      <c r="P1144" s="10">
        <v>4.6779999999999999</v>
      </c>
      <c r="Q1144" s="10">
        <v>6.5259999999999998</v>
      </c>
      <c r="R1144" s="10">
        <v>4.3819999999999997</v>
      </c>
      <c r="S1144" s="10">
        <v>3.6760000000000002</v>
      </c>
      <c r="T1144" s="10">
        <v>5.8860000000000001</v>
      </c>
      <c r="U1144" s="10">
        <v>8.2200000000000006</v>
      </c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spans="3:50" x14ac:dyDescent="0.2">
      <c r="C1145" s="18">
        <f t="shared" si="35"/>
        <v>1141</v>
      </c>
      <c r="D1145" t="e">
        <f t="shared" ca="1" si="34"/>
        <v>#NAME?</v>
      </c>
      <c r="I1145">
        <v>1141</v>
      </c>
      <c r="J1145">
        <v>3.22525</v>
      </c>
      <c r="K1145" s="10">
        <v>2.2968000000000002</v>
      </c>
      <c r="L1145" s="10">
        <v>4.0326000000000004</v>
      </c>
      <c r="M1145" s="10">
        <v>5.2984</v>
      </c>
      <c r="N1145" s="10">
        <v>3.8716479999999995</v>
      </c>
      <c r="O1145" s="10">
        <v>2.8438000000000003</v>
      </c>
      <c r="P1145" s="10">
        <v>4.6975999999999996</v>
      </c>
      <c r="Q1145" s="10">
        <v>6.5485999999999995</v>
      </c>
      <c r="R1145" s="10">
        <v>4.3995999999999995</v>
      </c>
      <c r="S1145" s="10">
        <v>3.6878000000000002</v>
      </c>
      <c r="T1145" s="10">
        <v>5.9127999999999998</v>
      </c>
      <c r="U1145" s="10">
        <v>8.2460000000000004</v>
      </c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spans="3:50" x14ac:dyDescent="0.2">
      <c r="C1146" s="18">
        <f t="shared" si="35"/>
        <v>1142</v>
      </c>
      <c r="D1146" t="e">
        <f t="shared" ca="1" si="34"/>
        <v>#NAME?</v>
      </c>
      <c r="I1146">
        <v>1142</v>
      </c>
      <c r="J1146">
        <v>3.2425000000000002</v>
      </c>
      <c r="K1146" s="10">
        <v>2.3075999999999999</v>
      </c>
      <c r="L1146" s="10">
        <v>4.0512000000000006</v>
      </c>
      <c r="M1146" s="10">
        <v>5.3158000000000003</v>
      </c>
      <c r="N1146" s="10">
        <v>3.8871359999999995</v>
      </c>
      <c r="O1146" s="10">
        <v>2.8546</v>
      </c>
      <c r="P1146" s="10">
        <v>4.7172000000000001</v>
      </c>
      <c r="Q1146" s="10">
        <v>6.5712000000000002</v>
      </c>
      <c r="R1146" s="10">
        <v>4.4171999999999993</v>
      </c>
      <c r="S1146" s="10">
        <v>3.6996000000000002</v>
      </c>
      <c r="T1146" s="10">
        <v>5.9395999999999995</v>
      </c>
      <c r="U1146" s="10">
        <v>8.2720000000000002</v>
      </c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spans="3:50" x14ac:dyDescent="0.2">
      <c r="C1147" s="18">
        <f t="shared" si="35"/>
        <v>1143</v>
      </c>
      <c r="D1147" t="e">
        <f t="shared" ca="1" si="34"/>
        <v>#NAME?</v>
      </c>
      <c r="I1147">
        <v>1143</v>
      </c>
      <c r="J1147">
        <v>3.2597500000000004</v>
      </c>
      <c r="K1147" s="10">
        <v>2.3184</v>
      </c>
      <c r="L1147" s="10">
        <v>4.0697999999999999</v>
      </c>
      <c r="M1147" s="10">
        <v>5.3331999999999997</v>
      </c>
      <c r="N1147" s="10">
        <v>3.9026239999999999</v>
      </c>
      <c r="O1147" s="10">
        <v>2.8654000000000002</v>
      </c>
      <c r="P1147" s="10">
        <v>4.7367999999999997</v>
      </c>
      <c r="Q1147" s="10">
        <v>6.5937999999999999</v>
      </c>
      <c r="R1147" s="10">
        <v>4.4348000000000001</v>
      </c>
      <c r="S1147" s="10">
        <v>3.7113999999999998</v>
      </c>
      <c r="T1147" s="10">
        <v>5.9664000000000001</v>
      </c>
      <c r="U1147" s="10">
        <v>8.298</v>
      </c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spans="3:50" x14ac:dyDescent="0.2">
      <c r="C1148" s="18">
        <f t="shared" si="35"/>
        <v>1144</v>
      </c>
      <c r="D1148" t="e">
        <f t="shared" ca="1" si="34"/>
        <v>#NAME?</v>
      </c>
      <c r="I1148">
        <v>1144</v>
      </c>
      <c r="J1148">
        <v>3.2770000000000001</v>
      </c>
      <c r="K1148" s="10">
        <v>2.3291999999999997</v>
      </c>
      <c r="L1148" s="10">
        <v>4.0884</v>
      </c>
      <c r="M1148" s="10">
        <v>5.3506</v>
      </c>
      <c r="N1148" s="10">
        <v>3.9181119999999998</v>
      </c>
      <c r="O1148" s="10">
        <v>2.8761999999999999</v>
      </c>
      <c r="P1148" s="10">
        <v>4.7564000000000002</v>
      </c>
      <c r="Q1148" s="10">
        <v>6.6164000000000005</v>
      </c>
      <c r="R1148" s="10">
        <v>4.4523999999999999</v>
      </c>
      <c r="S1148" s="10">
        <v>3.7231999999999998</v>
      </c>
      <c r="T1148" s="10">
        <v>5.9931999999999999</v>
      </c>
      <c r="U1148" s="10">
        <v>8.3239999999999998</v>
      </c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spans="3:50" x14ac:dyDescent="0.2">
      <c r="C1149" s="18">
        <f t="shared" si="35"/>
        <v>1145</v>
      </c>
      <c r="D1149" t="e">
        <f t="shared" ca="1" si="34"/>
        <v>#NAME?</v>
      </c>
      <c r="I1149">
        <v>1145</v>
      </c>
      <c r="J1149">
        <v>3.2977500000000002</v>
      </c>
      <c r="K1149" s="10">
        <v>2.34</v>
      </c>
      <c r="L1149" s="10">
        <v>4.1070000000000002</v>
      </c>
      <c r="M1149" s="10">
        <v>5.3680000000000003</v>
      </c>
      <c r="N1149" s="10">
        <v>3.9335999999999998</v>
      </c>
      <c r="O1149" s="10">
        <v>2.887</v>
      </c>
      <c r="P1149" s="10">
        <v>4.7759999999999998</v>
      </c>
      <c r="Q1149" s="10">
        <v>6.6390000000000002</v>
      </c>
      <c r="R1149" s="10">
        <v>4.47</v>
      </c>
      <c r="S1149" s="10">
        <v>3.7349999999999999</v>
      </c>
      <c r="T1149" s="10">
        <v>6.02</v>
      </c>
      <c r="U1149" s="10">
        <v>8.35</v>
      </c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spans="3:50" x14ac:dyDescent="0.2">
      <c r="C1150" s="18">
        <f t="shared" si="35"/>
        <v>1146</v>
      </c>
      <c r="D1150" t="e">
        <f t="shared" ca="1" si="34"/>
        <v>#NAME?</v>
      </c>
      <c r="I1150">
        <v>1146</v>
      </c>
      <c r="J1150">
        <v>3.3185000000000002</v>
      </c>
      <c r="K1150" s="10">
        <v>2.355</v>
      </c>
      <c r="L1150" s="10">
        <v>4.1280000000000001</v>
      </c>
      <c r="M1150" s="10">
        <v>5.3930000000000007</v>
      </c>
      <c r="N1150" s="10">
        <v>3.9687999999999999</v>
      </c>
      <c r="O1150" s="10">
        <v>2.9035000000000002</v>
      </c>
      <c r="P1150" s="10">
        <v>4.7984999999999998</v>
      </c>
      <c r="Q1150" s="10">
        <v>6.6654999999999998</v>
      </c>
      <c r="R1150" s="10">
        <v>4.51</v>
      </c>
      <c r="S1150" s="10">
        <v>3.7519999999999998</v>
      </c>
      <c r="T1150" s="10">
        <v>6.05</v>
      </c>
      <c r="U1150" s="10">
        <v>8.379999999999999</v>
      </c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spans="3:50" x14ac:dyDescent="0.2">
      <c r="C1151" s="18">
        <f t="shared" si="35"/>
        <v>1147</v>
      </c>
      <c r="D1151" t="e">
        <f t="shared" ca="1" si="34"/>
        <v>#NAME?</v>
      </c>
      <c r="I1151">
        <v>1147</v>
      </c>
      <c r="J1151">
        <v>3.3392499999999998</v>
      </c>
      <c r="K1151" s="10">
        <v>2.37</v>
      </c>
      <c r="L1151" s="10">
        <v>4.149</v>
      </c>
      <c r="M1151" s="10">
        <v>5.4180000000000001</v>
      </c>
      <c r="N1151" s="10">
        <v>4.0039999999999996</v>
      </c>
      <c r="O1151" s="10">
        <v>2.92</v>
      </c>
      <c r="P1151" s="10">
        <v>4.8209999999999997</v>
      </c>
      <c r="Q1151" s="10">
        <v>6.6920000000000002</v>
      </c>
      <c r="R1151" s="10">
        <v>4.55</v>
      </c>
      <c r="S1151" s="10">
        <v>3.7690000000000001</v>
      </c>
      <c r="T1151" s="10">
        <v>6.08</v>
      </c>
      <c r="U1151" s="10">
        <v>8.41</v>
      </c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spans="3:50" x14ac:dyDescent="0.2">
      <c r="C1152" s="18">
        <f t="shared" si="35"/>
        <v>1148</v>
      </c>
      <c r="D1152" t="e">
        <f t="shared" ca="1" si="34"/>
        <v>#NAME?</v>
      </c>
      <c r="I1152">
        <v>1148</v>
      </c>
      <c r="J1152">
        <v>3.36</v>
      </c>
      <c r="K1152" s="10">
        <v>2.3919999999999999</v>
      </c>
      <c r="L1152" s="10">
        <v>4.1790000000000003</v>
      </c>
      <c r="M1152" s="10">
        <v>5.4489999999999998</v>
      </c>
      <c r="N1152" s="10">
        <v>4.00664</v>
      </c>
      <c r="O1152" s="10">
        <v>2.952</v>
      </c>
      <c r="P1152" s="10">
        <v>4.8440000000000003</v>
      </c>
      <c r="Q1152" s="10">
        <v>6.7190000000000003</v>
      </c>
      <c r="R1152" s="10">
        <v>4.5529999999999999</v>
      </c>
      <c r="S1152" s="10">
        <v>3.8039999999999998</v>
      </c>
      <c r="T1152" s="10">
        <v>6.1109999999999998</v>
      </c>
      <c r="U1152" s="10">
        <v>8.4450000000000003</v>
      </c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spans="3:50" x14ac:dyDescent="0.2">
      <c r="C1153" s="18">
        <f t="shared" si="35"/>
        <v>1149</v>
      </c>
      <c r="D1153" t="e">
        <f t="shared" ca="1" si="34"/>
        <v>#NAME?</v>
      </c>
      <c r="I1153">
        <v>1149</v>
      </c>
      <c r="J1153">
        <v>3.3959999999999999</v>
      </c>
      <c r="K1153" s="10">
        <v>2.4279999999999999</v>
      </c>
      <c r="L1153" s="10">
        <v>4.2140000000000004</v>
      </c>
      <c r="M1153" s="10">
        <v>5.49</v>
      </c>
      <c r="N1153" s="10">
        <v>4.0216000000000003</v>
      </c>
      <c r="O1153" s="10">
        <v>2.996</v>
      </c>
      <c r="P1153" s="10">
        <v>4.915</v>
      </c>
      <c r="Q1153" s="10">
        <v>6.8</v>
      </c>
      <c r="R1153" s="10">
        <v>4.57</v>
      </c>
      <c r="S1153" s="10">
        <v>3.8530000000000002</v>
      </c>
      <c r="T1153" s="10">
        <v>6.1459999999999999</v>
      </c>
      <c r="U1153" s="10">
        <v>8.5</v>
      </c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spans="3:50" x14ac:dyDescent="0.2">
      <c r="C1154" s="18">
        <f t="shared" si="35"/>
        <v>1150</v>
      </c>
      <c r="D1154" t="e">
        <f t="shared" ca="1" si="34"/>
        <v>#NAME?</v>
      </c>
      <c r="I1154">
        <v>1150</v>
      </c>
      <c r="J1154">
        <v>3.4319999999999999</v>
      </c>
      <c r="K1154" s="10">
        <v>2.464</v>
      </c>
      <c r="L1154" s="10">
        <v>4.2539999999999996</v>
      </c>
      <c r="M1154" s="10">
        <v>5.5579999999999998</v>
      </c>
      <c r="N1154" s="10">
        <v>4.04976</v>
      </c>
      <c r="O1154" s="10">
        <v>3.04</v>
      </c>
      <c r="P1154" s="10">
        <v>4.9859999999999998</v>
      </c>
      <c r="Q1154" s="10">
        <v>6.8810000000000002</v>
      </c>
      <c r="R1154" s="10">
        <v>4.6020000000000003</v>
      </c>
      <c r="S1154" s="10">
        <v>3.9020000000000001</v>
      </c>
      <c r="T1154" s="10">
        <v>6.1950000000000003</v>
      </c>
      <c r="U1154" s="10">
        <v>8.5649999999999995</v>
      </c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spans="3:50" x14ac:dyDescent="0.2">
      <c r="C1155" s="18">
        <f t="shared" si="35"/>
        <v>1151</v>
      </c>
      <c r="D1155" t="e">
        <f t="shared" ca="1" si="34"/>
        <v>#NAME?</v>
      </c>
      <c r="I1155">
        <v>1151</v>
      </c>
      <c r="J1155">
        <v>3.468</v>
      </c>
      <c r="K1155" s="10">
        <v>2.5</v>
      </c>
      <c r="L1155" s="10">
        <v>4.3239999999999998</v>
      </c>
      <c r="M1155" s="10">
        <v>5.6379999999999999</v>
      </c>
      <c r="N1155" s="10">
        <v>4.0655999999999999</v>
      </c>
      <c r="O1155" s="10">
        <v>3.0840000000000001</v>
      </c>
      <c r="P1155" s="10">
        <v>5.0570000000000004</v>
      </c>
      <c r="Q1155" s="10">
        <v>6.9630000000000001</v>
      </c>
      <c r="R1155" s="10">
        <v>4.62</v>
      </c>
      <c r="S1155" s="10">
        <v>3.9510000000000001</v>
      </c>
      <c r="T1155" s="10">
        <v>6.29</v>
      </c>
      <c r="U1155" s="10">
        <v>8.67</v>
      </c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spans="3:50" x14ac:dyDescent="0.2">
      <c r="C1156" s="18">
        <f t="shared" si="35"/>
        <v>1152</v>
      </c>
      <c r="D1156" t="e">
        <f t="shared" ref="D1156:D1219" ca="1" si="36">smrLinInterp(C1156,Time,Rain)</f>
        <v>#NAME?</v>
      </c>
      <c r="I1156">
        <v>1152</v>
      </c>
      <c r="J1156">
        <v>3.504</v>
      </c>
      <c r="K1156" s="10">
        <v>2.536</v>
      </c>
      <c r="L1156" s="10">
        <v>4.4240000000000004</v>
      </c>
      <c r="M1156" s="10">
        <v>5.7679999999999998</v>
      </c>
      <c r="N1156" s="10">
        <v>4.2240000000000002</v>
      </c>
      <c r="O1156" s="10">
        <v>3.1280000000000001</v>
      </c>
      <c r="P1156" s="10">
        <v>5.1280000000000001</v>
      </c>
      <c r="Q1156" s="10">
        <v>7.0460000000000003</v>
      </c>
      <c r="R1156" s="10">
        <v>4.8</v>
      </c>
      <c r="S1156" s="10">
        <v>4</v>
      </c>
      <c r="T1156" s="10">
        <v>6.4</v>
      </c>
      <c r="U1156" s="10">
        <v>8.8350000000000009</v>
      </c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spans="3:50" x14ac:dyDescent="0.2">
      <c r="C1157" s="18">
        <f t="shared" si="35"/>
        <v>1153</v>
      </c>
      <c r="D1157" t="e">
        <f t="shared" ca="1" si="36"/>
        <v>#NAME?</v>
      </c>
      <c r="I1157">
        <v>1153</v>
      </c>
      <c r="J1157">
        <v>3.54</v>
      </c>
      <c r="K1157" s="10">
        <v>2.5720000000000001</v>
      </c>
      <c r="L1157" s="10">
        <v>4.4889999999999999</v>
      </c>
      <c r="M1157" s="10">
        <v>5.8079999999999998</v>
      </c>
      <c r="N1157" s="10">
        <v>4.2776800000000001</v>
      </c>
      <c r="O1157" s="10">
        <v>3.1720000000000002</v>
      </c>
      <c r="P1157" s="10">
        <v>5.2</v>
      </c>
      <c r="Q1157" s="10">
        <v>7.1310000000000002</v>
      </c>
      <c r="R1157" s="10">
        <v>4.8609999999999998</v>
      </c>
      <c r="S1157" s="10">
        <v>4.0490000000000004</v>
      </c>
      <c r="T1157" s="10">
        <v>6.49</v>
      </c>
      <c r="U1157" s="10">
        <v>8.91</v>
      </c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spans="3:50" x14ac:dyDescent="0.2">
      <c r="C1158" s="18">
        <f t="shared" ref="C1158:C1221" si="37">1+C1157</f>
        <v>1154</v>
      </c>
      <c r="D1158" t="e">
        <f t="shared" ca="1" si="36"/>
        <v>#NAME?</v>
      </c>
      <c r="I1158">
        <v>1154</v>
      </c>
      <c r="J1158">
        <v>3.5609999999999999</v>
      </c>
      <c r="K1158" s="10">
        <v>2.5840000000000001</v>
      </c>
      <c r="L1158" s="10">
        <v>4.5090000000000003</v>
      </c>
      <c r="M1158" s="10">
        <v>5.8280000000000003</v>
      </c>
      <c r="N1158" s="10">
        <v>4.2996800000000004</v>
      </c>
      <c r="O1158" s="10">
        <v>3.1859999999999999</v>
      </c>
      <c r="P1158" s="10">
        <v>5.2240000000000002</v>
      </c>
      <c r="Q1158" s="10">
        <v>7.1559999999999997</v>
      </c>
      <c r="R1158" s="10">
        <v>4.8860000000000001</v>
      </c>
      <c r="S1158" s="10">
        <v>4.0659999999999998</v>
      </c>
      <c r="T1158" s="10">
        <v>6.52</v>
      </c>
      <c r="U1158" s="10">
        <v>8.9499999999999993</v>
      </c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spans="3:50" x14ac:dyDescent="0.2">
      <c r="C1159" s="18">
        <f t="shared" si="37"/>
        <v>1155</v>
      </c>
      <c r="D1159" t="e">
        <f t="shared" ca="1" si="36"/>
        <v>#NAME?</v>
      </c>
      <c r="I1159">
        <v>1155</v>
      </c>
      <c r="J1159">
        <v>3.5754999999999999</v>
      </c>
      <c r="K1159" s="10">
        <v>2.5939999999999999</v>
      </c>
      <c r="L1159" s="10">
        <v>4.524</v>
      </c>
      <c r="M1159" s="10">
        <v>5.843</v>
      </c>
      <c r="N1159" s="10">
        <v>4.3155200000000002</v>
      </c>
      <c r="O1159" s="10">
        <v>3.198</v>
      </c>
      <c r="P1159" s="10">
        <v>5.2409999999999997</v>
      </c>
      <c r="Q1159" s="10">
        <v>7.1749999999999998</v>
      </c>
      <c r="R1159" s="10">
        <v>4.9039999999999999</v>
      </c>
      <c r="S1159" s="10">
        <v>4.0810000000000004</v>
      </c>
      <c r="T1159" s="10">
        <v>6.54</v>
      </c>
      <c r="U1159" s="10">
        <v>8.9749999999999996</v>
      </c>
      <c r="V1159" s="9"/>
      <c r="W1159" s="3"/>
      <c r="X1159" s="3"/>
      <c r="Y1159" s="3"/>
      <c r="Z1159" s="3"/>
      <c r="AA1159" s="3"/>
      <c r="AB1159" s="9"/>
      <c r="AC1159" s="3"/>
      <c r="AD1159" s="3"/>
      <c r="AE1159" s="3"/>
      <c r="AF1159" s="3"/>
      <c r="AG1159" s="9"/>
      <c r="AH1159" s="3"/>
      <c r="AI1159" s="3"/>
      <c r="AJ1159" s="3"/>
      <c r="AK1159" s="3"/>
      <c r="AL1159" s="9"/>
      <c r="AM1159" s="3"/>
      <c r="AN1159" s="3"/>
      <c r="AO1159" s="3"/>
      <c r="AP1159" s="3"/>
      <c r="AQ1159" s="9"/>
      <c r="AR1159" s="3"/>
      <c r="AS1159" s="3"/>
      <c r="AT1159" s="3"/>
      <c r="AU1159" s="3"/>
      <c r="AV1159" s="3"/>
      <c r="AW1159" s="3"/>
      <c r="AX1159" s="3"/>
    </row>
    <row r="1160" spans="3:50" x14ac:dyDescent="0.2">
      <c r="C1160" s="18">
        <f t="shared" si="37"/>
        <v>1156</v>
      </c>
      <c r="D1160" t="e">
        <f t="shared" ca="1" si="36"/>
        <v>#NAME?</v>
      </c>
      <c r="I1160">
        <v>1156</v>
      </c>
      <c r="J1160">
        <v>3.59</v>
      </c>
      <c r="K1160" s="10">
        <v>2.6015999999999999</v>
      </c>
      <c r="L1160" s="10">
        <v>4.5380000000000003</v>
      </c>
      <c r="M1160" s="10">
        <v>5.8554000000000004</v>
      </c>
      <c r="N1160" s="10">
        <v>4.3269600000000006</v>
      </c>
      <c r="O1160" s="10">
        <v>3.2065999999999999</v>
      </c>
      <c r="P1160" s="10">
        <v>5.2557999999999998</v>
      </c>
      <c r="Q1160" s="10">
        <v>7.1929999999999996</v>
      </c>
      <c r="R1160" s="10">
        <v>4.9169999999999998</v>
      </c>
      <c r="S1160" s="10">
        <v>4.0914000000000001</v>
      </c>
      <c r="T1160" s="10">
        <v>6.556</v>
      </c>
      <c r="U1160" s="10">
        <v>8.9931999999999999</v>
      </c>
      <c r="V1160" s="10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spans="3:50" x14ac:dyDescent="0.2">
      <c r="C1161" s="18">
        <f t="shared" si="37"/>
        <v>1157</v>
      </c>
      <c r="D1161" t="e">
        <f t="shared" ca="1" si="36"/>
        <v>#NAME?</v>
      </c>
      <c r="I1161">
        <v>1157</v>
      </c>
      <c r="J1161">
        <v>3.601</v>
      </c>
      <c r="K1161" s="10">
        <v>2.6092</v>
      </c>
      <c r="L1161" s="10">
        <v>4.5520000000000005</v>
      </c>
      <c r="M1161" s="10">
        <v>5.8677999999999999</v>
      </c>
      <c r="N1161" s="10">
        <v>4.3384</v>
      </c>
      <c r="O1161" s="10">
        <v>3.2151999999999998</v>
      </c>
      <c r="P1161" s="10">
        <v>5.2706</v>
      </c>
      <c r="Q1161" s="10">
        <v>7.2109999999999994</v>
      </c>
      <c r="R1161" s="10">
        <v>4.93</v>
      </c>
      <c r="S1161" s="10">
        <v>4.1017999999999999</v>
      </c>
      <c r="T1161" s="10">
        <v>6.5720000000000001</v>
      </c>
      <c r="U1161" s="10">
        <v>9.0114000000000001</v>
      </c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spans="3:50" x14ac:dyDescent="0.2">
      <c r="C1162" s="18">
        <f t="shared" si="37"/>
        <v>1158</v>
      </c>
      <c r="D1162" t="e">
        <f t="shared" ca="1" si="36"/>
        <v>#NAME?</v>
      </c>
      <c r="I1162">
        <v>1158</v>
      </c>
      <c r="J1162">
        <v>3.6120000000000001</v>
      </c>
      <c r="K1162" s="10">
        <v>2.6168</v>
      </c>
      <c r="L1162" s="10">
        <v>4.5659999999999998</v>
      </c>
      <c r="M1162" s="10">
        <v>5.8802000000000003</v>
      </c>
      <c r="N1162" s="10">
        <v>4.3498400000000004</v>
      </c>
      <c r="O1162" s="10">
        <v>3.2238000000000002</v>
      </c>
      <c r="P1162" s="10">
        <v>5.2854000000000001</v>
      </c>
      <c r="Q1162" s="10">
        <v>7.2290000000000001</v>
      </c>
      <c r="R1162" s="10">
        <v>4.9430000000000005</v>
      </c>
      <c r="S1162" s="10">
        <v>4.1122000000000005</v>
      </c>
      <c r="T1162" s="10">
        <v>6.5880000000000001</v>
      </c>
      <c r="U1162" s="10">
        <v>9.0296000000000003</v>
      </c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spans="3:50" x14ac:dyDescent="0.2">
      <c r="C1163" s="18">
        <f t="shared" si="37"/>
        <v>1159</v>
      </c>
      <c r="D1163" t="e">
        <f t="shared" ca="1" si="36"/>
        <v>#NAME?</v>
      </c>
      <c r="I1163">
        <v>1159</v>
      </c>
      <c r="J1163">
        <v>3.6165000000000003</v>
      </c>
      <c r="K1163" s="10">
        <v>2.6244000000000001</v>
      </c>
      <c r="L1163" s="10">
        <v>4.58</v>
      </c>
      <c r="M1163" s="10">
        <v>5.8925999999999998</v>
      </c>
      <c r="N1163" s="10">
        <v>4.3612799999999998</v>
      </c>
      <c r="O1163" s="10">
        <v>3.2324000000000002</v>
      </c>
      <c r="P1163" s="10">
        <v>5.3002000000000002</v>
      </c>
      <c r="Q1163" s="10">
        <v>7.2469999999999999</v>
      </c>
      <c r="R1163" s="10">
        <v>4.9560000000000004</v>
      </c>
      <c r="S1163" s="10">
        <v>4.1226000000000003</v>
      </c>
      <c r="T1163" s="10">
        <v>6.6040000000000001</v>
      </c>
      <c r="U1163" s="10">
        <v>9.0478000000000005</v>
      </c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spans="3:50" x14ac:dyDescent="0.2">
      <c r="C1164" s="18">
        <f t="shared" si="37"/>
        <v>1160</v>
      </c>
      <c r="D1164" t="e">
        <f t="shared" ca="1" si="36"/>
        <v>#NAME?</v>
      </c>
      <c r="I1164">
        <v>1160</v>
      </c>
      <c r="J1164">
        <v>3.621</v>
      </c>
      <c r="K1164" s="10">
        <v>2.6320000000000001</v>
      </c>
      <c r="L1164" s="10">
        <v>4.5940000000000003</v>
      </c>
      <c r="M1164" s="10">
        <v>5.9050000000000002</v>
      </c>
      <c r="N1164" s="10">
        <v>4.3727200000000002</v>
      </c>
      <c r="O1164" s="10">
        <v>3.2410000000000001</v>
      </c>
      <c r="P1164" s="10">
        <v>5.3150000000000004</v>
      </c>
      <c r="Q1164" s="10">
        <v>7.2649999999999997</v>
      </c>
      <c r="R1164" s="10">
        <v>4.9690000000000003</v>
      </c>
      <c r="S1164" s="10">
        <v>4.133</v>
      </c>
      <c r="T1164" s="10">
        <v>6.62</v>
      </c>
      <c r="U1164" s="10">
        <v>9.0660000000000007</v>
      </c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spans="3:50" x14ac:dyDescent="0.2">
      <c r="C1165" s="18">
        <f t="shared" si="37"/>
        <v>1161</v>
      </c>
      <c r="D1165" t="e">
        <f t="shared" ca="1" si="36"/>
        <v>#NAME?</v>
      </c>
      <c r="I1165">
        <v>1161</v>
      </c>
      <c r="J1165">
        <v>3.6333333333333333</v>
      </c>
      <c r="K1165" s="10">
        <v>2.6372</v>
      </c>
      <c r="L1165" s="10">
        <v>4.6035000000000004</v>
      </c>
      <c r="M1165" s="10">
        <v>5.9168000000000003</v>
      </c>
      <c r="N1165" s="10">
        <v>4.3797600000000001</v>
      </c>
      <c r="O1165" s="10">
        <v>3.2469000000000001</v>
      </c>
      <c r="P1165" s="10">
        <v>5.3261000000000003</v>
      </c>
      <c r="Q1165" s="10">
        <v>7.2790999999999997</v>
      </c>
      <c r="R1165" s="10">
        <v>4.9770000000000003</v>
      </c>
      <c r="S1165" s="10">
        <v>4.1395999999999997</v>
      </c>
      <c r="T1165" s="10">
        <v>6.6310000000000002</v>
      </c>
      <c r="U1165" s="10">
        <v>9.0822000000000003</v>
      </c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spans="3:50" x14ac:dyDescent="0.2">
      <c r="C1166" s="18">
        <f t="shared" si="37"/>
        <v>1162</v>
      </c>
      <c r="D1166" t="e">
        <f t="shared" ca="1" si="36"/>
        <v>#NAME?</v>
      </c>
      <c r="I1166">
        <v>1162</v>
      </c>
      <c r="J1166">
        <v>3.6456666666666666</v>
      </c>
      <c r="K1166" s="10">
        <v>2.6424000000000003</v>
      </c>
      <c r="L1166" s="10">
        <v>4.6130000000000004</v>
      </c>
      <c r="M1166" s="10">
        <v>5.9286000000000003</v>
      </c>
      <c r="N1166" s="10">
        <v>4.3868</v>
      </c>
      <c r="O1166" s="10">
        <v>3.2528000000000001</v>
      </c>
      <c r="P1166" s="10">
        <v>5.3372000000000002</v>
      </c>
      <c r="Q1166" s="10">
        <v>7.2931999999999997</v>
      </c>
      <c r="R1166" s="10">
        <v>4.9850000000000003</v>
      </c>
      <c r="S1166" s="10">
        <v>4.1462000000000003</v>
      </c>
      <c r="T1166" s="10">
        <v>6.6420000000000003</v>
      </c>
      <c r="U1166" s="10">
        <v>9.0983999999999998</v>
      </c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spans="3:50" x14ac:dyDescent="0.2">
      <c r="C1167" s="18">
        <f t="shared" si="37"/>
        <v>1163</v>
      </c>
      <c r="D1167" t="e">
        <f t="shared" ca="1" si="36"/>
        <v>#NAME?</v>
      </c>
      <c r="I1167">
        <v>1163</v>
      </c>
      <c r="J1167">
        <v>3.6579999999999999</v>
      </c>
      <c r="K1167" s="10">
        <v>2.6476000000000002</v>
      </c>
      <c r="L1167" s="10">
        <v>4.6225000000000005</v>
      </c>
      <c r="M1167" s="10">
        <v>5.9404000000000003</v>
      </c>
      <c r="N1167" s="10">
        <v>4.39384</v>
      </c>
      <c r="O1167" s="10">
        <v>3.2587000000000002</v>
      </c>
      <c r="P1167" s="10">
        <v>5.3483000000000001</v>
      </c>
      <c r="Q1167" s="10">
        <v>7.3072999999999997</v>
      </c>
      <c r="R1167" s="10">
        <v>4.9930000000000003</v>
      </c>
      <c r="S1167" s="10">
        <v>4.1528</v>
      </c>
      <c r="T1167" s="10">
        <v>6.6530000000000005</v>
      </c>
      <c r="U1167" s="10">
        <v>9.1146000000000011</v>
      </c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spans="3:50" x14ac:dyDescent="0.2">
      <c r="C1168" s="18">
        <f t="shared" si="37"/>
        <v>1164</v>
      </c>
      <c r="D1168" t="e">
        <f t="shared" ca="1" si="36"/>
        <v>#NAME?</v>
      </c>
      <c r="I1168">
        <v>1164</v>
      </c>
      <c r="J1168">
        <v>3.6669999999999998</v>
      </c>
      <c r="K1168" s="10">
        <v>2.6528</v>
      </c>
      <c r="L1168" s="10">
        <v>4.6320000000000006</v>
      </c>
      <c r="M1168" s="10">
        <v>5.9522000000000004</v>
      </c>
      <c r="N1168" s="10">
        <v>4.4008799999999999</v>
      </c>
      <c r="O1168" s="10">
        <v>3.2646000000000002</v>
      </c>
      <c r="P1168" s="10">
        <v>5.3593999999999999</v>
      </c>
      <c r="Q1168" s="10">
        <v>7.3213999999999997</v>
      </c>
      <c r="R1168" s="10">
        <v>5.0010000000000003</v>
      </c>
      <c r="S1168" s="10">
        <v>4.1593999999999998</v>
      </c>
      <c r="T1168" s="10">
        <v>6.6640000000000006</v>
      </c>
      <c r="U1168" s="10">
        <v>9.1308000000000007</v>
      </c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spans="3:50" x14ac:dyDescent="0.2">
      <c r="C1169" s="18">
        <f t="shared" si="37"/>
        <v>1165</v>
      </c>
      <c r="D1169" t="e">
        <f t="shared" ca="1" si="36"/>
        <v>#NAME?</v>
      </c>
      <c r="I1169">
        <v>1165</v>
      </c>
      <c r="J1169">
        <v>3.6760000000000002</v>
      </c>
      <c r="K1169" s="10">
        <v>2.6580000000000004</v>
      </c>
      <c r="L1169" s="10">
        <v>4.6415000000000006</v>
      </c>
      <c r="M1169" s="10">
        <v>5.9640000000000004</v>
      </c>
      <c r="N1169" s="10">
        <v>4.4079200000000007</v>
      </c>
      <c r="O1169" s="10">
        <v>3.2705000000000002</v>
      </c>
      <c r="P1169" s="10">
        <v>5.3704999999999998</v>
      </c>
      <c r="Q1169" s="10">
        <v>7.3354999999999997</v>
      </c>
      <c r="R1169" s="10">
        <v>5.0090000000000003</v>
      </c>
      <c r="S1169" s="10">
        <v>4.1660000000000004</v>
      </c>
      <c r="T1169" s="10">
        <v>6.6750000000000007</v>
      </c>
      <c r="U1169" s="10">
        <v>9.1470000000000002</v>
      </c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spans="3:50" x14ac:dyDescent="0.2">
      <c r="C1170" s="18">
        <f t="shared" si="37"/>
        <v>1166</v>
      </c>
      <c r="D1170" t="e">
        <f t="shared" ca="1" si="36"/>
        <v>#NAME?</v>
      </c>
      <c r="I1170">
        <v>1166</v>
      </c>
      <c r="J1170">
        <v>3.6840000000000002</v>
      </c>
      <c r="K1170" s="10">
        <v>2.6632000000000002</v>
      </c>
      <c r="L1170" s="10">
        <v>4.6509999999999998</v>
      </c>
      <c r="M1170" s="10">
        <v>5.9757999999999996</v>
      </c>
      <c r="N1170" s="10">
        <v>4.4149600000000007</v>
      </c>
      <c r="O1170" s="10">
        <v>3.2763999999999998</v>
      </c>
      <c r="P1170" s="10">
        <v>5.3816000000000006</v>
      </c>
      <c r="Q1170" s="10">
        <v>7.3495999999999997</v>
      </c>
      <c r="R1170" s="10">
        <v>5.0170000000000003</v>
      </c>
      <c r="S1170" s="10">
        <v>4.1726000000000001</v>
      </c>
      <c r="T1170" s="10">
        <v>6.6859999999999999</v>
      </c>
      <c r="U1170" s="10">
        <v>9.1631999999999998</v>
      </c>
      <c r="V1170" s="3"/>
      <c r="W1170" s="3"/>
      <c r="X1170" s="9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spans="3:50" x14ac:dyDescent="0.2">
      <c r="C1171" s="18">
        <f t="shared" si="37"/>
        <v>1167</v>
      </c>
      <c r="D1171" t="e">
        <f t="shared" ca="1" si="36"/>
        <v>#NAME?</v>
      </c>
      <c r="I1171">
        <v>1167</v>
      </c>
      <c r="J1171">
        <v>3.6920000000000002</v>
      </c>
      <c r="K1171" s="10">
        <v>2.6684000000000001</v>
      </c>
      <c r="L1171" s="10">
        <v>4.6604999999999999</v>
      </c>
      <c r="M1171" s="10">
        <v>5.9875999999999996</v>
      </c>
      <c r="N1171" s="10">
        <v>4.4220000000000006</v>
      </c>
      <c r="O1171" s="10">
        <v>3.2822999999999998</v>
      </c>
      <c r="P1171" s="10">
        <v>5.3927000000000005</v>
      </c>
      <c r="Q1171" s="10">
        <v>7.3636999999999997</v>
      </c>
      <c r="R1171" s="10">
        <v>5.0250000000000004</v>
      </c>
      <c r="S1171" s="10">
        <v>4.1791999999999998</v>
      </c>
      <c r="T1171" s="10">
        <v>6.6970000000000001</v>
      </c>
      <c r="U1171" s="10">
        <v>9.1793999999999993</v>
      </c>
      <c r="V1171" s="3"/>
      <c r="W1171" s="3"/>
      <c r="X1171" s="9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spans="3:50" x14ac:dyDescent="0.2">
      <c r="C1172" s="18">
        <f t="shared" si="37"/>
        <v>1168</v>
      </c>
      <c r="D1172" t="e">
        <f t="shared" ca="1" si="36"/>
        <v>#NAME?</v>
      </c>
      <c r="I1172">
        <v>1168</v>
      </c>
      <c r="J1172">
        <v>3.6993333333333336</v>
      </c>
      <c r="K1172" s="10">
        <v>2.6736</v>
      </c>
      <c r="L1172" s="10">
        <v>4.67</v>
      </c>
      <c r="M1172" s="10">
        <v>5.9993999999999996</v>
      </c>
      <c r="N1172" s="10">
        <v>4.4290400000000005</v>
      </c>
      <c r="O1172" s="10">
        <v>3.2881999999999998</v>
      </c>
      <c r="P1172" s="10">
        <v>5.4038000000000004</v>
      </c>
      <c r="Q1172" s="10">
        <v>7.3777999999999997</v>
      </c>
      <c r="R1172" s="10">
        <v>5.0330000000000004</v>
      </c>
      <c r="S1172" s="10">
        <v>4.1857999999999995</v>
      </c>
      <c r="T1172" s="10">
        <v>6.7080000000000002</v>
      </c>
      <c r="U1172" s="10">
        <v>9.1956000000000007</v>
      </c>
      <c r="V1172" s="3"/>
      <c r="W1172" s="3"/>
      <c r="X1172" s="9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spans="3:50" x14ac:dyDescent="0.2">
      <c r="C1173" s="18">
        <f t="shared" si="37"/>
        <v>1169</v>
      </c>
      <c r="D1173" t="e">
        <f t="shared" ca="1" si="36"/>
        <v>#NAME?</v>
      </c>
      <c r="I1173">
        <v>1169</v>
      </c>
      <c r="J1173">
        <v>3.7066666666666666</v>
      </c>
      <c r="K1173" s="10">
        <v>2.6788000000000003</v>
      </c>
      <c r="L1173" s="10">
        <v>4.6795</v>
      </c>
      <c r="M1173" s="10">
        <v>6.0111999999999997</v>
      </c>
      <c r="N1173" s="10">
        <v>4.4360800000000005</v>
      </c>
      <c r="O1173" s="10">
        <v>3.2940999999999998</v>
      </c>
      <c r="P1173" s="10">
        <v>5.4149000000000003</v>
      </c>
      <c r="Q1173" s="10">
        <v>7.3918999999999997</v>
      </c>
      <c r="R1173" s="10">
        <v>5.0410000000000004</v>
      </c>
      <c r="S1173" s="10">
        <v>4.1924000000000001</v>
      </c>
      <c r="T1173" s="10">
        <v>6.7190000000000003</v>
      </c>
      <c r="U1173" s="10">
        <v>9.2118000000000002</v>
      </c>
      <c r="V1173" s="3"/>
      <c r="W1173" s="3"/>
      <c r="X1173" s="9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spans="3:50" x14ac:dyDescent="0.2">
      <c r="C1174" s="18">
        <f t="shared" si="37"/>
        <v>1170</v>
      </c>
      <c r="D1174" t="e">
        <f t="shared" ca="1" si="36"/>
        <v>#NAME?</v>
      </c>
      <c r="I1174">
        <v>1170</v>
      </c>
      <c r="J1174">
        <v>3.714</v>
      </c>
      <c r="K1174" s="10">
        <v>2.6840000000000002</v>
      </c>
      <c r="L1174" s="10">
        <v>4.6890000000000001</v>
      </c>
      <c r="M1174" s="10">
        <v>6.0229999999999997</v>
      </c>
      <c r="N1174" s="10">
        <v>4.4431200000000004</v>
      </c>
      <c r="O1174" s="10">
        <v>3.3</v>
      </c>
      <c r="P1174" s="10">
        <v>5.4260000000000002</v>
      </c>
      <c r="Q1174" s="10">
        <v>7.4059999999999997</v>
      </c>
      <c r="R1174" s="10">
        <v>5.0490000000000004</v>
      </c>
      <c r="S1174" s="10">
        <v>4.1989999999999998</v>
      </c>
      <c r="T1174" s="10">
        <v>6.73</v>
      </c>
      <c r="U1174" s="10">
        <v>9.2279999999999998</v>
      </c>
      <c r="V1174" s="3"/>
      <c r="W1174" s="3"/>
      <c r="X1174" s="9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spans="3:50" x14ac:dyDescent="0.2">
      <c r="C1175" s="18">
        <f t="shared" si="37"/>
        <v>1171</v>
      </c>
      <c r="D1175" t="e">
        <f t="shared" ca="1" si="36"/>
        <v>#NAME?</v>
      </c>
      <c r="I1175">
        <v>1171</v>
      </c>
      <c r="J1175">
        <v>3.7210000000000001</v>
      </c>
      <c r="K1175" s="10">
        <v>2.6875</v>
      </c>
      <c r="L1175" s="10">
        <v>4.6962999999999999</v>
      </c>
      <c r="M1175" s="10">
        <v>6.0329999999999995</v>
      </c>
      <c r="N1175" s="10">
        <v>4.4520080000000002</v>
      </c>
      <c r="O1175" s="10">
        <v>3.3047</v>
      </c>
      <c r="P1175" s="10">
        <v>5.4352</v>
      </c>
      <c r="Q1175" s="10">
        <v>7.4179999999999993</v>
      </c>
      <c r="R1175" s="10">
        <v>5.0591000000000008</v>
      </c>
      <c r="S1175" s="10">
        <v>4.2047999999999996</v>
      </c>
      <c r="T1175" s="10">
        <v>6.74</v>
      </c>
      <c r="U1175" s="10">
        <v>9.2416</v>
      </c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spans="3:50" x14ac:dyDescent="0.2">
      <c r="C1176" s="18">
        <f t="shared" si="37"/>
        <v>1172</v>
      </c>
      <c r="D1176" t="e">
        <f t="shared" ca="1" si="36"/>
        <v>#NAME?</v>
      </c>
      <c r="I1176">
        <v>1172</v>
      </c>
      <c r="J1176">
        <v>3.7279999999999998</v>
      </c>
      <c r="K1176" s="10">
        <v>2.6910000000000003</v>
      </c>
      <c r="L1176" s="10">
        <v>4.7035999999999998</v>
      </c>
      <c r="M1176" s="10">
        <v>6.0430000000000001</v>
      </c>
      <c r="N1176" s="10">
        <v>4.460896</v>
      </c>
      <c r="O1176" s="10">
        <v>3.3093999999999997</v>
      </c>
      <c r="P1176" s="10">
        <v>5.4443999999999999</v>
      </c>
      <c r="Q1176" s="10">
        <v>7.43</v>
      </c>
      <c r="R1176" s="10">
        <v>5.0692000000000004</v>
      </c>
      <c r="S1176" s="10">
        <v>4.2105999999999995</v>
      </c>
      <c r="T1176" s="10">
        <v>6.75</v>
      </c>
      <c r="U1176" s="10">
        <v>9.2552000000000003</v>
      </c>
      <c r="V1176" s="3"/>
      <c r="W1176" s="3"/>
      <c r="X1176" s="9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spans="3:50" x14ac:dyDescent="0.2">
      <c r="C1177" s="18">
        <f t="shared" si="37"/>
        <v>1173</v>
      </c>
      <c r="D1177" t="e">
        <f t="shared" ca="1" si="36"/>
        <v>#NAME?</v>
      </c>
      <c r="I1177">
        <v>1173</v>
      </c>
      <c r="J1177">
        <v>3.7349999999999999</v>
      </c>
      <c r="K1177" s="10">
        <v>2.6945000000000001</v>
      </c>
      <c r="L1177" s="10">
        <v>4.7108999999999996</v>
      </c>
      <c r="M1177" s="10">
        <v>6.0529999999999999</v>
      </c>
      <c r="N1177" s="10">
        <v>4.4697840000000006</v>
      </c>
      <c r="O1177" s="10">
        <v>3.3140999999999998</v>
      </c>
      <c r="P1177" s="10">
        <v>5.4535999999999998</v>
      </c>
      <c r="Q1177" s="10">
        <v>7.4420000000000002</v>
      </c>
      <c r="R1177" s="10">
        <v>5.0792999999999999</v>
      </c>
      <c r="S1177" s="10">
        <v>4.2164000000000001</v>
      </c>
      <c r="T1177" s="10">
        <v>6.7600000000000007</v>
      </c>
      <c r="U1177" s="10">
        <v>9.2688000000000006</v>
      </c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spans="3:50" x14ac:dyDescent="0.2">
      <c r="C1178" s="18">
        <f t="shared" si="37"/>
        <v>1174</v>
      </c>
      <c r="D1178" t="e">
        <f t="shared" ca="1" si="36"/>
        <v>#NAME?</v>
      </c>
      <c r="I1178">
        <v>1174</v>
      </c>
      <c r="J1178">
        <v>3.742</v>
      </c>
      <c r="K1178" s="10">
        <v>2.698</v>
      </c>
      <c r="L1178" s="10">
        <v>4.7181999999999995</v>
      </c>
      <c r="M1178" s="10">
        <v>6.0629999999999997</v>
      </c>
      <c r="N1178" s="10">
        <v>4.4786720000000004</v>
      </c>
      <c r="O1178" s="10">
        <v>3.3188</v>
      </c>
      <c r="P1178" s="10">
        <v>5.4627999999999997</v>
      </c>
      <c r="Q1178" s="10">
        <v>7.4539999999999997</v>
      </c>
      <c r="R1178" s="10">
        <v>5.0894000000000004</v>
      </c>
      <c r="S1178" s="10">
        <v>4.2222</v>
      </c>
      <c r="T1178" s="10">
        <v>6.7700000000000005</v>
      </c>
      <c r="U1178" s="10">
        <v>9.2824000000000009</v>
      </c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spans="3:50" x14ac:dyDescent="0.2">
      <c r="C1179" s="18">
        <f t="shared" si="37"/>
        <v>1175</v>
      </c>
      <c r="D1179" t="e">
        <f t="shared" ca="1" si="36"/>
        <v>#NAME?</v>
      </c>
      <c r="I1179">
        <v>1175</v>
      </c>
      <c r="J1179">
        <v>3.7489999999999997</v>
      </c>
      <c r="K1179" s="10">
        <v>2.7015000000000002</v>
      </c>
      <c r="L1179" s="10">
        <v>4.7255000000000003</v>
      </c>
      <c r="M1179" s="10">
        <v>6.0730000000000004</v>
      </c>
      <c r="N1179" s="10">
        <v>4.4875600000000002</v>
      </c>
      <c r="O1179" s="10">
        <v>3.3235000000000001</v>
      </c>
      <c r="P1179" s="10">
        <v>5.4719999999999995</v>
      </c>
      <c r="Q1179" s="10">
        <v>7.4659999999999993</v>
      </c>
      <c r="R1179" s="10">
        <v>5.0995000000000008</v>
      </c>
      <c r="S1179" s="10">
        <v>4.2279999999999998</v>
      </c>
      <c r="T1179" s="10">
        <v>6.78</v>
      </c>
      <c r="U1179" s="10">
        <v>9.2959999999999994</v>
      </c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spans="3:50" x14ac:dyDescent="0.2">
      <c r="C1180" s="18">
        <f t="shared" si="37"/>
        <v>1176</v>
      </c>
      <c r="D1180" t="e">
        <f t="shared" ca="1" si="36"/>
        <v>#NAME?</v>
      </c>
      <c r="I1180">
        <v>1176</v>
      </c>
      <c r="J1180">
        <v>3.7559999999999998</v>
      </c>
      <c r="K1180" s="10">
        <v>2.7050000000000001</v>
      </c>
      <c r="L1180" s="10">
        <v>4.7328000000000001</v>
      </c>
      <c r="M1180" s="10">
        <v>6.0830000000000002</v>
      </c>
      <c r="N1180" s="10">
        <v>4.496448</v>
      </c>
      <c r="O1180" s="10">
        <v>3.3281999999999998</v>
      </c>
      <c r="P1180" s="10">
        <v>5.4812000000000003</v>
      </c>
      <c r="Q1180" s="10">
        <v>7.4779999999999998</v>
      </c>
      <c r="R1180" s="10">
        <v>5.1096000000000004</v>
      </c>
      <c r="S1180" s="10">
        <v>4.2337999999999996</v>
      </c>
      <c r="T1180" s="10">
        <v>6.79</v>
      </c>
      <c r="U1180" s="10">
        <v>9.3095999999999997</v>
      </c>
      <c r="V1180" s="3"/>
      <c r="W1180" s="3"/>
      <c r="X1180" s="9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spans="3:50" x14ac:dyDescent="0.2">
      <c r="C1181" s="18">
        <f t="shared" si="37"/>
        <v>1177</v>
      </c>
      <c r="D1181" t="e">
        <f t="shared" ca="1" si="36"/>
        <v>#NAME?</v>
      </c>
      <c r="I1181">
        <v>1177</v>
      </c>
      <c r="J1181">
        <v>3.7629999999999999</v>
      </c>
      <c r="K1181" s="10">
        <v>2.7084999999999999</v>
      </c>
      <c r="L1181" s="10">
        <v>4.7401</v>
      </c>
      <c r="M1181" s="10">
        <v>6.093</v>
      </c>
      <c r="N1181" s="10">
        <v>4.5053359999999998</v>
      </c>
      <c r="O1181" s="10">
        <v>3.3329</v>
      </c>
      <c r="P1181" s="10">
        <v>5.4904000000000002</v>
      </c>
      <c r="Q1181" s="10">
        <v>7.49</v>
      </c>
      <c r="R1181" s="10">
        <v>5.1196999999999999</v>
      </c>
      <c r="S1181" s="10">
        <v>4.2395999999999994</v>
      </c>
      <c r="T1181" s="10">
        <v>6.8</v>
      </c>
      <c r="U1181" s="10">
        <v>9.3231999999999999</v>
      </c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spans="3:50" x14ac:dyDescent="0.2">
      <c r="C1182" s="18">
        <f t="shared" si="37"/>
        <v>1178</v>
      </c>
      <c r="D1182" t="e">
        <f t="shared" ca="1" si="36"/>
        <v>#NAME?</v>
      </c>
      <c r="I1182">
        <v>1178</v>
      </c>
      <c r="J1182">
        <v>3.77</v>
      </c>
      <c r="K1182" s="10">
        <v>2.7119999999999997</v>
      </c>
      <c r="L1182" s="10">
        <v>4.7473999999999998</v>
      </c>
      <c r="M1182" s="10">
        <v>6.1029999999999998</v>
      </c>
      <c r="N1182" s="10">
        <v>4.5142240000000005</v>
      </c>
      <c r="O1182" s="10">
        <v>3.3376000000000001</v>
      </c>
      <c r="P1182" s="10">
        <v>5.4996</v>
      </c>
      <c r="Q1182" s="10">
        <v>7.5019999999999998</v>
      </c>
      <c r="R1182" s="10">
        <v>5.1298000000000004</v>
      </c>
      <c r="S1182" s="10">
        <v>4.2454000000000001</v>
      </c>
      <c r="T1182" s="10">
        <v>6.8100000000000005</v>
      </c>
      <c r="U1182" s="10">
        <v>9.3368000000000002</v>
      </c>
      <c r="V1182" s="3"/>
      <c r="W1182" s="3"/>
      <c r="X1182" s="9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spans="3:50" x14ac:dyDescent="0.2">
      <c r="C1183" s="18">
        <f t="shared" si="37"/>
        <v>1179</v>
      </c>
      <c r="D1183" t="e">
        <f t="shared" ca="1" si="36"/>
        <v>#NAME?</v>
      </c>
      <c r="I1183">
        <v>1179</v>
      </c>
      <c r="J1183">
        <v>3.7769999999999997</v>
      </c>
      <c r="K1183" s="10">
        <v>2.7155</v>
      </c>
      <c r="L1183" s="10">
        <v>4.7546999999999997</v>
      </c>
      <c r="M1183" s="10">
        <v>6.1130000000000004</v>
      </c>
      <c r="N1183" s="10">
        <v>4.5231120000000002</v>
      </c>
      <c r="O1183" s="10">
        <v>3.3422999999999998</v>
      </c>
      <c r="P1183" s="10">
        <v>5.5087999999999999</v>
      </c>
      <c r="Q1183" s="10">
        <v>7.5139999999999993</v>
      </c>
      <c r="R1183" s="10">
        <v>5.1399000000000008</v>
      </c>
      <c r="S1183" s="10">
        <v>4.2511999999999999</v>
      </c>
      <c r="T1183" s="10">
        <v>6.82</v>
      </c>
      <c r="U1183" s="10">
        <v>9.3504000000000005</v>
      </c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spans="3:50" x14ac:dyDescent="0.2">
      <c r="C1184" s="18">
        <f t="shared" si="37"/>
        <v>1180</v>
      </c>
      <c r="D1184" t="e">
        <f t="shared" ca="1" si="36"/>
        <v>#NAME?</v>
      </c>
      <c r="I1184">
        <v>1180</v>
      </c>
      <c r="J1184">
        <v>3.7839999999999998</v>
      </c>
      <c r="K1184" s="10">
        <v>2.7189999999999999</v>
      </c>
      <c r="L1184" s="10">
        <v>4.7619999999999996</v>
      </c>
      <c r="M1184" s="10">
        <v>6.1230000000000002</v>
      </c>
      <c r="N1184" s="10">
        <v>4.532</v>
      </c>
      <c r="O1184" s="10">
        <v>3.347</v>
      </c>
      <c r="P1184" s="10">
        <v>5.5179999999999998</v>
      </c>
      <c r="Q1184" s="10">
        <v>7.5259999999999998</v>
      </c>
      <c r="R1184" s="10">
        <v>5.15</v>
      </c>
      <c r="S1184" s="10">
        <v>4.2569999999999997</v>
      </c>
      <c r="T1184" s="10">
        <v>6.83</v>
      </c>
      <c r="U1184" s="10">
        <v>9.3640000000000008</v>
      </c>
      <c r="V1184" s="3"/>
      <c r="W1184" s="3"/>
      <c r="X1184" s="9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spans="3:50" x14ac:dyDescent="0.2">
      <c r="C1185" s="18">
        <f t="shared" si="37"/>
        <v>1181</v>
      </c>
      <c r="D1185" t="e">
        <f t="shared" ca="1" si="36"/>
        <v>#NAME?</v>
      </c>
      <c r="I1185">
        <v>1181</v>
      </c>
      <c r="J1185">
        <v>3.7895999999999996</v>
      </c>
      <c r="K1185" s="10">
        <v>2.7223999999999999</v>
      </c>
      <c r="L1185" s="10">
        <v>4.7687999999999997</v>
      </c>
      <c r="M1185" s="10">
        <v>6.1326999999999998</v>
      </c>
      <c r="N1185" s="10">
        <v>4.5381599999999995</v>
      </c>
      <c r="O1185" s="10">
        <v>3.3512</v>
      </c>
      <c r="P1185" s="10">
        <v>5.5258000000000003</v>
      </c>
      <c r="Q1185" s="10">
        <v>7.5369000000000002</v>
      </c>
      <c r="R1185" s="10">
        <v>5.157</v>
      </c>
      <c r="S1185" s="10">
        <v>4.2625999999999999</v>
      </c>
      <c r="T1185" s="10">
        <v>6.84</v>
      </c>
      <c r="U1185" s="10">
        <v>9.3774000000000015</v>
      </c>
      <c r="AU1185" s="3"/>
      <c r="AV1185" s="3"/>
      <c r="AW1185" s="3"/>
      <c r="AX1185" s="3"/>
    </row>
    <row r="1186" spans="3:50" x14ac:dyDescent="0.2">
      <c r="C1186" s="18">
        <f t="shared" si="37"/>
        <v>1182</v>
      </c>
      <c r="D1186" t="e">
        <f t="shared" ca="1" si="36"/>
        <v>#NAME?</v>
      </c>
      <c r="I1186">
        <v>1182</v>
      </c>
      <c r="J1186">
        <v>3.7951999999999999</v>
      </c>
      <c r="K1186" s="10">
        <v>2.7258</v>
      </c>
      <c r="L1186" s="10">
        <v>4.7755999999999998</v>
      </c>
      <c r="M1186" s="10">
        <v>6.1424000000000003</v>
      </c>
      <c r="N1186" s="10">
        <v>4.5443199999999999</v>
      </c>
      <c r="O1186" s="10">
        <v>3.3553999999999999</v>
      </c>
      <c r="P1186" s="10">
        <v>5.5335999999999999</v>
      </c>
      <c r="Q1186" s="10">
        <v>7.5477999999999996</v>
      </c>
      <c r="R1186" s="10">
        <v>5.1640000000000006</v>
      </c>
      <c r="S1186" s="10">
        <v>4.2681999999999993</v>
      </c>
      <c r="T1186" s="10">
        <v>6.85</v>
      </c>
      <c r="U1186" s="10">
        <v>9.3908000000000005</v>
      </c>
      <c r="AU1186" s="3"/>
      <c r="AV1186" s="3"/>
      <c r="AW1186" s="3"/>
      <c r="AX1186" s="3"/>
    </row>
    <row r="1187" spans="3:50" x14ac:dyDescent="0.2">
      <c r="C1187" s="18">
        <f t="shared" si="37"/>
        <v>1183</v>
      </c>
      <c r="D1187" t="e">
        <f t="shared" ca="1" si="36"/>
        <v>#NAME?</v>
      </c>
      <c r="I1187">
        <v>1183</v>
      </c>
      <c r="J1187">
        <v>3.8007999999999997</v>
      </c>
      <c r="K1187" s="10">
        <v>2.7292000000000001</v>
      </c>
      <c r="L1187" s="10">
        <v>4.7824</v>
      </c>
      <c r="M1187" s="10">
        <v>6.1520999999999999</v>
      </c>
      <c r="N1187" s="10">
        <v>4.5504800000000003</v>
      </c>
      <c r="O1187" s="10">
        <v>3.3595999999999999</v>
      </c>
      <c r="P1187" s="10">
        <v>5.5413999999999994</v>
      </c>
      <c r="Q1187" s="10">
        <v>7.5587</v>
      </c>
      <c r="R1187" s="10">
        <v>5.1710000000000003</v>
      </c>
      <c r="S1187" s="10">
        <v>4.2737999999999996</v>
      </c>
      <c r="T1187" s="10">
        <v>6.86</v>
      </c>
      <c r="U1187" s="10">
        <v>9.4041999999999994</v>
      </c>
      <c r="AU1187" s="3"/>
      <c r="AV1187" s="3"/>
      <c r="AW1187" s="3"/>
      <c r="AX1187" s="3"/>
    </row>
    <row r="1188" spans="3:50" x14ac:dyDescent="0.2">
      <c r="C1188" s="18">
        <f t="shared" si="37"/>
        <v>1184</v>
      </c>
      <c r="D1188" t="e">
        <f t="shared" ca="1" si="36"/>
        <v>#NAME?</v>
      </c>
      <c r="I1188">
        <v>1184</v>
      </c>
      <c r="J1188">
        <v>3.8064</v>
      </c>
      <c r="K1188" s="10">
        <v>2.7326000000000001</v>
      </c>
      <c r="L1188" s="10">
        <v>4.7892000000000001</v>
      </c>
      <c r="M1188" s="10">
        <v>6.1618000000000004</v>
      </c>
      <c r="N1188" s="10">
        <v>4.5566399999999998</v>
      </c>
      <c r="O1188" s="10">
        <v>3.3637999999999999</v>
      </c>
      <c r="P1188" s="10">
        <v>5.5491999999999999</v>
      </c>
      <c r="Q1188" s="10">
        <v>7.5695999999999994</v>
      </c>
      <c r="R1188" s="10">
        <v>5.1779999999999999</v>
      </c>
      <c r="S1188" s="10">
        <v>4.2793999999999999</v>
      </c>
      <c r="T1188" s="10">
        <v>6.87</v>
      </c>
      <c r="U1188" s="10">
        <v>9.4176000000000002</v>
      </c>
      <c r="AU1188" s="3"/>
      <c r="AV1188" s="3"/>
      <c r="AW1188" s="3"/>
      <c r="AX1188" s="3"/>
    </row>
    <row r="1189" spans="3:50" x14ac:dyDescent="0.2">
      <c r="C1189" s="18">
        <f t="shared" si="37"/>
        <v>1185</v>
      </c>
      <c r="D1189" t="e">
        <f t="shared" ca="1" si="36"/>
        <v>#NAME?</v>
      </c>
      <c r="I1189">
        <v>1185</v>
      </c>
      <c r="J1189">
        <v>3.8119999999999998</v>
      </c>
      <c r="K1189" s="10">
        <v>2.7359999999999998</v>
      </c>
      <c r="L1189" s="10">
        <v>4.7959999999999994</v>
      </c>
      <c r="M1189" s="10">
        <v>6.1715</v>
      </c>
      <c r="N1189" s="10">
        <v>4.5627999999999993</v>
      </c>
      <c r="O1189" s="10">
        <v>3.3679999999999999</v>
      </c>
      <c r="P1189" s="10">
        <v>5.5570000000000004</v>
      </c>
      <c r="Q1189" s="10">
        <v>7.5804999999999998</v>
      </c>
      <c r="R1189" s="10">
        <v>5.1850000000000005</v>
      </c>
      <c r="S1189" s="10">
        <v>4.2850000000000001</v>
      </c>
      <c r="T1189" s="10">
        <v>6.88</v>
      </c>
      <c r="U1189" s="10">
        <v>9.4310000000000009</v>
      </c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spans="3:50" x14ac:dyDescent="0.2">
      <c r="C1190" s="18">
        <f t="shared" si="37"/>
        <v>1186</v>
      </c>
      <c r="D1190" t="e">
        <f t="shared" ca="1" si="36"/>
        <v>#NAME?</v>
      </c>
      <c r="I1190">
        <v>1186</v>
      </c>
      <c r="J1190">
        <v>3.8175999999999997</v>
      </c>
      <c r="K1190" s="10">
        <v>2.7393999999999998</v>
      </c>
      <c r="L1190" s="10">
        <v>4.8027999999999995</v>
      </c>
      <c r="M1190" s="10">
        <v>6.1811999999999996</v>
      </c>
      <c r="N1190" s="10">
        <v>4.5689599999999997</v>
      </c>
      <c r="O1190" s="10">
        <v>3.3721999999999999</v>
      </c>
      <c r="P1190" s="10">
        <v>5.5648</v>
      </c>
      <c r="Q1190" s="10">
        <v>7.5914000000000001</v>
      </c>
      <c r="R1190" s="10">
        <v>5.1920000000000002</v>
      </c>
      <c r="S1190" s="10">
        <v>4.2905999999999995</v>
      </c>
      <c r="T1190" s="10">
        <v>6.89</v>
      </c>
      <c r="U1190" s="10">
        <v>9.4443999999999999</v>
      </c>
      <c r="AU1190" s="3"/>
      <c r="AV1190" s="3"/>
      <c r="AW1190" s="3"/>
      <c r="AX1190" s="3"/>
    </row>
    <row r="1191" spans="3:50" x14ac:dyDescent="0.2">
      <c r="C1191" s="18">
        <f t="shared" si="37"/>
        <v>1187</v>
      </c>
      <c r="D1191" t="e">
        <f t="shared" ca="1" si="36"/>
        <v>#NAME?</v>
      </c>
      <c r="I1191">
        <v>1187</v>
      </c>
      <c r="J1191">
        <v>3.8231999999999999</v>
      </c>
      <c r="K1191" s="10">
        <v>2.7427999999999999</v>
      </c>
      <c r="L1191" s="10">
        <v>4.8095999999999997</v>
      </c>
      <c r="M1191" s="10">
        <v>6.1909000000000001</v>
      </c>
      <c r="N1191" s="10">
        <v>4.5751200000000001</v>
      </c>
      <c r="O1191" s="10">
        <v>3.3763999999999998</v>
      </c>
      <c r="P1191" s="10">
        <v>5.5725999999999996</v>
      </c>
      <c r="Q1191" s="10">
        <v>7.6022999999999996</v>
      </c>
      <c r="R1191" s="10">
        <v>5.1989999999999998</v>
      </c>
      <c r="S1191" s="10">
        <v>4.2961999999999998</v>
      </c>
      <c r="T1191" s="10">
        <v>6.8999999999999995</v>
      </c>
      <c r="U1191" s="10">
        <v>9.4577999999999989</v>
      </c>
      <c r="AU1191" s="3"/>
      <c r="AV1191" s="3"/>
      <c r="AW1191" s="3"/>
      <c r="AX1191" s="3"/>
    </row>
    <row r="1192" spans="3:50" x14ac:dyDescent="0.2">
      <c r="C1192" s="18">
        <f t="shared" si="37"/>
        <v>1188</v>
      </c>
      <c r="D1192" t="e">
        <f t="shared" ca="1" si="36"/>
        <v>#NAME?</v>
      </c>
      <c r="I1192">
        <v>1188</v>
      </c>
      <c r="J1192">
        <v>3.8287999999999998</v>
      </c>
      <c r="K1192" s="10">
        <v>2.7462</v>
      </c>
      <c r="L1192" s="10">
        <v>4.8163999999999998</v>
      </c>
      <c r="M1192" s="10">
        <v>6.2005999999999997</v>
      </c>
      <c r="N1192" s="10">
        <v>4.5812799999999996</v>
      </c>
      <c r="O1192" s="10">
        <v>3.3805999999999998</v>
      </c>
      <c r="P1192" s="10">
        <v>5.5804</v>
      </c>
      <c r="Q1192" s="10">
        <v>7.6132</v>
      </c>
      <c r="R1192" s="10">
        <v>5.2059999999999995</v>
      </c>
      <c r="S1192" s="10">
        <v>4.3018000000000001</v>
      </c>
      <c r="T1192" s="10">
        <v>6.91</v>
      </c>
      <c r="U1192" s="10">
        <v>9.4711999999999996</v>
      </c>
      <c r="AU1192" s="3"/>
      <c r="AV1192" s="3"/>
      <c r="AW1192" s="3"/>
      <c r="AX1192" s="3"/>
    </row>
    <row r="1193" spans="3:50" x14ac:dyDescent="0.2">
      <c r="C1193" s="18">
        <f t="shared" si="37"/>
        <v>1189</v>
      </c>
      <c r="D1193" t="e">
        <f t="shared" ca="1" si="36"/>
        <v>#NAME?</v>
      </c>
      <c r="I1193">
        <v>1189</v>
      </c>
      <c r="J1193">
        <v>3.8344</v>
      </c>
      <c r="K1193" s="10">
        <v>2.7496</v>
      </c>
      <c r="L1193" s="10">
        <v>4.8231999999999999</v>
      </c>
      <c r="M1193" s="10">
        <v>6.2103000000000002</v>
      </c>
      <c r="N1193" s="10">
        <v>4.5874399999999991</v>
      </c>
      <c r="O1193" s="10">
        <v>3.3847999999999998</v>
      </c>
      <c r="P1193" s="10">
        <v>5.5882000000000005</v>
      </c>
      <c r="Q1193" s="10">
        <v>7.6240999999999994</v>
      </c>
      <c r="R1193" s="10">
        <v>5.2130000000000001</v>
      </c>
      <c r="S1193" s="10">
        <v>4.3073999999999995</v>
      </c>
      <c r="T1193" s="10">
        <v>6.92</v>
      </c>
      <c r="U1193" s="10">
        <v>9.4846000000000004</v>
      </c>
      <c r="AU1193" s="3"/>
      <c r="AV1193" s="3"/>
      <c r="AW1193" s="3"/>
      <c r="AX1193" s="3"/>
    </row>
    <row r="1194" spans="3:50" x14ac:dyDescent="0.2">
      <c r="C1194" s="18">
        <f t="shared" si="37"/>
        <v>1190</v>
      </c>
      <c r="D1194" t="e">
        <f t="shared" ca="1" si="36"/>
        <v>#NAME?</v>
      </c>
      <c r="I1194">
        <v>1190</v>
      </c>
      <c r="J1194">
        <v>3.84</v>
      </c>
      <c r="K1194" s="10">
        <v>2.7530000000000001</v>
      </c>
      <c r="L1194" s="10">
        <v>4.83</v>
      </c>
      <c r="M1194" s="10">
        <v>6.22</v>
      </c>
      <c r="N1194" s="10">
        <v>4.5935999999999995</v>
      </c>
      <c r="O1194" s="10">
        <v>3.3889999999999998</v>
      </c>
      <c r="P1194" s="10">
        <v>5.5960000000000001</v>
      </c>
      <c r="Q1194" s="10">
        <v>7.6349999999999998</v>
      </c>
      <c r="R1194" s="10">
        <v>5.22</v>
      </c>
      <c r="S1194" s="10">
        <v>4.3129999999999997</v>
      </c>
      <c r="T1194" s="10">
        <v>6.93</v>
      </c>
      <c r="U1194" s="10">
        <v>9.4979999999999993</v>
      </c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spans="3:50" x14ac:dyDescent="0.2">
      <c r="C1195" s="18">
        <f t="shared" si="37"/>
        <v>1191</v>
      </c>
      <c r="D1195" t="e">
        <f t="shared" ca="1" si="36"/>
        <v>#NAME?</v>
      </c>
      <c r="I1195">
        <v>1191</v>
      </c>
      <c r="J1195">
        <v>3.8455999999999997</v>
      </c>
      <c r="K1195" s="10">
        <v>2.7562000000000002</v>
      </c>
      <c r="L1195" s="10">
        <v>4.8365499999999999</v>
      </c>
      <c r="M1195" s="10">
        <v>6.2284999999999995</v>
      </c>
      <c r="N1195" s="10">
        <v>4.6001999999999992</v>
      </c>
      <c r="O1195" s="10">
        <v>3.3929999999999998</v>
      </c>
      <c r="P1195" s="10">
        <v>5.6025</v>
      </c>
      <c r="Q1195" s="10">
        <v>7.6433499999999999</v>
      </c>
      <c r="R1195" s="10">
        <v>5.2275</v>
      </c>
      <c r="S1195" s="10">
        <v>4.3182999999999998</v>
      </c>
      <c r="T1195" s="10">
        <v>6.9384999999999994</v>
      </c>
      <c r="U1195" s="10">
        <v>9.5100999999999996</v>
      </c>
      <c r="AU1195" s="3"/>
      <c r="AV1195" s="3"/>
      <c r="AW1195" s="3"/>
      <c r="AX1195" s="3"/>
    </row>
    <row r="1196" spans="3:50" x14ac:dyDescent="0.2">
      <c r="C1196" s="18">
        <f t="shared" si="37"/>
        <v>1192</v>
      </c>
      <c r="D1196" t="e">
        <f t="shared" ca="1" si="36"/>
        <v>#NAME?</v>
      </c>
      <c r="I1196">
        <v>1192</v>
      </c>
      <c r="J1196">
        <v>3.8512</v>
      </c>
      <c r="K1196" s="10">
        <v>2.7594000000000003</v>
      </c>
      <c r="L1196" s="10">
        <v>4.8430999999999997</v>
      </c>
      <c r="M1196" s="10">
        <v>6.2370000000000001</v>
      </c>
      <c r="N1196" s="10">
        <v>4.6067999999999998</v>
      </c>
      <c r="O1196" s="10">
        <v>3.3969999999999998</v>
      </c>
      <c r="P1196" s="10">
        <v>5.609</v>
      </c>
      <c r="Q1196" s="10">
        <v>7.6516999999999999</v>
      </c>
      <c r="R1196" s="10">
        <v>5.2349999999999994</v>
      </c>
      <c r="S1196" s="10">
        <v>4.3235999999999999</v>
      </c>
      <c r="T1196" s="10">
        <v>6.9470000000000001</v>
      </c>
      <c r="U1196" s="10">
        <v>9.5221999999999998</v>
      </c>
      <c r="AU1196" s="3"/>
      <c r="AV1196" s="3"/>
      <c r="AW1196" s="3"/>
      <c r="AX1196" s="3"/>
    </row>
    <row r="1197" spans="3:50" x14ac:dyDescent="0.2">
      <c r="C1197" s="18">
        <f t="shared" si="37"/>
        <v>1193</v>
      </c>
      <c r="D1197" t="e">
        <f t="shared" ca="1" si="36"/>
        <v>#NAME?</v>
      </c>
      <c r="I1197">
        <v>1193</v>
      </c>
      <c r="J1197">
        <v>3.8567999999999998</v>
      </c>
      <c r="K1197" s="10">
        <v>2.7625999999999999</v>
      </c>
      <c r="L1197" s="10">
        <v>4.8496500000000005</v>
      </c>
      <c r="M1197" s="10">
        <v>6.2454999999999998</v>
      </c>
      <c r="N1197" s="10">
        <v>4.6133999999999995</v>
      </c>
      <c r="O1197" s="10">
        <v>3.4009999999999998</v>
      </c>
      <c r="P1197" s="10">
        <v>5.6154999999999999</v>
      </c>
      <c r="Q1197" s="10">
        <v>7.66005</v>
      </c>
      <c r="R1197" s="10">
        <v>5.2424999999999997</v>
      </c>
      <c r="S1197" s="10">
        <v>4.3289</v>
      </c>
      <c r="T1197" s="10">
        <v>6.9554999999999998</v>
      </c>
      <c r="U1197" s="10">
        <v>9.5343</v>
      </c>
      <c r="AU1197" s="3"/>
      <c r="AV1197" s="3"/>
      <c r="AW1197" s="3"/>
      <c r="AX1197" s="3"/>
    </row>
    <row r="1198" spans="3:50" x14ac:dyDescent="0.2">
      <c r="C1198" s="18">
        <f t="shared" si="37"/>
        <v>1194</v>
      </c>
      <c r="D1198" t="e">
        <f t="shared" ca="1" si="36"/>
        <v>#NAME?</v>
      </c>
      <c r="I1198">
        <v>1194</v>
      </c>
      <c r="J1198">
        <v>3.8624000000000001</v>
      </c>
      <c r="K1198" s="10">
        <v>2.7658</v>
      </c>
      <c r="L1198" s="10">
        <v>4.8562000000000003</v>
      </c>
      <c r="M1198" s="10">
        <v>6.2539999999999996</v>
      </c>
      <c r="N1198" s="10">
        <v>4.6199999999999992</v>
      </c>
      <c r="O1198" s="10">
        <v>3.4049999999999998</v>
      </c>
      <c r="P1198" s="10">
        <v>5.6219999999999999</v>
      </c>
      <c r="Q1198" s="10">
        <v>7.6684000000000001</v>
      </c>
      <c r="R1198" s="10">
        <v>5.25</v>
      </c>
      <c r="S1198" s="10">
        <v>4.3342000000000001</v>
      </c>
      <c r="T1198" s="10">
        <v>6.9639999999999995</v>
      </c>
      <c r="U1198" s="10">
        <v>9.5464000000000002</v>
      </c>
      <c r="AU1198" s="3"/>
      <c r="AV1198" s="3"/>
      <c r="AW1198" s="3"/>
      <c r="AX1198" s="3"/>
    </row>
    <row r="1199" spans="3:50" x14ac:dyDescent="0.2">
      <c r="C1199" s="18">
        <f t="shared" si="37"/>
        <v>1195</v>
      </c>
      <c r="D1199" t="e">
        <f t="shared" ca="1" si="36"/>
        <v>#NAME?</v>
      </c>
      <c r="I1199">
        <v>1195</v>
      </c>
      <c r="J1199">
        <v>3.8679999999999999</v>
      </c>
      <c r="K1199" s="10">
        <v>2.7690000000000001</v>
      </c>
      <c r="L1199" s="10">
        <v>4.8627500000000001</v>
      </c>
      <c r="M1199" s="10">
        <v>6.2624999999999993</v>
      </c>
      <c r="N1199" s="10">
        <v>4.6265999999999998</v>
      </c>
      <c r="O1199" s="10">
        <v>3.4089999999999998</v>
      </c>
      <c r="P1199" s="10">
        <v>5.6284999999999998</v>
      </c>
      <c r="Q1199" s="10">
        <v>7.6767500000000002</v>
      </c>
      <c r="R1199" s="10">
        <v>5.2575000000000003</v>
      </c>
      <c r="S1199" s="10">
        <v>4.3394999999999992</v>
      </c>
      <c r="T1199" s="10">
        <v>6.9725000000000001</v>
      </c>
      <c r="U1199" s="10">
        <v>9.5584999999999987</v>
      </c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spans="3:50" x14ac:dyDescent="0.2">
      <c r="C1200" s="18">
        <f t="shared" si="37"/>
        <v>1196</v>
      </c>
      <c r="D1200" t="e">
        <f t="shared" ca="1" si="36"/>
        <v>#NAME?</v>
      </c>
      <c r="I1200">
        <v>1196</v>
      </c>
      <c r="J1200">
        <v>3.8735999999999997</v>
      </c>
      <c r="K1200" s="10">
        <v>2.7722000000000002</v>
      </c>
      <c r="L1200" s="10">
        <v>4.8693</v>
      </c>
      <c r="M1200" s="10">
        <v>6.2709999999999999</v>
      </c>
      <c r="N1200" s="10">
        <v>4.6331999999999995</v>
      </c>
      <c r="O1200" s="10">
        <v>3.4129999999999998</v>
      </c>
      <c r="P1200" s="10">
        <v>5.6349999999999998</v>
      </c>
      <c r="Q1200" s="10">
        <v>7.6850999999999994</v>
      </c>
      <c r="R1200" s="10">
        <v>5.2649999999999997</v>
      </c>
      <c r="S1200" s="10">
        <v>4.3447999999999993</v>
      </c>
      <c r="T1200" s="10">
        <v>6.9809999999999999</v>
      </c>
      <c r="U1200" s="10">
        <v>9.5705999999999989</v>
      </c>
      <c r="AU1200" s="3"/>
      <c r="AV1200" s="3"/>
      <c r="AW1200" s="3"/>
      <c r="AX1200" s="3"/>
    </row>
    <row r="1201" spans="3:50" x14ac:dyDescent="0.2">
      <c r="C1201" s="18">
        <f t="shared" si="37"/>
        <v>1197</v>
      </c>
      <c r="D1201" t="e">
        <f t="shared" ca="1" si="36"/>
        <v>#NAME?</v>
      </c>
      <c r="I1201">
        <v>1197</v>
      </c>
      <c r="J1201">
        <v>3.8792</v>
      </c>
      <c r="K1201" s="10">
        <v>2.7754000000000003</v>
      </c>
      <c r="L1201" s="10">
        <v>4.8758499999999998</v>
      </c>
      <c r="M1201" s="10">
        <v>6.2794999999999996</v>
      </c>
      <c r="N1201" s="10">
        <v>4.6397999999999993</v>
      </c>
      <c r="O1201" s="10">
        <v>3.4169999999999998</v>
      </c>
      <c r="P1201" s="10">
        <v>5.6414999999999997</v>
      </c>
      <c r="Q1201" s="10">
        <v>7.6934499999999995</v>
      </c>
      <c r="R1201" s="10">
        <v>5.2725</v>
      </c>
      <c r="S1201" s="10">
        <v>4.3500999999999994</v>
      </c>
      <c r="T1201" s="10">
        <v>6.9894999999999996</v>
      </c>
      <c r="U1201" s="10">
        <v>9.5826999999999991</v>
      </c>
      <c r="AU1201" s="3"/>
      <c r="AV1201" s="3"/>
      <c r="AW1201" s="3"/>
      <c r="AX1201" s="3"/>
    </row>
    <row r="1202" spans="3:50" x14ac:dyDescent="0.2">
      <c r="C1202" s="18">
        <f t="shared" si="37"/>
        <v>1198</v>
      </c>
      <c r="D1202" t="e">
        <f t="shared" ca="1" si="36"/>
        <v>#NAME?</v>
      </c>
      <c r="I1202">
        <v>1198</v>
      </c>
      <c r="J1202">
        <v>3.8847999999999998</v>
      </c>
      <c r="K1202" s="10">
        <v>2.7786</v>
      </c>
      <c r="L1202" s="10">
        <v>4.8824000000000005</v>
      </c>
      <c r="M1202" s="10">
        <v>6.2879999999999994</v>
      </c>
      <c r="N1202" s="10">
        <v>4.6463999999999999</v>
      </c>
      <c r="O1202" s="10">
        <v>3.4209999999999998</v>
      </c>
      <c r="P1202" s="10">
        <v>5.6479999999999997</v>
      </c>
      <c r="Q1202" s="10">
        <v>7.7017999999999995</v>
      </c>
      <c r="R1202" s="10">
        <v>5.28</v>
      </c>
      <c r="S1202" s="10">
        <v>4.3553999999999995</v>
      </c>
      <c r="T1202" s="10">
        <v>6.9979999999999993</v>
      </c>
      <c r="U1202" s="10">
        <v>9.5947999999999993</v>
      </c>
      <c r="AU1202" s="3"/>
      <c r="AV1202" s="3"/>
      <c r="AW1202" s="3"/>
      <c r="AX1202" s="3"/>
    </row>
    <row r="1203" spans="3:50" x14ac:dyDescent="0.2">
      <c r="C1203" s="18">
        <f t="shared" si="37"/>
        <v>1199</v>
      </c>
      <c r="D1203" t="e">
        <f t="shared" ca="1" si="36"/>
        <v>#NAME?</v>
      </c>
      <c r="I1203">
        <v>1199</v>
      </c>
      <c r="J1203">
        <v>3.8904000000000001</v>
      </c>
      <c r="K1203" s="10">
        <v>2.7818000000000001</v>
      </c>
      <c r="L1203" s="10">
        <v>4.8889500000000004</v>
      </c>
      <c r="M1203" s="10">
        <v>6.2965</v>
      </c>
      <c r="N1203" s="10">
        <v>4.6529999999999996</v>
      </c>
      <c r="O1203" s="10">
        <v>3.4249999999999998</v>
      </c>
      <c r="P1203" s="10">
        <v>5.6544999999999996</v>
      </c>
      <c r="Q1203" s="10">
        <v>7.7101499999999996</v>
      </c>
      <c r="R1203" s="10">
        <v>5.2874999999999996</v>
      </c>
      <c r="S1203" s="10">
        <v>4.3606999999999996</v>
      </c>
      <c r="T1203" s="10">
        <v>7.0065</v>
      </c>
      <c r="U1203" s="10">
        <v>9.6068999999999996</v>
      </c>
      <c r="AU1203" s="3"/>
      <c r="AV1203" s="3"/>
      <c r="AW1203" s="3"/>
      <c r="AX1203" s="3"/>
    </row>
    <row r="1204" spans="3:50" x14ac:dyDescent="0.2">
      <c r="C1204" s="18">
        <f t="shared" si="37"/>
        <v>1200</v>
      </c>
      <c r="D1204" t="e">
        <f t="shared" ca="1" si="36"/>
        <v>#NAME?</v>
      </c>
      <c r="I1204">
        <v>1200</v>
      </c>
      <c r="J1204">
        <v>3.8959999999999999</v>
      </c>
      <c r="K1204" s="10">
        <v>2.7850000000000001</v>
      </c>
      <c r="L1204" s="10">
        <v>4.8955000000000002</v>
      </c>
      <c r="M1204" s="10">
        <v>6.3049999999999997</v>
      </c>
      <c r="N1204" s="10">
        <v>4.6595999999999993</v>
      </c>
      <c r="O1204" s="10">
        <v>3.4289999999999998</v>
      </c>
      <c r="P1204" s="10">
        <v>5.6609999999999996</v>
      </c>
      <c r="Q1204" s="10">
        <v>7.7184999999999997</v>
      </c>
      <c r="R1204" s="10">
        <v>5.2949999999999999</v>
      </c>
      <c r="S1204" s="10">
        <v>4.3659999999999997</v>
      </c>
      <c r="T1204" s="10">
        <v>7.0149999999999997</v>
      </c>
      <c r="U1204" s="10">
        <v>9.6189999999999998</v>
      </c>
      <c r="V1204" s="3"/>
      <c r="W1204" s="3"/>
      <c r="X1204" s="9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spans="3:50" x14ac:dyDescent="0.2">
      <c r="C1205" s="18">
        <f t="shared" si="37"/>
        <v>1201</v>
      </c>
      <c r="D1205" t="e">
        <f t="shared" ca="1" si="36"/>
        <v>#NAME?</v>
      </c>
      <c r="I1205">
        <v>1201</v>
      </c>
      <c r="J1205">
        <v>3.8989333333333334</v>
      </c>
      <c r="K1205" s="10">
        <v>2.7882000000000002</v>
      </c>
      <c r="L1205" s="10">
        <v>4.90205</v>
      </c>
      <c r="M1205" s="10">
        <v>6.3134999999999994</v>
      </c>
      <c r="N1205" s="10">
        <v>4.6661999999999999</v>
      </c>
      <c r="O1205" s="10">
        <v>3.4329999999999998</v>
      </c>
      <c r="P1205" s="10">
        <v>5.6675000000000004</v>
      </c>
      <c r="Q1205" s="10">
        <v>7.7268499999999998</v>
      </c>
      <c r="R1205" s="10">
        <v>5.3025000000000002</v>
      </c>
      <c r="S1205" s="10">
        <v>4.3712999999999997</v>
      </c>
      <c r="T1205" s="10">
        <v>7.0234999999999994</v>
      </c>
      <c r="U1205" s="10">
        <v>9.6311</v>
      </c>
      <c r="AU1205" s="3"/>
      <c r="AV1205" s="3"/>
      <c r="AW1205" s="3"/>
      <c r="AX1205" s="3"/>
    </row>
    <row r="1206" spans="3:50" x14ac:dyDescent="0.2">
      <c r="C1206" s="18">
        <f t="shared" si="37"/>
        <v>1202</v>
      </c>
      <c r="D1206" t="e">
        <f t="shared" ca="1" si="36"/>
        <v>#NAME?</v>
      </c>
      <c r="I1206">
        <v>1202</v>
      </c>
      <c r="J1206">
        <v>3.9018666666666664</v>
      </c>
      <c r="K1206" s="10">
        <v>2.7914000000000003</v>
      </c>
      <c r="L1206" s="10">
        <v>4.9085999999999999</v>
      </c>
      <c r="M1206" s="10">
        <v>6.3220000000000001</v>
      </c>
      <c r="N1206" s="10">
        <v>4.6727999999999996</v>
      </c>
      <c r="O1206" s="10">
        <v>3.4369999999999998</v>
      </c>
      <c r="P1206" s="10">
        <v>5.6740000000000004</v>
      </c>
      <c r="Q1206" s="10">
        <v>7.7351999999999999</v>
      </c>
      <c r="R1206" s="10">
        <v>5.31</v>
      </c>
      <c r="S1206" s="10">
        <v>4.3765999999999998</v>
      </c>
      <c r="T1206" s="10">
        <v>7.032</v>
      </c>
      <c r="U1206" s="10">
        <v>9.6432000000000002</v>
      </c>
      <c r="AU1206" s="3"/>
      <c r="AV1206" s="3"/>
      <c r="AW1206" s="3"/>
      <c r="AX1206" s="3"/>
    </row>
    <row r="1207" spans="3:50" x14ac:dyDescent="0.2">
      <c r="C1207" s="18">
        <f t="shared" si="37"/>
        <v>1203</v>
      </c>
      <c r="D1207" t="e">
        <f t="shared" ca="1" si="36"/>
        <v>#NAME?</v>
      </c>
      <c r="I1207">
        <v>1203</v>
      </c>
      <c r="J1207">
        <v>3.9047999999999998</v>
      </c>
      <c r="K1207" s="10">
        <v>2.7946</v>
      </c>
      <c r="L1207" s="10">
        <v>4.9151500000000006</v>
      </c>
      <c r="M1207" s="10">
        <v>6.3304999999999998</v>
      </c>
      <c r="N1207" s="10">
        <v>4.6794000000000002</v>
      </c>
      <c r="O1207" s="10">
        <v>3.4409999999999998</v>
      </c>
      <c r="P1207" s="10">
        <v>5.6805000000000003</v>
      </c>
      <c r="Q1207" s="10">
        <v>7.7435499999999999</v>
      </c>
      <c r="R1207" s="10">
        <v>5.3174999999999999</v>
      </c>
      <c r="S1207" s="10">
        <v>4.3818999999999999</v>
      </c>
      <c r="T1207" s="10">
        <v>7.0404999999999998</v>
      </c>
      <c r="U1207" s="10">
        <v>9.6553000000000004</v>
      </c>
      <c r="AU1207" s="3"/>
      <c r="AV1207" s="3"/>
      <c r="AW1207" s="3"/>
      <c r="AX1207" s="3"/>
    </row>
    <row r="1208" spans="3:50" x14ac:dyDescent="0.2">
      <c r="C1208" s="18">
        <f t="shared" si="37"/>
        <v>1204</v>
      </c>
      <c r="D1208" t="e">
        <f t="shared" ca="1" si="36"/>
        <v>#NAME?</v>
      </c>
      <c r="I1208">
        <v>1204</v>
      </c>
      <c r="J1208">
        <v>3.9077333333333333</v>
      </c>
      <c r="K1208" s="10">
        <v>2.7978000000000001</v>
      </c>
      <c r="L1208" s="10">
        <v>4.9217000000000004</v>
      </c>
      <c r="M1208" s="10">
        <v>6.3389999999999995</v>
      </c>
      <c r="N1208" s="10">
        <v>4.6859999999999999</v>
      </c>
      <c r="O1208" s="10">
        <v>3.4449999999999998</v>
      </c>
      <c r="P1208" s="10">
        <v>5.6870000000000003</v>
      </c>
      <c r="Q1208" s="10">
        <v>7.7519</v>
      </c>
      <c r="R1208" s="10">
        <v>5.3250000000000002</v>
      </c>
      <c r="S1208" s="10">
        <v>4.3872</v>
      </c>
      <c r="T1208" s="10">
        <v>7.0489999999999995</v>
      </c>
      <c r="U1208" s="10">
        <v>9.6674000000000007</v>
      </c>
      <c r="AU1208" s="3"/>
      <c r="AV1208" s="3"/>
      <c r="AW1208" s="3"/>
      <c r="AX1208" s="3"/>
    </row>
    <row r="1209" spans="3:50" x14ac:dyDescent="0.2">
      <c r="C1209" s="18">
        <f t="shared" si="37"/>
        <v>1205</v>
      </c>
      <c r="D1209" t="e">
        <f t="shared" ca="1" si="36"/>
        <v>#NAME?</v>
      </c>
      <c r="I1209">
        <v>1205</v>
      </c>
      <c r="J1209">
        <v>3.9106666666666667</v>
      </c>
      <c r="K1209" s="10">
        <v>2.8010000000000002</v>
      </c>
      <c r="L1209" s="10">
        <v>4.9282500000000002</v>
      </c>
      <c r="M1209" s="10">
        <v>6.3475000000000001</v>
      </c>
      <c r="N1209" s="10">
        <v>4.6925999999999997</v>
      </c>
      <c r="O1209" s="10">
        <v>3.4489999999999998</v>
      </c>
      <c r="P1209" s="10">
        <v>5.6935000000000002</v>
      </c>
      <c r="Q1209" s="10">
        <v>7.7602499999999992</v>
      </c>
      <c r="R1209" s="10">
        <v>5.3324999999999996</v>
      </c>
      <c r="S1209" s="10">
        <v>4.3925000000000001</v>
      </c>
      <c r="T1209" s="10">
        <v>7.0574999999999992</v>
      </c>
      <c r="U1209" s="10">
        <v>9.6795000000000009</v>
      </c>
      <c r="AU1209" s="3"/>
      <c r="AV1209" s="3"/>
      <c r="AW1209" s="3"/>
      <c r="AX1209" s="3"/>
    </row>
    <row r="1210" spans="3:50" x14ac:dyDescent="0.2">
      <c r="C1210" s="18">
        <f t="shared" si="37"/>
        <v>1206</v>
      </c>
      <c r="D1210" t="e">
        <f t="shared" ca="1" si="36"/>
        <v>#NAME?</v>
      </c>
      <c r="I1210">
        <v>1206</v>
      </c>
      <c r="J1210">
        <v>3.9135999999999997</v>
      </c>
      <c r="K1210" s="10">
        <v>2.8042000000000002</v>
      </c>
      <c r="L1210" s="10">
        <v>4.9348000000000001</v>
      </c>
      <c r="M1210" s="10">
        <v>6.3559999999999999</v>
      </c>
      <c r="N1210" s="10">
        <v>4.6992000000000003</v>
      </c>
      <c r="O1210" s="10">
        <v>3.4529999999999998</v>
      </c>
      <c r="P1210" s="10">
        <v>5.7</v>
      </c>
      <c r="Q1210" s="10">
        <v>7.7685999999999993</v>
      </c>
      <c r="R1210" s="10">
        <v>5.34</v>
      </c>
      <c r="S1210" s="10">
        <v>4.3977999999999993</v>
      </c>
      <c r="T1210" s="10">
        <v>7.0659999999999998</v>
      </c>
      <c r="U1210" s="10">
        <v>9.6915999999999993</v>
      </c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spans="3:50" x14ac:dyDescent="0.2">
      <c r="C1211" s="18">
        <f t="shared" si="37"/>
        <v>1207</v>
      </c>
      <c r="D1211" t="e">
        <f t="shared" ca="1" si="36"/>
        <v>#NAME?</v>
      </c>
      <c r="I1211">
        <v>1207</v>
      </c>
      <c r="J1211">
        <v>3.9165333333333332</v>
      </c>
      <c r="K1211" s="10">
        <v>2.8074000000000003</v>
      </c>
      <c r="L1211" s="10">
        <v>4.9413499999999999</v>
      </c>
      <c r="M1211" s="10">
        <v>6.3644999999999996</v>
      </c>
      <c r="N1211" s="10">
        <v>4.7058</v>
      </c>
      <c r="O1211" s="10">
        <v>3.4569999999999999</v>
      </c>
      <c r="P1211" s="10">
        <v>5.7065000000000001</v>
      </c>
      <c r="Q1211" s="10">
        <v>7.7769499999999994</v>
      </c>
      <c r="R1211" s="10">
        <v>5.3475000000000001</v>
      </c>
      <c r="S1211" s="10">
        <v>4.4030999999999993</v>
      </c>
      <c r="T1211" s="10">
        <v>7.0744999999999996</v>
      </c>
      <c r="U1211" s="10">
        <v>9.7036999999999995</v>
      </c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spans="3:50" x14ac:dyDescent="0.2">
      <c r="C1212" s="18">
        <f t="shared" si="37"/>
        <v>1208</v>
      </c>
      <c r="D1212" t="e">
        <f t="shared" ca="1" si="36"/>
        <v>#NAME?</v>
      </c>
      <c r="I1212">
        <v>1208</v>
      </c>
      <c r="J1212">
        <v>3.9194666666666667</v>
      </c>
      <c r="K1212" s="10">
        <v>2.8106</v>
      </c>
      <c r="L1212" s="10">
        <v>4.9479000000000006</v>
      </c>
      <c r="M1212" s="10">
        <v>6.3729999999999993</v>
      </c>
      <c r="N1212" s="10">
        <v>4.7123999999999997</v>
      </c>
      <c r="O1212" s="10">
        <v>3.4609999999999999</v>
      </c>
      <c r="P1212" s="10">
        <v>5.7130000000000001</v>
      </c>
      <c r="Q1212" s="10">
        <v>7.7852999999999994</v>
      </c>
      <c r="R1212" s="10">
        <v>5.3550000000000004</v>
      </c>
      <c r="S1212" s="10">
        <v>4.4083999999999994</v>
      </c>
      <c r="T1212" s="10">
        <v>7.0829999999999993</v>
      </c>
      <c r="U1212" s="10">
        <v>9.7157999999999998</v>
      </c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spans="3:50" x14ac:dyDescent="0.2">
      <c r="C1213" s="18">
        <f t="shared" si="37"/>
        <v>1209</v>
      </c>
      <c r="D1213" t="e">
        <f t="shared" ca="1" si="36"/>
        <v>#NAME?</v>
      </c>
      <c r="I1213">
        <v>1209</v>
      </c>
      <c r="J1213">
        <v>3.9224000000000001</v>
      </c>
      <c r="K1213" s="10">
        <v>2.8138000000000001</v>
      </c>
      <c r="L1213" s="10">
        <v>4.9544500000000005</v>
      </c>
      <c r="M1213" s="10">
        <v>6.3815</v>
      </c>
      <c r="N1213" s="10">
        <v>4.7190000000000003</v>
      </c>
      <c r="O1213" s="10">
        <v>3.4649999999999999</v>
      </c>
      <c r="P1213" s="10">
        <v>5.7195</v>
      </c>
      <c r="Q1213" s="10">
        <v>7.7936499999999995</v>
      </c>
      <c r="R1213" s="10">
        <v>5.3624999999999998</v>
      </c>
      <c r="S1213" s="10">
        <v>4.4136999999999995</v>
      </c>
      <c r="T1213" s="10">
        <v>7.0914999999999999</v>
      </c>
      <c r="U1213" s="10">
        <v>9.7279</v>
      </c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spans="3:50" x14ac:dyDescent="0.2">
      <c r="C1214" s="18">
        <f t="shared" si="37"/>
        <v>1210</v>
      </c>
      <c r="D1214" t="e">
        <f t="shared" ca="1" si="36"/>
        <v>#NAME?</v>
      </c>
      <c r="I1214">
        <v>1210</v>
      </c>
      <c r="J1214">
        <v>3.9253333333333331</v>
      </c>
      <c r="K1214" s="10">
        <v>2.8170000000000002</v>
      </c>
      <c r="L1214" s="10">
        <v>4.9610000000000003</v>
      </c>
      <c r="M1214" s="10">
        <v>6.39</v>
      </c>
      <c r="N1214" s="10">
        <v>4.7256</v>
      </c>
      <c r="O1214" s="10">
        <v>3.4689999999999999</v>
      </c>
      <c r="P1214" s="10">
        <v>5.726</v>
      </c>
      <c r="Q1214" s="10">
        <v>7.8019999999999996</v>
      </c>
      <c r="R1214" s="10">
        <v>5.37</v>
      </c>
      <c r="S1214" s="10">
        <v>4.4189999999999996</v>
      </c>
      <c r="T1214" s="10">
        <v>7.1</v>
      </c>
      <c r="U1214" s="10">
        <v>9.74</v>
      </c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spans="3:50" x14ac:dyDescent="0.2">
      <c r="C1215" s="18">
        <f t="shared" si="37"/>
        <v>1211</v>
      </c>
      <c r="D1215" t="e">
        <f t="shared" ca="1" si="36"/>
        <v>#NAME?</v>
      </c>
      <c r="I1215">
        <v>1211</v>
      </c>
      <c r="J1215">
        <v>3.9282666666666666</v>
      </c>
      <c r="K1215" s="10">
        <v>2.81995</v>
      </c>
      <c r="L1215" s="10">
        <v>4.9659500000000003</v>
      </c>
      <c r="M1215" s="10">
        <v>6.3964999999999996</v>
      </c>
      <c r="N1215" s="10">
        <v>4.7313200000000002</v>
      </c>
      <c r="O1215" s="10">
        <v>3.4726499999999998</v>
      </c>
      <c r="P1215" s="10">
        <v>5.7314499999999997</v>
      </c>
      <c r="Q1215" s="10">
        <v>7.8102</v>
      </c>
      <c r="R1215" s="10">
        <v>5.3765000000000001</v>
      </c>
      <c r="S1215" s="10">
        <v>4.4238499999999998</v>
      </c>
      <c r="T1215" s="10">
        <v>7.1069999999999993</v>
      </c>
      <c r="U1215" s="10">
        <v>9.7505000000000006</v>
      </c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spans="3:50" x14ac:dyDescent="0.2">
      <c r="C1216" s="18">
        <f t="shared" si="37"/>
        <v>1212</v>
      </c>
      <c r="D1216" t="e">
        <f t="shared" ca="1" si="36"/>
        <v>#NAME?</v>
      </c>
      <c r="I1216">
        <v>1212</v>
      </c>
      <c r="J1216">
        <v>3.9312</v>
      </c>
      <c r="K1216" s="10">
        <v>2.8229000000000002</v>
      </c>
      <c r="L1216" s="10">
        <v>4.9709000000000003</v>
      </c>
      <c r="M1216" s="10">
        <v>6.4029999999999996</v>
      </c>
      <c r="N1216" s="10">
        <v>4.7370400000000004</v>
      </c>
      <c r="O1216" s="10">
        <v>3.4762999999999997</v>
      </c>
      <c r="P1216" s="10">
        <v>5.7369000000000003</v>
      </c>
      <c r="Q1216" s="10">
        <v>7.8183999999999996</v>
      </c>
      <c r="R1216" s="10">
        <v>5.383</v>
      </c>
      <c r="S1216" s="10">
        <v>4.4286999999999992</v>
      </c>
      <c r="T1216" s="10">
        <v>7.1139999999999999</v>
      </c>
      <c r="U1216" s="10">
        <v>9.7609999999999992</v>
      </c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spans="3:50" x14ac:dyDescent="0.2">
      <c r="C1217" s="18">
        <f t="shared" si="37"/>
        <v>1213</v>
      </c>
      <c r="D1217" t="e">
        <f t="shared" ca="1" si="36"/>
        <v>#NAME?</v>
      </c>
      <c r="I1217">
        <v>1213</v>
      </c>
      <c r="J1217">
        <v>3.9341333333333335</v>
      </c>
      <c r="K1217" s="10">
        <v>2.82585</v>
      </c>
      <c r="L1217" s="10">
        <v>4.9758500000000003</v>
      </c>
      <c r="M1217" s="10">
        <v>6.4094999999999995</v>
      </c>
      <c r="N1217" s="10">
        <v>4.7427599999999996</v>
      </c>
      <c r="O1217" s="10">
        <v>3.4799499999999997</v>
      </c>
      <c r="P1217" s="10">
        <v>5.7423500000000001</v>
      </c>
      <c r="Q1217" s="10">
        <v>7.8266</v>
      </c>
      <c r="R1217" s="10">
        <v>5.3895</v>
      </c>
      <c r="S1217" s="10">
        <v>4.4335499999999994</v>
      </c>
      <c r="T1217" s="10">
        <v>7.1209999999999996</v>
      </c>
      <c r="U1217" s="10">
        <v>9.7714999999999996</v>
      </c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spans="3:50" x14ac:dyDescent="0.2">
      <c r="C1218" s="18">
        <f t="shared" si="37"/>
        <v>1214</v>
      </c>
      <c r="D1218" t="e">
        <f t="shared" ca="1" si="36"/>
        <v>#NAME?</v>
      </c>
      <c r="I1218">
        <v>1214</v>
      </c>
      <c r="J1218">
        <v>3.9370666666666665</v>
      </c>
      <c r="K1218" s="10">
        <v>2.8288000000000002</v>
      </c>
      <c r="L1218" s="10">
        <v>4.9808000000000003</v>
      </c>
      <c r="M1218" s="10">
        <v>6.4159999999999995</v>
      </c>
      <c r="N1218" s="10">
        <v>4.7484799999999998</v>
      </c>
      <c r="O1218" s="10">
        <v>3.4836</v>
      </c>
      <c r="P1218" s="10">
        <v>5.7477999999999998</v>
      </c>
      <c r="Q1218" s="10">
        <v>7.8347999999999995</v>
      </c>
      <c r="R1218" s="10">
        <v>5.3959999999999999</v>
      </c>
      <c r="S1218" s="10">
        <v>4.4383999999999997</v>
      </c>
      <c r="T1218" s="10">
        <v>7.1280000000000001</v>
      </c>
      <c r="U1218" s="10">
        <v>9.782</v>
      </c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spans="3:50" x14ac:dyDescent="0.2">
      <c r="C1219" s="18">
        <f t="shared" si="37"/>
        <v>1215</v>
      </c>
      <c r="D1219" t="e">
        <f t="shared" ca="1" si="36"/>
        <v>#NAME?</v>
      </c>
      <c r="I1219">
        <v>1215</v>
      </c>
      <c r="J1219">
        <v>3.94</v>
      </c>
      <c r="K1219" s="10">
        <v>2.83175</v>
      </c>
      <c r="L1219" s="10">
        <v>4.9857500000000003</v>
      </c>
      <c r="M1219" s="10">
        <v>6.4224999999999994</v>
      </c>
      <c r="N1219" s="10">
        <v>4.7542</v>
      </c>
      <c r="O1219" s="10">
        <v>3.48725</v>
      </c>
      <c r="P1219" s="10">
        <v>5.7532499999999995</v>
      </c>
      <c r="Q1219" s="10">
        <v>7.843</v>
      </c>
      <c r="R1219" s="10">
        <v>5.4024999999999999</v>
      </c>
      <c r="S1219" s="10">
        <v>4.4432499999999999</v>
      </c>
      <c r="T1219" s="10">
        <v>7.1349999999999998</v>
      </c>
      <c r="U1219" s="10">
        <v>9.7925000000000004</v>
      </c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spans="3:50" x14ac:dyDescent="0.2">
      <c r="C1220" s="18">
        <f t="shared" si="37"/>
        <v>1216</v>
      </c>
      <c r="D1220" t="e">
        <f t="shared" ref="D1220:D1283" ca="1" si="38">smrLinInterp(C1220,Time,Rain)</f>
        <v>#NAME?</v>
      </c>
      <c r="I1220">
        <v>1216</v>
      </c>
      <c r="J1220">
        <v>3.9438095238095237</v>
      </c>
      <c r="K1220" s="10">
        <v>2.8347000000000002</v>
      </c>
      <c r="L1220" s="10">
        <v>4.9907000000000004</v>
      </c>
      <c r="M1220" s="10">
        <v>6.4289999999999994</v>
      </c>
      <c r="N1220" s="10">
        <v>4.7599200000000002</v>
      </c>
      <c r="O1220" s="10">
        <v>3.4908999999999999</v>
      </c>
      <c r="P1220" s="10">
        <v>5.7587000000000002</v>
      </c>
      <c r="Q1220" s="10">
        <v>7.8511999999999995</v>
      </c>
      <c r="R1220" s="10">
        <v>5.4089999999999998</v>
      </c>
      <c r="S1220" s="10">
        <v>4.4481000000000002</v>
      </c>
      <c r="T1220" s="10">
        <v>7.1419999999999995</v>
      </c>
      <c r="U1220" s="10">
        <v>9.8030000000000008</v>
      </c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spans="3:50" x14ac:dyDescent="0.2">
      <c r="C1221" s="18">
        <f t="shared" si="37"/>
        <v>1217</v>
      </c>
      <c r="D1221" t="e">
        <f t="shared" ca="1" si="38"/>
        <v>#NAME?</v>
      </c>
      <c r="I1221">
        <v>1217</v>
      </c>
      <c r="J1221">
        <v>3.9476190476190474</v>
      </c>
      <c r="K1221" s="10">
        <v>2.83765</v>
      </c>
      <c r="L1221" s="10">
        <v>4.9956500000000004</v>
      </c>
      <c r="M1221" s="10">
        <v>6.4354999999999993</v>
      </c>
      <c r="N1221" s="10">
        <v>4.7656400000000003</v>
      </c>
      <c r="O1221" s="10">
        <v>3.4945499999999998</v>
      </c>
      <c r="P1221" s="10">
        <v>5.7641499999999999</v>
      </c>
      <c r="Q1221" s="10">
        <v>7.8593999999999999</v>
      </c>
      <c r="R1221" s="10">
        <v>5.4154999999999998</v>
      </c>
      <c r="S1221" s="10">
        <v>4.4529499999999995</v>
      </c>
      <c r="T1221" s="10">
        <v>7.149</v>
      </c>
      <c r="U1221" s="10">
        <v>9.8134999999999994</v>
      </c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spans="3:50" x14ac:dyDescent="0.2">
      <c r="C1222" s="18">
        <f t="shared" ref="C1222:C1285" si="39">1+C1221</f>
        <v>1218</v>
      </c>
      <c r="D1222" t="e">
        <f t="shared" ca="1" si="38"/>
        <v>#NAME?</v>
      </c>
      <c r="I1222">
        <v>1218</v>
      </c>
      <c r="J1222">
        <v>3.9514285714285715</v>
      </c>
      <c r="K1222" s="10">
        <v>2.8406000000000002</v>
      </c>
      <c r="L1222" s="10">
        <v>5.0006000000000004</v>
      </c>
      <c r="M1222" s="10">
        <v>6.4419999999999993</v>
      </c>
      <c r="N1222" s="10">
        <v>4.7713599999999996</v>
      </c>
      <c r="O1222" s="10">
        <v>3.4981999999999998</v>
      </c>
      <c r="P1222" s="10">
        <v>5.7695999999999996</v>
      </c>
      <c r="Q1222" s="10">
        <v>7.8675999999999995</v>
      </c>
      <c r="R1222" s="10">
        <v>5.4219999999999997</v>
      </c>
      <c r="S1222" s="10">
        <v>4.4577999999999998</v>
      </c>
      <c r="T1222" s="10">
        <v>7.1559999999999997</v>
      </c>
      <c r="U1222" s="10">
        <v>9.8239999999999998</v>
      </c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spans="3:50" x14ac:dyDescent="0.2">
      <c r="C1223" s="18">
        <f t="shared" si="39"/>
        <v>1219</v>
      </c>
      <c r="D1223" t="e">
        <f t="shared" ca="1" si="38"/>
        <v>#NAME?</v>
      </c>
      <c r="I1223">
        <v>1219</v>
      </c>
      <c r="J1223">
        <v>3.9552380952380952</v>
      </c>
      <c r="K1223" s="10">
        <v>2.84355</v>
      </c>
      <c r="L1223" s="10">
        <v>5.0055500000000004</v>
      </c>
      <c r="M1223" s="10">
        <v>6.4484999999999992</v>
      </c>
      <c r="N1223" s="10">
        <v>4.7770799999999998</v>
      </c>
      <c r="O1223" s="10">
        <v>3.5018499999999997</v>
      </c>
      <c r="P1223" s="10">
        <v>5.7750500000000002</v>
      </c>
      <c r="Q1223" s="10">
        <v>7.8757999999999999</v>
      </c>
      <c r="R1223" s="10">
        <v>5.4284999999999997</v>
      </c>
      <c r="S1223" s="10">
        <v>4.46265</v>
      </c>
      <c r="T1223" s="10">
        <v>7.1630000000000003</v>
      </c>
      <c r="U1223" s="10">
        <v>9.8345000000000002</v>
      </c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spans="3:50" x14ac:dyDescent="0.2">
      <c r="C1224" s="18">
        <f t="shared" si="39"/>
        <v>1220</v>
      </c>
      <c r="D1224" t="e">
        <f t="shared" ca="1" si="38"/>
        <v>#NAME?</v>
      </c>
      <c r="I1224">
        <v>1220</v>
      </c>
      <c r="J1224">
        <v>3.9590476190476189</v>
      </c>
      <c r="K1224" s="10">
        <v>2.8464999999999998</v>
      </c>
      <c r="L1224" s="10">
        <v>5.0105000000000004</v>
      </c>
      <c r="M1224" s="10">
        <v>6.4550000000000001</v>
      </c>
      <c r="N1224" s="10">
        <v>4.7827999999999999</v>
      </c>
      <c r="O1224" s="10">
        <v>3.5054999999999996</v>
      </c>
      <c r="P1224" s="10">
        <v>5.7805</v>
      </c>
      <c r="Q1224" s="10">
        <v>7.8840000000000003</v>
      </c>
      <c r="R1224" s="10">
        <v>5.4350000000000005</v>
      </c>
      <c r="S1224" s="10">
        <v>4.4674999999999994</v>
      </c>
      <c r="T1224" s="10">
        <v>7.17</v>
      </c>
      <c r="U1224" s="10">
        <v>9.8449999999999989</v>
      </c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spans="3:50" x14ac:dyDescent="0.2">
      <c r="C1225" s="18">
        <f t="shared" si="39"/>
        <v>1221</v>
      </c>
      <c r="D1225" t="e">
        <f t="shared" ca="1" si="38"/>
        <v>#NAME?</v>
      </c>
      <c r="I1225">
        <v>1221</v>
      </c>
      <c r="J1225">
        <v>3.9628571428571426</v>
      </c>
      <c r="K1225" s="10">
        <v>2.84945</v>
      </c>
      <c r="L1225" s="10">
        <v>5.0154499999999995</v>
      </c>
      <c r="M1225" s="10">
        <v>6.4615</v>
      </c>
      <c r="N1225" s="10">
        <v>4.7885200000000001</v>
      </c>
      <c r="O1225" s="10">
        <v>3.50915</v>
      </c>
      <c r="P1225" s="10">
        <v>5.7859499999999997</v>
      </c>
      <c r="Q1225" s="10">
        <v>7.8921999999999999</v>
      </c>
      <c r="R1225" s="10">
        <v>5.4415000000000004</v>
      </c>
      <c r="S1225" s="10">
        <v>4.4723499999999996</v>
      </c>
      <c r="T1225" s="10">
        <v>7.1769999999999996</v>
      </c>
      <c r="U1225" s="10">
        <v>9.8554999999999993</v>
      </c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spans="3:50" x14ac:dyDescent="0.2">
      <c r="C1226" s="18">
        <f t="shared" si="39"/>
        <v>1222</v>
      </c>
      <c r="D1226" t="e">
        <f t="shared" ca="1" si="38"/>
        <v>#NAME?</v>
      </c>
      <c r="I1226">
        <v>1222</v>
      </c>
      <c r="J1226">
        <v>3.9666666666666663</v>
      </c>
      <c r="K1226" s="10">
        <v>2.8523999999999998</v>
      </c>
      <c r="L1226" s="10">
        <v>5.0203999999999995</v>
      </c>
      <c r="M1226" s="10">
        <v>6.468</v>
      </c>
      <c r="N1226" s="10">
        <v>4.7942400000000003</v>
      </c>
      <c r="O1226" s="10">
        <v>3.5127999999999999</v>
      </c>
      <c r="P1226" s="10">
        <v>5.7914000000000003</v>
      </c>
      <c r="Q1226" s="10">
        <v>7.9004000000000003</v>
      </c>
      <c r="R1226" s="10">
        <v>5.4480000000000004</v>
      </c>
      <c r="S1226" s="10">
        <v>4.4771999999999998</v>
      </c>
      <c r="T1226" s="10">
        <v>7.1840000000000002</v>
      </c>
      <c r="U1226" s="10">
        <v>9.8659999999999997</v>
      </c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spans="3:50" x14ac:dyDescent="0.2">
      <c r="C1227" s="18">
        <f t="shared" si="39"/>
        <v>1223</v>
      </c>
      <c r="D1227" t="e">
        <f t="shared" ca="1" si="38"/>
        <v>#NAME?</v>
      </c>
      <c r="I1227">
        <v>1223</v>
      </c>
      <c r="J1227">
        <v>3.9704761904761905</v>
      </c>
      <c r="K1227" s="10">
        <v>2.8553500000000001</v>
      </c>
      <c r="L1227" s="10">
        <v>5.0253499999999995</v>
      </c>
      <c r="M1227" s="10">
        <v>6.4744999999999999</v>
      </c>
      <c r="N1227" s="10">
        <v>4.7999599999999996</v>
      </c>
      <c r="O1227" s="10">
        <v>3.5164499999999999</v>
      </c>
      <c r="P1227" s="10">
        <v>5.7968500000000001</v>
      </c>
      <c r="Q1227" s="10">
        <v>7.9085999999999999</v>
      </c>
      <c r="R1227" s="10">
        <v>5.4545000000000003</v>
      </c>
      <c r="S1227" s="10">
        <v>4.4820500000000001</v>
      </c>
      <c r="T1227" s="10">
        <v>7.1909999999999998</v>
      </c>
      <c r="U1227" s="10">
        <v>9.8765000000000001</v>
      </c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spans="3:50" x14ac:dyDescent="0.2">
      <c r="C1228" s="18">
        <f t="shared" si="39"/>
        <v>1224</v>
      </c>
      <c r="D1228" t="e">
        <f t="shared" ca="1" si="38"/>
        <v>#NAME?</v>
      </c>
      <c r="I1228">
        <v>1224</v>
      </c>
      <c r="J1228">
        <v>3.9742857142857142</v>
      </c>
      <c r="K1228" s="10">
        <v>2.8582999999999998</v>
      </c>
      <c r="L1228" s="10">
        <v>5.0302999999999995</v>
      </c>
      <c r="M1228" s="10">
        <v>6.4809999999999999</v>
      </c>
      <c r="N1228" s="10">
        <v>4.8056799999999997</v>
      </c>
      <c r="O1228" s="10">
        <v>3.5200999999999998</v>
      </c>
      <c r="P1228" s="10">
        <v>5.8022999999999998</v>
      </c>
      <c r="Q1228" s="10">
        <v>7.9168000000000003</v>
      </c>
      <c r="R1228" s="10">
        <v>5.4610000000000003</v>
      </c>
      <c r="S1228" s="10">
        <v>4.4869000000000003</v>
      </c>
      <c r="T1228" s="10">
        <v>7.1980000000000004</v>
      </c>
      <c r="U1228" s="10">
        <v>9.8870000000000005</v>
      </c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spans="3:50" x14ac:dyDescent="0.2">
      <c r="C1229" s="18">
        <f t="shared" si="39"/>
        <v>1225</v>
      </c>
      <c r="D1229" t="e">
        <f t="shared" ca="1" si="38"/>
        <v>#NAME?</v>
      </c>
      <c r="I1229">
        <v>1225</v>
      </c>
      <c r="J1229">
        <v>3.9780952380952379</v>
      </c>
      <c r="K1229" s="10">
        <v>2.8612500000000001</v>
      </c>
      <c r="L1229" s="10">
        <v>5.0352499999999996</v>
      </c>
      <c r="M1229" s="10">
        <v>6.4874999999999998</v>
      </c>
      <c r="N1229" s="10">
        <v>4.8113999999999999</v>
      </c>
      <c r="O1229" s="10">
        <v>3.5237499999999997</v>
      </c>
      <c r="P1229" s="10">
        <v>5.8077500000000004</v>
      </c>
      <c r="Q1229" s="10">
        <v>7.9249999999999998</v>
      </c>
      <c r="R1229" s="10">
        <v>5.4675000000000002</v>
      </c>
      <c r="S1229" s="10">
        <v>4.4917499999999997</v>
      </c>
      <c r="T1229" s="10">
        <v>7.2050000000000001</v>
      </c>
      <c r="U1229" s="10">
        <v>9.8974999999999991</v>
      </c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spans="3:50" x14ac:dyDescent="0.2">
      <c r="C1230" s="18">
        <f t="shared" si="39"/>
        <v>1226</v>
      </c>
      <c r="D1230" t="e">
        <f t="shared" ca="1" si="38"/>
        <v>#NAME?</v>
      </c>
      <c r="I1230">
        <v>1226</v>
      </c>
      <c r="J1230">
        <v>3.9819047619047616</v>
      </c>
      <c r="K1230" s="10">
        <v>2.8641999999999999</v>
      </c>
      <c r="L1230" s="10">
        <v>5.0401999999999996</v>
      </c>
      <c r="M1230" s="10">
        <v>6.4939999999999998</v>
      </c>
      <c r="N1230" s="10">
        <v>4.8171200000000001</v>
      </c>
      <c r="O1230" s="10">
        <v>3.5273999999999996</v>
      </c>
      <c r="P1230" s="10">
        <v>5.8132000000000001</v>
      </c>
      <c r="Q1230" s="10">
        <v>7.9332000000000003</v>
      </c>
      <c r="R1230" s="10">
        <v>5.4740000000000002</v>
      </c>
      <c r="S1230" s="10">
        <v>4.4965999999999999</v>
      </c>
      <c r="T1230" s="10">
        <v>7.2119999999999997</v>
      </c>
      <c r="U1230" s="10">
        <v>9.9079999999999995</v>
      </c>
      <c r="AU1230" s="3"/>
      <c r="AV1230" s="3"/>
      <c r="AW1230" s="3"/>
      <c r="AX1230" s="3"/>
    </row>
    <row r="1231" spans="3:50" x14ac:dyDescent="0.2">
      <c r="C1231" s="18">
        <f t="shared" si="39"/>
        <v>1227</v>
      </c>
      <c r="D1231" t="e">
        <f t="shared" ca="1" si="38"/>
        <v>#NAME?</v>
      </c>
      <c r="I1231">
        <v>1227</v>
      </c>
      <c r="J1231">
        <v>3.9857142857142853</v>
      </c>
      <c r="K1231" s="10">
        <v>2.8671500000000001</v>
      </c>
      <c r="L1231" s="10">
        <v>5.0451499999999996</v>
      </c>
      <c r="M1231" s="10">
        <v>6.5004999999999997</v>
      </c>
      <c r="N1231" s="10">
        <v>4.8228400000000002</v>
      </c>
      <c r="O1231" s="10">
        <v>3.53105</v>
      </c>
      <c r="P1231" s="10">
        <v>5.8186499999999999</v>
      </c>
      <c r="Q1231" s="10">
        <v>7.9413999999999998</v>
      </c>
      <c r="R1231" s="10">
        <v>5.4805000000000001</v>
      </c>
      <c r="S1231" s="10">
        <v>4.5014500000000002</v>
      </c>
      <c r="T1231" s="10">
        <v>7.2190000000000003</v>
      </c>
      <c r="U1231" s="10">
        <v>9.9184999999999999</v>
      </c>
      <c r="AU1231" s="3"/>
      <c r="AV1231" s="3"/>
      <c r="AW1231" s="3"/>
      <c r="AX1231" s="3"/>
    </row>
    <row r="1232" spans="3:50" x14ac:dyDescent="0.2">
      <c r="C1232" s="18">
        <f t="shared" si="39"/>
        <v>1228</v>
      </c>
      <c r="D1232" t="e">
        <f t="shared" ca="1" si="38"/>
        <v>#NAME?</v>
      </c>
      <c r="I1232">
        <v>1228</v>
      </c>
      <c r="J1232">
        <v>3.989523809523809</v>
      </c>
      <c r="K1232" s="10">
        <v>2.8700999999999999</v>
      </c>
      <c r="L1232" s="10">
        <v>5.0500999999999996</v>
      </c>
      <c r="M1232" s="10">
        <v>6.5069999999999997</v>
      </c>
      <c r="N1232" s="10">
        <v>4.8285599999999995</v>
      </c>
      <c r="O1232" s="10">
        <v>3.5347</v>
      </c>
      <c r="P1232" s="10">
        <v>5.8240999999999996</v>
      </c>
      <c r="Q1232" s="10">
        <v>7.9496000000000002</v>
      </c>
      <c r="R1232" s="10">
        <v>5.4870000000000001</v>
      </c>
      <c r="S1232" s="10">
        <v>4.5062999999999995</v>
      </c>
      <c r="T1232" s="10">
        <v>7.226</v>
      </c>
      <c r="U1232" s="10">
        <v>9.9289999999999985</v>
      </c>
      <c r="AU1232" s="3"/>
      <c r="AV1232" s="3"/>
      <c r="AW1232" s="3"/>
      <c r="AX1232" s="3"/>
    </row>
    <row r="1233" spans="3:50" x14ac:dyDescent="0.2">
      <c r="C1233" s="18">
        <f t="shared" si="39"/>
        <v>1229</v>
      </c>
      <c r="D1233" t="e">
        <f t="shared" ca="1" si="38"/>
        <v>#NAME?</v>
      </c>
      <c r="I1233">
        <v>1229</v>
      </c>
      <c r="J1233">
        <v>3.9933333333333332</v>
      </c>
      <c r="K1233" s="10">
        <v>2.8730500000000001</v>
      </c>
      <c r="L1233" s="10">
        <v>5.0550499999999996</v>
      </c>
      <c r="M1233" s="10">
        <v>6.5134999999999996</v>
      </c>
      <c r="N1233" s="10">
        <v>4.8342799999999997</v>
      </c>
      <c r="O1233" s="10">
        <v>3.5383499999999999</v>
      </c>
      <c r="P1233" s="10">
        <v>5.8295500000000002</v>
      </c>
      <c r="Q1233" s="10">
        <v>7.9577999999999998</v>
      </c>
      <c r="R1233" s="10">
        <v>5.4935</v>
      </c>
      <c r="S1233" s="10">
        <v>4.5111499999999998</v>
      </c>
      <c r="T1233" s="10">
        <v>7.2330000000000005</v>
      </c>
      <c r="U1233" s="10">
        <v>9.9394999999999989</v>
      </c>
      <c r="AU1233" s="3"/>
      <c r="AV1233" s="3"/>
      <c r="AW1233" s="3"/>
      <c r="AX1233" s="3"/>
    </row>
    <row r="1234" spans="3:50" x14ac:dyDescent="0.2">
      <c r="C1234" s="18">
        <f t="shared" si="39"/>
        <v>1230</v>
      </c>
      <c r="D1234" t="e">
        <f t="shared" ca="1" si="38"/>
        <v>#NAME?</v>
      </c>
      <c r="I1234">
        <v>1230</v>
      </c>
      <c r="J1234">
        <v>3.9971428571428569</v>
      </c>
      <c r="K1234" s="10">
        <v>2.8759999999999999</v>
      </c>
      <c r="L1234" s="10">
        <v>5.0599999999999996</v>
      </c>
      <c r="M1234" s="10">
        <v>6.52</v>
      </c>
      <c r="N1234" s="10">
        <v>4.84</v>
      </c>
      <c r="O1234" s="10">
        <v>3.5419999999999998</v>
      </c>
      <c r="P1234" s="10">
        <v>5.835</v>
      </c>
      <c r="Q1234" s="10">
        <v>7.9660000000000002</v>
      </c>
      <c r="R1234" s="10">
        <v>5.5</v>
      </c>
      <c r="S1234" s="10">
        <v>4.516</v>
      </c>
      <c r="T1234" s="10">
        <v>7.24</v>
      </c>
      <c r="U1234" s="10">
        <v>9.9499999999999993</v>
      </c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spans="3:50" x14ac:dyDescent="0.2">
      <c r="C1235" s="18">
        <f t="shared" si="39"/>
        <v>1231</v>
      </c>
      <c r="D1235" t="e">
        <f t="shared" ca="1" si="38"/>
        <v>#NAME?</v>
      </c>
      <c r="I1235">
        <v>1231</v>
      </c>
      <c r="J1235">
        <v>4.0009523809523806</v>
      </c>
      <c r="K1235" s="10">
        <v>2.8786</v>
      </c>
      <c r="L1235" s="10">
        <v>5.0638333333333332</v>
      </c>
      <c r="M1235" s="10">
        <v>6.5263333333333327</v>
      </c>
      <c r="N1235" s="10">
        <v>4.8452799999999998</v>
      </c>
      <c r="O1235" s="10">
        <v>3.5452666666666666</v>
      </c>
      <c r="P1235" s="10">
        <v>5.8395999999999999</v>
      </c>
      <c r="Q1235" s="10">
        <v>7.9737333333333336</v>
      </c>
      <c r="R1235" s="10">
        <v>5.5060000000000002</v>
      </c>
      <c r="S1235" s="10">
        <v>4.5202999999999998</v>
      </c>
      <c r="T1235" s="10">
        <v>7.2460000000000004</v>
      </c>
      <c r="U1235" s="10">
        <v>9.9596666666666653</v>
      </c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spans="3:50" x14ac:dyDescent="0.2">
      <c r="C1236" s="18">
        <f t="shared" si="39"/>
        <v>1232</v>
      </c>
      <c r="D1236" t="e">
        <f t="shared" ca="1" si="38"/>
        <v>#NAME?</v>
      </c>
      <c r="I1236">
        <v>1232</v>
      </c>
      <c r="J1236">
        <v>4.0047619047619047</v>
      </c>
      <c r="K1236" s="10">
        <v>2.8811999999999998</v>
      </c>
      <c r="L1236" s="10">
        <v>5.0676666666666659</v>
      </c>
      <c r="M1236" s="10">
        <v>6.5326666666666666</v>
      </c>
      <c r="N1236" s="10">
        <v>4.8505599999999998</v>
      </c>
      <c r="O1236" s="10">
        <v>3.5485333333333333</v>
      </c>
      <c r="P1236" s="10">
        <v>5.8441999999999998</v>
      </c>
      <c r="Q1236" s="10">
        <v>7.9814666666666669</v>
      </c>
      <c r="R1236" s="10">
        <v>5.5119999999999996</v>
      </c>
      <c r="S1236" s="10">
        <v>4.5246000000000004</v>
      </c>
      <c r="T1236" s="10">
        <v>7.2519999999999998</v>
      </c>
      <c r="U1236" s="10">
        <v>9.9693333333333332</v>
      </c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spans="3:50" x14ac:dyDescent="0.2">
      <c r="C1237" s="18">
        <f t="shared" si="39"/>
        <v>1233</v>
      </c>
      <c r="D1237" t="e">
        <f t="shared" ca="1" si="38"/>
        <v>#NAME?</v>
      </c>
      <c r="I1237">
        <v>1233</v>
      </c>
      <c r="J1237">
        <v>4.008571428571428</v>
      </c>
      <c r="K1237" s="10">
        <v>2.8837999999999999</v>
      </c>
      <c r="L1237" s="10">
        <v>5.0714999999999995</v>
      </c>
      <c r="M1237" s="10">
        <v>6.5389999999999997</v>
      </c>
      <c r="N1237" s="10">
        <v>4.8558399999999997</v>
      </c>
      <c r="O1237" s="10">
        <v>3.5518000000000001</v>
      </c>
      <c r="P1237" s="10">
        <v>5.8487999999999998</v>
      </c>
      <c r="Q1237" s="10">
        <v>7.9892000000000003</v>
      </c>
      <c r="R1237" s="10">
        <v>5.5179999999999998</v>
      </c>
      <c r="S1237" s="10">
        <v>4.5289000000000001</v>
      </c>
      <c r="T1237" s="10">
        <v>7.258</v>
      </c>
      <c r="U1237" s="10">
        <v>9.9789999999999992</v>
      </c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spans="3:50" x14ac:dyDescent="0.2">
      <c r="C1238" s="18">
        <f t="shared" si="39"/>
        <v>1234</v>
      </c>
      <c r="D1238" t="e">
        <f t="shared" ca="1" si="38"/>
        <v>#NAME?</v>
      </c>
      <c r="I1238">
        <v>1234</v>
      </c>
      <c r="J1238">
        <v>4.0123809523809522</v>
      </c>
      <c r="K1238" s="10">
        <v>2.8864000000000001</v>
      </c>
      <c r="L1238" s="10">
        <v>5.075333333333333</v>
      </c>
      <c r="M1238" s="10">
        <v>6.5453333333333328</v>
      </c>
      <c r="N1238" s="10">
        <v>4.8611199999999997</v>
      </c>
      <c r="O1238" s="10">
        <v>3.5550666666666664</v>
      </c>
      <c r="P1238" s="10">
        <v>5.8533999999999997</v>
      </c>
      <c r="Q1238" s="10">
        <v>7.9969333333333337</v>
      </c>
      <c r="R1238" s="10">
        <v>5.524</v>
      </c>
      <c r="S1238" s="10">
        <v>4.5331999999999999</v>
      </c>
      <c r="T1238" s="10">
        <v>7.2640000000000002</v>
      </c>
      <c r="U1238" s="10">
        <v>9.9886666666666653</v>
      </c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spans="3:50" x14ac:dyDescent="0.2">
      <c r="C1239" s="18">
        <f t="shared" si="39"/>
        <v>1235</v>
      </c>
      <c r="D1239" t="e">
        <f t="shared" ca="1" si="38"/>
        <v>#NAME?</v>
      </c>
      <c r="I1239">
        <v>1235</v>
      </c>
      <c r="J1239">
        <v>4.0161904761904754</v>
      </c>
      <c r="K1239" s="10">
        <v>2.8889999999999998</v>
      </c>
      <c r="L1239" s="10">
        <v>5.0791666666666666</v>
      </c>
      <c r="M1239" s="10">
        <v>6.5516666666666659</v>
      </c>
      <c r="N1239" s="10">
        <v>4.8663999999999996</v>
      </c>
      <c r="O1239" s="10">
        <v>3.5583333333333331</v>
      </c>
      <c r="P1239" s="10">
        <v>5.8579999999999997</v>
      </c>
      <c r="Q1239" s="10">
        <v>8.004666666666667</v>
      </c>
      <c r="R1239" s="10">
        <v>5.53</v>
      </c>
      <c r="S1239" s="10">
        <v>4.5374999999999996</v>
      </c>
      <c r="T1239" s="10">
        <v>7.2700000000000005</v>
      </c>
      <c r="U1239" s="10">
        <v>9.9983333333333331</v>
      </c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spans="3:50" x14ac:dyDescent="0.2">
      <c r="C1240" s="18">
        <f t="shared" si="39"/>
        <v>1236</v>
      </c>
      <c r="D1240" t="e">
        <f t="shared" ca="1" si="38"/>
        <v>#NAME?</v>
      </c>
      <c r="I1240">
        <v>1236</v>
      </c>
      <c r="J1240">
        <v>4.0199999999999996</v>
      </c>
      <c r="K1240" s="10">
        <v>2.8915999999999999</v>
      </c>
      <c r="L1240" s="10">
        <v>5.0829999999999993</v>
      </c>
      <c r="M1240" s="10">
        <v>6.5579999999999998</v>
      </c>
      <c r="N1240" s="10">
        <v>4.8716799999999996</v>
      </c>
      <c r="O1240" s="10">
        <v>3.5615999999999999</v>
      </c>
      <c r="P1240" s="10">
        <v>5.8625999999999996</v>
      </c>
      <c r="Q1240" s="10">
        <v>8.0123999999999995</v>
      </c>
      <c r="R1240" s="10">
        <v>5.5359999999999996</v>
      </c>
      <c r="S1240" s="10">
        <v>4.5418000000000003</v>
      </c>
      <c r="T1240" s="10">
        <v>7.2759999999999998</v>
      </c>
      <c r="U1240" s="10">
        <v>10.007999999999999</v>
      </c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spans="3:50" x14ac:dyDescent="0.2">
      <c r="C1241" s="18">
        <f t="shared" si="39"/>
        <v>1237</v>
      </c>
      <c r="D1241" t="e">
        <f t="shared" ca="1" si="38"/>
        <v>#NAME?</v>
      </c>
      <c r="I1241">
        <v>1237</v>
      </c>
      <c r="J1241">
        <v>4.0233333333333325</v>
      </c>
      <c r="K1241" s="10">
        <v>2.8942000000000001</v>
      </c>
      <c r="L1241" s="10">
        <v>5.0868333333333329</v>
      </c>
      <c r="M1241" s="10">
        <v>6.5643333333333329</v>
      </c>
      <c r="N1241" s="10">
        <v>4.8769599999999995</v>
      </c>
      <c r="O1241" s="10">
        <v>3.5648666666666666</v>
      </c>
      <c r="P1241" s="10">
        <v>5.8671999999999995</v>
      </c>
      <c r="Q1241" s="10">
        <v>8.0201333333333338</v>
      </c>
      <c r="R1241" s="10">
        <v>5.5419999999999998</v>
      </c>
      <c r="S1241" s="10">
        <v>4.5461</v>
      </c>
      <c r="T1241" s="10">
        <v>7.282</v>
      </c>
      <c r="U1241" s="10">
        <v>10.017666666666667</v>
      </c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spans="3:50" x14ac:dyDescent="0.2">
      <c r="C1242" s="18">
        <f t="shared" si="39"/>
        <v>1238</v>
      </c>
      <c r="D1242" t="e">
        <f t="shared" ca="1" si="38"/>
        <v>#NAME?</v>
      </c>
      <c r="I1242">
        <v>1238</v>
      </c>
      <c r="J1242">
        <v>4.0266666666666664</v>
      </c>
      <c r="K1242" s="10">
        <v>2.8967999999999998</v>
      </c>
      <c r="L1242" s="10">
        <v>5.0906666666666665</v>
      </c>
      <c r="M1242" s="10">
        <v>6.570666666666666</v>
      </c>
      <c r="N1242" s="10">
        <v>4.8822400000000004</v>
      </c>
      <c r="O1242" s="10">
        <v>3.5681333333333334</v>
      </c>
      <c r="P1242" s="10">
        <v>5.8718000000000004</v>
      </c>
      <c r="Q1242" s="10">
        <v>8.0278666666666663</v>
      </c>
      <c r="R1242" s="10">
        <v>5.548</v>
      </c>
      <c r="S1242" s="10">
        <v>4.5503999999999998</v>
      </c>
      <c r="T1242" s="10">
        <v>7.2880000000000003</v>
      </c>
      <c r="U1242" s="10">
        <v>10.027333333333333</v>
      </c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spans="3:50" x14ac:dyDescent="0.2">
      <c r="C1243" s="18">
        <f t="shared" si="39"/>
        <v>1239</v>
      </c>
      <c r="D1243" t="e">
        <f t="shared" ca="1" si="38"/>
        <v>#NAME?</v>
      </c>
      <c r="I1243">
        <v>1239</v>
      </c>
      <c r="J1243">
        <v>4.0299999999999994</v>
      </c>
      <c r="K1243" s="10">
        <v>2.8994</v>
      </c>
      <c r="L1243" s="10">
        <v>5.0945</v>
      </c>
      <c r="M1243" s="10">
        <v>6.577</v>
      </c>
      <c r="N1243" s="10">
        <v>4.8875200000000003</v>
      </c>
      <c r="O1243" s="10">
        <v>3.5713999999999997</v>
      </c>
      <c r="P1243" s="10">
        <v>5.8764000000000003</v>
      </c>
      <c r="Q1243" s="10">
        <v>8.0356000000000005</v>
      </c>
      <c r="R1243" s="10">
        <v>5.5540000000000003</v>
      </c>
      <c r="S1243" s="10">
        <v>4.5546999999999995</v>
      </c>
      <c r="T1243" s="10">
        <v>7.2940000000000005</v>
      </c>
      <c r="U1243" s="10">
        <v>10.036999999999999</v>
      </c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spans="3:50" x14ac:dyDescent="0.2">
      <c r="C1244" s="18">
        <f t="shared" si="39"/>
        <v>1240</v>
      </c>
      <c r="D1244" t="e">
        <f t="shared" ca="1" si="38"/>
        <v>#NAME?</v>
      </c>
      <c r="I1244">
        <v>1240</v>
      </c>
      <c r="J1244">
        <v>4.0333333333333332</v>
      </c>
      <c r="K1244" s="10">
        <v>2.9020000000000001</v>
      </c>
      <c r="L1244" s="10">
        <v>5.0983333333333327</v>
      </c>
      <c r="M1244" s="10">
        <v>6.583333333333333</v>
      </c>
      <c r="N1244" s="10">
        <v>4.8928000000000003</v>
      </c>
      <c r="O1244" s="10">
        <v>3.5746666666666664</v>
      </c>
      <c r="P1244" s="10">
        <v>5.8810000000000002</v>
      </c>
      <c r="Q1244" s="10">
        <v>8.043333333333333</v>
      </c>
      <c r="R1244" s="10">
        <v>5.56</v>
      </c>
      <c r="S1244" s="10">
        <v>4.5590000000000002</v>
      </c>
      <c r="T1244" s="10">
        <v>7.3</v>
      </c>
      <c r="U1244" s="10">
        <v>10.046666666666667</v>
      </c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spans="3:50" x14ac:dyDescent="0.2">
      <c r="C1245" s="18">
        <f t="shared" si="39"/>
        <v>1241</v>
      </c>
      <c r="D1245" t="e">
        <f t="shared" ca="1" si="38"/>
        <v>#NAME?</v>
      </c>
      <c r="I1245">
        <v>1241</v>
      </c>
      <c r="J1245">
        <v>4.0366666666666662</v>
      </c>
      <c r="K1245" s="10">
        <v>2.9045999999999998</v>
      </c>
      <c r="L1245" s="10">
        <v>5.1021666666666663</v>
      </c>
      <c r="M1245" s="10">
        <v>6.5896666666666661</v>
      </c>
      <c r="N1245" s="10">
        <v>4.8980800000000002</v>
      </c>
      <c r="O1245" s="10">
        <v>3.5779333333333332</v>
      </c>
      <c r="P1245" s="10">
        <v>5.8856000000000002</v>
      </c>
      <c r="Q1245" s="10">
        <v>8.0510666666666673</v>
      </c>
      <c r="R1245" s="10">
        <v>5.5659999999999998</v>
      </c>
      <c r="S1245" s="10">
        <v>4.5632999999999999</v>
      </c>
      <c r="T1245" s="10">
        <v>7.306</v>
      </c>
      <c r="U1245" s="10">
        <v>10.056333333333333</v>
      </c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spans="3:50" x14ac:dyDescent="0.2">
      <c r="C1246" s="18">
        <f t="shared" si="39"/>
        <v>1242</v>
      </c>
      <c r="D1246" t="e">
        <f t="shared" ca="1" si="38"/>
        <v>#NAME?</v>
      </c>
      <c r="I1246">
        <v>1242</v>
      </c>
      <c r="J1246">
        <v>4.04</v>
      </c>
      <c r="K1246" s="10">
        <v>2.9072</v>
      </c>
      <c r="L1246" s="10">
        <v>5.1059999999999999</v>
      </c>
      <c r="M1246" s="10">
        <v>6.5960000000000001</v>
      </c>
      <c r="N1246" s="10">
        <v>4.9033600000000002</v>
      </c>
      <c r="O1246" s="10">
        <v>3.5811999999999999</v>
      </c>
      <c r="P1246" s="10">
        <v>5.8902000000000001</v>
      </c>
      <c r="Q1246" s="10">
        <v>8.0587999999999997</v>
      </c>
      <c r="R1246" s="10">
        <v>5.5720000000000001</v>
      </c>
      <c r="S1246" s="10">
        <v>4.5675999999999997</v>
      </c>
      <c r="T1246" s="10">
        <v>7.3120000000000003</v>
      </c>
      <c r="U1246" s="10">
        <v>10.065999999999999</v>
      </c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spans="3:50" x14ac:dyDescent="0.2">
      <c r="C1247" s="18">
        <f t="shared" si="39"/>
        <v>1243</v>
      </c>
      <c r="D1247" t="e">
        <f t="shared" ca="1" si="38"/>
        <v>#NAME?</v>
      </c>
      <c r="I1247">
        <v>1243</v>
      </c>
      <c r="J1247">
        <v>4.043333333333333</v>
      </c>
      <c r="K1247" s="10">
        <v>2.9098000000000002</v>
      </c>
      <c r="L1247" s="10">
        <v>5.1098333333333334</v>
      </c>
      <c r="M1247" s="10">
        <v>6.6023333333333332</v>
      </c>
      <c r="N1247" s="10">
        <v>4.9086400000000001</v>
      </c>
      <c r="O1247" s="10">
        <v>3.5844666666666667</v>
      </c>
      <c r="P1247" s="10">
        <v>5.8948</v>
      </c>
      <c r="Q1247" s="10">
        <v>8.066533333333334</v>
      </c>
      <c r="R1247" s="10">
        <v>5.5780000000000003</v>
      </c>
      <c r="S1247" s="10">
        <v>4.5718999999999994</v>
      </c>
      <c r="T1247" s="10">
        <v>7.3180000000000005</v>
      </c>
      <c r="U1247" s="10">
        <v>10.075666666666667</v>
      </c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spans="3:50" x14ac:dyDescent="0.2">
      <c r="C1248" s="18">
        <f t="shared" si="39"/>
        <v>1244</v>
      </c>
      <c r="D1248" t="e">
        <f t="shared" ca="1" si="38"/>
        <v>#NAME?</v>
      </c>
      <c r="I1248">
        <v>1244</v>
      </c>
      <c r="J1248">
        <v>4.0466666666666669</v>
      </c>
      <c r="K1248" s="10">
        <v>2.9123999999999999</v>
      </c>
      <c r="L1248" s="10">
        <v>5.1136666666666661</v>
      </c>
      <c r="M1248" s="10">
        <v>6.6086666666666662</v>
      </c>
      <c r="N1248" s="10">
        <v>4.9139200000000001</v>
      </c>
      <c r="O1248" s="10">
        <v>3.5877333333333334</v>
      </c>
      <c r="P1248" s="10">
        <v>5.8994</v>
      </c>
      <c r="Q1248" s="10">
        <v>8.0742666666666665</v>
      </c>
      <c r="R1248" s="10">
        <v>5.5839999999999996</v>
      </c>
      <c r="S1248" s="10">
        <v>4.5762</v>
      </c>
      <c r="T1248" s="10">
        <v>7.3239999999999998</v>
      </c>
      <c r="U1248" s="10">
        <v>10.085333333333333</v>
      </c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spans="3:50" x14ac:dyDescent="0.2">
      <c r="C1249" s="18">
        <f t="shared" si="39"/>
        <v>1245</v>
      </c>
      <c r="D1249" t="e">
        <f t="shared" ca="1" si="38"/>
        <v>#NAME?</v>
      </c>
      <c r="I1249">
        <v>1245</v>
      </c>
      <c r="J1249">
        <v>4.05</v>
      </c>
      <c r="K1249" s="10">
        <v>2.915</v>
      </c>
      <c r="L1249" s="10">
        <v>5.1174999999999997</v>
      </c>
      <c r="M1249" s="10">
        <v>6.6150000000000002</v>
      </c>
      <c r="N1249" s="10">
        <v>4.9192</v>
      </c>
      <c r="O1249" s="10">
        <v>3.5910000000000002</v>
      </c>
      <c r="P1249" s="10">
        <v>5.9039999999999999</v>
      </c>
      <c r="Q1249" s="10">
        <v>8.0820000000000007</v>
      </c>
      <c r="R1249" s="10">
        <v>5.59</v>
      </c>
      <c r="S1249" s="10">
        <v>4.5804999999999998</v>
      </c>
      <c r="T1249" s="10">
        <v>7.33</v>
      </c>
      <c r="U1249" s="10">
        <v>10.094999999999999</v>
      </c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spans="3:50" x14ac:dyDescent="0.2">
      <c r="C1250" s="18">
        <f t="shared" si="39"/>
        <v>1246</v>
      </c>
      <c r="D1250" t="e">
        <f t="shared" ca="1" si="38"/>
        <v>#NAME?</v>
      </c>
      <c r="I1250">
        <v>1246</v>
      </c>
      <c r="J1250">
        <v>4.0533333333333328</v>
      </c>
      <c r="K1250" s="10">
        <v>2.9176000000000002</v>
      </c>
      <c r="L1250" s="10">
        <v>5.1213333333333333</v>
      </c>
      <c r="M1250" s="10">
        <v>6.6213333333333333</v>
      </c>
      <c r="N1250" s="10">
        <v>4.92448</v>
      </c>
      <c r="O1250" s="10">
        <v>3.5942666666666665</v>
      </c>
      <c r="P1250" s="10">
        <v>5.9085999999999999</v>
      </c>
      <c r="Q1250" s="10">
        <v>8.0897333333333332</v>
      </c>
      <c r="R1250" s="10">
        <v>5.5960000000000001</v>
      </c>
      <c r="S1250" s="10">
        <v>4.5847999999999995</v>
      </c>
      <c r="T1250" s="10">
        <v>7.3360000000000003</v>
      </c>
      <c r="U1250" s="10">
        <v>10.104666666666667</v>
      </c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spans="3:50" x14ac:dyDescent="0.2">
      <c r="C1251" s="18">
        <f t="shared" si="39"/>
        <v>1247</v>
      </c>
      <c r="D1251" t="e">
        <f t="shared" ca="1" si="38"/>
        <v>#NAME?</v>
      </c>
      <c r="I1251">
        <v>1247</v>
      </c>
      <c r="J1251">
        <v>4.0566666666666666</v>
      </c>
      <c r="K1251" s="10">
        <v>2.9201999999999999</v>
      </c>
      <c r="L1251" s="10">
        <v>5.125166666666666</v>
      </c>
      <c r="M1251" s="10">
        <v>6.6276666666666664</v>
      </c>
      <c r="N1251" s="10">
        <v>4.9297599999999999</v>
      </c>
      <c r="O1251" s="10">
        <v>3.5975333333333332</v>
      </c>
      <c r="P1251" s="10">
        <v>5.9131999999999998</v>
      </c>
      <c r="Q1251" s="10">
        <v>8.0974666666666675</v>
      </c>
      <c r="R1251" s="10">
        <v>5.6019999999999994</v>
      </c>
      <c r="S1251" s="10">
        <v>4.5891000000000002</v>
      </c>
      <c r="T1251" s="10">
        <v>7.3419999999999996</v>
      </c>
      <c r="U1251" s="10">
        <v>10.114333333333333</v>
      </c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spans="3:50" x14ac:dyDescent="0.2">
      <c r="C1252" s="18">
        <f t="shared" si="39"/>
        <v>1248</v>
      </c>
      <c r="D1252" t="e">
        <f t="shared" ca="1" si="38"/>
        <v>#NAME?</v>
      </c>
      <c r="I1252">
        <v>1248</v>
      </c>
      <c r="J1252">
        <v>4.0599999999999996</v>
      </c>
      <c r="K1252" s="10">
        <v>2.9228000000000001</v>
      </c>
      <c r="L1252" s="10">
        <v>5.1289999999999996</v>
      </c>
      <c r="M1252" s="10">
        <v>6.6339999999999995</v>
      </c>
      <c r="N1252" s="10">
        <v>4.9350399999999999</v>
      </c>
      <c r="O1252" s="10">
        <v>3.6008</v>
      </c>
      <c r="P1252" s="10">
        <v>5.9177999999999997</v>
      </c>
      <c r="Q1252" s="10">
        <v>8.1052</v>
      </c>
      <c r="R1252" s="10">
        <v>5.6079999999999997</v>
      </c>
      <c r="S1252" s="10">
        <v>4.5933999999999999</v>
      </c>
      <c r="T1252" s="10">
        <v>7.3479999999999999</v>
      </c>
      <c r="U1252" s="10">
        <v>10.124000000000001</v>
      </c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spans="3:50" x14ac:dyDescent="0.2">
      <c r="C1253" s="18">
        <f t="shared" si="39"/>
        <v>1249</v>
      </c>
      <c r="D1253" t="e">
        <f t="shared" ca="1" si="38"/>
        <v>#NAME?</v>
      </c>
      <c r="I1253">
        <v>1249</v>
      </c>
      <c r="J1253">
        <v>4.0633333333333335</v>
      </c>
      <c r="K1253" s="10">
        <v>2.9254000000000002</v>
      </c>
      <c r="L1253" s="10">
        <v>5.1328333333333331</v>
      </c>
      <c r="M1253" s="10">
        <v>6.6403333333333334</v>
      </c>
      <c r="N1253" s="10">
        <v>4.9403199999999998</v>
      </c>
      <c r="O1253" s="10">
        <v>3.6040666666666668</v>
      </c>
      <c r="P1253" s="10">
        <v>5.9223999999999997</v>
      </c>
      <c r="Q1253" s="10">
        <v>8.1129333333333342</v>
      </c>
      <c r="R1253" s="10">
        <v>5.6139999999999999</v>
      </c>
      <c r="S1253" s="10">
        <v>4.5976999999999997</v>
      </c>
      <c r="T1253" s="10">
        <v>7.3540000000000001</v>
      </c>
      <c r="U1253" s="10">
        <v>10.133666666666667</v>
      </c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spans="3:50" x14ac:dyDescent="0.2">
      <c r="C1254" s="18">
        <f t="shared" si="39"/>
        <v>1250</v>
      </c>
      <c r="D1254" t="e">
        <f t="shared" ca="1" si="38"/>
        <v>#NAME?</v>
      </c>
      <c r="I1254">
        <v>1250</v>
      </c>
      <c r="J1254">
        <v>4.0666666666666664</v>
      </c>
      <c r="K1254" s="10">
        <v>2.9279999999999999</v>
      </c>
      <c r="L1254" s="10">
        <v>5.1366666666666667</v>
      </c>
      <c r="M1254" s="10">
        <v>6.6466666666666665</v>
      </c>
      <c r="N1254" s="10">
        <v>4.9455999999999998</v>
      </c>
      <c r="O1254" s="10">
        <v>3.6073333333333335</v>
      </c>
      <c r="P1254" s="10">
        <v>5.9269999999999996</v>
      </c>
      <c r="Q1254" s="10">
        <v>8.1206666666666667</v>
      </c>
      <c r="R1254" s="10">
        <v>5.62</v>
      </c>
      <c r="S1254" s="10">
        <v>4.6019999999999994</v>
      </c>
      <c r="T1254" s="10">
        <v>7.36</v>
      </c>
      <c r="U1254" s="10">
        <v>10.143333333333333</v>
      </c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spans="3:50" x14ac:dyDescent="0.2">
      <c r="C1255" s="18">
        <f t="shared" si="39"/>
        <v>1251</v>
      </c>
      <c r="D1255" t="e">
        <f t="shared" ca="1" si="38"/>
        <v>#NAME?</v>
      </c>
      <c r="I1255">
        <v>1251</v>
      </c>
      <c r="J1255">
        <v>4.07</v>
      </c>
      <c r="K1255" s="10">
        <v>2.9306000000000001</v>
      </c>
      <c r="L1255" s="10">
        <v>5.1404999999999994</v>
      </c>
      <c r="M1255" s="10">
        <v>6.6529999999999996</v>
      </c>
      <c r="N1255" s="10">
        <v>4.9508799999999997</v>
      </c>
      <c r="O1255" s="10">
        <v>3.6105999999999998</v>
      </c>
      <c r="P1255" s="10">
        <v>5.9315999999999995</v>
      </c>
      <c r="Q1255" s="10">
        <v>8.128400000000001</v>
      </c>
      <c r="R1255" s="10">
        <v>5.6259999999999994</v>
      </c>
      <c r="S1255" s="10">
        <v>4.6063000000000001</v>
      </c>
      <c r="T1255" s="10">
        <v>7.3659999999999997</v>
      </c>
      <c r="U1255" s="10">
        <v>10.153</v>
      </c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spans="3:50" x14ac:dyDescent="0.2">
      <c r="C1256" s="18">
        <f t="shared" si="39"/>
        <v>1252</v>
      </c>
      <c r="D1256" t="e">
        <f t="shared" ca="1" si="38"/>
        <v>#NAME?</v>
      </c>
      <c r="I1256">
        <v>1252</v>
      </c>
      <c r="J1256">
        <v>4.0733333333333333</v>
      </c>
      <c r="K1256" s="10">
        <v>2.9332000000000003</v>
      </c>
      <c r="L1256" s="10">
        <v>5.144333333333333</v>
      </c>
      <c r="M1256" s="10">
        <v>6.6593333333333335</v>
      </c>
      <c r="N1256" s="10">
        <v>4.9561599999999997</v>
      </c>
      <c r="O1256" s="10">
        <v>3.6138666666666666</v>
      </c>
      <c r="P1256" s="10">
        <v>5.9361999999999995</v>
      </c>
      <c r="Q1256" s="10">
        <v>8.1361333333333334</v>
      </c>
      <c r="R1256" s="10">
        <v>5.6319999999999997</v>
      </c>
      <c r="S1256" s="10">
        <v>4.6105999999999998</v>
      </c>
      <c r="T1256" s="10">
        <v>7.3719999999999999</v>
      </c>
      <c r="U1256" s="10">
        <v>10.162666666666667</v>
      </c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spans="3:50" x14ac:dyDescent="0.2">
      <c r="C1257" s="18">
        <f t="shared" si="39"/>
        <v>1253</v>
      </c>
      <c r="D1257" t="e">
        <f t="shared" ca="1" si="38"/>
        <v>#NAME?</v>
      </c>
      <c r="I1257">
        <v>1253</v>
      </c>
      <c r="J1257">
        <v>4.0766666666666671</v>
      </c>
      <c r="K1257" s="10">
        <v>2.9358</v>
      </c>
      <c r="L1257" s="10">
        <v>5.1481666666666666</v>
      </c>
      <c r="M1257" s="10">
        <v>6.6656666666666666</v>
      </c>
      <c r="N1257" s="10">
        <v>4.9614400000000005</v>
      </c>
      <c r="O1257" s="10">
        <v>3.6171333333333333</v>
      </c>
      <c r="P1257" s="10">
        <v>5.9408000000000003</v>
      </c>
      <c r="Q1257" s="10">
        <v>8.1438666666666677</v>
      </c>
      <c r="R1257" s="10">
        <v>5.6379999999999999</v>
      </c>
      <c r="S1257" s="10">
        <v>4.6148999999999996</v>
      </c>
      <c r="T1257" s="10">
        <v>7.3780000000000001</v>
      </c>
      <c r="U1257" s="10">
        <v>10.172333333333333</v>
      </c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spans="3:50" x14ac:dyDescent="0.2">
      <c r="C1258" s="18">
        <f t="shared" si="39"/>
        <v>1254</v>
      </c>
      <c r="D1258" t="e">
        <f t="shared" ca="1" si="38"/>
        <v>#NAME?</v>
      </c>
      <c r="I1258">
        <v>1254</v>
      </c>
      <c r="J1258">
        <v>4.08</v>
      </c>
      <c r="K1258" s="10">
        <v>2.9384000000000001</v>
      </c>
      <c r="L1258" s="10">
        <v>5.1520000000000001</v>
      </c>
      <c r="M1258" s="10">
        <v>6.6719999999999997</v>
      </c>
      <c r="N1258" s="10">
        <v>4.9667200000000005</v>
      </c>
      <c r="O1258" s="10">
        <v>3.6204000000000001</v>
      </c>
      <c r="P1258" s="10">
        <v>5.9454000000000002</v>
      </c>
      <c r="Q1258" s="10">
        <v>8.1516000000000002</v>
      </c>
      <c r="R1258" s="10">
        <v>5.6440000000000001</v>
      </c>
      <c r="S1258" s="10">
        <v>4.6191999999999993</v>
      </c>
      <c r="T1258" s="10">
        <v>7.3840000000000003</v>
      </c>
      <c r="U1258" s="10">
        <v>10.182</v>
      </c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spans="3:50" x14ac:dyDescent="0.2">
      <c r="C1259" s="18">
        <f t="shared" si="39"/>
        <v>1255</v>
      </c>
      <c r="D1259" t="e">
        <f t="shared" ca="1" si="38"/>
        <v>#NAME?</v>
      </c>
      <c r="I1259">
        <v>1255</v>
      </c>
      <c r="J1259">
        <v>4.082727272727273</v>
      </c>
      <c r="K1259" s="10">
        <v>2.9410000000000003</v>
      </c>
      <c r="L1259" s="10">
        <v>5.1558333333333328</v>
      </c>
      <c r="M1259" s="10">
        <v>6.6783333333333328</v>
      </c>
      <c r="N1259" s="10">
        <v>4.9720000000000004</v>
      </c>
      <c r="O1259" s="10">
        <v>3.6236666666666668</v>
      </c>
      <c r="P1259" s="10">
        <v>5.95</v>
      </c>
      <c r="Q1259" s="10">
        <v>8.1593333333333344</v>
      </c>
      <c r="R1259" s="10">
        <v>5.6499999999999995</v>
      </c>
      <c r="S1259" s="10">
        <v>4.6234999999999999</v>
      </c>
      <c r="T1259" s="10">
        <v>7.39</v>
      </c>
      <c r="U1259" s="10">
        <v>10.191666666666666</v>
      </c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spans="3:50" x14ac:dyDescent="0.2">
      <c r="C1260" s="18">
        <f t="shared" si="39"/>
        <v>1256</v>
      </c>
      <c r="D1260" t="e">
        <f t="shared" ca="1" si="38"/>
        <v>#NAME?</v>
      </c>
      <c r="I1260">
        <v>1256</v>
      </c>
      <c r="J1260">
        <v>4.0854545454545459</v>
      </c>
      <c r="K1260" s="10">
        <v>2.9436</v>
      </c>
      <c r="L1260" s="10">
        <v>5.1596666666666664</v>
      </c>
      <c r="M1260" s="10">
        <v>6.6846666666666668</v>
      </c>
      <c r="N1260" s="10">
        <v>4.9772800000000004</v>
      </c>
      <c r="O1260" s="10">
        <v>3.6269333333333336</v>
      </c>
      <c r="P1260" s="10">
        <v>5.9546000000000001</v>
      </c>
      <c r="Q1260" s="10">
        <v>8.1670666666666669</v>
      </c>
      <c r="R1260" s="10">
        <v>5.6559999999999997</v>
      </c>
      <c r="S1260" s="10">
        <v>4.6277999999999997</v>
      </c>
      <c r="T1260" s="10">
        <v>7.3959999999999999</v>
      </c>
      <c r="U1260" s="10">
        <v>10.201333333333334</v>
      </c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spans="3:50" x14ac:dyDescent="0.2">
      <c r="C1261" s="18">
        <f t="shared" si="39"/>
        <v>1257</v>
      </c>
      <c r="D1261" t="e">
        <f t="shared" ca="1" si="38"/>
        <v>#NAME?</v>
      </c>
      <c r="I1261">
        <v>1257</v>
      </c>
      <c r="J1261">
        <v>4.0881818181818179</v>
      </c>
      <c r="K1261" s="10">
        <v>2.9462000000000002</v>
      </c>
      <c r="L1261" s="10">
        <v>5.1635</v>
      </c>
      <c r="M1261" s="10">
        <v>6.6909999999999998</v>
      </c>
      <c r="N1261" s="10">
        <v>4.9825600000000003</v>
      </c>
      <c r="O1261" s="10">
        <v>3.6302000000000003</v>
      </c>
      <c r="P1261" s="10">
        <v>5.9592000000000001</v>
      </c>
      <c r="Q1261" s="10">
        <v>8.1748000000000012</v>
      </c>
      <c r="R1261" s="10">
        <v>5.6619999999999999</v>
      </c>
      <c r="S1261" s="10">
        <v>4.6320999999999994</v>
      </c>
      <c r="T1261" s="10">
        <v>7.4020000000000001</v>
      </c>
      <c r="U1261" s="10">
        <v>10.211</v>
      </c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spans="3:50" x14ac:dyDescent="0.2">
      <c r="C1262" s="18">
        <f t="shared" si="39"/>
        <v>1258</v>
      </c>
      <c r="D1262" t="e">
        <f t="shared" ca="1" si="38"/>
        <v>#NAME?</v>
      </c>
      <c r="I1262">
        <v>1258</v>
      </c>
      <c r="J1262">
        <v>4.0909090909090908</v>
      </c>
      <c r="K1262" s="10">
        <v>2.9488000000000003</v>
      </c>
      <c r="L1262" s="10">
        <v>5.1673333333333336</v>
      </c>
      <c r="M1262" s="10">
        <v>6.6973333333333329</v>
      </c>
      <c r="N1262" s="10">
        <v>4.9878400000000003</v>
      </c>
      <c r="O1262" s="10">
        <v>3.6334666666666666</v>
      </c>
      <c r="P1262" s="10">
        <v>5.9638</v>
      </c>
      <c r="Q1262" s="10">
        <v>8.1825333333333337</v>
      </c>
      <c r="R1262" s="10">
        <v>5.6680000000000001</v>
      </c>
      <c r="S1262" s="10">
        <v>4.6363999999999992</v>
      </c>
      <c r="T1262" s="10">
        <v>7.4080000000000004</v>
      </c>
      <c r="U1262" s="10">
        <v>10.220666666666666</v>
      </c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spans="3:50" x14ac:dyDescent="0.2">
      <c r="C1263" s="18">
        <f t="shared" si="39"/>
        <v>1259</v>
      </c>
      <c r="D1263" t="e">
        <f t="shared" ca="1" si="38"/>
        <v>#NAME?</v>
      </c>
      <c r="I1263">
        <v>1259</v>
      </c>
      <c r="J1263">
        <v>4.0936363636363637</v>
      </c>
      <c r="K1263" s="10">
        <v>2.9514</v>
      </c>
      <c r="L1263" s="10">
        <v>5.1711666666666662</v>
      </c>
      <c r="M1263" s="10">
        <v>6.7036666666666669</v>
      </c>
      <c r="N1263" s="10">
        <v>4.9931200000000002</v>
      </c>
      <c r="O1263" s="10">
        <v>3.6367333333333334</v>
      </c>
      <c r="P1263" s="10">
        <v>5.9683999999999999</v>
      </c>
      <c r="Q1263" s="10">
        <v>8.1902666666666679</v>
      </c>
      <c r="R1263" s="10">
        <v>5.6739999999999995</v>
      </c>
      <c r="S1263" s="10">
        <v>4.6406999999999998</v>
      </c>
      <c r="T1263" s="10">
        <v>7.4139999999999997</v>
      </c>
      <c r="U1263" s="10">
        <v>10.230333333333334</v>
      </c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spans="3:50" x14ac:dyDescent="0.2">
      <c r="C1264" s="18">
        <f t="shared" si="39"/>
        <v>1260</v>
      </c>
      <c r="D1264" t="e">
        <f t="shared" ca="1" si="38"/>
        <v>#NAME?</v>
      </c>
      <c r="I1264">
        <v>1260</v>
      </c>
      <c r="J1264">
        <v>4.0963636363636367</v>
      </c>
      <c r="K1264" s="10">
        <v>2.9540000000000002</v>
      </c>
      <c r="L1264" s="10">
        <v>5.1749999999999998</v>
      </c>
      <c r="M1264" s="10">
        <v>6.71</v>
      </c>
      <c r="N1264" s="10">
        <v>4.9984000000000002</v>
      </c>
      <c r="O1264" s="10">
        <v>3.64</v>
      </c>
      <c r="P1264" s="10">
        <v>5.9729999999999999</v>
      </c>
      <c r="Q1264" s="10">
        <v>8.1980000000000004</v>
      </c>
      <c r="R1264" s="10">
        <v>5.68</v>
      </c>
      <c r="S1264" s="10">
        <v>4.6449999999999996</v>
      </c>
      <c r="T1264" s="10">
        <v>7.42</v>
      </c>
      <c r="U1264" s="10">
        <v>10.24</v>
      </c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spans="3:50" x14ac:dyDescent="0.2">
      <c r="C1265" s="18">
        <f t="shared" si="39"/>
        <v>1261</v>
      </c>
      <c r="D1265" t="e">
        <f t="shared" ca="1" si="38"/>
        <v>#NAME?</v>
      </c>
      <c r="I1265">
        <v>1261</v>
      </c>
      <c r="J1265">
        <v>4.0990909090909087</v>
      </c>
      <c r="K1265" s="10">
        <v>2.9561250000000001</v>
      </c>
      <c r="L1265" s="10">
        <v>5.1782500000000002</v>
      </c>
      <c r="M1265" s="10">
        <v>6.7147499999999996</v>
      </c>
      <c r="N1265" s="10">
        <v>5.00258</v>
      </c>
      <c r="O1265" s="10">
        <v>3.6426750000000001</v>
      </c>
      <c r="P1265" s="10">
        <v>5.9770500000000002</v>
      </c>
      <c r="Q1265" s="10">
        <v>8.2040249999999997</v>
      </c>
      <c r="R1265" s="10">
        <v>5.6847499999999993</v>
      </c>
      <c r="S1265" s="10">
        <v>4.6485249999999994</v>
      </c>
      <c r="T1265" s="10">
        <v>7.4254999999999995</v>
      </c>
      <c r="U1265" s="10">
        <v>10.24775</v>
      </c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spans="3:50" x14ac:dyDescent="0.2">
      <c r="C1266" s="18">
        <f t="shared" si="39"/>
        <v>1262</v>
      </c>
      <c r="D1266" t="e">
        <f t="shared" ca="1" si="38"/>
        <v>#NAME?</v>
      </c>
      <c r="I1266">
        <v>1262</v>
      </c>
      <c r="J1266">
        <v>4.1018181818181816</v>
      </c>
      <c r="K1266" s="10">
        <v>2.95825</v>
      </c>
      <c r="L1266" s="10">
        <v>5.1814999999999998</v>
      </c>
      <c r="M1266" s="10">
        <v>6.7195</v>
      </c>
      <c r="N1266" s="10">
        <v>5.0067599999999999</v>
      </c>
      <c r="O1266" s="10">
        <v>3.6453500000000001</v>
      </c>
      <c r="P1266" s="10">
        <v>5.9810999999999996</v>
      </c>
      <c r="Q1266" s="10">
        <v>8.2100500000000007</v>
      </c>
      <c r="R1266" s="10">
        <v>5.6894999999999998</v>
      </c>
      <c r="S1266" s="10">
        <v>4.6520499999999991</v>
      </c>
      <c r="T1266" s="10">
        <v>7.431</v>
      </c>
      <c r="U1266" s="10">
        <v>10.2555</v>
      </c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spans="3:50" x14ac:dyDescent="0.2">
      <c r="C1267" s="18">
        <f t="shared" si="39"/>
        <v>1263</v>
      </c>
      <c r="D1267" t="e">
        <f t="shared" ca="1" si="38"/>
        <v>#NAME?</v>
      </c>
      <c r="I1267">
        <v>1263</v>
      </c>
      <c r="J1267">
        <v>4.1045454545454545</v>
      </c>
      <c r="K1267" s="10">
        <v>2.960375</v>
      </c>
      <c r="L1267" s="10">
        <v>5.1847500000000002</v>
      </c>
      <c r="M1267" s="10">
        <v>6.7242499999999996</v>
      </c>
      <c r="N1267" s="10">
        <v>5.0109400000000006</v>
      </c>
      <c r="O1267" s="10">
        <v>3.6480250000000001</v>
      </c>
      <c r="P1267" s="10">
        <v>5.98515</v>
      </c>
      <c r="Q1267" s="10">
        <v>8.216075</v>
      </c>
      <c r="R1267" s="10">
        <v>5.6942499999999994</v>
      </c>
      <c r="S1267" s="10">
        <v>4.6555749999999998</v>
      </c>
      <c r="T1267" s="10">
        <v>7.4364999999999997</v>
      </c>
      <c r="U1267" s="10">
        <v>10.263250000000001</v>
      </c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spans="3:50" x14ac:dyDescent="0.2">
      <c r="C1268" s="18">
        <f t="shared" si="39"/>
        <v>1264</v>
      </c>
      <c r="D1268" t="e">
        <f t="shared" ca="1" si="38"/>
        <v>#NAME?</v>
      </c>
      <c r="I1268">
        <v>1264</v>
      </c>
      <c r="J1268">
        <v>4.1072727272727274</v>
      </c>
      <c r="K1268" s="10">
        <v>2.9625000000000004</v>
      </c>
      <c r="L1268" s="10">
        <v>5.1879999999999997</v>
      </c>
      <c r="M1268" s="10">
        <v>6.7290000000000001</v>
      </c>
      <c r="N1268" s="10">
        <v>5.0151200000000005</v>
      </c>
      <c r="O1268" s="10">
        <v>3.6507000000000001</v>
      </c>
      <c r="P1268" s="10">
        <v>5.9892000000000003</v>
      </c>
      <c r="Q1268" s="10">
        <v>8.2221000000000011</v>
      </c>
      <c r="R1268" s="10">
        <v>5.6989999999999998</v>
      </c>
      <c r="S1268" s="10">
        <v>4.6590999999999996</v>
      </c>
      <c r="T1268" s="10">
        <v>7.4420000000000002</v>
      </c>
      <c r="U1268" s="10">
        <v>10.271000000000001</v>
      </c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spans="3:50" x14ac:dyDescent="0.2">
      <c r="C1269" s="18">
        <f t="shared" si="39"/>
        <v>1265</v>
      </c>
      <c r="D1269" t="e">
        <f t="shared" ca="1" si="38"/>
        <v>#NAME?</v>
      </c>
      <c r="I1269">
        <v>1265</v>
      </c>
      <c r="J1269">
        <v>4.1099999999999994</v>
      </c>
      <c r="K1269" s="10">
        <v>2.9646250000000003</v>
      </c>
      <c r="L1269" s="10">
        <v>5.1912500000000001</v>
      </c>
      <c r="M1269" s="10">
        <v>6.7337499999999997</v>
      </c>
      <c r="N1269" s="10">
        <v>5.0193000000000003</v>
      </c>
      <c r="O1269" s="10">
        <v>3.653375</v>
      </c>
      <c r="P1269" s="10">
        <v>5.9932499999999997</v>
      </c>
      <c r="Q1269" s="10">
        <v>8.2281250000000004</v>
      </c>
      <c r="R1269" s="10">
        <v>5.7037499999999994</v>
      </c>
      <c r="S1269" s="10">
        <v>4.6626249999999994</v>
      </c>
      <c r="T1269" s="10">
        <v>7.4474999999999998</v>
      </c>
      <c r="U1269" s="10">
        <v>10.27875</v>
      </c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spans="3:50" x14ac:dyDescent="0.2">
      <c r="C1270" s="18">
        <f t="shared" si="39"/>
        <v>1266</v>
      </c>
      <c r="D1270" t="e">
        <f t="shared" ca="1" si="38"/>
        <v>#NAME?</v>
      </c>
      <c r="I1270">
        <v>1266</v>
      </c>
      <c r="J1270">
        <v>4.1127272727272723</v>
      </c>
      <c r="K1270" s="10">
        <v>2.9667500000000002</v>
      </c>
      <c r="L1270" s="10">
        <v>5.1944999999999997</v>
      </c>
      <c r="M1270" s="10">
        <v>6.7385000000000002</v>
      </c>
      <c r="N1270" s="10">
        <v>5.0234800000000002</v>
      </c>
      <c r="O1270" s="10">
        <v>3.65605</v>
      </c>
      <c r="P1270" s="10">
        <v>5.9973000000000001</v>
      </c>
      <c r="Q1270" s="10">
        <v>8.2341499999999996</v>
      </c>
      <c r="R1270" s="10">
        <v>5.7084999999999999</v>
      </c>
      <c r="S1270" s="10">
        <v>4.66615</v>
      </c>
      <c r="T1270" s="10">
        <v>7.4530000000000003</v>
      </c>
      <c r="U1270" s="10">
        <v>10.2865</v>
      </c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spans="3:50" x14ac:dyDescent="0.2">
      <c r="C1271" s="18">
        <f t="shared" si="39"/>
        <v>1267</v>
      </c>
      <c r="D1271" t="e">
        <f t="shared" ca="1" si="38"/>
        <v>#NAME?</v>
      </c>
      <c r="I1271">
        <v>1267</v>
      </c>
      <c r="J1271">
        <v>4.1154545454545453</v>
      </c>
      <c r="K1271" s="10">
        <v>2.9688750000000002</v>
      </c>
      <c r="L1271" s="10">
        <v>5.1977500000000001</v>
      </c>
      <c r="M1271" s="10">
        <v>6.7432499999999997</v>
      </c>
      <c r="N1271" s="10">
        <v>5.02766</v>
      </c>
      <c r="O1271" s="10">
        <v>3.658725</v>
      </c>
      <c r="P1271" s="10">
        <v>6.0013499999999995</v>
      </c>
      <c r="Q1271" s="10">
        <v>8.2401750000000007</v>
      </c>
      <c r="R1271" s="10">
        <v>5.7132499999999995</v>
      </c>
      <c r="S1271" s="10">
        <v>4.6696749999999998</v>
      </c>
      <c r="T1271" s="10">
        <v>7.4584999999999999</v>
      </c>
      <c r="U1271" s="10">
        <v>10.29425</v>
      </c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spans="3:50" x14ac:dyDescent="0.2">
      <c r="C1272" s="18">
        <f t="shared" si="39"/>
        <v>1268</v>
      </c>
      <c r="D1272" t="e">
        <f t="shared" ca="1" si="38"/>
        <v>#NAME?</v>
      </c>
      <c r="I1272">
        <v>1268</v>
      </c>
      <c r="J1272">
        <v>4.1181818181818182</v>
      </c>
      <c r="K1272" s="10">
        <v>2.9710000000000001</v>
      </c>
      <c r="L1272" s="10">
        <v>5.2009999999999996</v>
      </c>
      <c r="M1272" s="10">
        <v>6.7480000000000002</v>
      </c>
      <c r="N1272" s="10">
        <v>5.0318399999999999</v>
      </c>
      <c r="O1272" s="10">
        <v>3.6614</v>
      </c>
      <c r="P1272" s="10">
        <v>6.0053999999999998</v>
      </c>
      <c r="Q1272" s="10">
        <v>8.2462</v>
      </c>
      <c r="R1272" s="10">
        <v>5.718</v>
      </c>
      <c r="S1272" s="10">
        <v>4.6731999999999996</v>
      </c>
      <c r="T1272" s="10">
        <v>7.4639999999999995</v>
      </c>
      <c r="U1272" s="10">
        <v>10.302</v>
      </c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spans="3:50" x14ac:dyDescent="0.2">
      <c r="C1273" s="18">
        <f t="shared" si="39"/>
        <v>1269</v>
      </c>
      <c r="D1273" t="e">
        <f t="shared" ca="1" si="38"/>
        <v>#NAME?</v>
      </c>
      <c r="I1273">
        <v>1269</v>
      </c>
      <c r="J1273">
        <v>4.1209090909090911</v>
      </c>
      <c r="K1273" s="10">
        <v>2.973125</v>
      </c>
      <c r="L1273" s="10">
        <v>5.20425</v>
      </c>
      <c r="M1273" s="10">
        <v>6.7527499999999998</v>
      </c>
      <c r="N1273" s="10">
        <v>5.0360200000000006</v>
      </c>
      <c r="O1273" s="10">
        <v>3.664075</v>
      </c>
      <c r="P1273" s="10">
        <v>6.0094500000000002</v>
      </c>
      <c r="Q1273" s="10">
        <v>8.252225000000001</v>
      </c>
      <c r="R1273" s="10">
        <v>5.7227499999999996</v>
      </c>
      <c r="S1273" s="10">
        <v>4.6767249999999994</v>
      </c>
      <c r="T1273" s="10">
        <v>7.4695</v>
      </c>
      <c r="U1273" s="10">
        <v>10.309750000000001</v>
      </c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spans="3:50" x14ac:dyDescent="0.2">
      <c r="C1274" s="18">
        <f t="shared" si="39"/>
        <v>1270</v>
      </c>
      <c r="D1274" t="e">
        <f t="shared" ca="1" si="38"/>
        <v>#NAME?</v>
      </c>
      <c r="I1274">
        <v>1270</v>
      </c>
      <c r="J1274">
        <v>4.1236363636363631</v>
      </c>
      <c r="K1274" s="10">
        <v>2.97525</v>
      </c>
      <c r="L1274" s="10">
        <v>5.2074999999999996</v>
      </c>
      <c r="M1274" s="10">
        <v>6.7575000000000003</v>
      </c>
      <c r="N1274" s="10">
        <v>5.0402000000000005</v>
      </c>
      <c r="O1274" s="10">
        <v>3.66675</v>
      </c>
      <c r="P1274" s="10">
        <v>6.0134999999999996</v>
      </c>
      <c r="Q1274" s="10">
        <v>8.2582500000000003</v>
      </c>
      <c r="R1274" s="10">
        <v>5.7275</v>
      </c>
      <c r="S1274" s="10">
        <v>4.6802499999999991</v>
      </c>
      <c r="T1274" s="10">
        <v>7.4749999999999996</v>
      </c>
      <c r="U1274" s="10">
        <v>10.317500000000001</v>
      </c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spans="3:50" x14ac:dyDescent="0.2">
      <c r="C1275" s="18">
        <f t="shared" si="39"/>
        <v>1271</v>
      </c>
      <c r="D1275" t="e">
        <f t="shared" ca="1" si="38"/>
        <v>#NAME?</v>
      </c>
      <c r="I1275">
        <v>1271</v>
      </c>
      <c r="J1275">
        <v>4.126363636363636</v>
      </c>
      <c r="K1275" s="10">
        <v>2.9773750000000003</v>
      </c>
      <c r="L1275" s="10">
        <v>5.21075</v>
      </c>
      <c r="M1275" s="10">
        <v>6.7622499999999999</v>
      </c>
      <c r="N1275" s="10">
        <v>5.0443800000000003</v>
      </c>
      <c r="O1275" s="10">
        <v>3.6694249999999999</v>
      </c>
      <c r="P1275" s="10">
        <v>6.01755</v>
      </c>
      <c r="Q1275" s="10">
        <v>8.2642749999999996</v>
      </c>
      <c r="R1275" s="10">
        <v>5.7322499999999996</v>
      </c>
      <c r="S1275" s="10">
        <v>4.6837749999999998</v>
      </c>
      <c r="T1275" s="10">
        <v>7.4805000000000001</v>
      </c>
      <c r="U1275" s="10">
        <v>10.32525</v>
      </c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spans="3:50" x14ac:dyDescent="0.2">
      <c r="C1276" s="18">
        <f t="shared" si="39"/>
        <v>1272</v>
      </c>
      <c r="D1276" t="e">
        <f t="shared" ca="1" si="38"/>
        <v>#NAME?</v>
      </c>
      <c r="I1276">
        <v>1272</v>
      </c>
      <c r="J1276">
        <v>4.1290909090909089</v>
      </c>
      <c r="K1276" s="10">
        <v>2.9795000000000003</v>
      </c>
      <c r="L1276" s="10">
        <v>5.2139999999999995</v>
      </c>
      <c r="M1276" s="10">
        <v>6.7670000000000003</v>
      </c>
      <c r="N1276" s="10">
        <v>5.0485600000000002</v>
      </c>
      <c r="O1276" s="10">
        <v>3.6720999999999999</v>
      </c>
      <c r="P1276" s="10">
        <v>6.0215999999999994</v>
      </c>
      <c r="Q1276" s="10">
        <v>8.2703000000000007</v>
      </c>
      <c r="R1276" s="10">
        <v>5.7370000000000001</v>
      </c>
      <c r="S1276" s="10">
        <v>4.6872999999999996</v>
      </c>
      <c r="T1276" s="10">
        <v>7.4859999999999998</v>
      </c>
      <c r="U1276" s="10">
        <v>10.333</v>
      </c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spans="3:50" x14ac:dyDescent="0.2">
      <c r="C1277" s="18">
        <f t="shared" si="39"/>
        <v>1273</v>
      </c>
      <c r="D1277" t="e">
        <f t="shared" ca="1" si="38"/>
        <v>#NAME?</v>
      </c>
      <c r="I1277">
        <v>1273</v>
      </c>
      <c r="J1277">
        <v>4.1318181818181818</v>
      </c>
      <c r="K1277" s="10">
        <v>2.9816250000000002</v>
      </c>
      <c r="L1277" s="10">
        <v>5.2172499999999999</v>
      </c>
      <c r="M1277" s="10">
        <v>6.7717499999999999</v>
      </c>
      <c r="N1277" s="10">
        <v>5.05274</v>
      </c>
      <c r="O1277" s="10">
        <v>3.6747749999999999</v>
      </c>
      <c r="P1277" s="10">
        <v>6.0256499999999997</v>
      </c>
      <c r="Q1277" s="10">
        <v>8.2763249999999999</v>
      </c>
      <c r="R1277" s="10">
        <v>5.7417499999999997</v>
      </c>
      <c r="S1277" s="10">
        <v>4.6908249999999994</v>
      </c>
      <c r="T1277" s="10">
        <v>7.4915000000000003</v>
      </c>
      <c r="U1277" s="10">
        <v>10.34075</v>
      </c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spans="3:50" x14ac:dyDescent="0.2">
      <c r="C1278" s="18">
        <f t="shared" si="39"/>
        <v>1274</v>
      </c>
      <c r="D1278" t="e">
        <f t="shared" ca="1" si="38"/>
        <v>#NAME?</v>
      </c>
      <c r="I1278">
        <v>1274</v>
      </c>
      <c r="J1278">
        <v>4.1345454545454539</v>
      </c>
      <c r="K1278" s="10">
        <v>2.9837500000000001</v>
      </c>
      <c r="L1278" s="10">
        <v>5.2204999999999995</v>
      </c>
      <c r="M1278" s="10">
        <v>6.7765000000000004</v>
      </c>
      <c r="N1278" s="10">
        <v>5.0569199999999999</v>
      </c>
      <c r="O1278" s="10">
        <v>3.6774499999999999</v>
      </c>
      <c r="P1278" s="10">
        <v>6.0297000000000001</v>
      </c>
      <c r="Q1278" s="10">
        <v>8.282350000000001</v>
      </c>
      <c r="R1278" s="10">
        <v>5.7465000000000002</v>
      </c>
      <c r="S1278" s="10">
        <v>4.69435</v>
      </c>
      <c r="T1278" s="10">
        <v>7.4969999999999999</v>
      </c>
      <c r="U1278" s="10">
        <v>10.3485</v>
      </c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spans="3:50" x14ac:dyDescent="0.2">
      <c r="C1279" s="18">
        <f t="shared" si="39"/>
        <v>1275</v>
      </c>
      <c r="D1279" t="e">
        <f t="shared" ca="1" si="38"/>
        <v>#NAME?</v>
      </c>
      <c r="I1279">
        <v>1275</v>
      </c>
      <c r="J1279">
        <v>4.1372727272727268</v>
      </c>
      <c r="K1279" s="10">
        <v>2.9858750000000001</v>
      </c>
      <c r="L1279" s="10">
        <v>5.2237499999999999</v>
      </c>
      <c r="M1279" s="10">
        <v>6.78125</v>
      </c>
      <c r="N1279" s="10">
        <v>5.0611000000000006</v>
      </c>
      <c r="O1279" s="10">
        <v>3.6801249999999999</v>
      </c>
      <c r="P1279" s="10">
        <v>6.0337499999999995</v>
      </c>
      <c r="Q1279" s="10">
        <v>8.2883750000000003</v>
      </c>
      <c r="R1279" s="10">
        <v>5.7512499999999998</v>
      </c>
      <c r="S1279" s="10">
        <v>4.6978749999999998</v>
      </c>
      <c r="T1279" s="10">
        <v>7.5024999999999995</v>
      </c>
      <c r="U1279" s="10">
        <v>10.356250000000001</v>
      </c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spans="3:50" x14ac:dyDescent="0.2">
      <c r="C1280" s="18">
        <f t="shared" si="39"/>
        <v>1276</v>
      </c>
      <c r="D1280" t="e">
        <f t="shared" ca="1" si="38"/>
        <v>#NAME?</v>
      </c>
      <c r="I1280">
        <v>1276</v>
      </c>
      <c r="J1280">
        <v>4.1399999999999997</v>
      </c>
      <c r="K1280" s="10">
        <v>2.988</v>
      </c>
      <c r="L1280" s="10">
        <v>5.2269999999999994</v>
      </c>
      <c r="M1280" s="10">
        <v>6.7860000000000005</v>
      </c>
      <c r="N1280" s="10">
        <v>5.0652800000000004</v>
      </c>
      <c r="O1280" s="10">
        <v>3.6827999999999999</v>
      </c>
      <c r="P1280" s="10">
        <v>6.0377999999999998</v>
      </c>
      <c r="Q1280" s="10">
        <v>8.2943999999999996</v>
      </c>
      <c r="R1280" s="10">
        <v>5.7560000000000002</v>
      </c>
      <c r="S1280" s="10">
        <v>4.7013999999999996</v>
      </c>
      <c r="T1280" s="10">
        <v>7.508</v>
      </c>
      <c r="U1280" s="10">
        <v>10.364000000000001</v>
      </c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spans="3:50" x14ac:dyDescent="0.2">
      <c r="C1281" s="18">
        <f t="shared" si="39"/>
        <v>1277</v>
      </c>
      <c r="D1281" t="e">
        <f t="shared" ca="1" si="38"/>
        <v>#NAME?</v>
      </c>
      <c r="I1281">
        <v>1277</v>
      </c>
      <c r="J1281">
        <v>4.1420689655172414</v>
      </c>
      <c r="K1281" s="10">
        <v>2.9901250000000004</v>
      </c>
      <c r="L1281" s="10">
        <v>5.2302499999999998</v>
      </c>
      <c r="M1281" s="10">
        <v>6.7907500000000001</v>
      </c>
      <c r="N1281" s="10">
        <v>5.0694600000000003</v>
      </c>
      <c r="O1281" s="10">
        <v>3.6854749999999998</v>
      </c>
      <c r="P1281" s="10">
        <v>6.0418500000000002</v>
      </c>
      <c r="Q1281" s="10">
        <v>8.3004250000000006</v>
      </c>
      <c r="R1281" s="10">
        <v>5.7607499999999998</v>
      </c>
      <c r="S1281" s="10">
        <v>4.7049249999999994</v>
      </c>
      <c r="T1281" s="10">
        <v>7.5134999999999996</v>
      </c>
      <c r="U1281" s="10">
        <v>10.37175</v>
      </c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spans="3:50" x14ac:dyDescent="0.2">
      <c r="C1282" s="18">
        <f t="shared" si="39"/>
        <v>1278</v>
      </c>
      <c r="D1282" t="e">
        <f t="shared" ca="1" si="38"/>
        <v>#NAME?</v>
      </c>
      <c r="I1282">
        <v>1278</v>
      </c>
      <c r="J1282">
        <v>4.1441379310344821</v>
      </c>
      <c r="K1282" s="10">
        <v>2.9922500000000003</v>
      </c>
      <c r="L1282" s="10">
        <v>5.2334999999999994</v>
      </c>
      <c r="M1282" s="10">
        <v>6.7955000000000005</v>
      </c>
      <c r="N1282" s="10">
        <v>5.0736400000000001</v>
      </c>
      <c r="O1282" s="10">
        <v>3.6881499999999998</v>
      </c>
      <c r="P1282" s="10">
        <v>6.0458999999999996</v>
      </c>
      <c r="Q1282" s="10">
        <v>8.3064499999999999</v>
      </c>
      <c r="R1282" s="10">
        <v>5.7655000000000003</v>
      </c>
      <c r="S1282" s="10">
        <v>4.7084499999999991</v>
      </c>
      <c r="T1282" s="10">
        <v>7.5190000000000001</v>
      </c>
      <c r="U1282" s="10">
        <v>10.3795</v>
      </c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spans="3:50" x14ac:dyDescent="0.2">
      <c r="C1283" s="18">
        <f t="shared" si="39"/>
        <v>1279</v>
      </c>
      <c r="D1283" t="e">
        <f t="shared" ca="1" si="38"/>
        <v>#NAME?</v>
      </c>
      <c r="I1283">
        <v>1279</v>
      </c>
      <c r="J1283">
        <v>4.1462068965517238</v>
      </c>
      <c r="K1283" s="10">
        <v>2.9943750000000002</v>
      </c>
      <c r="L1283" s="10">
        <v>5.2367499999999998</v>
      </c>
      <c r="M1283" s="10">
        <v>6.8002500000000001</v>
      </c>
      <c r="N1283" s="10">
        <v>5.07782</v>
      </c>
      <c r="O1283" s="10">
        <v>3.6908249999999998</v>
      </c>
      <c r="P1283" s="10">
        <v>6.0499499999999999</v>
      </c>
      <c r="Q1283" s="10">
        <v>8.3124750000000009</v>
      </c>
      <c r="R1283" s="10">
        <v>5.7702499999999999</v>
      </c>
      <c r="S1283" s="10">
        <v>4.7119749999999998</v>
      </c>
      <c r="T1283" s="10">
        <v>7.5244999999999997</v>
      </c>
      <c r="U1283" s="10">
        <v>10.38725</v>
      </c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spans="3:50" x14ac:dyDescent="0.2">
      <c r="C1284" s="18">
        <f t="shared" si="39"/>
        <v>1280</v>
      </c>
      <c r="D1284" t="e">
        <f t="shared" ref="D1284:D1347" ca="1" si="40">smrLinInterp(C1284,Time,Rain)</f>
        <v>#NAME?</v>
      </c>
      <c r="I1284">
        <v>1280</v>
      </c>
      <c r="J1284">
        <v>4.1482758620689655</v>
      </c>
      <c r="K1284" s="10">
        <v>2.9965000000000002</v>
      </c>
      <c r="L1284" s="10">
        <v>5.24</v>
      </c>
      <c r="M1284" s="10">
        <v>6.8049999999999997</v>
      </c>
      <c r="N1284" s="10">
        <v>5.0820000000000007</v>
      </c>
      <c r="O1284" s="10">
        <v>3.6935000000000002</v>
      </c>
      <c r="P1284" s="10">
        <v>6.0540000000000003</v>
      </c>
      <c r="Q1284" s="10">
        <v>8.3185000000000002</v>
      </c>
      <c r="R1284" s="10">
        <v>5.7750000000000004</v>
      </c>
      <c r="S1284" s="10">
        <v>4.7154999999999996</v>
      </c>
      <c r="T1284" s="10">
        <v>7.5299999999999994</v>
      </c>
      <c r="U1284" s="10">
        <v>10.395</v>
      </c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spans="3:50" x14ac:dyDescent="0.2">
      <c r="C1285" s="18">
        <f t="shared" si="39"/>
        <v>1281</v>
      </c>
      <c r="D1285" t="e">
        <f t="shared" ca="1" si="40"/>
        <v>#NAME?</v>
      </c>
      <c r="I1285">
        <v>1281</v>
      </c>
      <c r="J1285">
        <v>4.1503448275862063</v>
      </c>
      <c r="K1285" s="10">
        <v>2.9986250000000001</v>
      </c>
      <c r="L1285" s="10">
        <v>5.2432499999999997</v>
      </c>
      <c r="M1285" s="10">
        <v>6.8097500000000002</v>
      </c>
      <c r="N1285" s="10">
        <v>5.0861800000000006</v>
      </c>
      <c r="O1285" s="10">
        <v>3.6961750000000002</v>
      </c>
      <c r="P1285" s="10">
        <v>6.0580499999999997</v>
      </c>
      <c r="Q1285" s="10">
        <v>8.3245249999999995</v>
      </c>
      <c r="R1285" s="10">
        <v>5.7797499999999999</v>
      </c>
      <c r="S1285" s="10">
        <v>4.7190249999999994</v>
      </c>
      <c r="T1285" s="10">
        <v>7.5354999999999999</v>
      </c>
      <c r="U1285" s="10">
        <v>10.402750000000001</v>
      </c>
      <c r="AU1285" s="3"/>
      <c r="AV1285" s="3"/>
      <c r="AW1285" s="3"/>
      <c r="AX1285" s="3"/>
    </row>
    <row r="1286" spans="3:50" x14ac:dyDescent="0.2">
      <c r="C1286" s="18">
        <f t="shared" ref="C1286:C1349" si="41">1+C1285</f>
        <v>1282</v>
      </c>
      <c r="D1286" t="e">
        <f t="shared" ca="1" si="40"/>
        <v>#NAME?</v>
      </c>
      <c r="I1286">
        <v>1282</v>
      </c>
      <c r="J1286">
        <v>4.1524137931034479</v>
      </c>
      <c r="K1286" s="10">
        <v>3.00075</v>
      </c>
      <c r="L1286" s="10">
        <v>5.2465000000000002</v>
      </c>
      <c r="M1286" s="10">
        <v>6.8144999999999998</v>
      </c>
      <c r="N1286" s="10">
        <v>5.0903600000000004</v>
      </c>
      <c r="O1286" s="10">
        <v>3.6988500000000002</v>
      </c>
      <c r="P1286" s="10">
        <v>6.0621</v>
      </c>
      <c r="Q1286" s="10">
        <v>8.3305500000000006</v>
      </c>
      <c r="R1286" s="10">
        <v>5.7844999999999995</v>
      </c>
      <c r="S1286" s="10">
        <v>4.72255</v>
      </c>
      <c r="T1286" s="10">
        <v>7.5409999999999995</v>
      </c>
      <c r="U1286" s="10">
        <v>10.410500000000001</v>
      </c>
      <c r="AU1286" s="3"/>
      <c r="AV1286" s="3"/>
      <c r="AW1286" s="3"/>
      <c r="AX1286" s="3"/>
    </row>
    <row r="1287" spans="3:50" x14ac:dyDescent="0.2">
      <c r="C1287" s="18">
        <f t="shared" si="41"/>
        <v>1283</v>
      </c>
      <c r="D1287" t="e">
        <f t="shared" ca="1" si="40"/>
        <v>#NAME?</v>
      </c>
      <c r="I1287">
        <v>1283</v>
      </c>
      <c r="J1287">
        <v>4.1544827586206896</v>
      </c>
      <c r="K1287" s="10">
        <v>3.002875</v>
      </c>
      <c r="L1287" s="10">
        <v>5.2497499999999997</v>
      </c>
      <c r="M1287" s="10">
        <v>6.8192500000000003</v>
      </c>
      <c r="N1287" s="10">
        <v>5.0945400000000003</v>
      </c>
      <c r="O1287" s="10">
        <v>3.7015250000000002</v>
      </c>
      <c r="P1287" s="10">
        <v>6.0661499999999995</v>
      </c>
      <c r="Q1287" s="10">
        <v>8.3365749999999998</v>
      </c>
      <c r="R1287" s="10">
        <v>5.78925</v>
      </c>
      <c r="S1287" s="10">
        <v>4.7260749999999998</v>
      </c>
      <c r="T1287" s="10">
        <v>7.5465</v>
      </c>
      <c r="U1287" s="10">
        <v>10.41825</v>
      </c>
      <c r="AU1287" s="3"/>
      <c r="AV1287" s="3"/>
      <c r="AW1287" s="3"/>
      <c r="AX1287" s="3"/>
    </row>
    <row r="1288" spans="3:50" x14ac:dyDescent="0.2">
      <c r="C1288" s="18">
        <f t="shared" si="41"/>
        <v>1284</v>
      </c>
      <c r="D1288" t="e">
        <f t="shared" ca="1" si="40"/>
        <v>#NAME?</v>
      </c>
      <c r="I1288">
        <v>1284</v>
      </c>
      <c r="J1288">
        <v>4.1565517241379313</v>
      </c>
      <c r="K1288" s="10">
        <v>3.0050000000000003</v>
      </c>
      <c r="L1288" s="10">
        <v>5.2530000000000001</v>
      </c>
      <c r="M1288" s="10">
        <v>6.8239999999999998</v>
      </c>
      <c r="N1288" s="10">
        <v>5.0987200000000001</v>
      </c>
      <c r="O1288" s="10">
        <v>3.7042000000000002</v>
      </c>
      <c r="P1288" s="10">
        <v>6.0701999999999998</v>
      </c>
      <c r="Q1288" s="10">
        <v>8.3426000000000009</v>
      </c>
      <c r="R1288" s="10">
        <v>5.7939999999999996</v>
      </c>
      <c r="S1288" s="10">
        <v>4.7295999999999996</v>
      </c>
      <c r="T1288" s="10">
        <v>7.5519999999999996</v>
      </c>
      <c r="U1288" s="10">
        <v>10.426</v>
      </c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spans="3:50" x14ac:dyDescent="0.2">
      <c r="C1289" s="18">
        <f t="shared" si="41"/>
        <v>1285</v>
      </c>
      <c r="D1289" t="e">
        <f t="shared" ca="1" si="40"/>
        <v>#NAME?</v>
      </c>
      <c r="I1289">
        <v>1285</v>
      </c>
      <c r="J1289">
        <v>4.1586206896551721</v>
      </c>
      <c r="K1289" s="10">
        <v>3.0071250000000003</v>
      </c>
      <c r="L1289" s="10">
        <v>5.2562499999999996</v>
      </c>
      <c r="M1289" s="10">
        <v>6.8287500000000003</v>
      </c>
      <c r="N1289" s="10">
        <v>5.1029</v>
      </c>
      <c r="O1289" s="10">
        <v>3.7068750000000001</v>
      </c>
      <c r="P1289" s="10">
        <v>6.0742500000000001</v>
      </c>
      <c r="Q1289" s="10">
        <v>8.3486250000000002</v>
      </c>
      <c r="R1289" s="10">
        <v>5.7987500000000001</v>
      </c>
      <c r="S1289" s="10">
        <v>4.7331249999999994</v>
      </c>
      <c r="T1289" s="10">
        <v>7.5575000000000001</v>
      </c>
      <c r="U1289" s="10">
        <v>10.43375</v>
      </c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spans="3:50" x14ac:dyDescent="0.2">
      <c r="C1290" s="18">
        <f t="shared" si="41"/>
        <v>1286</v>
      </c>
      <c r="D1290" t="e">
        <f t="shared" ca="1" si="40"/>
        <v>#NAME?</v>
      </c>
      <c r="I1290">
        <v>1286</v>
      </c>
      <c r="J1290">
        <v>4.1606896551724137</v>
      </c>
      <c r="K1290" s="10">
        <v>3.0092500000000002</v>
      </c>
      <c r="L1290" s="10">
        <v>5.2595000000000001</v>
      </c>
      <c r="M1290" s="10">
        <v>6.8334999999999999</v>
      </c>
      <c r="N1290" s="10">
        <v>5.1070800000000007</v>
      </c>
      <c r="O1290" s="10">
        <v>3.7095500000000001</v>
      </c>
      <c r="P1290" s="10">
        <v>6.0782999999999996</v>
      </c>
      <c r="Q1290" s="10">
        <v>8.3546499999999995</v>
      </c>
      <c r="R1290" s="10">
        <v>5.8034999999999997</v>
      </c>
      <c r="S1290" s="10">
        <v>4.7366499999999991</v>
      </c>
      <c r="T1290" s="10">
        <v>7.5629999999999997</v>
      </c>
      <c r="U1290" s="10">
        <v>10.441500000000001</v>
      </c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spans="3:50" x14ac:dyDescent="0.2">
      <c r="C1291" s="18">
        <f t="shared" si="41"/>
        <v>1287</v>
      </c>
      <c r="D1291" t="e">
        <f t="shared" ca="1" si="40"/>
        <v>#NAME?</v>
      </c>
      <c r="I1291">
        <v>1287</v>
      </c>
      <c r="J1291">
        <v>4.1627586206896554</v>
      </c>
      <c r="K1291" s="10">
        <v>3.0113750000000001</v>
      </c>
      <c r="L1291" s="10">
        <v>5.2627499999999996</v>
      </c>
      <c r="M1291" s="10">
        <v>6.8382500000000004</v>
      </c>
      <c r="N1291" s="10">
        <v>5.1112600000000006</v>
      </c>
      <c r="O1291" s="10">
        <v>3.7122250000000001</v>
      </c>
      <c r="P1291" s="10">
        <v>6.0823499999999999</v>
      </c>
      <c r="Q1291" s="10">
        <v>8.3606750000000005</v>
      </c>
      <c r="R1291" s="10">
        <v>5.8082500000000001</v>
      </c>
      <c r="S1291" s="10">
        <v>4.7401749999999998</v>
      </c>
      <c r="T1291" s="10">
        <v>7.5684999999999993</v>
      </c>
      <c r="U1291" s="10">
        <v>10.449250000000001</v>
      </c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spans="3:50" x14ac:dyDescent="0.2">
      <c r="C1292" s="18">
        <f t="shared" si="41"/>
        <v>1288</v>
      </c>
      <c r="D1292" t="e">
        <f t="shared" ca="1" si="40"/>
        <v>#NAME?</v>
      </c>
      <c r="I1292">
        <v>1288</v>
      </c>
      <c r="J1292">
        <v>4.1648275862068962</v>
      </c>
      <c r="K1292" s="10">
        <v>3.0135000000000001</v>
      </c>
      <c r="L1292" s="10">
        <v>5.266</v>
      </c>
      <c r="M1292" s="10">
        <v>6.843</v>
      </c>
      <c r="N1292" s="10">
        <v>5.1154400000000004</v>
      </c>
      <c r="O1292" s="10">
        <v>3.7149000000000001</v>
      </c>
      <c r="P1292" s="10">
        <v>6.0863999999999994</v>
      </c>
      <c r="Q1292" s="10">
        <v>8.3666999999999998</v>
      </c>
      <c r="R1292" s="10">
        <v>5.8129999999999997</v>
      </c>
      <c r="S1292" s="10">
        <v>4.7436999999999996</v>
      </c>
      <c r="T1292" s="10">
        <v>7.5739999999999998</v>
      </c>
      <c r="U1292" s="10">
        <v>10.457000000000001</v>
      </c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spans="3:50" x14ac:dyDescent="0.2">
      <c r="C1293" s="18">
        <f t="shared" si="41"/>
        <v>1289</v>
      </c>
      <c r="D1293" t="e">
        <f t="shared" ca="1" si="40"/>
        <v>#NAME?</v>
      </c>
      <c r="I1293">
        <v>1289</v>
      </c>
      <c r="J1293">
        <v>4.1668965517241379</v>
      </c>
      <c r="K1293" s="10">
        <v>3.015625</v>
      </c>
      <c r="L1293" s="10">
        <v>5.2692499999999995</v>
      </c>
      <c r="M1293" s="10">
        <v>6.8477500000000004</v>
      </c>
      <c r="N1293" s="10">
        <v>5.1196200000000003</v>
      </c>
      <c r="O1293" s="10">
        <v>3.7175750000000001</v>
      </c>
      <c r="P1293" s="10">
        <v>6.0904499999999997</v>
      </c>
      <c r="Q1293" s="10">
        <v>8.3727250000000009</v>
      </c>
      <c r="R1293" s="10">
        <v>5.8177500000000002</v>
      </c>
      <c r="S1293" s="10">
        <v>4.7472249999999994</v>
      </c>
      <c r="T1293" s="10">
        <v>7.5794999999999995</v>
      </c>
      <c r="U1293" s="10">
        <v>10.46475</v>
      </c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spans="3:50" x14ac:dyDescent="0.2">
      <c r="C1294" s="18">
        <f t="shared" si="41"/>
        <v>1290</v>
      </c>
      <c r="D1294" t="e">
        <f t="shared" ca="1" si="40"/>
        <v>#NAME?</v>
      </c>
      <c r="I1294">
        <v>1290</v>
      </c>
      <c r="J1294">
        <v>4.1689655172413795</v>
      </c>
      <c r="K1294" s="10">
        <v>3.0177500000000004</v>
      </c>
      <c r="L1294" s="10">
        <v>5.2725</v>
      </c>
      <c r="M1294" s="10">
        <v>6.8525</v>
      </c>
      <c r="N1294" s="10">
        <v>5.1238000000000001</v>
      </c>
      <c r="O1294" s="10">
        <v>3.7202500000000001</v>
      </c>
      <c r="P1294" s="10">
        <v>6.0945</v>
      </c>
      <c r="Q1294" s="10">
        <v>8.3787500000000001</v>
      </c>
      <c r="R1294" s="10">
        <v>5.8224999999999998</v>
      </c>
      <c r="S1294" s="10">
        <v>4.75075</v>
      </c>
      <c r="T1294" s="10">
        <v>7.585</v>
      </c>
      <c r="U1294" s="10">
        <v>10.4725</v>
      </c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spans="3:50" x14ac:dyDescent="0.2">
      <c r="C1295" s="18">
        <f t="shared" si="41"/>
        <v>1291</v>
      </c>
      <c r="D1295" t="e">
        <f t="shared" ca="1" si="40"/>
        <v>#NAME?</v>
      </c>
      <c r="I1295">
        <v>1291</v>
      </c>
      <c r="J1295">
        <v>4.1710344827586203</v>
      </c>
      <c r="K1295" s="10">
        <v>3.0198750000000003</v>
      </c>
      <c r="L1295" s="10">
        <v>5.2757499999999995</v>
      </c>
      <c r="M1295" s="10">
        <v>6.8572500000000005</v>
      </c>
      <c r="N1295" s="10">
        <v>5.12798</v>
      </c>
      <c r="O1295" s="10">
        <v>3.722925</v>
      </c>
      <c r="P1295" s="10">
        <v>6.0985499999999995</v>
      </c>
      <c r="Q1295" s="10">
        <v>8.3847749999999994</v>
      </c>
      <c r="R1295" s="10">
        <v>5.8272500000000003</v>
      </c>
      <c r="S1295" s="10">
        <v>4.7542749999999998</v>
      </c>
      <c r="T1295" s="10">
        <v>7.5904999999999996</v>
      </c>
      <c r="U1295" s="10">
        <v>10.48025</v>
      </c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spans="3:50" x14ac:dyDescent="0.2">
      <c r="C1296" s="18">
        <f t="shared" si="41"/>
        <v>1292</v>
      </c>
      <c r="D1296" t="e">
        <f t="shared" ca="1" si="40"/>
        <v>#NAME?</v>
      </c>
      <c r="I1296">
        <v>1292</v>
      </c>
      <c r="J1296">
        <v>4.173103448275862</v>
      </c>
      <c r="K1296" s="10">
        <v>3.0220000000000002</v>
      </c>
      <c r="L1296" s="10">
        <v>5.2789999999999999</v>
      </c>
      <c r="M1296" s="10">
        <v>6.8620000000000001</v>
      </c>
      <c r="N1296" s="10">
        <v>5.1321600000000007</v>
      </c>
      <c r="O1296" s="10">
        <v>3.7256</v>
      </c>
      <c r="P1296" s="10">
        <v>6.1025999999999998</v>
      </c>
      <c r="Q1296" s="10">
        <v>8.3908000000000005</v>
      </c>
      <c r="R1296" s="10">
        <v>5.8319999999999999</v>
      </c>
      <c r="S1296" s="10">
        <v>4.7577999999999996</v>
      </c>
      <c r="T1296" s="10">
        <v>7.5960000000000001</v>
      </c>
      <c r="U1296" s="10">
        <v>10.488000000000001</v>
      </c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spans="3:50" x14ac:dyDescent="0.2">
      <c r="C1297" s="18">
        <f t="shared" si="41"/>
        <v>1293</v>
      </c>
      <c r="D1297" t="e">
        <f t="shared" ca="1" si="40"/>
        <v>#NAME?</v>
      </c>
      <c r="I1297">
        <v>1293</v>
      </c>
      <c r="J1297">
        <v>4.1751724137931037</v>
      </c>
      <c r="K1297" s="10">
        <v>3.0241250000000002</v>
      </c>
      <c r="L1297" s="10">
        <v>5.2822499999999994</v>
      </c>
      <c r="M1297" s="10">
        <v>6.8667500000000006</v>
      </c>
      <c r="N1297" s="10">
        <v>5.1363400000000006</v>
      </c>
      <c r="O1297" s="10">
        <v>3.728275</v>
      </c>
      <c r="P1297" s="10">
        <v>6.1066500000000001</v>
      </c>
      <c r="Q1297" s="10">
        <v>8.3968249999999998</v>
      </c>
      <c r="R1297" s="10">
        <v>5.8367500000000003</v>
      </c>
      <c r="S1297" s="10">
        <v>4.7613249999999994</v>
      </c>
      <c r="T1297" s="10">
        <v>7.6014999999999997</v>
      </c>
      <c r="U1297" s="10">
        <v>10.495750000000001</v>
      </c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spans="3:50" x14ac:dyDescent="0.2">
      <c r="C1298" s="18">
        <f t="shared" si="41"/>
        <v>1294</v>
      </c>
      <c r="D1298" t="e">
        <f t="shared" ca="1" si="40"/>
        <v>#NAME?</v>
      </c>
      <c r="I1298">
        <v>1294</v>
      </c>
      <c r="J1298">
        <v>4.1772413793103444</v>
      </c>
      <c r="K1298" s="10">
        <v>3.0262500000000001</v>
      </c>
      <c r="L1298" s="10">
        <v>5.2854999999999999</v>
      </c>
      <c r="M1298" s="10">
        <v>6.8715000000000002</v>
      </c>
      <c r="N1298" s="10">
        <v>5.1405200000000004</v>
      </c>
      <c r="O1298" s="10">
        <v>3.73095</v>
      </c>
      <c r="P1298" s="10">
        <v>6.1106999999999996</v>
      </c>
      <c r="Q1298" s="10">
        <v>8.4028500000000008</v>
      </c>
      <c r="R1298" s="10">
        <v>5.8414999999999999</v>
      </c>
      <c r="S1298" s="10">
        <v>4.7648499999999991</v>
      </c>
      <c r="T1298" s="10">
        <v>7.6069999999999993</v>
      </c>
      <c r="U1298" s="10">
        <v>10.503500000000001</v>
      </c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spans="3:50" x14ac:dyDescent="0.2">
      <c r="C1299" s="18">
        <f t="shared" si="41"/>
        <v>1295</v>
      </c>
      <c r="D1299" t="e">
        <f t="shared" ca="1" si="40"/>
        <v>#NAME?</v>
      </c>
      <c r="I1299">
        <v>1295</v>
      </c>
      <c r="J1299">
        <v>4.1793103448275861</v>
      </c>
      <c r="K1299" s="10">
        <v>3.028375</v>
      </c>
      <c r="L1299" s="10">
        <v>5.2887499999999994</v>
      </c>
      <c r="M1299" s="10">
        <v>6.8762500000000006</v>
      </c>
      <c r="N1299" s="10">
        <v>5.1447000000000003</v>
      </c>
      <c r="O1299" s="10">
        <v>3.733625</v>
      </c>
      <c r="P1299" s="10">
        <v>6.1147499999999999</v>
      </c>
      <c r="Q1299" s="10">
        <v>8.4088750000000001</v>
      </c>
      <c r="R1299" s="10">
        <v>5.8462500000000004</v>
      </c>
      <c r="S1299" s="10">
        <v>4.7683749999999998</v>
      </c>
      <c r="T1299" s="10">
        <v>7.6124999999999998</v>
      </c>
      <c r="U1299" s="10">
        <v>10.51125</v>
      </c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spans="3:50" x14ac:dyDescent="0.2">
      <c r="C1300" s="18">
        <f t="shared" si="41"/>
        <v>1296</v>
      </c>
      <c r="D1300" t="e">
        <f t="shared" ca="1" si="40"/>
        <v>#NAME?</v>
      </c>
      <c r="I1300">
        <v>1296</v>
      </c>
      <c r="J1300">
        <v>4.1813793103448278</v>
      </c>
      <c r="K1300" s="10">
        <v>3.0305</v>
      </c>
      <c r="L1300" s="10">
        <v>5.2919999999999998</v>
      </c>
      <c r="M1300" s="10">
        <v>6.8810000000000002</v>
      </c>
      <c r="N1300" s="10">
        <v>5.1488800000000001</v>
      </c>
      <c r="O1300" s="10">
        <v>3.7363</v>
      </c>
      <c r="P1300" s="10">
        <v>6.1188000000000002</v>
      </c>
      <c r="Q1300" s="10">
        <v>8.4148999999999994</v>
      </c>
      <c r="R1300" s="10">
        <v>5.851</v>
      </c>
      <c r="S1300" s="10">
        <v>4.7718999999999996</v>
      </c>
      <c r="T1300" s="10">
        <v>7.6179999999999994</v>
      </c>
      <c r="U1300" s="10">
        <v>10.519</v>
      </c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spans="3:50" x14ac:dyDescent="0.2">
      <c r="C1301" s="18">
        <f t="shared" si="41"/>
        <v>1297</v>
      </c>
      <c r="D1301" t="e">
        <f t="shared" ca="1" si="40"/>
        <v>#NAME?</v>
      </c>
      <c r="I1301">
        <v>1297</v>
      </c>
      <c r="J1301">
        <v>4.1834482758620686</v>
      </c>
      <c r="K1301" s="10">
        <v>3.0326250000000003</v>
      </c>
      <c r="L1301" s="10">
        <v>5.2952499999999993</v>
      </c>
      <c r="M1301" s="10">
        <v>6.8857500000000007</v>
      </c>
      <c r="N1301" s="10">
        <v>5.15306</v>
      </c>
      <c r="O1301" s="10">
        <v>3.7389749999999999</v>
      </c>
      <c r="P1301" s="10">
        <v>6.1228499999999997</v>
      </c>
      <c r="Q1301" s="10">
        <v>8.4209250000000004</v>
      </c>
      <c r="R1301" s="10">
        <v>5.8557500000000005</v>
      </c>
      <c r="S1301" s="10">
        <v>4.7754249999999994</v>
      </c>
      <c r="T1301" s="10">
        <v>7.6234999999999999</v>
      </c>
      <c r="U1301" s="10">
        <v>10.52675</v>
      </c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spans="3:50" x14ac:dyDescent="0.2">
      <c r="C1302" s="18">
        <f t="shared" si="41"/>
        <v>1298</v>
      </c>
      <c r="D1302" t="e">
        <f t="shared" ca="1" si="40"/>
        <v>#NAME?</v>
      </c>
      <c r="I1302">
        <v>1298</v>
      </c>
      <c r="J1302">
        <v>4.1855172413793102</v>
      </c>
      <c r="K1302" s="10">
        <v>3.0347500000000003</v>
      </c>
      <c r="L1302" s="10">
        <v>5.2984999999999998</v>
      </c>
      <c r="M1302" s="10">
        <v>6.8905000000000003</v>
      </c>
      <c r="N1302" s="10">
        <v>5.1572400000000007</v>
      </c>
      <c r="O1302" s="10">
        <v>3.7416499999999999</v>
      </c>
      <c r="P1302" s="10">
        <v>6.1269</v>
      </c>
      <c r="Q1302" s="10">
        <v>8.4269499999999997</v>
      </c>
      <c r="R1302" s="10">
        <v>5.8605</v>
      </c>
      <c r="S1302" s="10">
        <v>4.77895</v>
      </c>
      <c r="T1302" s="10">
        <v>7.6289999999999996</v>
      </c>
      <c r="U1302" s="10">
        <v>10.534500000000001</v>
      </c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spans="3:50" x14ac:dyDescent="0.2">
      <c r="C1303" s="18">
        <f t="shared" si="41"/>
        <v>1299</v>
      </c>
      <c r="D1303" t="e">
        <f t="shared" ca="1" si="40"/>
        <v>#NAME?</v>
      </c>
      <c r="I1303">
        <v>1299</v>
      </c>
      <c r="J1303">
        <v>4.1875862068965519</v>
      </c>
      <c r="K1303" s="10">
        <v>3.0368750000000002</v>
      </c>
      <c r="L1303" s="10">
        <v>5.3017499999999993</v>
      </c>
      <c r="M1303" s="10">
        <v>6.8952500000000008</v>
      </c>
      <c r="N1303" s="10">
        <v>5.1614200000000006</v>
      </c>
      <c r="O1303" s="10">
        <v>3.7443249999999999</v>
      </c>
      <c r="P1303" s="10">
        <v>6.1309499999999995</v>
      </c>
      <c r="Q1303" s="10">
        <v>8.4329750000000008</v>
      </c>
      <c r="R1303" s="10">
        <v>5.8652500000000005</v>
      </c>
      <c r="S1303" s="10">
        <v>4.7824749999999998</v>
      </c>
      <c r="T1303" s="10">
        <v>7.6345000000000001</v>
      </c>
      <c r="U1303" s="10">
        <v>10.542250000000001</v>
      </c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spans="3:50" x14ac:dyDescent="0.2">
      <c r="C1304" s="18">
        <f t="shared" si="41"/>
        <v>1300</v>
      </c>
      <c r="D1304" t="e">
        <f t="shared" ca="1" si="40"/>
        <v>#NAME?</v>
      </c>
      <c r="I1304">
        <v>1300</v>
      </c>
      <c r="J1304">
        <v>4.1896551724137936</v>
      </c>
      <c r="K1304" s="10">
        <v>3.0390000000000001</v>
      </c>
      <c r="L1304" s="10">
        <v>5.3049999999999997</v>
      </c>
      <c r="M1304" s="10">
        <v>6.9</v>
      </c>
      <c r="N1304" s="10">
        <v>5.1656000000000004</v>
      </c>
      <c r="O1304" s="10">
        <v>3.7469999999999999</v>
      </c>
      <c r="P1304" s="10">
        <v>6.1349999999999998</v>
      </c>
      <c r="Q1304" s="10">
        <v>8.4390000000000001</v>
      </c>
      <c r="R1304" s="10">
        <v>5.87</v>
      </c>
      <c r="S1304" s="10">
        <v>4.7859999999999996</v>
      </c>
      <c r="T1304" s="10">
        <v>7.64</v>
      </c>
      <c r="U1304" s="10">
        <v>10.55</v>
      </c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spans="3:50" x14ac:dyDescent="0.2">
      <c r="C1305" s="18">
        <f t="shared" si="41"/>
        <v>1301</v>
      </c>
      <c r="D1305" t="e">
        <f t="shared" ca="1" si="40"/>
        <v>#NAME?</v>
      </c>
      <c r="I1305">
        <v>1301</v>
      </c>
      <c r="J1305">
        <v>4.1917241379310344</v>
      </c>
      <c r="K1305" s="10">
        <v>3.0406</v>
      </c>
      <c r="L1305" s="10">
        <v>5.3073749999999995</v>
      </c>
      <c r="M1305" s="10">
        <v>6.9035000000000002</v>
      </c>
      <c r="N1305" s="10">
        <v>5.1662600000000003</v>
      </c>
      <c r="O1305" s="10">
        <v>3.7489999999999997</v>
      </c>
      <c r="P1305" s="10">
        <v>6.13795</v>
      </c>
      <c r="Q1305" s="10">
        <v>8.4434500000000003</v>
      </c>
      <c r="R1305" s="10">
        <v>5.8707500000000001</v>
      </c>
      <c r="S1305" s="10">
        <v>4.7886249999999997</v>
      </c>
      <c r="T1305" s="10">
        <v>7.6440000000000001</v>
      </c>
      <c r="U1305" s="10">
        <v>10.555750000000002</v>
      </c>
      <c r="AU1305" s="3"/>
      <c r="AV1305" s="3"/>
      <c r="AW1305" s="3"/>
      <c r="AX1305" s="3"/>
    </row>
    <row r="1306" spans="3:50" x14ac:dyDescent="0.2">
      <c r="C1306" s="18">
        <f t="shared" si="41"/>
        <v>1302</v>
      </c>
      <c r="D1306" t="e">
        <f t="shared" ca="1" si="40"/>
        <v>#NAME?</v>
      </c>
      <c r="I1306">
        <v>1302</v>
      </c>
      <c r="J1306">
        <v>4.193793103448276</v>
      </c>
      <c r="K1306" s="10">
        <v>3.0422000000000002</v>
      </c>
      <c r="L1306" s="10">
        <v>5.3097499999999993</v>
      </c>
      <c r="M1306" s="10">
        <v>6.907</v>
      </c>
      <c r="N1306" s="10">
        <v>5.1669200000000002</v>
      </c>
      <c r="O1306" s="10">
        <v>3.7509999999999999</v>
      </c>
      <c r="P1306" s="10">
        <v>6.1409000000000002</v>
      </c>
      <c r="Q1306" s="10">
        <v>8.4479000000000006</v>
      </c>
      <c r="R1306" s="10">
        <v>5.8715000000000002</v>
      </c>
      <c r="S1306" s="10">
        <v>4.7912499999999998</v>
      </c>
      <c r="T1306" s="10">
        <v>7.6479999999999997</v>
      </c>
      <c r="U1306" s="10">
        <v>10.561500000000001</v>
      </c>
      <c r="AU1306" s="3"/>
      <c r="AV1306" s="3"/>
      <c r="AW1306" s="3"/>
      <c r="AX1306" s="3"/>
    </row>
    <row r="1307" spans="3:50" x14ac:dyDescent="0.2">
      <c r="C1307" s="18">
        <f t="shared" si="41"/>
        <v>1303</v>
      </c>
      <c r="D1307" t="e">
        <f t="shared" ca="1" si="40"/>
        <v>#NAME?</v>
      </c>
      <c r="I1307">
        <v>1303</v>
      </c>
      <c r="J1307">
        <v>4.1958620689655177</v>
      </c>
      <c r="K1307" s="10">
        <v>3.0438000000000001</v>
      </c>
      <c r="L1307" s="10">
        <v>5.312125</v>
      </c>
      <c r="M1307" s="10">
        <v>6.9105000000000008</v>
      </c>
      <c r="N1307" s="10">
        <v>5.1675800000000001</v>
      </c>
      <c r="O1307" s="10">
        <v>3.7530000000000001</v>
      </c>
      <c r="P1307" s="10">
        <v>6.1438499999999996</v>
      </c>
      <c r="Q1307" s="10">
        <v>8.4523500000000009</v>
      </c>
      <c r="R1307" s="10">
        <v>5.8722500000000002</v>
      </c>
      <c r="S1307" s="10">
        <v>4.7938749999999999</v>
      </c>
      <c r="T1307" s="10">
        <v>7.6519999999999992</v>
      </c>
      <c r="U1307" s="10">
        <v>10.567250000000001</v>
      </c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spans="3:50" x14ac:dyDescent="0.2">
      <c r="C1308" s="18">
        <f t="shared" si="41"/>
        <v>1304</v>
      </c>
      <c r="D1308" t="e">
        <f t="shared" ca="1" si="40"/>
        <v>#NAME?</v>
      </c>
      <c r="I1308">
        <v>1304</v>
      </c>
      <c r="J1308">
        <v>4.1979310344827585</v>
      </c>
      <c r="K1308" s="10">
        <v>3.0454000000000003</v>
      </c>
      <c r="L1308" s="10">
        <v>5.3144999999999998</v>
      </c>
      <c r="M1308" s="10">
        <v>6.9140000000000006</v>
      </c>
      <c r="N1308" s="10">
        <v>5.1682400000000008</v>
      </c>
      <c r="O1308" s="10">
        <v>3.7549999999999999</v>
      </c>
      <c r="P1308" s="10">
        <v>6.1467999999999998</v>
      </c>
      <c r="Q1308" s="10">
        <v>8.4567999999999994</v>
      </c>
      <c r="R1308" s="10">
        <v>5.8730000000000002</v>
      </c>
      <c r="S1308" s="10">
        <v>4.7965</v>
      </c>
      <c r="T1308" s="10">
        <v>7.6559999999999997</v>
      </c>
      <c r="U1308" s="10">
        <v>10.573</v>
      </c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spans="3:50" x14ac:dyDescent="0.2">
      <c r="C1309" s="18">
        <f t="shared" si="41"/>
        <v>1305</v>
      </c>
      <c r="D1309" t="e">
        <f t="shared" ca="1" si="40"/>
        <v>#NAME?</v>
      </c>
      <c r="I1309">
        <v>1305</v>
      </c>
      <c r="J1309">
        <v>4.2</v>
      </c>
      <c r="K1309" s="10">
        <v>3.0470000000000002</v>
      </c>
      <c r="L1309" s="10">
        <v>5.3168749999999996</v>
      </c>
      <c r="M1309" s="10">
        <v>6.9175000000000004</v>
      </c>
      <c r="N1309" s="10">
        <v>5.1689000000000007</v>
      </c>
      <c r="O1309" s="10">
        <v>3.7569999999999997</v>
      </c>
      <c r="P1309" s="10">
        <v>6.14975</v>
      </c>
      <c r="Q1309" s="10">
        <v>8.4612499999999997</v>
      </c>
      <c r="R1309" s="10">
        <v>5.8737500000000002</v>
      </c>
      <c r="S1309" s="10">
        <v>4.7991250000000001</v>
      </c>
      <c r="T1309" s="10">
        <v>7.66</v>
      </c>
      <c r="U1309" s="10">
        <v>10.578750000000001</v>
      </c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spans="3:50" x14ac:dyDescent="0.2">
      <c r="C1310" s="18">
        <f t="shared" si="41"/>
        <v>1306</v>
      </c>
      <c r="D1310" t="e">
        <f t="shared" ca="1" si="40"/>
        <v>#NAME?</v>
      </c>
      <c r="I1310">
        <v>1306</v>
      </c>
      <c r="J1310">
        <v>4.201714285714286</v>
      </c>
      <c r="K1310" s="10">
        <v>3.0486</v>
      </c>
      <c r="L1310" s="10">
        <v>5.3192500000000003</v>
      </c>
      <c r="M1310" s="10">
        <v>6.9210000000000003</v>
      </c>
      <c r="N1310" s="10">
        <v>5.1695600000000006</v>
      </c>
      <c r="O1310" s="10">
        <v>3.7589999999999999</v>
      </c>
      <c r="P1310" s="10">
        <v>6.1526999999999994</v>
      </c>
      <c r="Q1310" s="10">
        <v>8.4657</v>
      </c>
      <c r="R1310" s="10">
        <v>5.8745000000000003</v>
      </c>
      <c r="S1310" s="10">
        <v>4.8017499999999993</v>
      </c>
      <c r="T1310" s="10">
        <v>7.6639999999999997</v>
      </c>
      <c r="U1310" s="10">
        <v>10.5845</v>
      </c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spans="3:50" x14ac:dyDescent="0.2">
      <c r="C1311" s="18">
        <f t="shared" si="41"/>
        <v>1307</v>
      </c>
      <c r="D1311" t="e">
        <f t="shared" ca="1" si="40"/>
        <v>#NAME?</v>
      </c>
      <c r="I1311">
        <v>1307</v>
      </c>
      <c r="J1311">
        <v>4.2034285714285717</v>
      </c>
      <c r="K1311" s="10">
        <v>3.0502000000000002</v>
      </c>
      <c r="L1311" s="10">
        <v>5.321625</v>
      </c>
      <c r="M1311" s="10">
        <v>6.9245000000000001</v>
      </c>
      <c r="N1311" s="10">
        <v>5.1702200000000005</v>
      </c>
      <c r="O1311" s="10">
        <v>3.7610000000000001</v>
      </c>
      <c r="P1311" s="10">
        <v>6.1556499999999996</v>
      </c>
      <c r="Q1311" s="10">
        <v>8.4701500000000003</v>
      </c>
      <c r="R1311" s="10">
        <v>5.8752500000000003</v>
      </c>
      <c r="S1311" s="10">
        <v>4.8043749999999994</v>
      </c>
      <c r="T1311" s="10">
        <v>7.6679999999999993</v>
      </c>
      <c r="U1311" s="10">
        <v>10.590250000000001</v>
      </c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spans="3:50" x14ac:dyDescent="0.2">
      <c r="C1312" s="18">
        <f t="shared" si="41"/>
        <v>1308</v>
      </c>
      <c r="D1312" t="e">
        <f t="shared" ca="1" si="40"/>
        <v>#NAME?</v>
      </c>
      <c r="I1312">
        <v>1308</v>
      </c>
      <c r="J1312">
        <v>4.2051428571428575</v>
      </c>
      <c r="K1312" s="10">
        <v>3.0518000000000001</v>
      </c>
      <c r="L1312" s="10">
        <v>5.3239999999999998</v>
      </c>
      <c r="M1312" s="10">
        <v>6.9279999999999999</v>
      </c>
      <c r="N1312" s="10">
        <v>5.1708800000000004</v>
      </c>
      <c r="O1312" s="10">
        <v>3.7629999999999999</v>
      </c>
      <c r="P1312" s="10">
        <v>6.1585999999999999</v>
      </c>
      <c r="Q1312" s="10">
        <v>8.4746000000000006</v>
      </c>
      <c r="R1312" s="10">
        <v>5.8760000000000003</v>
      </c>
      <c r="S1312" s="10">
        <v>4.8069999999999995</v>
      </c>
      <c r="T1312" s="10">
        <v>7.6719999999999997</v>
      </c>
      <c r="U1312" s="10">
        <v>10.596</v>
      </c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spans="3:50" x14ac:dyDescent="0.2">
      <c r="C1313" s="18">
        <f t="shared" si="41"/>
        <v>1309</v>
      </c>
      <c r="D1313" t="e">
        <f t="shared" ca="1" si="40"/>
        <v>#NAME?</v>
      </c>
      <c r="I1313">
        <v>1309</v>
      </c>
      <c r="J1313">
        <v>4.2068571428571433</v>
      </c>
      <c r="K1313" s="10">
        <v>3.0534000000000003</v>
      </c>
      <c r="L1313" s="10">
        <v>5.3263749999999996</v>
      </c>
      <c r="M1313" s="10">
        <v>6.9315000000000007</v>
      </c>
      <c r="N1313" s="10">
        <v>5.1715400000000002</v>
      </c>
      <c r="O1313" s="10">
        <v>3.7649999999999997</v>
      </c>
      <c r="P1313" s="10">
        <v>6.1615500000000001</v>
      </c>
      <c r="Q1313" s="10">
        <v>8.4790500000000009</v>
      </c>
      <c r="R1313" s="10">
        <v>5.8767500000000004</v>
      </c>
      <c r="S1313" s="10">
        <v>4.8096249999999996</v>
      </c>
      <c r="T1313" s="10">
        <v>7.6760000000000002</v>
      </c>
      <c r="U1313" s="10">
        <v>10.601750000000001</v>
      </c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spans="3:50" x14ac:dyDescent="0.2">
      <c r="C1314" s="18">
        <f t="shared" si="41"/>
        <v>1310</v>
      </c>
      <c r="D1314" t="e">
        <f t="shared" ca="1" si="40"/>
        <v>#NAME?</v>
      </c>
      <c r="I1314">
        <v>1310</v>
      </c>
      <c r="J1314">
        <v>4.2085714285714291</v>
      </c>
      <c r="K1314" s="10">
        <v>3.0550000000000002</v>
      </c>
      <c r="L1314" s="10">
        <v>5.3287499999999994</v>
      </c>
      <c r="M1314" s="10">
        <v>6.9350000000000005</v>
      </c>
      <c r="N1314" s="10">
        <v>5.1722000000000001</v>
      </c>
      <c r="O1314" s="10">
        <v>3.7669999999999999</v>
      </c>
      <c r="P1314" s="10">
        <v>6.1645000000000003</v>
      </c>
      <c r="Q1314" s="10">
        <v>8.4834999999999994</v>
      </c>
      <c r="R1314" s="10">
        <v>5.8775000000000004</v>
      </c>
      <c r="S1314" s="10">
        <v>4.8122499999999997</v>
      </c>
      <c r="T1314" s="10">
        <v>7.68</v>
      </c>
      <c r="U1314" s="10">
        <v>10.6075</v>
      </c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spans="3:50" x14ac:dyDescent="0.2">
      <c r="C1315" s="18">
        <f t="shared" si="41"/>
        <v>1311</v>
      </c>
      <c r="D1315" t="e">
        <f t="shared" ca="1" si="40"/>
        <v>#NAME?</v>
      </c>
      <c r="I1315">
        <v>1311</v>
      </c>
      <c r="J1315">
        <v>4.210285714285714</v>
      </c>
      <c r="K1315" s="10">
        <v>3.0566</v>
      </c>
      <c r="L1315" s="10">
        <v>5.3311250000000001</v>
      </c>
      <c r="M1315" s="10">
        <v>6.9385000000000003</v>
      </c>
      <c r="N1315" s="10">
        <v>5.17286</v>
      </c>
      <c r="O1315" s="10">
        <v>3.7690000000000001</v>
      </c>
      <c r="P1315" s="10">
        <v>6.1674499999999997</v>
      </c>
      <c r="Q1315" s="10">
        <v>8.4879499999999997</v>
      </c>
      <c r="R1315" s="10">
        <v>5.8782500000000004</v>
      </c>
      <c r="S1315" s="10">
        <v>4.8148749999999998</v>
      </c>
      <c r="T1315" s="10">
        <v>7.6839999999999993</v>
      </c>
      <c r="U1315" s="10">
        <v>10.613250000000001</v>
      </c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spans="3:50" x14ac:dyDescent="0.2">
      <c r="C1316" s="18">
        <f t="shared" si="41"/>
        <v>1312</v>
      </c>
      <c r="D1316" t="e">
        <f t="shared" ca="1" si="40"/>
        <v>#NAME?</v>
      </c>
      <c r="I1316">
        <v>1312</v>
      </c>
      <c r="J1316">
        <v>4.2119999999999997</v>
      </c>
      <c r="K1316" s="10">
        <v>3.0582000000000003</v>
      </c>
      <c r="L1316" s="10">
        <v>5.3334999999999999</v>
      </c>
      <c r="M1316" s="10">
        <v>6.9420000000000002</v>
      </c>
      <c r="N1316" s="10">
        <v>5.1735199999999999</v>
      </c>
      <c r="O1316" s="10">
        <v>3.7709999999999999</v>
      </c>
      <c r="P1316" s="10">
        <v>6.1703999999999999</v>
      </c>
      <c r="Q1316" s="10">
        <v>8.4923999999999999</v>
      </c>
      <c r="R1316" s="10">
        <v>5.8790000000000004</v>
      </c>
      <c r="S1316" s="10">
        <v>4.8174999999999999</v>
      </c>
      <c r="T1316" s="10">
        <v>7.6879999999999997</v>
      </c>
      <c r="U1316" s="10">
        <v>10.619</v>
      </c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spans="3:50" x14ac:dyDescent="0.2">
      <c r="C1317" s="18">
        <f t="shared" si="41"/>
        <v>1313</v>
      </c>
      <c r="D1317" t="e">
        <f t="shared" ca="1" si="40"/>
        <v>#NAME?</v>
      </c>
      <c r="I1317">
        <v>1313</v>
      </c>
      <c r="J1317">
        <v>4.2137142857142855</v>
      </c>
      <c r="K1317" s="10">
        <v>3.0598000000000001</v>
      </c>
      <c r="L1317" s="10">
        <v>5.3358749999999997</v>
      </c>
      <c r="M1317" s="10">
        <v>6.9455</v>
      </c>
      <c r="N1317" s="10">
        <v>5.1741800000000007</v>
      </c>
      <c r="O1317" s="10">
        <v>3.7729999999999997</v>
      </c>
      <c r="P1317" s="10">
        <v>6.1733500000000001</v>
      </c>
      <c r="Q1317" s="10">
        <v>8.4968500000000002</v>
      </c>
      <c r="R1317" s="10">
        <v>5.8797500000000005</v>
      </c>
      <c r="S1317" s="10">
        <v>4.820125</v>
      </c>
      <c r="T1317" s="10">
        <v>7.6920000000000002</v>
      </c>
      <c r="U1317" s="10">
        <v>10.624750000000001</v>
      </c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spans="3:50" x14ac:dyDescent="0.2">
      <c r="C1318" s="18">
        <f t="shared" si="41"/>
        <v>1314</v>
      </c>
      <c r="D1318" t="e">
        <f t="shared" ca="1" si="40"/>
        <v>#NAME?</v>
      </c>
      <c r="I1318">
        <v>1314</v>
      </c>
      <c r="J1318">
        <v>4.2154285714285713</v>
      </c>
      <c r="K1318" s="10">
        <v>3.0614000000000003</v>
      </c>
      <c r="L1318" s="10">
        <v>5.3382500000000004</v>
      </c>
      <c r="M1318" s="10">
        <v>6.9489999999999998</v>
      </c>
      <c r="N1318" s="10">
        <v>5.1748400000000006</v>
      </c>
      <c r="O1318" s="10">
        <v>3.7749999999999999</v>
      </c>
      <c r="P1318" s="10">
        <v>6.1762999999999995</v>
      </c>
      <c r="Q1318" s="10">
        <v>8.5013000000000005</v>
      </c>
      <c r="R1318" s="10">
        <v>5.8805000000000005</v>
      </c>
      <c r="S1318" s="10">
        <v>4.8227500000000001</v>
      </c>
      <c r="T1318" s="10">
        <v>7.6959999999999997</v>
      </c>
      <c r="U1318" s="10">
        <v>10.6305</v>
      </c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spans="3:50" x14ac:dyDescent="0.2">
      <c r="C1319" s="18">
        <f t="shared" si="41"/>
        <v>1315</v>
      </c>
      <c r="D1319" t="e">
        <f t="shared" ca="1" si="40"/>
        <v>#NAME?</v>
      </c>
      <c r="I1319">
        <v>1315</v>
      </c>
      <c r="J1319">
        <v>4.2171428571428571</v>
      </c>
      <c r="K1319" s="10">
        <v>3.0630000000000002</v>
      </c>
      <c r="L1319" s="10">
        <v>5.3406250000000002</v>
      </c>
      <c r="M1319" s="10">
        <v>6.9525000000000006</v>
      </c>
      <c r="N1319" s="10">
        <v>5.1755000000000004</v>
      </c>
      <c r="O1319" s="10">
        <v>3.7770000000000001</v>
      </c>
      <c r="P1319" s="10">
        <v>6.1792499999999997</v>
      </c>
      <c r="Q1319" s="10">
        <v>8.5057500000000008</v>
      </c>
      <c r="R1319" s="10">
        <v>5.8812500000000005</v>
      </c>
      <c r="S1319" s="10">
        <v>4.8253749999999993</v>
      </c>
      <c r="T1319" s="10">
        <v>7.6999999999999993</v>
      </c>
      <c r="U1319" s="10">
        <v>10.63625</v>
      </c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spans="3:50" x14ac:dyDescent="0.2">
      <c r="C1320" s="18">
        <f t="shared" si="41"/>
        <v>1316</v>
      </c>
      <c r="D1320" t="e">
        <f t="shared" ca="1" si="40"/>
        <v>#NAME?</v>
      </c>
      <c r="I1320">
        <v>1316</v>
      </c>
      <c r="J1320">
        <v>4.2188571428571429</v>
      </c>
      <c r="K1320" s="10">
        <v>3.0646</v>
      </c>
      <c r="L1320" s="10">
        <v>5.343</v>
      </c>
      <c r="M1320" s="10">
        <v>6.9560000000000004</v>
      </c>
      <c r="N1320" s="10">
        <v>5.1761600000000003</v>
      </c>
      <c r="O1320" s="10">
        <v>3.7789999999999999</v>
      </c>
      <c r="P1320" s="10">
        <v>6.1821999999999999</v>
      </c>
      <c r="Q1320" s="10">
        <v>8.5102000000000011</v>
      </c>
      <c r="R1320" s="10">
        <v>5.8820000000000006</v>
      </c>
      <c r="S1320" s="10">
        <v>4.8279999999999994</v>
      </c>
      <c r="T1320" s="10">
        <v>7.7039999999999997</v>
      </c>
      <c r="U1320" s="10">
        <v>10.641999999999999</v>
      </c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spans="3:50" x14ac:dyDescent="0.2">
      <c r="C1321" s="18">
        <f t="shared" si="41"/>
        <v>1317</v>
      </c>
      <c r="D1321" t="e">
        <f t="shared" ca="1" si="40"/>
        <v>#NAME?</v>
      </c>
      <c r="I1321">
        <v>1317</v>
      </c>
      <c r="J1321">
        <v>4.2205714285714286</v>
      </c>
      <c r="K1321" s="10">
        <v>3.0662000000000003</v>
      </c>
      <c r="L1321" s="10">
        <v>5.3453749999999998</v>
      </c>
      <c r="M1321" s="10">
        <v>6.9595000000000002</v>
      </c>
      <c r="N1321" s="10">
        <v>5.1768200000000002</v>
      </c>
      <c r="O1321" s="10">
        <v>3.7809999999999997</v>
      </c>
      <c r="P1321" s="10">
        <v>6.1851500000000001</v>
      </c>
      <c r="Q1321" s="10">
        <v>8.5146499999999996</v>
      </c>
      <c r="R1321" s="10">
        <v>5.8827500000000006</v>
      </c>
      <c r="S1321" s="10">
        <v>4.8306249999999995</v>
      </c>
      <c r="T1321" s="10">
        <v>7.7080000000000002</v>
      </c>
      <c r="U1321" s="10">
        <v>10.64775</v>
      </c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spans="3:50" x14ac:dyDescent="0.2">
      <c r="C1322" s="18">
        <f t="shared" si="41"/>
        <v>1318</v>
      </c>
      <c r="D1322" t="e">
        <f t="shared" ca="1" si="40"/>
        <v>#NAME?</v>
      </c>
      <c r="I1322">
        <v>1318</v>
      </c>
      <c r="J1322">
        <v>4.2222857142857144</v>
      </c>
      <c r="K1322" s="10">
        <v>3.0678000000000001</v>
      </c>
      <c r="L1322" s="10">
        <v>5.3477499999999996</v>
      </c>
      <c r="M1322" s="10">
        <v>6.9630000000000001</v>
      </c>
      <c r="N1322" s="10">
        <v>5.1774800000000001</v>
      </c>
      <c r="O1322" s="10">
        <v>3.7829999999999999</v>
      </c>
      <c r="P1322" s="10">
        <v>6.1881000000000004</v>
      </c>
      <c r="Q1322" s="10">
        <v>8.5190999999999999</v>
      </c>
      <c r="R1322" s="10">
        <v>5.8835000000000006</v>
      </c>
      <c r="S1322" s="10">
        <v>4.8332499999999996</v>
      </c>
      <c r="T1322" s="10">
        <v>7.7119999999999997</v>
      </c>
      <c r="U1322" s="10">
        <v>10.653499999999999</v>
      </c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spans="3:50" x14ac:dyDescent="0.2">
      <c r="C1323" s="18">
        <f t="shared" si="41"/>
        <v>1319</v>
      </c>
      <c r="D1323" t="e">
        <f t="shared" ca="1" si="40"/>
        <v>#NAME?</v>
      </c>
      <c r="I1323">
        <v>1319</v>
      </c>
      <c r="J1323">
        <v>4.2240000000000002</v>
      </c>
      <c r="K1323" s="10">
        <v>3.0694000000000004</v>
      </c>
      <c r="L1323" s="10">
        <v>5.3501250000000002</v>
      </c>
      <c r="M1323" s="10">
        <v>6.9664999999999999</v>
      </c>
      <c r="N1323" s="10">
        <v>5.17814</v>
      </c>
      <c r="O1323" s="10">
        <v>3.7850000000000001</v>
      </c>
      <c r="P1323" s="10">
        <v>6.1910499999999997</v>
      </c>
      <c r="Q1323" s="10">
        <v>8.5235500000000002</v>
      </c>
      <c r="R1323" s="10">
        <v>5.8842500000000006</v>
      </c>
      <c r="S1323" s="10">
        <v>4.8358749999999997</v>
      </c>
      <c r="T1323" s="10">
        <v>7.7159999999999993</v>
      </c>
      <c r="U1323" s="10">
        <v>10.65925</v>
      </c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spans="3:50" x14ac:dyDescent="0.2">
      <c r="C1324" s="18">
        <f t="shared" si="41"/>
        <v>1320</v>
      </c>
      <c r="D1324" t="e">
        <f t="shared" ca="1" si="40"/>
        <v>#NAME?</v>
      </c>
      <c r="I1324">
        <v>1320</v>
      </c>
      <c r="J1324">
        <v>4.225714285714286</v>
      </c>
      <c r="K1324" s="10">
        <v>3.0710000000000002</v>
      </c>
      <c r="L1324" s="10">
        <v>5.3525</v>
      </c>
      <c r="M1324" s="10">
        <v>6.9700000000000006</v>
      </c>
      <c r="N1324" s="10">
        <v>5.1788000000000007</v>
      </c>
      <c r="O1324" s="10">
        <v>3.7869999999999999</v>
      </c>
      <c r="P1324" s="10">
        <v>6.194</v>
      </c>
      <c r="Q1324" s="10">
        <v>8.5280000000000005</v>
      </c>
      <c r="R1324" s="10">
        <v>5.8849999999999998</v>
      </c>
      <c r="S1324" s="10">
        <v>4.8384999999999998</v>
      </c>
      <c r="T1324" s="10">
        <v>7.72</v>
      </c>
      <c r="U1324" s="10">
        <v>10.664999999999999</v>
      </c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spans="3:50" x14ac:dyDescent="0.2">
      <c r="C1325" s="18">
        <f t="shared" si="41"/>
        <v>1321</v>
      </c>
      <c r="D1325" t="e">
        <f t="shared" ca="1" si="40"/>
        <v>#NAME?</v>
      </c>
      <c r="I1325">
        <v>1321</v>
      </c>
      <c r="J1325">
        <v>4.2274285714285718</v>
      </c>
      <c r="K1325" s="10">
        <v>3.0726</v>
      </c>
      <c r="L1325" s="10">
        <v>5.3548749999999998</v>
      </c>
      <c r="M1325" s="10">
        <v>6.9735000000000005</v>
      </c>
      <c r="N1325" s="10">
        <v>5.1794600000000006</v>
      </c>
      <c r="O1325" s="10">
        <v>3.7889999999999997</v>
      </c>
      <c r="P1325" s="10">
        <v>6.1969500000000002</v>
      </c>
      <c r="Q1325" s="10">
        <v>8.5324500000000008</v>
      </c>
      <c r="R1325" s="10">
        <v>5.8857499999999998</v>
      </c>
      <c r="S1325" s="10">
        <v>4.8411249999999999</v>
      </c>
      <c r="T1325" s="10">
        <v>7.7240000000000002</v>
      </c>
      <c r="U1325" s="10">
        <v>10.67075</v>
      </c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spans="3:50" x14ac:dyDescent="0.2">
      <c r="C1326" s="18">
        <f t="shared" si="41"/>
        <v>1322</v>
      </c>
      <c r="D1326" t="e">
        <f t="shared" ca="1" si="40"/>
        <v>#NAME?</v>
      </c>
      <c r="I1326">
        <v>1322</v>
      </c>
      <c r="J1326">
        <v>4.2291428571428575</v>
      </c>
      <c r="K1326" s="10">
        <v>3.0742000000000003</v>
      </c>
      <c r="L1326" s="10">
        <v>5.3572500000000005</v>
      </c>
      <c r="M1326" s="10">
        <v>6.9770000000000003</v>
      </c>
      <c r="N1326" s="10">
        <v>5.1801200000000005</v>
      </c>
      <c r="O1326" s="10">
        <v>3.7909999999999999</v>
      </c>
      <c r="P1326" s="10">
        <v>6.1998999999999995</v>
      </c>
      <c r="Q1326" s="10">
        <v>8.536900000000001</v>
      </c>
      <c r="R1326" s="10">
        <v>5.8864999999999998</v>
      </c>
      <c r="S1326" s="10">
        <v>4.84375</v>
      </c>
      <c r="T1326" s="10">
        <v>7.7279999999999998</v>
      </c>
      <c r="U1326" s="10">
        <v>10.676500000000001</v>
      </c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spans="3:50" x14ac:dyDescent="0.2">
      <c r="C1327" s="18">
        <f t="shared" si="41"/>
        <v>1323</v>
      </c>
      <c r="D1327" t="e">
        <f t="shared" ca="1" si="40"/>
        <v>#NAME?</v>
      </c>
      <c r="I1327">
        <v>1323</v>
      </c>
      <c r="J1327">
        <v>4.2308571428571424</v>
      </c>
      <c r="K1327" s="10">
        <v>3.0758000000000001</v>
      </c>
      <c r="L1327" s="10">
        <v>5.3596250000000003</v>
      </c>
      <c r="M1327" s="10">
        <v>6.9805000000000001</v>
      </c>
      <c r="N1327" s="10">
        <v>5.1807800000000004</v>
      </c>
      <c r="O1327" s="10">
        <v>3.7930000000000001</v>
      </c>
      <c r="P1327" s="10">
        <v>6.2028499999999998</v>
      </c>
      <c r="Q1327" s="10">
        <v>8.5413500000000013</v>
      </c>
      <c r="R1327" s="10">
        <v>5.8872499999999999</v>
      </c>
      <c r="S1327" s="10">
        <v>4.8463750000000001</v>
      </c>
      <c r="T1327" s="10">
        <v>7.7319999999999993</v>
      </c>
      <c r="U1327" s="10">
        <v>10.68225</v>
      </c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spans="3:50" x14ac:dyDescent="0.2">
      <c r="C1328" s="18">
        <f t="shared" si="41"/>
        <v>1324</v>
      </c>
      <c r="D1328" t="e">
        <f t="shared" ca="1" si="40"/>
        <v>#NAME?</v>
      </c>
      <c r="I1328">
        <v>1324</v>
      </c>
      <c r="J1328">
        <v>4.2325714285714282</v>
      </c>
      <c r="K1328" s="10">
        <v>3.0774000000000004</v>
      </c>
      <c r="L1328" s="10">
        <v>5.3620000000000001</v>
      </c>
      <c r="M1328" s="10">
        <v>6.984</v>
      </c>
      <c r="N1328" s="10">
        <v>5.1814400000000003</v>
      </c>
      <c r="O1328" s="10">
        <v>3.7949999999999999</v>
      </c>
      <c r="P1328" s="10">
        <v>6.2058</v>
      </c>
      <c r="Q1328" s="10">
        <v>8.5457999999999998</v>
      </c>
      <c r="R1328" s="10">
        <v>5.8879999999999999</v>
      </c>
      <c r="S1328" s="10">
        <v>4.8490000000000002</v>
      </c>
      <c r="T1328" s="10">
        <v>7.7359999999999998</v>
      </c>
      <c r="U1328" s="10">
        <v>10.688000000000001</v>
      </c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spans="3:50" x14ac:dyDescent="0.2">
      <c r="C1329" s="18">
        <f t="shared" si="41"/>
        <v>1325</v>
      </c>
      <c r="D1329" t="e">
        <f t="shared" ca="1" si="40"/>
        <v>#NAME?</v>
      </c>
      <c r="I1329">
        <v>1325</v>
      </c>
      <c r="J1329">
        <v>4.234285714285714</v>
      </c>
      <c r="K1329" s="10">
        <v>3.0790000000000002</v>
      </c>
      <c r="L1329" s="10">
        <v>5.3643749999999999</v>
      </c>
      <c r="M1329" s="10">
        <v>6.9874999999999998</v>
      </c>
      <c r="N1329" s="10">
        <v>5.1821000000000002</v>
      </c>
      <c r="O1329" s="10">
        <v>3.7969999999999997</v>
      </c>
      <c r="P1329" s="10">
        <v>6.2087500000000002</v>
      </c>
      <c r="Q1329" s="10">
        <v>8.5502500000000001</v>
      </c>
      <c r="R1329" s="10">
        <v>5.8887499999999999</v>
      </c>
      <c r="S1329" s="10">
        <v>4.8516250000000003</v>
      </c>
      <c r="T1329" s="10">
        <v>7.74</v>
      </c>
      <c r="U1329" s="10">
        <v>10.69375</v>
      </c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spans="3:50" x14ac:dyDescent="0.2">
      <c r="C1330" s="18">
        <f t="shared" si="41"/>
        <v>1326</v>
      </c>
      <c r="D1330" t="e">
        <f t="shared" ca="1" si="40"/>
        <v>#NAME?</v>
      </c>
      <c r="I1330">
        <v>1326</v>
      </c>
      <c r="J1330">
        <v>4.2359999999999998</v>
      </c>
      <c r="K1330" s="10">
        <v>3.0806</v>
      </c>
      <c r="L1330" s="10">
        <v>5.3667499999999997</v>
      </c>
      <c r="M1330" s="10">
        <v>6.9910000000000005</v>
      </c>
      <c r="N1330" s="10">
        <v>5.18276</v>
      </c>
      <c r="O1330" s="10">
        <v>3.7989999999999999</v>
      </c>
      <c r="P1330" s="10">
        <v>6.2117000000000004</v>
      </c>
      <c r="Q1330" s="10">
        <v>8.5547000000000004</v>
      </c>
      <c r="R1330" s="10">
        <v>5.8895</v>
      </c>
      <c r="S1330" s="10">
        <v>4.8542499999999995</v>
      </c>
      <c r="T1330" s="10">
        <v>7.7439999999999998</v>
      </c>
      <c r="U1330" s="10">
        <v>10.6995</v>
      </c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spans="3:50" x14ac:dyDescent="0.2">
      <c r="C1331" s="18">
        <f t="shared" si="41"/>
        <v>1327</v>
      </c>
      <c r="D1331" t="e">
        <f t="shared" ca="1" si="40"/>
        <v>#NAME?</v>
      </c>
      <c r="I1331">
        <v>1327</v>
      </c>
      <c r="J1331">
        <v>4.2377142857142855</v>
      </c>
      <c r="K1331" s="10">
        <v>3.0822000000000003</v>
      </c>
      <c r="L1331" s="10">
        <v>5.3691250000000004</v>
      </c>
      <c r="M1331" s="10">
        <v>6.9945000000000004</v>
      </c>
      <c r="N1331" s="10">
        <v>5.1834199999999999</v>
      </c>
      <c r="O1331" s="10">
        <v>3.8010000000000002</v>
      </c>
      <c r="P1331" s="10">
        <v>6.2146499999999998</v>
      </c>
      <c r="Q1331" s="10">
        <v>8.5591500000000007</v>
      </c>
      <c r="R1331" s="10">
        <v>5.89025</v>
      </c>
      <c r="S1331" s="10">
        <v>4.8568749999999996</v>
      </c>
      <c r="T1331" s="10">
        <v>7.7479999999999993</v>
      </c>
      <c r="U1331" s="10">
        <v>10.705249999999999</v>
      </c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spans="3:50" x14ac:dyDescent="0.2">
      <c r="C1332" s="18">
        <f t="shared" si="41"/>
        <v>1328</v>
      </c>
      <c r="D1332" t="e">
        <f t="shared" ca="1" si="40"/>
        <v>#NAME?</v>
      </c>
      <c r="I1332">
        <v>1328</v>
      </c>
      <c r="J1332">
        <v>4.2394285714285713</v>
      </c>
      <c r="K1332" s="10">
        <v>3.0838000000000001</v>
      </c>
      <c r="L1332" s="10">
        <v>5.3715000000000002</v>
      </c>
      <c r="M1332" s="10">
        <v>6.9980000000000002</v>
      </c>
      <c r="N1332" s="10">
        <v>5.1840799999999998</v>
      </c>
      <c r="O1332" s="10">
        <v>3.8029999999999999</v>
      </c>
      <c r="P1332" s="10">
        <v>6.2176</v>
      </c>
      <c r="Q1332" s="10">
        <v>8.563600000000001</v>
      </c>
      <c r="R1332" s="10">
        <v>5.891</v>
      </c>
      <c r="S1332" s="10">
        <v>4.8594999999999997</v>
      </c>
      <c r="T1332" s="10">
        <v>7.7519999999999998</v>
      </c>
      <c r="U1332" s="10">
        <v>10.711</v>
      </c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spans="3:50" x14ac:dyDescent="0.2">
      <c r="C1333" s="18">
        <f t="shared" si="41"/>
        <v>1329</v>
      </c>
      <c r="D1333" t="e">
        <f t="shared" ca="1" si="40"/>
        <v>#NAME?</v>
      </c>
      <c r="I1333">
        <v>1329</v>
      </c>
      <c r="J1333">
        <v>4.2411428571428571</v>
      </c>
      <c r="K1333" s="10">
        <v>3.0854000000000004</v>
      </c>
      <c r="L1333" s="10">
        <v>5.373875</v>
      </c>
      <c r="M1333" s="10">
        <v>7.0015000000000001</v>
      </c>
      <c r="N1333" s="10">
        <v>5.1847400000000006</v>
      </c>
      <c r="O1333" s="10">
        <v>3.8049999999999997</v>
      </c>
      <c r="P1333" s="10">
        <v>6.2205500000000002</v>
      </c>
      <c r="Q1333" s="10">
        <v>8.5680500000000013</v>
      </c>
      <c r="R1333" s="10">
        <v>5.89175</v>
      </c>
      <c r="S1333" s="10">
        <v>4.8621249999999998</v>
      </c>
      <c r="T1333" s="10">
        <v>7.7560000000000002</v>
      </c>
      <c r="U1333" s="10">
        <v>10.716749999999999</v>
      </c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spans="3:50" x14ac:dyDescent="0.2">
      <c r="C1334" s="18">
        <f t="shared" si="41"/>
        <v>1330</v>
      </c>
      <c r="D1334" t="e">
        <f t="shared" ca="1" si="40"/>
        <v>#NAME?</v>
      </c>
      <c r="I1334">
        <v>1330</v>
      </c>
      <c r="J1334">
        <v>4.2428571428571429</v>
      </c>
      <c r="K1334" s="10">
        <v>3.0870000000000002</v>
      </c>
      <c r="L1334" s="10">
        <v>5.3762500000000006</v>
      </c>
      <c r="M1334" s="10">
        <v>7.0049999999999999</v>
      </c>
      <c r="N1334" s="10">
        <v>5.1854000000000005</v>
      </c>
      <c r="O1334" s="10">
        <v>3.8069999999999999</v>
      </c>
      <c r="P1334" s="10">
        <v>6.2234999999999996</v>
      </c>
      <c r="Q1334" s="10">
        <v>8.5725000000000016</v>
      </c>
      <c r="R1334" s="10">
        <v>5.8925000000000001</v>
      </c>
      <c r="S1334" s="10">
        <v>4.8647499999999999</v>
      </c>
      <c r="T1334" s="10">
        <v>7.76</v>
      </c>
      <c r="U1334" s="10">
        <v>10.7225</v>
      </c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spans="3:50" x14ac:dyDescent="0.2">
      <c r="C1335" s="18">
        <f t="shared" si="41"/>
        <v>1331</v>
      </c>
      <c r="D1335" t="e">
        <f t="shared" ca="1" si="40"/>
        <v>#NAME?</v>
      </c>
      <c r="I1335">
        <v>1331</v>
      </c>
      <c r="J1335">
        <v>4.2445714285714287</v>
      </c>
      <c r="K1335" s="10">
        <v>3.0886</v>
      </c>
      <c r="L1335" s="10">
        <v>5.3786250000000004</v>
      </c>
      <c r="M1335" s="10">
        <v>7.0084999999999997</v>
      </c>
      <c r="N1335" s="10">
        <v>5.1860600000000003</v>
      </c>
      <c r="O1335" s="10">
        <v>3.8090000000000002</v>
      </c>
      <c r="P1335" s="10">
        <v>6.2264499999999998</v>
      </c>
      <c r="Q1335" s="10">
        <v>8.5769500000000001</v>
      </c>
      <c r="R1335" s="10">
        <v>5.8932500000000001</v>
      </c>
      <c r="S1335" s="10">
        <v>4.867375</v>
      </c>
      <c r="T1335" s="10">
        <v>7.7639999999999993</v>
      </c>
      <c r="U1335" s="10">
        <v>10.728249999999999</v>
      </c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spans="3:50" x14ac:dyDescent="0.2">
      <c r="C1336" s="18">
        <f t="shared" si="41"/>
        <v>1332</v>
      </c>
      <c r="D1336" t="e">
        <f t="shared" ca="1" si="40"/>
        <v>#NAME?</v>
      </c>
      <c r="I1336">
        <v>1332</v>
      </c>
      <c r="J1336">
        <v>4.2462857142857144</v>
      </c>
      <c r="K1336" s="10">
        <v>3.0902000000000003</v>
      </c>
      <c r="L1336" s="10">
        <v>5.3810000000000002</v>
      </c>
      <c r="M1336" s="10">
        <v>7.0120000000000005</v>
      </c>
      <c r="N1336" s="10">
        <v>5.1867200000000002</v>
      </c>
      <c r="O1336" s="10">
        <v>3.8109999999999999</v>
      </c>
      <c r="P1336" s="10">
        <v>6.2294</v>
      </c>
      <c r="Q1336" s="10">
        <v>8.5814000000000004</v>
      </c>
      <c r="R1336" s="10">
        <v>5.8940000000000001</v>
      </c>
      <c r="S1336" s="10">
        <v>4.87</v>
      </c>
      <c r="T1336" s="10">
        <v>7.7679999999999998</v>
      </c>
      <c r="U1336" s="10">
        <v>10.734</v>
      </c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spans="3:50" x14ac:dyDescent="0.2">
      <c r="C1337" s="18">
        <f t="shared" si="41"/>
        <v>1333</v>
      </c>
      <c r="D1337" t="e">
        <f t="shared" ca="1" si="40"/>
        <v>#NAME?</v>
      </c>
      <c r="I1337">
        <v>1333</v>
      </c>
      <c r="J1337">
        <v>4.2480000000000002</v>
      </c>
      <c r="K1337" s="10">
        <v>3.0918000000000001</v>
      </c>
      <c r="L1337" s="10">
        <v>5.383375</v>
      </c>
      <c r="M1337" s="10">
        <v>7.0155000000000003</v>
      </c>
      <c r="N1337" s="10">
        <v>5.1873800000000001</v>
      </c>
      <c r="O1337" s="10">
        <v>3.8129999999999997</v>
      </c>
      <c r="P1337" s="10">
        <v>6.2323500000000003</v>
      </c>
      <c r="Q1337" s="10">
        <v>8.5858500000000006</v>
      </c>
      <c r="R1337" s="10">
        <v>5.8947500000000002</v>
      </c>
      <c r="S1337" s="10">
        <v>4.8726250000000002</v>
      </c>
      <c r="T1337" s="10">
        <v>7.7720000000000002</v>
      </c>
      <c r="U1337" s="10">
        <v>10.739749999999999</v>
      </c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spans="3:50" x14ac:dyDescent="0.2">
      <c r="C1338" s="18">
        <f t="shared" si="41"/>
        <v>1334</v>
      </c>
      <c r="D1338" t="e">
        <f t="shared" ca="1" si="40"/>
        <v>#NAME?</v>
      </c>
      <c r="I1338">
        <v>1334</v>
      </c>
      <c r="J1338">
        <v>4.249714285714286</v>
      </c>
      <c r="K1338" s="10">
        <v>3.0934000000000004</v>
      </c>
      <c r="L1338" s="10">
        <v>5.3857499999999998</v>
      </c>
      <c r="M1338" s="10">
        <v>7.0190000000000001</v>
      </c>
      <c r="N1338" s="10">
        <v>5.18804</v>
      </c>
      <c r="O1338" s="10">
        <v>3.8149999999999999</v>
      </c>
      <c r="P1338" s="10">
        <v>6.2353000000000005</v>
      </c>
      <c r="Q1338" s="10">
        <v>8.5903000000000009</v>
      </c>
      <c r="R1338" s="10">
        <v>5.8955000000000002</v>
      </c>
      <c r="S1338" s="10">
        <v>4.8752500000000003</v>
      </c>
      <c r="T1338" s="10">
        <v>7.7759999999999998</v>
      </c>
      <c r="U1338" s="10">
        <v>10.7455</v>
      </c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spans="3:50" x14ac:dyDescent="0.2">
      <c r="C1339" s="18">
        <f t="shared" si="41"/>
        <v>1335</v>
      </c>
      <c r="D1339" t="e">
        <f t="shared" ca="1" si="40"/>
        <v>#NAME?</v>
      </c>
      <c r="I1339">
        <v>1335</v>
      </c>
      <c r="J1339">
        <v>4.2514285714285709</v>
      </c>
      <c r="K1339" s="10">
        <v>3.0950000000000002</v>
      </c>
      <c r="L1339" s="10">
        <v>5.3881250000000005</v>
      </c>
      <c r="M1339" s="10">
        <v>7.0225</v>
      </c>
      <c r="N1339" s="10">
        <v>5.1886999999999999</v>
      </c>
      <c r="O1339" s="10">
        <v>3.8170000000000002</v>
      </c>
      <c r="P1339" s="10">
        <v>6.2382499999999999</v>
      </c>
      <c r="Q1339" s="10">
        <v>8.5947500000000012</v>
      </c>
      <c r="R1339" s="10">
        <v>5.8962500000000002</v>
      </c>
      <c r="S1339" s="10">
        <v>4.8778749999999995</v>
      </c>
      <c r="T1339" s="10">
        <v>7.7799999999999994</v>
      </c>
      <c r="U1339" s="10">
        <v>10.751249999999999</v>
      </c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spans="3:50" x14ac:dyDescent="0.2">
      <c r="C1340" s="18">
        <f t="shared" si="41"/>
        <v>1336</v>
      </c>
      <c r="D1340" t="e">
        <f t="shared" ca="1" si="40"/>
        <v>#NAME?</v>
      </c>
      <c r="I1340">
        <v>1336</v>
      </c>
      <c r="J1340">
        <v>4.2531428571428567</v>
      </c>
      <c r="K1340" s="10">
        <v>3.0966</v>
      </c>
      <c r="L1340" s="10">
        <v>5.3905000000000003</v>
      </c>
      <c r="M1340" s="10">
        <v>7.0259999999999998</v>
      </c>
      <c r="N1340" s="10">
        <v>5.1893600000000006</v>
      </c>
      <c r="O1340" s="10">
        <v>3.819</v>
      </c>
      <c r="P1340" s="10">
        <v>6.2412000000000001</v>
      </c>
      <c r="Q1340" s="10">
        <v>8.5992000000000015</v>
      </c>
      <c r="R1340" s="10">
        <v>5.8970000000000002</v>
      </c>
      <c r="S1340" s="10">
        <v>4.8804999999999996</v>
      </c>
      <c r="T1340" s="10">
        <v>7.7839999999999998</v>
      </c>
      <c r="U1340" s="10">
        <v>10.757</v>
      </c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spans="3:50" x14ac:dyDescent="0.2">
      <c r="C1341" s="18">
        <f t="shared" si="41"/>
        <v>1337</v>
      </c>
      <c r="D1341" t="e">
        <f t="shared" ca="1" si="40"/>
        <v>#NAME?</v>
      </c>
      <c r="I1341">
        <v>1337</v>
      </c>
      <c r="J1341">
        <v>4.2548571428571424</v>
      </c>
      <c r="K1341" s="10">
        <v>3.0982000000000003</v>
      </c>
      <c r="L1341" s="10">
        <v>5.3928750000000001</v>
      </c>
      <c r="M1341" s="10">
        <v>7.0294999999999996</v>
      </c>
      <c r="N1341" s="10">
        <v>5.1900200000000005</v>
      </c>
      <c r="O1341" s="10">
        <v>3.8209999999999997</v>
      </c>
      <c r="P1341" s="10">
        <v>6.2441500000000003</v>
      </c>
      <c r="Q1341" s="10">
        <v>8.60365</v>
      </c>
      <c r="R1341" s="10">
        <v>5.8977500000000003</v>
      </c>
      <c r="S1341" s="10">
        <v>4.8831249999999997</v>
      </c>
      <c r="T1341" s="10">
        <v>7.7880000000000003</v>
      </c>
      <c r="U1341" s="10">
        <v>10.762749999999999</v>
      </c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spans="3:50" x14ac:dyDescent="0.2">
      <c r="C1342" s="18">
        <f t="shared" si="41"/>
        <v>1338</v>
      </c>
      <c r="D1342" t="e">
        <f t="shared" ca="1" si="40"/>
        <v>#NAME?</v>
      </c>
      <c r="I1342">
        <v>1338</v>
      </c>
      <c r="J1342">
        <v>4.2565714285714282</v>
      </c>
      <c r="K1342" s="10">
        <v>3.0998000000000001</v>
      </c>
      <c r="L1342" s="10">
        <v>5.3952500000000008</v>
      </c>
      <c r="M1342" s="10">
        <v>7.0330000000000004</v>
      </c>
      <c r="N1342" s="10">
        <v>5.1906800000000004</v>
      </c>
      <c r="O1342" s="10">
        <v>3.823</v>
      </c>
      <c r="P1342" s="10">
        <v>6.2470999999999997</v>
      </c>
      <c r="Q1342" s="10">
        <v>8.6081000000000003</v>
      </c>
      <c r="R1342" s="10">
        <v>5.8985000000000003</v>
      </c>
      <c r="S1342" s="10">
        <v>4.8857499999999998</v>
      </c>
      <c r="T1342" s="10">
        <v>7.7919999999999998</v>
      </c>
      <c r="U1342" s="10">
        <v>10.7685</v>
      </c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spans="3:50" x14ac:dyDescent="0.2">
      <c r="C1343" s="18">
        <f t="shared" si="41"/>
        <v>1339</v>
      </c>
      <c r="D1343" t="e">
        <f t="shared" ca="1" si="40"/>
        <v>#NAME?</v>
      </c>
      <c r="I1343">
        <v>1339</v>
      </c>
      <c r="J1343">
        <v>4.258285714285714</v>
      </c>
      <c r="K1343" s="10">
        <v>3.1014000000000004</v>
      </c>
      <c r="L1343" s="10">
        <v>5.3976250000000006</v>
      </c>
      <c r="M1343" s="10">
        <v>7.0365000000000002</v>
      </c>
      <c r="N1343" s="10">
        <v>5.1913400000000003</v>
      </c>
      <c r="O1343" s="10">
        <v>3.8250000000000002</v>
      </c>
      <c r="P1343" s="10">
        <v>6.2500499999999999</v>
      </c>
      <c r="Q1343" s="10">
        <v>8.6125500000000006</v>
      </c>
      <c r="R1343" s="10">
        <v>5.8992500000000003</v>
      </c>
      <c r="S1343" s="10">
        <v>4.8883749999999999</v>
      </c>
      <c r="T1343" s="10">
        <v>7.7959999999999994</v>
      </c>
      <c r="U1343" s="10">
        <v>10.774249999999999</v>
      </c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spans="3:50" x14ac:dyDescent="0.2">
      <c r="C1344" s="18">
        <f t="shared" si="41"/>
        <v>1340</v>
      </c>
      <c r="D1344" t="e">
        <f t="shared" ca="1" si="40"/>
        <v>#NAME?</v>
      </c>
      <c r="I1344">
        <v>1340</v>
      </c>
      <c r="J1344">
        <v>4.26</v>
      </c>
      <c r="K1344" s="10">
        <v>3.1030000000000002</v>
      </c>
      <c r="L1344" s="10">
        <v>5.4</v>
      </c>
      <c r="M1344" s="10">
        <v>7.04</v>
      </c>
      <c r="N1344" s="10">
        <v>5.1920000000000002</v>
      </c>
      <c r="O1344" s="10">
        <v>3.827</v>
      </c>
      <c r="P1344" s="10">
        <v>6.2530000000000001</v>
      </c>
      <c r="Q1344" s="10">
        <v>8.6170000000000009</v>
      </c>
      <c r="R1344" s="10">
        <v>5.9</v>
      </c>
      <c r="S1344" s="10">
        <v>4.891</v>
      </c>
      <c r="T1344" s="10">
        <v>7.8</v>
      </c>
      <c r="U1344" s="10">
        <v>10.78</v>
      </c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spans="3:50" x14ac:dyDescent="0.2">
      <c r="C1345" s="18">
        <f t="shared" si="41"/>
        <v>1341</v>
      </c>
      <c r="D1345" t="e">
        <f t="shared" ca="1" si="40"/>
        <v>#NAME?</v>
      </c>
      <c r="I1345">
        <v>1341</v>
      </c>
      <c r="J1345">
        <v>4.2622857142857145</v>
      </c>
      <c r="K1345" s="10">
        <v>3.1039333333333334</v>
      </c>
      <c r="L1345" s="10">
        <v>5.4015000000000004</v>
      </c>
      <c r="M1345" s="10">
        <v>7.0419999999999998</v>
      </c>
      <c r="N1345" s="10">
        <v>5.1933199999999999</v>
      </c>
      <c r="O1345" s="10">
        <v>3.8281666666666667</v>
      </c>
      <c r="P1345" s="10">
        <v>6.2548500000000002</v>
      </c>
      <c r="Q1345" s="10">
        <v>8.6193500000000007</v>
      </c>
      <c r="R1345" s="10">
        <v>5.9015000000000004</v>
      </c>
      <c r="S1345" s="10">
        <v>4.8925333333333336</v>
      </c>
      <c r="T1345" s="10">
        <v>7.8025000000000002</v>
      </c>
      <c r="U1345" s="10">
        <v>10.782833333333333</v>
      </c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spans="3:50" x14ac:dyDescent="0.2">
      <c r="C1346" s="18">
        <f t="shared" si="41"/>
        <v>1342</v>
      </c>
      <c r="D1346" t="e">
        <f t="shared" ca="1" si="40"/>
        <v>#NAME?</v>
      </c>
      <c r="I1346">
        <v>1342</v>
      </c>
      <c r="J1346">
        <v>4.2645714285714282</v>
      </c>
      <c r="K1346" s="10">
        <v>3.1048666666666667</v>
      </c>
      <c r="L1346" s="10">
        <v>5.4030000000000005</v>
      </c>
      <c r="M1346" s="10">
        <v>7.0440000000000005</v>
      </c>
      <c r="N1346" s="10">
        <v>5.1946400000000006</v>
      </c>
      <c r="O1346" s="10">
        <v>3.8293333333333335</v>
      </c>
      <c r="P1346" s="10">
        <v>6.2567000000000004</v>
      </c>
      <c r="Q1346" s="10">
        <v>8.6217000000000006</v>
      </c>
      <c r="R1346" s="10">
        <v>5.9030000000000005</v>
      </c>
      <c r="S1346" s="10">
        <v>4.8940666666666663</v>
      </c>
      <c r="T1346" s="10">
        <v>7.8049999999999997</v>
      </c>
      <c r="U1346" s="10">
        <v>10.785666666666666</v>
      </c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spans="3:50" x14ac:dyDescent="0.2">
      <c r="C1347" s="18">
        <f t="shared" si="41"/>
        <v>1343</v>
      </c>
      <c r="D1347" t="e">
        <f t="shared" ca="1" si="40"/>
        <v>#NAME?</v>
      </c>
      <c r="I1347">
        <v>1343</v>
      </c>
      <c r="J1347">
        <v>4.2668571428571429</v>
      </c>
      <c r="K1347" s="10">
        <v>3.1058000000000003</v>
      </c>
      <c r="L1347" s="10">
        <v>5.4045000000000005</v>
      </c>
      <c r="M1347" s="10">
        <v>7.0460000000000003</v>
      </c>
      <c r="N1347" s="10">
        <v>5.1959600000000004</v>
      </c>
      <c r="O1347" s="10">
        <v>3.8304999999999998</v>
      </c>
      <c r="P1347" s="10">
        <v>6.2585500000000005</v>
      </c>
      <c r="Q1347" s="10">
        <v>8.6240500000000004</v>
      </c>
      <c r="R1347" s="10">
        <v>5.9045000000000005</v>
      </c>
      <c r="S1347" s="10">
        <v>4.8956</v>
      </c>
      <c r="T1347" s="10">
        <v>7.8075000000000001</v>
      </c>
      <c r="U1347" s="10">
        <v>10.788499999999999</v>
      </c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spans="3:50" x14ac:dyDescent="0.2">
      <c r="C1348" s="18">
        <f t="shared" si="41"/>
        <v>1344</v>
      </c>
      <c r="D1348" t="e">
        <f t="shared" ref="D1348:D1411" ca="1" si="42">smrLinInterp(C1348,Time,Rain)</f>
        <v>#NAME?</v>
      </c>
      <c r="I1348">
        <v>1344</v>
      </c>
      <c r="J1348">
        <v>4.2691428571428567</v>
      </c>
      <c r="K1348" s="10">
        <v>3.1067333333333336</v>
      </c>
      <c r="L1348" s="10">
        <v>5.4060000000000006</v>
      </c>
      <c r="M1348" s="10">
        <v>7.048</v>
      </c>
      <c r="N1348" s="10">
        <v>5.1972800000000001</v>
      </c>
      <c r="O1348" s="10">
        <v>3.8316666666666666</v>
      </c>
      <c r="P1348" s="10">
        <v>6.2603999999999997</v>
      </c>
      <c r="Q1348" s="10">
        <v>8.6264000000000003</v>
      </c>
      <c r="R1348" s="10">
        <v>5.9060000000000006</v>
      </c>
      <c r="S1348" s="10">
        <v>4.8971333333333336</v>
      </c>
      <c r="T1348" s="10">
        <v>7.81</v>
      </c>
      <c r="U1348" s="10">
        <v>10.791333333333332</v>
      </c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spans="3:50" x14ac:dyDescent="0.2">
      <c r="C1349" s="18">
        <f t="shared" si="41"/>
        <v>1345</v>
      </c>
      <c r="D1349" t="e">
        <f t="shared" ca="1" si="42"/>
        <v>#NAME?</v>
      </c>
      <c r="I1349">
        <v>1345</v>
      </c>
      <c r="J1349">
        <v>4.2714285714285714</v>
      </c>
      <c r="K1349" s="10">
        <v>3.1076666666666668</v>
      </c>
      <c r="L1349" s="10">
        <v>5.4075000000000006</v>
      </c>
      <c r="M1349" s="10">
        <v>7.05</v>
      </c>
      <c r="N1349" s="10">
        <v>5.1985999999999999</v>
      </c>
      <c r="O1349" s="10">
        <v>3.8328333333333333</v>
      </c>
      <c r="P1349" s="10">
        <v>6.2622499999999999</v>
      </c>
      <c r="Q1349" s="10">
        <v>8.6287500000000001</v>
      </c>
      <c r="R1349" s="10">
        <v>5.9075000000000006</v>
      </c>
      <c r="S1349" s="10">
        <v>4.8986666666666663</v>
      </c>
      <c r="T1349" s="10">
        <v>7.8125</v>
      </c>
      <c r="U1349" s="10">
        <v>10.794166666666666</v>
      </c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spans="3:50" x14ac:dyDescent="0.2">
      <c r="C1350" s="18">
        <f t="shared" ref="C1350:C1413" si="43">1+C1349</f>
        <v>1346</v>
      </c>
      <c r="D1350" t="e">
        <f t="shared" ca="1" si="42"/>
        <v>#NAME?</v>
      </c>
      <c r="I1350">
        <v>1346</v>
      </c>
      <c r="J1350">
        <v>4.2737142857142851</v>
      </c>
      <c r="K1350" s="10">
        <v>3.1086</v>
      </c>
      <c r="L1350" s="10">
        <v>5.4090000000000007</v>
      </c>
      <c r="M1350" s="10">
        <v>7.0519999999999996</v>
      </c>
      <c r="N1350" s="10">
        <v>5.1999200000000005</v>
      </c>
      <c r="O1350" s="10">
        <v>3.8340000000000001</v>
      </c>
      <c r="P1350" s="10">
        <v>6.2641</v>
      </c>
      <c r="Q1350" s="10">
        <v>8.6311</v>
      </c>
      <c r="R1350" s="10">
        <v>5.9090000000000007</v>
      </c>
      <c r="S1350" s="10">
        <v>4.9001999999999999</v>
      </c>
      <c r="T1350" s="10">
        <v>7.8149999999999995</v>
      </c>
      <c r="U1350" s="10">
        <v>10.796999999999999</v>
      </c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spans="3:50" x14ac:dyDescent="0.2">
      <c r="C1351" s="18">
        <f t="shared" si="43"/>
        <v>1347</v>
      </c>
      <c r="D1351" t="e">
        <f t="shared" ca="1" si="42"/>
        <v>#NAME?</v>
      </c>
      <c r="I1351">
        <v>1347</v>
      </c>
      <c r="J1351">
        <v>4.2759999999999998</v>
      </c>
      <c r="K1351" s="10">
        <v>3.1095333333333337</v>
      </c>
      <c r="L1351" s="10">
        <v>5.4105000000000008</v>
      </c>
      <c r="M1351" s="10">
        <v>7.0540000000000003</v>
      </c>
      <c r="N1351" s="10">
        <v>5.2012400000000003</v>
      </c>
      <c r="O1351" s="10">
        <v>3.8351666666666664</v>
      </c>
      <c r="P1351" s="10">
        <v>6.2659500000000001</v>
      </c>
      <c r="Q1351" s="10">
        <v>8.6334499999999998</v>
      </c>
      <c r="R1351" s="10">
        <v>5.9105000000000008</v>
      </c>
      <c r="S1351" s="10">
        <v>4.9017333333333335</v>
      </c>
      <c r="T1351" s="10">
        <v>7.8174999999999999</v>
      </c>
      <c r="U1351" s="10">
        <v>10.799833333333332</v>
      </c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spans="3:50" x14ac:dyDescent="0.2">
      <c r="C1352" s="18">
        <f t="shared" si="43"/>
        <v>1348</v>
      </c>
      <c r="D1352" t="e">
        <f t="shared" ca="1" si="42"/>
        <v>#NAME?</v>
      </c>
      <c r="I1352">
        <v>1348</v>
      </c>
      <c r="J1352">
        <v>4.2782857142857145</v>
      </c>
      <c r="K1352" s="10">
        <v>3.1104666666666669</v>
      </c>
      <c r="L1352" s="10">
        <v>5.4119999999999999</v>
      </c>
      <c r="M1352" s="10">
        <v>7.056</v>
      </c>
      <c r="N1352" s="10">
        <v>5.2025600000000001</v>
      </c>
      <c r="O1352" s="10">
        <v>3.8363333333333332</v>
      </c>
      <c r="P1352" s="10">
        <v>6.2678000000000003</v>
      </c>
      <c r="Q1352" s="10">
        <v>8.6358000000000015</v>
      </c>
      <c r="R1352" s="10">
        <v>5.9119999999999999</v>
      </c>
      <c r="S1352" s="10">
        <v>4.9032666666666662</v>
      </c>
      <c r="T1352" s="10">
        <v>7.82</v>
      </c>
      <c r="U1352" s="10">
        <v>10.802666666666665</v>
      </c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spans="3:50" x14ac:dyDescent="0.2">
      <c r="C1353" s="18">
        <f t="shared" si="43"/>
        <v>1349</v>
      </c>
      <c r="D1353" t="e">
        <f t="shared" ca="1" si="42"/>
        <v>#NAME?</v>
      </c>
      <c r="I1353">
        <v>1349</v>
      </c>
      <c r="J1353">
        <v>4.2805714285714282</v>
      </c>
      <c r="K1353" s="10">
        <v>3.1114000000000002</v>
      </c>
      <c r="L1353" s="10">
        <v>5.4135</v>
      </c>
      <c r="M1353" s="10">
        <v>7.0579999999999998</v>
      </c>
      <c r="N1353" s="10">
        <v>5.2038799999999998</v>
      </c>
      <c r="O1353" s="10">
        <v>3.8374999999999999</v>
      </c>
      <c r="P1353" s="10">
        <v>6.2696500000000004</v>
      </c>
      <c r="Q1353" s="10">
        <v>8.6381500000000013</v>
      </c>
      <c r="R1353" s="10">
        <v>5.9135</v>
      </c>
      <c r="S1353" s="10">
        <v>4.9047999999999998</v>
      </c>
      <c r="T1353" s="10">
        <v>7.8224999999999998</v>
      </c>
      <c r="U1353" s="10">
        <v>10.805499999999999</v>
      </c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spans="3:50" x14ac:dyDescent="0.2">
      <c r="C1354" s="18">
        <f t="shared" si="43"/>
        <v>1350</v>
      </c>
      <c r="D1354" t="e">
        <f t="shared" ca="1" si="42"/>
        <v>#NAME?</v>
      </c>
      <c r="I1354">
        <v>1350</v>
      </c>
      <c r="J1354">
        <v>4.2828571428571429</v>
      </c>
      <c r="K1354" s="10">
        <v>3.1123333333333334</v>
      </c>
      <c r="L1354" s="10">
        <v>5.415</v>
      </c>
      <c r="M1354" s="10">
        <v>7.0600000000000005</v>
      </c>
      <c r="N1354" s="10">
        <v>5.2052000000000005</v>
      </c>
      <c r="O1354" s="10">
        <v>3.8386666666666667</v>
      </c>
      <c r="P1354" s="10">
        <v>6.2714999999999996</v>
      </c>
      <c r="Q1354" s="10">
        <v>8.6405000000000012</v>
      </c>
      <c r="R1354" s="10">
        <v>5.915</v>
      </c>
      <c r="S1354" s="10">
        <v>4.9063333333333334</v>
      </c>
      <c r="T1354" s="10">
        <v>7.8250000000000002</v>
      </c>
      <c r="U1354" s="10">
        <v>10.808333333333334</v>
      </c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spans="3:50" x14ac:dyDescent="0.2">
      <c r="C1355" s="18">
        <f t="shared" si="43"/>
        <v>1351</v>
      </c>
      <c r="D1355" t="e">
        <f t="shared" ca="1" si="42"/>
        <v>#NAME?</v>
      </c>
      <c r="I1355">
        <v>1351</v>
      </c>
      <c r="J1355">
        <v>4.2851428571428567</v>
      </c>
      <c r="K1355" s="10">
        <v>3.1132666666666666</v>
      </c>
      <c r="L1355" s="10">
        <v>5.4165000000000001</v>
      </c>
      <c r="M1355" s="10">
        <v>7.0620000000000003</v>
      </c>
      <c r="N1355" s="10">
        <v>5.2065200000000003</v>
      </c>
      <c r="O1355" s="10">
        <v>3.8398333333333334</v>
      </c>
      <c r="P1355" s="10">
        <v>6.2733499999999998</v>
      </c>
      <c r="Q1355" s="10">
        <v>8.642850000000001</v>
      </c>
      <c r="R1355" s="10">
        <v>5.9165000000000001</v>
      </c>
      <c r="S1355" s="10">
        <v>4.907866666666667</v>
      </c>
      <c r="T1355" s="10">
        <v>7.8274999999999997</v>
      </c>
      <c r="U1355" s="10">
        <v>10.811166666666667</v>
      </c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spans="3:50" x14ac:dyDescent="0.2">
      <c r="C1356" s="18">
        <f t="shared" si="43"/>
        <v>1352</v>
      </c>
      <c r="D1356" t="e">
        <f t="shared" ca="1" si="42"/>
        <v>#NAME?</v>
      </c>
      <c r="I1356">
        <v>1352</v>
      </c>
      <c r="J1356">
        <v>4.2874285714285714</v>
      </c>
      <c r="K1356" s="10">
        <v>3.1142000000000003</v>
      </c>
      <c r="L1356" s="10">
        <v>5.4180000000000001</v>
      </c>
      <c r="M1356" s="10">
        <v>7.0640000000000001</v>
      </c>
      <c r="N1356" s="10">
        <v>5.20784</v>
      </c>
      <c r="O1356" s="10">
        <v>3.8409999999999997</v>
      </c>
      <c r="P1356" s="10">
        <v>6.2751999999999999</v>
      </c>
      <c r="Q1356" s="10">
        <v>8.6452000000000009</v>
      </c>
      <c r="R1356" s="10">
        <v>5.9180000000000001</v>
      </c>
      <c r="S1356" s="10">
        <v>4.9093999999999998</v>
      </c>
      <c r="T1356" s="10">
        <v>7.83</v>
      </c>
      <c r="U1356" s="10">
        <v>10.814</v>
      </c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spans="3:50" x14ac:dyDescent="0.2">
      <c r="C1357" s="18">
        <f t="shared" si="43"/>
        <v>1353</v>
      </c>
      <c r="D1357" t="e">
        <f t="shared" ca="1" si="42"/>
        <v>#NAME?</v>
      </c>
      <c r="I1357">
        <v>1353</v>
      </c>
      <c r="J1357">
        <v>4.2897142857142851</v>
      </c>
      <c r="K1357" s="10">
        <v>3.1151333333333335</v>
      </c>
      <c r="L1357" s="10">
        <v>5.4195000000000002</v>
      </c>
      <c r="M1357" s="10">
        <v>7.0659999999999998</v>
      </c>
      <c r="N1357" s="10">
        <v>5.2091599999999998</v>
      </c>
      <c r="O1357" s="10">
        <v>3.8421666666666665</v>
      </c>
      <c r="P1357" s="10">
        <v>6.27705</v>
      </c>
      <c r="Q1357" s="10">
        <v>8.6475500000000007</v>
      </c>
      <c r="R1357" s="10">
        <v>5.9195000000000002</v>
      </c>
      <c r="S1357" s="10">
        <v>4.9109333333333334</v>
      </c>
      <c r="T1357" s="10">
        <v>7.8324999999999996</v>
      </c>
      <c r="U1357" s="10">
        <v>10.816833333333333</v>
      </c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spans="3:50" x14ac:dyDescent="0.2">
      <c r="C1358" s="18">
        <f t="shared" si="43"/>
        <v>1354</v>
      </c>
      <c r="D1358" t="e">
        <f t="shared" ca="1" si="42"/>
        <v>#NAME?</v>
      </c>
      <c r="I1358">
        <v>1354</v>
      </c>
      <c r="J1358">
        <v>4.2919999999999998</v>
      </c>
      <c r="K1358" s="10">
        <v>3.1160666666666668</v>
      </c>
      <c r="L1358" s="10">
        <v>5.4210000000000003</v>
      </c>
      <c r="M1358" s="10">
        <v>7.0679999999999996</v>
      </c>
      <c r="N1358" s="10">
        <v>5.2104800000000004</v>
      </c>
      <c r="O1358" s="10">
        <v>3.8433333333333333</v>
      </c>
      <c r="P1358" s="10">
        <v>6.2789000000000001</v>
      </c>
      <c r="Q1358" s="10">
        <v>8.6499000000000006</v>
      </c>
      <c r="R1358" s="10">
        <v>5.9210000000000003</v>
      </c>
      <c r="S1358" s="10">
        <v>4.912466666666667</v>
      </c>
      <c r="T1358" s="10">
        <v>7.835</v>
      </c>
      <c r="U1358" s="10">
        <v>10.819666666666667</v>
      </c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spans="3:50" x14ac:dyDescent="0.2">
      <c r="C1359" s="18">
        <f t="shared" si="43"/>
        <v>1355</v>
      </c>
      <c r="D1359" t="e">
        <f t="shared" ca="1" si="42"/>
        <v>#NAME?</v>
      </c>
      <c r="I1359">
        <v>1355</v>
      </c>
      <c r="J1359">
        <v>4.2942857142857145</v>
      </c>
      <c r="K1359" s="10">
        <v>3.117</v>
      </c>
      <c r="L1359" s="10">
        <v>5.4225000000000003</v>
      </c>
      <c r="M1359" s="10">
        <v>7.07</v>
      </c>
      <c r="N1359" s="10">
        <v>5.2118000000000002</v>
      </c>
      <c r="O1359" s="10">
        <v>3.8445</v>
      </c>
      <c r="P1359" s="10">
        <v>6.2807500000000003</v>
      </c>
      <c r="Q1359" s="10">
        <v>8.6522500000000004</v>
      </c>
      <c r="R1359" s="10">
        <v>5.9225000000000003</v>
      </c>
      <c r="S1359" s="10">
        <v>4.9139999999999997</v>
      </c>
      <c r="T1359" s="10">
        <v>7.8375000000000004</v>
      </c>
      <c r="U1359" s="10">
        <v>10.8225</v>
      </c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spans="3:50" x14ac:dyDescent="0.2">
      <c r="C1360" s="18">
        <f t="shared" si="43"/>
        <v>1356</v>
      </c>
      <c r="D1360" t="e">
        <f t="shared" ca="1" si="42"/>
        <v>#NAME?</v>
      </c>
      <c r="I1360">
        <v>1356</v>
      </c>
      <c r="J1360">
        <v>4.2965714285714283</v>
      </c>
      <c r="K1360" s="10">
        <v>3.1179333333333332</v>
      </c>
      <c r="L1360" s="10">
        <v>5.4240000000000004</v>
      </c>
      <c r="M1360" s="10">
        <v>7.0720000000000001</v>
      </c>
      <c r="N1360" s="10">
        <v>5.21312</v>
      </c>
      <c r="O1360" s="10">
        <v>3.8456666666666668</v>
      </c>
      <c r="P1360" s="10">
        <v>6.2826000000000004</v>
      </c>
      <c r="Q1360" s="10">
        <v>8.6546000000000003</v>
      </c>
      <c r="R1360" s="10">
        <v>5.9240000000000004</v>
      </c>
      <c r="S1360" s="10">
        <v>4.9155333333333333</v>
      </c>
      <c r="T1360" s="10">
        <v>7.84</v>
      </c>
      <c r="U1360" s="10">
        <v>10.825333333333333</v>
      </c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spans="3:50" x14ac:dyDescent="0.2">
      <c r="C1361" s="18">
        <f t="shared" si="43"/>
        <v>1357</v>
      </c>
      <c r="D1361" t="e">
        <f t="shared" ca="1" si="42"/>
        <v>#NAME?</v>
      </c>
      <c r="I1361">
        <v>1357</v>
      </c>
      <c r="J1361">
        <v>4.2988571428571429</v>
      </c>
      <c r="K1361" s="10">
        <v>3.1188666666666669</v>
      </c>
      <c r="L1361" s="10">
        <v>5.4255000000000004</v>
      </c>
      <c r="M1361" s="10">
        <v>7.0739999999999998</v>
      </c>
      <c r="N1361" s="10">
        <v>5.2144400000000006</v>
      </c>
      <c r="O1361" s="10">
        <v>3.8468333333333331</v>
      </c>
      <c r="P1361" s="10">
        <v>6.2844499999999996</v>
      </c>
      <c r="Q1361" s="10">
        <v>8.6569500000000001</v>
      </c>
      <c r="R1361" s="10">
        <v>5.9255000000000004</v>
      </c>
      <c r="S1361" s="10">
        <v>4.9170666666666669</v>
      </c>
      <c r="T1361" s="10">
        <v>7.8425000000000002</v>
      </c>
      <c r="U1361" s="10">
        <v>10.828166666666666</v>
      </c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spans="3:50" x14ac:dyDescent="0.2">
      <c r="C1362" s="18">
        <f t="shared" si="43"/>
        <v>1358</v>
      </c>
      <c r="D1362" t="e">
        <f t="shared" ca="1" si="42"/>
        <v>#NAME?</v>
      </c>
      <c r="I1362">
        <v>1358</v>
      </c>
      <c r="J1362">
        <v>4.3011428571428567</v>
      </c>
      <c r="K1362" s="10">
        <v>3.1198000000000001</v>
      </c>
      <c r="L1362" s="10">
        <v>5.4270000000000005</v>
      </c>
      <c r="M1362" s="10">
        <v>7.0760000000000005</v>
      </c>
      <c r="N1362" s="10">
        <v>5.2157600000000004</v>
      </c>
      <c r="O1362" s="10">
        <v>3.8479999999999999</v>
      </c>
      <c r="P1362" s="10">
        <v>6.2862999999999998</v>
      </c>
      <c r="Q1362" s="10">
        <v>8.6593</v>
      </c>
      <c r="R1362" s="10">
        <v>5.9270000000000005</v>
      </c>
      <c r="S1362" s="10">
        <v>4.9185999999999996</v>
      </c>
      <c r="T1362" s="10">
        <v>7.8449999999999998</v>
      </c>
      <c r="U1362" s="10">
        <v>10.831</v>
      </c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spans="3:50" x14ac:dyDescent="0.2">
      <c r="C1363" s="18">
        <f t="shared" si="43"/>
        <v>1359</v>
      </c>
      <c r="D1363" t="e">
        <f t="shared" ca="1" si="42"/>
        <v>#NAME?</v>
      </c>
      <c r="I1363">
        <v>1359</v>
      </c>
      <c r="J1363">
        <v>4.3034285714285714</v>
      </c>
      <c r="K1363" s="10">
        <v>3.1207333333333334</v>
      </c>
      <c r="L1363" s="10">
        <v>5.4285000000000005</v>
      </c>
      <c r="M1363" s="10">
        <v>7.0780000000000003</v>
      </c>
      <c r="N1363" s="10">
        <v>5.2170800000000002</v>
      </c>
      <c r="O1363" s="10">
        <v>3.8491666666666666</v>
      </c>
      <c r="P1363" s="10">
        <v>6.2881499999999999</v>
      </c>
      <c r="Q1363" s="10">
        <v>8.6616499999999998</v>
      </c>
      <c r="R1363" s="10">
        <v>5.9285000000000005</v>
      </c>
      <c r="S1363" s="10">
        <v>4.9201333333333332</v>
      </c>
      <c r="T1363" s="10">
        <v>7.8475000000000001</v>
      </c>
      <c r="U1363" s="10">
        <v>10.833833333333333</v>
      </c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spans="3:50" x14ac:dyDescent="0.2">
      <c r="C1364" s="18">
        <f t="shared" si="43"/>
        <v>1360</v>
      </c>
      <c r="D1364" t="e">
        <f t="shared" ca="1" si="42"/>
        <v>#NAME?</v>
      </c>
      <c r="I1364">
        <v>1360</v>
      </c>
      <c r="J1364">
        <v>4.3057142857142852</v>
      </c>
      <c r="K1364" s="10">
        <v>3.1216666666666666</v>
      </c>
      <c r="L1364" s="10">
        <v>5.4300000000000006</v>
      </c>
      <c r="M1364" s="10">
        <v>7.08</v>
      </c>
      <c r="N1364" s="10">
        <v>5.2183999999999999</v>
      </c>
      <c r="O1364" s="10">
        <v>3.8503333333333334</v>
      </c>
      <c r="P1364" s="10">
        <v>6.29</v>
      </c>
      <c r="Q1364" s="10">
        <v>8.6639999999999997</v>
      </c>
      <c r="R1364" s="10">
        <v>5.9300000000000006</v>
      </c>
      <c r="S1364" s="10">
        <v>4.9216666666666669</v>
      </c>
      <c r="T1364" s="10">
        <v>7.85</v>
      </c>
      <c r="U1364" s="10">
        <v>10.836666666666666</v>
      </c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spans="3:50" x14ac:dyDescent="0.2">
      <c r="C1365" s="18">
        <f t="shared" si="43"/>
        <v>1361</v>
      </c>
      <c r="D1365" t="e">
        <f t="shared" ca="1" si="42"/>
        <v>#NAME?</v>
      </c>
      <c r="I1365">
        <v>1361</v>
      </c>
      <c r="J1365">
        <v>4.3079999999999998</v>
      </c>
      <c r="K1365" s="10">
        <v>3.1226000000000003</v>
      </c>
      <c r="L1365" s="10">
        <v>5.4315000000000007</v>
      </c>
      <c r="M1365" s="10">
        <v>7.0819999999999999</v>
      </c>
      <c r="N1365" s="10">
        <v>5.2197200000000006</v>
      </c>
      <c r="O1365" s="10">
        <v>3.8514999999999997</v>
      </c>
      <c r="P1365" s="10">
        <v>6.2918500000000002</v>
      </c>
      <c r="Q1365" s="10">
        <v>8.6663499999999996</v>
      </c>
      <c r="R1365" s="10">
        <v>5.9315000000000007</v>
      </c>
      <c r="S1365" s="10">
        <v>4.9231999999999996</v>
      </c>
      <c r="T1365" s="10">
        <v>7.8525</v>
      </c>
      <c r="U1365" s="10">
        <v>10.839499999999999</v>
      </c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spans="3:50" x14ac:dyDescent="0.2">
      <c r="C1366" s="18">
        <f t="shared" si="43"/>
        <v>1362</v>
      </c>
      <c r="D1366" t="e">
        <f t="shared" ca="1" si="42"/>
        <v>#NAME?</v>
      </c>
      <c r="I1366">
        <v>1362</v>
      </c>
      <c r="J1366">
        <v>4.3102857142857145</v>
      </c>
      <c r="K1366" s="10">
        <v>3.1235333333333335</v>
      </c>
      <c r="L1366" s="10">
        <v>5.4330000000000007</v>
      </c>
      <c r="M1366" s="10">
        <v>7.0839999999999996</v>
      </c>
      <c r="N1366" s="10">
        <v>5.2210400000000003</v>
      </c>
      <c r="O1366" s="10">
        <v>3.8526666666666665</v>
      </c>
      <c r="P1366" s="10">
        <v>6.2937000000000003</v>
      </c>
      <c r="Q1366" s="10">
        <v>8.6686999999999994</v>
      </c>
      <c r="R1366" s="10">
        <v>5.9330000000000007</v>
      </c>
      <c r="S1366" s="10">
        <v>4.9247333333333332</v>
      </c>
      <c r="T1366" s="10">
        <v>7.8549999999999995</v>
      </c>
      <c r="U1366" s="10">
        <v>10.842333333333332</v>
      </c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spans="3:50" x14ac:dyDescent="0.2">
      <c r="C1367" s="18">
        <f t="shared" si="43"/>
        <v>1363</v>
      </c>
      <c r="D1367" t="e">
        <f t="shared" ca="1" si="42"/>
        <v>#NAME?</v>
      </c>
      <c r="I1367">
        <v>1363</v>
      </c>
      <c r="J1367">
        <v>4.3125714285714283</v>
      </c>
      <c r="K1367" s="10">
        <v>3.1244666666666667</v>
      </c>
      <c r="L1367" s="10">
        <v>5.4344999999999999</v>
      </c>
      <c r="M1367" s="10">
        <v>7.0860000000000003</v>
      </c>
      <c r="N1367" s="10">
        <v>5.2223600000000001</v>
      </c>
      <c r="O1367" s="10">
        <v>3.8538333333333332</v>
      </c>
      <c r="P1367" s="10">
        <v>6.2955500000000004</v>
      </c>
      <c r="Q1367" s="10">
        <v>8.671050000000001</v>
      </c>
      <c r="R1367" s="10">
        <v>5.9344999999999999</v>
      </c>
      <c r="S1367" s="10">
        <v>4.9262666666666668</v>
      </c>
      <c r="T1367" s="10">
        <v>7.8574999999999999</v>
      </c>
      <c r="U1367" s="10">
        <v>10.845166666666666</v>
      </c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spans="3:50" x14ac:dyDescent="0.2">
      <c r="C1368" s="18">
        <f t="shared" si="43"/>
        <v>1364</v>
      </c>
      <c r="D1368" t="e">
        <f t="shared" ca="1" si="42"/>
        <v>#NAME?</v>
      </c>
      <c r="I1368">
        <v>1364</v>
      </c>
      <c r="J1368">
        <v>4.3148571428571429</v>
      </c>
      <c r="K1368" s="10">
        <v>3.1254</v>
      </c>
      <c r="L1368" s="10">
        <v>5.4359999999999999</v>
      </c>
      <c r="M1368" s="10">
        <v>7.0880000000000001</v>
      </c>
      <c r="N1368" s="10">
        <v>5.2236799999999999</v>
      </c>
      <c r="O1368" s="10">
        <v>3.855</v>
      </c>
      <c r="P1368" s="10">
        <v>6.2973999999999997</v>
      </c>
      <c r="Q1368" s="10">
        <v>8.6734000000000009</v>
      </c>
      <c r="R1368" s="10">
        <v>5.9359999999999999</v>
      </c>
      <c r="S1368" s="10">
        <v>4.9277999999999995</v>
      </c>
      <c r="T1368" s="10">
        <v>7.86</v>
      </c>
      <c r="U1368" s="10">
        <v>10.847999999999999</v>
      </c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spans="3:50" x14ac:dyDescent="0.2">
      <c r="C1369" s="18">
        <f t="shared" si="43"/>
        <v>1365</v>
      </c>
      <c r="D1369" t="e">
        <f t="shared" ca="1" si="42"/>
        <v>#NAME?</v>
      </c>
      <c r="I1369">
        <v>1365</v>
      </c>
      <c r="J1369">
        <v>4.3171428571428567</v>
      </c>
      <c r="K1369" s="10">
        <v>3.1263333333333332</v>
      </c>
      <c r="L1369" s="10">
        <v>5.4375</v>
      </c>
      <c r="M1369" s="10">
        <v>7.09</v>
      </c>
      <c r="N1369" s="10">
        <v>5.2250000000000005</v>
      </c>
      <c r="O1369" s="10">
        <v>3.8561666666666667</v>
      </c>
      <c r="P1369" s="10">
        <v>6.2992499999999998</v>
      </c>
      <c r="Q1369" s="10">
        <v>8.6757500000000007</v>
      </c>
      <c r="R1369" s="10">
        <v>5.9375</v>
      </c>
      <c r="S1369" s="10">
        <v>4.9293333333333331</v>
      </c>
      <c r="T1369" s="10">
        <v>7.8624999999999998</v>
      </c>
      <c r="U1369" s="10">
        <v>10.850833333333332</v>
      </c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spans="3:50" x14ac:dyDescent="0.2">
      <c r="C1370" s="18">
        <f t="shared" si="43"/>
        <v>1366</v>
      </c>
      <c r="D1370" t="e">
        <f t="shared" ca="1" si="42"/>
        <v>#NAME?</v>
      </c>
      <c r="I1370">
        <v>1366</v>
      </c>
      <c r="J1370">
        <v>4.3194285714285714</v>
      </c>
      <c r="K1370" s="10">
        <v>3.1272666666666669</v>
      </c>
      <c r="L1370" s="10">
        <v>5.4390000000000001</v>
      </c>
      <c r="M1370" s="10">
        <v>7.0920000000000005</v>
      </c>
      <c r="N1370" s="10">
        <v>5.2263200000000003</v>
      </c>
      <c r="O1370" s="10">
        <v>3.8573333333333331</v>
      </c>
      <c r="P1370" s="10">
        <v>6.3010999999999999</v>
      </c>
      <c r="Q1370" s="10">
        <v>8.6781000000000006</v>
      </c>
      <c r="R1370" s="10">
        <v>5.9390000000000001</v>
      </c>
      <c r="S1370" s="10">
        <v>4.9308666666666667</v>
      </c>
      <c r="T1370" s="10">
        <v>7.8650000000000002</v>
      </c>
      <c r="U1370" s="10">
        <v>10.853666666666665</v>
      </c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spans="3:50" x14ac:dyDescent="0.2">
      <c r="C1371" s="18">
        <f t="shared" si="43"/>
        <v>1367</v>
      </c>
      <c r="D1371" t="e">
        <f t="shared" ca="1" si="42"/>
        <v>#NAME?</v>
      </c>
      <c r="I1371">
        <v>1367</v>
      </c>
      <c r="J1371">
        <v>4.3217142857142852</v>
      </c>
      <c r="K1371" s="10">
        <v>3.1282000000000001</v>
      </c>
      <c r="L1371" s="10">
        <v>5.4405000000000001</v>
      </c>
      <c r="M1371" s="10">
        <v>7.0940000000000003</v>
      </c>
      <c r="N1371" s="10">
        <v>5.2276400000000001</v>
      </c>
      <c r="O1371" s="10">
        <v>3.8584999999999998</v>
      </c>
      <c r="P1371" s="10">
        <v>6.3029500000000001</v>
      </c>
      <c r="Q1371" s="10">
        <v>8.6804500000000004</v>
      </c>
      <c r="R1371" s="10">
        <v>5.9405000000000001</v>
      </c>
      <c r="S1371" s="10">
        <v>4.9323999999999995</v>
      </c>
      <c r="T1371" s="10">
        <v>7.8674999999999997</v>
      </c>
      <c r="U1371" s="10">
        <v>10.856499999999999</v>
      </c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spans="3:50" x14ac:dyDescent="0.2">
      <c r="C1372" s="18">
        <f t="shared" si="43"/>
        <v>1368</v>
      </c>
      <c r="D1372" t="e">
        <f t="shared" ca="1" si="42"/>
        <v>#NAME?</v>
      </c>
      <c r="I1372">
        <v>1368</v>
      </c>
      <c r="J1372">
        <v>4.3239999999999998</v>
      </c>
      <c r="K1372" s="10">
        <v>3.1291333333333333</v>
      </c>
      <c r="L1372" s="10">
        <v>5.4420000000000002</v>
      </c>
      <c r="M1372" s="10">
        <v>7.0960000000000001</v>
      </c>
      <c r="N1372" s="10">
        <v>5.2289599999999998</v>
      </c>
      <c r="O1372" s="10">
        <v>3.8596666666666666</v>
      </c>
      <c r="P1372" s="10">
        <v>6.3048000000000002</v>
      </c>
      <c r="Q1372" s="10">
        <v>8.6828000000000003</v>
      </c>
      <c r="R1372" s="10">
        <v>5.9420000000000002</v>
      </c>
      <c r="S1372" s="10">
        <v>4.9339333333333331</v>
      </c>
      <c r="T1372" s="10">
        <v>7.87</v>
      </c>
      <c r="U1372" s="10">
        <v>10.859333333333332</v>
      </c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spans="3:50" x14ac:dyDescent="0.2">
      <c r="C1373" s="18">
        <f t="shared" si="43"/>
        <v>1369</v>
      </c>
      <c r="D1373" t="e">
        <f t="shared" ca="1" si="42"/>
        <v>#NAME?</v>
      </c>
      <c r="I1373">
        <v>1369</v>
      </c>
      <c r="J1373">
        <v>4.3262857142857145</v>
      </c>
      <c r="K1373" s="10">
        <v>3.1300666666666666</v>
      </c>
      <c r="L1373" s="10">
        <v>5.4435000000000002</v>
      </c>
      <c r="M1373" s="10">
        <v>7.0979999999999999</v>
      </c>
      <c r="N1373" s="10">
        <v>5.2302800000000005</v>
      </c>
      <c r="O1373" s="10">
        <v>3.8608333333333333</v>
      </c>
      <c r="P1373" s="10">
        <v>6.3066500000000003</v>
      </c>
      <c r="Q1373" s="10">
        <v>8.6851500000000001</v>
      </c>
      <c r="R1373" s="10">
        <v>5.9435000000000002</v>
      </c>
      <c r="S1373" s="10">
        <v>4.9354666666666667</v>
      </c>
      <c r="T1373" s="10">
        <v>7.8724999999999996</v>
      </c>
      <c r="U1373" s="10">
        <v>10.862166666666665</v>
      </c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spans="3:50" x14ac:dyDescent="0.2">
      <c r="C1374" s="18">
        <f t="shared" si="43"/>
        <v>1370</v>
      </c>
      <c r="D1374" t="e">
        <f t="shared" ca="1" si="42"/>
        <v>#NAME?</v>
      </c>
      <c r="I1374">
        <v>1370</v>
      </c>
      <c r="J1374">
        <v>4.3285714285714283</v>
      </c>
      <c r="K1374" s="10">
        <v>3.1310000000000002</v>
      </c>
      <c r="L1374" s="10">
        <v>5.4450000000000003</v>
      </c>
      <c r="M1374" s="10">
        <v>7.1</v>
      </c>
      <c r="N1374" s="10">
        <v>5.2316000000000003</v>
      </c>
      <c r="O1374" s="10">
        <v>3.8620000000000001</v>
      </c>
      <c r="P1374" s="10">
        <v>6.3085000000000004</v>
      </c>
      <c r="Q1374" s="10">
        <v>8.6875</v>
      </c>
      <c r="R1374" s="10">
        <v>5.9450000000000003</v>
      </c>
      <c r="S1374" s="10">
        <v>4.9369999999999994</v>
      </c>
      <c r="T1374" s="10">
        <v>7.875</v>
      </c>
      <c r="U1374" s="10">
        <v>10.864999999999998</v>
      </c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spans="3:50" x14ac:dyDescent="0.2">
      <c r="C1375" s="18">
        <f t="shared" si="43"/>
        <v>1371</v>
      </c>
      <c r="D1375" t="e">
        <f t="shared" ca="1" si="42"/>
        <v>#NAME?</v>
      </c>
      <c r="I1375">
        <v>1371</v>
      </c>
      <c r="J1375">
        <v>4.330857142857143</v>
      </c>
      <c r="K1375" s="10">
        <v>3.1319333333333335</v>
      </c>
      <c r="L1375" s="10">
        <v>5.4465000000000003</v>
      </c>
      <c r="M1375" s="10">
        <v>7.1020000000000003</v>
      </c>
      <c r="N1375" s="10">
        <v>5.23292</v>
      </c>
      <c r="O1375" s="10">
        <v>3.8631666666666664</v>
      </c>
      <c r="P1375" s="10">
        <v>6.3103499999999997</v>
      </c>
      <c r="Q1375" s="10">
        <v>8.6898499999999999</v>
      </c>
      <c r="R1375" s="10">
        <v>5.9465000000000003</v>
      </c>
      <c r="S1375" s="10">
        <v>4.938533333333333</v>
      </c>
      <c r="T1375" s="10">
        <v>7.8775000000000004</v>
      </c>
      <c r="U1375" s="10">
        <v>10.867833333333333</v>
      </c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spans="3:50" x14ac:dyDescent="0.2">
      <c r="C1376" s="18">
        <f t="shared" si="43"/>
        <v>1372</v>
      </c>
      <c r="D1376" t="e">
        <f t="shared" ca="1" si="42"/>
        <v>#NAME?</v>
      </c>
      <c r="I1376">
        <v>1372</v>
      </c>
      <c r="J1376">
        <v>4.3331428571428567</v>
      </c>
      <c r="K1376" s="10">
        <v>3.1328666666666667</v>
      </c>
      <c r="L1376" s="10">
        <v>5.4480000000000004</v>
      </c>
      <c r="M1376" s="10">
        <v>7.1040000000000001</v>
      </c>
      <c r="N1376" s="10">
        <v>5.2342400000000007</v>
      </c>
      <c r="O1376" s="10">
        <v>3.8643333333333332</v>
      </c>
      <c r="P1376" s="10">
        <v>6.3121999999999998</v>
      </c>
      <c r="Q1376" s="10">
        <v>8.6921999999999997</v>
      </c>
      <c r="R1376" s="10">
        <v>5.9480000000000004</v>
      </c>
      <c r="S1376" s="10">
        <v>4.9400666666666666</v>
      </c>
      <c r="T1376" s="10">
        <v>7.88</v>
      </c>
      <c r="U1376" s="10">
        <v>10.870666666666667</v>
      </c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spans="3:50" x14ac:dyDescent="0.2">
      <c r="C1377" s="18">
        <f t="shared" si="43"/>
        <v>1373</v>
      </c>
      <c r="D1377" t="e">
        <f t="shared" ca="1" si="42"/>
        <v>#NAME?</v>
      </c>
      <c r="I1377">
        <v>1373</v>
      </c>
      <c r="J1377">
        <v>4.3354285714285714</v>
      </c>
      <c r="K1377" s="10">
        <v>3.1337999999999999</v>
      </c>
      <c r="L1377" s="10">
        <v>5.4495000000000005</v>
      </c>
      <c r="M1377" s="10">
        <v>7.1059999999999999</v>
      </c>
      <c r="N1377" s="10">
        <v>5.2355600000000004</v>
      </c>
      <c r="O1377" s="10">
        <v>3.8654999999999999</v>
      </c>
      <c r="P1377" s="10">
        <v>6.3140499999999999</v>
      </c>
      <c r="Q1377" s="10">
        <v>8.6945499999999996</v>
      </c>
      <c r="R1377" s="10">
        <v>5.9495000000000005</v>
      </c>
      <c r="S1377" s="10">
        <v>4.9416000000000002</v>
      </c>
      <c r="T1377" s="10">
        <v>7.8825000000000003</v>
      </c>
      <c r="U1377" s="10">
        <v>10.8735</v>
      </c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spans="3:50" x14ac:dyDescent="0.2">
      <c r="C1378" s="18">
        <f t="shared" si="43"/>
        <v>1374</v>
      </c>
      <c r="D1378" t="e">
        <f t="shared" ca="1" si="42"/>
        <v>#NAME?</v>
      </c>
      <c r="I1378">
        <v>1374</v>
      </c>
      <c r="J1378">
        <v>4.3377142857142852</v>
      </c>
      <c r="K1378" s="10">
        <v>3.1347333333333331</v>
      </c>
      <c r="L1378" s="10">
        <v>5.4510000000000005</v>
      </c>
      <c r="M1378" s="10">
        <v>7.1080000000000005</v>
      </c>
      <c r="N1378" s="10">
        <v>5.2368800000000002</v>
      </c>
      <c r="O1378" s="10">
        <v>3.8666666666666667</v>
      </c>
      <c r="P1378" s="10">
        <v>6.3159000000000001</v>
      </c>
      <c r="Q1378" s="10">
        <v>8.6968999999999994</v>
      </c>
      <c r="R1378" s="10">
        <v>5.9510000000000005</v>
      </c>
      <c r="S1378" s="10">
        <v>4.9431333333333329</v>
      </c>
      <c r="T1378" s="10">
        <v>7.8849999999999998</v>
      </c>
      <c r="U1378" s="10">
        <v>10.876333333333333</v>
      </c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spans="3:50" x14ac:dyDescent="0.2">
      <c r="C1379" s="18">
        <f t="shared" si="43"/>
        <v>1375</v>
      </c>
      <c r="D1379" t="e">
        <f t="shared" ca="1" si="42"/>
        <v>#NAME?</v>
      </c>
      <c r="I1379">
        <v>1375</v>
      </c>
      <c r="J1379">
        <v>4.34</v>
      </c>
      <c r="K1379" s="10">
        <v>3.1356666666666668</v>
      </c>
      <c r="L1379" s="10">
        <v>5.4525000000000006</v>
      </c>
      <c r="M1379" s="10">
        <v>7.11</v>
      </c>
      <c r="N1379" s="10">
        <v>5.2382</v>
      </c>
      <c r="O1379" s="10">
        <v>3.867833333333333</v>
      </c>
      <c r="P1379" s="10">
        <v>6.3177500000000002</v>
      </c>
      <c r="Q1379" s="10">
        <v>8.6992499999999993</v>
      </c>
      <c r="R1379" s="10">
        <v>5.9525000000000006</v>
      </c>
      <c r="S1379" s="10">
        <v>4.9446666666666665</v>
      </c>
      <c r="T1379" s="10">
        <v>7.8875000000000002</v>
      </c>
      <c r="U1379" s="10">
        <v>10.879166666666666</v>
      </c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spans="3:50" x14ac:dyDescent="0.2">
      <c r="C1380" s="18">
        <f t="shared" si="43"/>
        <v>1376</v>
      </c>
      <c r="D1380" t="e">
        <f t="shared" ca="1" si="42"/>
        <v>#NAME?</v>
      </c>
      <c r="I1380">
        <v>1376</v>
      </c>
      <c r="J1380">
        <v>4.3403636363636364</v>
      </c>
      <c r="K1380" s="10">
        <v>3.1366000000000001</v>
      </c>
      <c r="L1380" s="10">
        <v>5.4540000000000006</v>
      </c>
      <c r="M1380" s="10">
        <v>7.1120000000000001</v>
      </c>
      <c r="N1380" s="10">
        <v>5.2395200000000006</v>
      </c>
      <c r="O1380" s="10">
        <v>3.8689999999999998</v>
      </c>
      <c r="P1380" s="10">
        <v>6.3196000000000003</v>
      </c>
      <c r="Q1380" s="10">
        <v>8.7015999999999991</v>
      </c>
      <c r="R1380" s="10">
        <v>5.9540000000000006</v>
      </c>
      <c r="S1380" s="10">
        <v>4.9462000000000002</v>
      </c>
      <c r="T1380" s="10">
        <v>7.89</v>
      </c>
      <c r="U1380" s="10">
        <v>10.882</v>
      </c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spans="3:50" x14ac:dyDescent="0.2">
      <c r="C1381" s="18">
        <f t="shared" si="43"/>
        <v>1377</v>
      </c>
      <c r="D1381" t="e">
        <f t="shared" ca="1" si="42"/>
        <v>#NAME?</v>
      </c>
      <c r="I1381">
        <v>1377</v>
      </c>
      <c r="J1381">
        <v>4.340727272727273</v>
      </c>
      <c r="K1381" s="10">
        <v>3.1375333333333333</v>
      </c>
      <c r="L1381" s="10">
        <v>5.4555000000000007</v>
      </c>
      <c r="M1381" s="10">
        <v>7.1139999999999999</v>
      </c>
      <c r="N1381" s="10">
        <v>5.2408400000000004</v>
      </c>
      <c r="O1381" s="10">
        <v>3.8701666666666665</v>
      </c>
      <c r="P1381" s="10">
        <v>6.3214499999999996</v>
      </c>
      <c r="Q1381" s="10">
        <v>8.703949999999999</v>
      </c>
      <c r="R1381" s="10">
        <v>5.9555000000000007</v>
      </c>
      <c r="S1381" s="10">
        <v>4.9477333333333329</v>
      </c>
      <c r="T1381" s="10">
        <v>7.8925000000000001</v>
      </c>
      <c r="U1381" s="10">
        <v>10.884833333333333</v>
      </c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spans="3:50" x14ac:dyDescent="0.2">
      <c r="C1382" s="18">
        <f t="shared" si="43"/>
        <v>1378</v>
      </c>
      <c r="D1382" t="e">
        <f t="shared" ca="1" si="42"/>
        <v>#NAME?</v>
      </c>
      <c r="I1382">
        <v>1378</v>
      </c>
      <c r="J1382">
        <v>4.3410909090909087</v>
      </c>
      <c r="K1382" s="10">
        <v>3.1384666666666665</v>
      </c>
      <c r="L1382" s="10">
        <v>5.4569999999999999</v>
      </c>
      <c r="M1382" s="10">
        <v>7.1159999999999997</v>
      </c>
      <c r="N1382" s="10">
        <v>5.2421600000000002</v>
      </c>
      <c r="O1382" s="10">
        <v>3.8713333333333333</v>
      </c>
      <c r="P1382" s="10">
        <v>6.3232999999999997</v>
      </c>
      <c r="Q1382" s="10">
        <v>8.7063000000000006</v>
      </c>
      <c r="R1382" s="10">
        <v>5.9569999999999999</v>
      </c>
      <c r="S1382" s="10">
        <v>4.9492666666666665</v>
      </c>
      <c r="T1382" s="10">
        <v>7.8950000000000005</v>
      </c>
      <c r="U1382" s="10">
        <v>10.887666666666666</v>
      </c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spans="3:50" x14ac:dyDescent="0.2">
      <c r="C1383" s="18">
        <f t="shared" si="43"/>
        <v>1379</v>
      </c>
      <c r="D1383" t="e">
        <f t="shared" ca="1" si="42"/>
        <v>#NAME?</v>
      </c>
      <c r="I1383">
        <v>1379</v>
      </c>
      <c r="J1383">
        <v>4.3414545454545452</v>
      </c>
      <c r="K1383" s="10">
        <v>3.1393999999999997</v>
      </c>
      <c r="L1383" s="10">
        <v>5.4584999999999999</v>
      </c>
      <c r="M1383" s="10">
        <v>7.1180000000000003</v>
      </c>
      <c r="N1383" s="10">
        <v>5.2434799999999999</v>
      </c>
      <c r="O1383" s="10">
        <v>3.8725000000000001</v>
      </c>
      <c r="P1383" s="10">
        <v>6.3251499999999998</v>
      </c>
      <c r="Q1383" s="10">
        <v>8.7086500000000004</v>
      </c>
      <c r="R1383" s="10">
        <v>5.9584999999999999</v>
      </c>
      <c r="S1383" s="10">
        <v>4.9508000000000001</v>
      </c>
      <c r="T1383" s="10">
        <v>7.8975</v>
      </c>
      <c r="U1383" s="10">
        <v>10.890499999999999</v>
      </c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spans="3:50" x14ac:dyDescent="0.2">
      <c r="C1384" s="18">
        <f t="shared" si="43"/>
        <v>1380</v>
      </c>
      <c r="D1384" t="e">
        <f t="shared" ca="1" si="42"/>
        <v>#NAME?</v>
      </c>
      <c r="I1384">
        <v>1380</v>
      </c>
      <c r="J1384">
        <v>4.3418181818181818</v>
      </c>
      <c r="K1384" s="10">
        <v>3.1403333333333334</v>
      </c>
      <c r="L1384" s="10">
        <v>5.46</v>
      </c>
      <c r="M1384" s="10">
        <v>7.12</v>
      </c>
      <c r="N1384" s="10">
        <v>5.2448000000000006</v>
      </c>
      <c r="O1384" s="10">
        <v>3.8736666666666664</v>
      </c>
      <c r="P1384" s="10">
        <v>6.327</v>
      </c>
      <c r="Q1384" s="10">
        <v>8.7110000000000003</v>
      </c>
      <c r="R1384" s="10">
        <v>5.96</v>
      </c>
      <c r="S1384" s="10">
        <v>4.9523333333333328</v>
      </c>
      <c r="T1384" s="10">
        <v>7.9</v>
      </c>
      <c r="U1384" s="10">
        <v>10.893333333333333</v>
      </c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spans="3:50" x14ac:dyDescent="0.2">
      <c r="C1385" s="18">
        <f t="shared" si="43"/>
        <v>1381</v>
      </c>
      <c r="D1385" t="e">
        <f t="shared" ca="1" si="42"/>
        <v>#NAME?</v>
      </c>
      <c r="I1385">
        <v>1381</v>
      </c>
      <c r="J1385">
        <v>4.3421818181818184</v>
      </c>
      <c r="K1385" s="10">
        <v>3.1412666666666667</v>
      </c>
      <c r="L1385" s="10">
        <v>5.4615</v>
      </c>
      <c r="M1385" s="10">
        <v>7.1219999999999999</v>
      </c>
      <c r="N1385" s="10">
        <v>5.2461200000000003</v>
      </c>
      <c r="O1385" s="10">
        <v>3.8748333333333331</v>
      </c>
      <c r="P1385" s="10">
        <v>6.3288500000000001</v>
      </c>
      <c r="Q1385" s="10">
        <v>8.7133500000000002</v>
      </c>
      <c r="R1385" s="10">
        <v>5.9615</v>
      </c>
      <c r="S1385" s="10">
        <v>4.9538666666666664</v>
      </c>
      <c r="T1385" s="10">
        <v>7.9024999999999999</v>
      </c>
      <c r="U1385" s="10">
        <v>10.896166666666666</v>
      </c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spans="3:50" x14ac:dyDescent="0.2">
      <c r="C1386" s="18">
        <f t="shared" si="43"/>
        <v>1382</v>
      </c>
      <c r="D1386" t="e">
        <f t="shared" ca="1" si="42"/>
        <v>#NAME?</v>
      </c>
      <c r="I1386">
        <v>1382</v>
      </c>
      <c r="J1386">
        <v>4.342545454545454</v>
      </c>
      <c r="K1386" s="10">
        <v>3.1421999999999999</v>
      </c>
      <c r="L1386" s="10">
        <v>5.4630000000000001</v>
      </c>
      <c r="M1386" s="10">
        <v>7.1240000000000006</v>
      </c>
      <c r="N1386" s="10">
        <v>5.2474400000000001</v>
      </c>
      <c r="O1386" s="10">
        <v>3.8759999999999999</v>
      </c>
      <c r="P1386" s="10">
        <v>6.3307000000000002</v>
      </c>
      <c r="Q1386" s="10">
        <v>8.7157</v>
      </c>
      <c r="R1386" s="10">
        <v>5.9630000000000001</v>
      </c>
      <c r="S1386" s="10">
        <v>4.9554</v>
      </c>
      <c r="T1386" s="10">
        <v>7.9050000000000002</v>
      </c>
      <c r="U1386" s="10">
        <v>10.898999999999999</v>
      </c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spans="3:50" x14ac:dyDescent="0.2">
      <c r="C1387" s="18">
        <f t="shared" si="43"/>
        <v>1383</v>
      </c>
      <c r="D1387" t="e">
        <f t="shared" ca="1" si="42"/>
        <v>#NAME?</v>
      </c>
      <c r="I1387">
        <v>1383</v>
      </c>
      <c r="J1387">
        <v>4.3429090909090906</v>
      </c>
      <c r="K1387" s="10">
        <v>3.1431333333333331</v>
      </c>
      <c r="L1387" s="10">
        <v>5.4645000000000001</v>
      </c>
      <c r="M1387" s="10">
        <v>7.1260000000000003</v>
      </c>
      <c r="N1387" s="10">
        <v>5.2487599999999999</v>
      </c>
      <c r="O1387" s="10">
        <v>3.8771666666666667</v>
      </c>
      <c r="P1387" s="10">
        <v>6.3325500000000003</v>
      </c>
      <c r="Q1387" s="10">
        <v>8.7180499999999999</v>
      </c>
      <c r="R1387" s="10">
        <v>5.9645000000000001</v>
      </c>
      <c r="S1387" s="10">
        <v>4.9569333333333327</v>
      </c>
      <c r="T1387" s="10">
        <v>7.9074999999999998</v>
      </c>
      <c r="U1387" s="10">
        <v>10.901833333333332</v>
      </c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spans="3:50" x14ac:dyDescent="0.2">
      <c r="C1388" s="18">
        <f t="shared" si="43"/>
        <v>1384</v>
      </c>
      <c r="D1388" t="e">
        <f t="shared" ca="1" si="42"/>
        <v>#NAME?</v>
      </c>
      <c r="I1388">
        <v>1384</v>
      </c>
      <c r="J1388">
        <v>4.3432727272727272</v>
      </c>
      <c r="K1388" s="10">
        <v>3.1440666666666668</v>
      </c>
      <c r="L1388" s="10">
        <v>5.4660000000000002</v>
      </c>
      <c r="M1388" s="10">
        <v>7.1280000000000001</v>
      </c>
      <c r="N1388" s="10">
        <v>5.2500800000000005</v>
      </c>
      <c r="O1388" s="10">
        <v>3.878333333333333</v>
      </c>
      <c r="P1388" s="10">
        <v>6.3343999999999996</v>
      </c>
      <c r="Q1388" s="10">
        <v>8.7203999999999997</v>
      </c>
      <c r="R1388" s="10">
        <v>5.9660000000000002</v>
      </c>
      <c r="S1388" s="10">
        <v>4.9584666666666664</v>
      </c>
      <c r="T1388" s="10">
        <v>7.91</v>
      </c>
      <c r="U1388" s="10">
        <v>10.904666666666666</v>
      </c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spans="3:50" x14ac:dyDescent="0.2">
      <c r="C1389" s="18">
        <f t="shared" si="43"/>
        <v>1385</v>
      </c>
      <c r="D1389" t="e">
        <f t="shared" ca="1" si="42"/>
        <v>#NAME?</v>
      </c>
      <c r="I1389">
        <v>1385</v>
      </c>
      <c r="J1389">
        <v>4.3436363636363637</v>
      </c>
      <c r="K1389" s="10">
        <v>3.145</v>
      </c>
      <c r="L1389" s="10">
        <v>5.4675000000000002</v>
      </c>
      <c r="M1389" s="10">
        <v>7.13</v>
      </c>
      <c r="N1389" s="10">
        <v>5.2514000000000003</v>
      </c>
      <c r="O1389" s="10">
        <v>3.8794999999999997</v>
      </c>
      <c r="P1389" s="10">
        <v>6.3362499999999997</v>
      </c>
      <c r="Q1389" s="10">
        <v>8.7227499999999996</v>
      </c>
      <c r="R1389" s="10">
        <v>5.9675000000000002</v>
      </c>
      <c r="S1389" s="10">
        <v>4.96</v>
      </c>
      <c r="T1389" s="10">
        <v>7.9124999999999996</v>
      </c>
      <c r="U1389" s="10">
        <v>10.907499999999999</v>
      </c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spans="3:50" x14ac:dyDescent="0.2">
      <c r="C1390" s="18">
        <f t="shared" si="43"/>
        <v>1386</v>
      </c>
      <c r="D1390" t="e">
        <f t="shared" ca="1" si="42"/>
        <v>#NAME?</v>
      </c>
      <c r="I1390">
        <v>1386</v>
      </c>
      <c r="J1390">
        <v>4.3440000000000003</v>
      </c>
      <c r="K1390" s="10">
        <v>3.1459333333333332</v>
      </c>
      <c r="L1390" s="10">
        <v>5.4690000000000003</v>
      </c>
      <c r="M1390" s="10">
        <v>7.1319999999999997</v>
      </c>
      <c r="N1390" s="10">
        <v>5.2527200000000001</v>
      </c>
      <c r="O1390" s="10">
        <v>3.8806666666666665</v>
      </c>
      <c r="P1390" s="10">
        <v>6.3380999999999998</v>
      </c>
      <c r="Q1390" s="10">
        <v>8.7250999999999994</v>
      </c>
      <c r="R1390" s="10">
        <v>5.9690000000000003</v>
      </c>
      <c r="S1390" s="10">
        <v>4.9615333333333327</v>
      </c>
      <c r="T1390" s="10">
        <v>7.915</v>
      </c>
      <c r="U1390" s="10">
        <v>10.910333333333332</v>
      </c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spans="3:50" x14ac:dyDescent="0.2">
      <c r="C1391" s="18">
        <f t="shared" si="43"/>
        <v>1387</v>
      </c>
      <c r="D1391" t="e">
        <f t="shared" ca="1" si="42"/>
        <v>#NAME?</v>
      </c>
      <c r="I1391">
        <v>1387</v>
      </c>
      <c r="J1391">
        <v>4.344363636363636</v>
      </c>
      <c r="K1391" s="10">
        <v>3.1468666666666665</v>
      </c>
      <c r="L1391" s="10">
        <v>5.4705000000000004</v>
      </c>
      <c r="M1391" s="10">
        <v>7.1340000000000003</v>
      </c>
      <c r="N1391" s="10">
        <v>5.2540400000000007</v>
      </c>
      <c r="O1391" s="10">
        <v>3.8818333333333332</v>
      </c>
      <c r="P1391" s="10">
        <v>6.33995</v>
      </c>
      <c r="Q1391" s="10">
        <v>8.7274499999999993</v>
      </c>
      <c r="R1391" s="10">
        <v>5.9705000000000004</v>
      </c>
      <c r="S1391" s="10">
        <v>4.9630666666666663</v>
      </c>
      <c r="T1391" s="10">
        <v>7.9175000000000004</v>
      </c>
      <c r="U1391" s="10">
        <v>10.913166666666665</v>
      </c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spans="3:50" x14ac:dyDescent="0.2">
      <c r="C1392" s="18">
        <f t="shared" si="43"/>
        <v>1388</v>
      </c>
      <c r="D1392" t="e">
        <f t="shared" ca="1" si="42"/>
        <v>#NAME?</v>
      </c>
      <c r="I1392">
        <v>1388</v>
      </c>
      <c r="J1392">
        <v>4.3447272727272725</v>
      </c>
      <c r="K1392" s="10">
        <v>3.1477999999999997</v>
      </c>
      <c r="L1392" s="10">
        <v>5.4720000000000004</v>
      </c>
      <c r="M1392" s="10">
        <v>7.1360000000000001</v>
      </c>
      <c r="N1392" s="10">
        <v>5.2553600000000005</v>
      </c>
      <c r="O1392" s="10">
        <v>3.883</v>
      </c>
      <c r="P1392" s="10">
        <v>6.3418000000000001</v>
      </c>
      <c r="Q1392" s="10">
        <v>8.7297999999999991</v>
      </c>
      <c r="R1392" s="10">
        <v>5.9720000000000004</v>
      </c>
      <c r="S1392" s="10">
        <v>4.9645999999999999</v>
      </c>
      <c r="T1392" s="10">
        <v>7.92</v>
      </c>
      <c r="U1392" s="10">
        <v>10.915999999999999</v>
      </c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spans="3:50" x14ac:dyDescent="0.2">
      <c r="C1393" s="18">
        <f t="shared" si="43"/>
        <v>1389</v>
      </c>
      <c r="D1393" t="e">
        <f t="shared" ca="1" si="42"/>
        <v>#NAME?</v>
      </c>
      <c r="I1393">
        <v>1389</v>
      </c>
      <c r="J1393">
        <v>4.3450909090909091</v>
      </c>
      <c r="K1393" s="10">
        <v>3.1487333333333334</v>
      </c>
      <c r="L1393" s="10">
        <v>5.4735000000000005</v>
      </c>
      <c r="M1393" s="10">
        <v>7.1379999999999999</v>
      </c>
      <c r="N1393" s="10">
        <v>5.2566800000000002</v>
      </c>
      <c r="O1393" s="10">
        <v>3.8841666666666663</v>
      </c>
      <c r="P1393" s="10">
        <v>6.3436500000000002</v>
      </c>
      <c r="Q1393" s="10">
        <v>8.732149999999999</v>
      </c>
      <c r="R1393" s="10">
        <v>5.9735000000000005</v>
      </c>
      <c r="S1393" s="10">
        <v>4.9661333333333326</v>
      </c>
      <c r="T1393" s="10">
        <v>7.9225000000000003</v>
      </c>
      <c r="U1393" s="10">
        <v>10.918833333333332</v>
      </c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spans="3:50" x14ac:dyDescent="0.2">
      <c r="C1394" s="18">
        <f t="shared" si="43"/>
        <v>1390</v>
      </c>
      <c r="D1394" t="e">
        <f t="shared" ca="1" si="42"/>
        <v>#NAME?</v>
      </c>
      <c r="I1394">
        <v>1390</v>
      </c>
      <c r="J1394">
        <v>4.3454545454545457</v>
      </c>
      <c r="K1394" s="10">
        <v>3.1496666666666666</v>
      </c>
      <c r="L1394" s="10">
        <v>5.4750000000000005</v>
      </c>
      <c r="M1394" s="10">
        <v>7.1400000000000006</v>
      </c>
      <c r="N1394" s="10">
        <v>5.258</v>
      </c>
      <c r="O1394" s="10">
        <v>3.8853333333333331</v>
      </c>
      <c r="P1394" s="10">
        <v>6.3454999999999995</v>
      </c>
      <c r="Q1394" s="10">
        <v>8.7344999999999988</v>
      </c>
      <c r="R1394" s="10">
        <v>5.9750000000000005</v>
      </c>
      <c r="S1394" s="10">
        <v>4.9676666666666662</v>
      </c>
      <c r="T1394" s="10">
        <v>7.9249999999999998</v>
      </c>
      <c r="U1394" s="10">
        <v>10.921666666666667</v>
      </c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spans="3:50" x14ac:dyDescent="0.2">
      <c r="C1395" s="18">
        <f t="shared" si="43"/>
        <v>1391</v>
      </c>
      <c r="D1395" t="e">
        <f t="shared" ca="1" si="42"/>
        <v>#NAME?</v>
      </c>
      <c r="I1395">
        <v>1391</v>
      </c>
      <c r="J1395">
        <v>4.3458181818181822</v>
      </c>
      <c r="K1395" s="10">
        <v>3.1505999999999998</v>
      </c>
      <c r="L1395" s="10">
        <v>5.4765000000000006</v>
      </c>
      <c r="M1395" s="10">
        <v>7.1420000000000003</v>
      </c>
      <c r="N1395" s="10">
        <v>5.2593200000000007</v>
      </c>
      <c r="O1395" s="10">
        <v>3.8864999999999998</v>
      </c>
      <c r="P1395" s="10">
        <v>6.3473499999999996</v>
      </c>
      <c r="Q1395" s="10">
        <v>8.7368499999999987</v>
      </c>
      <c r="R1395" s="10">
        <v>5.9765000000000006</v>
      </c>
      <c r="S1395" s="10">
        <v>4.9691999999999998</v>
      </c>
      <c r="T1395" s="10">
        <v>7.9275000000000002</v>
      </c>
      <c r="U1395" s="10">
        <v>10.9245</v>
      </c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spans="3:50" x14ac:dyDescent="0.2">
      <c r="C1396" s="18">
        <f t="shared" si="43"/>
        <v>1392</v>
      </c>
      <c r="D1396" t="e">
        <f t="shared" ca="1" si="42"/>
        <v>#NAME?</v>
      </c>
      <c r="I1396">
        <v>1392</v>
      </c>
      <c r="J1396">
        <v>4.3461818181818179</v>
      </c>
      <c r="K1396" s="10">
        <v>3.1515333333333331</v>
      </c>
      <c r="L1396" s="10">
        <v>5.4780000000000006</v>
      </c>
      <c r="M1396" s="10">
        <v>7.1440000000000001</v>
      </c>
      <c r="N1396" s="10">
        <v>5.2606400000000004</v>
      </c>
      <c r="O1396" s="10">
        <v>3.8876666666666666</v>
      </c>
      <c r="P1396" s="10">
        <v>6.3491999999999997</v>
      </c>
      <c r="Q1396" s="10">
        <v>8.7391999999999985</v>
      </c>
      <c r="R1396" s="10">
        <v>5.9780000000000006</v>
      </c>
      <c r="S1396" s="10">
        <v>4.9707333333333334</v>
      </c>
      <c r="T1396" s="10">
        <v>7.93</v>
      </c>
      <c r="U1396" s="10">
        <v>10.927333333333333</v>
      </c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spans="3:50" x14ac:dyDescent="0.2">
      <c r="C1397" s="18">
        <f t="shared" si="43"/>
        <v>1393</v>
      </c>
      <c r="D1397" t="e">
        <f t="shared" ca="1" si="42"/>
        <v>#NAME?</v>
      </c>
      <c r="I1397">
        <v>1393</v>
      </c>
      <c r="J1397">
        <v>4.3465454545454545</v>
      </c>
      <c r="K1397" s="10">
        <v>3.1524666666666663</v>
      </c>
      <c r="L1397" s="10">
        <v>5.4794999999999998</v>
      </c>
      <c r="M1397" s="10">
        <v>7.1459999999999999</v>
      </c>
      <c r="N1397" s="10">
        <v>5.2619600000000002</v>
      </c>
      <c r="O1397" s="10">
        <v>3.8888333333333334</v>
      </c>
      <c r="P1397" s="10">
        <v>6.3510499999999999</v>
      </c>
      <c r="Q1397" s="10">
        <v>8.7415500000000002</v>
      </c>
      <c r="R1397" s="10">
        <v>5.9794999999999998</v>
      </c>
      <c r="S1397" s="10">
        <v>4.9722666666666662</v>
      </c>
      <c r="T1397" s="10">
        <v>7.9325000000000001</v>
      </c>
      <c r="U1397" s="10">
        <v>10.930166666666667</v>
      </c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spans="3:50" x14ac:dyDescent="0.2">
      <c r="C1398" s="18">
        <f t="shared" si="43"/>
        <v>1394</v>
      </c>
      <c r="D1398" t="e">
        <f t="shared" ca="1" si="42"/>
        <v>#NAME?</v>
      </c>
      <c r="I1398">
        <v>1394</v>
      </c>
      <c r="J1398">
        <v>4.3469090909090911</v>
      </c>
      <c r="K1398" s="10">
        <v>3.1534</v>
      </c>
      <c r="L1398" s="10">
        <v>5.4809999999999999</v>
      </c>
      <c r="M1398" s="10">
        <v>7.1479999999999997</v>
      </c>
      <c r="N1398" s="10">
        <v>5.26328</v>
      </c>
      <c r="O1398" s="10">
        <v>3.8899999999999997</v>
      </c>
      <c r="P1398" s="10">
        <v>6.3529</v>
      </c>
      <c r="Q1398" s="10">
        <v>8.7439</v>
      </c>
      <c r="R1398" s="10">
        <v>5.9809999999999999</v>
      </c>
      <c r="S1398" s="10">
        <v>4.9737999999999998</v>
      </c>
      <c r="T1398" s="10">
        <v>7.9350000000000005</v>
      </c>
      <c r="U1398" s="10">
        <v>10.933</v>
      </c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spans="3:50" x14ac:dyDescent="0.2">
      <c r="C1399" s="18">
        <f t="shared" si="43"/>
        <v>1395</v>
      </c>
      <c r="D1399" t="e">
        <f t="shared" ca="1" si="42"/>
        <v>#NAME?</v>
      </c>
      <c r="I1399">
        <v>1395</v>
      </c>
      <c r="J1399">
        <v>4.3472727272727276</v>
      </c>
      <c r="K1399" s="10">
        <v>3.1543333333333332</v>
      </c>
      <c r="L1399" s="10">
        <v>5.4824999999999999</v>
      </c>
      <c r="M1399" s="10">
        <v>7.15</v>
      </c>
      <c r="N1399" s="10">
        <v>5.2646000000000006</v>
      </c>
      <c r="O1399" s="10">
        <v>3.8911666666666664</v>
      </c>
      <c r="P1399" s="10">
        <v>6.3547500000000001</v>
      </c>
      <c r="Q1399" s="10">
        <v>8.7462499999999999</v>
      </c>
      <c r="R1399" s="10">
        <v>5.9824999999999999</v>
      </c>
      <c r="S1399" s="10">
        <v>4.9753333333333334</v>
      </c>
      <c r="T1399" s="10">
        <v>7.9375</v>
      </c>
      <c r="U1399" s="10">
        <v>10.935833333333333</v>
      </c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spans="3:50" x14ac:dyDescent="0.2">
      <c r="C1400" s="18">
        <f t="shared" si="43"/>
        <v>1396</v>
      </c>
      <c r="D1400" t="e">
        <f t="shared" ca="1" si="42"/>
        <v>#NAME?</v>
      </c>
      <c r="I1400">
        <v>1396</v>
      </c>
      <c r="J1400">
        <v>4.3476363636363633</v>
      </c>
      <c r="K1400" s="10">
        <v>3.1552666666666664</v>
      </c>
      <c r="L1400" s="10">
        <v>5.484</v>
      </c>
      <c r="M1400" s="10">
        <v>7.1520000000000001</v>
      </c>
      <c r="N1400" s="10">
        <v>5.2659200000000004</v>
      </c>
      <c r="O1400" s="10">
        <v>3.8923333333333332</v>
      </c>
      <c r="P1400" s="10">
        <v>6.3566000000000003</v>
      </c>
      <c r="Q1400" s="10">
        <v>8.7485999999999997</v>
      </c>
      <c r="R1400" s="10">
        <v>5.984</v>
      </c>
      <c r="S1400" s="10">
        <v>4.9768666666666661</v>
      </c>
      <c r="T1400" s="10">
        <v>7.94</v>
      </c>
      <c r="U1400" s="10">
        <v>10.938666666666666</v>
      </c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spans="3:50" x14ac:dyDescent="0.2">
      <c r="C1401" s="18">
        <f t="shared" si="43"/>
        <v>1397</v>
      </c>
      <c r="D1401" t="e">
        <f t="shared" ca="1" si="42"/>
        <v>#NAME?</v>
      </c>
      <c r="I1401">
        <v>1397</v>
      </c>
      <c r="J1401">
        <v>4.3479999999999999</v>
      </c>
      <c r="K1401" s="10">
        <v>3.1561999999999997</v>
      </c>
      <c r="L1401" s="10">
        <v>5.4855</v>
      </c>
      <c r="M1401" s="10">
        <v>7.1539999999999999</v>
      </c>
      <c r="N1401" s="10">
        <v>5.2672400000000001</v>
      </c>
      <c r="O1401" s="10">
        <v>3.8935</v>
      </c>
      <c r="P1401" s="10">
        <v>6.3584499999999995</v>
      </c>
      <c r="Q1401" s="10">
        <v>8.7509499999999996</v>
      </c>
      <c r="R1401" s="10">
        <v>5.9855</v>
      </c>
      <c r="S1401" s="10">
        <v>4.9783999999999997</v>
      </c>
      <c r="T1401" s="10">
        <v>7.9424999999999999</v>
      </c>
      <c r="U1401" s="10">
        <v>10.9415</v>
      </c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spans="3:50" x14ac:dyDescent="0.2">
      <c r="C1402" s="18">
        <f t="shared" si="43"/>
        <v>1398</v>
      </c>
      <c r="D1402" t="e">
        <f t="shared" ca="1" si="42"/>
        <v>#NAME?</v>
      </c>
      <c r="I1402">
        <v>1398</v>
      </c>
      <c r="J1402">
        <v>4.3483636363636364</v>
      </c>
      <c r="K1402" s="10">
        <v>3.1571333333333333</v>
      </c>
      <c r="L1402" s="10">
        <v>5.4870000000000001</v>
      </c>
      <c r="M1402" s="10">
        <v>7.1560000000000006</v>
      </c>
      <c r="N1402" s="10">
        <v>5.2685599999999999</v>
      </c>
      <c r="O1402" s="10">
        <v>3.8946666666666663</v>
      </c>
      <c r="P1402" s="10">
        <v>6.3602999999999996</v>
      </c>
      <c r="Q1402" s="10">
        <v>8.7532999999999994</v>
      </c>
      <c r="R1402" s="10">
        <v>5.9870000000000001</v>
      </c>
      <c r="S1402" s="10">
        <v>4.9799333333333333</v>
      </c>
      <c r="T1402" s="10">
        <v>7.9450000000000003</v>
      </c>
      <c r="U1402" s="10">
        <v>10.944333333333333</v>
      </c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spans="3:50" x14ac:dyDescent="0.2">
      <c r="C1403" s="18">
        <f t="shared" si="43"/>
        <v>1399</v>
      </c>
      <c r="D1403" t="e">
        <f t="shared" ca="1" si="42"/>
        <v>#NAME?</v>
      </c>
      <c r="I1403">
        <v>1399</v>
      </c>
      <c r="J1403">
        <v>4.348727272727273</v>
      </c>
      <c r="K1403" s="10">
        <v>3.1580666666666666</v>
      </c>
      <c r="L1403" s="10">
        <v>5.4885000000000002</v>
      </c>
      <c r="M1403" s="10">
        <v>7.1580000000000004</v>
      </c>
      <c r="N1403" s="10">
        <v>5.2698800000000006</v>
      </c>
      <c r="O1403" s="10">
        <v>3.895833333333333</v>
      </c>
      <c r="P1403" s="10">
        <v>6.3621499999999997</v>
      </c>
      <c r="Q1403" s="10">
        <v>8.7556499999999993</v>
      </c>
      <c r="R1403" s="10">
        <v>5.9885000000000002</v>
      </c>
      <c r="S1403" s="10">
        <v>4.981466666666666</v>
      </c>
      <c r="T1403" s="10">
        <v>7.9474999999999998</v>
      </c>
      <c r="U1403" s="10">
        <v>10.947166666666666</v>
      </c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spans="3:50" x14ac:dyDescent="0.2">
      <c r="C1404" s="18">
        <f t="shared" si="43"/>
        <v>1400</v>
      </c>
      <c r="D1404" t="e">
        <f t="shared" ca="1" si="42"/>
        <v>#NAME?</v>
      </c>
      <c r="I1404">
        <v>1400</v>
      </c>
      <c r="J1404">
        <v>4.3490909090909096</v>
      </c>
      <c r="K1404" s="10">
        <v>3.1589999999999998</v>
      </c>
      <c r="L1404" s="10">
        <v>5.49</v>
      </c>
      <c r="M1404" s="10">
        <v>7.16</v>
      </c>
      <c r="N1404" s="10">
        <v>5.2712000000000003</v>
      </c>
      <c r="O1404" s="10">
        <v>3.8969999999999998</v>
      </c>
      <c r="P1404" s="10">
        <v>6.3639999999999999</v>
      </c>
      <c r="Q1404" s="10">
        <v>8.7579999999999991</v>
      </c>
      <c r="R1404" s="10">
        <v>5.99</v>
      </c>
      <c r="S1404" s="10">
        <v>4.9829999999999997</v>
      </c>
      <c r="T1404" s="10">
        <v>7.95</v>
      </c>
      <c r="U1404" s="10">
        <v>10.95</v>
      </c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spans="3:50" x14ac:dyDescent="0.2">
      <c r="C1405" s="18">
        <f t="shared" si="43"/>
        <v>1401</v>
      </c>
      <c r="D1405" t="e">
        <f t="shared" ca="1" si="42"/>
        <v>#NAME?</v>
      </c>
      <c r="I1405">
        <v>1401</v>
      </c>
      <c r="J1405">
        <v>4.3494545454545452</v>
      </c>
      <c r="K1405" s="10">
        <v>3.1592749999999996</v>
      </c>
      <c r="L1405" s="10">
        <v>5.4910000000000005</v>
      </c>
      <c r="M1405" s="10">
        <v>7.1612499999999999</v>
      </c>
      <c r="N1405" s="10">
        <v>5.27142</v>
      </c>
      <c r="O1405" s="10">
        <v>3.8973249999999999</v>
      </c>
      <c r="P1405" s="10">
        <v>6.3651</v>
      </c>
      <c r="Q1405" s="10">
        <v>8.7592499999999998</v>
      </c>
      <c r="R1405" s="10">
        <v>5.9902500000000005</v>
      </c>
      <c r="S1405" s="10">
        <v>4.9834249999999995</v>
      </c>
      <c r="T1405" s="10">
        <v>7.9512499999999999</v>
      </c>
      <c r="U1405" s="10">
        <v>10.95125</v>
      </c>
      <c r="AU1405" s="3"/>
      <c r="AV1405" s="3"/>
      <c r="AW1405" s="3"/>
      <c r="AX1405" s="3"/>
    </row>
    <row r="1406" spans="3:50" x14ac:dyDescent="0.2">
      <c r="C1406" s="18">
        <f t="shared" si="43"/>
        <v>1402</v>
      </c>
      <c r="D1406" t="e">
        <f t="shared" ca="1" si="42"/>
        <v>#NAME?</v>
      </c>
      <c r="I1406">
        <v>1402</v>
      </c>
      <c r="J1406">
        <v>4.3498181818181818</v>
      </c>
      <c r="K1406" s="10">
        <v>3.1595499999999999</v>
      </c>
      <c r="L1406" s="10">
        <v>5.492</v>
      </c>
      <c r="M1406" s="10">
        <v>7.1625000000000005</v>
      </c>
      <c r="N1406" s="10">
        <v>5.2716400000000005</v>
      </c>
      <c r="O1406" s="10">
        <v>3.8976499999999996</v>
      </c>
      <c r="P1406" s="10">
        <v>6.3662000000000001</v>
      </c>
      <c r="Q1406" s="10">
        <v>8.7604999999999986</v>
      </c>
      <c r="R1406" s="10">
        <v>5.9904999999999999</v>
      </c>
      <c r="S1406" s="10">
        <v>4.9838499999999994</v>
      </c>
      <c r="T1406" s="10">
        <v>7.9525000000000006</v>
      </c>
      <c r="U1406" s="10">
        <v>10.952499999999999</v>
      </c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spans="3:50" x14ac:dyDescent="0.2">
      <c r="C1407" s="18">
        <f t="shared" si="43"/>
        <v>1403</v>
      </c>
      <c r="D1407" t="e">
        <f t="shared" ca="1" si="42"/>
        <v>#NAME?</v>
      </c>
      <c r="I1407">
        <v>1403</v>
      </c>
      <c r="J1407">
        <v>4.3501818181818184</v>
      </c>
      <c r="K1407" s="10">
        <v>3.1598249999999997</v>
      </c>
      <c r="L1407" s="10">
        <v>5.4930000000000003</v>
      </c>
      <c r="M1407" s="10">
        <v>7.1637500000000003</v>
      </c>
      <c r="N1407" s="10">
        <v>5.2718600000000002</v>
      </c>
      <c r="O1407" s="10">
        <v>3.8979749999999997</v>
      </c>
      <c r="P1407" s="10">
        <v>6.3673000000000002</v>
      </c>
      <c r="Q1407" s="10">
        <v>8.7617499999999993</v>
      </c>
      <c r="R1407" s="10">
        <v>5.9907500000000002</v>
      </c>
      <c r="S1407" s="10">
        <v>4.9842749999999993</v>
      </c>
      <c r="T1407" s="10">
        <v>7.9537500000000003</v>
      </c>
      <c r="U1407" s="10">
        <v>10.953749999999999</v>
      </c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spans="3:50" x14ac:dyDescent="0.2">
      <c r="C1408" s="18">
        <f t="shared" si="43"/>
        <v>1404</v>
      </c>
      <c r="D1408" t="e">
        <f t="shared" ca="1" si="42"/>
        <v>#NAME?</v>
      </c>
      <c r="I1408">
        <v>1404</v>
      </c>
      <c r="J1408">
        <v>4.3505454545454549</v>
      </c>
      <c r="K1408" s="10">
        <v>3.1600999999999999</v>
      </c>
      <c r="L1408" s="10">
        <v>5.4939999999999998</v>
      </c>
      <c r="M1408" s="10">
        <v>7.165</v>
      </c>
      <c r="N1408" s="10">
        <v>5.2720800000000008</v>
      </c>
      <c r="O1408" s="10">
        <v>3.8982999999999999</v>
      </c>
      <c r="P1408" s="10">
        <v>6.3684000000000003</v>
      </c>
      <c r="Q1408" s="10">
        <v>8.7629999999999999</v>
      </c>
      <c r="R1408" s="10">
        <v>5.9910000000000005</v>
      </c>
      <c r="S1408" s="10">
        <v>4.9847000000000001</v>
      </c>
      <c r="T1408" s="10">
        <v>7.9550000000000001</v>
      </c>
      <c r="U1408" s="10">
        <v>10.955</v>
      </c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spans="3:50" x14ac:dyDescent="0.2">
      <c r="C1409" s="18">
        <f t="shared" si="43"/>
        <v>1405</v>
      </c>
      <c r="D1409" t="e">
        <f t="shared" ca="1" si="42"/>
        <v>#NAME?</v>
      </c>
      <c r="I1409">
        <v>1405</v>
      </c>
      <c r="J1409">
        <v>4.3509090909090906</v>
      </c>
      <c r="K1409" s="10">
        <v>3.1603749999999997</v>
      </c>
      <c r="L1409" s="10">
        <v>5.4950000000000001</v>
      </c>
      <c r="M1409" s="10">
        <v>7.1662499999999998</v>
      </c>
      <c r="N1409" s="10">
        <v>5.2723000000000004</v>
      </c>
      <c r="O1409" s="10">
        <v>3.898625</v>
      </c>
      <c r="P1409" s="10">
        <v>6.3695000000000004</v>
      </c>
      <c r="Q1409" s="10">
        <v>8.7642499999999988</v>
      </c>
      <c r="R1409" s="10">
        <v>5.99125</v>
      </c>
      <c r="S1409" s="10">
        <v>4.985125</v>
      </c>
      <c r="T1409" s="10">
        <v>7.9562499999999998</v>
      </c>
      <c r="U1409" s="10">
        <v>10.956249999999999</v>
      </c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spans="3:50" x14ac:dyDescent="0.2">
      <c r="C1410" s="18">
        <f t="shared" si="43"/>
        <v>1406</v>
      </c>
      <c r="D1410" t="e">
        <f t="shared" ca="1" si="42"/>
        <v>#NAME?</v>
      </c>
      <c r="I1410">
        <v>1406</v>
      </c>
      <c r="J1410">
        <v>4.3512727272727272</v>
      </c>
      <c r="K1410" s="10">
        <v>3.16065</v>
      </c>
      <c r="L1410" s="10">
        <v>5.4960000000000004</v>
      </c>
      <c r="M1410" s="10">
        <v>7.1675000000000004</v>
      </c>
      <c r="N1410" s="10">
        <v>5.2725200000000001</v>
      </c>
      <c r="O1410" s="10">
        <v>3.8989499999999997</v>
      </c>
      <c r="P1410" s="10">
        <v>6.3705999999999996</v>
      </c>
      <c r="Q1410" s="10">
        <v>8.7654999999999994</v>
      </c>
      <c r="R1410" s="10">
        <v>5.9915000000000003</v>
      </c>
      <c r="S1410" s="10">
        <v>4.9855499999999999</v>
      </c>
      <c r="T1410" s="10">
        <v>7.9575000000000005</v>
      </c>
      <c r="U1410" s="10">
        <v>10.9575</v>
      </c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spans="3:50" x14ac:dyDescent="0.2">
      <c r="C1411" s="18">
        <f t="shared" si="43"/>
        <v>1407</v>
      </c>
      <c r="D1411" t="e">
        <f t="shared" ca="1" si="42"/>
        <v>#NAME?</v>
      </c>
      <c r="I1411">
        <v>1407</v>
      </c>
      <c r="J1411">
        <v>4.3516363636363637</v>
      </c>
      <c r="K1411" s="10">
        <v>3.1609249999999998</v>
      </c>
      <c r="L1411" s="10">
        <v>5.4969999999999999</v>
      </c>
      <c r="M1411" s="10">
        <v>7.1687500000000002</v>
      </c>
      <c r="N1411" s="10">
        <v>5.2727400000000006</v>
      </c>
      <c r="O1411" s="10">
        <v>3.8992749999999998</v>
      </c>
      <c r="P1411" s="10">
        <v>6.3716999999999997</v>
      </c>
      <c r="Q1411" s="10">
        <v>8.76675</v>
      </c>
      <c r="R1411" s="10">
        <v>5.9917500000000006</v>
      </c>
      <c r="S1411" s="10">
        <v>4.9859749999999998</v>
      </c>
      <c r="T1411" s="10">
        <v>7.9587500000000002</v>
      </c>
      <c r="U1411" s="10">
        <v>10.95875</v>
      </c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spans="3:50" x14ac:dyDescent="0.2">
      <c r="C1412" s="18">
        <f t="shared" si="43"/>
        <v>1408</v>
      </c>
      <c r="D1412" t="e">
        <f t="shared" ref="D1412:D1475" ca="1" si="44">smrLinInterp(C1412,Time,Rain)</f>
        <v>#NAME?</v>
      </c>
      <c r="I1412">
        <v>1408</v>
      </c>
      <c r="J1412">
        <v>4.3520000000000003</v>
      </c>
      <c r="K1412" s="10">
        <v>3.1612</v>
      </c>
      <c r="L1412" s="10">
        <v>5.4980000000000002</v>
      </c>
      <c r="M1412" s="10">
        <v>7.17</v>
      </c>
      <c r="N1412" s="10">
        <v>5.2729600000000003</v>
      </c>
      <c r="O1412" s="10">
        <v>3.8996</v>
      </c>
      <c r="P1412" s="10">
        <v>6.3727999999999998</v>
      </c>
      <c r="Q1412" s="10">
        <v>8.7679999999999989</v>
      </c>
      <c r="R1412" s="10">
        <v>5.992</v>
      </c>
      <c r="S1412" s="10">
        <v>4.9863999999999997</v>
      </c>
      <c r="T1412" s="10">
        <v>7.96</v>
      </c>
      <c r="U1412" s="10">
        <v>10.959999999999999</v>
      </c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spans="3:50" x14ac:dyDescent="0.2">
      <c r="C1413" s="18">
        <f t="shared" si="43"/>
        <v>1409</v>
      </c>
      <c r="D1413" t="e">
        <f t="shared" ca="1" si="44"/>
        <v>#NAME?</v>
      </c>
      <c r="I1413">
        <v>1409</v>
      </c>
      <c r="J1413">
        <v>4.3523636363636369</v>
      </c>
      <c r="K1413" s="10">
        <v>3.1614749999999998</v>
      </c>
      <c r="L1413" s="10">
        <v>5.4990000000000006</v>
      </c>
      <c r="M1413" s="10">
        <v>7.1712499999999997</v>
      </c>
      <c r="N1413" s="10">
        <v>5.27318</v>
      </c>
      <c r="O1413" s="10">
        <v>3.8999250000000001</v>
      </c>
      <c r="P1413" s="10">
        <v>6.3738999999999999</v>
      </c>
      <c r="Q1413" s="10">
        <v>8.7692499999999995</v>
      </c>
      <c r="R1413" s="10">
        <v>5.9922500000000003</v>
      </c>
      <c r="S1413" s="10">
        <v>4.9868249999999996</v>
      </c>
      <c r="T1413" s="10">
        <v>7.9612499999999997</v>
      </c>
      <c r="U1413" s="10">
        <v>10.96125</v>
      </c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spans="3:50" x14ac:dyDescent="0.2">
      <c r="C1414" s="18">
        <f t="shared" ref="C1414:C1477" si="45">1+C1413</f>
        <v>1410</v>
      </c>
      <c r="D1414" t="e">
        <f t="shared" ca="1" si="44"/>
        <v>#NAME?</v>
      </c>
      <c r="I1414">
        <v>1410</v>
      </c>
      <c r="J1414">
        <v>4.3527272727272726</v>
      </c>
      <c r="K1414" s="10">
        <v>3.1617499999999996</v>
      </c>
      <c r="L1414" s="10">
        <v>5.5</v>
      </c>
      <c r="M1414" s="10">
        <v>7.1725000000000003</v>
      </c>
      <c r="N1414" s="10">
        <v>5.2734000000000005</v>
      </c>
      <c r="O1414" s="10">
        <v>3.9002499999999998</v>
      </c>
      <c r="P1414" s="10">
        <v>6.375</v>
      </c>
      <c r="Q1414" s="10">
        <v>8.7704999999999984</v>
      </c>
      <c r="R1414" s="10">
        <v>5.9924999999999997</v>
      </c>
      <c r="S1414" s="10">
        <v>4.9872499999999995</v>
      </c>
      <c r="T1414" s="10">
        <v>7.9625000000000004</v>
      </c>
      <c r="U1414" s="10">
        <v>10.962499999999999</v>
      </c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spans="3:50" x14ac:dyDescent="0.2">
      <c r="C1415" s="18">
        <f t="shared" si="45"/>
        <v>1411</v>
      </c>
      <c r="D1415" t="e">
        <f t="shared" ca="1" si="44"/>
        <v>#NAME?</v>
      </c>
      <c r="I1415">
        <v>1411</v>
      </c>
      <c r="J1415">
        <v>4.3530909090909091</v>
      </c>
      <c r="K1415" s="10">
        <v>3.1620249999999999</v>
      </c>
      <c r="L1415" s="10">
        <v>5.5010000000000003</v>
      </c>
      <c r="M1415" s="10">
        <v>7.1737500000000001</v>
      </c>
      <c r="N1415" s="10">
        <v>5.2736200000000002</v>
      </c>
      <c r="O1415" s="10">
        <v>3.9005749999999999</v>
      </c>
      <c r="P1415" s="10">
        <v>6.3761000000000001</v>
      </c>
      <c r="Q1415" s="10">
        <v>8.771749999999999</v>
      </c>
      <c r="R1415" s="10">
        <v>5.99275</v>
      </c>
      <c r="S1415" s="10">
        <v>4.9876749999999994</v>
      </c>
      <c r="T1415" s="10">
        <v>7.9637500000000001</v>
      </c>
      <c r="U1415" s="10">
        <v>10.963749999999999</v>
      </c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spans="3:50" x14ac:dyDescent="0.2">
      <c r="C1416" s="18">
        <f t="shared" si="45"/>
        <v>1412</v>
      </c>
      <c r="D1416" t="e">
        <f t="shared" ca="1" si="44"/>
        <v>#NAME?</v>
      </c>
      <c r="I1416">
        <v>1412</v>
      </c>
      <c r="J1416">
        <v>4.3534545454545457</v>
      </c>
      <c r="K1416" s="10">
        <v>3.1622999999999997</v>
      </c>
      <c r="L1416" s="10">
        <v>5.5020000000000007</v>
      </c>
      <c r="M1416" s="10">
        <v>7.1749999999999998</v>
      </c>
      <c r="N1416" s="10">
        <v>5.2738399999999999</v>
      </c>
      <c r="O1416" s="10">
        <v>3.9009</v>
      </c>
      <c r="P1416" s="10">
        <v>6.3772000000000002</v>
      </c>
      <c r="Q1416" s="10">
        <v>8.7729999999999997</v>
      </c>
      <c r="R1416" s="10">
        <v>5.9930000000000003</v>
      </c>
      <c r="S1416" s="10">
        <v>4.9880999999999993</v>
      </c>
      <c r="T1416" s="10">
        <v>7.9649999999999999</v>
      </c>
      <c r="U1416" s="10">
        <v>10.965</v>
      </c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spans="3:50" x14ac:dyDescent="0.2">
      <c r="C1417" s="18">
        <f t="shared" si="45"/>
        <v>1413</v>
      </c>
      <c r="D1417" t="e">
        <f t="shared" ca="1" si="44"/>
        <v>#NAME?</v>
      </c>
      <c r="I1417">
        <v>1413</v>
      </c>
      <c r="J1417">
        <v>4.3538181818181823</v>
      </c>
      <c r="K1417" s="10">
        <v>3.1625749999999999</v>
      </c>
      <c r="L1417" s="10">
        <v>5.5030000000000001</v>
      </c>
      <c r="M1417" s="10">
        <v>7.1762500000000005</v>
      </c>
      <c r="N1417" s="10">
        <v>5.2740600000000004</v>
      </c>
      <c r="O1417" s="10">
        <v>3.9012249999999997</v>
      </c>
      <c r="P1417" s="10">
        <v>6.3783000000000003</v>
      </c>
      <c r="Q1417" s="10">
        <v>8.7742499999999986</v>
      </c>
      <c r="R1417" s="10">
        <v>5.9932499999999997</v>
      </c>
      <c r="S1417" s="10">
        <v>4.9885250000000001</v>
      </c>
      <c r="T1417" s="10">
        <v>7.9662500000000005</v>
      </c>
      <c r="U1417" s="10">
        <v>10.966249999999999</v>
      </c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spans="3:50" x14ac:dyDescent="0.2">
      <c r="C1418" s="18">
        <f t="shared" si="45"/>
        <v>1414</v>
      </c>
      <c r="D1418" t="e">
        <f t="shared" ca="1" si="44"/>
        <v>#NAME?</v>
      </c>
      <c r="I1418">
        <v>1414</v>
      </c>
      <c r="J1418">
        <v>4.3541818181818179</v>
      </c>
      <c r="K1418" s="10">
        <v>3.1628499999999997</v>
      </c>
      <c r="L1418" s="10">
        <v>5.5040000000000004</v>
      </c>
      <c r="M1418" s="10">
        <v>7.1775000000000002</v>
      </c>
      <c r="N1418" s="10">
        <v>5.2742800000000001</v>
      </c>
      <c r="O1418" s="10">
        <v>3.9015499999999999</v>
      </c>
      <c r="P1418" s="10">
        <v>6.3794000000000004</v>
      </c>
      <c r="Q1418" s="10">
        <v>8.7754999999999992</v>
      </c>
      <c r="R1418" s="10">
        <v>5.9935</v>
      </c>
      <c r="S1418" s="10">
        <v>4.98895</v>
      </c>
      <c r="T1418" s="10">
        <v>7.9675000000000002</v>
      </c>
      <c r="U1418" s="10">
        <v>10.967499999999999</v>
      </c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spans="3:50" x14ac:dyDescent="0.2">
      <c r="C1419" s="18">
        <f t="shared" si="45"/>
        <v>1415</v>
      </c>
      <c r="D1419" t="e">
        <f t="shared" ca="1" si="44"/>
        <v>#NAME?</v>
      </c>
      <c r="I1419">
        <v>1415</v>
      </c>
      <c r="J1419">
        <v>4.3545454545454545</v>
      </c>
      <c r="K1419" s="10">
        <v>3.163125</v>
      </c>
      <c r="L1419" s="10">
        <v>5.5049999999999999</v>
      </c>
      <c r="M1419" s="10">
        <v>7.17875</v>
      </c>
      <c r="N1419" s="10">
        <v>5.2745000000000006</v>
      </c>
      <c r="O1419" s="10">
        <v>3.901875</v>
      </c>
      <c r="P1419" s="10">
        <v>6.3804999999999996</v>
      </c>
      <c r="Q1419" s="10">
        <v>8.7767499999999998</v>
      </c>
      <c r="R1419" s="10">
        <v>5.9937500000000004</v>
      </c>
      <c r="S1419" s="10">
        <v>4.9893749999999999</v>
      </c>
      <c r="T1419" s="10">
        <v>7.96875</v>
      </c>
      <c r="U1419" s="10">
        <v>10.96875</v>
      </c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spans="3:50" x14ac:dyDescent="0.2">
      <c r="C1420" s="18">
        <f t="shared" si="45"/>
        <v>1416</v>
      </c>
      <c r="D1420" t="e">
        <f t="shared" ca="1" si="44"/>
        <v>#NAME?</v>
      </c>
      <c r="I1420">
        <v>1416</v>
      </c>
      <c r="J1420">
        <v>4.3549090909090911</v>
      </c>
      <c r="K1420" s="10">
        <v>3.1633999999999998</v>
      </c>
      <c r="L1420" s="10">
        <v>5.5060000000000002</v>
      </c>
      <c r="M1420" s="10">
        <v>7.18</v>
      </c>
      <c r="N1420" s="10">
        <v>5.2747200000000003</v>
      </c>
      <c r="O1420" s="10">
        <v>3.9022000000000001</v>
      </c>
      <c r="P1420" s="10">
        <v>6.3815999999999997</v>
      </c>
      <c r="Q1420" s="10">
        <v>8.7779999999999987</v>
      </c>
      <c r="R1420" s="10">
        <v>5.9939999999999998</v>
      </c>
      <c r="S1420" s="10">
        <v>4.9897999999999998</v>
      </c>
      <c r="T1420" s="10">
        <v>7.97</v>
      </c>
      <c r="U1420" s="10">
        <v>10.969999999999999</v>
      </c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spans="3:50" x14ac:dyDescent="0.2">
      <c r="C1421" s="18">
        <f t="shared" si="45"/>
        <v>1417</v>
      </c>
      <c r="D1421" t="e">
        <f t="shared" ca="1" si="44"/>
        <v>#NAME?</v>
      </c>
      <c r="I1421">
        <v>1417</v>
      </c>
      <c r="J1421">
        <v>4.3552727272727276</v>
      </c>
      <c r="K1421" s="10">
        <v>3.163675</v>
      </c>
      <c r="L1421" s="10">
        <v>5.5070000000000006</v>
      </c>
      <c r="M1421" s="10">
        <v>7.1812500000000004</v>
      </c>
      <c r="N1421" s="10">
        <v>5.27494</v>
      </c>
      <c r="O1421" s="10">
        <v>3.9025249999999998</v>
      </c>
      <c r="P1421" s="10">
        <v>6.3826999999999998</v>
      </c>
      <c r="Q1421" s="10">
        <v>8.7792499999999993</v>
      </c>
      <c r="R1421" s="10">
        <v>5.9942500000000001</v>
      </c>
      <c r="S1421" s="10">
        <v>4.9902249999999997</v>
      </c>
      <c r="T1421" s="10">
        <v>7.9712500000000004</v>
      </c>
      <c r="U1421" s="10">
        <v>10.97125</v>
      </c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spans="3:50" x14ac:dyDescent="0.2">
      <c r="C1422" s="18">
        <f t="shared" si="45"/>
        <v>1418</v>
      </c>
      <c r="D1422" t="e">
        <f t="shared" ca="1" si="44"/>
        <v>#NAME?</v>
      </c>
      <c r="I1422">
        <v>1418</v>
      </c>
      <c r="J1422">
        <v>4.3556363636363642</v>
      </c>
      <c r="K1422" s="10">
        <v>3.1639499999999998</v>
      </c>
      <c r="L1422" s="10">
        <v>5.508</v>
      </c>
      <c r="M1422" s="10">
        <v>7.1825000000000001</v>
      </c>
      <c r="N1422" s="10">
        <v>5.2751600000000005</v>
      </c>
      <c r="O1422" s="10">
        <v>3.9028499999999999</v>
      </c>
      <c r="P1422" s="10">
        <v>6.3837999999999999</v>
      </c>
      <c r="Q1422" s="10">
        <v>8.7805</v>
      </c>
      <c r="R1422" s="10">
        <v>5.9945000000000004</v>
      </c>
      <c r="S1422" s="10">
        <v>4.9906499999999996</v>
      </c>
      <c r="T1422" s="10">
        <v>7.9725000000000001</v>
      </c>
      <c r="U1422" s="10">
        <v>10.9725</v>
      </c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spans="3:50" x14ac:dyDescent="0.2">
      <c r="C1423" s="18">
        <f t="shared" si="45"/>
        <v>1419</v>
      </c>
      <c r="D1423" t="e">
        <f t="shared" ca="1" si="44"/>
        <v>#NAME?</v>
      </c>
      <c r="I1423">
        <v>1419</v>
      </c>
      <c r="J1423">
        <v>4.3559999999999999</v>
      </c>
      <c r="K1423" s="10">
        <v>3.1642250000000001</v>
      </c>
      <c r="L1423" s="10">
        <v>5.5090000000000003</v>
      </c>
      <c r="M1423" s="10">
        <v>7.1837499999999999</v>
      </c>
      <c r="N1423" s="10">
        <v>5.2753800000000002</v>
      </c>
      <c r="O1423" s="10">
        <v>3.9031750000000001</v>
      </c>
      <c r="P1423" s="10">
        <v>6.3849</v>
      </c>
      <c r="Q1423" s="10">
        <v>8.7817499999999988</v>
      </c>
      <c r="R1423" s="10">
        <v>5.9947499999999998</v>
      </c>
      <c r="S1423" s="10">
        <v>4.9910749999999995</v>
      </c>
      <c r="T1423" s="10">
        <v>7.9737499999999999</v>
      </c>
      <c r="U1423" s="10">
        <v>10.973749999999999</v>
      </c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spans="3:50" x14ac:dyDescent="0.2">
      <c r="C1424" s="18">
        <f t="shared" si="45"/>
        <v>1420</v>
      </c>
      <c r="D1424" t="e">
        <f t="shared" ca="1" si="44"/>
        <v>#NAME?</v>
      </c>
      <c r="I1424">
        <v>1420</v>
      </c>
      <c r="J1424">
        <v>4.3563636363636364</v>
      </c>
      <c r="K1424" s="10">
        <v>3.1644999999999999</v>
      </c>
      <c r="L1424" s="10">
        <v>5.51</v>
      </c>
      <c r="M1424" s="10">
        <v>7.1850000000000005</v>
      </c>
      <c r="N1424" s="10">
        <v>5.2756000000000007</v>
      </c>
      <c r="O1424" s="10">
        <v>3.9035000000000002</v>
      </c>
      <c r="P1424" s="10">
        <v>6.3860000000000001</v>
      </c>
      <c r="Q1424" s="10">
        <v>8.7829999999999995</v>
      </c>
      <c r="R1424" s="10">
        <v>5.9950000000000001</v>
      </c>
      <c r="S1424" s="10">
        <v>4.9915000000000003</v>
      </c>
      <c r="T1424" s="10">
        <v>7.9749999999999996</v>
      </c>
      <c r="U1424" s="10">
        <v>10.975</v>
      </c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spans="3:50" x14ac:dyDescent="0.2">
      <c r="C1425" s="18">
        <f t="shared" si="45"/>
        <v>1421</v>
      </c>
      <c r="D1425" t="e">
        <f t="shared" ca="1" si="44"/>
        <v>#NAME?</v>
      </c>
      <c r="I1425">
        <v>1421</v>
      </c>
      <c r="J1425">
        <v>4.356727272727273</v>
      </c>
      <c r="K1425" s="10">
        <v>3.1647749999999997</v>
      </c>
      <c r="L1425" s="10">
        <v>5.5110000000000001</v>
      </c>
      <c r="M1425" s="10">
        <v>7.1862500000000002</v>
      </c>
      <c r="N1425" s="10">
        <v>5.2758200000000004</v>
      </c>
      <c r="O1425" s="10">
        <v>3.9038249999999999</v>
      </c>
      <c r="P1425" s="10">
        <v>6.3871000000000002</v>
      </c>
      <c r="Q1425" s="10">
        <v>8.7842500000000001</v>
      </c>
      <c r="R1425" s="10">
        <v>5.9952500000000004</v>
      </c>
      <c r="S1425" s="10">
        <v>4.9919250000000002</v>
      </c>
      <c r="T1425" s="10">
        <v>7.9762500000000003</v>
      </c>
      <c r="U1425" s="10">
        <v>10.97625</v>
      </c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spans="3:50" x14ac:dyDescent="0.2">
      <c r="C1426" s="18">
        <f t="shared" si="45"/>
        <v>1422</v>
      </c>
      <c r="D1426" t="e">
        <f t="shared" ca="1" si="44"/>
        <v>#NAME?</v>
      </c>
      <c r="I1426">
        <v>1422</v>
      </c>
      <c r="J1426">
        <v>4.3570909090909096</v>
      </c>
      <c r="K1426" s="10">
        <v>3.1650499999999999</v>
      </c>
      <c r="L1426" s="10">
        <v>5.5120000000000005</v>
      </c>
      <c r="M1426" s="10">
        <v>7.1875</v>
      </c>
      <c r="N1426" s="10">
        <v>5.2760400000000001</v>
      </c>
      <c r="O1426" s="10">
        <v>3.90415</v>
      </c>
      <c r="P1426" s="10">
        <v>6.3882000000000003</v>
      </c>
      <c r="Q1426" s="10">
        <v>8.785499999999999</v>
      </c>
      <c r="R1426" s="10">
        <v>5.9954999999999998</v>
      </c>
      <c r="S1426" s="10">
        <v>4.9923500000000001</v>
      </c>
      <c r="T1426" s="10">
        <v>7.9775</v>
      </c>
      <c r="U1426" s="10">
        <v>10.977499999999999</v>
      </c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spans="3:50" x14ac:dyDescent="0.2">
      <c r="C1427" s="18">
        <f t="shared" si="45"/>
        <v>1423</v>
      </c>
      <c r="D1427" t="e">
        <f t="shared" ca="1" si="44"/>
        <v>#NAME?</v>
      </c>
      <c r="I1427">
        <v>1423</v>
      </c>
      <c r="J1427">
        <v>4.3574545454545461</v>
      </c>
      <c r="K1427" s="10">
        <v>3.1653249999999997</v>
      </c>
      <c r="L1427" s="10">
        <v>5.5129999999999999</v>
      </c>
      <c r="M1427" s="10">
        <v>7.1887499999999998</v>
      </c>
      <c r="N1427" s="10">
        <v>5.2762600000000006</v>
      </c>
      <c r="O1427" s="10">
        <v>3.9044750000000001</v>
      </c>
      <c r="P1427" s="10">
        <v>6.3893000000000004</v>
      </c>
      <c r="Q1427" s="10">
        <v>8.7867499999999996</v>
      </c>
      <c r="R1427" s="10">
        <v>5.9957500000000001</v>
      </c>
      <c r="S1427" s="10">
        <v>4.992775</v>
      </c>
      <c r="T1427" s="10">
        <v>7.9787499999999998</v>
      </c>
      <c r="U1427" s="10">
        <v>10.97875</v>
      </c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spans="3:50" x14ac:dyDescent="0.2">
      <c r="C1428" s="18">
        <f t="shared" si="45"/>
        <v>1424</v>
      </c>
      <c r="D1428" t="e">
        <f t="shared" ca="1" si="44"/>
        <v>#NAME?</v>
      </c>
      <c r="I1428">
        <v>1424</v>
      </c>
      <c r="J1428">
        <v>4.3578181818181818</v>
      </c>
      <c r="K1428" s="10">
        <v>3.1656</v>
      </c>
      <c r="L1428" s="10">
        <v>5.5140000000000002</v>
      </c>
      <c r="M1428" s="10">
        <v>7.19</v>
      </c>
      <c r="N1428" s="10">
        <v>5.2764800000000003</v>
      </c>
      <c r="O1428" s="10">
        <v>3.9047999999999998</v>
      </c>
      <c r="P1428" s="10">
        <v>6.3904000000000005</v>
      </c>
      <c r="Q1428" s="10">
        <v>8.7880000000000003</v>
      </c>
      <c r="R1428" s="10">
        <v>5.9960000000000004</v>
      </c>
      <c r="S1428" s="10">
        <v>4.9931999999999999</v>
      </c>
      <c r="T1428" s="10">
        <v>7.98</v>
      </c>
      <c r="U1428" s="10">
        <v>10.98</v>
      </c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spans="3:50" x14ac:dyDescent="0.2">
      <c r="C1429" s="18">
        <f t="shared" si="45"/>
        <v>1425</v>
      </c>
      <c r="D1429" t="e">
        <f t="shared" ca="1" si="44"/>
        <v>#NAME?</v>
      </c>
      <c r="I1429">
        <v>1425</v>
      </c>
      <c r="J1429">
        <v>4.3581818181818184</v>
      </c>
      <c r="K1429" s="10">
        <v>3.1658749999999998</v>
      </c>
      <c r="L1429" s="10">
        <v>5.5150000000000006</v>
      </c>
      <c r="M1429" s="10">
        <v>7.1912500000000001</v>
      </c>
      <c r="N1429" s="10">
        <v>5.2766999999999999</v>
      </c>
      <c r="O1429" s="10">
        <v>3.905125</v>
      </c>
      <c r="P1429" s="10">
        <v>6.3915000000000006</v>
      </c>
      <c r="Q1429" s="10">
        <v>8.7892499999999991</v>
      </c>
      <c r="R1429" s="10">
        <v>5.9962499999999999</v>
      </c>
      <c r="S1429" s="10">
        <v>4.9936249999999998</v>
      </c>
      <c r="T1429" s="10">
        <v>7.9812500000000002</v>
      </c>
      <c r="U1429" s="10">
        <v>10.981249999999999</v>
      </c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spans="3:50" x14ac:dyDescent="0.2">
      <c r="C1430" s="18">
        <f t="shared" si="45"/>
        <v>1426</v>
      </c>
      <c r="D1430" t="e">
        <f t="shared" ca="1" si="44"/>
        <v>#NAME?</v>
      </c>
      <c r="I1430">
        <v>1426</v>
      </c>
      <c r="J1430">
        <v>4.3585454545454549</v>
      </c>
      <c r="K1430" s="10">
        <v>3.16615</v>
      </c>
      <c r="L1430" s="10">
        <v>5.516</v>
      </c>
      <c r="M1430" s="10">
        <v>7.1924999999999999</v>
      </c>
      <c r="N1430" s="10">
        <v>5.2769200000000005</v>
      </c>
      <c r="O1430" s="10">
        <v>3.9054500000000001</v>
      </c>
      <c r="P1430" s="10">
        <v>6.3925999999999998</v>
      </c>
      <c r="Q1430" s="10">
        <v>8.7904999999999998</v>
      </c>
      <c r="R1430" s="10">
        <v>5.9965000000000002</v>
      </c>
      <c r="S1430" s="10">
        <v>4.9940499999999997</v>
      </c>
      <c r="T1430" s="10">
        <v>7.9824999999999999</v>
      </c>
      <c r="U1430" s="10">
        <v>10.9825</v>
      </c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spans="3:50" x14ac:dyDescent="0.2">
      <c r="C1431" s="18">
        <f t="shared" si="45"/>
        <v>1427</v>
      </c>
      <c r="D1431" t="e">
        <f t="shared" ca="1" si="44"/>
        <v>#NAME?</v>
      </c>
      <c r="I1431">
        <v>1427</v>
      </c>
      <c r="J1431">
        <v>4.3589090909090915</v>
      </c>
      <c r="K1431" s="10">
        <v>3.1664249999999998</v>
      </c>
      <c r="L1431" s="10">
        <v>5.5170000000000003</v>
      </c>
      <c r="M1431" s="10">
        <v>7.1937499999999996</v>
      </c>
      <c r="N1431" s="10">
        <v>5.2771400000000002</v>
      </c>
      <c r="O1431" s="10">
        <v>3.9057750000000002</v>
      </c>
      <c r="P1431" s="10">
        <v>6.3936999999999999</v>
      </c>
      <c r="Q1431" s="10">
        <v>8.7917500000000004</v>
      </c>
      <c r="R1431" s="10">
        <v>5.9967500000000005</v>
      </c>
      <c r="S1431" s="10">
        <v>4.9944749999999996</v>
      </c>
      <c r="T1431" s="10">
        <v>7.9837499999999997</v>
      </c>
      <c r="U1431" s="10">
        <v>10.983750000000001</v>
      </c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spans="3:50" x14ac:dyDescent="0.2">
      <c r="C1432" s="18">
        <f t="shared" si="45"/>
        <v>1428</v>
      </c>
      <c r="D1432" t="e">
        <f t="shared" ca="1" si="44"/>
        <v>#NAME?</v>
      </c>
      <c r="I1432">
        <v>1428</v>
      </c>
      <c r="J1432">
        <v>4.3592727272727272</v>
      </c>
      <c r="K1432" s="10">
        <v>3.1667000000000001</v>
      </c>
      <c r="L1432" s="10">
        <v>5.5180000000000007</v>
      </c>
      <c r="M1432" s="10">
        <v>7.1950000000000003</v>
      </c>
      <c r="N1432" s="10">
        <v>5.2773599999999998</v>
      </c>
      <c r="O1432" s="10">
        <v>3.9060999999999999</v>
      </c>
      <c r="P1432" s="10">
        <v>6.3948</v>
      </c>
      <c r="Q1432" s="10">
        <v>8.7929999999999993</v>
      </c>
      <c r="R1432" s="10">
        <v>5.9969999999999999</v>
      </c>
      <c r="S1432" s="10">
        <v>4.9948999999999995</v>
      </c>
      <c r="T1432" s="10">
        <v>7.9850000000000003</v>
      </c>
      <c r="U1432" s="10">
        <v>10.984999999999999</v>
      </c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spans="3:50" x14ac:dyDescent="0.2">
      <c r="C1433" s="18">
        <f t="shared" si="45"/>
        <v>1429</v>
      </c>
      <c r="D1433" t="e">
        <f t="shared" ca="1" si="44"/>
        <v>#NAME?</v>
      </c>
      <c r="I1433">
        <v>1429</v>
      </c>
      <c r="J1433">
        <v>4.3596363636363638</v>
      </c>
      <c r="K1433" s="10">
        <v>3.1669749999999999</v>
      </c>
      <c r="L1433" s="10">
        <v>5.5190000000000001</v>
      </c>
      <c r="M1433" s="10">
        <v>7.19625</v>
      </c>
      <c r="N1433" s="10">
        <v>5.2775800000000004</v>
      </c>
      <c r="O1433" s="10">
        <v>3.906425</v>
      </c>
      <c r="P1433" s="10">
        <v>6.3959000000000001</v>
      </c>
      <c r="Q1433" s="10">
        <v>8.7942499999999999</v>
      </c>
      <c r="R1433" s="10">
        <v>5.9972500000000002</v>
      </c>
      <c r="S1433" s="10">
        <v>4.9953250000000002</v>
      </c>
      <c r="T1433" s="10">
        <v>7.9862500000000001</v>
      </c>
      <c r="U1433" s="10">
        <v>10.98625</v>
      </c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spans="3:50" x14ac:dyDescent="0.2">
      <c r="C1434" s="18">
        <f t="shared" si="45"/>
        <v>1430</v>
      </c>
      <c r="D1434" t="e">
        <f t="shared" ca="1" si="44"/>
        <v>#NAME?</v>
      </c>
      <c r="I1434">
        <v>1430</v>
      </c>
      <c r="J1434">
        <v>4.3600000000000003</v>
      </c>
      <c r="K1434" s="10">
        <v>3.1672500000000001</v>
      </c>
      <c r="L1434" s="10">
        <v>5.5200000000000005</v>
      </c>
      <c r="M1434" s="10">
        <v>7.1974999999999998</v>
      </c>
      <c r="N1434" s="10">
        <v>5.2778</v>
      </c>
      <c r="O1434" s="10">
        <v>3.9067500000000002</v>
      </c>
      <c r="P1434" s="10">
        <v>6.3970000000000002</v>
      </c>
      <c r="Q1434" s="10">
        <v>8.7955000000000005</v>
      </c>
      <c r="R1434" s="10">
        <v>5.9975000000000005</v>
      </c>
      <c r="S1434" s="10">
        <v>4.9957500000000001</v>
      </c>
      <c r="T1434" s="10">
        <v>7.9874999999999998</v>
      </c>
      <c r="U1434" s="10">
        <v>10.987500000000001</v>
      </c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spans="3:50" x14ac:dyDescent="0.2">
      <c r="C1435" s="18">
        <f t="shared" si="45"/>
        <v>1431</v>
      </c>
      <c r="D1435" t="e">
        <f t="shared" ca="1" si="44"/>
        <v>#NAME?</v>
      </c>
      <c r="I1435">
        <v>1431</v>
      </c>
      <c r="J1435">
        <v>4.3602857142857143</v>
      </c>
      <c r="K1435" s="10">
        <v>3.1675249999999999</v>
      </c>
      <c r="L1435" s="10">
        <v>5.5209999999999999</v>
      </c>
      <c r="M1435" s="10">
        <v>7.1987500000000004</v>
      </c>
      <c r="N1435" s="10">
        <v>5.2780200000000006</v>
      </c>
      <c r="O1435" s="10">
        <v>3.9070749999999999</v>
      </c>
      <c r="P1435" s="10">
        <v>6.3981000000000003</v>
      </c>
      <c r="Q1435" s="10">
        <v>8.7967499999999994</v>
      </c>
      <c r="R1435" s="10">
        <v>5.9977499999999999</v>
      </c>
      <c r="S1435" s="10">
        <v>4.996175</v>
      </c>
      <c r="T1435" s="10">
        <v>7.9887500000000005</v>
      </c>
      <c r="U1435" s="10">
        <v>10.98875</v>
      </c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spans="3:50" x14ac:dyDescent="0.2">
      <c r="C1436" s="18">
        <f t="shared" si="45"/>
        <v>1432</v>
      </c>
      <c r="D1436" t="e">
        <f t="shared" ca="1" si="44"/>
        <v>#NAME?</v>
      </c>
      <c r="I1436">
        <v>1432</v>
      </c>
      <c r="J1436">
        <v>4.3605714285714292</v>
      </c>
      <c r="K1436" s="10">
        <v>3.1677999999999997</v>
      </c>
      <c r="L1436" s="10">
        <v>5.5220000000000002</v>
      </c>
      <c r="M1436" s="10">
        <v>7.2</v>
      </c>
      <c r="N1436" s="10">
        <v>5.2782400000000003</v>
      </c>
      <c r="O1436" s="10">
        <v>3.9074</v>
      </c>
      <c r="P1436" s="10">
        <v>6.3992000000000004</v>
      </c>
      <c r="Q1436" s="10">
        <v>8.798</v>
      </c>
      <c r="R1436" s="10">
        <v>5.9980000000000002</v>
      </c>
      <c r="S1436" s="10">
        <v>4.9965999999999999</v>
      </c>
      <c r="T1436" s="10">
        <v>7.99</v>
      </c>
      <c r="U1436" s="10">
        <v>10.99</v>
      </c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spans="3:50" x14ac:dyDescent="0.2">
      <c r="C1437" s="18">
        <f t="shared" si="45"/>
        <v>1433</v>
      </c>
      <c r="D1437" t="e">
        <f t="shared" ca="1" si="44"/>
        <v>#NAME?</v>
      </c>
      <c r="I1437">
        <v>1433</v>
      </c>
      <c r="J1437">
        <v>4.3608571428571432</v>
      </c>
      <c r="K1437" s="10">
        <v>3.168075</v>
      </c>
      <c r="L1437" s="10">
        <v>5.5230000000000006</v>
      </c>
      <c r="M1437" s="10">
        <v>7.2012499999999999</v>
      </c>
      <c r="N1437" s="10">
        <v>5.2784599999999999</v>
      </c>
      <c r="O1437" s="10">
        <v>3.9077250000000001</v>
      </c>
      <c r="P1437" s="10">
        <v>6.4003000000000005</v>
      </c>
      <c r="Q1437" s="10">
        <v>8.7992499999999989</v>
      </c>
      <c r="R1437" s="10">
        <v>5.9982499999999996</v>
      </c>
      <c r="S1437" s="10">
        <v>4.9970249999999998</v>
      </c>
      <c r="T1437" s="10">
        <v>7.99125</v>
      </c>
      <c r="U1437" s="10">
        <v>10.991249999999999</v>
      </c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spans="3:50" x14ac:dyDescent="0.2">
      <c r="C1438" s="18">
        <f t="shared" si="45"/>
        <v>1434</v>
      </c>
      <c r="D1438" t="e">
        <f t="shared" ca="1" si="44"/>
        <v>#NAME?</v>
      </c>
      <c r="I1438">
        <v>1434</v>
      </c>
      <c r="J1438">
        <v>4.3611428571428572</v>
      </c>
      <c r="K1438" s="10">
        <v>3.1683499999999998</v>
      </c>
      <c r="L1438" s="10">
        <v>5.524</v>
      </c>
      <c r="M1438" s="10">
        <v>7.2024999999999997</v>
      </c>
      <c r="N1438" s="10">
        <v>5.2786800000000005</v>
      </c>
      <c r="O1438" s="10">
        <v>3.9080500000000002</v>
      </c>
      <c r="P1438" s="10">
        <v>6.4014000000000006</v>
      </c>
      <c r="Q1438" s="10">
        <v>8.8004999999999995</v>
      </c>
      <c r="R1438" s="10">
        <v>5.9984999999999999</v>
      </c>
      <c r="S1438" s="10">
        <v>4.9974499999999997</v>
      </c>
      <c r="T1438" s="10">
        <v>7.9924999999999997</v>
      </c>
      <c r="U1438" s="10">
        <v>10.9925</v>
      </c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spans="3:50" x14ac:dyDescent="0.2">
      <c r="C1439" s="18">
        <f t="shared" si="45"/>
        <v>1435</v>
      </c>
      <c r="D1439" t="e">
        <f t="shared" ca="1" si="44"/>
        <v>#NAME?</v>
      </c>
      <c r="I1439">
        <v>1435</v>
      </c>
      <c r="J1439">
        <v>4.3614285714285721</v>
      </c>
      <c r="K1439" s="10">
        <v>3.168625</v>
      </c>
      <c r="L1439" s="10">
        <v>5.5250000000000004</v>
      </c>
      <c r="M1439" s="10">
        <v>7.2037500000000003</v>
      </c>
      <c r="N1439" s="10">
        <v>5.2789000000000001</v>
      </c>
      <c r="O1439" s="10">
        <v>3.9083749999999999</v>
      </c>
      <c r="P1439" s="10">
        <v>6.4024999999999999</v>
      </c>
      <c r="Q1439" s="10">
        <v>8.8017500000000002</v>
      </c>
      <c r="R1439" s="10">
        <v>5.9987500000000002</v>
      </c>
      <c r="S1439" s="10">
        <v>4.9978749999999996</v>
      </c>
      <c r="T1439" s="10">
        <v>7.9937500000000004</v>
      </c>
      <c r="U1439" s="10">
        <v>10.99375</v>
      </c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spans="3:50" x14ac:dyDescent="0.2">
      <c r="C1440" s="18">
        <f t="shared" si="45"/>
        <v>1436</v>
      </c>
      <c r="D1440" t="e">
        <f t="shared" ca="1" si="44"/>
        <v>#NAME?</v>
      </c>
      <c r="I1440">
        <v>1436</v>
      </c>
      <c r="J1440">
        <v>4.3617142857142861</v>
      </c>
      <c r="K1440" s="10">
        <v>3.1688999999999998</v>
      </c>
      <c r="L1440" s="10">
        <v>5.5259999999999998</v>
      </c>
      <c r="M1440" s="10">
        <v>7.2050000000000001</v>
      </c>
      <c r="N1440" s="10">
        <v>5.2791200000000007</v>
      </c>
      <c r="O1440" s="10">
        <v>3.9087000000000001</v>
      </c>
      <c r="P1440" s="10">
        <v>6.4036</v>
      </c>
      <c r="Q1440" s="10">
        <v>8.802999999999999</v>
      </c>
      <c r="R1440" s="10">
        <v>5.9989999999999997</v>
      </c>
      <c r="S1440" s="10">
        <v>4.9983000000000004</v>
      </c>
      <c r="T1440" s="10">
        <v>7.9950000000000001</v>
      </c>
      <c r="U1440" s="10">
        <v>10.994999999999999</v>
      </c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spans="2:50" x14ac:dyDescent="0.2">
      <c r="C1441" s="18">
        <f t="shared" si="45"/>
        <v>1437</v>
      </c>
      <c r="D1441" t="e">
        <f t="shared" ca="1" si="44"/>
        <v>#NAME?</v>
      </c>
      <c r="I1441">
        <v>1437</v>
      </c>
      <c r="J1441">
        <v>4.3620000000000001</v>
      </c>
      <c r="K1441" s="10">
        <v>3.1691750000000001</v>
      </c>
      <c r="L1441" s="10">
        <v>5.5270000000000001</v>
      </c>
      <c r="M1441" s="10">
        <v>7.2062499999999998</v>
      </c>
      <c r="N1441" s="10">
        <v>5.2793400000000004</v>
      </c>
      <c r="O1441" s="10">
        <v>3.9090250000000002</v>
      </c>
      <c r="P1441" s="10">
        <v>6.4047000000000001</v>
      </c>
      <c r="Q1441" s="10">
        <v>8.8042499999999997</v>
      </c>
      <c r="R1441" s="10">
        <v>5.99925</v>
      </c>
      <c r="S1441" s="10">
        <v>4.9987250000000003</v>
      </c>
      <c r="T1441" s="10">
        <v>7.9962499999999999</v>
      </c>
      <c r="U1441" s="10">
        <v>10.99625</v>
      </c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spans="2:50" x14ac:dyDescent="0.2">
      <c r="C1442" s="18">
        <f t="shared" si="45"/>
        <v>1438</v>
      </c>
      <c r="D1442" t="e">
        <f t="shared" ca="1" si="44"/>
        <v>#NAME?</v>
      </c>
      <c r="I1442">
        <v>1438</v>
      </c>
      <c r="J1442">
        <v>4.362285714285715</v>
      </c>
      <c r="K1442" s="10">
        <v>3.1694499999999999</v>
      </c>
      <c r="L1442" s="10">
        <v>5.5280000000000005</v>
      </c>
      <c r="M1442" s="10">
        <v>7.2074999999999996</v>
      </c>
      <c r="N1442" s="10">
        <v>5.27956</v>
      </c>
      <c r="O1442" s="10">
        <v>3.9093500000000003</v>
      </c>
      <c r="P1442" s="10">
        <v>6.4058000000000002</v>
      </c>
      <c r="Q1442" s="10">
        <v>8.8055000000000003</v>
      </c>
      <c r="R1442" s="10">
        <v>5.9995000000000003</v>
      </c>
      <c r="S1442" s="10">
        <v>4.9991500000000002</v>
      </c>
      <c r="T1442" s="10">
        <v>7.9974999999999996</v>
      </c>
      <c r="U1442" s="10">
        <v>10.9975</v>
      </c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spans="2:50" x14ac:dyDescent="0.2">
      <c r="C1443" s="18">
        <f t="shared" si="45"/>
        <v>1439</v>
      </c>
      <c r="D1443" t="e">
        <f t="shared" ca="1" si="44"/>
        <v>#NAME?</v>
      </c>
      <c r="I1443">
        <v>1439</v>
      </c>
      <c r="J1443">
        <v>4.362571428571429</v>
      </c>
      <c r="K1443" s="10">
        <v>3.1697250000000001</v>
      </c>
      <c r="L1443" s="10">
        <v>5.5289999999999999</v>
      </c>
      <c r="M1443" s="10">
        <v>7.2087500000000002</v>
      </c>
      <c r="N1443" s="10">
        <v>5.2797800000000006</v>
      </c>
      <c r="O1443" s="10">
        <v>3.909675</v>
      </c>
      <c r="P1443" s="10">
        <v>6.4069000000000003</v>
      </c>
      <c r="Q1443" s="10">
        <v>8.8067499999999992</v>
      </c>
      <c r="R1443" s="10">
        <v>5.9997499999999997</v>
      </c>
      <c r="S1443" s="10">
        <v>4.9995750000000001</v>
      </c>
      <c r="T1443" s="10">
        <v>7.9987500000000002</v>
      </c>
      <c r="U1443" s="10">
        <v>10.998749999999999</v>
      </c>
      <c r="AU1443" s="3"/>
      <c r="AV1443" s="3"/>
      <c r="AW1443" s="3"/>
      <c r="AX1443" s="3"/>
    </row>
    <row r="1444" spans="2:50" x14ac:dyDescent="0.2">
      <c r="B1444" s="5"/>
      <c r="C1444" s="18">
        <f t="shared" si="45"/>
        <v>1440</v>
      </c>
      <c r="D1444" t="e">
        <f t="shared" ca="1" si="44"/>
        <v>#NAME?</v>
      </c>
      <c r="I1444">
        <v>1440</v>
      </c>
      <c r="J1444">
        <v>4.362857142857143</v>
      </c>
      <c r="K1444" s="10">
        <v>3.17</v>
      </c>
      <c r="L1444" s="10">
        <v>5.53</v>
      </c>
      <c r="M1444" s="10">
        <v>7.21</v>
      </c>
      <c r="N1444" s="10">
        <v>5.28</v>
      </c>
      <c r="O1444" s="10">
        <v>3.91</v>
      </c>
      <c r="P1444" s="10">
        <v>6.4080000000000004</v>
      </c>
      <c r="Q1444" s="10">
        <v>8.8079999999999998</v>
      </c>
      <c r="R1444" s="10">
        <v>6</v>
      </c>
      <c r="S1444" s="10">
        <v>5</v>
      </c>
      <c r="T1444" s="10">
        <v>8</v>
      </c>
      <c r="U1444" s="10">
        <v>11</v>
      </c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spans="2:50" x14ac:dyDescent="0.2">
      <c r="C1445" s="18">
        <f t="shared" si="45"/>
        <v>1441</v>
      </c>
      <c r="D1445" t="e">
        <f t="shared" ca="1" si="44"/>
        <v>#NAME?</v>
      </c>
      <c r="I1445">
        <v>1441</v>
      </c>
      <c r="J1445">
        <v>4.363142857142857</v>
      </c>
      <c r="K1445" s="10">
        <v>3.17</v>
      </c>
      <c r="L1445" s="10">
        <v>5.53</v>
      </c>
      <c r="M1445" s="10">
        <v>7.21</v>
      </c>
      <c r="N1445" s="10">
        <v>5.28</v>
      </c>
      <c r="O1445" s="10">
        <v>3.91</v>
      </c>
      <c r="P1445" s="10">
        <v>6.4080000000000004</v>
      </c>
      <c r="Q1445" s="10">
        <v>8.8079999999999998</v>
      </c>
      <c r="R1445" s="10">
        <v>6</v>
      </c>
      <c r="S1445" s="10">
        <v>5</v>
      </c>
      <c r="T1445" s="10">
        <v>8</v>
      </c>
      <c r="U1445" s="10">
        <v>11</v>
      </c>
      <c r="AA1445" s="3"/>
      <c r="AB1445" s="3"/>
      <c r="AX1445" s="3"/>
    </row>
    <row r="1446" spans="2:50" x14ac:dyDescent="0.2">
      <c r="C1446" s="18">
        <f t="shared" si="45"/>
        <v>1442</v>
      </c>
      <c r="D1446" t="e">
        <f t="shared" ca="1" si="44"/>
        <v>#NAME?</v>
      </c>
      <c r="I1446">
        <v>1442</v>
      </c>
      <c r="J1446">
        <v>4.3634285714285719</v>
      </c>
      <c r="K1446" s="10">
        <v>3.17</v>
      </c>
      <c r="L1446" s="10">
        <v>5.53</v>
      </c>
      <c r="M1446" s="10">
        <v>7.21</v>
      </c>
      <c r="N1446" s="10">
        <v>5.28</v>
      </c>
      <c r="O1446" s="10">
        <v>3.91</v>
      </c>
      <c r="P1446" s="10">
        <v>6.4080000000000004</v>
      </c>
      <c r="Q1446" s="10">
        <v>8.8079999999999998</v>
      </c>
      <c r="R1446" s="10">
        <v>6</v>
      </c>
      <c r="S1446" s="10">
        <v>5</v>
      </c>
      <c r="T1446" s="10">
        <v>8</v>
      </c>
      <c r="U1446" s="10">
        <v>11</v>
      </c>
      <c r="AT1446" s="3"/>
      <c r="AU1446" s="3"/>
      <c r="AV1446" s="3"/>
      <c r="AW1446" s="3"/>
      <c r="AX1446" s="3"/>
    </row>
    <row r="1447" spans="2:50" x14ac:dyDescent="0.2">
      <c r="C1447" s="18">
        <f t="shared" si="45"/>
        <v>1443</v>
      </c>
      <c r="D1447" t="e">
        <f t="shared" ca="1" si="44"/>
        <v>#NAME?</v>
      </c>
      <c r="I1447">
        <v>1443</v>
      </c>
      <c r="J1447">
        <v>4.3637142857142859</v>
      </c>
      <c r="K1447" s="10">
        <v>3.17</v>
      </c>
      <c r="L1447" s="10">
        <v>5.53</v>
      </c>
      <c r="M1447" s="10">
        <v>7.21</v>
      </c>
      <c r="N1447" s="10">
        <v>5.28</v>
      </c>
      <c r="O1447" s="10">
        <v>3.91</v>
      </c>
      <c r="P1447" s="10">
        <v>6.4080000000000004</v>
      </c>
      <c r="Q1447" s="10">
        <v>8.8079999999999998</v>
      </c>
      <c r="R1447" s="10">
        <v>6</v>
      </c>
      <c r="S1447" s="10">
        <v>5</v>
      </c>
      <c r="T1447" s="10">
        <v>8</v>
      </c>
      <c r="U1447" s="10">
        <v>11</v>
      </c>
    </row>
    <row r="1448" spans="2:50" x14ac:dyDescent="0.2">
      <c r="C1448" s="18">
        <f t="shared" si="45"/>
        <v>1444</v>
      </c>
      <c r="D1448" t="e">
        <f t="shared" ca="1" si="44"/>
        <v>#NAME?</v>
      </c>
      <c r="I1448">
        <v>1444</v>
      </c>
      <c r="J1448">
        <v>4.3639999999999999</v>
      </c>
      <c r="K1448" s="10">
        <v>3.17</v>
      </c>
      <c r="L1448" s="10">
        <v>5.53</v>
      </c>
      <c r="M1448" s="10">
        <v>7.21</v>
      </c>
      <c r="N1448" s="10">
        <v>5.28</v>
      </c>
      <c r="O1448" s="10">
        <v>3.91</v>
      </c>
      <c r="P1448" s="10">
        <v>6.4080000000000004</v>
      </c>
      <c r="Q1448" s="10">
        <v>8.8079999999999998</v>
      </c>
      <c r="R1448" s="10">
        <v>6</v>
      </c>
      <c r="S1448" s="10">
        <v>5</v>
      </c>
      <c r="T1448" s="10">
        <v>8</v>
      </c>
      <c r="U1448" s="10">
        <v>11</v>
      </c>
    </row>
    <row r="1449" spans="2:50" x14ac:dyDescent="0.2">
      <c r="C1449" s="18">
        <f t="shared" si="45"/>
        <v>1445</v>
      </c>
      <c r="D1449" t="e">
        <f t="shared" ca="1" si="44"/>
        <v>#NAME?</v>
      </c>
      <c r="I1449">
        <v>1445</v>
      </c>
      <c r="J1449">
        <v>4.3642857142857148</v>
      </c>
      <c r="K1449" s="10">
        <v>3.17</v>
      </c>
      <c r="L1449" s="10">
        <v>5.53</v>
      </c>
      <c r="M1449" s="10">
        <v>7.21</v>
      </c>
      <c r="N1449" s="10">
        <v>5.28</v>
      </c>
      <c r="O1449" s="10">
        <v>3.91</v>
      </c>
      <c r="P1449" s="10">
        <v>6.4080000000000004</v>
      </c>
      <c r="Q1449" s="10">
        <v>8.8079999999999998</v>
      </c>
      <c r="R1449" s="10">
        <v>6</v>
      </c>
      <c r="S1449" s="10">
        <v>5</v>
      </c>
      <c r="T1449" s="10">
        <v>8</v>
      </c>
      <c r="U1449" s="10">
        <v>11</v>
      </c>
    </row>
    <row r="1450" spans="2:50" x14ac:dyDescent="0.2">
      <c r="C1450" s="18">
        <f t="shared" si="45"/>
        <v>1446</v>
      </c>
      <c r="D1450" t="e">
        <f t="shared" ca="1" si="44"/>
        <v>#NAME?</v>
      </c>
      <c r="I1450">
        <v>1446</v>
      </c>
      <c r="J1450">
        <v>4.3645714285714288</v>
      </c>
      <c r="K1450" s="10">
        <v>3.17</v>
      </c>
      <c r="L1450" s="10">
        <v>5.53</v>
      </c>
      <c r="M1450" s="10">
        <v>7.21</v>
      </c>
      <c r="N1450" s="10">
        <v>5.28</v>
      </c>
      <c r="O1450" s="10">
        <v>3.91</v>
      </c>
      <c r="P1450" s="10">
        <v>6.4080000000000004</v>
      </c>
      <c r="Q1450" s="10">
        <v>8.8079999999999998</v>
      </c>
      <c r="R1450" s="10">
        <v>6</v>
      </c>
      <c r="S1450" s="10">
        <v>5</v>
      </c>
      <c r="T1450" s="10">
        <v>8</v>
      </c>
      <c r="U1450" s="10">
        <v>11</v>
      </c>
    </row>
    <row r="1451" spans="2:50" x14ac:dyDescent="0.2">
      <c r="C1451" s="18">
        <f t="shared" si="45"/>
        <v>1447</v>
      </c>
      <c r="D1451" t="e">
        <f t="shared" ca="1" si="44"/>
        <v>#NAME?</v>
      </c>
      <c r="I1451">
        <v>1447</v>
      </c>
      <c r="J1451">
        <v>4.3648571428571428</v>
      </c>
      <c r="K1451" s="10">
        <v>3.17</v>
      </c>
      <c r="L1451" s="10">
        <v>5.53</v>
      </c>
      <c r="M1451" s="10">
        <v>7.21</v>
      </c>
      <c r="N1451" s="10">
        <v>5.28</v>
      </c>
      <c r="O1451" s="10">
        <v>3.91</v>
      </c>
      <c r="P1451" s="10">
        <v>6.4080000000000004</v>
      </c>
      <c r="Q1451" s="10">
        <v>8.8079999999999998</v>
      </c>
      <c r="R1451" s="10">
        <v>6</v>
      </c>
      <c r="S1451" s="10">
        <v>5</v>
      </c>
      <c r="T1451" s="10">
        <v>8</v>
      </c>
      <c r="U1451" s="10">
        <v>11</v>
      </c>
    </row>
    <row r="1452" spans="2:50" x14ac:dyDescent="0.2">
      <c r="C1452" s="18">
        <f t="shared" si="45"/>
        <v>1448</v>
      </c>
      <c r="D1452" t="e">
        <f t="shared" ca="1" si="44"/>
        <v>#NAME?</v>
      </c>
      <c r="I1452">
        <v>1448</v>
      </c>
      <c r="J1452">
        <v>4.3651428571428577</v>
      </c>
      <c r="K1452" s="10">
        <v>3.17</v>
      </c>
      <c r="L1452" s="10">
        <v>5.53</v>
      </c>
      <c r="M1452" s="10">
        <v>7.21</v>
      </c>
      <c r="N1452" s="10">
        <v>5.28</v>
      </c>
      <c r="O1452" s="10">
        <v>3.91</v>
      </c>
      <c r="P1452" s="10">
        <v>6.4080000000000004</v>
      </c>
      <c r="Q1452" s="10">
        <v>8.8079999999999998</v>
      </c>
      <c r="R1452" s="10">
        <v>6</v>
      </c>
      <c r="S1452" s="10">
        <v>5</v>
      </c>
      <c r="T1452" s="10">
        <v>8</v>
      </c>
      <c r="U1452" s="10">
        <v>11</v>
      </c>
    </row>
    <row r="1453" spans="2:50" x14ac:dyDescent="0.2">
      <c r="C1453" s="18">
        <f t="shared" si="45"/>
        <v>1449</v>
      </c>
      <c r="D1453" t="e">
        <f t="shared" ca="1" si="44"/>
        <v>#NAME?</v>
      </c>
      <c r="I1453">
        <v>1449</v>
      </c>
      <c r="J1453">
        <v>4.3654285714285717</v>
      </c>
      <c r="K1453" s="10">
        <v>3.17</v>
      </c>
      <c r="L1453" s="10">
        <v>5.53</v>
      </c>
      <c r="M1453" s="10">
        <v>7.21</v>
      </c>
      <c r="N1453" s="10">
        <v>5.28</v>
      </c>
      <c r="O1453" s="10">
        <v>3.91</v>
      </c>
      <c r="P1453" s="10">
        <v>6.4080000000000004</v>
      </c>
      <c r="Q1453" s="10">
        <v>8.8079999999999998</v>
      </c>
      <c r="R1453" s="10">
        <v>6</v>
      </c>
      <c r="S1453" s="10">
        <v>5</v>
      </c>
      <c r="T1453" s="10">
        <v>8</v>
      </c>
      <c r="U1453" s="10">
        <v>11</v>
      </c>
    </row>
    <row r="1454" spans="2:50" x14ac:dyDescent="0.2">
      <c r="C1454" s="18">
        <f t="shared" si="45"/>
        <v>1450</v>
      </c>
      <c r="D1454" t="e">
        <f t="shared" ca="1" si="44"/>
        <v>#NAME?</v>
      </c>
      <c r="I1454">
        <v>1450</v>
      </c>
      <c r="J1454">
        <v>4.3657142857142857</v>
      </c>
      <c r="K1454" s="10">
        <v>3.17</v>
      </c>
      <c r="L1454" s="10">
        <v>5.53</v>
      </c>
      <c r="M1454" s="10">
        <v>7.21</v>
      </c>
      <c r="N1454" s="10">
        <v>5.28</v>
      </c>
      <c r="O1454" s="10">
        <v>3.91</v>
      </c>
      <c r="P1454" s="10">
        <v>6.4080000000000004</v>
      </c>
      <c r="Q1454" s="10">
        <v>8.8079999999999998</v>
      </c>
      <c r="R1454" s="10">
        <v>6</v>
      </c>
      <c r="S1454" s="10">
        <v>5</v>
      </c>
      <c r="T1454" s="10">
        <v>8</v>
      </c>
      <c r="U1454" s="10">
        <v>11</v>
      </c>
    </row>
    <row r="1455" spans="2:50" x14ac:dyDescent="0.2">
      <c r="C1455" s="18">
        <f t="shared" si="45"/>
        <v>1451</v>
      </c>
      <c r="D1455" t="e">
        <f t="shared" ca="1" si="44"/>
        <v>#NAME?</v>
      </c>
      <c r="I1455">
        <v>1451</v>
      </c>
      <c r="J1455">
        <v>4.3660000000000005</v>
      </c>
      <c r="K1455" s="10">
        <v>3.17</v>
      </c>
      <c r="L1455" s="10">
        <v>5.53</v>
      </c>
      <c r="M1455" s="10">
        <v>7.21</v>
      </c>
      <c r="N1455" s="10">
        <v>5.28</v>
      </c>
      <c r="O1455" s="10">
        <v>3.91</v>
      </c>
      <c r="P1455" s="10">
        <v>6.4080000000000004</v>
      </c>
      <c r="Q1455" s="10">
        <v>8.8079999999999998</v>
      </c>
      <c r="R1455" s="10">
        <v>6</v>
      </c>
      <c r="S1455" s="10">
        <v>5</v>
      </c>
      <c r="T1455" s="10">
        <v>8</v>
      </c>
      <c r="U1455" s="10">
        <v>11</v>
      </c>
    </row>
    <row r="1456" spans="2:50" x14ac:dyDescent="0.2">
      <c r="C1456" s="18">
        <f t="shared" si="45"/>
        <v>1452</v>
      </c>
      <c r="D1456" t="e">
        <f t="shared" ca="1" si="44"/>
        <v>#NAME?</v>
      </c>
      <c r="I1456">
        <v>1452</v>
      </c>
      <c r="J1456">
        <v>4.3662857142857145</v>
      </c>
      <c r="K1456" s="10">
        <v>3.17</v>
      </c>
      <c r="L1456" s="10">
        <v>5.53</v>
      </c>
      <c r="M1456" s="10">
        <v>7.21</v>
      </c>
      <c r="N1456" s="10">
        <v>5.28</v>
      </c>
      <c r="O1456" s="10">
        <v>3.91</v>
      </c>
      <c r="P1456" s="10">
        <v>6.4080000000000004</v>
      </c>
      <c r="Q1456" s="10">
        <v>8.8079999999999998</v>
      </c>
      <c r="R1456" s="10">
        <v>6</v>
      </c>
      <c r="S1456" s="10">
        <v>5</v>
      </c>
      <c r="T1456" s="10">
        <v>8</v>
      </c>
      <c r="U1456" s="10">
        <v>11</v>
      </c>
    </row>
    <row r="1457" spans="3:21" x14ac:dyDescent="0.2">
      <c r="C1457" s="18">
        <f t="shared" si="45"/>
        <v>1453</v>
      </c>
      <c r="D1457" t="e">
        <f t="shared" ca="1" si="44"/>
        <v>#NAME?</v>
      </c>
      <c r="I1457">
        <v>1453</v>
      </c>
      <c r="J1457">
        <v>4.3665714285714285</v>
      </c>
      <c r="K1457" s="10">
        <v>3.17</v>
      </c>
      <c r="L1457" s="10">
        <v>5.53</v>
      </c>
      <c r="M1457" s="10">
        <v>7.21</v>
      </c>
      <c r="N1457" s="10">
        <v>5.28</v>
      </c>
      <c r="O1457" s="10">
        <v>3.91</v>
      </c>
      <c r="P1457" s="10">
        <v>6.4080000000000004</v>
      </c>
      <c r="Q1457" s="10">
        <v>8.8079999999999998</v>
      </c>
      <c r="R1457" s="10">
        <v>6</v>
      </c>
      <c r="S1457" s="10">
        <v>5</v>
      </c>
      <c r="T1457" s="10">
        <v>8</v>
      </c>
      <c r="U1457" s="10">
        <v>11</v>
      </c>
    </row>
    <row r="1458" spans="3:21" x14ac:dyDescent="0.2">
      <c r="C1458" s="18">
        <f t="shared" si="45"/>
        <v>1454</v>
      </c>
      <c r="D1458" t="e">
        <f t="shared" ca="1" si="44"/>
        <v>#NAME?</v>
      </c>
      <c r="I1458">
        <v>1454</v>
      </c>
      <c r="J1458">
        <v>4.3668571428571434</v>
      </c>
      <c r="K1458" s="10">
        <v>3.17</v>
      </c>
      <c r="L1458" s="10">
        <v>5.53</v>
      </c>
      <c r="M1458" s="10">
        <v>7.21</v>
      </c>
      <c r="N1458" s="10">
        <v>5.28</v>
      </c>
      <c r="O1458" s="10">
        <v>3.91</v>
      </c>
      <c r="P1458" s="10">
        <v>6.4080000000000004</v>
      </c>
      <c r="Q1458" s="10">
        <v>8.8079999999999998</v>
      </c>
      <c r="R1458" s="10">
        <v>6</v>
      </c>
      <c r="S1458" s="10">
        <v>5</v>
      </c>
      <c r="T1458" s="10">
        <v>8</v>
      </c>
      <c r="U1458" s="10">
        <v>11</v>
      </c>
    </row>
    <row r="1459" spans="3:21" x14ac:dyDescent="0.2">
      <c r="C1459" s="18">
        <f t="shared" si="45"/>
        <v>1455</v>
      </c>
      <c r="D1459" t="e">
        <f t="shared" ca="1" si="44"/>
        <v>#NAME?</v>
      </c>
      <c r="I1459">
        <v>1455</v>
      </c>
      <c r="J1459">
        <v>4.3671428571428574</v>
      </c>
      <c r="K1459" s="10">
        <v>3.17</v>
      </c>
      <c r="L1459" s="10">
        <v>5.53</v>
      </c>
      <c r="M1459" s="10">
        <v>7.21</v>
      </c>
      <c r="N1459" s="10">
        <v>5.28</v>
      </c>
      <c r="O1459" s="10">
        <v>3.91</v>
      </c>
      <c r="P1459" s="10">
        <v>6.4080000000000004</v>
      </c>
      <c r="Q1459" s="10">
        <v>8.8079999999999998</v>
      </c>
      <c r="R1459" s="10">
        <v>6</v>
      </c>
      <c r="S1459" s="10">
        <v>5</v>
      </c>
      <c r="T1459" s="10">
        <v>8</v>
      </c>
      <c r="U1459" s="10">
        <v>11</v>
      </c>
    </row>
    <row r="1460" spans="3:21" x14ac:dyDescent="0.2">
      <c r="C1460" s="18">
        <f t="shared" si="45"/>
        <v>1456</v>
      </c>
      <c r="D1460" t="e">
        <f t="shared" ca="1" si="44"/>
        <v>#NAME?</v>
      </c>
      <c r="I1460">
        <v>1456</v>
      </c>
      <c r="J1460">
        <v>4.3674285714285714</v>
      </c>
      <c r="K1460" s="10">
        <v>3.17</v>
      </c>
      <c r="L1460" s="10">
        <v>5.53</v>
      </c>
      <c r="M1460" s="10">
        <v>7.21</v>
      </c>
      <c r="N1460" s="10">
        <v>5.28</v>
      </c>
      <c r="O1460" s="10">
        <v>3.91</v>
      </c>
      <c r="P1460" s="10">
        <v>6.4080000000000004</v>
      </c>
      <c r="Q1460" s="10">
        <v>8.8079999999999998</v>
      </c>
      <c r="R1460" s="10">
        <v>6</v>
      </c>
      <c r="S1460" s="10">
        <v>5</v>
      </c>
      <c r="T1460" s="10">
        <v>8</v>
      </c>
      <c r="U1460" s="10">
        <v>11</v>
      </c>
    </row>
    <row r="1461" spans="3:21" x14ac:dyDescent="0.2">
      <c r="C1461" s="18">
        <f t="shared" si="45"/>
        <v>1457</v>
      </c>
      <c r="D1461" t="e">
        <f t="shared" ca="1" si="44"/>
        <v>#NAME?</v>
      </c>
      <c r="I1461">
        <v>1457</v>
      </c>
      <c r="J1461">
        <v>4.3677142857142854</v>
      </c>
      <c r="K1461" s="10">
        <v>3.17</v>
      </c>
      <c r="L1461" s="10">
        <v>5.53</v>
      </c>
      <c r="M1461" s="10">
        <v>7.21</v>
      </c>
      <c r="N1461" s="10">
        <v>5.28</v>
      </c>
      <c r="O1461" s="10">
        <v>3.91</v>
      </c>
      <c r="P1461" s="10">
        <v>6.4080000000000004</v>
      </c>
      <c r="Q1461" s="10">
        <v>8.8079999999999998</v>
      </c>
      <c r="R1461" s="10">
        <v>6</v>
      </c>
      <c r="S1461" s="10">
        <v>5</v>
      </c>
      <c r="T1461" s="10">
        <v>8</v>
      </c>
      <c r="U1461" s="10">
        <v>11</v>
      </c>
    </row>
    <row r="1462" spans="3:21" x14ac:dyDescent="0.2">
      <c r="C1462" s="18">
        <f t="shared" si="45"/>
        <v>1458</v>
      </c>
      <c r="D1462" t="e">
        <f t="shared" ca="1" si="44"/>
        <v>#NAME?</v>
      </c>
      <c r="I1462">
        <v>1458</v>
      </c>
      <c r="J1462">
        <v>4.3680000000000003</v>
      </c>
      <c r="K1462" s="10">
        <v>3.17</v>
      </c>
      <c r="L1462" s="10">
        <v>5.53</v>
      </c>
      <c r="M1462" s="10">
        <v>7.21</v>
      </c>
      <c r="N1462" s="10">
        <v>5.28</v>
      </c>
      <c r="O1462" s="10">
        <v>3.91</v>
      </c>
      <c r="P1462" s="10">
        <v>6.4080000000000004</v>
      </c>
      <c r="Q1462" s="10">
        <v>8.8079999999999998</v>
      </c>
      <c r="R1462" s="10">
        <v>6</v>
      </c>
      <c r="S1462" s="10">
        <v>5</v>
      </c>
      <c r="T1462" s="10">
        <v>8</v>
      </c>
      <c r="U1462" s="10">
        <v>11</v>
      </c>
    </row>
    <row r="1463" spans="3:21" x14ac:dyDescent="0.2">
      <c r="C1463" s="18">
        <f t="shared" si="45"/>
        <v>1459</v>
      </c>
      <c r="D1463" t="e">
        <f t="shared" ca="1" si="44"/>
        <v>#NAME?</v>
      </c>
      <c r="I1463">
        <v>1459</v>
      </c>
      <c r="J1463">
        <v>4.3682857142857143</v>
      </c>
      <c r="K1463" s="10">
        <v>3.17</v>
      </c>
      <c r="L1463" s="10">
        <v>5.53</v>
      </c>
      <c r="M1463" s="10">
        <v>7.21</v>
      </c>
      <c r="N1463" s="10">
        <v>5.28</v>
      </c>
      <c r="O1463" s="10">
        <v>3.91</v>
      </c>
      <c r="P1463" s="10">
        <v>6.4080000000000004</v>
      </c>
      <c r="Q1463" s="10">
        <v>8.8079999999999998</v>
      </c>
      <c r="R1463" s="10">
        <v>6</v>
      </c>
      <c r="S1463" s="10">
        <v>5</v>
      </c>
      <c r="T1463" s="10">
        <v>8</v>
      </c>
      <c r="U1463" s="10">
        <v>11</v>
      </c>
    </row>
    <row r="1464" spans="3:21" x14ac:dyDescent="0.2">
      <c r="C1464" s="18">
        <f t="shared" si="45"/>
        <v>1460</v>
      </c>
      <c r="D1464" t="e">
        <f t="shared" ca="1" si="44"/>
        <v>#NAME?</v>
      </c>
      <c r="I1464">
        <v>1460</v>
      </c>
      <c r="J1464">
        <v>4.3685714285714283</v>
      </c>
      <c r="K1464" s="10">
        <v>3.17</v>
      </c>
      <c r="L1464" s="10">
        <v>5.53</v>
      </c>
      <c r="M1464" s="10">
        <v>7.21</v>
      </c>
      <c r="N1464" s="10">
        <v>5.28</v>
      </c>
      <c r="O1464" s="10">
        <v>3.91</v>
      </c>
      <c r="P1464" s="10">
        <v>6.4080000000000004</v>
      </c>
      <c r="Q1464" s="10">
        <v>8.8079999999999998</v>
      </c>
      <c r="R1464" s="10">
        <v>6</v>
      </c>
      <c r="S1464" s="10">
        <v>5</v>
      </c>
      <c r="T1464" s="10">
        <v>8</v>
      </c>
      <c r="U1464" s="10">
        <v>11</v>
      </c>
    </row>
    <row r="1465" spans="3:21" x14ac:dyDescent="0.2">
      <c r="C1465" s="18">
        <f t="shared" si="45"/>
        <v>1461</v>
      </c>
      <c r="D1465" t="e">
        <f t="shared" ca="1" si="44"/>
        <v>#NAME?</v>
      </c>
      <c r="I1465">
        <v>1461</v>
      </c>
      <c r="J1465">
        <v>4.3688571428571432</v>
      </c>
      <c r="K1465" s="10">
        <v>3.17</v>
      </c>
      <c r="L1465" s="10">
        <v>5.53</v>
      </c>
      <c r="M1465" s="10">
        <v>7.21</v>
      </c>
      <c r="N1465" s="10">
        <v>5.28</v>
      </c>
      <c r="O1465" s="10">
        <v>3.91</v>
      </c>
      <c r="P1465" s="10">
        <v>6.4080000000000004</v>
      </c>
      <c r="Q1465" s="10">
        <v>8.8079999999999998</v>
      </c>
      <c r="R1465" s="10">
        <v>6</v>
      </c>
      <c r="S1465" s="10">
        <v>5</v>
      </c>
      <c r="T1465" s="10">
        <v>8</v>
      </c>
      <c r="U1465" s="10">
        <v>11</v>
      </c>
    </row>
    <row r="1466" spans="3:21" x14ac:dyDescent="0.2">
      <c r="C1466" s="18">
        <f t="shared" si="45"/>
        <v>1462</v>
      </c>
      <c r="D1466" t="e">
        <f t="shared" ca="1" si="44"/>
        <v>#NAME?</v>
      </c>
      <c r="I1466">
        <v>1462</v>
      </c>
      <c r="J1466">
        <v>4.3691428571428572</v>
      </c>
      <c r="K1466" s="10">
        <v>3.17</v>
      </c>
      <c r="L1466" s="10">
        <v>5.53</v>
      </c>
      <c r="M1466" s="10">
        <v>7.21</v>
      </c>
      <c r="N1466" s="10">
        <v>5.28</v>
      </c>
      <c r="O1466" s="10">
        <v>3.91</v>
      </c>
      <c r="P1466" s="10">
        <v>6.4080000000000004</v>
      </c>
      <c r="Q1466" s="10">
        <v>8.8079999999999998</v>
      </c>
      <c r="R1466" s="10">
        <v>6</v>
      </c>
      <c r="S1466" s="10">
        <v>5</v>
      </c>
      <c r="T1466" s="10">
        <v>8</v>
      </c>
      <c r="U1466" s="10">
        <v>11</v>
      </c>
    </row>
    <row r="1467" spans="3:21" x14ac:dyDescent="0.2">
      <c r="C1467" s="18">
        <f t="shared" si="45"/>
        <v>1463</v>
      </c>
      <c r="D1467" t="e">
        <f t="shared" ca="1" si="44"/>
        <v>#NAME?</v>
      </c>
      <c r="I1467">
        <v>1463</v>
      </c>
      <c r="J1467">
        <v>4.3694285714285712</v>
      </c>
      <c r="K1467" s="10">
        <v>3.17</v>
      </c>
      <c r="L1467" s="10">
        <v>5.53</v>
      </c>
      <c r="M1467" s="10">
        <v>7.21</v>
      </c>
      <c r="N1467" s="10">
        <v>5.28</v>
      </c>
      <c r="O1467" s="10">
        <v>3.91</v>
      </c>
      <c r="P1467" s="10">
        <v>6.4080000000000004</v>
      </c>
      <c r="Q1467" s="10">
        <v>8.8079999999999998</v>
      </c>
      <c r="R1467" s="10">
        <v>6</v>
      </c>
      <c r="S1467" s="10">
        <v>5</v>
      </c>
      <c r="T1467" s="10">
        <v>8</v>
      </c>
      <c r="U1467" s="10">
        <v>11</v>
      </c>
    </row>
    <row r="1468" spans="3:21" x14ac:dyDescent="0.2">
      <c r="C1468" s="18">
        <f t="shared" si="45"/>
        <v>1464</v>
      </c>
      <c r="D1468" t="e">
        <f t="shared" ca="1" si="44"/>
        <v>#NAME?</v>
      </c>
      <c r="I1468">
        <v>1464</v>
      </c>
      <c r="J1468">
        <v>4.3697142857142861</v>
      </c>
      <c r="K1468" s="10">
        <v>3.17</v>
      </c>
      <c r="L1468" s="10">
        <v>5.53</v>
      </c>
      <c r="M1468" s="10">
        <v>7.21</v>
      </c>
      <c r="N1468" s="10">
        <v>5.28</v>
      </c>
      <c r="O1468" s="10">
        <v>3.91</v>
      </c>
      <c r="P1468" s="10">
        <v>6.4080000000000004</v>
      </c>
      <c r="Q1468" s="10">
        <v>8.8079999999999998</v>
      </c>
      <c r="R1468" s="10">
        <v>6</v>
      </c>
      <c r="S1468" s="10">
        <v>5</v>
      </c>
      <c r="T1468" s="10">
        <v>8</v>
      </c>
      <c r="U1468" s="10">
        <v>11</v>
      </c>
    </row>
    <row r="1469" spans="3:21" x14ac:dyDescent="0.2">
      <c r="C1469" s="18">
        <f t="shared" si="45"/>
        <v>1465</v>
      </c>
      <c r="D1469" t="e">
        <f t="shared" ca="1" si="44"/>
        <v>#NAME?</v>
      </c>
      <c r="I1469">
        <v>1465</v>
      </c>
      <c r="J1469">
        <v>4.37</v>
      </c>
      <c r="K1469" s="10">
        <v>3.17</v>
      </c>
      <c r="L1469" s="10">
        <v>5.53</v>
      </c>
      <c r="M1469" s="10">
        <v>7.21</v>
      </c>
      <c r="N1469" s="10">
        <v>5.28</v>
      </c>
      <c r="O1469" s="10">
        <v>3.91</v>
      </c>
      <c r="P1469" s="10">
        <v>6.4080000000000004</v>
      </c>
      <c r="Q1469" s="10">
        <v>8.8079999999999998</v>
      </c>
      <c r="R1469" s="10">
        <v>6</v>
      </c>
      <c r="S1469" s="10">
        <v>5</v>
      </c>
      <c r="T1469" s="10">
        <v>8</v>
      </c>
      <c r="U1469" s="10">
        <v>11</v>
      </c>
    </row>
    <row r="1470" spans="3:21" x14ac:dyDescent="0.2">
      <c r="C1470" s="18">
        <f t="shared" si="45"/>
        <v>1466</v>
      </c>
      <c r="D1470" t="e">
        <f t="shared" ca="1" si="44"/>
        <v>#NAME?</v>
      </c>
      <c r="I1470">
        <v>1466</v>
      </c>
      <c r="J1470">
        <v>4.3702857142857141</v>
      </c>
      <c r="K1470" s="10">
        <v>3.17</v>
      </c>
      <c r="L1470" s="10">
        <v>5.53</v>
      </c>
      <c r="M1470" s="10">
        <v>7.21</v>
      </c>
      <c r="N1470" s="10">
        <v>5.28</v>
      </c>
      <c r="O1470" s="10">
        <v>3.91</v>
      </c>
      <c r="P1470" s="10">
        <v>6.4080000000000004</v>
      </c>
      <c r="Q1470" s="10">
        <v>8.8079999999999998</v>
      </c>
      <c r="R1470" s="10">
        <v>6</v>
      </c>
      <c r="S1470" s="10">
        <v>5</v>
      </c>
      <c r="T1470" s="10">
        <v>8</v>
      </c>
      <c r="U1470" s="10">
        <v>11</v>
      </c>
    </row>
    <row r="1471" spans="3:21" x14ac:dyDescent="0.2">
      <c r="C1471" s="18">
        <f t="shared" si="45"/>
        <v>1467</v>
      </c>
      <c r="D1471" t="e">
        <f t="shared" ca="1" si="44"/>
        <v>#NAME?</v>
      </c>
      <c r="I1471">
        <v>1467</v>
      </c>
      <c r="J1471">
        <v>4.370571428571429</v>
      </c>
      <c r="K1471" s="10">
        <v>3.17</v>
      </c>
      <c r="L1471" s="10">
        <v>5.53</v>
      </c>
      <c r="M1471" s="10">
        <v>7.21</v>
      </c>
      <c r="N1471" s="10">
        <v>5.28</v>
      </c>
      <c r="O1471" s="10">
        <v>3.91</v>
      </c>
      <c r="P1471" s="10">
        <v>6.4080000000000004</v>
      </c>
      <c r="Q1471" s="10">
        <v>8.8079999999999998</v>
      </c>
      <c r="R1471" s="10">
        <v>6</v>
      </c>
      <c r="S1471" s="10">
        <v>5</v>
      </c>
      <c r="T1471" s="10">
        <v>8</v>
      </c>
      <c r="U1471" s="10">
        <v>11</v>
      </c>
    </row>
    <row r="1472" spans="3:21" x14ac:dyDescent="0.2">
      <c r="C1472" s="18">
        <f t="shared" si="45"/>
        <v>1468</v>
      </c>
      <c r="D1472" t="e">
        <f t="shared" ca="1" si="44"/>
        <v>#NAME?</v>
      </c>
      <c r="I1472">
        <v>1468</v>
      </c>
      <c r="J1472">
        <v>4.370857142857143</v>
      </c>
      <c r="K1472" s="10">
        <v>3.17</v>
      </c>
      <c r="L1472" s="10">
        <v>5.53</v>
      </c>
      <c r="M1472" s="10">
        <v>7.21</v>
      </c>
      <c r="N1472" s="10">
        <v>5.28</v>
      </c>
      <c r="O1472" s="10">
        <v>3.91</v>
      </c>
      <c r="P1472" s="10">
        <v>6.4080000000000004</v>
      </c>
      <c r="Q1472" s="10">
        <v>8.8079999999999998</v>
      </c>
      <c r="R1472" s="10">
        <v>6</v>
      </c>
      <c r="S1472" s="10">
        <v>5</v>
      </c>
      <c r="T1472" s="10">
        <v>8</v>
      </c>
      <c r="U1472" s="10">
        <v>11</v>
      </c>
    </row>
    <row r="1473" spans="3:21" x14ac:dyDescent="0.2">
      <c r="C1473" s="18">
        <f t="shared" si="45"/>
        <v>1469</v>
      </c>
      <c r="D1473" t="e">
        <f t="shared" ca="1" si="44"/>
        <v>#NAME?</v>
      </c>
      <c r="I1473">
        <v>1469</v>
      </c>
      <c r="J1473">
        <v>4.371142857142857</v>
      </c>
      <c r="K1473" s="10">
        <v>3.17</v>
      </c>
      <c r="L1473" s="10">
        <v>5.53</v>
      </c>
      <c r="M1473" s="10">
        <v>7.21</v>
      </c>
      <c r="N1473" s="10">
        <v>5.28</v>
      </c>
      <c r="O1473" s="10">
        <v>3.91</v>
      </c>
      <c r="P1473" s="10">
        <v>6.4080000000000004</v>
      </c>
      <c r="Q1473" s="10">
        <v>8.8079999999999998</v>
      </c>
      <c r="R1473" s="10">
        <v>6</v>
      </c>
      <c r="S1473" s="10">
        <v>5</v>
      </c>
      <c r="T1473" s="10">
        <v>8</v>
      </c>
      <c r="U1473" s="10">
        <v>11</v>
      </c>
    </row>
    <row r="1474" spans="3:21" x14ac:dyDescent="0.2">
      <c r="C1474" s="18">
        <f t="shared" si="45"/>
        <v>1470</v>
      </c>
      <c r="D1474" t="e">
        <f t="shared" ca="1" si="44"/>
        <v>#NAME?</v>
      </c>
      <c r="I1474">
        <v>1470</v>
      </c>
      <c r="J1474">
        <v>4.3714285714285719</v>
      </c>
      <c r="K1474" s="10">
        <v>3.17</v>
      </c>
      <c r="L1474" s="10">
        <v>5.53</v>
      </c>
      <c r="M1474" s="10">
        <v>7.21</v>
      </c>
      <c r="N1474" s="10">
        <v>5.28</v>
      </c>
      <c r="O1474" s="10">
        <v>3.91</v>
      </c>
      <c r="P1474" s="10">
        <v>6.4080000000000004</v>
      </c>
      <c r="Q1474" s="10">
        <v>8.8079999999999998</v>
      </c>
      <c r="R1474" s="10">
        <v>6</v>
      </c>
      <c r="S1474" s="10">
        <v>5</v>
      </c>
      <c r="T1474" s="10">
        <v>8</v>
      </c>
      <c r="U1474" s="10">
        <v>11</v>
      </c>
    </row>
    <row r="1475" spans="3:21" x14ac:dyDescent="0.2">
      <c r="C1475" s="18">
        <f t="shared" si="45"/>
        <v>1471</v>
      </c>
      <c r="D1475" t="e">
        <f t="shared" ca="1" si="44"/>
        <v>#NAME?</v>
      </c>
      <c r="I1475">
        <v>1471</v>
      </c>
      <c r="J1475">
        <v>4.3717142857142859</v>
      </c>
      <c r="K1475" s="10">
        <v>3.17</v>
      </c>
      <c r="L1475" s="10">
        <v>5.53</v>
      </c>
      <c r="M1475" s="10">
        <v>7.21</v>
      </c>
      <c r="N1475" s="10">
        <v>5.28</v>
      </c>
      <c r="O1475" s="10">
        <v>3.91</v>
      </c>
      <c r="P1475" s="10">
        <v>6.4080000000000004</v>
      </c>
      <c r="Q1475" s="10">
        <v>8.8079999999999998</v>
      </c>
      <c r="R1475" s="10">
        <v>6</v>
      </c>
      <c r="S1475" s="10">
        <v>5</v>
      </c>
      <c r="T1475" s="10">
        <v>8</v>
      </c>
      <c r="U1475" s="10">
        <v>11</v>
      </c>
    </row>
    <row r="1476" spans="3:21" x14ac:dyDescent="0.2">
      <c r="C1476" s="18">
        <f t="shared" si="45"/>
        <v>1472</v>
      </c>
      <c r="D1476" t="e">
        <f t="shared" ref="D1476:D1504" ca="1" si="46">smrLinInterp(C1476,Time,Rain)</f>
        <v>#NAME?</v>
      </c>
      <c r="I1476">
        <v>1472</v>
      </c>
      <c r="J1476">
        <v>4.3719999999999999</v>
      </c>
      <c r="K1476" s="10">
        <v>3.17</v>
      </c>
      <c r="L1476" s="10">
        <v>5.53</v>
      </c>
      <c r="M1476" s="10">
        <v>7.21</v>
      </c>
      <c r="N1476" s="10">
        <v>5.28</v>
      </c>
      <c r="O1476" s="10">
        <v>3.91</v>
      </c>
      <c r="P1476" s="10">
        <v>6.4080000000000004</v>
      </c>
      <c r="Q1476" s="10">
        <v>8.8079999999999998</v>
      </c>
      <c r="R1476" s="10">
        <v>6</v>
      </c>
      <c r="S1476" s="10">
        <v>5</v>
      </c>
      <c r="T1476" s="10">
        <v>8</v>
      </c>
      <c r="U1476" s="10">
        <v>11</v>
      </c>
    </row>
    <row r="1477" spans="3:21" x14ac:dyDescent="0.2">
      <c r="C1477" s="18">
        <f t="shared" si="45"/>
        <v>1473</v>
      </c>
      <c r="D1477" t="e">
        <f t="shared" ca="1" si="46"/>
        <v>#NAME?</v>
      </c>
      <c r="I1477">
        <v>1473</v>
      </c>
      <c r="J1477">
        <v>4.3722857142857148</v>
      </c>
      <c r="K1477" s="10">
        <v>3.17</v>
      </c>
      <c r="L1477" s="10">
        <v>5.53</v>
      </c>
      <c r="M1477" s="10">
        <v>7.21</v>
      </c>
      <c r="N1477" s="10">
        <v>5.28</v>
      </c>
      <c r="O1477" s="10">
        <v>3.91</v>
      </c>
      <c r="P1477" s="10">
        <v>6.4080000000000004</v>
      </c>
      <c r="Q1477" s="10">
        <v>8.8079999999999998</v>
      </c>
      <c r="R1477" s="10">
        <v>6</v>
      </c>
      <c r="S1477" s="10">
        <v>5</v>
      </c>
      <c r="T1477" s="10">
        <v>8</v>
      </c>
      <c r="U1477" s="10">
        <v>11</v>
      </c>
    </row>
    <row r="1478" spans="3:21" x14ac:dyDescent="0.2">
      <c r="C1478" s="18">
        <f t="shared" ref="C1478:C1504" si="47">1+C1477</f>
        <v>1474</v>
      </c>
      <c r="D1478" t="e">
        <f t="shared" ca="1" si="46"/>
        <v>#NAME?</v>
      </c>
      <c r="I1478">
        <v>1474</v>
      </c>
      <c r="J1478">
        <v>4.3725714285714288</v>
      </c>
      <c r="K1478" s="10">
        <v>3.17</v>
      </c>
      <c r="L1478" s="10">
        <v>5.53</v>
      </c>
      <c r="M1478" s="10">
        <v>7.21</v>
      </c>
      <c r="N1478" s="10">
        <v>5.28</v>
      </c>
      <c r="O1478" s="10">
        <v>3.91</v>
      </c>
      <c r="P1478" s="10">
        <v>6.4080000000000004</v>
      </c>
      <c r="Q1478" s="10">
        <v>8.8079999999999998</v>
      </c>
      <c r="R1478" s="10">
        <v>6</v>
      </c>
      <c r="S1478" s="10">
        <v>5</v>
      </c>
      <c r="T1478" s="10">
        <v>8</v>
      </c>
      <c r="U1478" s="10">
        <v>11</v>
      </c>
    </row>
    <row r="1479" spans="3:21" x14ac:dyDescent="0.2">
      <c r="C1479" s="18">
        <f t="shared" si="47"/>
        <v>1475</v>
      </c>
      <c r="D1479" t="e">
        <f t="shared" ca="1" si="46"/>
        <v>#NAME?</v>
      </c>
      <c r="I1479">
        <v>1475</v>
      </c>
      <c r="J1479">
        <v>4.3728571428571428</v>
      </c>
      <c r="K1479" s="10">
        <v>3.17</v>
      </c>
      <c r="L1479" s="10">
        <v>5.53</v>
      </c>
      <c r="M1479" s="10">
        <v>7.21</v>
      </c>
      <c r="N1479" s="10">
        <v>5.28</v>
      </c>
      <c r="O1479" s="10">
        <v>3.91</v>
      </c>
      <c r="P1479" s="10">
        <v>6.4080000000000004</v>
      </c>
      <c r="Q1479" s="10">
        <v>8.8079999999999998</v>
      </c>
      <c r="R1479" s="10">
        <v>6</v>
      </c>
      <c r="S1479" s="10">
        <v>5</v>
      </c>
      <c r="T1479" s="10">
        <v>8</v>
      </c>
      <c r="U1479" s="10">
        <v>11</v>
      </c>
    </row>
    <row r="1480" spans="3:21" x14ac:dyDescent="0.2">
      <c r="C1480" s="18">
        <f t="shared" si="47"/>
        <v>1476</v>
      </c>
      <c r="D1480" t="e">
        <f t="shared" ca="1" si="46"/>
        <v>#NAME?</v>
      </c>
      <c r="I1480">
        <v>1476</v>
      </c>
      <c r="J1480">
        <v>4.3731428571428568</v>
      </c>
      <c r="K1480" s="10">
        <v>3.17</v>
      </c>
      <c r="L1480" s="10">
        <v>5.53</v>
      </c>
      <c r="M1480" s="10">
        <v>7.21</v>
      </c>
      <c r="N1480" s="10">
        <v>5.28</v>
      </c>
      <c r="O1480" s="10">
        <v>3.91</v>
      </c>
      <c r="P1480" s="10">
        <v>6.4080000000000004</v>
      </c>
      <c r="Q1480" s="10">
        <v>8.8079999999999998</v>
      </c>
      <c r="R1480" s="10">
        <v>6</v>
      </c>
      <c r="S1480" s="10">
        <v>5</v>
      </c>
      <c r="T1480" s="10">
        <v>8</v>
      </c>
      <c r="U1480" s="10">
        <v>11</v>
      </c>
    </row>
    <row r="1481" spans="3:21" x14ac:dyDescent="0.2">
      <c r="C1481" s="18">
        <f t="shared" si="47"/>
        <v>1477</v>
      </c>
      <c r="D1481" t="e">
        <f t="shared" ca="1" si="46"/>
        <v>#NAME?</v>
      </c>
      <c r="I1481">
        <v>1477</v>
      </c>
      <c r="J1481">
        <v>4.3734285714285717</v>
      </c>
      <c r="K1481" s="10">
        <v>3.17</v>
      </c>
      <c r="L1481" s="10">
        <v>5.53</v>
      </c>
      <c r="M1481" s="10">
        <v>7.21</v>
      </c>
      <c r="N1481" s="10">
        <v>5.28</v>
      </c>
      <c r="O1481" s="10">
        <v>3.91</v>
      </c>
      <c r="P1481" s="10">
        <v>6.4080000000000004</v>
      </c>
      <c r="Q1481" s="10">
        <v>8.8079999999999998</v>
      </c>
      <c r="R1481" s="10">
        <v>6</v>
      </c>
      <c r="S1481" s="10">
        <v>5</v>
      </c>
      <c r="T1481" s="10">
        <v>8</v>
      </c>
      <c r="U1481" s="10">
        <v>11</v>
      </c>
    </row>
    <row r="1482" spans="3:21" x14ac:dyDescent="0.2">
      <c r="C1482" s="18">
        <f t="shared" si="47"/>
        <v>1478</v>
      </c>
      <c r="D1482" t="e">
        <f t="shared" ca="1" si="46"/>
        <v>#NAME?</v>
      </c>
      <c r="I1482">
        <v>1478</v>
      </c>
      <c r="J1482">
        <v>4.3737142857142857</v>
      </c>
      <c r="K1482" s="10">
        <v>3.17</v>
      </c>
      <c r="L1482" s="10">
        <v>5.53</v>
      </c>
      <c r="M1482" s="10">
        <v>7.21</v>
      </c>
      <c r="N1482" s="10">
        <v>5.28</v>
      </c>
      <c r="O1482" s="10">
        <v>3.91</v>
      </c>
      <c r="P1482" s="10">
        <v>6.4080000000000004</v>
      </c>
      <c r="Q1482" s="10">
        <v>8.8079999999999998</v>
      </c>
      <c r="R1482" s="10">
        <v>6</v>
      </c>
      <c r="S1482" s="10">
        <v>5</v>
      </c>
      <c r="T1482" s="10">
        <v>8</v>
      </c>
      <c r="U1482" s="10">
        <v>11</v>
      </c>
    </row>
    <row r="1483" spans="3:21" x14ac:dyDescent="0.2">
      <c r="C1483" s="18">
        <f t="shared" si="47"/>
        <v>1479</v>
      </c>
      <c r="D1483" t="e">
        <f t="shared" ca="1" si="46"/>
        <v>#NAME?</v>
      </c>
      <c r="I1483">
        <v>1479</v>
      </c>
      <c r="J1483">
        <v>4.3739999999999997</v>
      </c>
      <c r="K1483" s="10">
        <v>3.17</v>
      </c>
      <c r="L1483" s="10">
        <v>5.53</v>
      </c>
      <c r="M1483" s="10">
        <v>7.21</v>
      </c>
      <c r="N1483" s="10">
        <v>5.28</v>
      </c>
      <c r="O1483" s="10">
        <v>3.91</v>
      </c>
      <c r="P1483" s="10">
        <v>6.4080000000000004</v>
      </c>
      <c r="Q1483" s="10">
        <v>8.8079999999999998</v>
      </c>
      <c r="R1483" s="10">
        <v>6</v>
      </c>
      <c r="S1483" s="10">
        <v>5</v>
      </c>
      <c r="T1483" s="10">
        <v>8</v>
      </c>
      <c r="U1483" s="10">
        <v>11</v>
      </c>
    </row>
    <row r="1484" spans="3:21" x14ac:dyDescent="0.2">
      <c r="C1484" s="18">
        <f t="shared" si="47"/>
        <v>1480</v>
      </c>
      <c r="D1484" t="e">
        <f t="shared" ca="1" si="46"/>
        <v>#NAME?</v>
      </c>
      <c r="I1484">
        <v>1480</v>
      </c>
      <c r="J1484">
        <v>4.3742857142857146</v>
      </c>
      <c r="K1484" s="10">
        <v>3.17</v>
      </c>
      <c r="L1484" s="10">
        <v>5.53</v>
      </c>
      <c r="M1484" s="10">
        <v>7.21</v>
      </c>
      <c r="N1484" s="10">
        <v>5.28</v>
      </c>
      <c r="O1484" s="10">
        <v>3.91</v>
      </c>
      <c r="P1484" s="10">
        <v>6.4080000000000004</v>
      </c>
      <c r="Q1484" s="10">
        <v>8.8079999999999998</v>
      </c>
      <c r="R1484" s="10">
        <v>6</v>
      </c>
      <c r="S1484" s="10">
        <v>5</v>
      </c>
      <c r="T1484" s="10">
        <v>8</v>
      </c>
      <c r="U1484" s="10">
        <v>11</v>
      </c>
    </row>
    <row r="1485" spans="3:21" x14ac:dyDescent="0.2">
      <c r="C1485" s="18">
        <f t="shared" si="47"/>
        <v>1481</v>
      </c>
      <c r="D1485" t="e">
        <f t="shared" ca="1" si="46"/>
        <v>#NAME?</v>
      </c>
      <c r="I1485">
        <v>1481</v>
      </c>
      <c r="J1485">
        <v>4.3745714285714286</v>
      </c>
      <c r="K1485" s="10">
        <v>3.17</v>
      </c>
      <c r="L1485" s="10">
        <v>5.53</v>
      </c>
      <c r="M1485" s="10">
        <v>7.21</v>
      </c>
      <c r="N1485" s="10">
        <v>5.28</v>
      </c>
      <c r="O1485" s="10">
        <v>3.91</v>
      </c>
      <c r="P1485" s="10">
        <v>6.4080000000000004</v>
      </c>
      <c r="Q1485" s="10">
        <v>8.8079999999999998</v>
      </c>
      <c r="R1485" s="10">
        <v>6</v>
      </c>
      <c r="S1485" s="10">
        <v>5</v>
      </c>
      <c r="T1485" s="10">
        <v>8</v>
      </c>
      <c r="U1485" s="10">
        <v>11</v>
      </c>
    </row>
    <row r="1486" spans="3:21" x14ac:dyDescent="0.2">
      <c r="C1486" s="18">
        <f t="shared" si="47"/>
        <v>1482</v>
      </c>
      <c r="D1486" t="e">
        <f t="shared" ca="1" si="46"/>
        <v>#NAME?</v>
      </c>
      <c r="I1486">
        <v>1482</v>
      </c>
      <c r="J1486">
        <v>4.3748571428571426</v>
      </c>
      <c r="K1486" s="10">
        <v>3.17</v>
      </c>
      <c r="L1486" s="10">
        <v>5.53</v>
      </c>
      <c r="M1486" s="10">
        <v>7.21</v>
      </c>
      <c r="N1486" s="10">
        <v>5.28</v>
      </c>
      <c r="O1486" s="10">
        <v>3.91</v>
      </c>
      <c r="P1486" s="10">
        <v>6.4080000000000004</v>
      </c>
      <c r="Q1486" s="10">
        <v>8.8079999999999998</v>
      </c>
      <c r="R1486" s="10">
        <v>6</v>
      </c>
      <c r="S1486" s="10">
        <v>5</v>
      </c>
      <c r="T1486" s="10">
        <v>8</v>
      </c>
      <c r="U1486" s="10">
        <v>11</v>
      </c>
    </row>
    <row r="1487" spans="3:21" x14ac:dyDescent="0.2">
      <c r="C1487" s="18">
        <f t="shared" si="47"/>
        <v>1483</v>
      </c>
      <c r="D1487" t="e">
        <f t="shared" ca="1" si="46"/>
        <v>#NAME?</v>
      </c>
      <c r="I1487">
        <v>1483</v>
      </c>
      <c r="J1487">
        <v>4.3751428571428574</v>
      </c>
      <c r="K1487" s="10">
        <v>3.17</v>
      </c>
      <c r="L1487" s="10">
        <v>5.53</v>
      </c>
      <c r="M1487" s="10">
        <v>7.21</v>
      </c>
      <c r="N1487" s="10">
        <v>5.28</v>
      </c>
      <c r="O1487" s="10">
        <v>3.91</v>
      </c>
      <c r="P1487" s="10">
        <v>6.4080000000000004</v>
      </c>
      <c r="Q1487" s="10">
        <v>8.8079999999999998</v>
      </c>
      <c r="R1487" s="10">
        <v>6</v>
      </c>
      <c r="S1487" s="10">
        <v>5</v>
      </c>
      <c r="T1487" s="10">
        <v>8</v>
      </c>
      <c r="U1487" s="10">
        <v>11</v>
      </c>
    </row>
    <row r="1488" spans="3:21" x14ac:dyDescent="0.2">
      <c r="C1488" s="18">
        <f t="shared" si="47"/>
        <v>1484</v>
      </c>
      <c r="D1488" t="e">
        <f t="shared" ca="1" si="46"/>
        <v>#NAME?</v>
      </c>
      <c r="I1488">
        <v>1484</v>
      </c>
      <c r="J1488">
        <v>4.3754285714285714</v>
      </c>
      <c r="K1488" s="10">
        <v>3.17</v>
      </c>
      <c r="L1488" s="10">
        <v>5.53</v>
      </c>
      <c r="M1488" s="10">
        <v>7.21</v>
      </c>
      <c r="N1488" s="10">
        <v>5.28</v>
      </c>
      <c r="O1488" s="10">
        <v>3.91</v>
      </c>
      <c r="P1488" s="10">
        <v>6.4080000000000004</v>
      </c>
      <c r="Q1488" s="10">
        <v>8.8079999999999998</v>
      </c>
      <c r="R1488" s="10">
        <v>6</v>
      </c>
      <c r="S1488" s="10">
        <v>5</v>
      </c>
      <c r="T1488" s="10">
        <v>8</v>
      </c>
      <c r="U1488" s="10">
        <v>11</v>
      </c>
    </row>
    <row r="1489" spans="3:21" x14ac:dyDescent="0.2">
      <c r="C1489" s="18">
        <f t="shared" si="47"/>
        <v>1485</v>
      </c>
      <c r="D1489" t="e">
        <f t="shared" ca="1" si="46"/>
        <v>#NAME?</v>
      </c>
      <c r="I1489">
        <v>1485</v>
      </c>
      <c r="J1489">
        <v>4.3757142857142854</v>
      </c>
      <c r="K1489" s="10">
        <v>3.17</v>
      </c>
      <c r="L1489" s="10">
        <v>5.53</v>
      </c>
      <c r="M1489" s="10">
        <v>7.21</v>
      </c>
      <c r="N1489" s="10">
        <v>5.28</v>
      </c>
      <c r="O1489" s="10">
        <v>3.91</v>
      </c>
      <c r="P1489" s="10">
        <v>6.4080000000000004</v>
      </c>
      <c r="Q1489" s="10">
        <v>8.8079999999999998</v>
      </c>
      <c r="R1489" s="10">
        <v>6</v>
      </c>
      <c r="S1489" s="10">
        <v>5</v>
      </c>
      <c r="T1489" s="10">
        <v>8</v>
      </c>
      <c r="U1489" s="10">
        <v>11</v>
      </c>
    </row>
    <row r="1490" spans="3:21" x14ac:dyDescent="0.2">
      <c r="C1490" s="18">
        <f t="shared" si="47"/>
        <v>1486</v>
      </c>
      <c r="D1490" t="e">
        <f t="shared" ca="1" si="46"/>
        <v>#NAME?</v>
      </c>
      <c r="I1490">
        <v>1486</v>
      </c>
      <c r="J1490">
        <v>4.3760000000000003</v>
      </c>
      <c r="K1490" s="10">
        <v>3.17</v>
      </c>
      <c r="L1490" s="10">
        <v>5.53</v>
      </c>
      <c r="M1490" s="10">
        <v>7.21</v>
      </c>
      <c r="N1490" s="10">
        <v>5.28</v>
      </c>
      <c r="O1490" s="10">
        <v>3.91</v>
      </c>
      <c r="P1490" s="10">
        <v>6.4080000000000004</v>
      </c>
      <c r="Q1490" s="10">
        <v>8.8079999999999998</v>
      </c>
      <c r="R1490" s="10">
        <v>6</v>
      </c>
      <c r="S1490" s="10">
        <v>5</v>
      </c>
      <c r="T1490" s="10">
        <v>8</v>
      </c>
      <c r="U1490" s="10">
        <v>11</v>
      </c>
    </row>
    <row r="1491" spans="3:21" x14ac:dyDescent="0.2">
      <c r="C1491" s="18">
        <f t="shared" si="47"/>
        <v>1487</v>
      </c>
      <c r="D1491" t="e">
        <f t="shared" ca="1" si="46"/>
        <v>#NAME?</v>
      </c>
      <c r="I1491">
        <v>1487</v>
      </c>
      <c r="J1491">
        <v>4.3762857142857143</v>
      </c>
      <c r="K1491" s="10">
        <v>3.17</v>
      </c>
      <c r="L1491" s="10">
        <v>5.53</v>
      </c>
      <c r="M1491" s="10">
        <v>7.21</v>
      </c>
      <c r="N1491" s="10">
        <v>5.28</v>
      </c>
      <c r="O1491" s="10">
        <v>3.91</v>
      </c>
      <c r="P1491" s="10">
        <v>6.4080000000000004</v>
      </c>
      <c r="Q1491" s="10">
        <v>8.8079999999999998</v>
      </c>
      <c r="R1491" s="10">
        <v>6</v>
      </c>
      <c r="S1491" s="10">
        <v>5</v>
      </c>
      <c r="T1491" s="10">
        <v>8</v>
      </c>
      <c r="U1491" s="10">
        <v>11</v>
      </c>
    </row>
    <row r="1492" spans="3:21" x14ac:dyDescent="0.2">
      <c r="C1492" s="18">
        <f t="shared" si="47"/>
        <v>1488</v>
      </c>
      <c r="D1492" t="e">
        <f t="shared" ca="1" si="46"/>
        <v>#NAME?</v>
      </c>
      <c r="I1492">
        <v>1488</v>
      </c>
      <c r="J1492">
        <v>4.3765714285714283</v>
      </c>
      <c r="K1492" s="10">
        <v>3.17</v>
      </c>
      <c r="L1492" s="10">
        <v>5.53</v>
      </c>
      <c r="M1492" s="10">
        <v>7.21</v>
      </c>
      <c r="N1492" s="10">
        <v>5.28</v>
      </c>
      <c r="O1492" s="10">
        <v>3.91</v>
      </c>
      <c r="P1492" s="10">
        <v>6.4080000000000004</v>
      </c>
      <c r="Q1492" s="10">
        <v>8.8079999999999998</v>
      </c>
      <c r="R1492" s="10">
        <v>6</v>
      </c>
      <c r="S1492" s="10">
        <v>5</v>
      </c>
      <c r="T1492" s="10">
        <v>8</v>
      </c>
      <c r="U1492" s="10">
        <v>11</v>
      </c>
    </row>
    <row r="1493" spans="3:21" x14ac:dyDescent="0.2">
      <c r="C1493" s="18">
        <f t="shared" si="47"/>
        <v>1489</v>
      </c>
      <c r="D1493" t="e">
        <f t="shared" ca="1" si="46"/>
        <v>#NAME?</v>
      </c>
      <c r="I1493">
        <v>1489</v>
      </c>
      <c r="J1493">
        <v>4.3768571428571432</v>
      </c>
      <c r="K1493" s="10">
        <v>3.17</v>
      </c>
      <c r="L1493" s="10">
        <v>5.53</v>
      </c>
      <c r="M1493" s="10">
        <v>7.21</v>
      </c>
      <c r="N1493" s="10">
        <v>5.28</v>
      </c>
      <c r="O1493" s="10">
        <v>3.91</v>
      </c>
      <c r="P1493" s="10">
        <v>6.4080000000000004</v>
      </c>
      <c r="Q1493" s="10">
        <v>8.8079999999999998</v>
      </c>
      <c r="R1493" s="10">
        <v>6</v>
      </c>
      <c r="S1493" s="10">
        <v>5</v>
      </c>
      <c r="T1493" s="10">
        <v>8</v>
      </c>
      <c r="U1493" s="10">
        <v>11</v>
      </c>
    </row>
    <row r="1494" spans="3:21" x14ac:dyDescent="0.2">
      <c r="C1494" s="18">
        <f t="shared" si="47"/>
        <v>1490</v>
      </c>
      <c r="D1494" t="e">
        <f t="shared" ca="1" si="46"/>
        <v>#NAME?</v>
      </c>
      <c r="I1494">
        <v>1490</v>
      </c>
      <c r="J1494">
        <v>4.3771428571428572</v>
      </c>
      <c r="K1494" s="10">
        <v>3.17</v>
      </c>
      <c r="L1494" s="10">
        <v>5.53</v>
      </c>
      <c r="M1494" s="10">
        <v>7.21</v>
      </c>
      <c r="N1494" s="10">
        <v>5.28</v>
      </c>
      <c r="O1494" s="10">
        <v>3.91</v>
      </c>
      <c r="P1494" s="10">
        <v>6.4080000000000004</v>
      </c>
      <c r="Q1494" s="10">
        <v>8.8079999999999998</v>
      </c>
      <c r="R1494" s="10">
        <v>6</v>
      </c>
      <c r="S1494" s="10">
        <v>5</v>
      </c>
      <c r="T1494" s="10">
        <v>8</v>
      </c>
      <c r="U1494" s="10">
        <v>11</v>
      </c>
    </row>
    <row r="1495" spans="3:21" x14ac:dyDescent="0.2">
      <c r="C1495" s="18">
        <f t="shared" si="47"/>
        <v>1491</v>
      </c>
      <c r="D1495" t="e">
        <f t="shared" ca="1" si="46"/>
        <v>#NAME?</v>
      </c>
      <c r="I1495">
        <v>1491</v>
      </c>
      <c r="J1495">
        <v>4.3774285714285712</v>
      </c>
      <c r="K1495" s="10">
        <v>3.17</v>
      </c>
      <c r="L1495" s="10">
        <v>5.53</v>
      </c>
      <c r="M1495" s="10">
        <v>7.21</v>
      </c>
      <c r="N1495" s="10">
        <v>5.28</v>
      </c>
      <c r="O1495" s="10">
        <v>3.91</v>
      </c>
      <c r="P1495" s="10">
        <v>6.4080000000000004</v>
      </c>
      <c r="Q1495" s="10">
        <v>8.8079999999999998</v>
      </c>
      <c r="R1495" s="10">
        <v>6</v>
      </c>
      <c r="S1495" s="10">
        <v>5</v>
      </c>
      <c r="T1495" s="10">
        <v>8</v>
      </c>
      <c r="U1495" s="10">
        <v>11</v>
      </c>
    </row>
    <row r="1496" spans="3:21" x14ac:dyDescent="0.2">
      <c r="C1496" s="18">
        <f t="shared" si="47"/>
        <v>1492</v>
      </c>
      <c r="D1496" t="e">
        <f t="shared" ca="1" si="46"/>
        <v>#NAME?</v>
      </c>
      <c r="I1496">
        <v>1492</v>
      </c>
      <c r="J1496">
        <v>4.3777142857142852</v>
      </c>
      <c r="K1496" s="10">
        <v>3.17</v>
      </c>
      <c r="L1496" s="10">
        <v>5.53</v>
      </c>
      <c r="M1496" s="10">
        <v>7.21</v>
      </c>
      <c r="N1496" s="10">
        <v>5.28</v>
      </c>
      <c r="O1496" s="10">
        <v>3.91</v>
      </c>
      <c r="P1496" s="10">
        <v>6.4080000000000004</v>
      </c>
      <c r="Q1496" s="10">
        <v>8.8079999999999998</v>
      </c>
      <c r="R1496" s="10">
        <v>6</v>
      </c>
      <c r="S1496" s="10">
        <v>5</v>
      </c>
      <c r="T1496" s="10">
        <v>8</v>
      </c>
      <c r="U1496" s="10">
        <v>11</v>
      </c>
    </row>
    <row r="1497" spans="3:21" x14ac:dyDescent="0.2">
      <c r="C1497" s="18">
        <f t="shared" si="47"/>
        <v>1493</v>
      </c>
      <c r="D1497" t="e">
        <f t="shared" ca="1" si="46"/>
        <v>#NAME?</v>
      </c>
      <c r="I1497">
        <v>1493</v>
      </c>
      <c r="J1497">
        <v>4.3780000000000001</v>
      </c>
      <c r="K1497" s="10">
        <v>3.17</v>
      </c>
      <c r="L1497" s="10">
        <v>5.53</v>
      </c>
      <c r="M1497" s="10">
        <v>7.21</v>
      </c>
      <c r="N1497" s="10">
        <v>5.28</v>
      </c>
      <c r="O1497" s="10">
        <v>3.91</v>
      </c>
      <c r="P1497" s="10">
        <v>6.4080000000000004</v>
      </c>
      <c r="Q1497" s="10">
        <v>8.8079999999999998</v>
      </c>
      <c r="R1497" s="10">
        <v>6</v>
      </c>
      <c r="S1497" s="10">
        <v>5</v>
      </c>
      <c r="T1497" s="10">
        <v>8</v>
      </c>
      <c r="U1497" s="10">
        <v>11</v>
      </c>
    </row>
    <row r="1498" spans="3:21" x14ac:dyDescent="0.2">
      <c r="C1498" s="18">
        <f t="shared" si="47"/>
        <v>1494</v>
      </c>
      <c r="D1498" t="e">
        <f t="shared" ca="1" si="46"/>
        <v>#NAME?</v>
      </c>
      <c r="I1498">
        <v>1494</v>
      </c>
      <c r="J1498">
        <v>4.3782857142857141</v>
      </c>
      <c r="K1498" s="10">
        <v>3.17</v>
      </c>
      <c r="L1498" s="10">
        <v>5.53</v>
      </c>
      <c r="M1498" s="10">
        <v>7.21</v>
      </c>
      <c r="N1498" s="10">
        <v>5.28</v>
      </c>
      <c r="O1498" s="10">
        <v>3.91</v>
      </c>
      <c r="P1498" s="10">
        <v>6.4080000000000004</v>
      </c>
      <c r="Q1498" s="10">
        <v>8.8079999999999998</v>
      </c>
      <c r="R1498" s="10">
        <v>6</v>
      </c>
      <c r="S1498" s="10">
        <v>5</v>
      </c>
      <c r="T1498" s="10">
        <v>8</v>
      </c>
      <c r="U1498" s="10">
        <v>11</v>
      </c>
    </row>
    <row r="1499" spans="3:21" x14ac:dyDescent="0.2">
      <c r="C1499" s="18">
        <f t="shared" si="47"/>
        <v>1495</v>
      </c>
      <c r="D1499" t="e">
        <f t="shared" ca="1" si="46"/>
        <v>#NAME?</v>
      </c>
      <c r="I1499">
        <v>1495</v>
      </c>
      <c r="J1499">
        <v>4.3785714285714281</v>
      </c>
      <c r="K1499" s="10">
        <v>3.17</v>
      </c>
      <c r="L1499" s="10">
        <v>5.53</v>
      </c>
      <c r="M1499" s="10">
        <v>7.21</v>
      </c>
      <c r="N1499" s="10">
        <v>5.28</v>
      </c>
      <c r="O1499" s="10">
        <v>3.91</v>
      </c>
      <c r="P1499" s="10">
        <v>6.4080000000000004</v>
      </c>
      <c r="Q1499" s="10">
        <v>8.8079999999999998</v>
      </c>
      <c r="R1499" s="10">
        <v>6</v>
      </c>
      <c r="S1499" s="10">
        <v>5</v>
      </c>
      <c r="T1499" s="10">
        <v>8</v>
      </c>
      <c r="U1499" s="10">
        <v>11</v>
      </c>
    </row>
    <row r="1500" spans="3:21" x14ac:dyDescent="0.2">
      <c r="C1500" s="18">
        <f t="shared" si="47"/>
        <v>1496</v>
      </c>
      <c r="D1500" t="e">
        <f t="shared" ca="1" si="46"/>
        <v>#NAME?</v>
      </c>
      <c r="I1500">
        <v>1496</v>
      </c>
      <c r="J1500">
        <v>4.378857142857143</v>
      </c>
      <c r="K1500" s="10">
        <v>3.17</v>
      </c>
      <c r="L1500" s="10">
        <v>5.53</v>
      </c>
      <c r="M1500" s="10">
        <v>7.21</v>
      </c>
      <c r="N1500" s="10">
        <v>5.28</v>
      </c>
      <c r="O1500" s="10">
        <v>3.91</v>
      </c>
      <c r="P1500" s="10">
        <v>6.4080000000000004</v>
      </c>
      <c r="Q1500" s="10">
        <v>8.8079999999999998</v>
      </c>
      <c r="R1500" s="10">
        <v>6</v>
      </c>
      <c r="S1500" s="10">
        <v>5</v>
      </c>
      <c r="T1500" s="10">
        <v>8</v>
      </c>
      <c r="U1500" s="10">
        <v>11</v>
      </c>
    </row>
    <row r="1501" spans="3:21" x14ac:dyDescent="0.2">
      <c r="C1501" s="18">
        <f t="shared" si="47"/>
        <v>1497</v>
      </c>
      <c r="D1501" t="e">
        <f t="shared" ca="1" si="46"/>
        <v>#NAME?</v>
      </c>
      <c r="I1501">
        <v>1497</v>
      </c>
      <c r="J1501">
        <v>4.379142857142857</v>
      </c>
      <c r="K1501" s="10">
        <v>3.17</v>
      </c>
      <c r="L1501" s="10">
        <v>5.53</v>
      </c>
      <c r="M1501" s="10">
        <v>7.21</v>
      </c>
      <c r="N1501" s="10">
        <v>5.28</v>
      </c>
      <c r="O1501" s="10">
        <v>3.91</v>
      </c>
      <c r="P1501" s="10">
        <v>6.4080000000000004</v>
      </c>
      <c r="Q1501" s="10">
        <v>8.8079999999999998</v>
      </c>
      <c r="R1501" s="10">
        <v>6</v>
      </c>
      <c r="S1501" s="10">
        <v>5</v>
      </c>
      <c r="T1501" s="10">
        <v>8</v>
      </c>
      <c r="U1501" s="10">
        <v>11</v>
      </c>
    </row>
    <row r="1502" spans="3:21" x14ac:dyDescent="0.2">
      <c r="C1502" s="18">
        <f t="shared" si="47"/>
        <v>1498</v>
      </c>
      <c r="D1502" t="e">
        <f t="shared" ca="1" si="46"/>
        <v>#NAME?</v>
      </c>
      <c r="I1502">
        <v>1498</v>
      </c>
      <c r="J1502">
        <v>4.379428571428571</v>
      </c>
      <c r="K1502" s="10">
        <v>3.17</v>
      </c>
      <c r="L1502" s="10">
        <v>5.53</v>
      </c>
      <c r="M1502" s="10">
        <v>7.21</v>
      </c>
      <c r="N1502" s="10">
        <v>5.28</v>
      </c>
      <c r="O1502" s="10">
        <v>3.91</v>
      </c>
      <c r="P1502" s="10">
        <v>6.4080000000000004</v>
      </c>
      <c r="Q1502" s="10">
        <v>8.8079999999999998</v>
      </c>
      <c r="R1502" s="10">
        <v>6</v>
      </c>
      <c r="S1502" s="10">
        <v>5</v>
      </c>
      <c r="T1502" s="10">
        <v>8</v>
      </c>
      <c r="U1502" s="10">
        <v>11</v>
      </c>
    </row>
    <row r="1503" spans="3:21" x14ac:dyDescent="0.2">
      <c r="C1503" s="18">
        <f t="shared" si="47"/>
        <v>1499</v>
      </c>
      <c r="D1503" t="e">
        <f t="shared" ca="1" si="46"/>
        <v>#NAME?</v>
      </c>
      <c r="I1503">
        <v>1499</v>
      </c>
      <c r="J1503">
        <v>4.3797142857142859</v>
      </c>
      <c r="K1503" s="10">
        <v>3.17</v>
      </c>
      <c r="L1503" s="10">
        <v>5.53</v>
      </c>
      <c r="M1503" s="10">
        <v>7.21</v>
      </c>
      <c r="N1503" s="10">
        <v>5.28</v>
      </c>
      <c r="O1503" s="10">
        <v>3.91</v>
      </c>
      <c r="P1503" s="10">
        <v>6.4080000000000004</v>
      </c>
      <c r="Q1503" s="10">
        <v>8.8079999999999998</v>
      </c>
      <c r="R1503" s="10">
        <v>6</v>
      </c>
      <c r="S1503" s="10">
        <v>5</v>
      </c>
      <c r="T1503" s="10">
        <v>8</v>
      </c>
      <c r="U1503" s="10">
        <v>11</v>
      </c>
    </row>
    <row r="1504" spans="3:21" x14ac:dyDescent="0.2">
      <c r="C1504" s="18">
        <f t="shared" si="47"/>
        <v>1500</v>
      </c>
      <c r="D1504" t="e">
        <f t="shared" ca="1" si="46"/>
        <v>#NAME?</v>
      </c>
      <c r="I1504">
        <v>1500</v>
      </c>
      <c r="J1504">
        <v>4.38</v>
      </c>
      <c r="K1504" s="10">
        <v>3.17</v>
      </c>
      <c r="L1504" s="10">
        <v>5.53</v>
      </c>
      <c r="M1504" s="10">
        <v>7.21</v>
      </c>
      <c r="N1504" s="10">
        <v>5.28</v>
      </c>
      <c r="O1504" s="10">
        <v>3.91</v>
      </c>
      <c r="P1504" s="10">
        <v>6.4080000000000004</v>
      </c>
      <c r="Q1504" s="10">
        <v>8.8079999999999998</v>
      </c>
      <c r="R1504" s="10">
        <v>6</v>
      </c>
      <c r="S1504" s="10">
        <v>5</v>
      </c>
      <c r="T1504" s="10">
        <v>8</v>
      </c>
      <c r="U1504" s="10">
        <v>11</v>
      </c>
    </row>
    <row r="1505" spans="3:3" x14ac:dyDescent="0.2">
      <c r="C1505" s="18"/>
    </row>
    <row r="1506" spans="3:3" x14ac:dyDescent="0.2">
      <c r="C1506" s="18"/>
    </row>
    <row r="1507" spans="3:3" x14ac:dyDescent="0.2">
      <c r="C1507" s="18"/>
    </row>
    <row r="1508" spans="3:3" x14ac:dyDescent="0.2">
      <c r="C1508" s="18"/>
    </row>
    <row r="1509" spans="3:3" x14ac:dyDescent="0.2">
      <c r="C1509" s="18"/>
    </row>
    <row r="1510" spans="3:3" x14ac:dyDescent="0.2">
      <c r="C1510" s="18"/>
    </row>
    <row r="1511" spans="3:3" x14ac:dyDescent="0.2">
      <c r="C1511" s="18"/>
    </row>
    <row r="1512" spans="3:3" x14ac:dyDescent="0.2">
      <c r="C1512" s="18"/>
    </row>
    <row r="1513" spans="3:3" x14ac:dyDescent="0.2">
      <c r="C1513" s="18"/>
    </row>
    <row r="1514" spans="3:3" x14ac:dyDescent="0.2">
      <c r="C1514" s="18"/>
    </row>
    <row r="1515" spans="3:3" x14ac:dyDescent="0.2">
      <c r="C1515" s="18"/>
    </row>
    <row r="1516" spans="3:3" x14ac:dyDescent="0.2">
      <c r="C1516" s="18"/>
    </row>
    <row r="1517" spans="3:3" x14ac:dyDescent="0.2">
      <c r="C1517" s="18"/>
    </row>
    <row r="1518" spans="3:3" x14ac:dyDescent="0.2">
      <c r="C1518" s="18"/>
    </row>
    <row r="1519" spans="3:3" x14ac:dyDescent="0.2">
      <c r="C1519" s="18"/>
    </row>
    <row r="1520" spans="3:3" x14ac:dyDescent="0.2">
      <c r="C1520" s="18"/>
    </row>
    <row r="1521" spans="3:3" x14ac:dyDescent="0.2">
      <c r="C1521" s="18"/>
    </row>
    <row r="1522" spans="3:3" x14ac:dyDescent="0.2">
      <c r="C1522" s="18"/>
    </row>
    <row r="1523" spans="3:3" x14ac:dyDescent="0.2">
      <c r="C1523" s="18"/>
    </row>
    <row r="1524" spans="3:3" x14ac:dyDescent="0.2">
      <c r="C1524" s="18"/>
    </row>
    <row r="1525" spans="3:3" x14ac:dyDescent="0.2">
      <c r="C1525" s="18"/>
    </row>
    <row r="1526" spans="3:3" x14ac:dyDescent="0.2">
      <c r="C1526" s="18"/>
    </row>
    <row r="1527" spans="3:3" x14ac:dyDescent="0.2">
      <c r="C1527" s="18"/>
    </row>
    <row r="1528" spans="3:3" x14ac:dyDescent="0.2">
      <c r="C1528" s="18"/>
    </row>
    <row r="1529" spans="3:3" x14ac:dyDescent="0.2">
      <c r="C1529" s="18"/>
    </row>
    <row r="1530" spans="3:3" x14ac:dyDescent="0.2">
      <c r="C1530" s="18"/>
    </row>
    <row r="1531" spans="3:3" x14ac:dyDescent="0.2">
      <c r="C1531" s="18"/>
    </row>
    <row r="1532" spans="3:3" x14ac:dyDescent="0.2">
      <c r="C1532" s="18"/>
    </row>
    <row r="1533" spans="3:3" x14ac:dyDescent="0.2">
      <c r="C1533" s="18"/>
    </row>
    <row r="1534" spans="3:3" x14ac:dyDescent="0.2">
      <c r="C1534" s="18"/>
    </row>
    <row r="1535" spans="3:3" x14ac:dyDescent="0.2">
      <c r="C1535" s="18"/>
    </row>
    <row r="1536" spans="3:3" x14ac:dyDescent="0.2">
      <c r="C1536" s="18"/>
    </row>
    <row r="1537" spans="3:3" x14ac:dyDescent="0.2">
      <c r="C1537" s="18"/>
    </row>
    <row r="1538" spans="3:3" x14ac:dyDescent="0.2">
      <c r="C1538" s="18"/>
    </row>
    <row r="1539" spans="3:3" x14ac:dyDescent="0.2">
      <c r="C1539" s="18"/>
    </row>
  </sheetData>
  <sheetProtection algorithmName="SHA-512" hashValue="XcW2r+yJLToHUSA4HonaIOlUH7lPVvjvtSpUCsOfK/kN4aV673kl0lXwDQBoObBwxink8xWuFZDsINW5zQS7eA==" saltValue="fl3KsLRM6EoKJtDqWUikWg==" spinCount="100000" sheet="1" objects="1" scenarios="1"/>
  <phoneticPr fontId="0" type="noConversion"/>
  <pageMargins left="0.75" right="0.75" top="1" bottom="1" header="0.5" footer="0.5"/>
  <pageSetup scale="50" fitToHeight="2" orientation="portrait" r:id="rId1"/>
  <headerFooter alignWithMargins="0">
    <oddFooter>&amp;L&amp;F&amp;R&amp;D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X1504"/>
  <sheetViews>
    <sheetView zoomScale="80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I3" sqref="I3:M1504"/>
    </sheetView>
  </sheetViews>
  <sheetFormatPr defaultRowHeight="12.75" x14ac:dyDescent="0.2"/>
  <cols>
    <col min="1" max="1" width="7.5703125" customWidth="1"/>
    <col min="3" max="3" width="8.5703125" customWidth="1"/>
    <col min="4" max="8" width="8" customWidth="1"/>
    <col min="9" max="9" width="8.7109375" customWidth="1"/>
    <col min="10" max="11" width="7.140625" bestFit="1" customWidth="1"/>
    <col min="12" max="13" width="8.140625" bestFit="1" customWidth="1"/>
    <col min="14" max="14" width="8.28515625" style="10" customWidth="1"/>
    <col min="15" max="17" width="5.28515625" customWidth="1"/>
    <col min="18" max="18" width="7.5703125" style="10" customWidth="1"/>
    <col min="19" max="21" width="5.28515625" customWidth="1"/>
    <col min="22" max="22" width="7.28515625" customWidth="1"/>
    <col min="23" max="23" width="5.28515625" customWidth="1"/>
    <col min="24" max="24" width="7" customWidth="1"/>
    <col min="25" max="27" width="5.28515625" customWidth="1"/>
    <col min="28" max="28" width="6" customWidth="1"/>
    <col min="29" max="32" width="5.28515625" customWidth="1"/>
    <col min="33" max="33" width="6.85546875" customWidth="1"/>
    <col min="34" max="37" width="5.28515625" customWidth="1"/>
    <col min="38" max="38" width="5.85546875" customWidth="1"/>
    <col min="39" max="42" width="5.28515625" customWidth="1"/>
    <col min="43" max="43" width="7" customWidth="1"/>
    <col min="44" max="47" width="5.28515625" customWidth="1"/>
    <col min="48" max="48" width="6.42578125" customWidth="1"/>
    <col min="49" max="74" width="5.140625" customWidth="1"/>
    <col min="77" max="94" width="5.7109375" customWidth="1"/>
  </cols>
  <sheetData>
    <row r="1" spans="1:46" x14ac:dyDescent="0.2">
      <c r="A1" t="s">
        <v>12</v>
      </c>
    </row>
    <row r="2" spans="1:46" x14ac:dyDescent="0.2">
      <c r="L2" s="10"/>
      <c r="P2" s="10"/>
      <c r="V2" s="10"/>
      <c r="X2" s="10"/>
      <c r="AB2" s="10"/>
      <c r="AG2" s="10"/>
      <c r="AL2" s="10"/>
      <c r="AQ2" s="10"/>
    </row>
    <row r="3" spans="1:46" x14ac:dyDescent="0.2">
      <c r="A3" s="4" t="s">
        <v>5</v>
      </c>
      <c r="B3" s="4" t="s">
        <v>9</v>
      </c>
      <c r="C3" t="s">
        <v>5</v>
      </c>
      <c r="D3" t="s">
        <v>8</v>
      </c>
      <c r="I3" s="14" t="s">
        <v>36</v>
      </c>
      <c r="J3" s="14" t="s">
        <v>41</v>
      </c>
      <c r="K3" s="14" t="s">
        <v>42</v>
      </c>
      <c r="L3" s="14" t="s">
        <v>43</v>
      </c>
      <c r="M3" s="14" t="s">
        <v>44</v>
      </c>
    </row>
    <row r="4" spans="1:46" x14ac:dyDescent="0.2">
      <c r="A4" s="22">
        <v>0</v>
      </c>
      <c r="B4" s="21">
        <v>0</v>
      </c>
      <c r="C4" s="12">
        <v>0</v>
      </c>
      <c r="D4" t="e">
        <f t="array" aca="1" ref="D4" ca="1">smrLinInterp(C4,TimeX,RainX)</f>
        <v>#NAME?</v>
      </c>
      <c r="I4" s="6">
        <v>0</v>
      </c>
      <c r="J4" s="10">
        <v>0</v>
      </c>
      <c r="K4" s="10">
        <v>0</v>
      </c>
      <c r="L4" s="10">
        <v>0</v>
      </c>
      <c r="M4" s="10">
        <v>0</v>
      </c>
      <c r="O4" s="3"/>
      <c r="P4" s="3"/>
      <c r="Q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">
      <c r="A5" s="22">
        <v>100</v>
      </c>
      <c r="B5" s="21">
        <v>0.72</v>
      </c>
      <c r="C5" s="18">
        <f>1+C4</f>
        <v>1</v>
      </c>
      <c r="D5" t="e">
        <f t="array" aca="1" ref="D5" ca="1">smrLinInterp(C5,TimeX,RainX)</f>
        <v>#NAME?</v>
      </c>
      <c r="I5" s="6">
        <v>1</v>
      </c>
      <c r="J5" s="10">
        <v>2E-3</v>
      </c>
      <c r="K5" s="10">
        <v>3.4813529922483166E-3</v>
      </c>
      <c r="L5" s="10">
        <v>4.5000000000000005E-3</v>
      </c>
      <c r="M5" s="10">
        <v>7.1999999999999998E-3</v>
      </c>
      <c r="O5" s="3"/>
      <c r="P5" s="3"/>
      <c r="Q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">
      <c r="A6" s="22">
        <v>200</v>
      </c>
      <c r="B6" s="21">
        <v>1.5</v>
      </c>
      <c r="C6" s="18">
        <f t="shared" ref="C6:C69" si="0">1+C5</f>
        <v>2</v>
      </c>
      <c r="D6" t="e">
        <f t="array" aca="1" ref="D6" ca="1">smrLinInterp(C6,TimeX,RainX)</f>
        <v>#NAME?</v>
      </c>
      <c r="I6" s="6">
        <v>2</v>
      </c>
      <c r="J6" s="10">
        <v>4.0000000000000001E-3</v>
      </c>
      <c r="K6" s="10">
        <v>6.9627059844966331E-3</v>
      </c>
      <c r="L6" s="10">
        <v>9.0000000000000011E-3</v>
      </c>
      <c r="M6" s="10">
        <v>1.44E-2</v>
      </c>
    </row>
    <row r="7" spans="1:46" x14ac:dyDescent="0.2">
      <c r="A7" s="22">
        <v>300</v>
      </c>
      <c r="B7" s="21">
        <v>2.2999999999999998</v>
      </c>
      <c r="C7" s="18">
        <f t="shared" si="0"/>
        <v>3</v>
      </c>
      <c r="D7" t="e">
        <f t="array" aca="1" ref="D7" ca="1">smrLinInterp(C7,TimeX,RainX)</f>
        <v>#NAME?</v>
      </c>
      <c r="I7" s="6">
        <v>3</v>
      </c>
      <c r="J7" s="10">
        <v>6.0000000000000001E-3</v>
      </c>
      <c r="K7" s="10">
        <v>1.044405897674495E-2</v>
      </c>
      <c r="L7" s="10">
        <v>1.35E-2</v>
      </c>
      <c r="M7" s="10">
        <v>2.1599999999999998E-2</v>
      </c>
    </row>
    <row r="8" spans="1:46" x14ac:dyDescent="0.2">
      <c r="A8" s="22">
        <v>400</v>
      </c>
      <c r="B8" s="21">
        <v>3.12</v>
      </c>
      <c r="C8" s="18">
        <f t="shared" si="0"/>
        <v>4</v>
      </c>
      <c r="D8" t="e">
        <f t="array" aca="1" ref="D8" ca="1">smrLinInterp(C8,TimeX,RainX)</f>
        <v>#NAME?</v>
      </c>
      <c r="I8" s="6">
        <v>4</v>
      </c>
      <c r="J8" s="10">
        <v>8.0000000000000002E-3</v>
      </c>
      <c r="K8" s="10">
        <v>1.3925411968993266E-2</v>
      </c>
      <c r="L8" s="10">
        <v>1.8000000000000002E-2</v>
      </c>
      <c r="M8" s="10">
        <v>2.8799999999999999E-2</v>
      </c>
    </row>
    <row r="9" spans="1:46" x14ac:dyDescent="0.2">
      <c r="A9" s="22">
        <v>500</v>
      </c>
      <c r="B9" s="21">
        <v>3.96</v>
      </c>
      <c r="C9" s="18">
        <f t="shared" si="0"/>
        <v>5</v>
      </c>
      <c r="D9" t="e">
        <f t="array" aca="1" ref="D9" ca="1">smrLinInterp(C9,TimeX,RainX)</f>
        <v>#NAME?</v>
      </c>
      <c r="I9" s="6">
        <v>5</v>
      </c>
      <c r="J9" s="10">
        <v>0.01</v>
      </c>
      <c r="K9" s="10">
        <v>1.7406764961241585E-2</v>
      </c>
      <c r="L9" s="10">
        <v>2.2499999999999999E-2</v>
      </c>
      <c r="M9" s="10">
        <v>3.5999999999999997E-2</v>
      </c>
    </row>
    <row r="10" spans="1:46" x14ac:dyDescent="0.2">
      <c r="A10" s="22">
        <v>600</v>
      </c>
      <c r="B10" s="21">
        <v>4.82</v>
      </c>
      <c r="C10" s="18">
        <f t="shared" si="0"/>
        <v>6</v>
      </c>
      <c r="D10" t="e">
        <f t="array" aca="1" ref="D10" ca="1">smrLinInterp(C10,TimeX,RainX)</f>
        <v>#NAME?</v>
      </c>
      <c r="I10" s="6">
        <v>6</v>
      </c>
      <c r="J10" s="10">
        <v>1.2E-2</v>
      </c>
      <c r="K10" s="10">
        <v>2.0888117953489899E-2</v>
      </c>
      <c r="L10" s="10">
        <v>2.7E-2</v>
      </c>
      <c r="M10" s="10">
        <v>4.3199999999999995E-2</v>
      </c>
    </row>
    <row r="11" spans="1:46" x14ac:dyDescent="0.2">
      <c r="A11" s="22">
        <v>700</v>
      </c>
      <c r="B11" s="21">
        <v>5.75</v>
      </c>
      <c r="C11" s="18">
        <f t="shared" si="0"/>
        <v>7</v>
      </c>
      <c r="D11" t="e">
        <f t="array" aca="1" ref="D11" ca="1">smrLinInterp(C11,TimeX,RainX)</f>
        <v>#NAME?</v>
      </c>
      <c r="I11" s="6">
        <v>7</v>
      </c>
      <c r="J11" s="10">
        <v>1.4E-2</v>
      </c>
      <c r="K11" s="10">
        <v>2.4369470945738218E-2</v>
      </c>
      <c r="L11" s="10">
        <v>3.15E-2</v>
      </c>
      <c r="M11" s="10">
        <v>5.04E-2</v>
      </c>
    </row>
    <row r="12" spans="1:46" x14ac:dyDescent="0.2">
      <c r="A12" s="22">
        <v>800</v>
      </c>
      <c r="B12" s="21">
        <v>6.71</v>
      </c>
      <c r="C12" s="18">
        <f t="shared" si="0"/>
        <v>8</v>
      </c>
      <c r="D12" t="e">
        <f t="array" aca="1" ref="D12" ca="1">smrLinInterp(C12,TimeX,RainX)</f>
        <v>#NAME?</v>
      </c>
      <c r="I12" s="6">
        <v>8</v>
      </c>
      <c r="J12" s="10">
        <v>1.6E-2</v>
      </c>
      <c r="K12" s="10">
        <v>2.7850823937986532E-2</v>
      </c>
      <c r="L12" s="10">
        <v>3.6000000000000004E-2</v>
      </c>
      <c r="M12" s="10">
        <v>5.7599999999999998E-2</v>
      </c>
    </row>
    <row r="13" spans="1:46" x14ac:dyDescent="0.2">
      <c r="A13" s="22">
        <v>900</v>
      </c>
      <c r="B13" s="21">
        <v>7.8</v>
      </c>
      <c r="C13" s="18">
        <f t="shared" si="0"/>
        <v>9</v>
      </c>
      <c r="D13" t="e">
        <f t="array" aca="1" ref="D13" ca="1">smrLinInterp(C13,TimeX,RainX)</f>
        <v>#NAME?</v>
      </c>
      <c r="I13" s="6">
        <v>9</v>
      </c>
      <c r="J13" s="10">
        <v>1.8000000000000002E-2</v>
      </c>
      <c r="K13" s="10">
        <v>3.1332176930234851E-2</v>
      </c>
      <c r="L13" s="10">
        <v>4.0500000000000001E-2</v>
      </c>
      <c r="M13" s="10">
        <v>6.4799999999999996E-2</v>
      </c>
    </row>
    <row r="14" spans="1:46" x14ac:dyDescent="0.2">
      <c r="A14" s="22">
        <v>1000</v>
      </c>
      <c r="B14" s="21">
        <v>9.07</v>
      </c>
      <c r="C14" s="18">
        <f t="shared" si="0"/>
        <v>10</v>
      </c>
      <c r="D14" t="e">
        <f t="array" aca="1" ref="D14" ca="1">smrLinInterp(C14,TimeX,RainX)</f>
        <v>#NAME?</v>
      </c>
      <c r="I14" s="6">
        <v>10</v>
      </c>
      <c r="J14" s="10">
        <v>0.02</v>
      </c>
      <c r="K14" s="10">
        <v>3.4813529922483169E-2</v>
      </c>
      <c r="L14" s="10">
        <v>4.4999999999999998E-2</v>
      </c>
      <c r="M14" s="10">
        <v>7.1999999999999995E-2</v>
      </c>
    </row>
    <row r="15" spans="1:46" x14ac:dyDescent="0.2">
      <c r="A15" s="22">
        <v>1050</v>
      </c>
      <c r="B15" s="21">
        <v>9.7799999999999994</v>
      </c>
      <c r="C15" s="18">
        <f t="shared" si="0"/>
        <v>11</v>
      </c>
      <c r="D15" t="e">
        <f t="array" aca="1" ref="D15" ca="1">smrLinInterp(C15,TimeX,RainX)</f>
        <v>#NAME?</v>
      </c>
      <c r="I15" s="6">
        <v>11</v>
      </c>
      <c r="J15" s="10">
        <v>2.2000000000000002E-2</v>
      </c>
      <c r="K15" s="10">
        <v>3.829488291473148E-2</v>
      </c>
      <c r="L15" s="10">
        <v>4.9500000000000002E-2</v>
      </c>
      <c r="M15" s="10">
        <v>7.9199999999999993E-2</v>
      </c>
    </row>
    <row r="16" spans="1:46" x14ac:dyDescent="0.2">
      <c r="A16" s="22">
        <v>1100</v>
      </c>
      <c r="B16" s="21">
        <v>10.55</v>
      </c>
      <c r="C16" s="18">
        <f t="shared" si="0"/>
        <v>12</v>
      </c>
      <c r="D16" t="e">
        <f t="array" aca="1" ref="D16" ca="1">smrLinInterp(C16,TimeX,RainX)</f>
        <v>#NAME?</v>
      </c>
      <c r="I16" s="6">
        <v>12</v>
      </c>
      <c r="J16" s="10">
        <v>2.4E-2</v>
      </c>
      <c r="K16" s="10">
        <v>4.1776235906979799E-2</v>
      </c>
      <c r="L16" s="10">
        <v>5.3999999999999999E-2</v>
      </c>
      <c r="M16" s="10">
        <v>8.6399999999999991E-2</v>
      </c>
    </row>
    <row r="17" spans="1:13" x14ac:dyDescent="0.2">
      <c r="A17" s="22">
        <v>1110</v>
      </c>
      <c r="B17" s="21">
        <v>10.72</v>
      </c>
      <c r="C17" s="18">
        <f t="shared" si="0"/>
        <v>13</v>
      </c>
      <c r="D17" t="e">
        <f t="array" aca="1" ref="D17" ca="1">smrLinInterp(C17,TimeX,RainX)</f>
        <v>#NAME?</v>
      </c>
      <c r="I17" s="6">
        <v>13</v>
      </c>
      <c r="J17" s="10">
        <v>2.6000000000000002E-2</v>
      </c>
      <c r="K17" s="10">
        <v>4.5257588899228117E-2</v>
      </c>
      <c r="L17" s="10">
        <v>5.8500000000000003E-2</v>
      </c>
      <c r="M17" s="10">
        <v>9.3600000000000003E-2</v>
      </c>
    </row>
    <row r="18" spans="1:13" x14ac:dyDescent="0.2">
      <c r="A18" s="22">
        <v>1120</v>
      </c>
      <c r="B18" s="21">
        <v>10.891</v>
      </c>
      <c r="C18" s="18">
        <f t="shared" si="0"/>
        <v>14</v>
      </c>
      <c r="D18" t="e">
        <f t="array" aca="1" ref="D18" ca="1">smrLinInterp(C18,TimeX,RainX)</f>
        <v>#NAME?</v>
      </c>
      <c r="I18" s="6">
        <v>14</v>
      </c>
      <c r="J18" s="10">
        <v>2.8000000000000001E-2</v>
      </c>
      <c r="K18" s="10">
        <v>4.8738941891476435E-2</v>
      </c>
      <c r="L18" s="10">
        <v>6.3E-2</v>
      </c>
      <c r="M18" s="10">
        <v>0.1008</v>
      </c>
    </row>
    <row r="19" spans="1:13" x14ac:dyDescent="0.2">
      <c r="A19" s="22">
        <v>1130</v>
      </c>
      <c r="B19" s="21">
        <v>11.093</v>
      </c>
      <c r="C19" s="18">
        <f t="shared" si="0"/>
        <v>15</v>
      </c>
      <c r="D19" t="e">
        <f t="array" aca="1" ref="D19" ca="1">smrLinInterp(C19,TimeX,RainX)</f>
        <v>#NAME?</v>
      </c>
      <c r="I19" s="6">
        <v>15</v>
      </c>
      <c r="J19" s="10">
        <v>3.0000000000000002E-2</v>
      </c>
      <c r="K19" s="10">
        <v>5.2220294883724747E-2</v>
      </c>
      <c r="L19" s="10">
        <v>6.7500000000000004E-2</v>
      </c>
      <c r="M19" s="10">
        <v>0.108</v>
      </c>
    </row>
    <row r="20" spans="1:13" x14ac:dyDescent="0.2">
      <c r="A20" s="22">
        <v>1131</v>
      </c>
      <c r="B20" s="21">
        <v>11.113</v>
      </c>
      <c r="C20" s="18">
        <f t="shared" si="0"/>
        <v>16</v>
      </c>
      <c r="D20" t="e">
        <f t="array" aca="1" ref="D20" ca="1">smrLinInterp(C20,TimeX,RainX)</f>
        <v>#NAME?</v>
      </c>
      <c r="I20" s="6">
        <v>16</v>
      </c>
      <c r="J20" s="10">
        <v>3.2000000000000001E-2</v>
      </c>
      <c r="K20" s="10">
        <v>5.5701647875973065E-2</v>
      </c>
      <c r="L20" s="10">
        <v>7.2000000000000008E-2</v>
      </c>
      <c r="M20" s="10">
        <v>0.1152</v>
      </c>
    </row>
    <row r="21" spans="1:13" x14ac:dyDescent="0.2">
      <c r="A21" s="22">
        <v>1132</v>
      </c>
      <c r="B21" s="21">
        <v>11.132999999999999</v>
      </c>
      <c r="C21" s="18">
        <f t="shared" si="0"/>
        <v>17</v>
      </c>
      <c r="D21" t="e">
        <f t="array" aca="1" ref="D21" ca="1">smrLinInterp(C21,TimeX,RainX)</f>
        <v>#NAME?</v>
      </c>
      <c r="I21" s="6">
        <v>17</v>
      </c>
      <c r="J21" s="10">
        <v>3.4000000000000002E-2</v>
      </c>
      <c r="K21" s="10">
        <v>5.9183000868221383E-2</v>
      </c>
      <c r="L21" s="10">
        <v>7.6499999999999999E-2</v>
      </c>
      <c r="M21" s="10">
        <v>0.12239999999999999</v>
      </c>
    </row>
    <row r="22" spans="1:13" x14ac:dyDescent="0.2">
      <c r="A22" s="22">
        <v>1133</v>
      </c>
      <c r="B22" s="21">
        <v>11.157999999999999</v>
      </c>
      <c r="C22" s="18">
        <f t="shared" si="0"/>
        <v>18</v>
      </c>
      <c r="D22" t="e">
        <f t="array" aca="1" ref="D22" ca="1">smrLinInterp(C22,TimeX,RainX)</f>
        <v>#NAME?</v>
      </c>
      <c r="I22" s="6">
        <v>18</v>
      </c>
      <c r="J22" s="10">
        <v>3.6000000000000004E-2</v>
      </c>
      <c r="K22" s="10">
        <v>6.2664353860469701E-2</v>
      </c>
      <c r="L22" s="10">
        <v>8.1000000000000003E-2</v>
      </c>
      <c r="M22" s="10">
        <v>0.12959999999999999</v>
      </c>
    </row>
    <row r="23" spans="1:13" x14ac:dyDescent="0.2">
      <c r="A23" s="22">
        <v>1134</v>
      </c>
      <c r="B23" s="21">
        <v>11.182</v>
      </c>
      <c r="C23" s="18">
        <f t="shared" si="0"/>
        <v>19</v>
      </c>
      <c r="D23" t="e">
        <f t="array" aca="1" ref="D23" ca="1">smrLinInterp(C23,TimeX,RainX)</f>
        <v>#NAME?</v>
      </c>
      <c r="I23" s="6">
        <v>19</v>
      </c>
      <c r="J23" s="10">
        <v>3.7999999999999999E-2</v>
      </c>
      <c r="K23" s="10">
        <v>6.614570685271802E-2</v>
      </c>
      <c r="L23" s="10">
        <v>8.5500000000000007E-2</v>
      </c>
      <c r="M23" s="10">
        <v>0.1368</v>
      </c>
    </row>
    <row r="24" spans="1:13" x14ac:dyDescent="0.2">
      <c r="A24" s="22">
        <v>1135</v>
      </c>
      <c r="B24" s="21">
        <v>11.207000000000001</v>
      </c>
      <c r="C24" s="18">
        <f t="shared" si="0"/>
        <v>20</v>
      </c>
      <c r="D24" t="e">
        <f t="array" aca="1" ref="D24" ca="1">smrLinInterp(C24,TimeX,RainX)</f>
        <v>#NAME?</v>
      </c>
      <c r="I24" s="6">
        <v>20</v>
      </c>
      <c r="J24" s="10">
        <v>0.04</v>
      </c>
      <c r="K24" s="10">
        <v>6.9627059844966338E-2</v>
      </c>
      <c r="L24" s="10">
        <v>0.09</v>
      </c>
      <c r="M24" s="10">
        <v>0.14399999999999999</v>
      </c>
    </row>
    <row r="25" spans="1:13" x14ac:dyDescent="0.2">
      <c r="A25" s="22">
        <v>1136</v>
      </c>
      <c r="B25" s="21">
        <v>11.231999999999999</v>
      </c>
      <c r="C25" s="18">
        <f t="shared" si="0"/>
        <v>21</v>
      </c>
      <c r="D25" t="e">
        <f t="array" aca="1" ref="D25" ca="1">smrLinInterp(C25,TimeX,RainX)</f>
        <v>#NAME?</v>
      </c>
      <c r="I25" s="6">
        <v>21</v>
      </c>
      <c r="J25" s="10">
        <v>4.2000000000000003E-2</v>
      </c>
      <c r="K25" s="10">
        <v>7.3108412837214642E-2</v>
      </c>
      <c r="L25" s="10">
        <v>9.4500000000000001E-2</v>
      </c>
      <c r="M25" s="10">
        <v>0.1512</v>
      </c>
    </row>
    <row r="26" spans="1:13" x14ac:dyDescent="0.2">
      <c r="A26" s="22">
        <v>1137</v>
      </c>
      <c r="B26" s="21">
        <v>11.256</v>
      </c>
      <c r="C26" s="18">
        <f t="shared" si="0"/>
        <v>22</v>
      </c>
      <c r="D26" t="e">
        <f t="array" aca="1" ref="D26" ca="1">smrLinInterp(C26,TimeX,RainX)</f>
        <v>#NAME?</v>
      </c>
      <c r="I26" s="6">
        <v>22</v>
      </c>
      <c r="J26" s="10">
        <v>4.4000000000000004E-2</v>
      </c>
      <c r="K26" s="10">
        <v>7.6589765829462961E-2</v>
      </c>
      <c r="L26" s="10">
        <v>9.9000000000000005E-2</v>
      </c>
      <c r="M26" s="10">
        <v>0.15839999999999999</v>
      </c>
    </row>
    <row r="27" spans="1:13" x14ac:dyDescent="0.2">
      <c r="A27" s="22">
        <v>1138</v>
      </c>
      <c r="B27" s="21">
        <v>11.279</v>
      </c>
      <c r="C27" s="18">
        <f t="shared" si="0"/>
        <v>23</v>
      </c>
      <c r="D27" t="e">
        <f t="array" aca="1" ref="D27" ca="1">smrLinInterp(C27,TimeX,RainX)</f>
        <v>#NAME?</v>
      </c>
      <c r="I27" s="6">
        <v>23</v>
      </c>
      <c r="J27" s="10">
        <v>4.5999999999999999E-2</v>
      </c>
      <c r="K27" s="10">
        <v>8.0071118821711279E-2</v>
      </c>
      <c r="L27" s="10">
        <v>0.10350000000000001</v>
      </c>
      <c r="M27" s="10">
        <v>0.1656</v>
      </c>
    </row>
    <row r="28" spans="1:13" x14ac:dyDescent="0.2">
      <c r="A28" s="22">
        <v>1139</v>
      </c>
      <c r="B28" s="21">
        <v>11.302</v>
      </c>
      <c r="C28" s="18">
        <f t="shared" si="0"/>
        <v>24</v>
      </c>
      <c r="D28" t="e">
        <f t="array" aca="1" ref="D28" ca="1">smrLinInterp(C28,TimeX,RainX)</f>
        <v>#NAME?</v>
      </c>
      <c r="I28" s="6">
        <v>24</v>
      </c>
      <c r="J28" s="10">
        <v>4.8000000000000001E-2</v>
      </c>
      <c r="K28" s="10">
        <v>8.3552471813959597E-2</v>
      </c>
      <c r="L28" s="10">
        <v>0.108</v>
      </c>
      <c r="M28" s="10">
        <v>0.17279999999999998</v>
      </c>
    </row>
    <row r="29" spans="1:13" x14ac:dyDescent="0.2">
      <c r="A29" s="22">
        <v>1140</v>
      </c>
      <c r="B29" s="21">
        <v>11.326000000000001</v>
      </c>
      <c r="C29" s="18">
        <f t="shared" si="0"/>
        <v>25</v>
      </c>
      <c r="D29" t="e">
        <f t="array" aca="1" ref="D29" ca="1">smrLinInterp(C29,TimeX,RainX)</f>
        <v>#NAME?</v>
      </c>
      <c r="I29" s="6">
        <v>25</v>
      </c>
      <c r="J29" s="10">
        <v>0.05</v>
      </c>
      <c r="K29" s="10">
        <v>8.7033824806207916E-2</v>
      </c>
      <c r="L29" s="10">
        <v>0.1125</v>
      </c>
      <c r="M29" s="10">
        <v>0.18</v>
      </c>
    </row>
    <row r="30" spans="1:13" x14ac:dyDescent="0.2">
      <c r="A30" s="22">
        <v>1141</v>
      </c>
      <c r="B30" s="21">
        <v>11.359</v>
      </c>
      <c r="C30" s="18">
        <f t="shared" si="0"/>
        <v>26</v>
      </c>
      <c r="D30" t="e">
        <f t="array" aca="1" ref="D30" ca="1">smrLinInterp(C30,TimeX,RainX)</f>
        <v>#NAME?</v>
      </c>
      <c r="I30" s="6">
        <v>26</v>
      </c>
      <c r="J30" s="10">
        <v>5.2000000000000005E-2</v>
      </c>
      <c r="K30" s="10">
        <v>9.0515177798456234E-2</v>
      </c>
      <c r="L30" s="10">
        <v>0.11700000000000001</v>
      </c>
      <c r="M30" s="10">
        <v>0.18720000000000001</v>
      </c>
    </row>
    <row r="31" spans="1:13" x14ac:dyDescent="0.2">
      <c r="A31" s="22">
        <v>1142</v>
      </c>
      <c r="B31" s="21">
        <v>11.391999999999999</v>
      </c>
      <c r="C31" s="18">
        <f t="shared" si="0"/>
        <v>27</v>
      </c>
      <c r="D31" t="e">
        <f t="array" aca="1" ref="D31" ca="1">smrLinInterp(C31,TimeX,RainX)</f>
        <v>#NAME?</v>
      </c>
      <c r="I31" s="6">
        <v>27</v>
      </c>
      <c r="J31" s="10">
        <v>5.4000000000000006E-2</v>
      </c>
      <c r="K31" s="10">
        <v>9.3996530790704552E-2</v>
      </c>
      <c r="L31" s="10">
        <v>0.1215</v>
      </c>
      <c r="M31" s="10">
        <v>0.19439999999999999</v>
      </c>
    </row>
    <row r="32" spans="1:13" x14ac:dyDescent="0.2">
      <c r="A32" s="22">
        <v>1143</v>
      </c>
      <c r="B32" s="21">
        <v>11.423999999999999</v>
      </c>
      <c r="C32" s="18">
        <f t="shared" si="0"/>
        <v>28</v>
      </c>
      <c r="D32" t="e">
        <f t="array" aca="1" ref="D32" ca="1">smrLinInterp(C32,TimeX,RainX)</f>
        <v>#NAME?</v>
      </c>
      <c r="I32" s="6">
        <v>28</v>
      </c>
      <c r="J32" s="10">
        <v>5.6000000000000001E-2</v>
      </c>
      <c r="K32" s="10">
        <v>9.747788378295287E-2</v>
      </c>
      <c r="L32" s="10">
        <v>0.126</v>
      </c>
      <c r="M32" s="10">
        <v>0.2016</v>
      </c>
    </row>
    <row r="33" spans="1:47" x14ac:dyDescent="0.2">
      <c r="A33" s="22">
        <v>1144</v>
      </c>
      <c r="B33" s="21">
        <v>11.457000000000001</v>
      </c>
      <c r="C33" s="18">
        <f t="shared" si="0"/>
        <v>29</v>
      </c>
      <c r="D33" t="e">
        <f t="array" aca="1" ref="D33" ca="1">smrLinInterp(C33,TimeX,RainX)</f>
        <v>#NAME?</v>
      </c>
      <c r="I33" s="6">
        <v>29</v>
      </c>
      <c r="J33" s="10">
        <v>5.8000000000000003E-2</v>
      </c>
      <c r="K33" s="10">
        <v>0.10095923677520119</v>
      </c>
      <c r="L33" s="10">
        <v>0.1305</v>
      </c>
      <c r="M33" s="10">
        <v>0.20879999999999999</v>
      </c>
    </row>
    <row r="34" spans="1:47" x14ac:dyDescent="0.2">
      <c r="A34" s="19">
        <v>1145</v>
      </c>
      <c r="B34" s="23">
        <v>11.491</v>
      </c>
      <c r="C34" s="18">
        <f t="shared" si="0"/>
        <v>30</v>
      </c>
      <c r="D34" t="e">
        <f ca="1">smrLinInterp(C34,TimeX,RainX)</f>
        <v>#NAME?</v>
      </c>
      <c r="I34" s="6">
        <v>30</v>
      </c>
      <c r="J34" s="10">
        <v>6.0000000000000005E-2</v>
      </c>
      <c r="K34" s="10">
        <v>0.10444058976744949</v>
      </c>
      <c r="L34" s="10">
        <v>0.13500000000000001</v>
      </c>
      <c r="M34" s="10">
        <v>0.216</v>
      </c>
    </row>
    <row r="35" spans="1:47" x14ac:dyDescent="0.2">
      <c r="A35" s="19">
        <v>1146</v>
      </c>
      <c r="B35" s="23">
        <v>11.525</v>
      </c>
      <c r="C35" s="18">
        <f t="shared" si="0"/>
        <v>31</v>
      </c>
      <c r="D35" t="e">
        <f t="array" aca="1" ref="D35" ca="1">smrLinInterp(C35,TimeX,RainX)</f>
        <v>#NAME?</v>
      </c>
      <c r="I35" s="6">
        <v>31</v>
      </c>
      <c r="J35" s="10">
        <v>6.2000000000000006E-2</v>
      </c>
      <c r="K35" s="10">
        <v>0.10792194275969781</v>
      </c>
      <c r="L35" s="10">
        <v>0.13950000000000001</v>
      </c>
      <c r="M35" s="10">
        <v>0.22319999999999998</v>
      </c>
      <c r="AU35" s="3"/>
    </row>
    <row r="36" spans="1:47" x14ac:dyDescent="0.2">
      <c r="A36" s="19">
        <v>1147</v>
      </c>
      <c r="B36" s="23">
        <v>11.558999999999999</v>
      </c>
      <c r="C36" s="18">
        <f t="shared" si="0"/>
        <v>32</v>
      </c>
      <c r="D36" t="e">
        <f t="array" aca="1" ref="D36" ca="1">smrLinInterp(C36,TimeX,RainX)</f>
        <v>#NAME?</v>
      </c>
      <c r="I36" s="6">
        <v>32</v>
      </c>
      <c r="J36" s="10">
        <v>6.4000000000000001E-2</v>
      </c>
      <c r="K36" s="10">
        <v>0.11140329575194613</v>
      </c>
      <c r="L36" s="10">
        <v>0.14400000000000002</v>
      </c>
      <c r="M36" s="10">
        <v>0.23039999999999999</v>
      </c>
      <c r="AU36" s="3"/>
    </row>
    <row r="37" spans="1:47" x14ac:dyDescent="0.2">
      <c r="A37" s="19">
        <v>1148</v>
      </c>
      <c r="B37" s="23">
        <v>11.593</v>
      </c>
      <c r="C37" s="18">
        <f t="shared" si="0"/>
        <v>33</v>
      </c>
      <c r="D37" t="e">
        <f t="array" aca="1" ref="D37" ca="1">smrLinInterp(C37,TimeX,RainX)</f>
        <v>#NAME?</v>
      </c>
      <c r="I37" s="6">
        <v>33</v>
      </c>
      <c r="J37" s="10">
        <v>6.6000000000000003E-2</v>
      </c>
      <c r="K37" s="10">
        <v>0.11488464874419445</v>
      </c>
      <c r="L37" s="10">
        <v>0.14849999999999999</v>
      </c>
      <c r="M37" s="10">
        <v>0.23759999999999998</v>
      </c>
      <c r="AU37" s="3"/>
    </row>
    <row r="38" spans="1:47" x14ac:dyDescent="0.2">
      <c r="A38" s="19">
        <v>1149</v>
      </c>
      <c r="B38" s="23">
        <v>11.695</v>
      </c>
      <c r="C38" s="18">
        <f t="shared" si="0"/>
        <v>34</v>
      </c>
      <c r="D38" t="e">
        <f t="array" aca="1" ref="D38" ca="1">smrLinInterp(C38,TimeX,RainX)</f>
        <v>#NAME?</v>
      </c>
      <c r="I38" s="6">
        <v>34</v>
      </c>
      <c r="J38" s="10">
        <v>6.8000000000000005E-2</v>
      </c>
      <c r="K38" s="10">
        <v>0.11836600173644277</v>
      </c>
      <c r="L38" s="10">
        <v>0.153</v>
      </c>
      <c r="M38" s="10">
        <v>0.24479999999999999</v>
      </c>
      <c r="AU38" s="3"/>
    </row>
    <row r="39" spans="1:47" x14ac:dyDescent="0.2">
      <c r="A39" s="19">
        <v>1150</v>
      </c>
      <c r="B39" s="23">
        <v>11.795999999999999</v>
      </c>
      <c r="C39" s="18">
        <f t="shared" si="0"/>
        <v>35</v>
      </c>
      <c r="D39" t="e">
        <f t="array" aca="1" ref="D39" ca="1">smrLinInterp(C39,TimeX,RainX)</f>
        <v>#NAME?</v>
      </c>
      <c r="I39" s="6">
        <v>35</v>
      </c>
      <c r="J39" s="10">
        <v>7.0000000000000007E-2</v>
      </c>
      <c r="K39" s="10">
        <v>0.12184735472869108</v>
      </c>
      <c r="L39" s="10">
        <v>0.1575</v>
      </c>
      <c r="M39" s="10">
        <v>0.252</v>
      </c>
      <c r="AU39" s="3"/>
    </row>
    <row r="40" spans="1:47" x14ac:dyDescent="0.2">
      <c r="A40" s="19">
        <v>1151</v>
      </c>
      <c r="B40" s="23">
        <v>11.898</v>
      </c>
      <c r="C40" s="18">
        <f t="shared" si="0"/>
        <v>36</v>
      </c>
      <c r="D40" t="e">
        <f t="array" aca="1" ref="D40" ca="1">smrLinInterp(C40,TimeX,RainX)</f>
        <v>#NAME?</v>
      </c>
      <c r="I40" s="6">
        <v>36</v>
      </c>
      <c r="J40" s="10">
        <v>7.2000000000000008E-2</v>
      </c>
      <c r="K40" s="10">
        <v>0.1253287077209394</v>
      </c>
      <c r="L40" s="10">
        <v>0.16200000000000001</v>
      </c>
      <c r="M40" s="10">
        <v>0.25919999999999999</v>
      </c>
      <c r="AU40" s="3"/>
    </row>
    <row r="41" spans="1:47" x14ac:dyDescent="0.2">
      <c r="A41" s="19">
        <v>1152</v>
      </c>
      <c r="B41" s="23">
        <v>12</v>
      </c>
      <c r="C41" s="18">
        <f t="shared" si="0"/>
        <v>37</v>
      </c>
      <c r="D41" t="e">
        <f t="array" aca="1" ref="D41" ca="1">smrLinInterp(C41,TimeX,RainX)</f>
        <v>#NAME?</v>
      </c>
      <c r="I41" s="6">
        <v>37</v>
      </c>
      <c r="J41" s="10">
        <v>7.400000000000001E-2</v>
      </c>
      <c r="K41" s="10">
        <v>0.12881006071318771</v>
      </c>
      <c r="L41" s="10">
        <v>0.16650000000000001</v>
      </c>
      <c r="M41" s="10">
        <v>0.26639999999999997</v>
      </c>
      <c r="AU41" s="3"/>
    </row>
    <row r="42" spans="1:47" x14ac:dyDescent="0.2">
      <c r="A42" s="19">
        <v>1153</v>
      </c>
      <c r="B42" s="23">
        <v>12.102</v>
      </c>
      <c r="C42" s="18">
        <f t="shared" si="0"/>
        <v>38</v>
      </c>
      <c r="D42" t="e">
        <f t="array" aca="1" ref="D42" ca="1">smrLinInterp(C42,TimeX,RainX)</f>
        <v>#NAME?</v>
      </c>
      <c r="I42" s="6">
        <v>38</v>
      </c>
      <c r="J42" s="10">
        <v>7.5999999999999998E-2</v>
      </c>
      <c r="K42" s="10">
        <v>0.13229141370543604</v>
      </c>
      <c r="L42" s="10">
        <v>0.17100000000000001</v>
      </c>
      <c r="M42" s="10">
        <v>0.27360000000000001</v>
      </c>
      <c r="AU42" s="3"/>
    </row>
    <row r="43" spans="1:47" x14ac:dyDescent="0.2">
      <c r="A43" s="19">
        <v>1154</v>
      </c>
      <c r="B43" s="23">
        <v>12.135999999999999</v>
      </c>
      <c r="C43" s="18">
        <f t="shared" si="0"/>
        <v>39</v>
      </c>
      <c r="D43" t="e">
        <f t="array" aca="1" ref="D43" ca="1">smrLinInterp(C43,TimeX,RainX)</f>
        <v>#NAME?</v>
      </c>
      <c r="I43" s="6">
        <v>39</v>
      </c>
      <c r="J43" s="10">
        <v>7.8E-2</v>
      </c>
      <c r="K43" s="10">
        <v>0.13577276669768434</v>
      </c>
      <c r="L43" s="10">
        <v>0.17550000000000002</v>
      </c>
      <c r="M43" s="10">
        <v>0.28079999999999999</v>
      </c>
      <c r="AU43" s="3"/>
    </row>
    <row r="44" spans="1:47" x14ac:dyDescent="0.2">
      <c r="A44" s="19">
        <v>1155</v>
      </c>
      <c r="B44" s="23">
        <v>12.167999999999999</v>
      </c>
      <c r="C44" s="18">
        <f t="shared" si="0"/>
        <v>40</v>
      </c>
      <c r="D44" t="e">
        <f t="array" aca="1" ref="D44" ca="1">smrLinInterp(C44,TimeX,RainX)</f>
        <v>#NAME?</v>
      </c>
      <c r="I44" s="6">
        <v>40</v>
      </c>
      <c r="J44" s="10">
        <v>0.08</v>
      </c>
      <c r="K44" s="10">
        <v>0.13925411968993268</v>
      </c>
      <c r="L44" s="10">
        <v>0.18</v>
      </c>
      <c r="M44" s="10">
        <v>0.28799999999999998</v>
      </c>
      <c r="AU44" s="3"/>
    </row>
    <row r="45" spans="1:47" x14ac:dyDescent="0.2">
      <c r="A45" s="19">
        <v>1156</v>
      </c>
      <c r="B45" s="23">
        <v>12.192</v>
      </c>
      <c r="C45" s="18">
        <f t="shared" si="0"/>
        <v>41</v>
      </c>
      <c r="D45" t="e">
        <f t="array" aca="1" ref="D45" ca="1">smrLinInterp(C45,TimeX,RainX)</f>
        <v>#NAME?</v>
      </c>
      <c r="I45" s="6">
        <v>41</v>
      </c>
      <c r="J45" s="10">
        <v>8.2000000000000003E-2</v>
      </c>
      <c r="K45" s="10">
        <v>0.14273547268218098</v>
      </c>
      <c r="L45" s="10">
        <v>0.1845</v>
      </c>
      <c r="M45" s="10">
        <v>0.29519999999999996</v>
      </c>
      <c r="AU45" s="3"/>
    </row>
    <row r="46" spans="1:47" x14ac:dyDescent="0.2">
      <c r="A46" s="19">
        <v>1157</v>
      </c>
      <c r="B46" s="23">
        <v>12.217000000000001</v>
      </c>
      <c r="C46" s="18">
        <f t="shared" si="0"/>
        <v>42</v>
      </c>
      <c r="D46" t="e">
        <f t="array" aca="1" ref="D46" ca="1">smrLinInterp(C46,TimeX,RainX)</f>
        <v>#NAME?</v>
      </c>
      <c r="I46" s="6">
        <v>42</v>
      </c>
      <c r="J46" s="10">
        <v>8.4000000000000005E-2</v>
      </c>
      <c r="K46" s="10">
        <v>0.14621682567442928</v>
      </c>
      <c r="L46" s="10">
        <v>0.189</v>
      </c>
      <c r="M46" s="10">
        <v>0.3024</v>
      </c>
      <c r="AU46" s="3"/>
    </row>
    <row r="47" spans="1:47" x14ac:dyDescent="0.2">
      <c r="A47" s="19">
        <v>1158</v>
      </c>
      <c r="B47" s="23">
        <v>12.241</v>
      </c>
      <c r="C47" s="18">
        <f t="shared" si="0"/>
        <v>43</v>
      </c>
      <c r="D47" t="e">
        <f t="array" aca="1" ref="D47" ca="1">smrLinInterp(C47,TimeX,RainX)</f>
        <v>#NAME?</v>
      </c>
      <c r="I47" s="6">
        <v>43</v>
      </c>
      <c r="J47" s="10">
        <v>8.6000000000000007E-2</v>
      </c>
      <c r="K47" s="10">
        <v>0.14969817866667762</v>
      </c>
      <c r="L47" s="10">
        <v>0.19350000000000001</v>
      </c>
      <c r="M47" s="10">
        <v>0.30959999999999999</v>
      </c>
      <c r="AU47" s="3"/>
    </row>
    <row r="48" spans="1:47" x14ac:dyDescent="0.2">
      <c r="A48" s="19">
        <v>1159</v>
      </c>
      <c r="B48" s="23">
        <v>12.26</v>
      </c>
      <c r="C48" s="18">
        <f t="shared" si="0"/>
        <v>44</v>
      </c>
      <c r="D48" t="e">
        <f t="array" aca="1" ref="D48" ca="1">smrLinInterp(C48,TimeX,RainX)</f>
        <v>#NAME?</v>
      </c>
      <c r="I48" s="6">
        <v>44</v>
      </c>
      <c r="J48" s="10">
        <v>8.8000000000000009E-2</v>
      </c>
      <c r="K48" s="10">
        <v>0.15317953165892592</v>
      </c>
      <c r="L48" s="10">
        <v>0.19800000000000001</v>
      </c>
      <c r="M48" s="10">
        <v>0.31679999999999997</v>
      </c>
      <c r="AU48" s="3"/>
    </row>
    <row r="49" spans="1:47" x14ac:dyDescent="0.2">
      <c r="A49" s="19">
        <v>1160</v>
      </c>
      <c r="B49" s="23">
        <v>12.276999999999999</v>
      </c>
      <c r="C49" s="18">
        <f t="shared" si="0"/>
        <v>45</v>
      </c>
      <c r="D49" t="e">
        <f t="array" aca="1" ref="D49" ca="1">smrLinInterp(C49,TimeX,RainX)</f>
        <v>#NAME?</v>
      </c>
      <c r="I49" s="6">
        <v>45</v>
      </c>
      <c r="J49" s="10">
        <v>9.0000000000000011E-2</v>
      </c>
      <c r="K49" s="10">
        <v>0.15666088465117425</v>
      </c>
      <c r="L49" s="10">
        <v>0.20250000000000001</v>
      </c>
      <c r="M49" s="10">
        <v>0.32400000000000001</v>
      </c>
      <c r="AU49" s="3"/>
    </row>
    <row r="50" spans="1:47" x14ac:dyDescent="0.2">
      <c r="A50" s="19">
        <v>1161</v>
      </c>
      <c r="B50" s="23">
        <v>12.295999999999999</v>
      </c>
      <c r="C50" s="18">
        <f t="shared" si="0"/>
        <v>46</v>
      </c>
      <c r="D50" t="e">
        <f t="array" aca="1" ref="D50" ca="1">smrLinInterp(C50,TimeX,RainX)</f>
        <v>#NAME?</v>
      </c>
      <c r="I50" s="6">
        <v>46</v>
      </c>
      <c r="J50" s="10">
        <v>9.1999999999999998E-2</v>
      </c>
      <c r="K50" s="10">
        <v>0.16014223764342256</v>
      </c>
      <c r="L50" s="10">
        <v>0.20700000000000002</v>
      </c>
      <c r="M50" s="10">
        <v>0.33119999999999999</v>
      </c>
      <c r="AU50" s="3"/>
    </row>
    <row r="51" spans="1:47" x14ac:dyDescent="0.2">
      <c r="A51" s="19">
        <v>1162</v>
      </c>
      <c r="B51" s="23">
        <v>12.313000000000001</v>
      </c>
      <c r="C51" s="18">
        <f t="shared" si="0"/>
        <v>47</v>
      </c>
      <c r="D51" t="e">
        <f t="array" aca="1" ref="D51" ca="1">smrLinInterp(C51,TimeX,RainX)</f>
        <v>#NAME?</v>
      </c>
      <c r="I51" s="6">
        <v>47</v>
      </c>
      <c r="J51" s="10">
        <v>9.4E-2</v>
      </c>
      <c r="K51" s="10">
        <v>0.16362359063567089</v>
      </c>
      <c r="L51" s="10">
        <v>0.21149999999999999</v>
      </c>
      <c r="M51" s="10">
        <v>0.33839999999999998</v>
      </c>
      <c r="AU51" s="3"/>
    </row>
    <row r="52" spans="1:47" x14ac:dyDescent="0.2">
      <c r="A52" s="19">
        <v>1163</v>
      </c>
      <c r="B52" s="23">
        <v>12.33</v>
      </c>
      <c r="C52" s="18">
        <f t="shared" si="0"/>
        <v>48</v>
      </c>
      <c r="D52" t="e">
        <f t="array" aca="1" ref="D52" ca="1">smrLinInterp(C52,TimeX,RainX)</f>
        <v>#NAME?</v>
      </c>
      <c r="I52" s="6">
        <v>48</v>
      </c>
      <c r="J52" s="10">
        <v>9.6000000000000002E-2</v>
      </c>
      <c r="K52" s="10">
        <v>0.16710494362791919</v>
      </c>
      <c r="L52" s="10">
        <v>0.216</v>
      </c>
      <c r="M52" s="10">
        <v>0.34559999999999996</v>
      </c>
      <c r="AU52" s="3"/>
    </row>
    <row r="53" spans="1:47" x14ac:dyDescent="0.2">
      <c r="A53" s="19">
        <v>1164</v>
      </c>
      <c r="B53" s="23">
        <v>12.348000000000001</v>
      </c>
      <c r="C53" s="18">
        <f t="shared" si="0"/>
        <v>49</v>
      </c>
      <c r="D53" t="e">
        <f t="array" aca="1" ref="D53" ca="1">smrLinInterp(C53,TimeX,RainX)</f>
        <v>#NAME?</v>
      </c>
      <c r="I53" s="6">
        <v>49</v>
      </c>
      <c r="J53" s="10">
        <v>9.8000000000000004E-2</v>
      </c>
      <c r="K53" s="10">
        <v>0.17058629662016753</v>
      </c>
      <c r="L53" s="10">
        <v>0.2205</v>
      </c>
      <c r="M53" s="10">
        <v>0.3528</v>
      </c>
      <c r="AU53" s="3"/>
    </row>
    <row r="54" spans="1:47" x14ac:dyDescent="0.2">
      <c r="A54" s="19">
        <v>1165</v>
      </c>
      <c r="B54" s="23">
        <v>12.364000000000001</v>
      </c>
      <c r="C54" s="18">
        <f t="shared" si="0"/>
        <v>50</v>
      </c>
      <c r="D54" t="e">
        <f t="array" aca="1" ref="D54" ca="1">smrLinInterp(C54,TimeX,RainX)</f>
        <v>#NAME?</v>
      </c>
      <c r="I54" s="6">
        <v>50</v>
      </c>
      <c r="J54" s="10">
        <v>0.1</v>
      </c>
      <c r="K54" s="10">
        <v>0.17406764961241583</v>
      </c>
      <c r="L54" s="10">
        <v>0.22500000000000001</v>
      </c>
      <c r="M54" s="10">
        <v>0.36</v>
      </c>
      <c r="AU54" s="3"/>
    </row>
    <row r="55" spans="1:47" x14ac:dyDescent="0.2">
      <c r="A55" s="19">
        <v>1166</v>
      </c>
      <c r="B55" s="23">
        <v>12.38</v>
      </c>
      <c r="C55" s="18">
        <f t="shared" si="0"/>
        <v>51</v>
      </c>
      <c r="D55" t="e">
        <f t="array" aca="1" ref="D55" ca="1">smrLinInterp(C55,TimeX,RainX)</f>
        <v>#NAME?</v>
      </c>
      <c r="I55" s="6">
        <v>51</v>
      </c>
      <c r="J55" s="10">
        <v>0.10200000000000001</v>
      </c>
      <c r="K55" s="10">
        <v>0.17754900260466414</v>
      </c>
      <c r="L55" s="10">
        <v>0.22950000000000001</v>
      </c>
      <c r="M55" s="10">
        <v>0.36719999999999997</v>
      </c>
      <c r="AU55" s="3"/>
    </row>
    <row r="56" spans="1:47" x14ac:dyDescent="0.2">
      <c r="A56" s="19">
        <v>1167</v>
      </c>
      <c r="B56" s="23">
        <v>12.396000000000001</v>
      </c>
      <c r="C56" s="18">
        <f t="shared" si="0"/>
        <v>52</v>
      </c>
      <c r="D56" t="e">
        <f t="array" aca="1" ref="D56" ca="1">smrLinInterp(C56,TimeX,RainX)</f>
        <v>#NAME?</v>
      </c>
      <c r="I56" s="6">
        <v>52</v>
      </c>
      <c r="J56" s="10">
        <v>0.10400000000000001</v>
      </c>
      <c r="K56" s="10">
        <v>0.18103035559691247</v>
      </c>
      <c r="L56" s="10">
        <v>0.23400000000000001</v>
      </c>
      <c r="M56" s="10">
        <v>0.37440000000000001</v>
      </c>
      <c r="AU56" s="3"/>
    </row>
    <row r="57" spans="1:47" x14ac:dyDescent="0.2">
      <c r="A57" s="19">
        <v>1168</v>
      </c>
      <c r="B57" s="23">
        <v>12.413</v>
      </c>
      <c r="C57" s="18">
        <f t="shared" si="0"/>
        <v>53</v>
      </c>
      <c r="D57" t="e">
        <f t="array" aca="1" ref="D57" ca="1">smrLinInterp(C57,TimeX,RainX)</f>
        <v>#NAME?</v>
      </c>
      <c r="I57" s="6">
        <v>53</v>
      </c>
      <c r="J57" s="10">
        <v>0.10600000000000001</v>
      </c>
      <c r="K57" s="10">
        <v>0.18451170858916077</v>
      </c>
      <c r="L57" s="10">
        <v>0.23850000000000002</v>
      </c>
      <c r="M57" s="10">
        <v>0.38159999999999999</v>
      </c>
      <c r="AU57" s="3"/>
    </row>
    <row r="58" spans="1:47" x14ac:dyDescent="0.2">
      <c r="A58" s="19">
        <v>1169</v>
      </c>
      <c r="B58" s="23">
        <v>12.428000000000001</v>
      </c>
      <c r="C58" s="18">
        <f t="shared" si="0"/>
        <v>54</v>
      </c>
      <c r="D58" t="e">
        <f t="array" aca="1" ref="D58" ca="1">smrLinInterp(C58,TimeX,RainX)</f>
        <v>#NAME?</v>
      </c>
      <c r="I58" s="6">
        <v>54</v>
      </c>
      <c r="J58" s="10">
        <v>0.10800000000000001</v>
      </c>
      <c r="K58" s="10">
        <v>0.1879930615814091</v>
      </c>
      <c r="L58" s="10">
        <v>0.24299999999999999</v>
      </c>
      <c r="M58" s="10">
        <v>0.38879999999999998</v>
      </c>
      <c r="AU58" s="3"/>
    </row>
    <row r="59" spans="1:47" x14ac:dyDescent="0.2">
      <c r="A59" s="19">
        <v>1170</v>
      </c>
      <c r="B59" s="23">
        <v>12.444000000000001</v>
      </c>
      <c r="C59" s="18">
        <f t="shared" si="0"/>
        <v>55</v>
      </c>
      <c r="D59" t="e">
        <f t="array" aca="1" ref="D59" ca="1">smrLinInterp(C59,TimeX,RainX)</f>
        <v>#NAME?</v>
      </c>
      <c r="I59" s="6">
        <v>55</v>
      </c>
      <c r="J59" s="10">
        <v>0.11</v>
      </c>
      <c r="K59" s="10">
        <v>0.19147441457365741</v>
      </c>
      <c r="L59" s="10">
        <v>0.2475</v>
      </c>
      <c r="M59" s="10">
        <v>0.39599999999999996</v>
      </c>
      <c r="AU59" s="3"/>
    </row>
    <row r="60" spans="1:47" x14ac:dyDescent="0.2">
      <c r="A60" s="19">
        <v>1171</v>
      </c>
      <c r="B60" s="23">
        <v>12.46</v>
      </c>
      <c r="C60" s="18">
        <f t="shared" si="0"/>
        <v>56</v>
      </c>
      <c r="D60" t="e">
        <f t="array" aca="1" ref="D60" ca="1">smrLinInterp(C60,TimeX,RainX)</f>
        <v>#NAME?</v>
      </c>
      <c r="I60" s="6">
        <v>56</v>
      </c>
      <c r="J60" s="10">
        <v>0.112</v>
      </c>
      <c r="K60" s="10">
        <v>0.19495576756590574</v>
      </c>
      <c r="L60" s="10">
        <v>0.252</v>
      </c>
      <c r="M60" s="10">
        <v>0.4032</v>
      </c>
      <c r="AU60" s="3"/>
    </row>
    <row r="61" spans="1:47" x14ac:dyDescent="0.2">
      <c r="A61" s="19">
        <v>1172</v>
      </c>
      <c r="B61" s="23">
        <v>12.477</v>
      </c>
      <c r="C61" s="18">
        <f t="shared" si="0"/>
        <v>57</v>
      </c>
      <c r="D61" t="e">
        <f t="array" aca="1" ref="D61" ca="1">smrLinInterp(C61,TimeX,RainX)</f>
        <v>#NAME?</v>
      </c>
      <c r="I61" s="6">
        <v>57</v>
      </c>
      <c r="J61" s="10">
        <v>0.114</v>
      </c>
      <c r="K61" s="10">
        <v>0.19843712055815405</v>
      </c>
      <c r="L61" s="10">
        <v>0.25650000000000001</v>
      </c>
      <c r="M61" s="10">
        <v>0.41039999999999999</v>
      </c>
      <c r="AU61" s="3"/>
    </row>
    <row r="62" spans="1:47" x14ac:dyDescent="0.2">
      <c r="A62" s="19">
        <v>1173</v>
      </c>
      <c r="B62" s="23">
        <v>12.492000000000001</v>
      </c>
      <c r="C62" s="18">
        <f t="shared" si="0"/>
        <v>58</v>
      </c>
      <c r="D62" t="e">
        <f t="array" aca="1" ref="D62" ca="1">smrLinInterp(C62,TimeX,RainX)</f>
        <v>#NAME?</v>
      </c>
      <c r="I62" s="6">
        <v>58</v>
      </c>
      <c r="J62" s="10">
        <v>0.11600000000000001</v>
      </c>
      <c r="K62" s="10">
        <v>0.20191847355040238</v>
      </c>
      <c r="L62" s="10">
        <v>0.26100000000000001</v>
      </c>
      <c r="M62" s="10">
        <v>0.41759999999999997</v>
      </c>
      <c r="AU62" s="3"/>
    </row>
    <row r="63" spans="1:47" x14ac:dyDescent="0.2">
      <c r="A63" s="19">
        <v>1174</v>
      </c>
      <c r="B63" s="23">
        <v>12.506</v>
      </c>
      <c r="C63" s="18">
        <f t="shared" si="0"/>
        <v>59</v>
      </c>
      <c r="D63" t="e">
        <f t="array" aca="1" ref="D63" ca="1">smrLinInterp(C63,TimeX,RainX)</f>
        <v>#NAME?</v>
      </c>
      <c r="I63" s="6">
        <v>59</v>
      </c>
      <c r="J63" s="10">
        <v>0.11800000000000001</v>
      </c>
      <c r="K63" s="10">
        <v>0.20539982654265068</v>
      </c>
      <c r="L63" s="10">
        <v>0.26550000000000001</v>
      </c>
      <c r="M63" s="10">
        <v>0.42480000000000001</v>
      </c>
      <c r="AU63" s="3"/>
    </row>
    <row r="64" spans="1:47" x14ac:dyDescent="0.2">
      <c r="A64" s="19">
        <v>1175</v>
      </c>
      <c r="B64" s="23">
        <v>12.521000000000001</v>
      </c>
      <c r="C64" s="18">
        <f t="shared" si="0"/>
        <v>60</v>
      </c>
      <c r="D64" t="e">
        <f t="array" aca="1" ref="D64" ca="1">smrLinInterp(C64,TimeX,RainX)</f>
        <v>#NAME?</v>
      </c>
      <c r="I64" s="6">
        <v>60</v>
      </c>
      <c r="J64" s="10">
        <v>0.12000000000000001</v>
      </c>
      <c r="K64" s="10">
        <v>0.20888117953489899</v>
      </c>
      <c r="L64" s="10">
        <v>0.27</v>
      </c>
      <c r="M64" s="10">
        <v>0.432</v>
      </c>
      <c r="AU64" s="3"/>
    </row>
    <row r="65" spans="1:47" x14ac:dyDescent="0.2">
      <c r="A65" s="19">
        <v>1176</v>
      </c>
      <c r="B65" s="23">
        <v>12.536</v>
      </c>
      <c r="C65" s="18">
        <f t="shared" si="0"/>
        <v>61</v>
      </c>
      <c r="D65" t="e">
        <f t="array" aca="1" ref="D65" ca="1">smrLinInterp(C65,TimeX,RainX)</f>
        <v>#NAME?</v>
      </c>
      <c r="I65" s="6">
        <v>61</v>
      </c>
      <c r="J65" s="10">
        <v>0.12200000000000001</v>
      </c>
      <c r="K65" s="10">
        <v>0.21236253252714732</v>
      </c>
      <c r="L65" s="10">
        <v>0.27450000000000002</v>
      </c>
      <c r="M65" s="10">
        <v>0.43919999999999998</v>
      </c>
      <c r="AU65" s="3"/>
    </row>
    <row r="66" spans="1:47" x14ac:dyDescent="0.2">
      <c r="A66" s="19">
        <v>1177</v>
      </c>
      <c r="B66" s="23">
        <v>12.55</v>
      </c>
      <c r="C66" s="18">
        <f t="shared" si="0"/>
        <v>62</v>
      </c>
      <c r="D66" t="e">
        <f t="array" aca="1" ref="D66" ca="1">smrLinInterp(C66,TimeX,RainX)</f>
        <v>#NAME?</v>
      </c>
      <c r="I66" s="6">
        <v>62</v>
      </c>
      <c r="J66" s="10">
        <v>0.12400000000000001</v>
      </c>
      <c r="K66" s="10">
        <v>0.21584388551939562</v>
      </c>
      <c r="L66" s="10">
        <v>0.27900000000000003</v>
      </c>
      <c r="M66" s="10">
        <v>0.44639999999999996</v>
      </c>
      <c r="AU66" s="3"/>
    </row>
    <row r="67" spans="1:47" x14ac:dyDescent="0.2">
      <c r="A67" s="19">
        <v>1178</v>
      </c>
      <c r="B67" s="23">
        <v>12.563000000000001</v>
      </c>
      <c r="C67" s="18">
        <f t="shared" si="0"/>
        <v>63</v>
      </c>
      <c r="D67" t="e">
        <f t="array" aca="1" ref="D67" ca="1">smrLinInterp(C67,TimeX,RainX)</f>
        <v>#NAME?</v>
      </c>
      <c r="I67" s="6">
        <v>63</v>
      </c>
      <c r="J67" s="10">
        <v>0.126</v>
      </c>
      <c r="K67" s="10">
        <v>0.21932523851164396</v>
      </c>
      <c r="L67" s="10">
        <v>0.28350000000000003</v>
      </c>
      <c r="M67" s="10">
        <v>0.4536</v>
      </c>
      <c r="AU67" s="3"/>
    </row>
    <row r="68" spans="1:47" x14ac:dyDescent="0.2">
      <c r="A68" s="19">
        <v>1179</v>
      </c>
      <c r="B68" s="23">
        <v>12.576000000000001</v>
      </c>
      <c r="C68" s="18">
        <f t="shared" si="0"/>
        <v>64</v>
      </c>
      <c r="D68" t="e">
        <f t="array" aca="1" ref="D68" ca="1">smrLinInterp(C68,TimeX,RainX)</f>
        <v>#NAME?</v>
      </c>
      <c r="I68" s="6">
        <v>64</v>
      </c>
      <c r="J68" s="10">
        <v>0.128</v>
      </c>
      <c r="K68" s="10">
        <v>0.22280659150389226</v>
      </c>
      <c r="L68" s="10">
        <v>0.28800000000000003</v>
      </c>
      <c r="M68" s="10">
        <v>0.46079999999999999</v>
      </c>
      <c r="AU68" s="3"/>
    </row>
    <row r="69" spans="1:47" x14ac:dyDescent="0.2">
      <c r="A69" s="19">
        <v>1180</v>
      </c>
      <c r="B69" s="23">
        <v>12.587999999999999</v>
      </c>
      <c r="C69" s="18">
        <f t="shared" si="0"/>
        <v>65</v>
      </c>
      <c r="D69" t="e">
        <f t="array" aca="1" ref="D69" ca="1">smrLinInterp(C69,TimeX,RainX)</f>
        <v>#NAME?</v>
      </c>
      <c r="I69" s="6">
        <v>65</v>
      </c>
      <c r="J69" s="10">
        <v>0.13</v>
      </c>
      <c r="K69" s="10">
        <v>0.22628794449614059</v>
      </c>
      <c r="L69" s="10">
        <v>0.29249999999999998</v>
      </c>
      <c r="M69" s="10">
        <v>0.46799999999999997</v>
      </c>
      <c r="AU69" s="3"/>
    </row>
    <row r="70" spans="1:47" x14ac:dyDescent="0.2">
      <c r="A70" s="19">
        <v>1181</v>
      </c>
      <c r="B70" s="23">
        <v>12.602</v>
      </c>
      <c r="C70" s="18">
        <f t="shared" ref="C70:C133" si="1">1+C69</f>
        <v>66</v>
      </c>
      <c r="D70" t="e">
        <f t="array" aca="1" ref="D70" ca="1">smrLinInterp(C70,TimeX,RainX)</f>
        <v>#NAME?</v>
      </c>
      <c r="I70" s="6">
        <v>66</v>
      </c>
      <c r="J70" s="10">
        <v>0.13200000000000001</v>
      </c>
      <c r="K70" s="10">
        <v>0.2297692974883889</v>
      </c>
      <c r="L70" s="10">
        <v>0.29699999999999999</v>
      </c>
      <c r="M70" s="10">
        <v>0.47519999999999996</v>
      </c>
      <c r="AU70" s="3"/>
    </row>
    <row r="71" spans="1:47" x14ac:dyDescent="0.2">
      <c r="A71" s="19">
        <v>1182</v>
      </c>
      <c r="B71" s="23">
        <v>12.616</v>
      </c>
      <c r="C71" s="18">
        <f t="shared" si="1"/>
        <v>67</v>
      </c>
      <c r="D71" t="e">
        <f t="array" aca="1" ref="D71" ca="1">smrLinInterp(C71,TimeX,RainX)</f>
        <v>#NAME?</v>
      </c>
      <c r="I71" s="6">
        <v>67</v>
      </c>
      <c r="J71" s="10">
        <v>0.13400000000000001</v>
      </c>
      <c r="K71" s="10">
        <v>0.2332506504806372</v>
      </c>
      <c r="L71" s="10">
        <v>0.30149999999999999</v>
      </c>
      <c r="M71" s="10">
        <v>0.4824</v>
      </c>
      <c r="AU71" s="3"/>
    </row>
    <row r="72" spans="1:47" x14ac:dyDescent="0.2">
      <c r="A72" s="19">
        <v>1183</v>
      </c>
      <c r="B72" s="23">
        <v>12.631</v>
      </c>
      <c r="C72" s="18">
        <f t="shared" si="1"/>
        <v>68</v>
      </c>
      <c r="D72" t="e">
        <f t="array" aca="1" ref="D72" ca="1">smrLinInterp(C72,TimeX,RainX)</f>
        <v>#NAME?</v>
      </c>
      <c r="I72" s="6">
        <v>68</v>
      </c>
      <c r="J72" s="10">
        <v>0.13600000000000001</v>
      </c>
      <c r="K72" s="10">
        <v>0.23673200347288553</v>
      </c>
      <c r="L72" s="10">
        <v>0.30599999999999999</v>
      </c>
      <c r="M72" s="10">
        <v>0.48959999999999998</v>
      </c>
      <c r="AU72" s="3"/>
    </row>
    <row r="73" spans="1:47" x14ac:dyDescent="0.2">
      <c r="A73" s="19">
        <v>1184</v>
      </c>
      <c r="B73" s="23">
        <v>12.645</v>
      </c>
      <c r="C73" s="18">
        <f t="shared" si="1"/>
        <v>69</v>
      </c>
      <c r="D73" t="e">
        <f t="array" aca="1" ref="D73" ca="1">smrLinInterp(C73,TimeX,RainX)</f>
        <v>#NAME?</v>
      </c>
      <c r="I73" s="6">
        <v>69</v>
      </c>
      <c r="J73" s="10">
        <v>0.13800000000000001</v>
      </c>
      <c r="K73" s="10">
        <v>0.24021335646513384</v>
      </c>
      <c r="L73" s="10">
        <v>0.3105</v>
      </c>
      <c r="M73" s="10">
        <v>0.49679999999999996</v>
      </c>
      <c r="AU73" s="3"/>
    </row>
    <row r="74" spans="1:47" x14ac:dyDescent="0.2">
      <c r="A74" s="19">
        <v>1185</v>
      </c>
      <c r="B74" s="23">
        <v>12.659000000000001</v>
      </c>
      <c r="C74" s="18">
        <f t="shared" si="1"/>
        <v>70</v>
      </c>
      <c r="D74" t="e">
        <f t="array" aca="1" ref="D74" ca="1">smrLinInterp(C74,TimeX,RainX)</f>
        <v>#NAME?</v>
      </c>
      <c r="I74" s="6">
        <v>70</v>
      </c>
      <c r="J74" s="10">
        <v>0.14000000000000001</v>
      </c>
      <c r="K74" s="10">
        <v>0.24369470945738217</v>
      </c>
      <c r="L74" s="10">
        <v>0.315</v>
      </c>
      <c r="M74" s="10">
        <v>0.504</v>
      </c>
      <c r="AU74" s="3"/>
    </row>
    <row r="75" spans="1:47" x14ac:dyDescent="0.2">
      <c r="A75" s="19">
        <v>1186</v>
      </c>
      <c r="B75" s="23">
        <v>12.673999999999999</v>
      </c>
      <c r="C75" s="18">
        <f t="shared" si="1"/>
        <v>71</v>
      </c>
      <c r="D75" t="e">
        <f t="array" aca="1" ref="D75" ca="1">smrLinInterp(C75,TimeX,RainX)</f>
        <v>#NAME?</v>
      </c>
      <c r="I75" s="6">
        <v>71</v>
      </c>
      <c r="J75" s="10">
        <v>0.14200000000000002</v>
      </c>
      <c r="K75" s="10">
        <v>0.24717606244963047</v>
      </c>
      <c r="L75" s="10">
        <v>0.31950000000000001</v>
      </c>
      <c r="M75" s="10">
        <v>0.51119999999999999</v>
      </c>
      <c r="AU75" s="3"/>
    </row>
    <row r="76" spans="1:47" x14ac:dyDescent="0.2">
      <c r="A76" s="19">
        <v>1187</v>
      </c>
      <c r="B76" s="23">
        <v>12.688000000000001</v>
      </c>
      <c r="C76" s="18">
        <f t="shared" si="1"/>
        <v>72</v>
      </c>
      <c r="D76" t="e">
        <f t="array" aca="1" ref="D76" ca="1">smrLinInterp(C76,TimeX,RainX)</f>
        <v>#NAME?</v>
      </c>
      <c r="I76" s="6">
        <v>72</v>
      </c>
      <c r="J76" s="10">
        <v>0.14400000000000002</v>
      </c>
      <c r="K76" s="10">
        <v>0.25065741544187881</v>
      </c>
      <c r="L76" s="10">
        <v>0.32400000000000001</v>
      </c>
      <c r="M76" s="10">
        <v>0.51839999999999997</v>
      </c>
      <c r="AU76" s="3"/>
    </row>
    <row r="77" spans="1:47" x14ac:dyDescent="0.2">
      <c r="A77" s="19">
        <v>1188</v>
      </c>
      <c r="B77" s="23">
        <v>12.702</v>
      </c>
      <c r="C77" s="18">
        <f t="shared" si="1"/>
        <v>73</v>
      </c>
      <c r="D77" t="e">
        <f t="array" aca="1" ref="D77" ca="1">smrLinInterp(C77,TimeX,RainX)</f>
        <v>#NAME?</v>
      </c>
      <c r="I77" s="6">
        <v>73</v>
      </c>
      <c r="J77" s="10">
        <v>0.14600000000000002</v>
      </c>
      <c r="K77" s="10">
        <v>0.25413876843412714</v>
      </c>
      <c r="L77" s="10">
        <v>0.32850000000000001</v>
      </c>
      <c r="M77" s="10">
        <v>0.52559999999999996</v>
      </c>
      <c r="AU77" s="3"/>
    </row>
    <row r="78" spans="1:47" x14ac:dyDescent="0.2">
      <c r="A78" s="19">
        <v>1189</v>
      </c>
      <c r="B78" s="23">
        <v>12.721</v>
      </c>
      <c r="C78" s="18">
        <f t="shared" si="1"/>
        <v>74</v>
      </c>
      <c r="D78" t="e">
        <f t="array" aca="1" ref="D78" ca="1">smrLinInterp(C78,TimeX,RainX)</f>
        <v>#NAME?</v>
      </c>
      <c r="I78" s="6">
        <v>74</v>
      </c>
      <c r="J78" s="10">
        <v>0.14800000000000002</v>
      </c>
      <c r="K78" s="10">
        <v>0.25762012142637541</v>
      </c>
      <c r="L78" s="10">
        <v>0.33300000000000002</v>
      </c>
      <c r="M78" s="10">
        <v>0.53279999999999994</v>
      </c>
      <c r="AU78" s="3"/>
    </row>
    <row r="79" spans="1:47" x14ac:dyDescent="0.2">
      <c r="A79" s="19">
        <v>1190</v>
      </c>
      <c r="B79" s="23">
        <v>12.74</v>
      </c>
      <c r="C79" s="18">
        <f t="shared" si="1"/>
        <v>75</v>
      </c>
      <c r="D79" t="e">
        <f t="array" aca="1" ref="D79" ca="1">smrLinInterp(C79,TimeX,RainX)</f>
        <v>#NAME?</v>
      </c>
      <c r="I79" s="6">
        <v>75</v>
      </c>
      <c r="J79" s="10">
        <v>0.15000000000000002</v>
      </c>
      <c r="K79" s="10">
        <v>0.26110147441862375</v>
      </c>
      <c r="L79" s="10">
        <v>0.33750000000000002</v>
      </c>
      <c r="M79" s="10">
        <v>0.54</v>
      </c>
      <c r="AU79" s="3"/>
    </row>
    <row r="80" spans="1:47" x14ac:dyDescent="0.2">
      <c r="A80" s="19">
        <v>1191</v>
      </c>
      <c r="B80" s="23">
        <v>12.753</v>
      </c>
      <c r="C80" s="18">
        <f t="shared" si="1"/>
        <v>76</v>
      </c>
      <c r="D80" t="e">
        <f t="array" aca="1" ref="D80" ca="1">smrLinInterp(C80,TimeX,RainX)</f>
        <v>#NAME?</v>
      </c>
      <c r="I80" s="6">
        <v>76</v>
      </c>
      <c r="J80" s="10">
        <v>0.152</v>
      </c>
      <c r="K80" s="10">
        <v>0.26458282741087208</v>
      </c>
      <c r="L80" s="10">
        <v>0.34200000000000003</v>
      </c>
      <c r="M80" s="10">
        <v>0.54720000000000002</v>
      </c>
      <c r="AU80" s="3"/>
    </row>
    <row r="81" spans="1:47" x14ac:dyDescent="0.2">
      <c r="A81" s="19">
        <v>1192</v>
      </c>
      <c r="B81" s="23">
        <v>12.766</v>
      </c>
      <c r="C81" s="18">
        <f t="shared" si="1"/>
        <v>77</v>
      </c>
      <c r="D81" t="e">
        <f t="array" aca="1" ref="D81" ca="1">smrLinInterp(C81,TimeX,RainX)</f>
        <v>#NAME?</v>
      </c>
      <c r="I81" s="6">
        <v>77</v>
      </c>
      <c r="J81" s="10">
        <v>0.154</v>
      </c>
      <c r="K81" s="10">
        <v>0.26806418040312036</v>
      </c>
      <c r="L81" s="10">
        <v>0.34650000000000003</v>
      </c>
      <c r="M81" s="10">
        <v>0.5544</v>
      </c>
      <c r="AU81" s="3"/>
    </row>
    <row r="82" spans="1:47" x14ac:dyDescent="0.2">
      <c r="A82" s="19">
        <v>1193</v>
      </c>
      <c r="B82" s="23">
        <v>12.78</v>
      </c>
      <c r="C82" s="18">
        <f t="shared" si="1"/>
        <v>78</v>
      </c>
      <c r="D82" t="e">
        <f t="array" aca="1" ref="D82" ca="1">smrLinInterp(C82,TimeX,RainX)</f>
        <v>#NAME?</v>
      </c>
      <c r="I82" s="6">
        <v>78</v>
      </c>
      <c r="J82" s="10">
        <v>0.156</v>
      </c>
      <c r="K82" s="10">
        <v>0.27154553339536869</v>
      </c>
      <c r="L82" s="10">
        <v>0.35100000000000003</v>
      </c>
      <c r="M82" s="10">
        <v>0.56159999999999999</v>
      </c>
      <c r="AU82" s="3"/>
    </row>
    <row r="83" spans="1:47" x14ac:dyDescent="0.2">
      <c r="A83" s="19">
        <v>1194</v>
      </c>
      <c r="B83" s="23">
        <v>12.792999999999999</v>
      </c>
      <c r="C83" s="18">
        <f t="shared" si="1"/>
        <v>79</v>
      </c>
      <c r="D83" t="e">
        <f t="array" aca="1" ref="D83" ca="1">smrLinInterp(C83,TimeX,RainX)</f>
        <v>#NAME?</v>
      </c>
      <c r="I83" s="6">
        <v>79</v>
      </c>
      <c r="J83" s="10">
        <v>0.158</v>
      </c>
      <c r="K83" s="10">
        <v>0.27502688638761702</v>
      </c>
      <c r="L83" s="10">
        <v>0.35549999999999998</v>
      </c>
      <c r="M83" s="10">
        <v>0.56879999999999997</v>
      </c>
      <c r="AU83" s="3"/>
    </row>
    <row r="84" spans="1:47" x14ac:dyDescent="0.2">
      <c r="A84" s="19">
        <v>1195</v>
      </c>
      <c r="B84" s="23">
        <v>12.805999999999999</v>
      </c>
      <c r="C84" s="18">
        <f t="shared" si="1"/>
        <v>80</v>
      </c>
      <c r="D84" t="e">
        <f t="array" aca="1" ref="D84" ca="1">smrLinInterp(C84,TimeX,RainX)</f>
        <v>#NAME?</v>
      </c>
      <c r="I84" s="6">
        <v>80</v>
      </c>
      <c r="J84" s="10">
        <v>0.16</v>
      </c>
      <c r="K84" s="10">
        <v>0.27850823937986535</v>
      </c>
      <c r="L84" s="10">
        <v>0.36</v>
      </c>
      <c r="M84" s="10">
        <v>0.57599999999999996</v>
      </c>
      <c r="AU84" s="3"/>
    </row>
    <row r="85" spans="1:47" x14ac:dyDescent="0.2">
      <c r="A85" s="19">
        <v>1196</v>
      </c>
      <c r="B85" s="23">
        <v>12.819000000000001</v>
      </c>
      <c r="C85" s="18">
        <f t="shared" si="1"/>
        <v>81</v>
      </c>
      <c r="D85" t="e">
        <f t="array" aca="1" ref="D85" ca="1">smrLinInterp(C85,TimeX,RainX)</f>
        <v>#NAME?</v>
      </c>
      <c r="I85" s="6">
        <v>81</v>
      </c>
      <c r="J85" s="10">
        <v>0.16200000000000001</v>
      </c>
      <c r="K85" s="10">
        <v>0.28198959237211363</v>
      </c>
      <c r="L85" s="10">
        <v>0.36449999999999999</v>
      </c>
      <c r="M85" s="10">
        <v>0.58319999999999994</v>
      </c>
      <c r="AU85" s="3"/>
    </row>
    <row r="86" spans="1:47" x14ac:dyDescent="0.2">
      <c r="A86" s="19">
        <v>1197</v>
      </c>
      <c r="B86" s="23">
        <v>12.832000000000001</v>
      </c>
      <c r="C86" s="18">
        <f t="shared" si="1"/>
        <v>82</v>
      </c>
      <c r="D86" t="e">
        <f t="array" aca="1" ref="D86" ca="1">smrLinInterp(C86,TimeX,RainX)</f>
        <v>#NAME?</v>
      </c>
      <c r="I86" s="6">
        <v>82</v>
      </c>
      <c r="J86" s="10">
        <v>0.16400000000000001</v>
      </c>
      <c r="K86" s="10">
        <v>0.28547094536436196</v>
      </c>
      <c r="L86" s="10">
        <v>0.36899999999999999</v>
      </c>
      <c r="M86" s="10">
        <v>0.59039999999999992</v>
      </c>
      <c r="AU86" s="3"/>
    </row>
    <row r="87" spans="1:47" x14ac:dyDescent="0.2">
      <c r="A87" s="19">
        <v>1198</v>
      </c>
      <c r="B87" s="23">
        <v>12.846</v>
      </c>
      <c r="C87" s="18">
        <f t="shared" si="1"/>
        <v>83</v>
      </c>
      <c r="D87" t="e">
        <f t="array" aca="1" ref="D87" ca="1">smrLinInterp(C87,TimeX,RainX)</f>
        <v>#NAME?</v>
      </c>
      <c r="I87" s="6">
        <v>83</v>
      </c>
      <c r="J87" s="10">
        <v>0.16600000000000001</v>
      </c>
      <c r="K87" s="10">
        <v>0.28895229835661029</v>
      </c>
      <c r="L87" s="10">
        <v>0.3735</v>
      </c>
      <c r="M87" s="10">
        <v>0.59760000000000002</v>
      </c>
      <c r="AU87" s="3"/>
    </row>
    <row r="88" spans="1:47" x14ac:dyDescent="0.2">
      <c r="A88" s="19">
        <v>1199</v>
      </c>
      <c r="B88" s="23">
        <v>12.859</v>
      </c>
      <c r="C88" s="18">
        <f t="shared" si="1"/>
        <v>84</v>
      </c>
      <c r="D88" t="e">
        <f t="array" aca="1" ref="D88" ca="1">smrLinInterp(C88,TimeX,RainX)</f>
        <v>#NAME?</v>
      </c>
      <c r="I88" s="6">
        <v>84</v>
      </c>
      <c r="J88" s="10">
        <v>0.16800000000000001</v>
      </c>
      <c r="K88" s="10">
        <v>0.29243365134885857</v>
      </c>
      <c r="L88" s="10">
        <v>0.378</v>
      </c>
      <c r="M88" s="10">
        <v>0.6048</v>
      </c>
      <c r="AU88" s="3"/>
    </row>
    <row r="89" spans="1:47" x14ac:dyDescent="0.2">
      <c r="A89" s="19">
        <v>1200</v>
      </c>
      <c r="B89" s="23">
        <v>12.872</v>
      </c>
      <c r="C89" s="18">
        <f t="shared" si="1"/>
        <v>85</v>
      </c>
      <c r="D89" t="e">
        <f t="array" aca="1" ref="D89" ca="1">smrLinInterp(C89,TimeX,RainX)</f>
        <v>#NAME?</v>
      </c>
      <c r="I89" s="6">
        <v>85</v>
      </c>
      <c r="J89" s="10">
        <v>0.17</v>
      </c>
      <c r="K89" s="10">
        <v>0.2959150043411069</v>
      </c>
      <c r="L89" s="10">
        <v>0.38250000000000001</v>
      </c>
      <c r="M89" s="10">
        <v>0.61199999999999999</v>
      </c>
      <c r="AU89" s="3"/>
    </row>
    <row r="90" spans="1:47" x14ac:dyDescent="0.2">
      <c r="A90" s="19">
        <v>1201</v>
      </c>
      <c r="B90" s="23">
        <v>12.885</v>
      </c>
      <c r="C90" s="18">
        <f t="shared" si="1"/>
        <v>86</v>
      </c>
      <c r="D90" t="e">
        <f t="array" aca="1" ref="D90" ca="1">smrLinInterp(C90,TimeX,RainX)</f>
        <v>#NAME?</v>
      </c>
      <c r="I90" s="6">
        <v>86</v>
      </c>
      <c r="J90" s="10">
        <v>0.17200000000000001</v>
      </c>
      <c r="K90" s="10">
        <v>0.29939635733335523</v>
      </c>
      <c r="L90" s="10">
        <v>0.38700000000000001</v>
      </c>
      <c r="M90" s="10">
        <v>0.61919999999999997</v>
      </c>
      <c r="AU90" s="3"/>
    </row>
    <row r="91" spans="1:47" x14ac:dyDescent="0.2">
      <c r="A91" s="19">
        <v>1202</v>
      </c>
      <c r="B91" s="23">
        <v>12.898</v>
      </c>
      <c r="C91" s="18">
        <f t="shared" si="1"/>
        <v>87</v>
      </c>
      <c r="D91" t="e">
        <f t="array" aca="1" ref="D91" ca="1">smrLinInterp(C91,TimeX,RainX)</f>
        <v>#NAME?</v>
      </c>
      <c r="I91" s="6">
        <v>87</v>
      </c>
      <c r="J91" s="10">
        <v>0.17400000000000002</v>
      </c>
      <c r="K91" s="10">
        <v>0.30287771032560357</v>
      </c>
      <c r="L91" s="10">
        <v>0.39150000000000001</v>
      </c>
      <c r="M91" s="10">
        <v>0.62639999999999996</v>
      </c>
      <c r="AU91" s="3"/>
    </row>
    <row r="92" spans="1:47" x14ac:dyDescent="0.2">
      <c r="A92" s="19">
        <v>1203</v>
      </c>
      <c r="B92" s="23">
        <v>12.91</v>
      </c>
      <c r="C92" s="18">
        <f t="shared" si="1"/>
        <v>88</v>
      </c>
      <c r="D92" t="e">
        <f t="array" aca="1" ref="D92" ca="1">smrLinInterp(C92,TimeX,RainX)</f>
        <v>#NAME?</v>
      </c>
      <c r="I92" s="6">
        <v>88</v>
      </c>
      <c r="J92" s="10">
        <v>0.17600000000000002</v>
      </c>
      <c r="K92" s="10">
        <v>0.30635906331785184</v>
      </c>
      <c r="L92" s="10">
        <v>0.39600000000000002</v>
      </c>
      <c r="M92" s="10">
        <v>0.63359999999999994</v>
      </c>
      <c r="AU92" s="3"/>
    </row>
    <row r="93" spans="1:47" x14ac:dyDescent="0.2">
      <c r="A93" s="19">
        <v>1204</v>
      </c>
      <c r="B93" s="23">
        <v>12.923</v>
      </c>
      <c r="C93" s="18">
        <f t="shared" si="1"/>
        <v>89</v>
      </c>
      <c r="D93" t="e">
        <f t="array" aca="1" ref="D93" ca="1">smrLinInterp(C93,TimeX,RainX)</f>
        <v>#NAME?</v>
      </c>
      <c r="I93" s="6">
        <v>89</v>
      </c>
      <c r="J93" s="10">
        <v>0.17800000000000002</v>
      </c>
      <c r="K93" s="10">
        <v>0.30984041631010018</v>
      </c>
      <c r="L93" s="10">
        <v>0.40050000000000002</v>
      </c>
      <c r="M93" s="10">
        <v>0.64079999999999993</v>
      </c>
      <c r="AU93" s="3"/>
    </row>
    <row r="94" spans="1:47" x14ac:dyDescent="0.2">
      <c r="A94" s="19">
        <v>1205</v>
      </c>
      <c r="B94" s="23">
        <v>12.936</v>
      </c>
      <c r="C94" s="18">
        <f t="shared" si="1"/>
        <v>90</v>
      </c>
      <c r="D94" t="e">
        <f t="array" aca="1" ref="D94" ca="1">smrLinInterp(C94,TimeX,RainX)</f>
        <v>#NAME?</v>
      </c>
      <c r="I94" s="6">
        <v>90</v>
      </c>
      <c r="J94" s="10">
        <v>0.18000000000000002</v>
      </c>
      <c r="K94" s="10">
        <v>0.31332176930234851</v>
      </c>
      <c r="L94" s="10">
        <v>0.40500000000000003</v>
      </c>
      <c r="M94" s="10">
        <v>0.64800000000000002</v>
      </c>
      <c r="AU94" s="3"/>
    </row>
    <row r="95" spans="1:47" x14ac:dyDescent="0.2">
      <c r="A95" s="19">
        <v>1206</v>
      </c>
      <c r="B95" s="23">
        <v>12.949</v>
      </c>
      <c r="C95" s="18">
        <f t="shared" si="1"/>
        <v>91</v>
      </c>
      <c r="D95" t="e">
        <f t="array" aca="1" ref="D95" ca="1">smrLinInterp(C95,TimeX,RainX)</f>
        <v>#NAME?</v>
      </c>
      <c r="I95" s="6">
        <v>91</v>
      </c>
      <c r="J95" s="10">
        <v>0.18200000000000002</v>
      </c>
      <c r="K95" s="10">
        <v>0.31680312229459684</v>
      </c>
      <c r="L95" s="10">
        <v>0.40950000000000003</v>
      </c>
      <c r="M95" s="10">
        <v>0.6552</v>
      </c>
      <c r="O95" s="3"/>
      <c r="P95" s="3"/>
      <c r="Q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">
      <c r="A96" s="19">
        <v>1207</v>
      </c>
      <c r="B96" s="23">
        <v>12.962</v>
      </c>
      <c r="C96" s="18">
        <f t="shared" si="1"/>
        <v>92</v>
      </c>
      <c r="D96" t="e">
        <f t="array" aca="1" ref="D96" ca="1">smrLinInterp(C96,TimeX,RainX)</f>
        <v>#NAME?</v>
      </c>
      <c r="I96" s="6">
        <v>92</v>
      </c>
      <c r="J96" s="10">
        <v>0.184</v>
      </c>
      <c r="K96" s="10">
        <v>0.32028447528684512</v>
      </c>
      <c r="L96" s="10">
        <v>0.41400000000000003</v>
      </c>
      <c r="M96" s="10">
        <v>0.66239999999999999</v>
      </c>
      <c r="O96" s="3"/>
      <c r="P96" s="3"/>
      <c r="Q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">
      <c r="A97" s="19">
        <v>1208</v>
      </c>
      <c r="B97" s="23">
        <v>12.974</v>
      </c>
      <c r="C97" s="18">
        <f t="shared" si="1"/>
        <v>93</v>
      </c>
      <c r="D97" t="e">
        <f t="array" aca="1" ref="D97" ca="1">smrLinInterp(C97,TimeX,RainX)</f>
        <v>#NAME?</v>
      </c>
      <c r="I97" s="6">
        <v>93</v>
      </c>
      <c r="J97" s="10">
        <v>0.186</v>
      </c>
      <c r="K97" s="10">
        <v>0.32376582827909345</v>
      </c>
      <c r="L97" s="10">
        <v>0.41849999999999998</v>
      </c>
      <c r="M97" s="10">
        <v>0.66959999999999997</v>
      </c>
      <c r="O97" s="3"/>
      <c r="P97" s="3"/>
      <c r="Q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  <row r="98" spans="1:47" x14ac:dyDescent="0.2">
      <c r="A98" s="19">
        <v>1209</v>
      </c>
      <c r="B98" s="23">
        <v>12.987</v>
      </c>
      <c r="C98" s="18">
        <f t="shared" si="1"/>
        <v>94</v>
      </c>
      <c r="D98" t="e">
        <f t="array" aca="1" ref="D98" ca="1">smrLinInterp(C98,TimeX,RainX)</f>
        <v>#NAME?</v>
      </c>
      <c r="I98" s="6">
        <v>94</v>
      </c>
      <c r="J98" s="10">
        <v>0.188</v>
      </c>
      <c r="K98" s="10">
        <v>0.32724718127134178</v>
      </c>
      <c r="L98" s="10">
        <v>0.42299999999999999</v>
      </c>
      <c r="M98" s="10">
        <v>0.67679999999999996</v>
      </c>
      <c r="O98" s="3"/>
      <c r="P98" s="3"/>
      <c r="Q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</row>
    <row r="99" spans="1:47" x14ac:dyDescent="0.2">
      <c r="A99" s="19">
        <v>1210</v>
      </c>
      <c r="B99" s="23">
        <v>13</v>
      </c>
      <c r="C99" s="18">
        <f t="shared" si="1"/>
        <v>95</v>
      </c>
      <c r="D99" t="e">
        <f t="array" aca="1" ref="D99" ca="1">smrLinInterp(C99,TimeX,RainX)</f>
        <v>#NAME?</v>
      </c>
      <c r="I99" s="6">
        <v>95</v>
      </c>
      <c r="J99" s="10">
        <v>0.19</v>
      </c>
      <c r="K99" s="10">
        <v>0.33072853426359006</v>
      </c>
      <c r="L99" s="10">
        <v>0.42749999999999999</v>
      </c>
      <c r="M99" s="10">
        <v>0.68399999999999994</v>
      </c>
      <c r="O99" s="3"/>
      <c r="P99" s="3"/>
      <c r="Q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1:47" x14ac:dyDescent="0.2">
      <c r="A100" s="19">
        <v>1211</v>
      </c>
      <c r="B100" s="23">
        <v>13.012</v>
      </c>
      <c r="C100" s="18">
        <f t="shared" si="1"/>
        <v>96</v>
      </c>
      <c r="D100" t="e">
        <f t="array" aca="1" ref="D100" ca="1">smrLinInterp(C100,TimeX,RainX)</f>
        <v>#NAME?</v>
      </c>
      <c r="I100" s="6">
        <v>96</v>
      </c>
      <c r="J100" s="10">
        <v>0.192</v>
      </c>
      <c r="K100" s="10">
        <v>0.33420988725583839</v>
      </c>
      <c r="L100" s="10">
        <v>0.432</v>
      </c>
      <c r="M100" s="10">
        <v>0.69119999999999993</v>
      </c>
      <c r="O100" s="3"/>
      <c r="P100" s="3"/>
      <c r="Q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x14ac:dyDescent="0.2">
      <c r="A101" s="19">
        <v>1212</v>
      </c>
      <c r="B101" s="23">
        <v>13.025</v>
      </c>
      <c r="C101" s="18">
        <f t="shared" si="1"/>
        <v>97</v>
      </c>
      <c r="D101" t="e">
        <f t="array" aca="1" ref="D101" ca="1">smrLinInterp(C101,TimeX,RainX)</f>
        <v>#NAME?</v>
      </c>
      <c r="I101" s="6">
        <v>97</v>
      </c>
      <c r="J101" s="10">
        <v>0.19400000000000001</v>
      </c>
      <c r="K101" s="10">
        <v>0.33769124024808672</v>
      </c>
      <c r="L101" s="10">
        <v>0.4365</v>
      </c>
      <c r="M101" s="10">
        <v>0.69840000000000002</v>
      </c>
      <c r="O101" s="3"/>
      <c r="P101" s="3"/>
      <c r="Q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1:47" x14ac:dyDescent="0.2">
      <c r="A102" s="19">
        <v>1213</v>
      </c>
      <c r="B102" s="23">
        <v>13.038</v>
      </c>
      <c r="C102" s="18">
        <f t="shared" si="1"/>
        <v>98</v>
      </c>
      <c r="D102" t="e">
        <f t="array" aca="1" ref="D102" ca="1">smrLinInterp(C102,TimeX,RainX)</f>
        <v>#NAME?</v>
      </c>
      <c r="I102" s="6">
        <v>98</v>
      </c>
      <c r="J102" s="10">
        <v>0.19600000000000001</v>
      </c>
      <c r="K102" s="10">
        <v>0.34117259324033505</v>
      </c>
      <c r="L102" s="10">
        <v>0.441</v>
      </c>
      <c r="M102" s="10">
        <v>0.7056</v>
      </c>
      <c r="O102" s="3"/>
      <c r="P102" s="3"/>
      <c r="Q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1:47" x14ac:dyDescent="0.2">
      <c r="A103" s="19">
        <v>1214</v>
      </c>
      <c r="B103" s="23">
        <v>13.05</v>
      </c>
      <c r="C103" s="18">
        <f t="shared" si="1"/>
        <v>99</v>
      </c>
      <c r="D103" t="e">
        <f t="array" aca="1" ref="D103" ca="1">smrLinInterp(C103,TimeX,RainX)</f>
        <v>#NAME?</v>
      </c>
      <c r="I103" s="6">
        <v>99</v>
      </c>
      <c r="J103" s="10">
        <v>0.19800000000000001</v>
      </c>
      <c r="K103" s="10">
        <v>0.34465394623258333</v>
      </c>
      <c r="L103" s="10">
        <v>0.44550000000000001</v>
      </c>
      <c r="M103" s="10">
        <v>0.71279999999999999</v>
      </c>
      <c r="O103" s="3"/>
      <c r="P103" s="3"/>
      <c r="Q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1:47" x14ac:dyDescent="0.2">
      <c r="A104" s="19">
        <v>1215</v>
      </c>
      <c r="B104" s="23">
        <v>13.061999999999999</v>
      </c>
      <c r="C104" s="18">
        <f t="shared" si="1"/>
        <v>100</v>
      </c>
      <c r="D104" t="e">
        <f t="array" aca="1" ref="D104" ca="1">smrLinInterp(C104,TimeX,RainX)</f>
        <v>#NAME?</v>
      </c>
      <c r="I104" s="6">
        <v>100</v>
      </c>
      <c r="J104" s="10">
        <v>0.2</v>
      </c>
      <c r="K104" s="10">
        <v>0.34813529922483166</v>
      </c>
      <c r="L104" s="10">
        <v>0.45</v>
      </c>
      <c r="M104" s="10">
        <v>0.72</v>
      </c>
      <c r="O104" s="3"/>
      <c r="P104" s="3"/>
      <c r="Q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1:47" x14ac:dyDescent="0.2">
      <c r="A105" s="19">
        <v>1216</v>
      </c>
      <c r="B105" s="23">
        <v>13.074999999999999</v>
      </c>
      <c r="C105" s="18">
        <f t="shared" si="1"/>
        <v>101</v>
      </c>
      <c r="D105" t="e">
        <f t="array" aca="1" ref="D105" ca="1">smrLinInterp(C105,TimeX,RainX)</f>
        <v>#NAME?</v>
      </c>
      <c r="I105" s="6">
        <v>101</v>
      </c>
      <c r="J105" s="10">
        <v>0.20200000000000001</v>
      </c>
      <c r="K105" s="10">
        <v>0.35173321973593258</v>
      </c>
      <c r="L105" s="10">
        <v>0.45490000000000003</v>
      </c>
      <c r="M105" s="10">
        <v>0.7278</v>
      </c>
      <c r="O105" s="3"/>
      <c r="P105" s="3"/>
      <c r="Q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x14ac:dyDescent="0.2">
      <c r="A106" s="19">
        <v>1217</v>
      </c>
      <c r="B106" s="23">
        <v>13.087999999999999</v>
      </c>
      <c r="C106" s="18">
        <f t="shared" si="1"/>
        <v>102</v>
      </c>
      <c r="D106" t="e">
        <f t="array" aca="1" ref="D106" ca="1">smrLinInterp(C106,TimeX,RainX)</f>
        <v>#NAME?</v>
      </c>
      <c r="I106" s="6">
        <v>102</v>
      </c>
      <c r="J106" s="10">
        <v>0.20400000000000001</v>
      </c>
      <c r="K106" s="10">
        <v>0.35533114024703344</v>
      </c>
      <c r="L106" s="10">
        <v>0.45979999999999999</v>
      </c>
      <c r="M106" s="10">
        <v>0.73559999999999992</v>
      </c>
      <c r="O106" s="3"/>
      <c r="P106" s="3"/>
      <c r="Q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x14ac:dyDescent="0.2">
      <c r="A107" s="19">
        <v>1218</v>
      </c>
      <c r="B107" s="23">
        <v>13.1</v>
      </c>
      <c r="C107" s="18">
        <f t="shared" si="1"/>
        <v>103</v>
      </c>
      <c r="D107" t="e">
        <f t="array" aca="1" ref="D107" ca="1">smrLinInterp(C107,TimeX,RainX)</f>
        <v>#NAME?</v>
      </c>
      <c r="I107" s="6">
        <v>103</v>
      </c>
      <c r="J107" s="10">
        <v>0.20600000000000002</v>
      </c>
      <c r="K107" s="10">
        <v>0.35892906075813436</v>
      </c>
      <c r="L107" s="10">
        <v>0.4647</v>
      </c>
      <c r="M107" s="10">
        <v>0.74339999999999995</v>
      </c>
      <c r="O107" s="3"/>
      <c r="P107" s="3"/>
      <c r="Q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1:47" x14ac:dyDescent="0.2">
      <c r="A108" s="19">
        <v>1219</v>
      </c>
      <c r="B108" s="23">
        <v>13.112</v>
      </c>
      <c r="C108" s="18">
        <f t="shared" si="1"/>
        <v>104</v>
      </c>
      <c r="D108" t="e">
        <f t="array" aca="1" ref="D108" ca="1">smrLinInterp(C108,TimeX,RainX)</f>
        <v>#NAME?</v>
      </c>
      <c r="I108" s="6">
        <v>104</v>
      </c>
      <c r="J108" s="10">
        <v>0.20800000000000002</v>
      </c>
      <c r="K108" s="10">
        <v>0.36252698126923527</v>
      </c>
      <c r="L108" s="10">
        <v>0.46960000000000002</v>
      </c>
      <c r="M108" s="10">
        <v>0.75119999999999998</v>
      </c>
      <c r="O108" s="3"/>
      <c r="P108" s="3"/>
      <c r="Q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1:47" x14ac:dyDescent="0.2">
      <c r="A109" s="19">
        <v>1220</v>
      </c>
      <c r="B109" s="23">
        <v>13.125</v>
      </c>
      <c r="C109" s="18">
        <f t="shared" si="1"/>
        <v>105</v>
      </c>
      <c r="D109" t="e">
        <f t="array" aca="1" ref="D109" ca="1">smrLinInterp(C109,TimeX,RainX)</f>
        <v>#NAME?</v>
      </c>
      <c r="I109" s="6">
        <v>105</v>
      </c>
      <c r="J109" s="10">
        <v>0.21000000000000002</v>
      </c>
      <c r="K109" s="10">
        <v>0.36612490178033619</v>
      </c>
      <c r="L109" s="10">
        <v>0.47450000000000003</v>
      </c>
      <c r="M109" s="10">
        <v>0.75900000000000001</v>
      </c>
      <c r="O109" s="3"/>
      <c r="P109" s="3"/>
      <c r="Q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1:47" x14ac:dyDescent="0.2">
      <c r="A110" s="19">
        <v>1221</v>
      </c>
      <c r="B110" s="23">
        <v>13.138</v>
      </c>
      <c r="C110" s="18">
        <f t="shared" si="1"/>
        <v>106</v>
      </c>
      <c r="D110" t="e">
        <f t="array" aca="1" ref="D110" ca="1">smrLinInterp(C110,TimeX,RainX)</f>
        <v>#NAME?</v>
      </c>
      <c r="I110" s="6">
        <v>106</v>
      </c>
      <c r="J110" s="10">
        <v>0.21200000000000002</v>
      </c>
      <c r="K110" s="10">
        <v>0.36972282229143705</v>
      </c>
      <c r="L110" s="10">
        <v>0.47939999999999999</v>
      </c>
      <c r="M110" s="10">
        <v>0.76679999999999993</v>
      </c>
      <c r="O110" s="3"/>
      <c r="P110" s="3"/>
      <c r="Q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1:47" x14ac:dyDescent="0.2">
      <c r="A111" s="19">
        <v>1222</v>
      </c>
      <c r="B111" s="23">
        <v>13.15</v>
      </c>
      <c r="C111" s="18">
        <f t="shared" si="1"/>
        <v>107</v>
      </c>
      <c r="D111" t="e">
        <f t="array" aca="1" ref="D111" ca="1">smrLinInterp(C111,TimeX,RainX)</f>
        <v>#NAME?</v>
      </c>
      <c r="I111" s="6">
        <v>107</v>
      </c>
      <c r="J111" s="10">
        <v>0.21400000000000002</v>
      </c>
      <c r="K111" s="10">
        <v>0.37332074280253796</v>
      </c>
      <c r="L111" s="10">
        <v>0.48430000000000001</v>
      </c>
      <c r="M111" s="10">
        <v>0.77459999999999996</v>
      </c>
      <c r="O111" s="3"/>
      <c r="P111" s="3"/>
      <c r="Q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1:47" x14ac:dyDescent="0.2">
      <c r="A112" s="19">
        <v>1223</v>
      </c>
      <c r="B112" s="23">
        <v>13.162000000000001</v>
      </c>
      <c r="C112" s="18">
        <f t="shared" si="1"/>
        <v>108</v>
      </c>
      <c r="D112" t="e">
        <f t="array" aca="1" ref="D112" ca="1">smrLinInterp(C112,TimeX,RainX)</f>
        <v>#NAME?</v>
      </c>
      <c r="I112" s="6">
        <v>108</v>
      </c>
      <c r="J112" s="10">
        <v>0.21600000000000003</v>
      </c>
      <c r="K112" s="10">
        <v>0.37691866331363888</v>
      </c>
      <c r="L112" s="10">
        <v>0.48920000000000002</v>
      </c>
      <c r="M112" s="10">
        <v>0.78239999999999998</v>
      </c>
      <c r="O112" s="3"/>
      <c r="P112" s="3"/>
      <c r="Q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1:48" x14ac:dyDescent="0.2">
      <c r="A113" s="19">
        <v>1224</v>
      </c>
      <c r="B113" s="23">
        <v>13.175000000000001</v>
      </c>
      <c r="C113" s="18">
        <f t="shared" si="1"/>
        <v>109</v>
      </c>
      <c r="D113" t="e">
        <f t="array" aca="1" ref="D113" ca="1">smrLinInterp(C113,TimeX,RainX)</f>
        <v>#NAME?</v>
      </c>
      <c r="I113" s="6">
        <v>109</v>
      </c>
      <c r="J113" s="10">
        <v>0.218</v>
      </c>
      <c r="K113" s="10">
        <v>0.38051658382473974</v>
      </c>
      <c r="L113" s="10">
        <v>0.49409999999999998</v>
      </c>
      <c r="M113" s="10">
        <v>0.79020000000000001</v>
      </c>
      <c r="O113" s="3"/>
      <c r="P113" s="3"/>
      <c r="Q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1:48" x14ac:dyDescent="0.2">
      <c r="A114" s="19">
        <v>1225</v>
      </c>
      <c r="B114" s="23">
        <v>13.188000000000001</v>
      </c>
      <c r="C114" s="18">
        <f t="shared" si="1"/>
        <v>110</v>
      </c>
      <c r="D114" t="e">
        <f t="array" aca="1" ref="D114" ca="1">smrLinInterp(C114,TimeX,RainX)</f>
        <v>#NAME?</v>
      </c>
      <c r="I114" s="6">
        <v>110</v>
      </c>
      <c r="J114" s="10">
        <v>0.22</v>
      </c>
      <c r="K114" s="10">
        <v>0.38411450433584066</v>
      </c>
      <c r="L114" s="10">
        <v>0.499</v>
      </c>
      <c r="M114" s="10">
        <v>0.79799999999999993</v>
      </c>
      <c r="AU114" s="3"/>
    </row>
    <row r="115" spans="1:48" x14ac:dyDescent="0.2">
      <c r="A115" s="19">
        <v>1226</v>
      </c>
      <c r="B115" s="23">
        <v>13.2</v>
      </c>
      <c r="C115" s="18">
        <f t="shared" si="1"/>
        <v>111</v>
      </c>
      <c r="D115" t="e">
        <f t="array" aca="1" ref="D115" ca="1">smrLinInterp(C115,TimeX,RainX)</f>
        <v>#NAME?</v>
      </c>
      <c r="I115" s="6">
        <v>111</v>
      </c>
      <c r="J115" s="10">
        <v>0.222</v>
      </c>
      <c r="K115" s="10">
        <v>0.38771242484694157</v>
      </c>
      <c r="L115" s="10">
        <v>0.50390000000000001</v>
      </c>
      <c r="M115" s="10">
        <v>0.80579999999999996</v>
      </c>
      <c r="AU115" s="3"/>
    </row>
    <row r="116" spans="1:48" x14ac:dyDescent="0.2">
      <c r="A116" s="19">
        <v>1227</v>
      </c>
      <c r="B116" s="23">
        <v>13.212</v>
      </c>
      <c r="C116" s="18">
        <f t="shared" si="1"/>
        <v>112</v>
      </c>
      <c r="D116" t="e">
        <f t="array" aca="1" ref="D116" ca="1">smrLinInterp(C116,TimeX,RainX)</f>
        <v>#NAME?</v>
      </c>
      <c r="I116" s="6">
        <v>112</v>
      </c>
      <c r="J116" s="10">
        <v>0.224</v>
      </c>
      <c r="K116" s="10">
        <v>0.39131034535804249</v>
      </c>
      <c r="L116" s="10">
        <v>0.50880000000000003</v>
      </c>
      <c r="M116" s="10">
        <v>0.81359999999999999</v>
      </c>
      <c r="AU116" s="3"/>
    </row>
    <row r="117" spans="1:48" x14ac:dyDescent="0.2">
      <c r="A117" s="19">
        <v>1228</v>
      </c>
      <c r="B117" s="23">
        <v>13.225</v>
      </c>
      <c r="C117" s="18">
        <f t="shared" si="1"/>
        <v>113</v>
      </c>
      <c r="D117" t="e">
        <f t="array" aca="1" ref="D117" ca="1">smrLinInterp(C117,TimeX,RainX)</f>
        <v>#NAME?</v>
      </c>
      <c r="I117" s="6">
        <v>113</v>
      </c>
      <c r="J117" s="10">
        <v>0.22600000000000001</v>
      </c>
      <c r="K117" s="10">
        <v>0.39490826586914335</v>
      </c>
      <c r="L117" s="10">
        <v>0.51370000000000005</v>
      </c>
      <c r="M117" s="10">
        <v>0.82140000000000002</v>
      </c>
      <c r="AU117" s="3"/>
    </row>
    <row r="118" spans="1:48" x14ac:dyDescent="0.2">
      <c r="A118" s="19">
        <v>1229</v>
      </c>
      <c r="B118" s="23">
        <v>13.238</v>
      </c>
      <c r="C118" s="18">
        <f t="shared" si="1"/>
        <v>114</v>
      </c>
      <c r="D118" t="e">
        <f t="array" aca="1" ref="D118" ca="1">smrLinInterp(C118,TimeX,RainX)</f>
        <v>#NAME?</v>
      </c>
      <c r="I118" s="6">
        <v>114</v>
      </c>
      <c r="J118" s="10">
        <v>0.22800000000000001</v>
      </c>
      <c r="K118" s="10">
        <v>0.39850618638024426</v>
      </c>
      <c r="L118" s="10">
        <v>0.51859999999999995</v>
      </c>
      <c r="M118" s="10">
        <v>0.82919999999999994</v>
      </c>
      <c r="AU118" s="3"/>
    </row>
    <row r="119" spans="1:48" x14ac:dyDescent="0.2">
      <c r="A119" s="19">
        <v>1230</v>
      </c>
      <c r="B119" s="23">
        <v>13.25</v>
      </c>
      <c r="C119" s="18">
        <f t="shared" si="1"/>
        <v>115</v>
      </c>
      <c r="D119" t="e">
        <f t="array" aca="1" ref="D119" ca="1">smrLinInterp(C119,TimeX,RainX)</f>
        <v>#NAME?</v>
      </c>
      <c r="I119" s="6">
        <v>115</v>
      </c>
      <c r="J119" s="10">
        <v>0.23</v>
      </c>
      <c r="K119" s="10">
        <v>0.40210410689134518</v>
      </c>
      <c r="L119" s="10">
        <v>0.52349999999999997</v>
      </c>
      <c r="M119" s="10">
        <v>0.83699999999999997</v>
      </c>
      <c r="O119" s="3"/>
      <c r="P119" s="3"/>
      <c r="Q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8" x14ac:dyDescent="0.2">
      <c r="A120" s="19">
        <v>1231</v>
      </c>
      <c r="B120" s="23">
        <v>13.262</v>
      </c>
      <c r="C120" s="18">
        <f t="shared" si="1"/>
        <v>116</v>
      </c>
      <c r="D120" t="e">
        <f t="array" aca="1" ref="D120" ca="1">smrLinInterp(C120,TimeX,RainX)</f>
        <v>#NAME?</v>
      </c>
      <c r="I120" s="6">
        <v>116</v>
      </c>
      <c r="J120" s="10">
        <v>0.23200000000000001</v>
      </c>
      <c r="K120" s="10">
        <v>0.4057020274024461</v>
      </c>
      <c r="L120" s="10">
        <v>0.52839999999999998</v>
      </c>
      <c r="M120" s="10">
        <v>0.8448</v>
      </c>
      <c r="O120" s="3"/>
      <c r="P120" s="3"/>
      <c r="Q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8" x14ac:dyDescent="0.2">
      <c r="A121" s="19">
        <v>1232</v>
      </c>
      <c r="B121" s="23">
        <v>13.273</v>
      </c>
      <c r="C121" s="18">
        <f t="shared" si="1"/>
        <v>117</v>
      </c>
      <c r="D121" t="e">
        <f t="array" aca="1" ref="D121" ca="1">smrLinInterp(C121,TimeX,RainX)</f>
        <v>#NAME?</v>
      </c>
      <c r="I121" s="6">
        <v>117</v>
      </c>
      <c r="J121" s="10">
        <v>0.23400000000000001</v>
      </c>
      <c r="K121" s="10">
        <v>0.40929994791354696</v>
      </c>
      <c r="L121" s="10">
        <v>0.5333</v>
      </c>
      <c r="M121" s="10">
        <v>0.85260000000000002</v>
      </c>
      <c r="O121" s="3"/>
      <c r="P121" s="3"/>
      <c r="Q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8" x14ac:dyDescent="0.2">
      <c r="A122" s="19">
        <v>1233</v>
      </c>
      <c r="B122" s="23">
        <v>13.285</v>
      </c>
      <c r="C122" s="18">
        <f t="shared" si="1"/>
        <v>118</v>
      </c>
      <c r="D122" t="e">
        <f t="array" aca="1" ref="D122" ca="1">smrLinInterp(C122,TimeX,RainX)</f>
        <v>#NAME?</v>
      </c>
      <c r="I122" s="6">
        <v>118</v>
      </c>
      <c r="J122" s="10">
        <v>0.23600000000000002</v>
      </c>
      <c r="K122" s="10">
        <v>0.41289786842464787</v>
      </c>
      <c r="L122" s="10">
        <v>0.53820000000000001</v>
      </c>
      <c r="M122" s="10">
        <v>0.86039999999999994</v>
      </c>
      <c r="O122" s="3"/>
      <c r="P122" s="3"/>
      <c r="Q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8" x14ac:dyDescent="0.2">
      <c r="A123" s="19">
        <v>1234</v>
      </c>
      <c r="B123" s="23">
        <v>13.297000000000001</v>
      </c>
      <c r="C123" s="18">
        <f t="shared" si="1"/>
        <v>119</v>
      </c>
      <c r="D123" t="e">
        <f t="array" aca="1" ref="D123" ca="1">smrLinInterp(C123,TimeX,RainX)</f>
        <v>#NAME?</v>
      </c>
      <c r="I123" s="6">
        <v>119</v>
      </c>
      <c r="J123" s="10">
        <v>0.23800000000000002</v>
      </c>
      <c r="K123" s="10">
        <v>0.41649578893574879</v>
      </c>
      <c r="L123" s="10">
        <v>0.54310000000000003</v>
      </c>
      <c r="M123" s="10">
        <v>0.86819999999999997</v>
      </c>
      <c r="O123" s="3"/>
      <c r="P123" s="3"/>
      <c r="Q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8" x14ac:dyDescent="0.2">
      <c r="A124" s="19">
        <v>1235</v>
      </c>
      <c r="B124" s="23">
        <v>13.308</v>
      </c>
      <c r="C124" s="18">
        <f t="shared" si="1"/>
        <v>120</v>
      </c>
      <c r="D124" t="e">
        <f t="array" aca="1" ref="D124" ca="1">smrLinInterp(C124,TimeX,RainX)</f>
        <v>#NAME?</v>
      </c>
      <c r="I124" s="6">
        <v>120</v>
      </c>
      <c r="J124" s="10">
        <v>0.24000000000000002</v>
      </c>
      <c r="K124" s="10">
        <v>0.42009370944684965</v>
      </c>
      <c r="L124" s="10">
        <v>0.54800000000000004</v>
      </c>
      <c r="M124" s="10">
        <v>0.876</v>
      </c>
      <c r="O124" s="3"/>
      <c r="P124" s="3"/>
      <c r="Q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8" x14ac:dyDescent="0.2">
      <c r="A125" s="19">
        <v>1236</v>
      </c>
      <c r="B125" s="23">
        <v>13.32</v>
      </c>
      <c r="C125" s="18">
        <f t="shared" si="1"/>
        <v>121</v>
      </c>
      <c r="D125" t="e">
        <f t="array" aca="1" ref="D125" ca="1">smrLinInterp(C125,TimeX,RainX)</f>
        <v>#NAME?</v>
      </c>
      <c r="I125" s="6">
        <v>121</v>
      </c>
      <c r="J125" s="10">
        <v>0.24200000000000002</v>
      </c>
      <c r="K125" s="10">
        <v>0.42369162995795057</v>
      </c>
      <c r="L125" s="10">
        <v>0.55289999999999995</v>
      </c>
      <c r="M125" s="10">
        <v>0.88380000000000003</v>
      </c>
      <c r="O125" s="3"/>
      <c r="P125" s="3"/>
      <c r="Q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</row>
    <row r="126" spans="1:48" x14ac:dyDescent="0.2">
      <c r="A126" s="19">
        <v>1237</v>
      </c>
      <c r="B126" s="23">
        <v>13.332000000000001</v>
      </c>
      <c r="C126" s="18">
        <f t="shared" si="1"/>
        <v>122</v>
      </c>
      <c r="D126" t="e">
        <f t="array" aca="1" ref="D126" ca="1">smrLinInterp(C126,TimeX,RainX)</f>
        <v>#NAME?</v>
      </c>
      <c r="I126" s="6">
        <v>122</v>
      </c>
      <c r="J126" s="10">
        <v>0.24400000000000002</v>
      </c>
      <c r="K126" s="10">
        <v>0.42728955046905148</v>
      </c>
      <c r="L126" s="10">
        <v>0.55779999999999996</v>
      </c>
      <c r="M126" s="10">
        <v>0.89159999999999995</v>
      </c>
      <c r="O126" s="3"/>
      <c r="P126" s="3"/>
      <c r="Q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</row>
    <row r="127" spans="1:48" x14ac:dyDescent="0.2">
      <c r="A127" s="19">
        <v>1238</v>
      </c>
      <c r="B127" s="23">
        <v>13.343</v>
      </c>
      <c r="C127" s="18">
        <f t="shared" si="1"/>
        <v>123</v>
      </c>
      <c r="D127" t="e">
        <f t="array" aca="1" ref="D127" ca="1">smrLinInterp(C127,TimeX,RainX)</f>
        <v>#NAME?</v>
      </c>
      <c r="I127" s="6">
        <v>123</v>
      </c>
      <c r="J127" s="10">
        <v>0.24600000000000002</v>
      </c>
      <c r="K127" s="10">
        <v>0.4308874709801524</v>
      </c>
      <c r="L127" s="10">
        <v>0.56269999999999998</v>
      </c>
      <c r="M127" s="10">
        <v>0.89939999999999998</v>
      </c>
      <c r="O127" s="3"/>
      <c r="P127" s="3"/>
      <c r="Q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</row>
    <row r="128" spans="1:48" x14ac:dyDescent="0.2">
      <c r="A128" s="19">
        <v>1239</v>
      </c>
      <c r="B128" s="23">
        <v>13.355</v>
      </c>
      <c r="C128" s="18">
        <f t="shared" si="1"/>
        <v>124</v>
      </c>
      <c r="D128" t="e">
        <f t="array" aca="1" ref="D128" ca="1">smrLinInterp(C128,TimeX,RainX)</f>
        <v>#NAME?</v>
      </c>
      <c r="I128" s="6">
        <v>124</v>
      </c>
      <c r="J128" s="10">
        <v>0.24800000000000003</v>
      </c>
      <c r="K128" s="10">
        <v>0.43448539149125326</v>
      </c>
      <c r="L128" s="10">
        <v>0.56759999999999999</v>
      </c>
      <c r="M128" s="10">
        <v>0.90720000000000001</v>
      </c>
      <c r="O128" s="3"/>
      <c r="P128" s="3"/>
      <c r="Q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</row>
    <row r="129" spans="1:48" x14ac:dyDescent="0.2">
      <c r="A129" s="19">
        <v>1240</v>
      </c>
      <c r="B129" s="23">
        <v>13.367000000000001</v>
      </c>
      <c r="C129" s="18">
        <f t="shared" si="1"/>
        <v>125</v>
      </c>
      <c r="D129" t="e">
        <f t="array" aca="1" ref="D129" ca="1">smrLinInterp(C129,TimeX,RainX)</f>
        <v>#NAME?</v>
      </c>
      <c r="I129" s="6">
        <v>125</v>
      </c>
      <c r="J129" s="10">
        <v>0.25</v>
      </c>
      <c r="K129" s="10">
        <v>0.43808331200235417</v>
      </c>
      <c r="L129" s="10">
        <v>0.57250000000000001</v>
      </c>
      <c r="M129" s="10">
        <v>0.91500000000000004</v>
      </c>
      <c r="O129" s="3"/>
      <c r="P129" s="3"/>
      <c r="Q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</row>
    <row r="130" spans="1:48" x14ac:dyDescent="0.2">
      <c r="A130" s="19">
        <v>1241</v>
      </c>
      <c r="B130" s="23">
        <v>13.378</v>
      </c>
      <c r="C130" s="18">
        <f t="shared" si="1"/>
        <v>126</v>
      </c>
      <c r="D130" t="e">
        <f t="array" aca="1" ref="D130" ca="1">smrLinInterp(C130,TimeX,RainX)</f>
        <v>#NAME?</v>
      </c>
      <c r="I130" s="6">
        <v>126</v>
      </c>
      <c r="J130" s="10">
        <v>0.252</v>
      </c>
      <c r="K130" s="10">
        <v>0.44168123251345509</v>
      </c>
      <c r="L130" s="10">
        <v>0.57740000000000002</v>
      </c>
      <c r="M130" s="10">
        <v>0.92279999999999995</v>
      </c>
      <c r="O130" s="3"/>
      <c r="P130" s="3"/>
      <c r="Q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</row>
    <row r="131" spans="1:48" x14ac:dyDescent="0.2">
      <c r="A131" s="19">
        <v>1242</v>
      </c>
      <c r="B131" s="23">
        <v>13.39</v>
      </c>
      <c r="C131" s="18">
        <f t="shared" si="1"/>
        <v>127</v>
      </c>
      <c r="D131" t="e">
        <f t="array" aca="1" ref="D131" ca="1">smrLinInterp(C131,TimeX,RainX)</f>
        <v>#NAME?</v>
      </c>
      <c r="I131" s="6">
        <v>127</v>
      </c>
      <c r="J131" s="10">
        <v>0.254</v>
      </c>
      <c r="K131" s="10">
        <v>0.44527915302455595</v>
      </c>
      <c r="L131" s="10">
        <v>0.58230000000000004</v>
      </c>
      <c r="M131" s="10">
        <v>0.93059999999999998</v>
      </c>
      <c r="O131" s="3"/>
      <c r="P131" s="3"/>
      <c r="Q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</row>
    <row r="132" spans="1:48" x14ac:dyDescent="0.2">
      <c r="A132" s="19">
        <v>1243</v>
      </c>
      <c r="B132" s="23">
        <v>13.401999999999999</v>
      </c>
      <c r="C132" s="18">
        <f t="shared" si="1"/>
        <v>128</v>
      </c>
      <c r="D132" t="e">
        <f t="array" aca="1" ref="D132" ca="1">smrLinInterp(C132,TimeX,RainX)</f>
        <v>#NAME?</v>
      </c>
      <c r="I132" s="6">
        <v>128</v>
      </c>
      <c r="J132" s="10">
        <v>0.25600000000000001</v>
      </c>
      <c r="K132" s="10">
        <v>0.44887707353565687</v>
      </c>
      <c r="L132" s="10">
        <v>0.58719999999999994</v>
      </c>
      <c r="M132" s="10">
        <v>0.93840000000000001</v>
      </c>
      <c r="O132" s="3"/>
      <c r="P132" s="3"/>
      <c r="Q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</row>
    <row r="133" spans="1:48" x14ac:dyDescent="0.2">
      <c r="A133" s="19">
        <v>1244</v>
      </c>
      <c r="B133" s="23">
        <v>13.413</v>
      </c>
      <c r="C133" s="18">
        <f t="shared" si="1"/>
        <v>129</v>
      </c>
      <c r="D133" t="e">
        <f t="array" aca="1" ref="D133" ca="1">smrLinInterp(C133,TimeX,RainX)</f>
        <v>#NAME?</v>
      </c>
      <c r="I133" s="6">
        <v>129</v>
      </c>
      <c r="J133" s="10">
        <v>0.25800000000000001</v>
      </c>
      <c r="K133" s="10">
        <v>0.45247499404675778</v>
      </c>
      <c r="L133" s="10">
        <v>0.59209999999999996</v>
      </c>
      <c r="M133" s="10">
        <v>0.94619999999999993</v>
      </c>
      <c r="O133" s="3"/>
      <c r="P133" s="3"/>
      <c r="Q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</row>
    <row r="134" spans="1:48" x14ac:dyDescent="0.2">
      <c r="A134" s="19">
        <v>1245</v>
      </c>
      <c r="B134" s="23">
        <v>13.425000000000001</v>
      </c>
      <c r="C134" s="18">
        <f t="shared" ref="C134:C197" si="2">1+C133</f>
        <v>130</v>
      </c>
      <c r="D134" t="e">
        <f t="array" aca="1" ref="D134" ca="1">smrLinInterp(C134,TimeX,RainX)</f>
        <v>#NAME?</v>
      </c>
      <c r="I134" s="6">
        <v>130</v>
      </c>
      <c r="J134" s="10">
        <v>0.26</v>
      </c>
      <c r="K134" s="10">
        <v>0.4560729145578587</v>
      </c>
      <c r="L134" s="10">
        <v>0.59699999999999998</v>
      </c>
      <c r="M134" s="10">
        <v>0.95399999999999996</v>
      </c>
      <c r="O134" s="3"/>
      <c r="P134" s="3"/>
      <c r="Q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</row>
    <row r="135" spans="1:48" x14ac:dyDescent="0.2">
      <c r="A135" s="19">
        <v>1246</v>
      </c>
      <c r="B135" s="23">
        <v>13.436999999999999</v>
      </c>
      <c r="C135" s="18">
        <f t="shared" si="2"/>
        <v>131</v>
      </c>
      <c r="D135" t="e">
        <f t="array" aca="1" ref="D135" ca="1">smrLinInterp(C135,TimeX,RainX)</f>
        <v>#NAME?</v>
      </c>
      <c r="I135" s="6">
        <v>131</v>
      </c>
      <c r="J135" s="10">
        <v>0.26200000000000001</v>
      </c>
      <c r="K135" s="10">
        <v>0.45967083506895956</v>
      </c>
      <c r="L135" s="10">
        <v>0.60189999999999999</v>
      </c>
      <c r="M135" s="10">
        <v>0.96179999999999999</v>
      </c>
      <c r="O135" s="3"/>
      <c r="P135" s="3"/>
      <c r="Q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</row>
    <row r="136" spans="1:48" x14ac:dyDescent="0.2">
      <c r="A136" s="19">
        <v>1247</v>
      </c>
      <c r="B136" s="23">
        <v>13.448</v>
      </c>
      <c r="C136" s="18">
        <f t="shared" si="2"/>
        <v>132</v>
      </c>
      <c r="D136" t="e">
        <f t="array" aca="1" ref="D136" ca="1">smrLinInterp(C136,TimeX,RainX)</f>
        <v>#NAME?</v>
      </c>
      <c r="I136" s="6">
        <v>132</v>
      </c>
      <c r="J136" s="10">
        <v>0.26400000000000001</v>
      </c>
      <c r="K136" s="10">
        <v>0.46326875558006048</v>
      </c>
      <c r="L136" s="10">
        <v>0.60680000000000001</v>
      </c>
      <c r="M136" s="10">
        <v>0.96960000000000002</v>
      </c>
      <c r="O136" s="3"/>
      <c r="P136" s="3"/>
      <c r="Q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</row>
    <row r="137" spans="1:48" x14ac:dyDescent="0.2">
      <c r="A137" s="19">
        <v>1248</v>
      </c>
      <c r="B137" s="23">
        <v>13.46</v>
      </c>
      <c r="C137" s="18">
        <f t="shared" si="2"/>
        <v>133</v>
      </c>
      <c r="D137" t="e">
        <f t="array" aca="1" ref="D137" ca="1">smrLinInterp(C137,TimeX,RainX)</f>
        <v>#NAME?</v>
      </c>
      <c r="I137" s="6">
        <v>133</v>
      </c>
      <c r="J137" s="10">
        <v>0.26600000000000001</v>
      </c>
      <c r="K137" s="10">
        <v>0.46686667609116139</v>
      </c>
      <c r="L137" s="10">
        <v>0.61170000000000002</v>
      </c>
      <c r="M137" s="10">
        <v>0.97739999999999994</v>
      </c>
      <c r="O137" s="3"/>
      <c r="P137" s="3"/>
      <c r="Q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</row>
    <row r="138" spans="1:48" x14ac:dyDescent="0.2">
      <c r="A138" s="19">
        <v>1249</v>
      </c>
      <c r="B138" s="23">
        <v>13.472</v>
      </c>
      <c r="C138" s="18">
        <f t="shared" si="2"/>
        <v>134</v>
      </c>
      <c r="D138" t="e">
        <f t="array" aca="1" ref="D138" ca="1">smrLinInterp(C138,TimeX,RainX)</f>
        <v>#NAME?</v>
      </c>
      <c r="I138" s="6">
        <v>134</v>
      </c>
      <c r="J138" s="10">
        <v>0.26800000000000002</v>
      </c>
      <c r="K138" s="10">
        <v>0.47046459660226225</v>
      </c>
      <c r="L138" s="10">
        <v>0.61660000000000004</v>
      </c>
      <c r="M138" s="10">
        <v>0.98519999999999996</v>
      </c>
      <c r="O138" s="3"/>
      <c r="P138" s="3"/>
      <c r="Q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</row>
    <row r="139" spans="1:48" x14ac:dyDescent="0.2">
      <c r="A139" s="19">
        <v>1250</v>
      </c>
      <c r="B139" s="23">
        <v>13.483000000000001</v>
      </c>
      <c r="C139" s="18">
        <f t="shared" si="2"/>
        <v>135</v>
      </c>
      <c r="D139" t="e">
        <f t="array" aca="1" ref="D139" ca="1">smrLinInterp(C139,TimeX,RainX)</f>
        <v>#NAME?</v>
      </c>
      <c r="I139" s="6">
        <v>135</v>
      </c>
      <c r="J139" s="10">
        <v>0.27</v>
      </c>
      <c r="K139" s="10">
        <v>0.47406251711336317</v>
      </c>
      <c r="L139" s="10">
        <v>0.62149999999999994</v>
      </c>
      <c r="M139" s="10">
        <v>0.99299999999999999</v>
      </c>
      <c r="O139" s="3"/>
      <c r="P139" s="3"/>
      <c r="Q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</row>
    <row r="140" spans="1:48" x14ac:dyDescent="0.2">
      <c r="A140" s="19">
        <v>1251</v>
      </c>
      <c r="B140" s="23">
        <v>13.494999999999999</v>
      </c>
      <c r="C140" s="18">
        <f t="shared" si="2"/>
        <v>136</v>
      </c>
      <c r="D140" t="e">
        <f t="array" aca="1" ref="D140" ca="1">smrLinInterp(C140,TimeX,RainX)</f>
        <v>#NAME?</v>
      </c>
      <c r="I140" s="6">
        <v>136</v>
      </c>
      <c r="J140" s="10">
        <v>0.27200000000000002</v>
      </c>
      <c r="K140" s="10">
        <v>0.47766043762446408</v>
      </c>
      <c r="L140" s="10">
        <v>0.62639999999999996</v>
      </c>
      <c r="M140" s="10">
        <v>1.0007999999999999</v>
      </c>
      <c r="O140" s="3"/>
      <c r="P140" s="3"/>
      <c r="Q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</row>
    <row r="141" spans="1:48" x14ac:dyDescent="0.2">
      <c r="A141" s="19">
        <v>1252</v>
      </c>
      <c r="B141" s="23">
        <v>13.507</v>
      </c>
      <c r="C141" s="18">
        <f t="shared" si="2"/>
        <v>137</v>
      </c>
      <c r="D141" t="e">
        <f t="array" aca="1" ref="D141" ca="1">smrLinInterp(C141,TimeX,RainX)</f>
        <v>#NAME?</v>
      </c>
      <c r="I141" s="6">
        <v>137</v>
      </c>
      <c r="J141" s="10">
        <v>0.27400000000000002</v>
      </c>
      <c r="K141" s="10">
        <v>0.481258358135565</v>
      </c>
      <c r="L141" s="10">
        <v>0.63129999999999997</v>
      </c>
      <c r="M141" s="10">
        <v>1.0085999999999999</v>
      </c>
      <c r="O141" s="3"/>
      <c r="P141" s="3"/>
      <c r="Q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</row>
    <row r="142" spans="1:48" x14ac:dyDescent="0.2">
      <c r="A142" s="19">
        <v>1253</v>
      </c>
      <c r="B142" s="23">
        <v>13.518000000000001</v>
      </c>
      <c r="C142" s="18">
        <f t="shared" si="2"/>
        <v>138</v>
      </c>
      <c r="D142" t="e">
        <f t="array" aca="1" ref="D142" ca="1">smrLinInterp(C142,TimeX,RainX)</f>
        <v>#NAME?</v>
      </c>
      <c r="I142" s="6">
        <v>138</v>
      </c>
      <c r="J142" s="10">
        <v>0.27600000000000002</v>
      </c>
      <c r="K142" s="10">
        <v>0.48485627864666586</v>
      </c>
      <c r="L142" s="10">
        <v>0.63619999999999999</v>
      </c>
      <c r="M142" s="10">
        <v>1.0164</v>
      </c>
      <c r="O142" s="3"/>
      <c r="P142" s="3"/>
      <c r="Q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</row>
    <row r="143" spans="1:48" x14ac:dyDescent="0.2">
      <c r="A143" s="19">
        <v>1254</v>
      </c>
      <c r="B143" s="23">
        <v>13.53</v>
      </c>
      <c r="C143" s="18">
        <f t="shared" si="2"/>
        <v>139</v>
      </c>
      <c r="D143" t="e">
        <f t="array" aca="1" ref="D143" ca="1">smrLinInterp(C143,TimeX,RainX)</f>
        <v>#NAME?</v>
      </c>
      <c r="I143" s="6">
        <v>139</v>
      </c>
      <c r="J143" s="10">
        <v>0.27800000000000002</v>
      </c>
      <c r="K143" s="10">
        <v>0.48845419915776678</v>
      </c>
      <c r="L143" s="10">
        <v>0.6411</v>
      </c>
      <c r="M143" s="10">
        <v>1.0242</v>
      </c>
      <c r="O143" s="3"/>
      <c r="P143" s="3"/>
      <c r="Q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</row>
    <row r="144" spans="1:48" x14ac:dyDescent="0.2">
      <c r="A144" s="19">
        <v>1255</v>
      </c>
      <c r="B144" s="23">
        <v>13.542</v>
      </c>
      <c r="C144" s="18">
        <f t="shared" si="2"/>
        <v>140</v>
      </c>
      <c r="D144" t="e">
        <f t="array" aca="1" ref="D144" ca="1">smrLinInterp(C144,TimeX,RainX)</f>
        <v>#NAME?</v>
      </c>
      <c r="I144" s="6">
        <v>140</v>
      </c>
      <c r="J144" s="10">
        <v>0.28000000000000003</v>
      </c>
      <c r="K144" s="10">
        <v>0.49205211966886769</v>
      </c>
      <c r="L144" s="10">
        <v>0.64600000000000002</v>
      </c>
      <c r="M144" s="10">
        <v>1.032</v>
      </c>
      <c r="O144" s="3"/>
      <c r="P144" s="3"/>
      <c r="Q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</row>
    <row r="145" spans="1:48" x14ac:dyDescent="0.2">
      <c r="A145" s="19">
        <v>1256</v>
      </c>
      <c r="B145" s="23">
        <v>13.553000000000001</v>
      </c>
      <c r="C145" s="18">
        <f t="shared" si="2"/>
        <v>141</v>
      </c>
      <c r="D145" t="e">
        <f t="array" aca="1" ref="D145" ca="1">smrLinInterp(C145,TimeX,RainX)</f>
        <v>#NAME?</v>
      </c>
      <c r="I145" s="6">
        <v>141</v>
      </c>
      <c r="J145" s="10">
        <v>0.28200000000000003</v>
      </c>
      <c r="K145" s="10">
        <v>0.49565004017996861</v>
      </c>
      <c r="L145" s="10">
        <v>0.65090000000000003</v>
      </c>
      <c r="M145" s="10">
        <v>1.0398000000000001</v>
      </c>
      <c r="O145" s="3"/>
      <c r="P145" s="3"/>
      <c r="Q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</row>
    <row r="146" spans="1:48" x14ac:dyDescent="0.2">
      <c r="A146" s="19">
        <v>1257</v>
      </c>
      <c r="B146" s="23">
        <v>13.565</v>
      </c>
      <c r="C146" s="18">
        <f t="shared" si="2"/>
        <v>142</v>
      </c>
      <c r="D146" t="e">
        <f t="array" aca="1" ref="D146" ca="1">smrLinInterp(C146,TimeX,RainX)</f>
        <v>#NAME?</v>
      </c>
      <c r="I146" s="6">
        <v>142</v>
      </c>
      <c r="J146" s="10">
        <v>0.28400000000000003</v>
      </c>
      <c r="K146" s="10">
        <v>0.49924796069106947</v>
      </c>
      <c r="L146" s="10">
        <v>0.65579999999999994</v>
      </c>
      <c r="M146" s="10">
        <v>1.0476000000000001</v>
      </c>
      <c r="O146" s="3"/>
      <c r="P146" s="3"/>
      <c r="Q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</row>
    <row r="147" spans="1:48" x14ac:dyDescent="0.2">
      <c r="A147" s="19">
        <v>1258</v>
      </c>
      <c r="B147" s="23">
        <v>13.577</v>
      </c>
      <c r="C147" s="18">
        <f t="shared" si="2"/>
        <v>143</v>
      </c>
      <c r="D147" t="e">
        <f t="array" aca="1" ref="D147" ca="1">smrLinInterp(C147,TimeX,RainX)</f>
        <v>#NAME?</v>
      </c>
      <c r="I147" s="6">
        <v>143</v>
      </c>
      <c r="J147" s="10">
        <v>0.28600000000000003</v>
      </c>
      <c r="K147" s="10">
        <v>0.50284588120217033</v>
      </c>
      <c r="L147" s="10">
        <v>0.66069999999999995</v>
      </c>
      <c r="M147" s="10">
        <v>1.0553999999999999</v>
      </c>
      <c r="O147" s="3"/>
      <c r="P147" s="3"/>
      <c r="Q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</row>
    <row r="148" spans="1:48" x14ac:dyDescent="0.2">
      <c r="A148" s="19">
        <v>1259</v>
      </c>
      <c r="B148" s="23">
        <v>13.587999999999999</v>
      </c>
      <c r="C148" s="18">
        <f t="shared" si="2"/>
        <v>144</v>
      </c>
      <c r="D148" t="e">
        <f t="array" aca="1" ref="D148" ca="1">smrLinInterp(C148,TimeX,RainX)</f>
        <v>#NAME?</v>
      </c>
      <c r="I148" s="6">
        <v>144</v>
      </c>
      <c r="J148" s="10">
        <v>0.28800000000000003</v>
      </c>
      <c r="K148" s="10">
        <v>0.5064438017132713</v>
      </c>
      <c r="L148" s="10">
        <v>0.66559999999999997</v>
      </c>
      <c r="M148" s="10">
        <v>1.0631999999999999</v>
      </c>
      <c r="O148" s="3"/>
      <c r="P148" s="3"/>
      <c r="Q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</row>
    <row r="149" spans="1:48" x14ac:dyDescent="0.2">
      <c r="A149" s="19">
        <v>1260</v>
      </c>
      <c r="B149" s="23">
        <v>13.6</v>
      </c>
      <c r="C149" s="18">
        <f t="shared" si="2"/>
        <v>145</v>
      </c>
      <c r="D149" t="e">
        <f t="array" aca="1" ref="D149" ca="1">smrLinInterp(C149,TimeX,RainX)</f>
        <v>#NAME?</v>
      </c>
      <c r="I149" s="6">
        <v>145</v>
      </c>
      <c r="J149" s="10">
        <v>0.29000000000000004</v>
      </c>
      <c r="K149" s="10">
        <v>0.51004172222437216</v>
      </c>
      <c r="L149" s="10">
        <v>0.67049999999999998</v>
      </c>
      <c r="M149" s="10">
        <v>1.071</v>
      </c>
      <c r="O149" s="3"/>
      <c r="P149" s="3"/>
      <c r="Q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</row>
    <row r="150" spans="1:48" x14ac:dyDescent="0.2">
      <c r="A150" s="19">
        <v>1261</v>
      </c>
      <c r="B150" s="23">
        <v>13.61</v>
      </c>
      <c r="C150" s="18">
        <f t="shared" si="2"/>
        <v>146</v>
      </c>
      <c r="D150" t="e">
        <f t="array" aca="1" ref="D150" ca="1">smrLinInterp(C150,TimeX,RainX)</f>
        <v>#NAME?</v>
      </c>
      <c r="I150" s="6">
        <v>146</v>
      </c>
      <c r="J150" s="10">
        <v>0.29200000000000004</v>
      </c>
      <c r="K150" s="10">
        <v>0.51363964273547313</v>
      </c>
      <c r="L150" s="10">
        <v>0.6754</v>
      </c>
      <c r="M150" s="10">
        <v>1.0788</v>
      </c>
      <c r="O150" s="3"/>
      <c r="P150" s="3"/>
      <c r="Q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</row>
    <row r="151" spans="1:48" x14ac:dyDescent="0.2">
      <c r="A151" s="19">
        <v>1262</v>
      </c>
      <c r="B151" s="23">
        <v>13.621</v>
      </c>
      <c r="C151" s="18">
        <f t="shared" si="2"/>
        <v>147</v>
      </c>
      <c r="D151" t="e">
        <f t="array" aca="1" ref="D151" ca="1">smrLinInterp(C151,TimeX,RainX)</f>
        <v>#NAME?</v>
      </c>
      <c r="I151" s="6">
        <v>147</v>
      </c>
      <c r="J151" s="10">
        <v>0.29400000000000004</v>
      </c>
      <c r="K151" s="10">
        <v>0.51723756324657399</v>
      </c>
      <c r="L151" s="10">
        <v>0.68030000000000002</v>
      </c>
      <c r="M151" s="10">
        <v>1.0866</v>
      </c>
      <c r="O151" s="3"/>
      <c r="P151" s="3"/>
      <c r="Q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</row>
    <row r="152" spans="1:48" x14ac:dyDescent="0.2">
      <c r="A152" s="19">
        <v>1263</v>
      </c>
      <c r="B152" s="23">
        <v>13.632</v>
      </c>
      <c r="C152" s="18">
        <f t="shared" si="2"/>
        <v>148</v>
      </c>
      <c r="D152" t="e">
        <f t="array" aca="1" ref="D152" ca="1">smrLinInterp(C152,TimeX,RainX)</f>
        <v>#NAME?</v>
      </c>
      <c r="I152" s="6">
        <v>148</v>
      </c>
      <c r="J152" s="10">
        <v>0.29600000000000004</v>
      </c>
      <c r="K152" s="10">
        <v>0.52083548375767486</v>
      </c>
      <c r="L152" s="10">
        <v>0.68520000000000003</v>
      </c>
      <c r="M152" s="10">
        <v>1.0944</v>
      </c>
      <c r="O152" s="3"/>
      <c r="P152" s="3"/>
      <c r="Q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</row>
    <row r="153" spans="1:48" x14ac:dyDescent="0.2">
      <c r="A153" s="19">
        <v>1264</v>
      </c>
      <c r="B153" s="23">
        <v>13.641999999999999</v>
      </c>
      <c r="C153" s="18">
        <f t="shared" si="2"/>
        <v>149</v>
      </c>
      <c r="D153" t="e">
        <f t="array" aca="1" ref="D153" ca="1">smrLinInterp(C153,TimeX,RainX)</f>
        <v>#NAME?</v>
      </c>
      <c r="I153" s="6">
        <v>149</v>
      </c>
      <c r="J153" s="10">
        <v>0.29800000000000004</v>
      </c>
      <c r="K153" s="10">
        <v>0.52443340426877583</v>
      </c>
      <c r="L153" s="10">
        <v>0.69009999999999994</v>
      </c>
      <c r="M153" s="10">
        <v>1.1022000000000001</v>
      </c>
      <c r="O153" s="3"/>
      <c r="P153" s="3"/>
      <c r="Q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</row>
    <row r="154" spans="1:48" x14ac:dyDescent="0.2">
      <c r="A154" s="19">
        <v>1265</v>
      </c>
      <c r="B154" s="23">
        <v>13.651999999999999</v>
      </c>
      <c r="C154" s="18">
        <f t="shared" si="2"/>
        <v>150</v>
      </c>
      <c r="D154" t="e">
        <f t="array" aca="1" ref="D154" ca="1">smrLinInterp(C154,TimeX,RainX)</f>
        <v>#NAME?</v>
      </c>
      <c r="I154" s="6">
        <v>150</v>
      </c>
      <c r="J154" s="10">
        <v>0.30000000000000004</v>
      </c>
      <c r="K154" s="10">
        <v>0.52803132477987669</v>
      </c>
      <c r="L154" s="10">
        <v>0.69499999999999995</v>
      </c>
      <c r="M154" s="10">
        <v>1.1099999999999999</v>
      </c>
      <c r="O154" s="3"/>
      <c r="P154" s="3"/>
      <c r="Q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</row>
    <row r="155" spans="1:48" x14ac:dyDescent="0.2">
      <c r="A155" s="19">
        <v>1266</v>
      </c>
      <c r="B155" s="23">
        <v>13.663</v>
      </c>
      <c r="C155" s="18">
        <f t="shared" si="2"/>
        <v>151</v>
      </c>
      <c r="D155" t="e">
        <f t="array" aca="1" ref="D155" ca="1">smrLinInterp(C155,TimeX,RainX)</f>
        <v>#NAME?</v>
      </c>
      <c r="I155" s="6">
        <v>151</v>
      </c>
      <c r="J155" s="10">
        <v>0.30199999999999999</v>
      </c>
      <c r="K155" s="10">
        <v>0.53162924529097755</v>
      </c>
      <c r="L155" s="10">
        <v>0.69989999999999997</v>
      </c>
      <c r="M155" s="10">
        <v>1.1177999999999999</v>
      </c>
      <c r="O155" s="3"/>
      <c r="P155" s="3"/>
      <c r="Q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</row>
    <row r="156" spans="1:48" x14ac:dyDescent="0.2">
      <c r="A156" s="19">
        <v>1267</v>
      </c>
      <c r="B156" s="23">
        <v>13.673999999999999</v>
      </c>
      <c r="C156" s="18">
        <f t="shared" si="2"/>
        <v>152</v>
      </c>
      <c r="D156" t="e">
        <f t="array" aca="1" ref="D156" ca="1">smrLinInterp(C156,TimeX,RainX)</f>
        <v>#NAME?</v>
      </c>
      <c r="I156" s="6">
        <v>152</v>
      </c>
      <c r="J156" s="10">
        <v>0.30399999999999999</v>
      </c>
      <c r="K156" s="10">
        <v>0.53522716580207852</v>
      </c>
      <c r="L156" s="10">
        <v>0.70479999999999998</v>
      </c>
      <c r="M156" s="10">
        <v>1.1255999999999999</v>
      </c>
      <c r="O156" s="3"/>
      <c r="P156" s="3"/>
      <c r="Q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</row>
    <row r="157" spans="1:48" x14ac:dyDescent="0.2">
      <c r="A157" s="19">
        <v>1268</v>
      </c>
      <c r="B157" s="23">
        <v>13.683999999999999</v>
      </c>
      <c r="C157" s="18">
        <f t="shared" si="2"/>
        <v>153</v>
      </c>
      <c r="D157" t="e">
        <f t="array" aca="1" ref="D157" ca="1">smrLinInterp(C157,TimeX,RainX)</f>
        <v>#NAME?</v>
      </c>
      <c r="I157" s="6">
        <v>153</v>
      </c>
      <c r="J157" s="10">
        <v>0.30599999999999999</v>
      </c>
      <c r="K157" s="10">
        <v>0.53882508631317938</v>
      </c>
      <c r="L157" s="10">
        <v>0.7097</v>
      </c>
      <c r="M157" s="10">
        <v>1.1334</v>
      </c>
      <c r="O157" s="3"/>
      <c r="P157" s="3"/>
      <c r="Q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</row>
    <row r="158" spans="1:48" x14ac:dyDescent="0.2">
      <c r="A158" s="19">
        <v>1269</v>
      </c>
      <c r="B158" s="23">
        <v>13.694000000000001</v>
      </c>
      <c r="C158" s="18">
        <f t="shared" si="2"/>
        <v>154</v>
      </c>
      <c r="D158" t="e">
        <f t="array" aca="1" ref="D158" ca="1">smrLinInterp(C158,TimeX,RainX)</f>
        <v>#NAME?</v>
      </c>
      <c r="I158" s="6">
        <v>154</v>
      </c>
      <c r="J158" s="10">
        <v>0.308</v>
      </c>
      <c r="K158" s="10">
        <v>0.54242300682428024</v>
      </c>
      <c r="L158" s="10">
        <v>0.71460000000000001</v>
      </c>
      <c r="M158" s="10">
        <v>1.1412</v>
      </c>
      <c r="O158" s="3"/>
      <c r="P158" s="3"/>
      <c r="Q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</row>
    <row r="159" spans="1:48" x14ac:dyDescent="0.2">
      <c r="A159" s="19">
        <v>1270</v>
      </c>
      <c r="B159" s="23">
        <v>13.705</v>
      </c>
      <c r="C159" s="18">
        <f t="shared" si="2"/>
        <v>155</v>
      </c>
      <c r="D159" t="e">
        <f t="array" aca="1" ref="D159" ca="1">smrLinInterp(C159,TimeX,RainX)</f>
        <v>#NAME?</v>
      </c>
      <c r="I159" s="6">
        <v>155</v>
      </c>
      <c r="J159" s="10">
        <v>0.31</v>
      </c>
      <c r="K159" s="10">
        <v>0.54602092733538121</v>
      </c>
      <c r="L159" s="10">
        <v>0.71950000000000003</v>
      </c>
      <c r="M159" s="10">
        <v>1.149</v>
      </c>
      <c r="O159" s="3"/>
      <c r="P159" s="3"/>
      <c r="Q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</row>
    <row r="160" spans="1:48" x14ac:dyDescent="0.2">
      <c r="A160" s="19">
        <v>1271</v>
      </c>
      <c r="B160" s="23">
        <v>13.715999999999999</v>
      </c>
      <c r="C160" s="18">
        <f t="shared" si="2"/>
        <v>156</v>
      </c>
      <c r="D160" t="e">
        <f t="array" aca="1" ref="D160" ca="1">smrLinInterp(C160,TimeX,RainX)</f>
        <v>#NAME?</v>
      </c>
      <c r="I160" s="6">
        <v>156</v>
      </c>
      <c r="J160" s="10">
        <v>0.312</v>
      </c>
      <c r="K160" s="10">
        <v>0.54961884784648207</v>
      </c>
      <c r="L160" s="10">
        <v>0.72439999999999993</v>
      </c>
      <c r="M160" s="10">
        <v>1.1568000000000001</v>
      </c>
      <c r="O160" s="3"/>
      <c r="P160" s="3"/>
      <c r="Q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</row>
    <row r="161" spans="1:49" x14ac:dyDescent="0.2">
      <c r="A161" s="19">
        <v>1272</v>
      </c>
      <c r="B161" s="23">
        <v>13.726000000000001</v>
      </c>
      <c r="C161" s="18">
        <f t="shared" si="2"/>
        <v>157</v>
      </c>
      <c r="D161" t="e">
        <f t="array" aca="1" ref="D161" ca="1">smrLinInterp(C161,TimeX,RainX)</f>
        <v>#NAME?</v>
      </c>
      <c r="I161" s="6">
        <v>157</v>
      </c>
      <c r="J161" s="10">
        <v>0.314</v>
      </c>
      <c r="K161" s="10">
        <v>0.55321676835758304</v>
      </c>
      <c r="L161" s="10">
        <v>0.72929999999999995</v>
      </c>
      <c r="M161" s="10">
        <v>1.1646000000000001</v>
      </c>
      <c r="O161" s="3"/>
      <c r="P161" s="3"/>
      <c r="Q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</row>
    <row r="162" spans="1:49" x14ac:dyDescent="0.2">
      <c r="A162" s="19">
        <v>1273</v>
      </c>
      <c r="B162" s="23">
        <v>13.736000000000001</v>
      </c>
      <c r="C162" s="18">
        <f t="shared" si="2"/>
        <v>158</v>
      </c>
      <c r="D162" t="e">
        <f t="array" aca="1" ref="D162" ca="1">smrLinInterp(C162,TimeX,RainX)</f>
        <v>#NAME?</v>
      </c>
      <c r="I162" s="6">
        <v>158</v>
      </c>
      <c r="J162" s="10">
        <v>0.316</v>
      </c>
      <c r="K162" s="10">
        <v>0.5568146888686839</v>
      </c>
      <c r="L162" s="10">
        <v>0.73419999999999996</v>
      </c>
      <c r="M162" s="10">
        <v>1.1723999999999999</v>
      </c>
      <c r="AU162" s="3"/>
      <c r="AV162" s="3"/>
    </row>
    <row r="163" spans="1:49" x14ac:dyDescent="0.2">
      <c r="A163" s="19">
        <v>1274</v>
      </c>
      <c r="B163" s="23">
        <v>13.747</v>
      </c>
      <c r="C163" s="18">
        <f t="shared" si="2"/>
        <v>159</v>
      </c>
      <c r="D163" t="e">
        <f t="array" aca="1" ref="D163" ca="1">smrLinInterp(C163,TimeX,RainX)</f>
        <v>#NAME?</v>
      </c>
      <c r="I163" s="6">
        <v>159</v>
      </c>
      <c r="J163" s="10">
        <v>0.318</v>
      </c>
      <c r="K163" s="10">
        <v>0.56041260937978477</v>
      </c>
      <c r="L163" s="10">
        <v>0.73909999999999998</v>
      </c>
      <c r="M163" s="10">
        <v>1.1801999999999999</v>
      </c>
      <c r="AU163" s="3"/>
      <c r="AV163" s="3"/>
    </row>
    <row r="164" spans="1:49" x14ac:dyDescent="0.2">
      <c r="A164" s="19">
        <v>1275</v>
      </c>
      <c r="B164" s="23">
        <v>13.757999999999999</v>
      </c>
      <c r="C164" s="18">
        <f t="shared" si="2"/>
        <v>160</v>
      </c>
      <c r="D164" t="e">
        <f t="array" aca="1" ref="D164" ca="1">smrLinInterp(C164,TimeX,RainX)</f>
        <v>#NAME?</v>
      </c>
      <c r="I164" s="6">
        <v>160</v>
      </c>
      <c r="J164" s="10">
        <v>0.32</v>
      </c>
      <c r="K164" s="10">
        <v>0.56401052989088574</v>
      </c>
      <c r="L164" s="10">
        <v>0.74399999999999999</v>
      </c>
      <c r="M164" s="10">
        <v>1.1879999999999999</v>
      </c>
      <c r="AU164" s="3"/>
      <c r="AV164" s="3"/>
    </row>
    <row r="165" spans="1:49" x14ac:dyDescent="0.2">
      <c r="A165" s="19">
        <v>1276</v>
      </c>
      <c r="B165" s="23">
        <v>13.768000000000001</v>
      </c>
      <c r="C165" s="18">
        <f t="shared" si="2"/>
        <v>161</v>
      </c>
      <c r="D165" t="e">
        <f t="array" aca="1" ref="D165" ca="1">smrLinInterp(C165,TimeX,RainX)</f>
        <v>#NAME?</v>
      </c>
      <c r="I165" s="6">
        <v>161</v>
      </c>
      <c r="J165" s="10">
        <v>0.32200000000000001</v>
      </c>
      <c r="K165" s="10">
        <v>0.5676084504019866</v>
      </c>
      <c r="L165" s="10">
        <v>0.74890000000000001</v>
      </c>
      <c r="M165" s="10">
        <v>1.1958</v>
      </c>
      <c r="AU165" s="3"/>
      <c r="AV165" s="3"/>
      <c r="AW165" s="3"/>
    </row>
    <row r="166" spans="1:49" x14ac:dyDescent="0.2">
      <c r="A166" s="19">
        <v>1277</v>
      </c>
      <c r="B166" s="23">
        <v>13.778</v>
      </c>
      <c r="C166" s="18">
        <f t="shared" si="2"/>
        <v>162</v>
      </c>
      <c r="D166" t="e">
        <f t="array" aca="1" ref="D166" ca="1">smrLinInterp(C166,TimeX,RainX)</f>
        <v>#NAME?</v>
      </c>
      <c r="I166" s="6">
        <v>162</v>
      </c>
      <c r="J166" s="10">
        <v>0.32400000000000001</v>
      </c>
      <c r="K166" s="10">
        <v>0.57120637091308746</v>
      </c>
      <c r="L166" s="10">
        <v>0.75380000000000003</v>
      </c>
      <c r="M166" s="10">
        <v>1.2036</v>
      </c>
      <c r="O166" s="3"/>
      <c r="P166" s="3"/>
      <c r="Q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x14ac:dyDescent="0.2">
      <c r="A167" s="19">
        <v>1278</v>
      </c>
      <c r="B167" s="23">
        <v>13.789</v>
      </c>
      <c r="C167" s="18">
        <f t="shared" si="2"/>
        <v>163</v>
      </c>
      <c r="D167" t="e">
        <f t="array" aca="1" ref="D167" ca="1">smrLinInterp(C167,TimeX,RainX)</f>
        <v>#NAME?</v>
      </c>
      <c r="I167" s="6">
        <v>163</v>
      </c>
      <c r="J167" s="10">
        <v>0.32600000000000001</v>
      </c>
      <c r="K167" s="10">
        <v>0.57480429142418843</v>
      </c>
      <c r="L167" s="10">
        <v>0.75869999999999993</v>
      </c>
      <c r="M167" s="10">
        <v>1.2114</v>
      </c>
      <c r="O167" s="3"/>
      <c r="P167" s="3"/>
      <c r="Q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x14ac:dyDescent="0.2">
      <c r="A168" s="19">
        <v>1279</v>
      </c>
      <c r="B168" s="23">
        <v>13.8</v>
      </c>
      <c r="C168" s="18">
        <f t="shared" si="2"/>
        <v>164</v>
      </c>
      <c r="D168" t="e">
        <f t="array" aca="1" ref="D168" ca="1">smrLinInterp(C168,TimeX,RainX)</f>
        <v>#NAME?</v>
      </c>
      <c r="I168" s="6">
        <v>164</v>
      </c>
      <c r="J168" s="10">
        <v>0.32800000000000001</v>
      </c>
      <c r="K168" s="10">
        <v>0.57840221193528929</v>
      </c>
      <c r="L168" s="10">
        <v>0.76359999999999995</v>
      </c>
      <c r="M168" s="10">
        <v>1.2192000000000001</v>
      </c>
      <c r="O168" s="3"/>
      <c r="P168" s="3"/>
      <c r="Q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x14ac:dyDescent="0.2">
      <c r="A169" s="19">
        <v>1280</v>
      </c>
      <c r="B169" s="23">
        <v>13.81</v>
      </c>
      <c r="C169" s="18">
        <f t="shared" si="2"/>
        <v>165</v>
      </c>
      <c r="D169" t="e">
        <f t="array" aca="1" ref="D169" ca="1">smrLinInterp(C169,TimeX,RainX)</f>
        <v>#NAME?</v>
      </c>
      <c r="I169" s="6">
        <v>165</v>
      </c>
      <c r="J169" s="10">
        <v>0.33</v>
      </c>
      <c r="K169" s="10">
        <v>0.58200013244639015</v>
      </c>
      <c r="L169" s="10">
        <v>0.76849999999999996</v>
      </c>
      <c r="M169" s="10">
        <v>1.2270000000000001</v>
      </c>
      <c r="O169" s="3"/>
      <c r="P169" s="3"/>
      <c r="Q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x14ac:dyDescent="0.2">
      <c r="A170" s="19">
        <v>1281</v>
      </c>
      <c r="B170" s="23">
        <v>13.82</v>
      </c>
      <c r="C170" s="18">
        <f t="shared" si="2"/>
        <v>166</v>
      </c>
      <c r="D170" t="e">
        <f t="array" aca="1" ref="D170" ca="1">smrLinInterp(C170,TimeX,RainX)</f>
        <v>#NAME?</v>
      </c>
      <c r="I170" s="6">
        <v>166</v>
      </c>
      <c r="J170" s="10">
        <v>0.33200000000000002</v>
      </c>
      <c r="K170" s="10">
        <v>0.58559805295749112</v>
      </c>
      <c r="L170" s="10">
        <v>0.77339999999999998</v>
      </c>
      <c r="M170" s="10">
        <v>1.2347999999999999</v>
      </c>
      <c r="O170" s="3"/>
      <c r="P170" s="3"/>
      <c r="Q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x14ac:dyDescent="0.2">
      <c r="A171" s="19">
        <v>1282</v>
      </c>
      <c r="B171" s="23">
        <v>13.831</v>
      </c>
      <c r="C171" s="18">
        <f t="shared" si="2"/>
        <v>167</v>
      </c>
      <c r="D171" t="e">
        <f t="array" aca="1" ref="D171" ca="1">smrLinInterp(C171,TimeX,RainX)</f>
        <v>#NAME?</v>
      </c>
      <c r="I171" s="6">
        <v>167</v>
      </c>
      <c r="J171" s="10">
        <v>0.33400000000000002</v>
      </c>
      <c r="K171" s="10">
        <v>0.58919597346859198</v>
      </c>
      <c r="L171" s="10">
        <v>0.77829999999999999</v>
      </c>
      <c r="M171" s="10">
        <v>1.2425999999999999</v>
      </c>
      <c r="O171" s="3"/>
      <c r="P171" s="3"/>
      <c r="Q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x14ac:dyDescent="0.2">
      <c r="A172" s="19">
        <v>1283</v>
      </c>
      <c r="B172" s="23">
        <v>13.842000000000001</v>
      </c>
      <c r="C172" s="18">
        <f t="shared" si="2"/>
        <v>168</v>
      </c>
      <c r="D172" t="e">
        <f t="array" aca="1" ref="D172" ca="1">smrLinInterp(C172,TimeX,RainX)</f>
        <v>#NAME?</v>
      </c>
      <c r="I172" s="6">
        <v>168</v>
      </c>
      <c r="J172" s="10">
        <v>0.33600000000000002</v>
      </c>
      <c r="K172" s="10">
        <v>0.59279389397969284</v>
      </c>
      <c r="L172" s="10">
        <v>0.78320000000000001</v>
      </c>
      <c r="M172" s="10">
        <v>1.2504</v>
      </c>
      <c r="O172" s="3"/>
      <c r="P172" s="3"/>
      <c r="Q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x14ac:dyDescent="0.2">
      <c r="A173" s="19">
        <v>1284</v>
      </c>
      <c r="B173" s="23">
        <v>13.852</v>
      </c>
      <c r="C173" s="18">
        <f t="shared" si="2"/>
        <v>169</v>
      </c>
      <c r="D173" t="e">
        <f t="array" aca="1" ref="D173" ca="1">smrLinInterp(C173,TimeX,RainX)</f>
        <v>#NAME?</v>
      </c>
      <c r="I173" s="6">
        <v>169</v>
      </c>
      <c r="J173" s="10">
        <v>0.33800000000000002</v>
      </c>
      <c r="K173" s="10">
        <v>0.59639181449079381</v>
      </c>
      <c r="L173" s="10">
        <v>0.78809999999999991</v>
      </c>
      <c r="M173" s="10">
        <v>1.2582</v>
      </c>
      <c r="O173" s="3"/>
      <c r="P173" s="3"/>
      <c r="Q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x14ac:dyDescent="0.2">
      <c r="A174" s="19">
        <v>1285</v>
      </c>
      <c r="B174" s="23">
        <v>13.862</v>
      </c>
      <c r="C174" s="18">
        <f t="shared" si="2"/>
        <v>170</v>
      </c>
      <c r="D174" t="e">
        <f t="array" aca="1" ref="D174" ca="1">smrLinInterp(C174,TimeX,RainX)</f>
        <v>#NAME?</v>
      </c>
      <c r="I174" s="6">
        <v>170</v>
      </c>
      <c r="J174" s="10">
        <v>0.34</v>
      </c>
      <c r="K174" s="10">
        <v>0.59998973500189468</v>
      </c>
      <c r="L174" s="10">
        <v>0.79299999999999993</v>
      </c>
      <c r="M174" s="10">
        <v>1.266</v>
      </c>
      <c r="O174" s="3"/>
      <c r="P174" s="3"/>
      <c r="Q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x14ac:dyDescent="0.2">
      <c r="A175" s="19">
        <v>1286</v>
      </c>
      <c r="B175" s="23">
        <v>13.872999999999999</v>
      </c>
      <c r="C175" s="18">
        <f t="shared" si="2"/>
        <v>171</v>
      </c>
      <c r="D175" t="e">
        <f t="array" aca="1" ref="D175" ca="1">smrLinInterp(C175,TimeX,RainX)</f>
        <v>#NAME?</v>
      </c>
      <c r="I175" s="6">
        <v>171</v>
      </c>
      <c r="J175" s="10">
        <v>0.34200000000000003</v>
      </c>
      <c r="K175" s="10">
        <v>0.60358765551299565</v>
      </c>
      <c r="L175" s="10">
        <v>0.79789999999999994</v>
      </c>
      <c r="M175" s="10">
        <v>1.2738</v>
      </c>
      <c r="O175" s="3"/>
      <c r="P175" s="3"/>
      <c r="Q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x14ac:dyDescent="0.2">
      <c r="A176" s="19">
        <v>1287</v>
      </c>
      <c r="B176" s="23">
        <v>13.884</v>
      </c>
      <c r="C176" s="18">
        <f t="shared" si="2"/>
        <v>172</v>
      </c>
      <c r="D176" t="e">
        <f t="array" aca="1" ref="D176" ca="1">smrLinInterp(C176,TimeX,RainX)</f>
        <v>#NAME?</v>
      </c>
      <c r="I176" s="6">
        <v>172</v>
      </c>
      <c r="J176" s="10">
        <v>0.34400000000000003</v>
      </c>
      <c r="K176" s="10">
        <v>0.60718557602409651</v>
      </c>
      <c r="L176" s="10">
        <v>0.80279999999999996</v>
      </c>
      <c r="M176" s="10">
        <v>1.2816000000000001</v>
      </c>
      <c r="O176" s="3"/>
      <c r="P176" s="3"/>
      <c r="Q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x14ac:dyDescent="0.2">
      <c r="A177" s="19">
        <v>1288</v>
      </c>
      <c r="B177" s="23">
        <v>13.894</v>
      </c>
      <c r="C177" s="18">
        <f t="shared" si="2"/>
        <v>173</v>
      </c>
      <c r="D177" t="e">
        <f t="array" aca="1" ref="D177" ca="1">smrLinInterp(C177,TimeX,RainX)</f>
        <v>#NAME?</v>
      </c>
      <c r="I177" s="6">
        <v>173</v>
      </c>
      <c r="J177" s="10">
        <v>0.34600000000000003</v>
      </c>
      <c r="K177" s="10">
        <v>0.61078349653519737</v>
      </c>
      <c r="L177" s="10">
        <v>0.80769999999999997</v>
      </c>
      <c r="M177" s="10">
        <v>1.2894000000000001</v>
      </c>
      <c r="O177" s="3"/>
      <c r="P177" s="3"/>
      <c r="Q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x14ac:dyDescent="0.2">
      <c r="A178" s="19">
        <v>1289</v>
      </c>
      <c r="B178" s="23">
        <v>13.904</v>
      </c>
      <c r="C178" s="18">
        <f t="shared" si="2"/>
        <v>174</v>
      </c>
      <c r="D178" t="e">
        <f t="array" aca="1" ref="D178" ca="1">smrLinInterp(C178,TimeX,RainX)</f>
        <v>#NAME?</v>
      </c>
      <c r="I178" s="6">
        <v>174</v>
      </c>
      <c r="J178" s="10">
        <v>0.34800000000000003</v>
      </c>
      <c r="K178" s="10">
        <v>0.61438141704629834</v>
      </c>
      <c r="L178" s="10">
        <v>0.81259999999999999</v>
      </c>
      <c r="M178" s="10">
        <v>1.2971999999999999</v>
      </c>
      <c r="O178" s="3"/>
      <c r="P178" s="3"/>
      <c r="Q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x14ac:dyDescent="0.2">
      <c r="A179" s="19">
        <v>1290</v>
      </c>
      <c r="B179" s="23">
        <v>13.914999999999999</v>
      </c>
      <c r="C179" s="18">
        <f t="shared" si="2"/>
        <v>175</v>
      </c>
      <c r="D179" t="e">
        <f t="array" aca="1" ref="D179" ca="1">smrLinInterp(C179,TimeX,RainX)</f>
        <v>#NAME?</v>
      </c>
      <c r="I179" s="6">
        <v>175</v>
      </c>
      <c r="J179" s="10">
        <v>0.35000000000000003</v>
      </c>
      <c r="K179" s="10">
        <v>0.6179793375573992</v>
      </c>
      <c r="L179" s="10">
        <v>0.8175</v>
      </c>
      <c r="M179" s="10">
        <v>1.3049999999999999</v>
      </c>
      <c r="O179" s="3"/>
      <c r="P179" s="3"/>
      <c r="Q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x14ac:dyDescent="0.2">
      <c r="A180" s="19">
        <v>1291</v>
      </c>
      <c r="B180" s="23">
        <v>13.926</v>
      </c>
      <c r="C180" s="18">
        <f t="shared" si="2"/>
        <v>176</v>
      </c>
      <c r="D180" t="e">
        <f t="array" aca="1" ref="D180" ca="1">smrLinInterp(C180,TimeX,RainX)</f>
        <v>#NAME?</v>
      </c>
      <c r="I180" s="6">
        <v>176</v>
      </c>
      <c r="J180" s="10">
        <v>0.35200000000000004</v>
      </c>
      <c r="K180" s="10">
        <v>0.62157725806850006</v>
      </c>
      <c r="L180" s="10">
        <v>0.82239999999999991</v>
      </c>
      <c r="M180" s="10">
        <v>1.3128</v>
      </c>
      <c r="O180" s="3"/>
      <c r="P180" s="3"/>
      <c r="Q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x14ac:dyDescent="0.2">
      <c r="A181" s="19">
        <v>1292</v>
      </c>
      <c r="B181" s="23">
        <v>13.936</v>
      </c>
      <c r="C181" s="18">
        <f t="shared" si="2"/>
        <v>177</v>
      </c>
      <c r="D181" t="e">
        <f t="array" aca="1" ref="D181" ca="1">smrLinInterp(C181,TimeX,RainX)</f>
        <v>#NAME?</v>
      </c>
      <c r="I181" s="6">
        <v>177</v>
      </c>
      <c r="J181" s="10">
        <v>0.35400000000000004</v>
      </c>
      <c r="K181" s="10">
        <v>0.62517517857960103</v>
      </c>
      <c r="L181" s="10">
        <v>0.82729999999999992</v>
      </c>
      <c r="M181" s="10">
        <v>1.3206</v>
      </c>
      <c r="O181" s="3"/>
      <c r="P181" s="3"/>
      <c r="Q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x14ac:dyDescent="0.2">
      <c r="A182" s="19">
        <v>1293</v>
      </c>
      <c r="B182" s="23">
        <v>13.946</v>
      </c>
      <c r="C182" s="18">
        <f t="shared" si="2"/>
        <v>178</v>
      </c>
      <c r="D182" t="e">
        <f t="array" aca="1" ref="D182" ca="1">smrLinInterp(C182,TimeX,RainX)</f>
        <v>#NAME?</v>
      </c>
      <c r="I182" s="6">
        <v>178</v>
      </c>
      <c r="J182" s="10">
        <v>0.35600000000000004</v>
      </c>
      <c r="K182" s="10">
        <v>0.62877309909070189</v>
      </c>
      <c r="L182" s="10">
        <v>0.83219999999999994</v>
      </c>
      <c r="M182" s="10">
        <v>1.3284</v>
      </c>
      <c r="AU182" s="3"/>
      <c r="AV182" s="3"/>
      <c r="AW182" s="3"/>
    </row>
    <row r="183" spans="1:49" x14ac:dyDescent="0.2">
      <c r="A183" s="19">
        <v>1294</v>
      </c>
      <c r="B183" s="23">
        <v>13.957000000000001</v>
      </c>
      <c r="C183" s="18">
        <f t="shared" si="2"/>
        <v>179</v>
      </c>
      <c r="D183" t="e">
        <f t="array" aca="1" ref="D183" ca="1">smrLinInterp(C183,TimeX,RainX)</f>
        <v>#NAME?</v>
      </c>
      <c r="I183" s="6">
        <v>179</v>
      </c>
      <c r="J183" s="10">
        <v>0.35800000000000004</v>
      </c>
      <c r="K183" s="10">
        <v>0.63237101960180275</v>
      </c>
      <c r="L183" s="10">
        <v>0.83709999999999996</v>
      </c>
      <c r="M183" s="10">
        <v>1.3362000000000001</v>
      </c>
      <c r="AU183" s="3"/>
      <c r="AV183" s="3"/>
      <c r="AW183" s="3"/>
    </row>
    <row r="184" spans="1:49" x14ac:dyDescent="0.2">
      <c r="A184" s="19">
        <v>1295</v>
      </c>
      <c r="B184" s="23">
        <v>13.968</v>
      </c>
      <c r="C184" s="18">
        <f t="shared" si="2"/>
        <v>180</v>
      </c>
      <c r="D184" t="e">
        <f t="array" aca="1" ref="D184" ca="1">smrLinInterp(C184,TimeX,RainX)</f>
        <v>#NAME?</v>
      </c>
      <c r="I184" s="6">
        <v>180</v>
      </c>
      <c r="J184" s="10">
        <v>0.36000000000000004</v>
      </c>
      <c r="K184" s="10">
        <v>0.63596894011290372</v>
      </c>
      <c r="L184" s="10">
        <v>0.84199999999999997</v>
      </c>
      <c r="M184" s="10">
        <v>1.3440000000000001</v>
      </c>
      <c r="AU184" s="3"/>
      <c r="AV184" s="3"/>
      <c r="AW184" s="3"/>
    </row>
    <row r="185" spans="1:49" x14ac:dyDescent="0.2">
      <c r="A185" s="19">
        <v>1296</v>
      </c>
      <c r="B185" s="23">
        <v>13.978</v>
      </c>
      <c r="C185" s="18">
        <f t="shared" si="2"/>
        <v>181</v>
      </c>
      <c r="D185" t="e">
        <f t="array" aca="1" ref="D185" ca="1">smrLinInterp(C185,TimeX,RainX)</f>
        <v>#NAME?</v>
      </c>
      <c r="I185" s="6">
        <v>181</v>
      </c>
      <c r="J185" s="10">
        <v>0.36200000000000004</v>
      </c>
      <c r="K185" s="10">
        <v>0.63956686062400459</v>
      </c>
      <c r="L185" s="10">
        <v>0.84689999999999999</v>
      </c>
      <c r="M185" s="10">
        <v>1.3517999999999999</v>
      </c>
      <c r="O185" s="3"/>
      <c r="P185" s="3"/>
      <c r="Q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x14ac:dyDescent="0.2">
      <c r="A186" s="19">
        <v>1297</v>
      </c>
      <c r="B186" s="23">
        <v>13.988</v>
      </c>
      <c r="C186" s="18">
        <f t="shared" si="2"/>
        <v>182</v>
      </c>
      <c r="D186" t="e">
        <f t="array" aca="1" ref="D186" ca="1">smrLinInterp(C186,TimeX,RainX)</f>
        <v>#NAME?</v>
      </c>
      <c r="I186" s="6">
        <v>182</v>
      </c>
      <c r="J186" s="10">
        <v>0.36400000000000005</v>
      </c>
      <c r="K186" s="10">
        <v>0.64316478113510556</v>
      </c>
      <c r="L186" s="10">
        <v>0.8518</v>
      </c>
      <c r="M186" s="10">
        <v>1.3595999999999999</v>
      </c>
      <c r="O186" s="3"/>
      <c r="P186" s="3"/>
      <c r="Q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x14ac:dyDescent="0.2">
      <c r="A187" s="19">
        <v>1298</v>
      </c>
      <c r="B187" s="23">
        <v>13.999000000000001</v>
      </c>
      <c r="C187" s="18">
        <f t="shared" si="2"/>
        <v>183</v>
      </c>
      <c r="D187" t="e">
        <f t="array" aca="1" ref="D187" ca="1">smrLinInterp(C187,TimeX,RainX)</f>
        <v>#NAME?</v>
      </c>
      <c r="I187" s="6">
        <v>183</v>
      </c>
      <c r="J187" s="10">
        <v>0.36600000000000005</v>
      </c>
      <c r="K187" s="10">
        <v>0.64676270164620642</v>
      </c>
      <c r="L187" s="10">
        <v>0.85669999999999991</v>
      </c>
      <c r="M187" s="10">
        <v>1.3673999999999999</v>
      </c>
      <c r="O187" s="3"/>
      <c r="P187" s="3"/>
      <c r="Q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x14ac:dyDescent="0.2">
      <c r="A188" s="19">
        <v>1299</v>
      </c>
      <c r="B188" s="23">
        <v>14.01</v>
      </c>
      <c r="C188" s="18">
        <f t="shared" si="2"/>
        <v>184</v>
      </c>
      <c r="D188" t="e">
        <f t="array" aca="1" ref="D188" ca="1">smrLinInterp(C188,TimeX,RainX)</f>
        <v>#NAME?</v>
      </c>
      <c r="I188" s="6">
        <v>184</v>
      </c>
      <c r="J188" s="10">
        <v>0.36799999999999999</v>
      </c>
      <c r="K188" s="10">
        <v>0.65036062215730728</v>
      </c>
      <c r="L188" s="10">
        <v>0.86159999999999992</v>
      </c>
      <c r="M188" s="10">
        <v>1.3752</v>
      </c>
      <c r="O188" s="3"/>
      <c r="P188" s="3"/>
      <c r="Q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x14ac:dyDescent="0.2">
      <c r="A189" s="19">
        <v>1300</v>
      </c>
      <c r="B189" s="23">
        <v>14.02</v>
      </c>
      <c r="C189" s="18">
        <f t="shared" si="2"/>
        <v>185</v>
      </c>
      <c r="D189" t="e">
        <f t="array" aca="1" ref="D189" ca="1">smrLinInterp(C189,TimeX,RainX)</f>
        <v>#NAME?</v>
      </c>
      <c r="I189" s="6">
        <v>185</v>
      </c>
      <c r="J189" s="10">
        <v>0.37</v>
      </c>
      <c r="K189" s="10">
        <v>0.65395854266840825</v>
      </c>
      <c r="L189" s="10">
        <v>0.86649999999999994</v>
      </c>
      <c r="M189" s="10">
        <v>1.383</v>
      </c>
      <c r="O189" s="3"/>
      <c r="P189" s="3"/>
      <c r="Q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x14ac:dyDescent="0.2">
      <c r="A190" s="19">
        <v>1310</v>
      </c>
      <c r="B190" s="23">
        <v>14.11</v>
      </c>
      <c r="C190" s="18">
        <f t="shared" si="2"/>
        <v>186</v>
      </c>
      <c r="D190" t="e">
        <f t="array" aca="1" ref="D190" ca="1">smrLinInterp(C190,TimeX,RainX)</f>
        <v>#NAME?</v>
      </c>
      <c r="I190" s="6">
        <v>186</v>
      </c>
      <c r="J190" s="10">
        <v>0.372</v>
      </c>
      <c r="K190" s="10">
        <v>0.65755646317950911</v>
      </c>
      <c r="L190" s="10">
        <v>0.87139999999999995</v>
      </c>
      <c r="M190" s="10">
        <v>1.3908</v>
      </c>
      <c r="O190" s="3"/>
      <c r="P190" s="3"/>
      <c r="Q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x14ac:dyDescent="0.2">
      <c r="A191" s="19">
        <v>1320</v>
      </c>
      <c r="B191" s="23">
        <v>14.2</v>
      </c>
      <c r="C191" s="18">
        <f t="shared" si="2"/>
        <v>187</v>
      </c>
      <c r="D191" t="e">
        <f t="array" aca="1" ref="D191" ca="1">smrLinInterp(C191,TimeX,RainX)</f>
        <v>#NAME?</v>
      </c>
      <c r="I191" s="6">
        <v>187</v>
      </c>
      <c r="J191" s="10">
        <v>0.374</v>
      </c>
      <c r="K191" s="10">
        <v>0.66115438369060997</v>
      </c>
      <c r="L191" s="10">
        <v>0.87629999999999997</v>
      </c>
      <c r="M191" s="10">
        <v>1.3986000000000001</v>
      </c>
      <c r="O191" s="3"/>
      <c r="P191" s="3"/>
      <c r="Q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x14ac:dyDescent="0.2">
      <c r="A192" s="19">
        <v>1330</v>
      </c>
      <c r="B192" s="23">
        <v>14.29</v>
      </c>
      <c r="C192" s="18">
        <f t="shared" si="2"/>
        <v>188</v>
      </c>
      <c r="D192" t="e">
        <f t="array" aca="1" ref="D192" ca="1">smrLinInterp(C192,TimeX,RainX)</f>
        <v>#NAME?</v>
      </c>
      <c r="I192" s="6">
        <v>188</v>
      </c>
      <c r="J192" s="10">
        <v>0.376</v>
      </c>
      <c r="K192" s="10">
        <v>0.66475230420171094</v>
      </c>
      <c r="L192" s="10">
        <v>0.88119999999999998</v>
      </c>
      <c r="M192" s="10">
        <v>1.4064000000000001</v>
      </c>
      <c r="AU192" s="3"/>
      <c r="AV192" s="3"/>
      <c r="AW192" s="3"/>
    </row>
    <row r="193" spans="1:49" x14ac:dyDescent="0.2">
      <c r="A193" s="19">
        <v>1340</v>
      </c>
      <c r="B193" s="23">
        <v>14.38</v>
      </c>
      <c r="C193" s="18">
        <f t="shared" si="2"/>
        <v>189</v>
      </c>
      <c r="D193" t="e">
        <f t="array" aca="1" ref="D193" ca="1">smrLinInterp(C193,TimeX,RainX)</f>
        <v>#NAME?</v>
      </c>
      <c r="I193" s="6">
        <v>189</v>
      </c>
      <c r="J193" s="10">
        <v>0.378</v>
      </c>
      <c r="K193" s="10">
        <v>0.6683502247128118</v>
      </c>
      <c r="L193" s="10">
        <v>0.8861</v>
      </c>
      <c r="M193" s="10">
        <v>1.4141999999999999</v>
      </c>
      <c r="AU193" s="3"/>
      <c r="AV193" s="3"/>
      <c r="AW193" s="3"/>
    </row>
    <row r="194" spans="1:49" x14ac:dyDescent="0.2">
      <c r="A194" s="19">
        <v>1350</v>
      </c>
      <c r="B194" s="23">
        <v>14.45</v>
      </c>
      <c r="C194" s="18">
        <f t="shared" si="2"/>
        <v>190</v>
      </c>
      <c r="D194" t="e">
        <f t="array" aca="1" ref="D194" ca="1">smrLinInterp(C194,TimeX,RainX)</f>
        <v>#NAME?</v>
      </c>
      <c r="I194" s="6">
        <v>190</v>
      </c>
      <c r="J194" s="10">
        <v>0.38</v>
      </c>
      <c r="K194" s="10">
        <v>0.67194814522391266</v>
      </c>
      <c r="L194" s="10">
        <v>0.8909999999999999</v>
      </c>
      <c r="M194" s="10">
        <v>1.4219999999999999</v>
      </c>
      <c r="O194" s="3"/>
      <c r="P194" s="3"/>
      <c r="Q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x14ac:dyDescent="0.2">
      <c r="A195" s="19">
        <v>1360</v>
      </c>
      <c r="B195" s="23">
        <v>14.52</v>
      </c>
      <c r="C195" s="18">
        <f t="shared" si="2"/>
        <v>191</v>
      </c>
      <c r="D195" t="e">
        <f t="array" aca="1" ref="D195" ca="1">smrLinInterp(C195,TimeX,RainX)</f>
        <v>#NAME?</v>
      </c>
      <c r="I195" s="6">
        <v>191</v>
      </c>
      <c r="J195" s="10">
        <v>0.38200000000000001</v>
      </c>
      <c r="K195" s="10">
        <v>0.67554606573501363</v>
      </c>
      <c r="L195" s="10">
        <v>0.89589999999999992</v>
      </c>
      <c r="M195" s="10">
        <v>1.4298</v>
      </c>
      <c r="O195" s="3"/>
      <c r="P195" s="3"/>
      <c r="Q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x14ac:dyDescent="0.2">
      <c r="A196" s="19">
        <v>1370</v>
      </c>
      <c r="B196" s="23">
        <v>14.59</v>
      </c>
      <c r="C196" s="18">
        <f t="shared" si="2"/>
        <v>192</v>
      </c>
      <c r="D196" t="e">
        <f t="array" aca="1" ref="D196" ca="1">smrLinInterp(C196,TimeX,RainX)</f>
        <v>#NAME?</v>
      </c>
      <c r="I196" s="6">
        <v>192</v>
      </c>
      <c r="J196" s="10">
        <v>0.38400000000000001</v>
      </c>
      <c r="K196" s="10">
        <v>0.67914398624611449</v>
      </c>
      <c r="L196" s="10">
        <v>0.90079999999999993</v>
      </c>
      <c r="M196" s="10">
        <v>1.4376</v>
      </c>
      <c r="O196" s="3"/>
      <c r="P196" s="3"/>
      <c r="Q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x14ac:dyDescent="0.2">
      <c r="A197" s="19">
        <v>1380</v>
      </c>
      <c r="B197" s="23">
        <v>14.66</v>
      </c>
      <c r="C197" s="18">
        <f t="shared" si="2"/>
        <v>193</v>
      </c>
      <c r="D197" t="e">
        <f t="array" aca="1" ref="D197" ca="1">smrLinInterp(C197,TimeX,RainX)</f>
        <v>#NAME?</v>
      </c>
      <c r="I197" s="6">
        <v>193</v>
      </c>
      <c r="J197" s="10">
        <v>0.38600000000000001</v>
      </c>
      <c r="K197" s="10">
        <v>0.68274190675721536</v>
      </c>
      <c r="L197" s="10">
        <v>0.90569999999999995</v>
      </c>
      <c r="M197" s="10">
        <v>1.4454</v>
      </c>
      <c r="O197" s="3"/>
      <c r="P197" s="3"/>
      <c r="Q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x14ac:dyDescent="0.2">
      <c r="A198" s="19">
        <v>1390</v>
      </c>
      <c r="B198" s="23">
        <v>14.73</v>
      </c>
      <c r="C198" s="18">
        <f t="shared" ref="C198:C261" si="3">1+C197</f>
        <v>194</v>
      </c>
      <c r="D198" t="e">
        <f t="array" aca="1" ref="D198" ca="1">smrLinInterp(C198,TimeX,RainX)</f>
        <v>#NAME?</v>
      </c>
      <c r="I198" s="6">
        <v>194</v>
      </c>
      <c r="J198" s="10">
        <v>0.38800000000000001</v>
      </c>
      <c r="K198" s="10">
        <v>0.68633982726831633</v>
      </c>
      <c r="L198" s="10">
        <v>0.91059999999999997</v>
      </c>
      <c r="M198" s="10">
        <v>1.4532</v>
      </c>
      <c r="O198" s="3"/>
      <c r="P198" s="3"/>
      <c r="Q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x14ac:dyDescent="0.2">
      <c r="A199" s="19">
        <v>1400</v>
      </c>
      <c r="B199" s="23">
        <v>14.8</v>
      </c>
      <c r="C199" s="18">
        <f t="shared" si="3"/>
        <v>195</v>
      </c>
      <c r="D199" t="e">
        <f t="array" aca="1" ref="D199" ca="1">smrLinInterp(C199,TimeX,RainX)</f>
        <v>#NAME?</v>
      </c>
      <c r="I199" s="6">
        <v>195</v>
      </c>
      <c r="J199" s="10">
        <v>0.39</v>
      </c>
      <c r="K199" s="10">
        <v>0.68993774777941719</v>
      </c>
      <c r="L199" s="10">
        <v>0.91549999999999998</v>
      </c>
      <c r="M199" s="10">
        <v>1.4610000000000001</v>
      </c>
      <c r="O199" s="3"/>
      <c r="P199" s="3"/>
      <c r="Q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x14ac:dyDescent="0.2">
      <c r="A200" s="19">
        <v>1420</v>
      </c>
      <c r="B200" s="23">
        <v>14.9</v>
      </c>
      <c r="C200" s="18">
        <f t="shared" si="3"/>
        <v>196</v>
      </c>
      <c r="D200" t="e">
        <f t="array" aca="1" ref="D200" ca="1">smrLinInterp(C200,TimeX,RainX)</f>
        <v>#NAME?</v>
      </c>
      <c r="I200" s="6">
        <v>196</v>
      </c>
      <c r="J200" s="10">
        <v>0.39200000000000002</v>
      </c>
      <c r="K200" s="10">
        <v>0.69353566829051816</v>
      </c>
      <c r="L200" s="10">
        <v>0.9204</v>
      </c>
      <c r="M200" s="10">
        <v>1.4688000000000001</v>
      </c>
      <c r="O200" s="3"/>
      <c r="P200" s="3"/>
      <c r="Q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x14ac:dyDescent="0.2">
      <c r="A201" s="19">
        <v>1440</v>
      </c>
      <c r="B201" s="23">
        <v>15</v>
      </c>
      <c r="C201" s="18">
        <f t="shared" si="3"/>
        <v>197</v>
      </c>
      <c r="D201" t="e">
        <f t="array" aca="1" ref="D201" ca="1">smrLinInterp(C201,TimeX,RainX)</f>
        <v>#NAME?</v>
      </c>
      <c r="I201" s="6">
        <v>197</v>
      </c>
      <c r="J201" s="10">
        <v>0.39400000000000002</v>
      </c>
      <c r="K201" s="10">
        <v>0.69713358880161902</v>
      </c>
      <c r="L201" s="10">
        <v>0.9252999999999999</v>
      </c>
      <c r="M201" s="10">
        <v>1.4765999999999999</v>
      </c>
      <c r="O201" s="3"/>
      <c r="P201" s="3"/>
      <c r="Q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x14ac:dyDescent="0.2">
      <c r="A202" s="19">
        <v>1460</v>
      </c>
      <c r="B202" s="23">
        <v>15</v>
      </c>
      <c r="C202" s="18">
        <f t="shared" si="3"/>
        <v>198</v>
      </c>
      <c r="D202" t="e">
        <f t="array" aca="1" ref="D202" ca="1">smrLinInterp(C202,TimeX,RainX)</f>
        <v>#NAME?</v>
      </c>
      <c r="I202" s="6">
        <v>198</v>
      </c>
      <c r="J202" s="10">
        <v>0.39600000000000002</v>
      </c>
      <c r="K202" s="10">
        <v>0.70073150931271988</v>
      </c>
      <c r="L202" s="10">
        <v>0.93019999999999992</v>
      </c>
      <c r="M202" s="10">
        <v>1.4843999999999999</v>
      </c>
      <c r="O202" s="3"/>
      <c r="P202" s="3"/>
      <c r="Q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x14ac:dyDescent="0.2">
      <c r="A203" s="19">
        <v>1500</v>
      </c>
      <c r="B203" s="23">
        <v>15</v>
      </c>
      <c r="C203" s="18">
        <f t="shared" si="3"/>
        <v>199</v>
      </c>
      <c r="D203" t="e">
        <f t="array" aca="1" ref="D203" ca="1">smrLinInterp(C203,TimeX,RainX)</f>
        <v>#NAME?</v>
      </c>
      <c r="I203" s="6">
        <v>199</v>
      </c>
      <c r="J203" s="10">
        <v>0.39800000000000002</v>
      </c>
      <c r="K203" s="10">
        <v>0.70432942982382085</v>
      </c>
      <c r="L203" s="10">
        <v>0.93509999999999993</v>
      </c>
      <c r="M203" s="10">
        <v>1.4922</v>
      </c>
      <c r="O203" s="3"/>
      <c r="P203" s="3"/>
      <c r="Q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x14ac:dyDescent="0.2">
      <c r="C204" s="18">
        <f t="shared" si="3"/>
        <v>200</v>
      </c>
      <c r="D204" t="e">
        <f t="array" aca="1" ref="D204" ca="1">smrLinInterp(C204,TimeX,RainX)</f>
        <v>#NAME?</v>
      </c>
      <c r="I204" s="6">
        <v>200</v>
      </c>
      <c r="J204" s="10">
        <v>0.4</v>
      </c>
      <c r="K204" s="10">
        <v>0.70792735033492171</v>
      </c>
      <c r="L204" s="10">
        <v>0.94</v>
      </c>
      <c r="M204" s="10">
        <v>1.5</v>
      </c>
      <c r="O204" s="3"/>
      <c r="P204" s="3"/>
      <c r="Q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x14ac:dyDescent="0.2">
      <c r="C205" s="18">
        <f t="shared" si="3"/>
        <v>201</v>
      </c>
      <c r="D205" t="e">
        <f t="array" aca="1" ref="D205" ca="1">smrLinInterp(C205,TimeX,RainX)</f>
        <v>#NAME?</v>
      </c>
      <c r="I205" s="6">
        <v>201</v>
      </c>
      <c r="J205" s="10">
        <v>0.40210000000000001</v>
      </c>
      <c r="K205" s="10">
        <v>0.71163660159600528</v>
      </c>
      <c r="L205" s="10">
        <v>0.9456</v>
      </c>
      <c r="M205" s="10">
        <v>1.508</v>
      </c>
      <c r="AU205" s="3"/>
      <c r="AV205" s="3"/>
      <c r="AW205" s="3"/>
    </row>
    <row r="206" spans="1:49" x14ac:dyDescent="0.2">
      <c r="C206" s="18">
        <f t="shared" si="3"/>
        <v>202</v>
      </c>
      <c r="D206" t="e">
        <f t="array" aca="1" ref="D206" ca="1">smrLinInterp(C206,TimeX,RainX)</f>
        <v>#NAME?</v>
      </c>
      <c r="I206" s="6">
        <v>202</v>
      </c>
      <c r="J206" s="10">
        <v>0.4042</v>
      </c>
      <c r="K206" s="10">
        <v>0.71534585285708896</v>
      </c>
      <c r="L206" s="10">
        <v>0.95119999999999993</v>
      </c>
      <c r="M206" s="10">
        <v>1.516</v>
      </c>
      <c r="AU206" s="3"/>
      <c r="AV206" s="3"/>
      <c r="AW206" s="3"/>
    </row>
    <row r="207" spans="1:49" x14ac:dyDescent="0.2">
      <c r="C207" s="18">
        <f t="shared" si="3"/>
        <v>203</v>
      </c>
      <c r="D207" t="e">
        <f t="array" aca="1" ref="D207" ca="1">smrLinInterp(C207,TimeX,RainX)</f>
        <v>#NAME?</v>
      </c>
      <c r="I207" s="6">
        <v>203</v>
      </c>
      <c r="J207" s="10">
        <v>0.40629999999999999</v>
      </c>
      <c r="K207" s="10">
        <v>0.71905510411817253</v>
      </c>
      <c r="L207" s="10">
        <v>0.95679999999999998</v>
      </c>
      <c r="M207" s="10">
        <v>1.524</v>
      </c>
      <c r="AU207" s="3"/>
      <c r="AV207" s="3"/>
      <c r="AW207" s="3"/>
    </row>
    <row r="208" spans="1:49" x14ac:dyDescent="0.2">
      <c r="C208" s="18">
        <f t="shared" si="3"/>
        <v>204</v>
      </c>
      <c r="D208" t="e">
        <f t="array" aca="1" ref="D208" ca="1">smrLinInterp(C208,TimeX,RainX)</f>
        <v>#NAME?</v>
      </c>
      <c r="I208" s="6">
        <v>204</v>
      </c>
      <c r="J208" s="10">
        <v>0.40840000000000004</v>
      </c>
      <c r="K208" s="10">
        <v>0.7227643553792561</v>
      </c>
      <c r="L208" s="10">
        <v>0.96239999999999992</v>
      </c>
      <c r="M208" s="10">
        <v>1.532</v>
      </c>
      <c r="AU208" s="3"/>
      <c r="AV208" s="3"/>
      <c r="AW208" s="3"/>
    </row>
    <row r="209" spans="3:49" x14ac:dyDescent="0.2">
      <c r="C209" s="18">
        <f t="shared" si="3"/>
        <v>205</v>
      </c>
      <c r="D209" t="e">
        <f t="array" aca="1" ref="D209" ca="1">smrLinInterp(C209,TimeX,RainX)</f>
        <v>#NAME?</v>
      </c>
      <c r="I209" s="6">
        <v>205</v>
      </c>
      <c r="J209" s="10">
        <v>0.41050000000000003</v>
      </c>
      <c r="K209" s="10">
        <v>0.72647360664033966</v>
      </c>
      <c r="L209" s="10">
        <v>0.96799999999999997</v>
      </c>
      <c r="M209" s="10">
        <v>1.54</v>
      </c>
      <c r="AU209" s="3"/>
      <c r="AV209" s="3"/>
      <c r="AW209" s="3"/>
    </row>
    <row r="210" spans="3:49" x14ac:dyDescent="0.2">
      <c r="C210" s="18">
        <f t="shared" si="3"/>
        <v>206</v>
      </c>
      <c r="D210" t="e">
        <f t="array" aca="1" ref="D210" ca="1">smrLinInterp(C210,TimeX,RainX)</f>
        <v>#NAME?</v>
      </c>
      <c r="I210" s="6">
        <v>206</v>
      </c>
      <c r="J210" s="10">
        <v>0.41260000000000002</v>
      </c>
      <c r="K210" s="10">
        <v>0.73018285790142334</v>
      </c>
      <c r="L210" s="10">
        <v>0.97359999999999991</v>
      </c>
      <c r="M210" s="10">
        <v>1.548</v>
      </c>
      <c r="AU210" s="3"/>
      <c r="AV210" s="3"/>
      <c r="AW210" s="3"/>
    </row>
    <row r="211" spans="3:49" x14ac:dyDescent="0.2">
      <c r="C211" s="18">
        <f t="shared" si="3"/>
        <v>207</v>
      </c>
      <c r="D211" t="e">
        <f t="array" aca="1" ref="D211" ca="1">smrLinInterp(C211,TimeX,RainX)</f>
        <v>#NAME?</v>
      </c>
      <c r="I211" s="6">
        <v>207</v>
      </c>
      <c r="J211" s="10">
        <v>0.41470000000000001</v>
      </c>
      <c r="K211" s="10">
        <v>0.73389210916250691</v>
      </c>
      <c r="L211" s="10">
        <v>0.97919999999999996</v>
      </c>
      <c r="M211" s="10">
        <v>1.556</v>
      </c>
      <c r="AU211" s="3"/>
      <c r="AV211" s="3"/>
      <c r="AW211" s="3"/>
    </row>
    <row r="212" spans="3:49" x14ac:dyDescent="0.2">
      <c r="C212" s="18">
        <f t="shared" si="3"/>
        <v>208</v>
      </c>
      <c r="D212" t="e">
        <f t="array" aca="1" ref="D212" ca="1">smrLinInterp(C212,TimeX,RainX)</f>
        <v>#NAME?</v>
      </c>
      <c r="I212" s="6">
        <v>208</v>
      </c>
      <c r="J212" s="10">
        <v>0.4168</v>
      </c>
      <c r="K212" s="10">
        <v>0.73760136042359048</v>
      </c>
      <c r="L212" s="10">
        <v>0.9847999999999999</v>
      </c>
      <c r="M212" s="10">
        <v>1.5640000000000001</v>
      </c>
      <c r="AU212" s="3"/>
      <c r="AV212" s="3"/>
      <c r="AW212" s="3"/>
    </row>
    <row r="213" spans="3:49" x14ac:dyDescent="0.2">
      <c r="C213" s="18">
        <f t="shared" si="3"/>
        <v>209</v>
      </c>
      <c r="D213" t="e">
        <f t="array" aca="1" ref="D213" ca="1">smrLinInterp(C213,TimeX,RainX)</f>
        <v>#NAME?</v>
      </c>
      <c r="I213" s="6">
        <v>209</v>
      </c>
      <c r="J213" s="10">
        <v>0.41889999999999999</v>
      </c>
      <c r="K213" s="10">
        <v>0.74131061168467416</v>
      </c>
      <c r="L213" s="10">
        <v>0.99039999999999995</v>
      </c>
      <c r="M213" s="10">
        <v>1.5720000000000001</v>
      </c>
      <c r="AU213" s="3"/>
      <c r="AV213" s="3"/>
      <c r="AW213" s="3"/>
    </row>
    <row r="214" spans="3:49" x14ac:dyDescent="0.2">
      <c r="C214" s="18">
        <f t="shared" si="3"/>
        <v>210</v>
      </c>
      <c r="D214" t="e">
        <f t="array" aca="1" ref="D214" ca="1">smrLinInterp(C214,TimeX,RainX)</f>
        <v>#NAME?</v>
      </c>
      <c r="I214" s="6">
        <v>210</v>
      </c>
      <c r="J214" s="10">
        <v>0.42100000000000004</v>
      </c>
      <c r="K214" s="10">
        <v>0.74501986294575773</v>
      </c>
      <c r="L214" s="10">
        <v>0.996</v>
      </c>
      <c r="M214" s="10">
        <v>1.58</v>
      </c>
      <c r="AU214" s="3"/>
      <c r="AV214" s="3"/>
      <c r="AW214" s="3"/>
    </row>
    <row r="215" spans="3:49" x14ac:dyDescent="0.2">
      <c r="C215" s="18">
        <f t="shared" si="3"/>
        <v>211</v>
      </c>
      <c r="D215" t="e">
        <f t="array" aca="1" ref="D215" ca="1">smrLinInterp(C215,TimeX,RainX)</f>
        <v>#NAME?</v>
      </c>
      <c r="I215" s="6">
        <v>211</v>
      </c>
      <c r="J215" s="10">
        <v>0.42310000000000003</v>
      </c>
      <c r="K215" s="10">
        <v>0.7487291142068413</v>
      </c>
      <c r="L215" s="10">
        <v>1.0016</v>
      </c>
      <c r="M215" s="10">
        <v>1.5880000000000001</v>
      </c>
      <c r="AU215" s="3"/>
      <c r="AV215" s="3"/>
      <c r="AW215" s="3"/>
    </row>
    <row r="216" spans="3:49" x14ac:dyDescent="0.2">
      <c r="C216" s="18">
        <f t="shared" si="3"/>
        <v>212</v>
      </c>
      <c r="D216" t="e">
        <f t="array" aca="1" ref="D216" ca="1">smrLinInterp(C216,TimeX,RainX)</f>
        <v>#NAME?</v>
      </c>
      <c r="I216" s="6">
        <v>212</v>
      </c>
      <c r="J216" s="10">
        <v>0.42520000000000002</v>
      </c>
      <c r="K216" s="10">
        <v>0.75243836546792486</v>
      </c>
      <c r="L216" s="10">
        <v>1.0071999999999999</v>
      </c>
      <c r="M216" s="10">
        <v>1.5960000000000001</v>
      </c>
      <c r="AU216" s="3"/>
      <c r="AV216" s="3"/>
      <c r="AW216" s="3"/>
    </row>
    <row r="217" spans="3:49" x14ac:dyDescent="0.2">
      <c r="C217" s="18">
        <f t="shared" si="3"/>
        <v>213</v>
      </c>
      <c r="D217" t="e">
        <f t="array" aca="1" ref="D217" ca="1">smrLinInterp(C217,TimeX,RainX)</f>
        <v>#NAME?</v>
      </c>
      <c r="I217" s="6">
        <v>213</v>
      </c>
      <c r="J217" s="10">
        <v>0.42730000000000001</v>
      </c>
      <c r="K217" s="10">
        <v>0.75614761672900854</v>
      </c>
      <c r="L217" s="10">
        <v>1.0127999999999999</v>
      </c>
      <c r="M217" s="10">
        <v>1.6039999999999999</v>
      </c>
      <c r="AU217" s="3"/>
      <c r="AV217" s="3"/>
      <c r="AW217" s="3"/>
    </row>
    <row r="218" spans="3:49" x14ac:dyDescent="0.2">
      <c r="C218" s="18">
        <f t="shared" si="3"/>
        <v>214</v>
      </c>
      <c r="D218" t="e">
        <f t="array" aca="1" ref="D218" ca="1">smrLinInterp(C218,TimeX,RainX)</f>
        <v>#NAME?</v>
      </c>
      <c r="I218" s="6">
        <v>214</v>
      </c>
      <c r="J218" s="10">
        <v>0.4294</v>
      </c>
      <c r="K218" s="10">
        <v>0.75985686799009211</v>
      </c>
      <c r="L218" s="10">
        <v>1.0184</v>
      </c>
      <c r="M218" s="10">
        <v>1.6119999999999999</v>
      </c>
      <c r="AU218" s="3"/>
      <c r="AV218" s="3"/>
      <c r="AW218" s="3"/>
    </row>
    <row r="219" spans="3:49" x14ac:dyDescent="0.2">
      <c r="C219" s="18">
        <f t="shared" si="3"/>
        <v>215</v>
      </c>
      <c r="D219" t="e">
        <f t="array" aca="1" ref="D219" ca="1">smrLinInterp(C219,TimeX,RainX)</f>
        <v>#NAME?</v>
      </c>
      <c r="I219" s="6">
        <v>215</v>
      </c>
      <c r="J219" s="10">
        <v>0.43149999999999999</v>
      </c>
      <c r="K219" s="10">
        <v>0.76356611925117568</v>
      </c>
      <c r="L219" s="10">
        <v>1.024</v>
      </c>
      <c r="M219" s="10">
        <v>1.6199999999999999</v>
      </c>
      <c r="AU219" s="3"/>
      <c r="AV219" s="3"/>
      <c r="AW219" s="3"/>
    </row>
    <row r="220" spans="3:49" x14ac:dyDescent="0.2">
      <c r="C220" s="18">
        <f t="shared" si="3"/>
        <v>216</v>
      </c>
      <c r="D220" t="e">
        <f t="array" aca="1" ref="D220" ca="1">smrLinInterp(C220,TimeX,RainX)</f>
        <v>#NAME?</v>
      </c>
      <c r="I220" s="6">
        <v>216</v>
      </c>
      <c r="J220" s="10">
        <v>0.43360000000000004</v>
      </c>
      <c r="K220" s="10">
        <v>0.76727537051225925</v>
      </c>
      <c r="L220" s="10">
        <v>1.0295999999999998</v>
      </c>
      <c r="M220" s="10">
        <v>1.6279999999999999</v>
      </c>
      <c r="AU220" s="3"/>
      <c r="AV220" s="3"/>
      <c r="AW220" s="3"/>
    </row>
    <row r="221" spans="3:49" x14ac:dyDescent="0.2">
      <c r="C221" s="18">
        <f t="shared" si="3"/>
        <v>217</v>
      </c>
      <c r="D221" t="e">
        <f t="array" aca="1" ref="D221" ca="1">smrLinInterp(C221,TimeX,RainX)</f>
        <v>#NAME?</v>
      </c>
      <c r="I221" s="6">
        <v>217</v>
      </c>
      <c r="J221" s="10">
        <v>0.43570000000000003</v>
      </c>
      <c r="K221" s="10">
        <v>0.77098462177334293</v>
      </c>
      <c r="L221" s="10">
        <v>1.0351999999999999</v>
      </c>
      <c r="M221" s="10">
        <v>1.6359999999999999</v>
      </c>
      <c r="AU221" s="3"/>
      <c r="AV221" s="3"/>
      <c r="AW221" s="3"/>
    </row>
    <row r="222" spans="3:49" x14ac:dyDescent="0.2">
      <c r="C222" s="18">
        <f t="shared" si="3"/>
        <v>218</v>
      </c>
      <c r="D222" t="e">
        <f t="array" aca="1" ref="D222" ca="1">smrLinInterp(C222,TimeX,RainX)</f>
        <v>#NAME?</v>
      </c>
      <c r="I222" s="6">
        <v>218</v>
      </c>
      <c r="J222" s="10">
        <v>0.43780000000000002</v>
      </c>
      <c r="K222" s="10">
        <v>0.77469387303442649</v>
      </c>
      <c r="L222" s="10">
        <v>1.0407999999999999</v>
      </c>
      <c r="M222" s="10">
        <v>1.6439999999999999</v>
      </c>
      <c r="AU222" s="3"/>
      <c r="AV222" s="3"/>
      <c r="AW222" s="3"/>
    </row>
    <row r="223" spans="3:49" x14ac:dyDescent="0.2">
      <c r="C223" s="18">
        <f t="shared" si="3"/>
        <v>219</v>
      </c>
      <c r="D223" t="e">
        <f t="array" aca="1" ref="D223" ca="1">smrLinInterp(C223,TimeX,RainX)</f>
        <v>#NAME?</v>
      </c>
      <c r="I223" s="6">
        <v>219</v>
      </c>
      <c r="J223" s="10">
        <v>0.43990000000000001</v>
      </c>
      <c r="K223" s="10">
        <v>0.77840312429551006</v>
      </c>
      <c r="L223" s="10">
        <v>1.0464</v>
      </c>
      <c r="M223" s="10">
        <v>1.6519999999999999</v>
      </c>
      <c r="AU223" s="3"/>
      <c r="AV223" s="3"/>
      <c r="AW223" s="3"/>
    </row>
    <row r="224" spans="3:49" x14ac:dyDescent="0.2">
      <c r="C224" s="18">
        <f t="shared" si="3"/>
        <v>220</v>
      </c>
      <c r="D224" t="e">
        <f t="array" aca="1" ref="D224" ca="1">smrLinInterp(C224,TimeX,RainX)</f>
        <v>#NAME?</v>
      </c>
      <c r="I224" s="6">
        <v>220</v>
      </c>
      <c r="J224" s="10">
        <v>0.442</v>
      </c>
      <c r="K224" s="10">
        <v>0.78211237555659374</v>
      </c>
      <c r="L224" s="10">
        <v>1.052</v>
      </c>
      <c r="M224" s="10">
        <v>1.66</v>
      </c>
      <c r="AU224" s="3"/>
      <c r="AV224" s="3"/>
      <c r="AW224" s="3"/>
    </row>
    <row r="225" spans="3:49" x14ac:dyDescent="0.2">
      <c r="C225" s="18">
        <f t="shared" si="3"/>
        <v>221</v>
      </c>
      <c r="D225" t="e">
        <f t="array" aca="1" ref="D225" ca="1">smrLinInterp(C225,TimeX,RainX)</f>
        <v>#NAME?</v>
      </c>
      <c r="I225" s="6">
        <v>221</v>
      </c>
      <c r="J225" s="10">
        <v>0.44409999999999999</v>
      </c>
      <c r="K225" s="10">
        <v>0.78582162681767731</v>
      </c>
      <c r="L225" s="10">
        <v>1.0575999999999999</v>
      </c>
      <c r="M225" s="10">
        <v>1.6679999999999999</v>
      </c>
      <c r="AU225" s="3"/>
      <c r="AV225" s="3"/>
      <c r="AW225" s="3"/>
    </row>
    <row r="226" spans="3:49" x14ac:dyDescent="0.2">
      <c r="C226" s="18">
        <f t="shared" si="3"/>
        <v>222</v>
      </c>
      <c r="D226" t="e">
        <f t="array" aca="1" ref="D226" ca="1">smrLinInterp(C226,TimeX,RainX)</f>
        <v>#NAME?</v>
      </c>
      <c r="I226" s="6">
        <v>222</v>
      </c>
      <c r="J226" s="10">
        <v>0.44620000000000004</v>
      </c>
      <c r="K226" s="10">
        <v>0.78953087807876088</v>
      </c>
      <c r="L226" s="10">
        <v>1.0631999999999999</v>
      </c>
      <c r="M226" s="10">
        <v>1.6759999999999999</v>
      </c>
      <c r="AU226" s="3"/>
      <c r="AV226" s="3"/>
      <c r="AW226" s="3"/>
    </row>
    <row r="227" spans="3:49" x14ac:dyDescent="0.2">
      <c r="C227" s="18">
        <f t="shared" si="3"/>
        <v>223</v>
      </c>
      <c r="D227" t="e">
        <f t="array" aca="1" ref="D227" ca="1">smrLinInterp(C227,TimeX,RainX)</f>
        <v>#NAME?</v>
      </c>
      <c r="I227" s="6">
        <v>223</v>
      </c>
      <c r="J227" s="10">
        <v>0.44830000000000003</v>
      </c>
      <c r="K227" s="10">
        <v>0.79324012933984445</v>
      </c>
      <c r="L227" s="10">
        <v>1.0688</v>
      </c>
      <c r="M227" s="10">
        <v>1.6839999999999999</v>
      </c>
      <c r="AU227" s="3"/>
      <c r="AV227" s="3"/>
      <c r="AW227" s="3"/>
    </row>
    <row r="228" spans="3:49" x14ac:dyDescent="0.2">
      <c r="C228" s="18">
        <f t="shared" si="3"/>
        <v>224</v>
      </c>
      <c r="D228" t="e">
        <f t="array" aca="1" ref="D228" ca="1">smrLinInterp(C228,TimeX,RainX)</f>
        <v>#NAME?</v>
      </c>
      <c r="I228" s="6">
        <v>224</v>
      </c>
      <c r="J228" s="10">
        <v>0.45040000000000002</v>
      </c>
      <c r="K228" s="10">
        <v>0.79694938060092813</v>
      </c>
      <c r="L228" s="10">
        <v>1.0744</v>
      </c>
      <c r="M228" s="10">
        <v>1.6919999999999999</v>
      </c>
      <c r="AU228" s="3"/>
      <c r="AV228" s="3"/>
      <c r="AW228" s="3"/>
    </row>
    <row r="229" spans="3:49" x14ac:dyDescent="0.2">
      <c r="C229" s="18">
        <f t="shared" si="3"/>
        <v>225</v>
      </c>
      <c r="D229" t="e">
        <f t="array" aca="1" ref="D229" ca="1">smrLinInterp(C229,TimeX,RainX)</f>
        <v>#NAME?</v>
      </c>
      <c r="I229" s="6">
        <v>225</v>
      </c>
      <c r="J229" s="10">
        <v>0.45250000000000001</v>
      </c>
      <c r="K229" s="10">
        <v>0.80065863186201169</v>
      </c>
      <c r="L229" s="10">
        <v>1.08</v>
      </c>
      <c r="M229" s="10">
        <v>1.7</v>
      </c>
      <c r="AU229" s="3"/>
      <c r="AV229" s="3"/>
      <c r="AW229" s="3"/>
    </row>
    <row r="230" spans="3:49" x14ac:dyDescent="0.2">
      <c r="C230" s="18">
        <f t="shared" si="3"/>
        <v>226</v>
      </c>
      <c r="D230" t="e">
        <f t="array" aca="1" ref="D230" ca="1">smrLinInterp(C230,TimeX,RainX)</f>
        <v>#NAME?</v>
      </c>
      <c r="I230" s="6">
        <v>226</v>
      </c>
      <c r="J230" s="10">
        <v>0.4546</v>
      </c>
      <c r="K230" s="10">
        <v>0.80436788312309526</v>
      </c>
      <c r="L230" s="10">
        <v>1.0855999999999999</v>
      </c>
      <c r="M230" s="10">
        <v>1.708</v>
      </c>
      <c r="AU230" s="3"/>
      <c r="AV230" s="3"/>
      <c r="AW230" s="3"/>
    </row>
    <row r="231" spans="3:49" x14ac:dyDescent="0.2">
      <c r="C231" s="18">
        <f t="shared" si="3"/>
        <v>227</v>
      </c>
      <c r="D231" t="e">
        <f t="array" aca="1" ref="D231" ca="1">smrLinInterp(C231,TimeX,RainX)</f>
        <v>#NAME?</v>
      </c>
      <c r="I231" s="6">
        <v>227</v>
      </c>
      <c r="J231" s="10">
        <v>0.45669999999999999</v>
      </c>
      <c r="K231" s="10">
        <v>0.80807713438417894</v>
      </c>
      <c r="L231" s="10">
        <v>1.0911999999999999</v>
      </c>
      <c r="M231" s="10">
        <v>1.716</v>
      </c>
      <c r="AU231" s="3"/>
      <c r="AV231" s="3"/>
      <c r="AW231" s="3"/>
    </row>
    <row r="232" spans="3:49" x14ac:dyDescent="0.2">
      <c r="C232" s="18">
        <f t="shared" si="3"/>
        <v>228</v>
      </c>
      <c r="D232" t="e">
        <f t="array" aca="1" ref="D232" ca="1">smrLinInterp(C232,TimeX,RainX)</f>
        <v>#NAME?</v>
      </c>
      <c r="I232" s="6">
        <v>228</v>
      </c>
      <c r="J232" s="10">
        <v>0.45879999999999999</v>
      </c>
      <c r="K232" s="10">
        <v>0.81178638564526251</v>
      </c>
      <c r="L232" s="10">
        <v>1.0968</v>
      </c>
      <c r="M232" s="10">
        <v>1.724</v>
      </c>
      <c r="AU232" s="3"/>
      <c r="AV232" s="3"/>
      <c r="AW232" s="3"/>
    </row>
    <row r="233" spans="3:49" x14ac:dyDescent="0.2">
      <c r="C233" s="18">
        <f t="shared" si="3"/>
        <v>229</v>
      </c>
      <c r="D233" t="e">
        <f t="array" aca="1" ref="D233" ca="1">smrLinInterp(C233,TimeX,RainX)</f>
        <v>#NAME?</v>
      </c>
      <c r="I233" s="6">
        <v>229</v>
      </c>
      <c r="J233" s="10">
        <v>0.46090000000000003</v>
      </c>
      <c r="K233" s="10">
        <v>0.81549563690634608</v>
      </c>
      <c r="L233" s="10">
        <v>1.1024</v>
      </c>
      <c r="M233" s="10">
        <v>1.732</v>
      </c>
      <c r="AU233" s="3"/>
      <c r="AV233" s="3"/>
      <c r="AW233" s="3"/>
    </row>
    <row r="234" spans="3:49" x14ac:dyDescent="0.2">
      <c r="C234" s="18">
        <f t="shared" si="3"/>
        <v>230</v>
      </c>
      <c r="D234" t="e">
        <f t="array" aca="1" ref="D234" ca="1">smrLinInterp(C234,TimeX,RainX)</f>
        <v>#NAME?</v>
      </c>
      <c r="I234" s="6">
        <v>230</v>
      </c>
      <c r="J234" s="10">
        <v>0.46300000000000002</v>
      </c>
      <c r="K234" s="10">
        <v>0.81920488816742965</v>
      </c>
      <c r="L234" s="10">
        <v>1.1079999999999999</v>
      </c>
      <c r="M234" s="10">
        <v>1.74</v>
      </c>
      <c r="AU234" s="3"/>
      <c r="AV234" s="3"/>
      <c r="AW234" s="3"/>
    </row>
    <row r="235" spans="3:49" x14ac:dyDescent="0.2">
      <c r="C235" s="18">
        <f t="shared" si="3"/>
        <v>231</v>
      </c>
      <c r="D235" t="e">
        <f t="array" aca="1" ref="D235" ca="1">smrLinInterp(C235,TimeX,RainX)</f>
        <v>#NAME?</v>
      </c>
      <c r="I235" s="6">
        <v>231</v>
      </c>
      <c r="J235" s="10">
        <v>0.46510000000000001</v>
      </c>
      <c r="K235" s="10">
        <v>0.82291413942851332</v>
      </c>
      <c r="L235" s="10">
        <v>1.1135999999999999</v>
      </c>
      <c r="M235" s="10">
        <v>1.748</v>
      </c>
      <c r="AU235" s="3"/>
      <c r="AV235" s="3"/>
      <c r="AW235" s="3"/>
    </row>
    <row r="236" spans="3:49" x14ac:dyDescent="0.2">
      <c r="C236" s="18">
        <f t="shared" si="3"/>
        <v>232</v>
      </c>
      <c r="D236" t="e">
        <f t="array" aca="1" ref="D236" ca="1">smrLinInterp(C236,TimeX,RainX)</f>
        <v>#NAME?</v>
      </c>
      <c r="I236" s="6">
        <v>232</v>
      </c>
      <c r="J236" s="10">
        <v>0.4672</v>
      </c>
      <c r="K236" s="10">
        <v>0.82662339068959689</v>
      </c>
      <c r="L236" s="10">
        <v>1.1192</v>
      </c>
      <c r="M236" s="10">
        <v>1.756</v>
      </c>
      <c r="AU236" s="3"/>
      <c r="AV236" s="3"/>
      <c r="AW236" s="3"/>
    </row>
    <row r="237" spans="3:49" x14ac:dyDescent="0.2">
      <c r="C237" s="18">
        <f t="shared" si="3"/>
        <v>233</v>
      </c>
      <c r="D237" t="e">
        <f t="array" aca="1" ref="D237" ca="1">smrLinInterp(C237,TimeX,RainX)</f>
        <v>#NAME?</v>
      </c>
      <c r="I237" s="6">
        <v>233</v>
      </c>
      <c r="J237" s="10">
        <v>0.46929999999999999</v>
      </c>
      <c r="K237" s="10">
        <v>0.83033264195068046</v>
      </c>
      <c r="L237" s="10">
        <v>1.1248</v>
      </c>
      <c r="M237" s="10">
        <v>1.764</v>
      </c>
      <c r="AU237" s="3"/>
      <c r="AV237" s="3"/>
      <c r="AW237" s="3"/>
    </row>
    <row r="238" spans="3:49" x14ac:dyDescent="0.2">
      <c r="C238" s="18">
        <f t="shared" si="3"/>
        <v>234</v>
      </c>
      <c r="D238" t="e">
        <f t="array" aca="1" ref="D238" ca="1">smrLinInterp(C238,TimeX,RainX)</f>
        <v>#NAME?</v>
      </c>
      <c r="I238" s="6">
        <v>234</v>
      </c>
      <c r="J238" s="10">
        <v>0.47139999999999999</v>
      </c>
      <c r="K238" s="10">
        <v>0.83404189321176414</v>
      </c>
      <c r="L238" s="10">
        <v>1.1304000000000001</v>
      </c>
      <c r="M238" s="10">
        <v>1.772</v>
      </c>
      <c r="AU238" s="3"/>
      <c r="AV238" s="3"/>
      <c r="AW238" s="3"/>
    </row>
    <row r="239" spans="3:49" x14ac:dyDescent="0.2">
      <c r="C239" s="18">
        <f t="shared" si="3"/>
        <v>235</v>
      </c>
      <c r="D239" t="e">
        <f t="array" aca="1" ref="D239" ca="1">smrLinInterp(C239,TimeX,RainX)</f>
        <v>#NAME?</v>
      </c>
      <c r="I239" s="6">
        <v>235</v>
      </c>
      <c r="J239" s="10">
        <v>0.47350000000000003</v>
      </c>
      <c r="K239" s="10">
        <v>0.83775114447284771</v>
      </c>
      <c r="L239" s="10">
        <v>1.1359999999999999</v>
      </c>
      <c r="M239" s="10">
        <v>1.78</v>
      </c>
      <c r="AU239" s="3"/>
      <c r="AV239" s="3"/>
      <c r="AW239" s="3"/>
    </row>
    <row r="240" spans="3:49" x14ac:dyDescent="0.2">
      <c r="C240" s="18">
        <f t="shared" si="3"/>
        <v>236</v>
      </c>
      <c r="D240" t="e">
        <f t="array" aca="1" ref="D240" ca="1">smrLinInterp(C240,TimeX,RainX)</f>
        <v>#NAME?</v>
      </c>
      <c r="I240" s="6">
        <v>236</v>
      </c>
      <c r="J240" s="10">
        <v>0.47560000000000002</v>
      </c>
      <c r="K240" s="10">
        <v>0.84146039573393128</v>
      </c>
      <c r="L240" s="10">
        <v>1.1415999999999999</v>
      </c>
      <c r="M240" s="10">
        <v>1.788</v>
      </c>
      <c r="AU240" s="3"/>
      <c r="AV240" s="3"/>
      <c r="AW240" s="3"/>
    </row>
    <row r="241" spans="3:50" x14ac:dyDescent="0.2">
      <c r="C241" s="18">
        <f t="shared" si="3"/>
        <v>237</v>
      </c>
      <c r="D241" t="e">
        <f t="array" aca="1" ref="D241" ca="1">smrLinInterp(C241,TimeX,RainX)</f>
        <v>#NAME?</v>
      </c>
      <c r="I241" s="6">
        <v>237</v>
      </c>
      <c r="J241" s="10">
        <v>0.47770000000000001</v>
      </c>
      <c r="K241" s="10">
        <v>0.84516964699501484</v>
      </c>
      <c r="L241" s="10">
        <v>1.1472</v>
      </c>
      <c r="M241" s="10">
        <v>1.796</v>
      </c>
      <c r="AU241" s="3"/>
      <c r="AV241" s="3"/>
      <c r="AW241" s="3"/>
    </row>
    <row r="242" spans="3:50" x14ac:dyDescent="0.2">
      <c r="C242" s="18">
        <f t="shared" si="3"/>
        <v>238</v>
      </c>
      <c r="D242" t="e">
        <f t="array" aca="1" ref="D242" ca="1">smrLinInterp(C242,TimeX,RainX)</f>
        <v>#NAME?</v>
      </c>
      <c r="I242" s="6">
        <v>238</v>
      </c>
      <c r="J242" s="10">
        <v>0.4798</v>
      </c>
      <c r="K242" s="10">
        <v>0.84887889825609852</v>
      </c>
      <c r="L242" s="10">
        <v>1.1528</v>
      </c>
      <c r="M242" s="10">
        <v>1.8039999999999998</v>
      </c>
      <c r="AU242" s="3"/>
      <c r="AV242" s="3"/>
      <c r="AW242" s="3"/>
    </row>
    <row r="243" spans="3:50" x14ac:dyDescent="0.2">
      <c r="C243" s="18">
        <f t="shared" si="3"/>
        <v>239</v>
      </c>
      <c r="D243" t="e">
        <f t="array" aca="1" ref="D243" ca="1">smrLinInterp(C243,TimeX,RainX)</f>
        <v>#NAME?</v>
      </c>
      <c r="I243" s="6">
        <v>239</v>
      </c>
      <c r="J243" s="10">
        <v>0.4819</v>
      </c>
      <c r="K243" s="10">
        <v>0.85258814951718209</v>
      </c>
      <c r="L243" s="10">
        <v>1.1583999999999999</v>
      </c>
      <c r="M243" s="10">
        <v>1.8119999999999998</v>
      </c>
      <c r="AU243" s="3"/>
      <c r="AV243" s="3"/>
      <c r="AW243" s="3"/>
    </row>
    <row r="244" spans="3:50" x14ac:dyDescent="0.2">
      <c r="C244" s="18">
        <f t="shared" si="3"/>
        <v>240</v>
      </c>
      <c r="D244" t="e">
        <f t="array" aca="1" ref="D244" ca="1">smrLinInterp(C244,TimeX,RainX)</f>
        <v>#NAME?</v>
      </c>
      <c r="I244" s="6">
        <v>240</v>
      </c>
      <c r="J244" s="10">
        <v>0.48399999999999999</v>
      </c>
      <c r="K244" s="10">
        <v>0.85629740077826566</v>
      </c>
      <c r="L244" s="10">
        <v>1.1639999999999999</v>
      </c>
      <c r="M244" s="10">
        <v>1.8199999999999998</v>
      </c>
      <c r="AU244" s="3"/>
      <c r="AV244" s="3"/>
      <c r="AW244" s="3"/>
    </row>
    <row r="245" spans="3:50" x14ac:dyDescent="0.2">
      <c r="C245" s="18">
        <f t="shared" si="3"/>
        <v>241</v>
      </c>
      <c r="D245" t="e">
        <f t="array" aca="1" ref="D245" ca="1">smrLinInterp(C245,TimeX,RainX)</f>
        <v>#NAME?</v>
      </c>
      <c r="I245" s="6">
        <v>241</v>
      </c>
      <c r="J245" s="10">
        <v>0.48610000000000003</v>
      </c>
      <c r="K245" s="10">
        <v>0.86000665203934923</v>
      </c>
      <c r="L245" s="10">
        <v>1.1696</v>
      </c>
      <c r="M245" s="10">
        <v>1.8279999999999998</v>
      </c>
      <c r="AU245" s="3"/>
      <c r="AV245" s="3"/>
      <c r="AW245" s="3"/>
      <c r="AX245" s="3"/>
    </row>
    <row r="246" spans="3:50" x14ac:dyDescent="0.2">
      <c r="C246" s="18">
        <f t="shared" si="3"/>
        <v>242</v>
      </c>
      <c r="D246" t="e">
        <f t="array" aca="1" ref="D246" ca="1">smrLinInterp(C246,TimeX,RainX)</f>
        <v>#NAME?</v>
      </c>
      <c r="I246" s="6">
        <v>242</v>
      </c>
      <c r="J246" s="10">
        <v>0.48820000000000002</v>
      </c>
      <c r="K246" s="10">
        <v>0.86371590330043291</v>
      </c>
      <c r="L246" s="10">
        <v>1.1752</v>
      </c>
      <c r="M246" s="10">
        <v>1.8359999999999999</v>
      </c>
      <c r="AU246" s="3"/>
      <c r="AV246" s="3"/>
      <c r="AW246" s="3"/>
      <c r="AX246" s="3"/>
    </row>
    <row r="247" spans="3:50" x14ac:dyDescent="0.2">
      <c r="C247" s="18">
        <f t="shared" si="3"/>
        <v>243</v>
      </c>
      <c r="D247" t="e">
        <f t="array" aca="1" ref="D247" ca="1">smrLinInterp(C247,TimeX,RainX)</f>
        <v>#NAME?</v>
      </c>
      <c r="I247" s="6">
        <v>243</v>
      </c>
      <c r="J247" s="10">
        <v>0.49030000000000001</v>
      </c>
      <c r="K247" s="10">
        <v>0.86742515456151648</v>
      </c>
      <c r="L247" s="10">
        <v>1.1808000000000001</v>
      </c>
      <c r="M247" s="10">
        <v>1.8439999999999999</v>
      </c>
      <c r="AU247" s="3"/>
      <c r="AV247" s="3"/>
      <c r="AW247" s="3"/>
      <c r="AX247" s="3"/>
    </row>
    <row r="248" spans="3:50" x14ac:dyDescent="0.2">
      <c r="C248" s="18">
        <f t="shared" si="3"/>
        <v>244</v>
      </c>
      <c r="D248" t="e">
        <f t="array" aca="1" ref="D248" ca="1">smrLinInterp(C248,TimeX,RainX)</f>
        <v>#NAME?</v>
      </c>
      <c r="I248" s="6">
        <v>244</v>
      </c>
      <c r="J248" s="10">
        <v>0.4924</v>
      </c>
      <c r="K248" s="10">
        <v>0.87113440582260004</v>
      </c>
      <c r="L248" s="10">
        <v>1.1863999999999999</v>
      </c>
      <c r="M248" s="10">
        <v>1.8519999999999999</v>
      </c>
      <c r="AU248" s="3"/>
      <c r="AV248" s="3"/>
      <c r="AW248" s="3"/>
      <c r="AX248" s="3"/>
    </row>
    <row r="249" spans="3:50" x14ac:dyDescent="0.2">
      <c r="C249" s="18">
        <f t="shared" si="3"/>
        <v>245</v>
      </c>
      <c r="D249" t="e">
        <f t="array" aca="1" ref="D249" ca="1">smrLinInterp(C249,TimeX,RainX)</f>
        <v>#NAME?</v>
      </c>
      <c r="I249" s="6">
        <v>245</v>
      </c>
      <c r="J249" s="10">
        <v>0.4945</v>
      </c>
      <c r="K249" s="10">
        <v>0.87484365708368372</v>
      </c>
      <c r="L249" s="10">
        <v>1.1919999999999999</v>
      </c>
      <c r="M249" s="10">
        <v>1.8599999999999999</v>
      </c>
      <c r="AU249" s="3"/>
      <c r="AV249" s="3"/>
      <c r="AW249" s="3"/>
      <c r="AX249" s="3"/>
    </row>
    <row r="250" spans="3:50" x14ac:dyDescent="0.2">
      <c r="C250" s="18">
        <f t="shared" si="3"/>
        <v>246</v>
      </c>
      <c r="D250" t="e">
        <f t="array" aca="1" ref="D250" ca="1">smrLinInterp(C250,TimeX,RainX)</f>
        <v>#NAME?</v>
      </c>
      <c r="I250" s="6">
        <v>246</v>
      </c>
      <c r="J250" s="10">
        <v>0.49659999999999999</v>
      </c>
      <c r="K250" s="10">
        <v>0.87855290834476729</v>
      </c>
      <c r="L250" s="10">
        <v>1.1976</v>
      </c>
      <c r="M250" s="10">
        <v>1.8679999999999999</v>
      </c>
      <c r="AU250" s="3"/>
      <c r="AV250" s="3"/>
      <c r="AW250" s="3"/>
      <c r="AX250" s="3"/>
    </row>
    <row r="251" spans="3:50" x14ac:dyDescent="0.2">
      <c r="C251" s="18">
        <f t="shared" si="3"/>
        <v>247</v>
      </c>
      <c r="D251" t="e">
        <f t="array" aca="1" ref="D251" ca="1">smrLinInterp(C251,TimeX,RainX)</f>
        <v>#NAME?</v>
      </c>
      <c r="I251" s="6">
        <v>247</v>
      </c>
      <c r="J251" s="10">
        <v>0.49870000000000003</v>
      </c>
      <c r="K251" s="10">
        <v>0.88226215960585086</v>
      </c>
      <c r="L251" s="10">
        <v>1.2032</v>
      </c>
      <c r="M251" s="10">
        <v>1.8759999999999999</v>
      </c>
      <c r="AU251" s="3"/>
      <c r="AV251" s="3"/>
      <c r="AW251" s="3"/>
      <c r="AX251" s="3"/>
    </row>
    <row r="252" spans="3:50" x14ac:dyDescent="0.2">
      <c r="C252" s="18">
        <f t="shared" si="3"/>
        <v>248</v>
      </c>
      <c r="D252" t="e">
        <f t="array" aca="1" ref="D252" ca="1">smrLinInterp(C252,TimeX,RainX)</f>
        <v>#NAME?</v>
      </c>
      <c r="I252" s="6">
        <v>248</v>
      </c>
      <c r="J252" s="10">
        <v>0.50080000000000002</v>
      </c>
      <c r="K252" s="10">
        <v>0.88597141086693443</v>
      </c>
      <c r="L252" s="10">
        <v>1.2087999999999999</v>
      </c>
      <c r="M252" s="10">
        <v>1.8839999999999999</v>
      </c>
      <c r="AU252" s="3"/>
      <c r="AV252" s="3"/>
      <c r="AW252" s="3"/>
      <c r="AX252" s="3"/>
    </row>
    <row r="253" spans="3:50" x14ac:dyDescent="0.2">
      <c r="C253" s="18">
        <f t="shared" si="3"/>
        <v>249</v>
      </c>
      <c r="D253" t="e">
        <f t="array" aca="1" ref="D253" ca="1">smrLinInterp(C253,TimeX,RainX)</f>
        <v>#NAME?</v>
      </c>
      <c r="I253" s="6">
        <v>249</v>
      </c>
      <c r="J253" s="10">
        <v>0.50290000000000001</v>
      </c>
      <c r="K253" s="10">
        <v>0.88968066212801811</v>
      </c>
      <c r="L253" s="10">
        <v>1.2143999999999999</v>
      </c>
      <c r="M253" s="10">
        <v>1.8919999999999999</v>
      </c>
      <c r="AU253" s="3"/>
      <c r="AV253" s="3"/>
      <c r="AW253" s="3"/>
      <c r="AX253" s="3"/>
    </row>
    <row r="254" spans="3:50" x14ac:dyDescent="0.2">
      <c r="C254" s="18">
        <f t="shared" si="3"/>
        <v>250</v>
      </c>
      <c r="D254" t="e">
        <f t="array" aca="1" ref="D254" ca="1">smrLinInterp(C254,TimeX,RainX)</f>
        <v>#NAME?</v>
      </c>
      <c r="I254" s="6">
        <v>250</v>
      </c>
      <c r="J254" s="10">
        <v>0.505</v>
      </c>
      <c r="K254" s="10">
        <v>0.89338991338910168</v>
      </c>
      <c r="L254" s="10">
        <v>1.22</v>
      </c>
      <c r="M254" s="10">
        <v>1.9</v>
      </c>
      <c r="AU254" s="3"/>
      <c r="AV254" s="3"/>
      <c r="AW254" s="3"/>
      <c r="AX254" s="3"/>
    </row>
    <row r="255" spans="3:50" x14ac:dyDescent="0.2">
      <c r="C255" s="18">
        <f t="shared" si="3"/>
        <v>251</v>
      </c>
      <c r="D255" t="e">
        <f t="array" aca="1" ref="D255" ca="1">smrLinInterp(C255,TimeX,RainX)</f>
        <v>#NAME?</v>
      </c>
      <c r="I255" s="6">
        <v>251</v>
      </c>
      <c r="J255" s="10">
        <v>0.5071</v>
      </c>
      <c r="K255" s="10">
        <v>0.89709916465018524</v>
      </c>
      <c r="L255" s="10">
        <v>1.2256</v>
      </c>
      <c r="M255" s="10">
        <v>1.9079999999999999</v>
      </c>
      <c r="AU255" s="3"/>
      <c r="AV255" s="3"/>
      <c r="AW255" s="3"/>
      <c r="AX255" s="3"/>
    </row>
    <row r="256" spans="3:50" x14ac:dyDescent="0.2">
      <c r="C256" s="18">
        <f t="shared" si="3"/>
        <v>252</v>
      </c>
      <c r="D256" t="e">
        <f t="array" aca="1" ref="D256" ca="1">smrLinInterp(C256,TimeX,RainX)</f>
        <v>#NAME?</v>
      </c>
      <c r="I256" s="6">
        <v>252</v>
      </c>
      <c r="J256" s="10">
        <v>0.50919999999999999</v>
      </c>
      <c r="K256" s="10">
        <v>0.90080841591126892</v>
      </c>
      <c r="L256" s="10">
        <v>1.2312000000000001</v>
      </c>
      <c r="M256" s="10">
        <v>1.9159999999999999</v>
      </c>
      <c r="AU256" s="3"/>
      <c r="AV256" s="3"/>
      <c r="AW256" s="3"/>
      <c r="AX256" s="3"/>
    </row>
    <row r="257" spans="3:50" x14ac:dyDescent="0.2">
      <c r="C257" s="18">
        <f t="shared" si="3"/>
        <v>253</v>
      </c>
      <c r="D257" t="e">
        <f t="array" aca="1" ref="D257" ca="1">smrLinInterp(C257,TimeX,RainX)</f>
        <v>#NAME?</v>
      </c>
      <c r="I257" s="6">
        <v>253</v>
      </c>
      <c r="J257" s="10">
        <v>0.51129999999999998</v>
      </c>
      <c r="K257" s="10">
        <v>0.90451766717235249</v>
      </c>
      <c r="L257" s="10">
        <v>1.2367999999999999</v>
      </c>
      <c r="M257" s="10">
        <v>1.9239999999999999</v>
      </c>
      <c r="AU257" s="3"/>
      <c r="AV257" s="3"/>
      <c r="AW257" s="3"/>
      <c r="AX257" s="3"/>
    </row>
    <row r="258" spans="3:50" x14ac:dyDescent="0.2">
      <c r="C258" s="18">
        <f t="shared" si="3"/>
        <v>254</v>
      </c>
      <c r="D258" t="e">
        <f t="array" aca="1" ref="D258" ca="1">smrLinInterp(C258,TimeX,RainX)</f>
        <v>#NAME?</v>
      </c>
      <c r="I258" s="6">
        <v>254</v>
      </c>
      <c r="J258" s="10">
        <v>0.51339999999999997</v>
      </c>
      <c r="K258" s="10">
        <v>0.90822691843343606</v>
      </c>
      <c r="L258" s="10">
        <v>1.2423999999999999</v>
      </c>
      <c r="M258" s="10">
        <v>1.9319999999999999</v>
      </c>
      <c r="AU258" s="3"/>
      <c r="AV258" s="3"/>
      <c r="AW258" s="3"/>
      <c r="AX258" s="3"/>
    </row>
    <row r="259" spans="3:50" x14ac:dyDescent="0.2">
      <c r="C259" s="18">
        <f t="shared" si="3"/>
        <v>255</v>
      </c>
      <c r="D259" t="e">
        <f t="array" aca="1" ref="D259" ca="1">smrLinInterp(C259,TimeX,RainX)</f>
        <v>#NAME?</v>
      </c>
      <c r="I259" s="6">
        <v>255</v>
      </c>
      <c r="J259" s="10">
        <v>0.51549999999999996</v>
      </c>
      <c r="K259" s="10">
        <v>0.91193616969451963</v>
      </c>
      <c r="L259" s="10">
        <v>1.248</v>
      </c>
      <c r="M259" s="10">
        <v>1.94</v>
      </c>
      <c r="AU259" s="3"/>
      <c r="AV259" s="3"/>
      <c r="AW259" s="3"/>
      <c r="AX259" s="3"/>
    </row>
    <row r="260" spans="3:50" x14ac:dyDescent="0.2">
      <c r="C260" s="18">
        <f t="shared" si="3"/>
        <v>256</v>
      </c>
      <c r="D260" t="e">
        <f t="array" aca="1" ref="D260" ca="1">smrLinInterp(C260,TimeX,RainX)</f>
        <v>#NAME?</v>
      </c>
      <c r="I260" s="6">
        <v>256</v>
      </c>
      <c r="J260" s="10">
        <v>0.51759999999999995</v>
      </c>
      <c r="K260" s="10">
        <v>0.91564542095560331</v>
      </c>
      <c r="L260" s="10">
        <v>1.2536</v>
      </c>
      <c r="M260" s="10">
        <v>1.948</v>
      </c>
      <c r="AU260" s="3"/>
      <c r="AV260" s="3"/>
      <c r="AW260" s="3"/>
      <c r="AX260" s="3"/>
    </row>
    <row r="261" spans="3:50" x14ac:dyDescent="0.2">
      <c r="C261" s="18">
        <f t="shared" si="3"/>
        <v>257</v>
      </c>
      <c r="D261" t="e">
        <f t="array" aca="1" ref="D261" ca="1">smrLinInterp(C261,TimeX,RainX)</f>
        <v>#NAME?</v>
      </c>
      <c r="I261" s="6">
        <v>257</v>
      </c>
      <c r="J261" s="10">
        <v>0.51970000000000005</v>
      </c>
      <c r="K261" s="10">
        <v>0.91935467221668687</v>
      </c>
      <c r="L261" s="10">
        <v>1.2591999999999999</v>
      </c>
      <c r="M261" s="10">
        <v>1.956</v>
      </c>
      <c r="AU261" s="3"/>
      <c r="AV261" s="3"/>
      <c r="AW261" s="3"/>
      <c r="AX261" s="3"/>
    </row>
    <row r="262" spans="3:50" x14ac:dyDescent="0.2">
      <c r="C262" s="18">
        <f t="shared" ref="C262:C325" si="4">1+C261</f>
        <v>258</v>
      </c>
      <c r="D262" t="e">
        <f t="array" aca="1" ref="D262" ca="1">smrLinInterp(C262,TimeX,RainX)</f>
        <v>#NAME?</v>
      </c>
      <c r="I262" s="6">
        <v>258</v>
      </c>
      <c r="J262" s="10">
        <v>0.52180000000000004</v>
      </c>
      <c r="K262" s="10">
        <v>0.92306392347777044</v>
      </c>
      <c r="L262" s="10">
        <v>1.2647999999999999</v>
      </c>
      <c r="M262" s="10">
        <v>1.964</v>
      </c>
      <c r="AU262" s="3"/>
      <c r="AV262" s="3"/>
      <c r="AW262" s="3"/>
      <c r="AX262" s="3"/>
    </row>
    <row r="263" spans="3:50" x14ac:dyDescent="0.2">
      <c r="C263" s="18">
        <f t="shared" si="4"/>
        <v>259</v>
      </c>
      <c r="D263" t="e">
        <f t="array" aca="1" ref="D263" ca="1">smrLinInterp(C263,TimeX,RainX)</f>
        <v>#NAME?</v>
      </c>
      <c r="I263" s="6">
        <v>259</v>
      </c>
      <c r="J263" s="10">
        <v>0.52390000000000003</v>
      </c>
      <c r="K263" s="10">
        <v>0.92677317473885412</v>
      </c>
      <c r="L263" s="10">
        <v>1.2704</v>
      </c>
      <c r="M263" s="10">
        <v>1.972</v>
      </c>
      <c r="AU263" s="3"/>
      <c r="AV263" s="3"/>
      <c r="AW263" s="3"/>
      <c r="AX263" s="3"/>
    </row>
    <row r="264" spans="3:50" x14ac:dyDescent="0.2">
      <c r="C264" s="18">
        <f t="shared" si="4"/>
        <v>260</v>
      </c>
      <c r="D264" t="e">
        <f t="array" aca="1" ref="D264" ca="1">smrLinInterp(C264,TimeX,RainX)</f>
        <v>#NAME?</v>
      </c>
      <c r="I264" s="6">
        <v>260</v>
      </c>
      <c r="J264" s="10">
        <v>0.52600000000000002</v>
      </c>
      <c r="K264" s="10">
        <v>0.93048242599993769</v>
      </c>
      <c r="L264" s="10">
        <v>1.276</v>
      </c>
      <c r="M264" s="10">
        <v>1.98</v>
      </c>
      <c r="AU264" s="3"/>
      <c r="AV264" s="3"/>
      <c r="AW264" s="3"/>
      <c r="AX264" s="3"/>
    </row>
    <row r="265" spans="3:50" x14ac:dyDescent="0.2">
      <c r="C265" s="18">
        <f t="shared" si="4"/>
        <v>261</v>
      </c>
      <c r="D265" t="e">
        <f t="array" aca="1" ref="D265" ca="1">smrLinInterp(C265,TimeX,RainX)</f>
        <v>#NAME?</v>
      </c>
      <c r="I265" s="6">
        <v>261</v>
      </c>
      <c r="J265" s="10">
        <v>0.52810000000000001</v>
      </c>
      <c r="K265" s="10">
        <v>0.93419167726102126</v>
      </c>
      <c r="L265" s="10">
        <v>1.2816000000000001</v>
      </c>
      <c r="M265" s="10">
        <v>1.988</v>
      </c>
      <c r="AU265" s="3"/>
      <c r="AV265" s="3"/>
      <c r="AW265" s="3"/>
      <c r="AX265" s="3"/>
    </row>
    <row r="266" spans="3:50" x14ac:dyDescent="0.2">
      <c r="C266" s="18">
        <f t="shared" si="4"/>
        <v>262</v>
      </c>
      <c r="D266" t="e">
        <f t="array" aca="1" ref="D266" ca="1">smrLinInterp(C266,TimeX,RainX)</f>
        <v>#NAME?</v>
      </c>
      <c r="I266" s="6">
        <v>262</v>
      </c>
      <c r="J266" s="10">
        <v>0.5302</v>
      </c>
      <c r="K266" s="10">
        <v>0.93790092852210483</v>
      </c>
      <c r="L266" s="10">
        <v>1.2871999999999999</v>
      </c>
      <c r="M266" s="10">
        <v>1.996</v>
      </c>
      <c r="AU266" s="3"/>
      <c r="AV266" s="3"/>
      <c r="AW266" s="3"/>
      <c r="AX266" s="3"/>
    </row>
    <row r="267" spans="3:50" x14ac:dyDescent="0.2">
      <c r="C267" s="18">
        <f t="shared" si="4"/>
        <v>263</v>
      </c>
      <c r="D267" t="e">
        <f t="array" aca="1" ref="D267" ca="1">smrLinInterp(C267,TimeX,RainX)</f>
        <v>#NAME?</v>
      </c>
      <c r="I267" s="6">
        <v>263</v>
      </c>
      <c r="J267" s="10">
        <v>0.5323</v>
      </c>
      <c r="K267" s="10">
        <v>0.94161017978318851</v>
      </c>
      <c r="L267" s="10">
        <v>1.2927999999999999</v>
      </c>
      <c r="M267" s="10">
        <v>2.004</v>
      </c>
      <c r="AU267" s="3"/>
      <c r="AV267" s="3"/>
      <c r="AW267" s="3"/>
      <c r="AX267" s="3"/>
    </row>
    <row r="268" spans="3:50" x14ac:dyDescent="0.2">
      <c r="C268" s="18">
        <f t="shared" si="4"/>
        <v>264</v>
      </c>
      <c r="D268" t="e">
        <f t="array" aca="1" ref="D268" ca="1">smrLinInterp(C268,TimeX,RainX)</f>
        <v>#NAME?</v>
      </c>
      <c r="I268" s="6">
        <v>264</v>
      </c>
      <c r="J268" s="10">
        <v>0.53439999999999999</v>
      </c>
      <c r="K268" s="10">
        <v>0.94531943104427207</v>
      </c>
      <c r="L268" s="10">
        <v>1.2984</v>
      </c>
      <c r="M268" s="10">
        <v>2.012</v>
      </c>
      <c r="AU268" s="3"/>
      <c r="AV268" s="3"/>
      <c r="AW268" s="3"/>
      <c r="AX268" s="3"/>
    </row>
    <row r="269" spans="3:50" x14ac:dyDescent="0.2">
      <c r="C269" s="18">
        <f t="shared" si="4"/>
        <v>265</v>
      </c>
      <c r="D269" t="e">
        <f t="array" aca="1" ref="D269" ca="1">smrLinInterp(C269,TimeX,RainX)</f>
        <v>#NAME?</v>
      </c>
      <c r="I269" s="6">
        <v>265</v>
      </c>
      <c r="J269" s="10">
        <v>0.53649999999999998</v>
      </c>
      <c r="K269" s="10">
        <v>0.94902868230535564</v>
      </c>
      <c r="L269" s="10">
        <v>1.304</v>
      </c>
      <c r="M269" s="10">
        <v>2.02</v>
      </c>
      <c r="AU269" s="3"/>
      <c r="AV269" s="3"/>
      <c r="AW269" s="3"/>
      <c r="AX269" s="3"/>
    </row>
    <row r="270" spans="3:50" x14ac:dyDescent="0.2">
      <c r="C270" s="18">
        <f t="shared" si="4"/>
        <v>266</v>
      </c>
      <c r="D270" t="e">
        <f t="array" aca="1" ref="D270" ca="1">smrLinInterp(C270,TimeX,RainX)</f>
        <v>#NAME?</v>
      </c>
      <c r="I270" s="6">
        <v>266</v>
      </c>
      <c r="J270" s="10">
        <v>0.53859999999999997</v>
      </c>
      <c r="K270" s="10">
        <v>0.95273793356643921</v>
      </c>
      <c r="L270" s="10">
        <v>1.3095999999999999</v>
      </c>
      <c r="M270" s="10">
        <v>2.028</v>
      </c>
      <c r="AU270" s="3"/>
      <c r="AV270" s="3"/>
      <c r="AW270" s="3"/>
      <c r="AX270" s="3"/>
    </row>
    <row r="271" spans="3:50" x14ac:dyDescent="0.2">
      <c r="C271" s="18">
        <f t="shared" si="4"/>
        <v>267</v>
      </c>
      <c r="D271" t="e">
        <f t="array" aca="1" ref="D271" ca="1">smrLinInterp(C271,TimeX,RainX)</f>
        <v>#NAME?</v>
      </c>
      <c r="I271" s="6">
        <v>267</v>
      </c>
      <c r="J271" s="10">
        <v>0.54069999999999996</v>
      </c>
      <c r="K271" s="10">
        <v>0.95644718482752289</v>
      </c>
      <c r="L271" s="10">
        <v>1.3151999999999999</v>
      </c>
      <c r="M271" s="10">
        <v>2.036</v>
      </c>
      <c r="AU271" s="3"/>
      <c r="AV271" s="3"/>
      <c r="AW271" s="3"/>
      <c r="AX271" s="3"/>
    </row>
    <row r="272" spans="3:50" x14ac:dyDescent="0.2">
      <c r="C272" s="18">
        <f t="shared" si="4"/>
        <v>268</v>
      </c>
      <c r="D272" t="e">
        <f t="array" aca="1" ref="D272" ca="1">smrLinInterp(C272,TimeX,RainX)</f>
        <v>#NAME?</v>
      </c>
      <c r="I272" s="6">
        <v>268</v>
      </c>
      <c r="J272" s="10">
        <v>0.54279999999999995</v>
      </c>
      <c r="K272" s="10">
        <v>0.96015643608860646</v>
      </c>
      <c r="L272" s="10">
        <v>1.3208</v>
      </c>
      <c r="M272" s="10">
        <v>2.044</v>
      </c>
      <c r="AU272" s="3"/>
      <c r="AV272" s="3"/>
      <c r="AW272" s="3"/>
      <c r="AX272" s="3"/>
    </row>
    <row r="273" spans="3:50" x14ac:dyDescent="0.2">
      <c r="C273" s="18">
        <f t="shared" si="4"/>
        <v>269</v>
      </c>
      <c r="D273" t="e">
        <f t="array" aca="1" ref="D273" ca="1">smrLinInterp(C273,TimeX,RainX)</f>
        <v>#NAME?</v>
      </c>
      <c r="I273" s="6">
        <v>269</v>
      </c>
      <c r="J273" s="10">
        <v>0.54490000000000005</v>
      </c>
      <c r="K273" s="10">
        <v>0.96386568734969003</v>
      </c>
      <c r="L273" s="10">
        <v>1.3264</v>
      </c>
      <c r="M273" s="10">
        <v>2.052</v>
      </c>
      <c r="AU273" s="3"/>
      <c r="AV273" s="3"/>
      <c r="AW273" s="3"/>
      <c r="AX273" s="3"/>
    </row>
    <row r="274" spans="3:50" x14ac:dyDescent="0.2">
      <c r="C274" s="18">
        <f t="shared" si="4"/>
        <v>270</v>
      </c>
      <c r="D274" t="e">
        <f t="array" aca="1" ref="D274" ca="1">smrLinInterp(C274,TimeX,RainX)</f>
        <v>#NAME?</v>
      </c>
      <c r="I274" s="6">
        <v>270</v>
      </c>
      <c r="J274" s="10">
        <v>0.54700000000000004</v>
      </c>
      <c r="K274" s="10">
        <v>0.9675749386107737</v>
      </c>
      <c r="L274" s="10">
        <v>1.3320000000000001</v>
      </c>
      <c r="M274" s="10">
        <v>2.06</v>
      </c>
      <c r="AU274" s="3"/>
      <c r="AV274" s="3"/>
      <c r="AW274" s="3"/>
      <c r="AX274" s="3"/>
    </row>
    <row r="275" spans="3:50" x14ac:dyDescent="0.2">
      <c r="C275" s="18">
        <f t="shared" si="4"/>
        <v>271</v>
      </c>
      <c r="D275" t="e">
        <f t="array" aca="1" ref="D275" ca="1">smrLinInterp(C275,TimeX,RainX)</f>
        <v>#NAME?</v>
      </c>
      <c r="I275" s="6">
        <v>271</v>
      </c>
      <c r="J275" s="10">
        <v>0.54910000000000003</v>
      </c>
      <c r="K275" s="10">
        <v>0.97128418987185727</v>
      </c>
      <c r="L275" s="10">
        <v>1.3375999999999999</v>
      </c>
      <c r="M275" s="10">
        <v>2.0680000000000001</v>
      </c>
      <c r="AU275" s="3"/>
      <c r="AV275" s="3"/>
      <c r="AW275" s="3"/>
      <c r="AX275" s="3"/>
    </row>
    <row r="276" spans="3:50" x14ac:dyDescent="0.2">
      <c r="C276" s="18">
        <f t="shared" si="4"/>
        <v>272</v>
      </c>
      <c r="D276" t="e">
        <f t="array" aca="1" ref="D276" ca="1">smrLinInterp(C276,TimeX,RainX)</f>
        <v>#NAME?</v>
      </c>
      <c r="I276" s="6">
        <v>272</v>
      </c>
      <c r="J276" s="10">
        <v>0.55120000000000002</v>
      </c>
      <c r="K276" s="10">
        <v>0.97499344113294084</v>
      </c>
      <c r="L276" s="10">
        <v>1.3431999999999999</v>
      </c>
      <c r="M276" s="10">
        <v>2.0760000000000001</v>
      </c>
      <c r="AU276" s="3"/>
      <c r="AV276" s="3"/>
      <c r="AW276" s="3"/>
      <c r="AX276" s="3"/>
    </row>
    <row r="277" spans="3:50" x14ac:dyDescent="0.2">
      <c r="C277" s="18">
        <f t="shared" si="4"/>
        <v>273</v>
      </c>
      <c r="D277" t="e">
        <f t="array" aca="1" ref="D277" ca="1">smrLinInterp(C277,TimeX,RainX)</f>
        <v>#NAME?</v>
      </c>
      <c r="I277" s="6">
        <v>273</v>
      </c>
      <c r="J277" s="10">
        <v>0.55330000000000001</v>
      </c>
      <c r="K277" s="10">
        <v>0.97870269239402441</v>
      </c>
      <c r="L277" s="10">
        <v>1.3488</v>
      </c>
      <c r="M277" s="10">
        <v>2.0840000000000001</v>
      </c>
      <c r="O277" s="3"/>
      <c r="P277" s="3"/>
      <c r="Q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3:50" x14ac:dyDescent="0.2">
      <c r="C278" s="18">
        <f t="shared" si="4"/>
        <v>274</v>
      </c>
      <c r="D278" t="e">
        <f t="array" aca="1" ref="D278" ca="1">smrLinInterp(C278,TimeX,RainX)</f>
        <v>#NAME?</v>
      </c>
      <c r="I278" s="6">
        <v>274</v>
      </c>
      <c r="J278" s="10">
        <v>0.5554</v>
      </c>
      <c r="K278" s="10">
        <v>0.98241194365510809</v>
      </c>
      <c r="L278" s="10">
        <v>1.3544</v>
      </c>
      <c r="M278" s="10">
        <v>2.0920000000000001</v>
      </c>
      <c r="O278" s="3"/>
      <c r="P278" s="3"/>
      <c r="Q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3:50" x14ac:dyDescent="0.2">
      <c r="C279" s="18">
        <f t="shared" si="4"/>
        <v>275</v>
      </c>
      <c r="D279" t="e">
        <f t="array" aca="1" ref="D279" ca="1">smrLinInterp(C279,TimeX,RainX)</f>
        <v>#NAME?</v>
      </c>
      <c r="I279" s="6">
        <v>275</v>
      </c>
      <c r="J279" s="10">
        <v>0.5575</v>
      </c>
      <c r="K279" s="10">
        <v>0.98612119491619166</v>
      </c>
      <c r="L279" s="10">
        <v>1.3599999999999999</v>
      </c>
      <c r="M279" s="10">
        <v>2.0999999999999996</v>
      </c>
      <c r="O279" s="3"/>
      <c r="P279" s="3"/>
      <c r="Q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3:50" x14ac:dyDescent="0.2">
      <c r="C280" s="18">
        <f t="shared" si="4"/>
        <v>276</v>
      </c>
      <c r="D280" t="e">
        <f t="array" aca="1" ref="D280" ca="1">smrLinInterp(C280,TimeX,RainX)</f>
        <v>#NAME?</v>
      </c>
      <c r="I280" s="6">
        <v>276</v>
      </c>
      <c r="J280" s="10">
        <v>0.55959999999999999</v>
      </c>
      <c r="K280" s="10">
        <v>0.98983044617727522</v>
      </c>
      <c r="L280" s="10">
        <v>1.3655999999999999</v>
      </c>
      <c r="M280" s="10">
        <v>2.1079999999999997</v>
      </c>
      <c r="O280" s="3"/>
      <c r="P280" s="3"/>
      <c r="Q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3:50" x14ac:dyDescent="0.2">
      <c r="C281" s="18">
        <f t="shared" si="4"/>
        <v>277</v>
      </c>
      <c r="D281" t="e">
        <f t="array" aca="1" ref="D281" ca="1">smrLinInterp(C281,TimeX,RainX)</f>
        <v>#NAME?</v>
      </c>
      <c r="I281" s="6">
        <v>277</v>
      </c>
      <c r="J281" s="10">
        <v>0.56169999999999998</v>
      </c>
      <c r="K281" s="10">
        <v>0.9935396974383589</v>
      </c>
      <c r="L281" s="10">
        <v>1.3712</v>
      </c>
      <c r="M281" s="10">
        <v>2.1159999999999997</v>
      </c>
      <c r="O281" s="3"/>
      <c r="P281" s="3"/>
      <c r="Q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3:50" x14ac:dyDescent="0.2">
      <c r="C282" s="18">
        <f t="shared" si="4"/>
        <v>278</v>
      </c>
      <c r="D282" t="e">
        <f t="array" aca="1" ref="D282" ca="1">smrLinInterp(C282,TimeX,RainX)</f>
        <v>#NAME?</v>
      </c>
      <c r="I282" s="6">
        <v>278</v>
      </c>
      <c r="J282" s="10">
        <v>0.56379999999999997</v>
      </c>
      <c r="K282" s="10">
        <v>0.99724894869944247</v>
      </c>
      <c r="L282" s="10">
        <v>1.3768</v>
      </c>
      <c r="M282" s="10">
        <v>2.1239999999999997</v>
      </c>
      <c r="O282" s="3"/>
      <c r="P282" s="3"/>
      <c r="Q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3:50" x14ac:dyDescent="0.2">
      <c r="C283" s="18">
        <f t="shared" si="4"/>
        <v>279</v>
      </c>
      <c r="D283" t="e">
        <f t="array" aca="1" ref="D283" ca="1">smrLinInterp(C283,TimeX,RainX)</f>
        <v>#NAME?</v>
      </c>
      <c r="I283" s="6">
        <v>279</v>
      </c>
      <c r="J283" s="10">
        <v>0.56589999999999996</v>
      </c>
      <c r="K283" s="10">
        <v>1.0009581999605262</v>
      </c>
      <c r="L283" s="10">
        <v>1.3824000000000001</v>
      </c>
      <c r="M283" s="10">
        <v>2.1319999999999997</v>
      </c>
      <c r="O283" s="3"/>
      <c r="P283" s="3"/>
      <c r="Q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3:50" x14ac:dyDescent="0.2">
      <c r="C284" s="18">
        <f t="shared" si="4"/>
        <v>280</v>
      </c>
      <c r="D284" t="e">
        <f t="array" aca="1" ref="D284" ca="1">smrLinInterp(C284,TimeX,RainX)</f>
        <v>#NAME?</v>
      </c>
      <c r="I284" s="6">
        <v>280</v>
      </c>
      <c r="J284" s="10">
        <v>0.56799999999999995</v>
      </c>
      <c r="K284" s="10">
        <v>1.0046674512216096</v>
      </c>
      <c r="L284" s="10">
        <v>1.3879999999999999</v>
      </c>
      <c r="M284" s="10">
        <v>2.1399999999999997</v>
      </c>
      <c r="O284" s="3"/>
      <c r="P284" s="3"/>
      <c r="Q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3:50" x14ac:dyDescent="0.2">
      <c r="C285" s="18">
        <f t="shared" si="4"/>
        <v>281</v>
      </c>
      <c r="D285" t="e">
        <f t="array" aca="1" ref="D285" ca="1">smrLinInterp(C285,TimeX,RainX)</f>
        <v>#NAME?</v>
      </c>
      <c r="I285" s="6">
        <v>281</v>
      </c>
      <c r="J285" s="10">
        <v>0.57009999999999994</v>
      </c>
      <c r="K285" s="10">
        <v>1.0083767024826933</v>
      </c>
      <c r="L285" s="10">
        <v>1.3935999999999999</v>
      </c>
      <c r="M285" s="10">
        <v>2.1479999999999997</v>
      </c>
      <c r="O285" s="3"/>
      <c r="P285" s="3"/>
      <c r="Q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3:50" x14ac:dyDescent="0.2">
      <c r="C286" s="18">
        <f t="shared" si="4"/>
        <v>282</v>
      </c>
      <c r="D286" t="e">
        <f t="array" aca="1" ref="D286" ca="1">smrLinInterp(C286,TimeX,RainX)</f>
        <v>#NAME?</v>
      </c>
      <c r="I286" s="6">
        <v>282</v>
      </c>
      <c r="J286" s="10">
        <v>0.57220000000000004</v>
      </c>
      <c r="K286" s="10">
        <v>1.0120859537437767</v>
      </c>
      <c r="L286" s="10">
        <v>1.3992</v>
      </c>
      <c r="M286" s="10">
        <v>2.1559999999999997</v>
      </c>
      <c r="O286" s="3"/>
      <c r="P286" s="3"/>
      <c r="Q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3:50" x14ac:dyDescent="0.2">
      <c r="C287" s="18">
        <f t="shared" si="4"/>
        <v>283</v>
      </c>
      <c r="D287" t="e">
        <f t="array" aca="1" ref="D287" ca="1">smrLinInterp(C287,TimeX,RainX)</f>
        <v>#NAME?</v>
      </c>
      <c r="I287" s="6">
        <v>283</v>
      </c>
      <c r="J287" s="10">
        <v>0.57430000000000003</v>
      </c>
      <c r="K287" s="10">
        <v>1.0157952050048604</v>
      </c>
      <c r="L287" s="10">
        <v>1.4048</v>
      </c>
      <c r="M287" s="10">
        <v>2.1639999999999997</v>
      </c>
      <c r="O287" s="3"/>
      <c r="P287" s="3"/>
      <c r="Q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3:50" x14ac:dyDescent="0.2">
      <c r="C288" s="18">
        <f t="shared" si="4"/>
        <v>284</v>
      </c>
      <c r="D288" t="e">
        <f t="array" aca="1" ref="D288" ca="1">smrLinInterp(C288,TimeX,RainX)</f>
        <v>#NAME?</v>
      </c>
      <c r="I288" s="6">
        <v>284</v>
      </c>
      <c r="J288" s="10">
        <v>0.57640000000000002</v>
      </c>
      <c r="K288" s="10">
        <v>1.0195044562659441</v>
      </c>
      <c r="L288" s="10">
        <v>1.4104000000000001</v>
      </c>
      <c r="M288" s="10">
        <v>2.1719999999999997</v>
      </c>
      <c r="O288" s="3"/>
      <c r="P288" s="3"/>
      <c r="Q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3:50" x14ac:dyDescent="0.2">
      <c r="C289" s="18">
        <f t="shared" si="4"/>
        <v>285</v>
      </c>
      <c r="D289" t="e">
        <f t="array" aca="1" ref="D289" ca="1">smrLinInterp(C289,TimeX,RainX)</f>
        <v>#NAME?</v>
      </c>
      <c r="I289" s="6">
        <v>285</v>
      </c>
      <c r="J289" s="10">
        <v>0.57850000000000001</v>
      </c>
      <c r="K289" s="10">
        <v>1.0232137075270276</v>
      </c>
      <c r="L289" s="10">
        <v>1.4159999999999999</v>
      </c>
      <c r="M289" s="10">
        <v>2.1799999999999997</v>
      </c>
      <c r="O289" s="3"/>
      <c r="P289" s="3"/>
      <c r="Q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3:50" x14ac:dyDescent="0.2">
      <c r="C290" s="18">
        <f t="shared" si="4"/>
        <v>286</v>
      </c>
      <c r="D290" t="e">
        <f t="array" aca="1" ref="D290" ca="1">smrLinInterp(C290,TimeX,RainX)</f>
        <v>#NAME?</v>
      </c>
      <c r="I290" s="6">
        <v>286</v>
      </c>
      <c r="J290" s="10">
        <v>0.5806</v>
      </c>
      <c r="K290" s="10">
        <v>1.0269229587881112</v>
      </c>
      <c r="L290" s="10">
        <v>1.4216</v>
      </c>
      <c r="M290" s="10">
        <v>2.1879999999999997</v>
      </c>
      <c r="O290" s="3"/>
      <c r="P290" s="3"/>
      <c r="Q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3:50" x14ac:dyDescent="0.2">
      <c r="C291" s="18">
        <f t="shared" si="4"/>
        <v>287</v>
      </c>
      <c r="D291" t="e">
        <f t="array" aca="1" ref="D291" ca="1">smrLinInterp(C291,TimeX,RainX)</f>
        <v>#NAME?</v>
      </c>
      <c r="I291" s="6">
        <v>287</v>
      </c>
      <c r="J291" s="10">
        <v>0.5827</v>
      </c>
      <c r="K291" s="10">
        <v>1.0306322100491949</v>
      </c>
      <c r="L291" s="10">
        <v>1.4272</v>
      </c>
      <c r="M291" s="10">
        <v>2.1959999999999997</v>
      </c>
      <c r="O291" s="3"/>
      <c r="P291" s="3"/>
      <c r="Q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3:50" x14ac:dyDescent="0.2">
      <c r="C292" s="18">
        <f t="shared" si="4"/>
        <v>288</v>
      </c>
      <c r="D292" t="e">
        <f t="array" aca="1" ref="D292" ca="1">smrLinInterp(C292,TimeX,RainX)</f>
        <v>#NAME?</v>
      </c>
      <c r="I292" s="6">
        <v>288</v>
      </c>
      <c r="J292" s="10">
        <v>0.58479999999999999</v>
      </c>
      <c r="K292" s="10">
        <v>1.0343414613102784</v>
      </c>
      <c r="L292" s="10">
        <v>1.4328000000000001</v>
      </c>
      <c r="M292" s="10">
        <v>2.2039999999999997</v>
      </c>
      <c r="O292" s="3"/>
      <c r="P292" s="3"/>
      <c r="Q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3:50" x14ac:dyDescent="0.2">
      <c r="C293" s="18">
        <f t="shared" si="4"/>
        <v>289</v>
      </c>
      <c r="D293" t="e">
        <f t="array" aca="1" ref="D293" ca="1">smrLinInterp(C293,TimeX,RainX)</f>
        <v>#NAME?</v>
      </c>
      <c r="I293" s="6">
        <v>289</v>
      </c>
      <c r="J293" s="10">
        <v>0.58689999999999998</v>
      </c>
      <c r="K293" s="10">
        <v>1.0380507125713621</v>
      </c>
      <c r="L293" s="10">
        <v>1.4383999999999999</v>
      </c>
      <c r="M293" s="10">
        <v>2.2119999999999997</v>
      </c>
      <c r="O293" s="3"/>
      <c r="P293" s="3"/>
      <c r="Q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3:50" x14ac:dyDescent="0.2">
      <c r="C294" s="18">
        <f t="shared" si="4"/>
        <v>290</v>
      </c>
      <c r="D294" t="e">
        <f t="array" aca="1" ref="D294" ca="1">smrLinInterp(C294,TimeX,RainX)</f>
        <v>#NAME?</v>
      </c>
      <c r="I294" s="6">
        <v>290</v>
      </c>
      <c r="J294" s="10">
        <v>0.58899999999999997</v>
      </c>
      <c r="K294" s="10">
        <v>1.0417599638324457</v>
      </c>
      <c r="L294" s="10">
        <v>1.444</v>
      </c>
      <c r="M294" s="10">
        <v>2.2199999999999998</v>
      </c>
      <c r="O294" s="3"/>
      <c r="P294" s="3"/>
      <c r="Q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3:50" x14ac:dyDescent="0.2">
      <c r="C295" s="18">
        <f t="shared" si="4"/>
        <v>291</v>
      </c>
      <c r="D295" t="e">
        <f t="array" aca="1" ref="D295" ca="1">smrLinInterp(C295,TimeX,RainX)</f>
        <v>#NAME?</v>
      </c>
      <c r="I295" s="6">
        <v>291</v>
      </c>
      <c r="J295" s="10">
        <v>0.59109999999999996</v>
      </c>
      <c r="K295" s="10">
        <v>1.0454692150935292</v>
      </c>
      <c r="L295" s="10">
        <v>1.4496</v>
      </c>
      <c r="M295" s="10">
        <v>2.2279999999999998</v>
      </c>
      <c r="O295" s="3"/>
      <c r="P295" s="3"/>
      <c r="Q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3:50" x14ac:dyDescent="0.2">
      <c r="C296" s="18">
        <f t="shared" si="4"/>
        <v>292</v>
      </c>
      <c r="D296" t="e">
        <f t="array" aca="1" ref="D296" ca="1">smrLinInterp(C296,TimeX,RainX)</f>
        <v>#NAME?</v>
      </c>
      <c r="I296" s="6">
        <v>292</v>
      </c>
      <c r="J296" s="10">
        <v>0.59319999999999995</v>
      </c>
      <c r="K296" s="10">
        <v>1.0491784663546129</v>
      </c>
      <c r="L296" s="10">
        <v>1.4552</v>
      </c>
      <c r="M296" s="10">
        <v>2.2359999999999998</v>
      </c>
      <c r="O296" s="3"/>
      <c r="P296" s="3"/>
      <c r="Q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3:50" x14ac:dyDescent="0.2">
      <c r="C297" s="18">
        <f t="shared" si="4"/>
        <v>293</v>
      </c>
      <c r="D297" t="e">
        <f t="array" aca="1" ref="D297" ca="1">smrLinInterp(C297,TimeX,RainX)</f>
        <v>#NAME?</v>
      </c>
      <c r="I297" s="6">
        <v>293</v>
      </c>
      <c r="J297" s="10">
        <v>0.59529999999999994</v>
      </c>
      <c r="K297" s="10">
        <v>1.0528877176156966</v>
      </c>
      <c r="L297" s="10">
        <v>1.4608000000000001</v>
      </c>
      <c r="M297" s="10">
        <v>2.2439999999999998</v>
      </c>
      <c r="O297" s="3"/>
      <c r="P297" s="3"/>
      <c r="Q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3:50" x14ac:dyDescent="0.2">
      <c r="C298" s="18">
        <f t="shared" si="4"/>
        <v>294</v>
      </c>
      <c r="D298" t="e">
        <f t="array" aca="1" ref="D298" ca="1">smrLinInterp(C298,TimeX,RainX)</f>
        <v>#NAME?</v>
      </c>
      <c r="I298" s="6">
        <v>294</v>
      </c>
      <c r="J298" s="10">
        <v>0.59740000000000004</v>
      </c>
      <c r="K298" s="10">
        <v>1.05659696887678</v>
      </c>
      <c r="L298" s="10">
        <v>1.4663999999999999</v>
      </c>
      <c r="M298" s="10">
        <v>2.2519999999999998</v>
      </c>
      <c r="O298" s="3"/>
      <c r="P298" s="3"/>
      <c r="Q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3:50" x14ac:dyDescent="0.2">
      <c r="C299" s="18">
        <f t="shared" si="4"/>
        <v>295</v>
      </c>
      <c r="D299" t="e">
        <f t="array" aca="1" ref="D299" ca="1">smrLinInterp(C299,TimeX,RainX)</f>
        <v>#NAME?</v>
      </c>
      <c r="I299" s="6">
        <v>295</v>
      </c>
      <c r="J299" s="10">
        <v>0.59950000000000003</v>
      </c>
      <c r="K299" s="10">
        <v>1.0603062201378637</v>
      </c>
      <c r="L299" s="10">
        <v>1.472</v>
      </c>
      <c r="M299" s="10">
        <v>2.2599999999999998</v>
      </c>
      <c r="O299" s="3"/>
      <c r="P299" s="3"/>
      <c r="Q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3:50" x14ac:dyDescent="0.2">
      <c r="C300" s="18">
        <f t="shared" si="4"/>
        <v>296</v>
      </c>
      <c r="D300" t="e">
        <f t="array" aca="1" ref="D300" ca="1">smrLinInterp(C300,TimeX,RainX)</f>
        <v>#NAME?</v>
      </c>
      <c r="I300" s="6">
        <v>296</v>
      </c>
      <c r="J300" s="10">
        <v>0.60160000000000002</v>
      </c>
      <c r="K300" s="10">
        <v>1.0640154713989471</v>
      </c>
      <c r="L300" s="10">
        <v>1.4776</v>
      </c>
      <c r="M300" s="10">
        <v>2.2679999999999998</v>
      </c>
      <c r="O300" s="3"/>
      <c r="P300" s="3"/>
      <c r="Q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3:50" x14ac:dyDescent="0.2">
      <c r="C301" s="18">
        <f t="shared" si="4"/>
        <v>297</v>
      </c>
      <c r="D301" t="e">
        <f t="array" aca="1" ref="D301" ca="1">smrLinInterp(C301,TimeX,RainX)</f>
        <v>#NAME?</v>
      </c>
      <c r="I301" s="6">
        <v>297</v>
      </c>
      <c r="J301" s="10">
        <v>0.60370000000000001</v>
      </c>
      <c r="K301" s="10">
        <v>1.0677247226600308</v>
      </c>
      <c r="L301" s="10">
        <v>1.4832000000000001</v>
      </c>
      <c r="M301" s="10">
        <v>2.2759999999999998</v>
      </c>
      <c r="O301" s="3"/>
      <c r="P301" s="3"/>
      <c r="Q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3:50" x14ac:dyDescent="0.2">
      <c r="C302" s="18">
        <f t="shared" si="4"/>
        <v>298</v>
      </c>
      <c r="D302" t="e">
        <f t="array" aca="1" ref="D302" ca="1">smrLinInterp(C302,TimeX,RainX)</f>
        <v>#NAME?</v>
      </c>
      <c r="I302" s="6">
        <v>298</v>
      </c>
      <c r="J302" s="10">
        <v>0.60580000000000001</v>
      </c>
      <c r="K302" s="10">
        <v>1.0714339739211145</v>
      </c>
      <c r="L302" s="10">
        <v>1.4887999999999999</v>
      </c>
      <c r="M302" s="10">
        <v>2.2839999999999998</v>
      </c>
      <c r="O302" s="3"/>
      <c r="P302" s="3"/>
      <c r="Q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3:50" x14ac:dyDescent="0.2">
      <c r="C303" s="18">
        <f t="shared" si="4"/>
        <v>299</v>
      </c>
      <c r="D303" t="e">
        <f t="array" aca="1" ref="D303" ca="1">smrLinInterp(C303,TimeX,RainX)</f>
        <v>#NAME?</v>
      </c>
      <c r="I303" s="6">
        <v>299</v>
      </c>
      <c r="J303" s="10">
        <v>0.6079</v>
      </c>
      <c r="K303" s="10">
        <v>1.075143225182198</v>
      </c>
      <c r="L303" s="10">
        <v>1.4944</v>
      </c>
      <c r="M303" s="10">
        <v>2.2919999999999998</v>
      </c>
      <c r="O303" s="3"/>
      <c r="P303" s="3"/>
      <c r="Q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3:50" x14ac:dyDescent="0.2">
      <c r="C304" s="18">
        <f t="shared" si="4"/>
        <v>300</v>
      </c>
      <c r="D304" t="e">
        <f t="array" aca="1" ref="D304" ca="1">smrLinInterp(C304,TimeX,RainX)</f>
        <v>#NAME?</v>
      </c>
      <c r="I304" s="6">
        <v>300</v>
      </c>
      <c r="J304" s="10">
        <v>0.61</v>
      </c>
      <c r="K304" s="10">
        <v>1.0788524764432816</v>
      </c>
      <c r="L304" s="10">
        <v>1.5</v>
      </c>
      <c r="M304" s="10">
        <v>2.2999999999999998</v>
      </c>
      <c r="O304" s="3"/>
      <c r="P304" s="3"/>
      <c r="Q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3:50" x14ac:dyDescent="0.2">
      <c r="C305" s="18">
        <f t="shared" si="4"/>
        <v>301</v>
      </c>
      <c r="D305" t="e">
        <f t="array" aca="1" ref="D305" ca="1">smrLinInterp(C305,TimeX,RainX)</f>
        <v>#NAME?</v>
      </c>
      <c r="I305" s="6">
        <v>301</v>
      </c>
      <c r="J305" s="10">
        <v>0.61229999999999996</v>
      </c>
      <c r="K305" s="10">
        <v>1.0826902744716107</v>
      </c>
      <c r="L305" s="10">
        <v>1.5056</v>
      </c>
      <c r="M305" s="10">
        <v>2.3081999999999998</v>
      </c>
      <c r="O305" s="3"/>
      <c r="P305" s="3"/>
      <c r="Q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3:50" x14ac:dyDescent="0.2">
      <c r="C306" s="18">
        <f t="shared" si="4"/>
        <v>302</v>
      </c>
      <c r="D306" t="e">
        <f t="array" aca="1" ref="D306" ca="1">smrLinInterp(C306,TimeX,RainX)</f>
        <v>#NAME?</v>
      </c>
      <c r="I306" s="6">
        <v>302</v>
      </c>
      <c r="J306" s="10">
        <v>0.61460000000000004</v>
      </c>
      <c r="K306" s="10">
        <v>1.0865280724999395</v>
      </c>
      <c r="L306" s="10">
        <v>1.5112000000000001</v>
      </c>
      <c r="M306" s="10">
        <v>2.3163999999999998</v>
      </c>
      <c r="O306" s="3"/>
      <c r="P306" s="3"/>
      <c r="Q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3:50" x14ac:dyDescent="0.2">
      <c r="C307" s="18">
        <f t="shared" si="4"/>
        <v>303</v>
      </c>
      <c r="D307" t="e">
        <f t="array" aca="1" ref="D307" ca="1">smrLinInterp(C307,TimeX,RainX)</f>
        <v>#NAME?</v>
      </c>
      <c r="I307" s="6">
        <v>303</v>
      </c>
      <c r="J307" s="10">
        <v>0.6169</v>
      </c>
      <c r="K307" s="10">
        <v>1.0903658705282686</v>
      </c>
      <c r="L307" s="10">
        <v>1.5167999999999999</v>
      </c>
      <c r="M307" s="10">
        <v>2.3245999999999998</v>
      </c>
      <c r="O307" s="3"/>
      <c r="P307" s="3"/>
      <c r="Q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3:50" x14ac:dyDescent="0.2">
      <c r="C308" s="18">
        <f t="shared" si="4"/>
        <v>304</v>
      </c>
      <c r="D308" t="e">
        <f t="array" aca="1" ref="D308" ca="1">smrLinInterp(C308,TimeX,RainX)</f>
        <v>#NAME?</v>
      </c>
      <c r="I308" s="6">
        <v>304</v>
      </c>
      <c r="J308" s="10">
        <v>0.61919999999999997</v>
      </c>
      <c r="K308" s="10">
        <v>1.0942036685565975</v>
      </c>
      <c r="L308" s="10">
        <v>1.5224</v>
      </c>
      <c r="M308" s="10">
        <v>2.3327999999999998</v>
      </c>
      <c r="O308" s="3"/>
      <c r="P308" s="3"/>
      <c r="Q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3:50" x14ac:dyDescent="0.2">
      <c r="C309" s="18">
        <f t="shared" si="4"/>
        <v>305</v>
      </c>
      <c r="D309" t="e">
        <f t="array" aca="1" ref="D309" ca="1">smrLinInterp(C309,TimeX,RainX)</f>
        <v>#NAME?</v>
      </c>
      <c r="I309" s="6">
        <v>305</v>
      </c>
      <c r="J309" s="10">
        <v>0.62149999999999994</v>
      </c>
      <c r="K309" s="10">
        <v>1.0980414665849265</v>
      </c>
      <c r="L309" s="10">
        <v>1.528</v>
      </c>
      <c r="M309" s="10">
        <v>2.3409999999999997</v>
      </c>
      <c r="O309" s="3"/>
      <c r="P309" s="3"/>
      <c r="Q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3:50" x14ac:dyDescent="0.2">
      <c r="C310" s="18">
        <f t="shared" si="4"/>
        <v>306</v>
      </c>
      <c r="D310" t="e">
        <f t="array" aca="1" ref="D310" ca="1">smrLinInterp(C310,TimeX,RainX)</f>
        <v>#NAME?</v>
      </c>
      <c r="I310" s="6">
        <v>306</v>
      </c>
      <c r="J310" s="10">
        <v>0.62380000000000002</v>
      </c>
      <c r="K310" s="10">
        <v>1.1018792646132556</v>
      </c>
      <c r="L310" s="10">
        <v>1.5336000000000001</v>
      </c>
      <c r="M310" s="10">
        <v>2.3491999999999997</v>
      </c>
      <c r="O310" s="3"/>
      <c r="P310" s="3"/>
      <c r="Q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3:50" x14ac:dyDescent="0.2">
      <c r="C311" s="18">
        <f t="shared" si="4"/>
        <v>307</v>
      </c>
      <c r="D311" t="e">
        <f t="array" aca="1" ref="D311" ca="1">smrLinInterp(C311,TimeX,RainX)</f>
        <v>#NAME?</v>
      </c>
      <c r="I311" s="6">
        <v>307</v>
      </c>
      <c r="J311" s="10">
        <v>0.62609999999999999</v>
      </c>
      <c r="K311" s="10">
        <v>1.1057170626415844</v>
      </c>
      <c r="L311" s="10">
        <v>1.5391999999999999</v>
      </c>
      <c r="M311" s="10">
        <v>2.3573999999999997</v>
      </c>
      <c r="O311" s="3"/>
      <c r="P311" s="3"/>
      <c r="Q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3:50" x14ac:dyDescent="0.2">
      <c r="C312" s="18">
        <f t="shared" si="4"/>
        <v>308</v>
      </c>
      <c r="D312" t="e">
        <f t="array" aca="1" ref="D312" ca="1">smrLinInterp(C312,TimeX,RainX)</f>
        <v>#NAME?</v>
      </c>
      <c r="I312" s="6">
        <v>308</v>
      </c>
      <c r="J312" s="10">
        <v>0.62839999999999996</v>
      </c>
      <c r="K312" s="10">
        <v>1.1095548606699135</v>
      </c>
      <c r="L312" s="10">
        <v>1.5448</v>
      </c>
      <c r="M312" s="10">
        <v>2.3655999999999997</v>
      </c>
      <c r="O312" s="3"/>
      <c r="P312" s="3"/>
      <c r="Q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3:50" x14ac:dyDescent="0.2">
      <c r="C313" s="18">
        <f t="shared" si="4"/>
        <v>309</v>
      </c>
      <c r="D313" t="e">
        <f t="array" aca="1" ref="D313" ca="1">smrLinInterp(C313,TimeX,RainX)</f>
        <v>#NAME?</v>
      </c>
      <c r="I313" s="6">
        <v>309</v>
      </c>
      <c r="J313" s="10">
        <v>0.63070000000000004</v>
      </c>
      <c r="K313" s="10">
        <v>1.1133926586982423</v>
      </c>
      <c r="L313" s="10">
        <v>1.5504</v>
      </c>
      <c r="M313" s="10">
        <v>2.3737999999999997</v>
      </c>
      <c r="O313" s="3"/>
      <c r="P313" s="3"/>
      <c r="Q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3:50" x14ac:dyDescent="0.2">
      <c r="C314" s="18">
        <f t="shared" si="4"/>
        <v>310</v>
      </c>
      <c r="D314" t="e">
        <f t="array" aca="1" ref="D314" ca="1">smrLinInterp(C314,TimeX,RainX)</f>
        <v>#NAME?</v>
      </c>
      <c r="I314" s="6">
        <v>310</v>
      </c>
      <c r="J314" s="10">
        <v>0.63300000000000001</v>
      </c>
      <c r="K314" s="10">
        <v>1.1172304567265714</v>
      </c>
      <c r="L314" s="10">
        <v>1.556</v>
      </c>
      <c r="M314" s="10">
        <v>2.3819999999999997</v>
      </c>
      <c r="O314" s="3"/>
      <c r="P314" s="3"/>
      <c r="Q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3:50" x14ac:dyDescent="0.2">
      <c r="C315" s="18">
        <f t="shared" si="4"/>
        <v>311</v>
      </c>
      <c r="D315" t="e">
        <f t="array" aca="1" ref="D315" ca="1">smrLinInterp(C315,TimeX,RainX)</f>
        <v>#NAME?</v>
      </c>
      <c r="I315" s="6">
        <v>311</v>
      </c>
      <c r="J315" s="10">
        <v>0.63529999999999998</v>
      </c>
      <c r="K315" s="10">
        <v>1.1210682547549005</v>
      </c>
      <c r="L315" s="10">
        <v>1.5616000000000001</v>
      </c>
      <c r="M315" s="10">
        <v>2.3901999999999997</v>
      </c>
      <c r="O315" s="3"/>
      <c r="P315" s="3"/>
      <c r="Q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3:50" x14ac:dyDescent="0.2">
      <c r="C316" s="18">
        <f t="shared" si="4"/>
        <v>312</v>
      </c>
      <c r="D316" t="e">
        <f t="array" aca="1" ref="D316" ca="1">smrLinInterp(C316,TimeX,RainX)</f>
        <v>#NAME?</v>
      </c>
      <c r="I316" s="6">
        <v>312</v>
      </c>
      <c r="J316" s="10">
        <v>0.63759999999999994</v>
      </c>
      <c r="K316" s="10">
        <v>1.1249060527832293</v>
      </c>
      <c r="L316" s="10">
        <v>1.5671999999999999</v>
      </c>
      <c r="M316" s="10">
        <v>2.3983999999999996</v>
      </c>
      <c r="O316" s="3"/>
      <c r="P316" s="3"/>
      <c r="Q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3:50" x14ac:dyDescent="0.2">
      <c r="C317" s="18">
        <f t="shared" si="4"/>
        <v>313</v>
      </c>
      <c r="D317" t="e">
        <f t="array" aca="1" ref="D317" ca="1">smrLinInterp(C317,TimeX,RainX)</f>
        <v>#NAME?</v>
      </c>
      <c r="I317" s="6">
        <v>313</v>
      </c>
      <c r="J317" s="10">
        <v>0.63990000000000002</v>
      </c>
      <c r="K317" s="10">
        <v>1.1287438508115584</v>
      </c>
      <c r="L317" s="10">
        <v>1.5728</v>
      </c>
      <c r="M317" s="10">
        <v>2.4066000000000001</v>
      </c>
      <c r="O317" s="3"/>
      <c r="P317" s="3"/>
      <c r="Q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3:50" x14ac:dyDescent="0.2">
      <c r="C318" s="18">
        <f t="shared" si="4"/>
        <v>314</v>
      </c>
      <c r="D318" t="e">
        <f t="array" aca="1" ref="D318" ca="1">smrLinInterp(C318,TimeX,RainX)</f>
        <v>#NAME?</v>
      </c>
      <c r="I318" s="6">
        <v>314</v>
      </c>
      <c r="J318" s="10">
        <v>0.64219999999999999</v>
      </c>
      <c r="K318" s="10">
        <v>1.1325816488398872</v>
      </c>
      <c r="L318" s="10">
        <v>1.5784</v>
      </c>
      <c r="M318" s="10">
        <v>2.4148000000000001</v>
      </c>
      <c r="O318" s="3"/>
      <c r="P318" s="3"/>
      <c r="Q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3:50" x14ac:dyDescent="0.2">
      <c r="C319" s="18">
        <f t="shared" si="4"/>
        <v>315</v>
      </c>
      <c r="D319" t="e">
        <f t="array" aca="1" ref="D319" ca="1">smrLinInterp(C319,TimeX,RainX)</f>
        <v>#NAME?</v>
      </c>
      <c r="I319" s="6">
        <v>315</v>
      </c>
      <c r="J319" s="10">
        <v>0.64449999999999996</v>
      </c>
      <c r="K319" s="10">
        <v>1.1364194468682163</v>
      </c>
      <c r="L319" s="10">
        <v>1.5840000000000001</v>
      </c>
      <c r="M319" s="10">
        <v>2.423</v>
      </c>
      <c r="O319" s="3"/>
      <c r="P319" s="3"/>
      <c r="Q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3:50" x14ac:dyDescent="0.2">
      <c r="C320" s="18">
        <f t="shared" si="4"/>
        <v>316</v>
      </c>
      <c r="D320" t="e">
        <f t="array" aca="1" ref="D320" ca="1">smrLinInterp(C320,TimeX,RainX)</f>
        <v>#NAME?</v>
      </c>
      <c r="I320" s="6">
        <v>316</v>
      </c>
      <c r="J320" s="10">
        <v>0.64679999999999993</v>
      </c>
      <c r="K320" s="10">
        <v>1.1402572448965453</v>
      </c>
      <c r="L320" s="10">
        <v>1.5895999999999999</v>
      </c>
      <c r="M320" s="10">
        <v>2.4312</v>
      </c>
      <c r="O320" s="3"/>
      <c r="P320" s="3"/>
      <c r="Q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3:50" x14ac:dyDescent="0.2">
      <c r="C321" s="18">
        <f t="shared" si="4"/>
        <v>317</v>
      </c>
      <c r="D321" t="e">
        <f t="array" aca="1" ref="D321" ca="1">smrLinInterp(C321,TimeX,RainX)</f>
        <v>#NAME?</v>
      </c>
      <c r="I321" s="6">
        <v>317</v>
      </c>
      <c r="J321" s="10">
        <v>0.64910000000000001</v>
      </c>
      <c r="K321" s="10">
        <v>1.1440950429248742</v>
      </c>
      <c r="L321" s="10">
        <v>1.5952</v>
      </c>
      <c r="M321" s="10">
        <v>2.4394</v>
      </c>
      <c r="O321" s="3"/>
      <c r="P321" s="3"/>
      <c r="Q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3:50" x14ac:dyDescent="0.2">
      <c r="C322" s="18">
        <f t="shared" si="4"/>
        <v>318</v>
      </c>
      <c r="D322" t="e">
        <f t="array" aca="1" ref="D322" ca="1">smrLinInterp(C322,TimeX,RainX)</f>
        <v>#NAME?</v>
      </c>
      <c r="I322" s="6">
        <v>318</v>
      </c>
      <c r="J322" s="10">
        <v>0.65139999999999998</v>
      </c>
      <c r="K322" s="10">
        <v>1.1479328409532032</v>
      </c>
      <c r="L322" s="10">
        <v>1.6008</v>
      </c>
      <c r="M322" s="10">
        <v>2.4476</v>
      </c>
      <c r="O322" s="3"/>
      <c r="P322" s="3"/>
      <c r="Q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3:50" x14ac:dyDescent="0.2">
      <c r="C323" s="18">
        <f t="shared" si="4"/>
        <v>319</v>
      </c>
      <c r="D323" t="e">
        <f t="array" aca="1" ref="D323" ca="1">smrLinInterp(C323,TimeX,RainX)</f>
        <v>#NAME?</v>
      </c>
      <c r="I323" s="6">
        <v>319</v>
      </c>
      <c r="J323" s="10">
        <v>0.65369999999999995</v>
      </c>
      <c r="K323" s="10">
        <v>1.1517706389815321</v>
      </c>
      <c r="L323" s="10">
        <v>1.6064000000000001</v>
      </c>
      <c r="M323" s="10">
        <v>2.4558</v>
      </c>
      <c r="O323" s="3"/>
      <c r="P323" s="3"/>
      <c r="Q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3:50" x14ac:dyDescent="0.2">
      <c r="C324" s="18">
        <f t="shared" si="4"/>
        <v>320</v>
      </c>
      <c r="D324" t="e">
        <f t="array" aca="1" ref="D324" ca="1">smrLinInterp(C324,TimeX,RainX)</f>
        <v>#NAME?</v>
      </c>
      <c r="I324" s="6">
        <v>320</v>
      </c>
      <c r="J324" s="10">
        <v>0.65600000000000003</v>
      </c>
      <c r="K324" s="10">
        <v>1.1556084370098612</v>
      </c>
      <c r="L324" s="10">
        <v>1.6120000000000001</v>
      </c>
      <c r="M324" s="10">
        <v>2.464</v>
      </c>
      <c r="O324" s="3"/>
      <c r="P324" s="3"/>
      <c r="Q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3:50" x14ac:dyDescent="0.2">
      <c r="C325" s="18">
        <f t="shared" si="4"/>
        <v>321</v>
      </c>
      <c r="D325" t="e">
        <f t="array" aca="1" ref="D325" ca="1">smrLinInterp(C325,TimeX,RainX)</f>
        <v>#NAME?</v>
      </c>
      <c r="I325" s="6">
        <v>321</v>
      </c>
      <c r="J325" s="10">
        <v>0.6583</v>
      </c>
      <c r="K325" s="10">
        <v>1.1594462350381902</v>
      </c>
      <c r="L325" s="10">
        <v>1.6175999999999999</v>
      </c>
      <c r="M325" s="10">
        <v>2.4722</v>
      </c>
      <c r="O325" s="3"/>
      <c r="P325" s="3"/>
      <c r="Q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3:50" x14ac:dyDescent="0.2">
      <c r="C326" s="18">
        <f t="shared" ref="C326:C389" si="5">1+C325</f>
        <v>322</v>
      </c>
      <c r="D326" t="e">
        <f t="array" aca="1" ref="D326" ca="1">smrLinInterp(C326,TimeX,RainX)</f>
        <v>#NAME?</v>
      </c>
      <c r="I326" s="6">
        <v>322</v>
      </c>
      <c r="J326" s="10">
        <v>0.66059999999999997</v>
      </c>
      <c r="K326" s="10">
        <v>1.1632840330665191</v>
      </c>
      <c r="L326" s="10">
        <v>1.6232</v>
      </c>
      <c r="M326" s="10">
        <v>2.4803999999999999</v>
      </c>
      <c r="O326" s="3"/>
      <c r="P326" s="3"/>
      <c r="Q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3:50" x14ac:dyDescent="0.2">
      <c r="C327" s="18">
        <f t="shared" si="5"/>
        <v>323</v>
      </c>
      <c r="D327" t="e">
        <f t="array" aca="1" ref="D327" ca="1">smrLinInterp(C327,TimeX,RainX)</f>
        <v>#NAME?</v>
      </c>
      <c r="I327" s="6">
        <v>323</v>
      </c>
      <c r="J327" s="10">
        <v>0.66289999999999993</v>
      </c>
      <c r="K327" s="10">
        <v>1.1671218310948481</v>
      </c>
      <c r="L327" s="10">
        <v>1.6288</v>
      </c>
      <c r="M327" s="10">
        <v>2.4885999999999999</v>
      </c>
      <c r="O327" s="3"/>
      <c r="P327" s="3"/>
      <c r="Q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3:50" x14ac:dyDescent="0.2">
      <c r="C328" s="18">
        <f t="shared" si="5"/>
        <v>324</v>
      </c>
      <c r="D328" t="e">
        <f t="array" aca="1" ref="D328" ca="1">smrLinInterp(C328,TimeX,RainX)</f>
        <v>#NAME?</v>
      </c>
      <c r="I328" s="6">
        <v>324</v>
      </c>
      <c r="J328" s="10">
        <v>0.66520000000000001</v>
      </c>
      <c r="K328" s="10">
        <v>1.170959629123177</v>
      </c>
      <c r="L328" s="10">
        <v>1.6344000000000001</v>
      </c>
      <c r="M328" s="10">
        <v>2.4967999999999999</v>
      </c>
      <c r="O328" s="3"/>
      <c r="P328" s="3"/>
      <c r="Q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3:50" x14ac:dyDescent="0.2">
      <c r="C329" s="18">
        <f t="shared" si="5"/>
        <v>325</v>
      </c>
      <c r="D329" t="e">
        <f t="array" aca="1" ref="D329" ca="1">smrLinInterp(C329,TimeX,RainX)</f>
        <v>#NAME?</v>
      </c>
      <c r="I329" s="6">
        <v>325</v>
      </c>
      <c r="J329" s="10">
        <v>0.66749999999999998</v>
      </c>
      <c r="K329" s="10">
        <v>1.174797427151506</v>
      </c>
      <c r="L329" s="10">
        <v>1.6400000000000001</v>
      </c>
      <c r="M329" s="10">
        <v>2.5049999999999999</v>
      </c>
      <c r="O329" s="3"/>
      <c r="P329" s="3"/>
      <c r="Q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3:50" x14ac:dyDescent="0.2">
      <c r="C330" s="18">
        <f t="shared" si="5"/>
        <v>326</v>
      </c>
      <c r="D330" t="e">
        <f t="array" aca="1" ref="D330" ca="1">smrLinInterp(C330,TimeX,RainX)</f>
        <v>#NAME?</v>
      </c>
      <c r="I330" s="6">
        <v>326</v>
      </c>
      <c r="J330" s="10">
        <v>0.66979999999999995</v>
      </c>
      <c r="K330" s="10">
        <v>1.1786352251798351</v>
      </c>
      <c r="L330" s="10">
        <v>1.6456</v>
      </c>
      <c r="M330" s="10">
        <v>2.5131999999999999</v>
      </c>
      <c r="O330" s="3"/>
      <c r="P330" s="3"/>
      <c r="Q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3:50" x14ac:dyDescent="0.2">
      <c r="C331" s="18">
        <f t="shared" si="5"/>
        <v>327</v>
      </c>
      <c r="D331" t="e">
        <f t="array" aca="1" ref="D331" ca="1">smrLinInterp(C331,TimeX,RainX)</f>
        <v>#NAME?</v>
      </c>
      <c r="I331" s="6">
        <v>327</v>
      </c>
      <c r="J331" s="10">
        <v>0.67210000000000003</v>
      </c>
      <c r="K331" s="10">
        <v>1.1824730232081639</v>
      </c>
      <c r="L331" s="10">
        <v>1.6512</v>
      </c>
      <c r="M331" s="10">
        <v>2.5213999999999999</v>
      </c>
      <c r="O331" s="3"/>
      <c r="P331" s="3"/>
      <c r="Q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3:50" x14ac:dyDescent="0.2">
      <c r="C332" s="18">
        <f t="shared" si="5"/>
        <v>328</v>
      </c>
      <c r="D332" t="e">
        <f t="array" aca="1" ref="D332" ca="1">smrLinInterp(C332,TimeX,RainX)</f>
        <v>#NAME?</v>
      </c>
      <c r="I332" s="6">
        <v>328</v>
      </c>
      <c r="J332" s="10">
        <v>0.6744</v>
      </c>
      <c r="K332" s="10">
        <v>1.186310821236493</v>
      </c>
      <c r="L332" s="10">
        <v>1.6568000000000001</v>
      </c>
      <c r="M332" s="10">
        <v>2.5295999999999998</v>
      </c>
      <c r="O332" s="3"/>
      <c r="P332" s="3"/>
      <c r="Q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3:50" x14ac:dyDescent="0.2">
      <c r="C333" s="18">
        <f t="shared" si="5"/>
        <v>329</v>
      </c>
      <c r="D333" t="e">
        <f t="array" aca="1" ref="D333" ca="1">smrLinInterp(C333,TimeX,RainX)</f>
        <v>#NAME?</v>
      </c>
      <c r="I333" s="6">
        <v>329</v>
      </c>
      <c r="J333" s="10">
        <v>0.67669999999999997</v>
      </c>
      <c r="K333" s="10">
        <v>1.1901486192648218</v>
      </c>
      <c r="L333" s="10">
        <v>1.6624000000000001</v>
      </c>
      <c r="M333" s="10">
        <v>2.5377999999999998</v>
      </c>
      <c r="O333" s="3"/>
      <c r="P333" s="3"/>
      <c r="Q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3:50" x14ac:dyDescent="0.2">
      <c r="C334" s="18">
        <f t="shared" si="5"/>
        <v>330</v>
      </c>
      <c r="D334" t="e">
        <f t="array" aca="1" ref="D334" ca="1">smrLinInterp(C334,TimeX,RainX)</f>
        <v>#NAME?</v>
      </c>
      <c r="I334" s="6">
        <v>330</v>
      </c>
      <c r="J334" s="10">
        <v>0.67899999999999994</v>
      </c>
      <c r="K334" s="10">
        <v>1.1939864172931509</v>
      </c>
      <c r="L334" s="10">
        <v>1.6679999999999999</v>
      </c>
      <c r="M334" s="10">
        <v>2.5459999999999998</v>
      </c>
      <c r="O334" s="3"/>
      <c r="P334" s="3"/>
      <c r="Q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3:50" x14ac:dyDescent="0.2">
      <c r="C335" s="18">
        <f t="shared" si="5"/>
        <v>331</v>
      </c>
      <c r="D335" t="e">
        <f t="array" aca="1" ref="D335" ca="1">smrLinInterp(C335,TimeX,RainX)</f>
        <v>#NAME?</v>
      </c>
      <c r="I335" s="6">
        <v>331</v>
      </c>
      <c r="J335" s="10">
        <v>0.68130000000000002</v>
      </c>
      <c r="K335" s="10">
        <v>1.19782421532148</v>
      </c>
      <c r="L335" s="10">
        <v>1.6736</v>
      </c>
      <c r="M335" s="10">
        <v>2.5541999999999998</v>
      </c>
      <c r="O335" s="3"/>
      <c r="P335" s="3"/>
      <c r="Q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3:50" x14ac:dyDescent="0.2">
      <c r="C336" s="18">
        <f t="shared" si="5"/>
        <v>332</v>
      </c>
      <c r="D336" t="e">
        <f t="array" aca="1" ref="D336" ca="1">smrLinInterp(C336,TimeX,RainX)</f>
        <v>#NAME?</v>
      </c>
      <c r="I336" s="6">
        <v>332</v>
      </c>
      <c r="J336" s="10">
        <v>0.68359999999999999</v>
      </c>
      <c r="K336" s="10">
        <v>1.2016620133498088</v>
      </c>
      <c r="L336" s="10">
        <v>1.6792</v>
      </c>
      <c r="M336" s="10">
        <v>2.5623999999999998</v>
      </c>
      <c r="O336" s="3"/>
      <c r="P336" s="3"/>
      <c r="Q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3:50" x14ac:dyDescent="0.2">
      <c r="C337" s="18">
        <f t="shared" si="5"/>
        <v>333</v>
      </c>
      <c r="D337" t="e">
        <f t="array" aca="1" ref="D337" ca="1">smrLinInterp(C337,TimeX,RainX)</f>
        <v>#NAME?</v>
      </c>
      <c r="I337" s="6">
        <v>333</v>
      </c>
      <c r="J337" s="10">
        <v>0.68589999999999995</v>
      </c>
      <c r="K337" s="10">
        <v>1.2054998113781379</v>
      </c>
      <c r="L337" s="10">
        <v>1.6848000000000001</v>
      </c>
      <c r="M337" s="10">
        <v>2.5705999999999998</v>
      </c>
      <c r="O337" s="3"/>
      <c r="P337" s="3"/>
      <c r="Q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3:50" x14ac:dyDescent="0.2">
      <c r="C338" s="18">
        <f t="shared" si="5"/>
        <v>334</v>
      </c>
      <c r="D338" t="e">
        <f t="array" aca="1" ref="D338" ca="1">smrLinInterp(C338,TimeX,RainX)</f>
        <v>#NAME?</v>
      </c>
      <c r="I338" s="6">
        <v>334</v>
      </c>
      <c r="J338" s="10">
        <v>0.68820000000000003</v>
      </c>
      <c r="K338" s="10">
        <v>1.2093376094064667</v>
      </c>
      <c r="L338" s="10">
        <v>1.6904000000000001</v>
      </c>
      <c r="M338" s="10">
        <v>2.5787999999999998</v>
      </c>
      <c r="O338" s="3"/>
      <c r="P338" s="3"/>
      <c r="Q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3:50" x14ac:dyDescent="0.2">
      <c r="C339" s="18">
        <f t="shared" si="5"/>
        <v>335</v>
      </c>
      <c r="D339" t="e">
        <f t="array" aca="1" ref="D339" ca="1">smrLinInterp(C339,TimeX,RainX)</f>
        <v>#NAME?</v>
      </c>
      <c r="I339" s="6">
        <v>335</v>
      </c>
      <c r="J339" s="10">
        <v>0.6905</v>
      </c>
      <c r="K339" s="10">
        <v>1.2131754074347958</v>
      </c>
      <c r="L339" s="10">
        <v>1.696</v>
      </c>
      <c r="M339" s="10">
        <v>2.5869999999999997</v>
      </c>
      <c r="O339" s="3"/>
      <c r="P339" s="3"/>
      <c r="Q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3:50" x14ac:dyDescent="0.2">
      <c r="C340" s="18">
        <f t="shared" si="5"/>
        <v>336</v>
      </c>
      <c r="D340" t="e">
        <f t="array" aca="1" ref="D340" ca="1">smrLinInterp(C340,TimeX,RainX)</f>
        <v>#NAME?</v>
      </c>
      <c r="I340" s="6">
        <v>336</v>
      </c>
      <c r="J340" s="10">
        <v>0.69279999999999997</v>
      </c>
      <c r="K340" s="10">
        <v>1.2170132054631249</v>
      </c>
      <c r="L340" s="10">
        <v>1.7016</v>
      </c>
      <c r="M340" s="10">
        <v>2.5951999999999997</v>
      </c>
      <c r="O340" s="3"/>
      <c r="P340" s="3"/>
      <c r="Q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3:50" x14ac:dyDescent="0.2">
      <c r="C341" s="18">
        <f t="shared" si="5"/>
        <v>337</v>
      </c>
      <c r="D341" t="e">
        <f t="array" aca="1" ref="D341" ca="1">smrLinInterp(C341,TimeX,RainX)</f>
        <v>#NAME?</v>
      </c>
      <c r="I341" s="6">
        <v>337</v>
      </c>
      <c r="J341" s="10">
        <v>0.69509999999999994</v>
      </c>
      <c r="K341" s="10">
        <v>1.2208510034914537</v>
      </c>
      <c r="L341" s="10">
        <v>1.7072000000000001</v>
      </c>
      <c r="M341" s="10">
        <v>2.6033999999999997</v>
      </c>
      <c r="O341" s="3"/>
      <c r="P341" s="3"/>
      <c r="Q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3:50" x14ac:dyDescent="0.2">
      <c r="C342" s="18">
        <f t="shared" si="5"/>
        <v>338</v>
      </c>
      <c r="D342" t="e">
        <f t="array" aca="1" ref="D342" ca="1">smrLinInterp(C342,TimeX,RainX)</f>
        <v>#NAME?</v>
      </c>
      <c r="I342" s="6">
        <v>338</v>
      </c>
      <c r="J342" s="10">
        <v>0.69740000000000002</v>
      </c>
      <c r="K342" s="10">
        <v>1.2246888015197828</v>
      </c>
      <c r="L342" s="10">
        <v>1.7128000000000001</v>
      </c>
      <c r="M342" s="10">
        <v>2.6116000000000001</v>
      </c>
      <c r="O342" s="3"/>
      <c r="P342" s="3"/>
      <c r="Q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3:50" x14ac:dyDescent="0.2">
      <c r="C343" s="18">
        <f t="shared" si="5"/>
        <v>339</v>
      </c>
      <c r="D343" t="e">
        <f t="array" aca="1" ref="D343" ca="1">smrLinInterp(C343,TimeX,RainX)</f>
        <v>#NAME?</v>
      </c>
      <c r="I343" s="6">
        <v>339</v>
      </c>
      <c r="J343" s="10">
        <v>0.69969999999999999</v>
      </c>
      <c r="K343" s="10">
        <v>1.2285265995481116</v>
      </c>
      <c r="L343" s="10">
        <v>1.7183999999999999</v>
      </c>
      <c r="M343" s="10">
        <v>2.6198000000000001</v>
      </c>
      <c r="O343" s="3"/>
      <c r="P343" s="3"/>
      <c r="Q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3:50" x14ac:dyDescent="0.2">
      <c r="C344" s="18">
        <f t="shared" si="5"/>
        <v>340</v>
      </c>
      <c r="D344" t="e">
        <f t="array" aca="1" ref="D344" ca="1">smrLinInterp(C344,TimeX,RainX)</f>
        <v>#NAME?</v>
      </c>
      <c r="I344" s="6">
        <v>340</v>
      </c>
      <c r="J344" s="10">
        <v>0.70199999999999996</v>
      </c>
      <c r="K344" s="10">
        <v>1.2323643975764407</v>
      </c>
      <c r="L344" s="10">
        <v>1.724</v>
      </c>
      <c r="M344" s="10">
        <v>2.6280000000000001</v>
      </c>
      <c r="O344" s="3"/>
      <c r="P344" s="3"/>
      <c r="Q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3:50" x14ac:dyDescent="0.2">
      <c r="C345" s="18">
        <f t="shared" si="5"/>
        <v>341</v>
      </c>
      <c r="D345" t="e">
        <f t="array" aca="1" ref="D345" ca="1">smrLinInterp(C345,TimeX,RainX)</f>
        <v>#NAME?</v>
      </c>
      <c r="I345" s="6">
        <v>341</v>
      </c>
      <c r="J345" s="10">
        <v>0.70429999999999993</v>
      </c>
      <c r="K345" s="10">
        <v>1.2362021956047697</v>
      </c>
      <c r="L345" s="10">
        <v>1.7296</v>
      </c>
      <c r="M345" s="10">
        <v>2.6362000000000001</v>
      </c>
      <c r="O345" s="3"/>
      <c r="P345" s="3"/>
      <c r="Q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3:50" x14ac:dyDescent="0.2">
      <c r="C346" s="18">
        <f t="shared" si="5"/>
        <v>342</v>
      </c>
      <c r="D346" t="e">
        <f t="array" aca="1" ref="D346" ca="1">smrLinInterp(C346,TimeX,RainX)</f>
        <v>#NAME?</v>
      </c>
      <c r="I346" s="6">
        <v>342</v>
      </c>
      <c r="J346" s="10">
        <v>0.70660000000000001</v>
      </c>
      <c r="K346" s="10">
        <v>1.2400399936330986</v>
      </c>
      <c r="L346" s="10">
        <v>1.7352000000000001</v>
      </c>
      <c r="M346" s="10">
        <v>2.6444000000000001</v>
      </c>
      <c r="O346" s="3"/>
      <c r="P346" s="3"/>
      <c r="Q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3:50" x14ac:dyDescent="0.2">
      <c r="C347" s="18">
        <f t="shared" si="5"/>
        <v>343</v>
      </c>
      <c r="D347" t="e">
        <f t="array" aca="1" ref="D347" ca="1">smrLinInterp(C347,TimeX,RainX)</f>
        <v>#NAME?</v>
      </c>
      <c r="I347" s="6">
        <v>343</v>
      </c>
      <c r="J347" s="10">
        <v>0.70889999999999997</v>
      </c>
      <c r="K347" s="10">
        <v>1.2438777916614276</v>
      </c>
      <c r="L347" s="10">
        <v>1.7408000000000001</v>
      </c>
      <c r="M347" s="10">
        <v>2.6526000000000001</v>
      </c>
      <c r="O347" s="3"/>
      <c r="P347" s="3"/>
      <c r="Q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3:50" x14ac:dyDescent="0.2">
      <c r="C348" s="18">
        <f t="shared" si="5"/>
        <v>344</v>
      </c>
      <c r="D348" t="e">
        <f t="array" aca="1" ref="D348" ca="1">smrLinInterp(C348,TimeX,RainX)</f>
        <v>#NAME?</v>
      </c>
      <c r="I348" s="6">
        <v>344</v>
      </c>
      <c r="J348" s="10">
        <v>0.71119999999999994</v>
      </c>
      <c r="K348" s="10">
        <v>1.2477155896897565</v>
      </c>
      <c r="L348" s="10">
        <v>1.7464</v>
      </c>
      <c r="M348" s="10">
        <v>2.6608000000000001</v>
      </c>
      <c r="O348" s="3"/>
      <c r="P348" s="3"/>
      <c r="Q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3:50" x14ac:dyDescent="0.2">
      <c r="C349" s="18">
        <f t="shared" si="5"/>
        <v>345</v>
      </c>
      <c r="D349" t="e">
        <f t="array" aca="1" ref="D349" ca="1">smrLinInterp(C349,TimeX,RainX)</f>
        <v>#NAME?</v>
      </c>
      <c r="I349" s="6">
        <v>345</v>
      </c>
      <c r="J349" s="10">
        <v>0.71350000000000002</v>
      </c>
      <c r="K349" s="10">
        <v>1.2515533877180856</v>
      </c>
      <c r="L349" s="10">
        <v>1.752</v>
      </c>
      <c r="M349" s="10">
        <v>2.669</v>
      </c>
      <c r="O349" s="3"/>
      <c r="P349" s="3"/>
      <c r="Q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3:50" x14ac:dyDescent="0.2">
      <c r="C350" s="18">
        <f t="shared" si="5"/>
        <v>346</v>
      </c>
      <c r="D350" t="e">
        <f t="array" aca="1" ref="D350" ca="1">smrLinInterp(C350,TimeX,RainX)</f>
        <v>#NAME?</v>
      </c>
      <c r="I350" s="6">
        <v>346</v>
      </c>
      <c r="J350" s="10">
        <v>0.71579999999999999</v>
      </c>
      <c r="K350" s="10">
        <v>1.2553911857464146</v>
      </c>
      <c r="L350" s="10">
        <v>1.7576000000000001</v>
      </c>
      <c r="M350" s="10">
        <v>2.6772</v>
      </c>
      <c r="O350" s="3"/>
      <c r="P350" s="3"/>
      <c r="Q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3:50" x14ac:dyDescent="0.2">
      <c r="C351" s="18">
        <f t="shared" si="5"/>
        <v>347</v>
      </c>
      <c r="D351" t="e">
        <f t="array" aca="1" ref="D351" ca="1">smrLinInterp(C351,TimeX,RainX)</f>
        <v>#NAME?</v>
      </c>
      <c r="I351" s="6">
        <v>347</v>
      </c>
      <c r="J351" s="10">
        <v>0.71809999999999996</v>
      </c>
      <c r="K351" s="10">
        <v>1.2592289837747435</v>
      </c>
      <c r="L351" s="10">
        <v>1.7632000000000001</v>
      </c>
      <c r="M351" s="10">
        <v>2.6854</v>
      </c>
      <c r="O351" s="3"/>
      <c r="P351" s="3"/>
      <c r="Q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3:50" x14ac:dyDescent="0.2">
      <c r="C352" s="18">
        <f t="shared" si="5"/>
        <v>348</v>
      </c>
      <c r="D352" t="e">
        <f t="array" aca="1" ref="D352" ca="1">smrLinInterp(C352,TimeX,RainX)</f>
        <v>#NAME?</v>
      </c>
      <c r="I352" s="6">
        <v>348</v>
      </c>
      <c r="J352" s="10">
        <v>0.72039999999999993</v>
      </c>
      <c r="K352" s="10">
        <v>1.2630667818030725</v>
      </c>
      <c r="L352" s="10">
        <v>1.7687999999999999</v>
      </c>
      <c r="M352" s="10">
        <v>2.6936</v>
      </c>
      <c r="O352" s="3"/>
      <c r="P352" s="3"/>
      <c r="Q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3:50" x14ac:dyDescent="0.2">
      <c r="C353" s="18">
        <f t="shared" si="5"/>
        <v>349</v>
      </c>
      <c r="D353" t="e">
        <f t="array" aca="1" ref="D353" ca="1">smrLinInterp(C353,TimeX,RainX)</f>
        <v>#NAME?</v>
      </c>
      <c r="I353" s="6">
        <v>349</v>
      </c>
      <c r="J353" s="10">
        <v>0.72270000000000001</v>
      </c>
      <c r="K353" s="10">
        <v>1.2669045798314014</v>
      </c>
      <c r="L353" s="10">
        <v>1.7744</v>
      </c>
      <c r="M353" s="10">
        <v>2.7018</v>
      </c>
      <c r="O353" s="3"/>
      <c r="P353" s="3"/>
      <c r="Q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3:50" x14ac:dyDescent="0.2">
      <c r="C354" s="18">
        <f t="shared" si="5"/>
        <v>350</v>
      </c>
      <c r="D354" t="e">
        <f t="array" aca="1" ref="D354" ca="1">smrLinInterp(C354,TimeX,RainX)</f>
        <v>#NAME?</v>
      </c>
      <c r="I354" s="6">
        <v>350</v>
      </c>
      <c r="J354" s="10">
        <v>0.72499999999999998</v>
      </c>
      <c r="K354" s="10">
        <v>1.2707423778597304</v>
      </c>
      <c r="L354" s="10">
        <v>1.78</v>
      </c>
      <c r="M354" s="10">
        <v>2.71</v>
      </c>
      <c r="O354" s="3"/>
      <c r="P354" s="3"/>
      <c r="Q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3:50" x14ac:dyDescent="0.2">
      <c r="C355" s="18">
        <f t="shared" si="5"/>
        <v>351</v>
      </c>
      <c r="D355" t="e">
        <f t="array" aca="1" ref="D355" ca="1">smrLinInterp(C355,TimeX,RainX)</f>
        <v>#NAME?</v>
      </c>
      <c r="I355" s="6">
        <v>351</v>
      </c>
      <c r="J355" s="10">
        <v>0.72729999999999995</v>
      </c>
      <c r="K355" s="10">
        <v>1.2745801758880595</v>
      </c>
      <c r="L355" s="10">
        <v>1.7856000000000001</v>
      </c>
      <c r="M355" s="10">
        <v>2.7181999999999999</v>
      </c>
      <c r="O355" s="3"/>
      <c r="P355" s="3"/>
      <c r="Q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3:50" x14ac:dyDescent="0.2">
      <c r="C356" s="18">
        <f t="shared" si="5"/>
        <v>352</v>
      </c>
      <c r="D356" t="e">
        <f t="array" aca="1" ref="D356" ca="1">smrLinInterp(C356,TimeX,RainX)</f>
        <v>#NAME?</v>
      </c>
      <c r="I356" s="6">
        <v>352</v>
      </c>
      <c r="J356" s="10">
        <v>0.72960000000000003</v>
      </c>
      <c r="K356" s="10">
        <v>1.2784179739163883</v>
      </c>
      <c r="L356" s="10">
        <v>1.7912000000000001</v>
      </c>
      <c r="M356" s="10">
        <v>2.7263999999999999</v>
      </c>
      <c r="O356" s="3"/>
      <c r="P356" s="3"/>
      <c r="Q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3:50" x14ac:dyDescent="0.2">
      <c r="C357" s="18">
        <f t="shared" si="5"/>
        <v>353</v>
      </c>
      <c r="D357" t="e">
        <f t="array" aca="1" ref="D357" ca="1">smrLinInterp(C357,TimeX,RainX)</f>
        <v>#NAME?</v>
      </c>
      <c r="I357" s="6">
        <v>353</v>
      </c>
      <c r="J357" s="10">
        <v>0.7319</v>
      </c>
      <c r="K357" s="10">
        <v>1.2822557719447174</v>
      </c>
      <c r="L357" s="10">
        <v>1.7968</v>
      </c>
      <c r="M357" s="10">
        <v>2.7345999999999999</v>
      </c>
      <c r="O357" s="3"/>
      <c r="P357" s="3"/>
      <c r="Q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3:50" x14ac:dyDescent="0.2">
      <c r="C358" s="18">
        <f t="shared" si="5"/>
        <v>354</v>
      </c>
      <c r="D358" t="e">
        <f t="array" aca="1" ref="D358" ca="1">smrLinInterp(C358,TimeX,RainX)</f>
        <v>#NAME?</v>
      </c>
      <c r="I358" s="6">
        <v>354</v>
      </c>
      <c r="J358" s="10">
        <v>0.73419999999999996</v>
      </c>
      <c r="K358" s="10">
        <v>1.2860935699730462</v>
      </c>
      <c r="L358" s="10">
        <v>1.8024</v>
      </c>
      <c r="M358" s="10">
        <v>2.7427999999999999</v>
      </c>
      <c r="O358" s="3"/>
      <c r="P358" s="3"/>
      <c r="Q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3:50" x14ac:dyDescent="0.2">
      <c r="C359" s="18">
        <f t="shared" si="5"/>
        <v>355</v>
      </c>
      <c r="D359" t="e">
        <f t="array" aca="1" ref="D359" ca="1">smrLinInterp(C359,TimeX,RainX)</f>
        <v>#NAME?</v>
      </c>
      <c r="I359" s="6">
        <v>355</v>
      </c>
      <c r="J359" s="10">
        <v>0.73649999999999993</v>
      </c>
      <c r="K359" s="10">
        <v>1.2899313680013753</v>
      </c>
      <c r="L359" s="10">
        <v>1.8080000000000001</v>
      </c>
      <c r="M359" s="10">
        <v>2.7509999999999999</v>
      </c>
      <c r="O359" s="3"/>
      <c r="P359" s="3"/>
      <c r="Q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3:50" x14ac:dyDescent="0.2">
      <c r="C360" s="18">
        <f t="shared" si="5"/>
        <v>356</v>
      </c>
      <c r="D360" t="e">
        <f t="array" aca="1" ref="D360" ca="1">smrLinInterp(C360,TimeX,RainX)</f>
        <v>#NAME?</v>
      </c>
      <c r="I360" s="6">
        <v>356</v>
      </c>
      <c r="J360" s="10">
        <v>0.73880000000000001</v>
      </c>
      <c r="K360" s="10">
        <v>1.2937691660297044</v>
      </c>
      <c r="L360" s="10">
        <v>1.8136000000000001</v>
      </c>
      <c r="M360" s="10">
        <v>2.7591999999999999</v>
      </c>
      <c r="O360" s="3"/>
      <c r="P360" s="3"/>
      <c r="Q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3:50" x14ac:dyDescent="0.2">
      <c r="C361" s="18">
        <f t="shared" si="5"/>
        <v>357</v>
      </c>
      <c r="D361" t="e">
        <f t="array" aca="1" ref="D361" ca="1">smrLinInterp(C361,TimeX,RainX)</f>
        <v>#NAME?</v>
      </c>
      <c r="I361" s="6">
        <v>357</v>
      </c>
      <c r="J361" s="10">
        <v>0.74109999999999998</v>
      </c>
      <c r="K361" s="10">
        <v>1.2976069640580332</v>
      </c>
      <c r="L361" s="10">
        <v>1.8191999999999999</v>
      </c>
      <c r="M361" s="10">
        <v>2.7673999999999999</v>
      </c>
      <c r="O361" s="3"/>
      <c r="P361" s="3"/>
      <c r="Q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3:50" x14ac:dyDescent="0.2">
      <c r="C362" s="18">
        <f t="shared" si="5"/>
        <v>358</v>
      </c>
      <c r="D362" t="e">
        <f t="array" aca="1" ref="D362" ca="1">smrLinInterp(C362,TimeX,RainX)</f>
        <v>#NAME?</v>
      </c>
      <c r="I362" s="6">
        <v>358</v>
      </c>
      <c r="J362" s="10">
        <v>0.74339999999999995</v>
      </c>
      <c r="K362" s="10">
        <v>1.3014447620863623</v>
      </c>
      <c r="L362" s="10">
        <v>1.8248</v>
      </c>
      <c r="M362" s="10">
        <v>2.7755999999999998</v>
      </c>
      <c r="O362" s="3"/>
      <c r="P362" s="3"/>
      <c r="Q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3:50" x14ac:dyDescent="0.2">
      <c r="C363" s="18">
        <f t="shared" si="5"/>
        <v>359</v>
      </c>
      <c r="D363" t="e">
        <f t="array" aca="1" ref="D363" ca="1">smrLinInterp(C363,TimeX,RainX)</f>
        <v>#NAME?</v>
      </c>
      <c r="I363" s="6">
        <v>359</v>
      </c>
      <c r="J363" s="10">
        <v>0.74570000000000003</v>
      </c>
      <c r="K363" s="10">
        <v>1.3052825601146911</v>
      </c>
      <c r="L363" s="10">
        <v>1.8304</v>
      </c>
      <c r="M363" s="10">
        <v>2.7837999999999998</v>
      </c>
      <c r="O363" s="3"/>
      <c r="P363" s="3"/>
      <c r="Q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3:50" x14ac:dyDescent="0.2">
      <c r="C364" s="18">
        <f t="shared" si="5"/>
        <v>360</v>
      </c>
      <c r="D364" t="e">
        <f t="array" aca="1" ref="D364" ca="1">smrLinInterp(C364,TimeX,RainX)</f>
        <v>#NAME?</v>
      </c>
      <c r="I364" s="6">
        <v>360</v>
      </c>
      <c r="J364" s="10">
        <v>0.748</v>
      </c>
      <c r="K364" s="10">
        <v>1.3091203581430202</v>
      </c>
      <c r="L364" s="10">
        <v>1.8360000000000001</v>
      </c>
      <c r="M364" s="10">
        <v>2.7919999999999998</v>
      </c>
      <c r="O364" s="3"/>
      <c r="P364" s="3"/>
      <c r="Q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3:50" x14ac:dyDescent="0.2">
      <c r="C365" s="18">
        <f t="shared" si="5"/>
        <v>361</v>
      </c>
      <c r="D365" t="e">
        <f t="array" aca="1" ref="D365" ca="1">smrLinInterp(C365,TimeX,RainX)</f>
        <v>#NAME?</v>
      </c>
      <c r="I365" s="6">
        <v>361</v>
      </c>
      <c r="J365" s="10">
        <v>0.75029999999999997</v>
      </c>
      <c r="K365" s="10">
        <v>1.3129581561713493</v>
      </c>
      <c r="L365" s="10">
        <v>1.8416000000000001</v>
      </c>
      <c r="M365" s="10">
        <v>2.8001999999999998</v>
      </c>
      <c r="O365" s="3"/>
      <c r="P365" s="3"/>
      <c r="Q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3:50" x14ac:dyDescent="0.2">
      <c r="C366" s="18">
        <f t="shared" si="5"/>
        <v>362</v>
      </c>
      <c r="D366" t="e">
        <f t="array" aca="1" ref="D366" ca="1">smrLinInterp(C366,TimeX,RainX)</f>
        <v>#NAME?</v>
      </c>
      <c r="I366" s="6">
        <v>362</v>
      </c>
      <c r="J366" s="10">
        <v>0.75259999999999994</v>
      </c>
      <c r="K366" s="10">
        <v>1.3167959541996781</v>
      </c>
      <c r="L366" s="10">
        <v>1.8472</v>
      </c>
      <c r="M366" s="10">
        <v>2.8083999999999998</v>
      </c>
      <c r="O366" s="3"/>
      <c r="P366" s="3"/>
      <c r="Q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3:50" x14ac:dyDescent="0.2">
      <c r="C367" s="18">
        <f t="shared" si="5"/>
        <v>363</v>
      </c>
      <c r="D367" t="e">
        <f t="array" aca="1" ref="D367" ca="1">smrLinInterp(C367,TimeX,RainX)</f>
        <v>#NAME?</v>
      </c>
      <c r="I367" s="6">
        <v>363</v>
      </c>
      <c r="J367" s="10">
        <v>0.75490000000000002</v>
      </c>
      <c r="K367" s="10">
        <v>1.3206337522280072</v>
      </c>
      <c r="L367" s="10">
        <v>1.8528</v>
      </c>
      <c r="M367" s="10">
        <v>2.8166000000000002</v>
      </c>
      <c r="O367" s="3"/>
      <c r="P367" s="3"/>
      <c r="Q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3:50" x14ac:dyDescent="0.2">
      <c r="C368" s="18">
        <f t="shared" si="5"/>
        <v>364</v>
      </c>
      <c r="D368" t="e">
        <f t="array" aca="1" ref="D368" ca="1">smrLinInterp(C368,TimeX,RainX)</f>
        <v>#NAME?</v>
      </c>
      <c r="I368" s="6">
        <v>364</v>
      </c>
      <c r="J368" s="10">
        <v>0.75719999999999998</v>
      </c>
      <c r="K368" s="10">
        <v>1.324471550256336</v>
      </c>
      <c r="L368" s="10">
        <v>1.8584000000000001</v>
      </c>
      <c r="M368" s="10">
        <v>2.8248000000000002</v>
      </c>
      <c r="O368" s="3"/>
      <c r="P368" s="3"/>
      <c r="Q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3:50" x14ac:dyDescent="0.2">
      <c r="C369" s="18">
        <f t="shared" si="5"/>
        <v>365</v>
      </c>
      <c r="D369" t="e">
        <f t="array" aca="1" ref="D369" ca="1">smrLinInterp(C369,TimeX,RainX)</f>
        <v>#NAME?</v>
      </c>
      <c r="I369" s="6">
        <v>365</v>
      </c>
      <c r="J369" s="10">
        <v>0.75949999999999995</v>
      </c>
      <c r="K369" s="10">
        <v>1.3283093482846651</v>
      </c>
      <c r="L369" s="10">
        <v>1.8640000000000001</v>
      </c>
      <c r="M369" s="10">
        <v>2.8330000000000002</v>
      </c>
      <c r="O369" s="3"/>
      <c r="P369" s="3"/>
      <c r="Q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3:50" x14ac:dyDescent="0.2">
      <c r="C370" s="18">
        <f t="shared" si="5"/>
        <v>366</v>
      </c>
      <c r="D370" t="e">
        <f t="array" aca="1" ref="D370" ca="1">smrLinInterp(C370,TimeX,RainX)</f>
        <v>#NAME?</v>
      </c>
      <c r="I370" s="6">
        <v>366</v>
      </c>
      <c r="J370" s="10">
        <v>0.76179999999999992</v>
      </c>
      <c r="K370" s="10">
        <v>1.3321471463129941</v>
      </c>
      <c r="L370" s="10">
        <v>1.8695999999999999</v>
      </c>
      <c r="M370" s="10">
        <v>2.8412000000000002</v>
      </c>
      <c r="O370" s="3"/>
      <c r="P370" s="3"/>
      <c r="Q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3:50" x14ac:dyDescent="0.2">
      <c r="C371" s="18">
        <f t="shared" si="5"/>
        <v>367</v>
      </c>
      <c r="D371" t="e">
        <f t="array" aca="1" ref="D371" ca="1">smrLinInterp(C371,TimeX,RainX)</f>
        <v>#NAME?</v>
      </c>
      <c r="I371" s="6">
        <v>367</v>
      </c>
      <c r="J371" s="10">
        <v>0.7641</v>
      </c>
      <c r="K371" s="10">
        <v>1.335984944341323</v>
      </c>
      <c r="L371" s="10">
        <v>1.8752</v>
      </c>
      <c r="M371" s="10">
        <v>2.8494000000000002</v>
      </c>
      <c r="O371" s="3"/>
      <c r="P371" s="3"/>
      <c r="Q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3:50" x14ac:dyDescent="0.2">
      <c r="C372" s="18">
        <f t="shared" si="5"/>
        <v>368</v>
      </c>
      <c r="D372" t="e">
        <f t="array" aca="1" ref="D372" ca="1">smrLinInterp(C372,TimeX,RainX)</f>
        <v>#NAME?</v>
      </c>
      <c r="I372" s="6">
        <v>368</v>
      </c>
      <c r="J372" s="10">
        <v>0.76639999999999997</v>
      </c>
      <c r="K372" s="10">
        <v>1.339822742369652</v>
      </c>
      <c r="L372" s="10">
        <v>1.8808</v>
      </c>
      <c r="M372" s="10">
        <v>2.8576000000000001</v>
      </c>
      <c r="O372" s="3"/>
      <c r="P372" s="3"/>
      <c r="Q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3:50" x14ac:dyDescent="0.2">
      <c r="C373" s="18">
        <f t="shared" si="5"/>
        <v>369</v>
      </c>
      <c r="D373" t="e">
        <f t="array" aca="1" ref="D373" ca="1">smrLinInterp(C373,TimeX,RainX)</f>
        <v>#NAME?</v>
      </c>
      <c r="I373" s="6">
        <v>369</v>
      </c>
      <c r="J373" s="10">
        <v>0.76869999999999994</v>
      </c>
      <c r="K373" s="10">
        <v>1.3436605403979809</v>
      </c>
      <c r="L373" s="10">
        <v>1.8864000000000001</v>
      </c>
      <c r="M373" s="10">
        <v>2.8658000000000001</v>
      </c>
      <c r="O373" s="3"/>
      <c r="P373" s="3"/>
      <c r="Q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3:50" x14ac:dyDescent="0.2">
      <c r="C374" s="18">
        <f t="shared" si="5"/>
        <v>370</v>
      </c>
      <c r="D374" t="e">
        <f t="array" aca="1" ref="D374" ca="1">smrLinInterp(C374,TimeX,RainX)</f>
        <v>#NAME?</v>
      </c>
      <c r="I374" s="6">
        <v>370</v>
      </c>
      <c r="J374" s="10">
        <v>0.77100000000000002</v>
      </c>
      <c r="K374" s="10">
        <v>1.3474983384263099</v>
      </c>
      <c r="L374" s="10">
        <v>1.8920000000000001</v>
      </c>
      <c r="M374" s="10">
        <v>2.8740000000000001</v>
      </c>
      <c r="O374" s="3"/>
      <c r="P374" s="3"/>
      <c r="Q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3:50" x14ac:dyDescent="0.2">
      <c r="C375" s="18">
        <f t="shared" si="5"/>
        <v>371</v>
      </c>
      <c r="D375" t="e">
        <f t="array" aca="1" ref="D375" ca="1">smrLinInterp(C375,TimeX,RainX)</f>
        <v>#NAME?</v>
      </c>
      <c r="I375" s="6">
        <v>371</v>
      </c>
      <c r="J375" s="10">
        <v>0.77329999999999999</v>
      </c>
      <c r="K375" s="10">
        <v>1.351336136454639</v>
      </c>
      <c r="L375" s="10">
        <v>1.8976</v>
      </c>
      <c r="M375" s="10">
        <v>2.8822000000000001</v>
      </c>
      <c r="O375" s="3"/>
      <c r="P375" s="3"/>
      <c r="Q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3:50" x14ac:dyDescent="0.2">
      <c r="C376" s="18">
        <f t="shared" si="5"/>
        <v>372</v>
      </c>
      <c r="D376" t="e">
        <f t="array" aca="1" ref="D376" ca="1">smrLinInterp(C376,TimeX,RainX)</f>
        <v>#NAME?</v>
      </c>
      <c r="I376" s="6">
        <v>372</v>
      </c>
      <c r="J376" s="10">
        <v>0.77559999999999996</v>
      </c>
      <c r="K376" s="10">
        <v>1.3551739344829679</v>
      </c>
      <c r="L376" s="10">
        <v>1.9032</v>
      </c>
      <c r="M376" s="10">
        <v>2.8904000000000001</v>
      </c>
      <c r="O376" s="3"/>
      <c r="P376" s="3"/>
      <c r="Q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3:50" x14ac:dyDescent="0.2">
      <c r="C377" s="18">
        <f t="shared" si="5"/>
        <v>373</v>
      </c>
      <c r="D377" t="e">
        <f t="array" aca="1" ref="D377" ca="1">smrLinInterp(C377,TimeX,RainX)</f>
        <v>#NAME?</v>
      </c>
      <c r="I377" s="6">
        <v>373</v>
      </c>
      <c r="J377" s="10">
        <v>0.77789999999999992</v>
      </c>
      <c r="K377" s="10">
        <v>1.3590117325112969</v>
      </c>
      <c r="L377" s="10">
        <v>1.9088000000000001</v>
      </c>
      <c r="M377" s="10">
        <v>2.8986000000000001</v>
      </c>
      <c r="O377" s="3"/>
      <c r="P377" s="3"/>
      <c r="Q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3:50" x14ac:dyDescent="0.2">
      <c r="C378" s="18">
        <f t="shared" si="5"/>
        <v>374</v>
      </c>
      <c r="D378" t="e">
        <f t="array" aca="1" ref="D378" ca="1">smrLinInterp(C378,TimeX,RainX)</f>
        <v>#NAME?</v>
      </c>
      <c r="I378" s="6">
        <v>374</v>
      </c>
      <c r="J378" s="10">
        <v>0.7802</v>
      </c>
      <c r="K378" s="10">
        <v>1.3628495305396258</v>
      </c>
      <c r="L378" s="10">
        <v>1.9144000000000001</v>
      </c>
      <c r="M378" s="10">
        <v>2.9068000000000001</v>
      </c>
      <c r="O378" s="3"/>
      <c r="P378" s="3"/>
      <c r="Q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3:50" x14ac:dyDescent="0.2">
      <c r="C379" s="18">
        <f t="shared" si="5"/>
        <v>375</v>
      </c>
      <c r="D379" t="e">
        <f t="array" aca="1" ref="D379" ca="1">smrLinInterp(C379,TimeX,RainX)</f>
        <v>#NAME?</v>
      </c>
      <c r="I379" s="6">
        <v>375</v>
      </c>
      <c r="J379" s="10">
        <v>0.78249999999999997</v>
      </c>
      <c r="K379" s="10">
        <v>1.3666873285679548</v>
      </c>
      <c r="L379" s="10">
        <v>1.92</v>
      </c>
      <c r="M379" s="10">
        <v>2.915</v>
      </c>
      <c r="O379" s="3"/>
      <c r="P379" s="3"/>
      <c r="Q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3:50" x14ac:dyDescent="0.2">
      <c r="C380" s="18">
        <f t="shared" si="5"/>
        <v>376</v>
      </c>
      <c r="D380" t="e">
        <f t="array" aca="1" ref="D380" ca="1">smrLinInterp(C380,TimeX,RainX)</f>
        <v>#NAME?</v>
      </c>
      <c r="I380" s="6">
        <v>376</v>
      </c>
      <c r="J380" s="10">
        <v>0.78479999999999994</v>
      </c>
      <c r="K380" s="10">
        <v>1.3705251265962839</v>
      </c>
      <c r="L380" s="10">
        <v>1.9256</v>
      </c>
      <c r="M380" s="10">
        <v>2.9232</v>
      </c>
      <c r="O380" s="3"/>
      <c r="P380" s="3"/>
      <c r="Q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3:50" x14ac:dyDescent="0.2">
      <c r="C381" s="18">
        <f t="shared" si="5"/>
        <v>377</v>
      </c>
      <c r="D381" t="e">
        <f t="array" aca="1" ref="D381" ca="1">smrLinInterp(C381,TimeX,RainX)</f>
        <v>#NAME?</v>
      </c>
      <c r="I381" s="6">
        <v>377</v>
      </c>
      <c r="J381" s="10">
        <v>0.78710000000000002</v>
      </c>
      <c r="K381" s="10">
        <v>1.3743629246246127</v>
      </c>
      <c r="L381" s="10">
        <v>1.9312</v>
      </c>
      <c r="M381" s="10">
        <v>2.9314</v>
      </c>
      <c r="O381" s="3"/>
      <c r="P381" s="3"/>
      <c r="Q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3:50" x14ac:dyDescent="0.2">
      <c r="C382" s="18">
        <f t="shared" si="5"/>
        <v>378</v>
      </c>
      <c r="D382" t="e">
        <f t="array" aca="1" ref="D382" ca="1">smrLinInterp(C382,TimeX,RainX)</f>
        <v>#NAME?</v>
      </c>
      <c r="I382" s="6">
        <v>378</v>
      </c>
      <c r="J382" s="10">
        <v>0.78939999999999999</v>
      </c>
      <c r="K382" s="10">
        <v>1.3782007226529418</v>
      </c>
      <c r="L382" s="10">
        <v>1.9368000000000001</v>
      </c>
      <c r="M382" s="10">
        <v>2.9396</v>
      </c>
      <c r="O382" s="3"/>
      <c r="P382" s="3"/>
      <c r="Q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3:50" x14ac:dyDescent="0.2">
      <c r="C383" s="18">
        <f t="shared" si="5"/>
        <v>379</v>
      </c>
      <c r="D383" t="e">
        <f t="array" aca="1" ref="D383" ca="1">smrLinInterp(C383,TimeX,RainX)</f>
        <v>#NAME?</v>
      </c>
      <c r="I383" s="6">
        <v>379</v>
      </c>
      <c r="J383" s="10">
        <v>0.79169999999999996</v>
      </c>
      <c r="K383" s="10">
        <v>1.3820385206812706</v>
      </c>
      <c r="L383" s="10">
        <v>1.9424000000000001</v>
      </c>
      <c r="M383" s="10">
        <v>2.9478</v>
      </c>
      <c r="O383" s="3"/>
      <c r="P383" s="3"/>
      <c r="Q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3:50" x14ac:dyDescent="0.2">
      <c r="C384" s="18">
        <f t="shared" si="5"/>
        <v>380</v>
      </c>
      <c r="D384" t="e">
        <f t="array" aca="1" ref="D384" ca="1">smrLinInterp(C384,TimeX,RainX)</f>
        <v>#NAME?</v>
      </c>
      <c r="I384" s="6">
        <v>380</v>
      </c>
      <c r="J384" s="10">
        <v>0.79399999999999993</v>
      </c>
      <c r="K384" s="10">
        <v>1.3858763187095997</v>
      </c>
      <c r="L384" s="10">
        <v>1.948</v>
      </c>
      <c r="M384" s="10">
        <v>2.956</v>
      </c>
      <c r="O384" s="3"/>
      <c r="P384" s="3"/>
      <c r="Q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3:50" x14ac:dyDescent="0.2">
      <c r="C385" s="18">
        <f t="shared" si="5"/>
        <v>381</v>
      </c>
      <c r="D385" t="e">
        <f t="array" aca="1" ref="D385" ca="1">smrLinInterp(C385,TimeX,RainX)</f>
        <v>#NAME?</v>
      </c>
      <c r="I385" s="6">
        <v>381</v>
      </c>
      <c r="J385" s="10">
        <v>0.79630000000000001</v>
      </c>
      <c r="K385" s="10">
        <v>1.3897141167379288</v>
      </c>
      <c r="L385" s="10">
        <v>1.9536</v>
      </c>
      <c r="M385" s="10">
        <v>2.9641999999999999</v>
      </c>
      <c r="O385" s="3"/>
      <c r="P385" s="3"/>
      <c r="Q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3:50" x14ac:dyDescent="0.2">
      <c r="C386" s="18">
        <f t="shared" si="5"/>
        <v>382</v>
      </c>
      <c r="D386" t="e">
        <f t="array" aca="1" ref="D386" ca="1">smrLinInterp(C386,TimeX,RainX)</f>
        <v>#NAME?</v>
      </c>
      <c r="I386" s="6">
        <v>382</v>
      </c>
      <c r="J386" s="10">
        <v>0.79859999999999998</v>
      </c>
      <c r="K386" s="10">
        <v>1.3935519147662576</v>
      </c>
      <c r="L386" s="10">
        <v>1.9592000000000001</v>
      </c>
      <c r="M386" s="10">
        <v>2.9723999999999999</v>
      </c>
      <c r="O386" s="3"/>
      <c r="P386" s="3"/>
      <c r="Q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3:50" x14ac:dyDescent="0.2">
      <c r="C387" s="18">
        <f t="shared" si="5"/>
        <v>383</v>
      </c>
      <c r="D387" t="e">
        <f t="array" aca="1" ref="D387" ca="1">smrLinInterp(C387,TimeX,RainX)</f>
        <v>#NAME?</v>
      </c>
      <c r="I387" s="6">
        <v>383</v>
      </c>
      <c r="J387" s="10">
        <v>0.80089999999999995</v>
      </c>
      <c r="K387" s="10">
        <v>1.3973897127945867</v>
      </c>
      <c r="L387" s="10">
        <v>1.9648000000000001</v>
      </c>
      <c r="M387" s="10">
        <v>2.9805999999999999</v>
      </c>
      <c r="O387" s="3"/>
      <c r="P387" s="3"/>
      <c r="Q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3:50" x14ac:dyDescent="0.2">
      <c r="C388" s="18">
        <f t="shared" si="5"/>
        <v>384</v>
      </c>
      <c r="D388" t="e">
        <f t="array" aca="1" ref="D388" ca="1">smrLinInterp(C388,TimeX,RainX)</f>
        <v>#NAME?</v>
      </c>
      <c r="I388" s="6">
        <v>384</v>
      </c>
      <c r="J388" s="10">
        <v>0.80320000000000003</v>
      </c>
      <c r="K388" s="10">
        <v>1.4012275108229155</v>
      </c>
      <c r="L388" s="10">
        <v>1.9704000000000002</v>
      </c>
      <c r="M388" s="10">
        <v>2.9887999999999999</v>
      </c>
      <c r="O388" s="3"/>
      <c r="P388" s="3"/>
      <c r="Q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3:50" x14ac:dyDescent="0.2">
      <c r="C389" s="18">
        <f t="shared" si="5"/>
        <v>385</v>
      </c>
      <c r="D389" t="e">
        <f t="array" aca="1" ref="D389" ca="1">smrLinInterp(C389,TimeX,RainX)</f>
        <v>#NAME?</v>
      </c>
      <c r="I389" s="6">
        <v>385</v>
      </c>
      <c r="J389" s="10">
        <v>0.80549999999999999</v>
      </c>
      <c r="K389" s="10">
        <v>1.4050653088512446</v>
      </c>
      <c r="L389" s="10">
        <v>1.976</v>
      </c>
      <c r="M389" s="10">
        <v>2.9969999999999999</v>
      </c>
      <c r="O389" s="3"/>
      <c r="P389" s="3"/>
      <c r="Q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3:50" x14ac:dyDescent="0.2">
      <c r="C390" s="18">
        <f t="shared" ref="C390:C453" si="6">1+C389</f>
        <v>386</v>
      </c>
      <c r="D390" t="e">
        <f t="array" aca="1" ref="D390" ca="1">smrLinInterp(C390,TimeX,RainX)</f>
        <v>#NAME?</v>
      </c>
      <c r="I390" s="6">
        <v>386</v>
      </c>
      <c r="J390" s="10">
        <v>0.80779999999999996</v>
      </c>
      <c r="K390" s="10">
        <v>1.4089031068795737</v>
      </c>
      <c r="L390" s="10">
        <v>1.9816</v>
      </c>
      <c r="M390" s="10">
        <v>3.0051999999999999</v>
      </c>
      <c r="O390" s="3"/>
      <c r="P390" s="3"/>
      <c r="Q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3:50" x14ac:dyDescent="0.2">
      <c r="C391" s="18">
        <f t="shared" si="6"/>
        <v>387</v>
      </c>
      <c r="D391" t="e">
        <f t="array" aca="1" ref="D391" ca="1">smrLinInterp(C391,TimeX,RainX)</f>
        <v>#NAME?</v>
      </c>
      <c r="I391" s="6">
        <v>387</v>
      </c>
      <c r="J391" s="10">
        <v>0.81009999999999993</v>
      </c>
      <c r="K391" s="10">
        <v>1.4127409049079025</v>
      </c>
      <c r="L391" s="10">
        <v>1.9872000000000001</v>
      </c>
      <c r="M391" s="10">
        <v>3.0133999999999999</v>
      </c>
      <c r="O391" s="3"/>
      <c r="P391" s="3"/>
      <c r="Q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3:50" x14ac:dyDescent="0.2">
      <c r="C392" s="18">
        <f t="shared" si="6"/>
        <v>388</v>
      </c>
      <c r="D392" t="e">
        <f t="array" aca="1" ref="D392" ca="1">smrLinInterp(C392,TimeX,RainX)</f>
        <v>#NAME?</v>
      </c>
      <c r="I392" s="6">
        <v>388</v>
      </c>
      <c r="J392" s="10">
        <v>0.81240000000000001</v>
      </c>
      <c r="K392" s="10">
        <v>1.4165787029362316</v>
      </c>
      <c r="L392" s="10">
        <v>1.9928000000000001</v>
      </c>
      <c r="M392" s="10">
        <v>3.0216000000000003</v>
      </c>
      <c r="O392" s="3"/>
      <c r="P392" s="3"/>
      <c r="Q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3:50" x14ac:dyDescent="0.2">
      <c r="C393" s="18">
        <f t="shared" si="6"/>
        <v>389</v>
      </c>
      <c r="D393" t="e">
        <f t="array" aca="1" ref="D393" ca="1">smrLinInterp(C393,TimeX,RainX)</f>
        <v>#NAME?</v>
      </c>
      <c r="I393" s="6">
        <v>389</v>
      </c>
      <c r="J393" s="10">
        <v>0.81469999999999998</v>
      </c>
      <c r="K393" s="10">
        <v>1.4204165009645604</v>
      </c>
      <c r="L393" s="10">
        <v>1.9984</v>
      </c>
      <c r="M393" s="10">
        <v>3.0298000000000003</v>
      </c>
      <c r="O393" s="3"/>
      <c r="P393" s="3"/>
      <c r="Q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3:50" x14ac:dyDescent="0.2">
      <c r="C394" s="18">
        <f t="shared" si="6"/>
        <v>390</v>
      </c>
      <c r="D394" t="e">
        <f t="array" aca="1" ref="D394" ca="1">smrLinInterp(C394,TimeX,RainX)</f>
        <v>#NAME?</v>
      </c>
      <c r="I394" s="6">
        <v>390</v>
      </c>
      <c r="J394" s="10">
        <v>0.81699999999999995</v>
      </c>
      <c r="K394" s="10">
        <v>1.4242542989928895</v>
      </c>
      <c r="L394" s="10">
        <v>2.004</v>
      </c>
      <c r="M394" s="10">
        <v>3.0380000000000003</v>
      </c>
      <c r="O394" s="3"/>
      <c r="P394" s="3"/>
      <c r="Q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3:50" x14ac:dyDescent="0.2">
      <c r="C395" s="18">
        <f t="shared" si="6"/>
        <v>391</v>
      </c>
      <c r="D395" t="e">
        <f t="array" aca="1" ref="D395" ca="1">smrLinInterp(C395,TimeX,RainX)</f>
        <v>#NAME?</v>
      </c>
      <c r="I395" s="6">
        <v>391</v>
      </c>
      <c r="J395" s="10">
        <v>0.81929999999999992</v>
      </c>
      <c r="K395" s="10">
        <v>1.4280920970212185</v>
      </c>
      <c r="L395" s="10">
        <v>2.0095999999999998</v>
      </c>
      <c r="M395" s="10">
        <v>3.0462000000000002</v>
      </c>
      <c r="O395" s="3"/>
      <c r="P395" s="3"/>
      <c r="Q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3:50" x14ac:dyDescent="0.2">
      <c r="C396" s="18">
        <f t="shared" si="6"/>
        <v>392</v>
      </c>
      <c r="D396" t="e">
        <f t="array" aca="1" ref="D396" ca="1">smrLinInterp(C396,TimeX,RainX)</f>
        <v>#NAME?</v>
      </c>
      <c r="I396" s="6">
        <v>392</v>
      </c>
      <c r="J396" s="10">
        <v>0.8216</v>
      </c>
      <c r="K396" s="10">
        <v>1.4319298950495474</v>
      </c>
      <c r="L396" s="10">
        <v>2.0152000000000001</v>
      </c>
      <c r="M396" s="10">
        <v>3.0544000000000002</v>
      </c>
      <c r="O396" s="3"/>
      <c r="P396" s="3"/>
      <c r="Q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3:50" x14ac:dyDescent="0.2">
      <c r="C397" s="18">
        <f t="shared" si="6"/>
        <v>393</v>
      </c>
      <c r="D397" t="e">
        <f t="array" aca="1" ref="D397" ca="1">smrLinInterp(C397,TimeX,RainX)</f>
        <v>#NAME?</v>
      </c>
      <c r="I397" s="6">
        <v>393</v>
      </c>
      <c r="J397" s="10">
        <v>0.82389999999999997</v>
      </c>
      <c r="K397" s="10">
        <v>1.4357676930778764</v>
      </c>
      <c r="L397" s="10">
        <v>2.0207999999999999</v>
      </c>
      <c r="M397" s="10">
        <v>3.0626000000000002</v>
      </c>
      <c r="O397" s="3"/>
      <c r="P397" s="3"/>
      <c r="Q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3:50" x14ac:dyDescent="0.2">
      <c r="C398" s="18">
        <f t="shared" si="6"/>
        <v>394</v>
      </c>
      <c r="D398" t="e">
        <f t="array" aca="1" ref="D398" ca="1">smrLinInterp(C398,TimeX,RainX)</f>
        <v>#NAME?</v>
      </c>
      <c r="I398" s="6">
        <v>394</v>
      </c>
      <c r="J398" s="10">
        <v>0.82619999999999993</v>
      </c>
      <c r="K398" s="10">
        <v>1.4396054911062053</v>
      </c>
      <c r="L398" s="10">
        <v>2.0264000000000002</v>
      </c>
      <c r="M398" s="10">
        <v>3.0708000000000002</v>
      </c>
      <c r="O398" s="3"/>
      <c r="P398" s="3"/>
      <c r="Q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3:50" x14ac:dyDescent="0.2">
      <c r="C399" s="18">
        <f t="shared" si="6"/>
        <v>395</v>
      </c>
      <c r="D399" t="e">
        <f t="array" aca="1" ref="D399" ca="1">smrLinInterp(C399,TimeX,RainX)</f>
        <v>#NAME?</v>
      </c>
      <c r="I399" s="6">
        <v>395</v>
      </c>
      <c r="J399" s="10">
        <v>0.82850000000000001</v>
      </c>
      <c r="K399" s="10">
        <v>1.4434432891345343</v>
      </c>
      <c r="L399" s="10">
        <v>2.032</v>
      </c>
      <c r="M399" s="10">
        <v>3.0790000000000002</v>
      </c>
      <c r="O399" s="3"/>
      <c r="P399" s="3"/>
      <c r="Q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3:50" x14ac:dyDescent="0.2">
      <c r="C400" s="18">
        <f t="shared" si="6"/>
        <v>396</v>
      </c>
      <c r="D400" t="e">
        <f t="array" aca="1" ref="D400" ca="1">smrLinInterp(C400,TimeX,RainX)</f>
        <v>#NAME?</v>
      </c>
      <c r="I400" s="6">
        <v>396</v>
      </c>
      <c r="J400" s="10">
        <v>0.83079999999999998</v>
      </c>
      <c r="K400" s="10">
        <v>1.4472810871628634</v>
      </c>
      <c r="L400" s="10">
        <v>2.0375999999999999</v>
      </c>
      <c r="M400" s="10">
        <v>3.0872000000000002</v>
      </c>
      <c r="O400" s="3"/>
      <c r="P400" s="3"/>
      <c r="Q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3:50" x14ac:dyDescent="0.2">
      <c r="C401" s="18">
        <f t="shared" si="6"/>
        <v>397</v>
      </c>
      <c r="D401" t="e">
        <f t="array" aca="1" ref="D401" ca="1">smrLinInterp(C401,TimeX,RainX)</f>
        <v>#NAME?</v>
      </c>
      <c r="I401" s="6">
        <v>397</v>
      </c>
      <c r="J401" s="10">
        <v>0.83309999999999995</v>
      </c>
      <c r="K401" s="10">
        <v>1.4511188851911923</v>
      </c>
      <c r="L401" s="10">
        <v>2.0432000000000001</v>
      </c>
      <c r="M401" s="10">
        <v>3.0954000000000002</v>
      </c>
      <c r="O401" s="3"/>
      <c r="P401" s="3"/>
      <c r="Q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3:50" x14ac:dyDescent="0.2">
      <c r="C402" s="18">
        <f t="shared" si="6"/>
        <v>398</v>
      </c>
      <c r="D402" t="e">
        <f t="array" aca="1" ref="D402" ca="1">smrLinInterp(C402,TimeX,RainX)</f>
        <v>#NAME?</v>
      </c>
      <c r="I402" s="6">
        <v>398</v>
      </c>
      <c r="J402" s="10">
        <v>0.83539999999999992</v>
      </c>
      <c r="K402" s="10">
        <v>1.4549566832195213</v>
      </c>
      <c r="L402" s="10">
        <v>2.0488</v>
      </c>
      <c r="M402" s="10">
        <v>3.1036000000000001</v>
      </c>
      <c r="O402" s="3"/>
      <c r="P402" s="3"/>
      <c r="Q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3:50" x14ac:dyDescent="0.2">
      <c r="C403" s="18">
        <f t="shared" si="6"/>
        <v>399</v>
      </c>
      <c r="D403" t="e">
        <f t="array" aca="1" ref="D403" ca="1">smrLinInterp(C403,TimeX,RainX)</f>
        <v>#NAME?</v>
      </c>
      <c r="I403" s="6">
        <v>399</v>
      </c>
      <c r="J403" s="10">
        <v>0.8377</v>
      </c>
      <c r="K403" s="10">
        <v>1.4587944812478502</v>
      </c>
      <c r="L403" s="10">
        <v>2.0544000000000002</v>
      </c>
      <c r="M403" s="10">
        <v>3.1118000000000001</v>
      </c>
      <c r="O403" s="3"/>
      <c r="P403" s="3"/>
      <c r="Q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3:50" x14ac:dyDescent="0.2">
      <c r="C404" s="18">
        <f t="shared" si="6"/>
        <v>400</v>
      </c>
      <c r="D404" t="e">
        <f t="array" aca="1" ref="D404" ca="1">smrLinInterp(C404,TimeX,RainX)</f>
        <v>#NAME?</v>
      </c>
      <c r="H404" s="10"/>
      <c r="I404" s="6">
        <v>400</v>
      </c>
      <c r="J404" s="10">
        <v>0.84</v>
      </c>
      <c r="K404" s="10">
        <v>1.4626322792761792</v>
      </c>
      <c r="L404" s="10">
        <v>2.06</v>
      </c>
      <c r="M404" s="10">
        <v>3.12</v>
      </c>
      <c r="O404" s="3"/>
      <c r="P404" s="3"/>
      <c r="Q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3:50" x14ac:dyDescent="0.2">
      <c r="C405" s="18">
        <f t="shared" si="6"/>
        <v>401</v>
      </c>
      <c r="D405" t="e">
        <f t="array" aca="1" ref="D405" ca="1">smrLinInterp(C405,TimeX,RainX)</f>
        <v>#NAME?</v>
      </c>
      <c r="I405" s="6">
        <v>401</v>
      </c>
      <c r="J405" s="10">
        <v>0.8427</v>
      </c>
      <c r="K405" s="10">
        <v>1.4666212252434123</v>
      </c>
      <c r="L405" s="10">
        <v>2.0659000000000001</v>
      </c>
      <c r="M405" s="10">
        <v>3.1284000000000001</v>
      </c>
      <c r="AU405" s="3"/>
      <c r="AV405" s="3"/>
      <c r="AW405" s="3"/>
      <c r="AX405" s="3"/>
    </row>
    <row r="406" spans="3:50" x14ac:dyDescent="0.2">
      <c r="C406" s="18">
        <f t="shared" si="6"/>
        <v>402</v>
      </c>
      <c r="D406" t="e">
        <f t="array" aca="1" ref="D406" ca="1">smrLinInterp(C406,TimeX,RainX)</f>
        <v>#NAME?</v>
      </c>
      <c r="I406" s="6">
        <v>402</v>
      </c>
      <c r="J406" s="10">
        <v>0.84539999999999993</v>
      </c>
      <c r="K406" s="10">
        <v>1.4706101712106454</v>
      </c>
      <c r="L406" s="10">
        <v>2.0718000000000001</v>
      </c>
      <c r="M406" s="10">
        <v>3.1368</v>
      </c>
      <c r="AU406" s="3"/>
      <c r="AV406" s="3"/>
      <c r="AW406" s="3"/>
      <c r="AX406" s="3"/>
    </row>
    <row r="407" spans="3:50" x14ac:dyDescent="0.2">
      <c r="C407" s="18">
        <f t="shared" si="6"/>
        <v>403</v>
      </c>
      <c r="D407" t="e">
        <f t="array" aca="1" ref="D407" ca="1">smrLinInterp(C407,TimeX,RainX)</f>
        <v>#NAME?</v>
      </c>
      <c r="I407" s="6">
        <v>403</v>
      </c>
      <c r="J407" s="10">
        <v>0.84809999999999997</v>
      </c>
      <c r="K407" s="10">
        <v>1.4745991171778785</v>
      </c>
      <c r="L407" s="10">
        <v>2.0777000000000001</v>
      </c>
      <c r="M407" s="10">
        <v>3.1452</v>
      </c>
      <c r="AU407" s="3"/>
      <c r="AV407" s="3"/>
      <c r="AW407" s="3"/>
      <c r="AX407" s="3"/>
    </row>
    <row r="408" spans="3:50" x14ac:dyDescent="0.2">
      <c r="C408" s="18">
        <f t="shared" si="6"/>
        <v>404</v>
      </c>
      <c r="D408" t="e">
        <f t="array" aca="1" ref="D408" ca="1">smrLinInterp(C408,TimeX,RainX)</f>
        <v>#NAME?</v>
      </c>
      <c r="I408" s="6">
        <v>404</v>
      </c>
      <c r="J408" s="10">
        <v>0.8508</v>
      </c>
      <c r="K408" s="10">
        <v>1.4785880631451116</v>
      </c>
      <c r="L408" s="10">
        <v>2.0836000000000001</v>
      </c>
      <c r="M408" s="10">
        <v>3.1536</v>
      </c>
      <c r="AU408" s="3"/>
      <c r="AV408" s="3"/>
      <c r="AW408" s="3"/>
      <c r="AX408" s="3"/>
    </row>
    <row r="409" spans="3:50" x14ac:dyDescent="0.2">
      <c r="C409" s="18">
        <f t="shared" si="6"/>
        <v>405</v>
      </c>
      <c r="D409" t="e">
        <f t="array" aca="1" ref="D409" ca="1">smrLinInterp(C409,TimeX,RainX)</f>
        <v>#NAME?</v>
      </c>
      <c r="I409" s="6">
        <v>405</v>
      </c>
      <c r="J409" s="10">
        <v>0.85349999999999993</v>
      </c>
      <c r="K409" s="10">
        <v>1.4825770091123447</v>
      </c>
      <c r="L409" s="10">
        <v>2.0895000000000001</v>
      </c>
      <c r="M409" s="10">
        <v>3.1619999999999999</v>
      </c>
      <c r="AU409" s="3"/>
      <c r="AV409" s="3"/>
      <c r="AW409" s="3"/>
      <c r="AX409" s="3"/>
    </row>
    <row r="410" spans="3:50" x14ac:dyDescent="0.2">
      <c r="C410" s="18">
        <f t="shared" si="6"/>
        <v>406</v>
      </c>
      <c r="D410" t="e">
        <f t="array" aca="1" ref="D410" ca="1">smrLinInterp(C410,TimeX,RainX)</f>
        <v>#NAME?</v>
      </c>
      <c r="I410" s="6">
        <v>406</v>
      </c>
      <c r="J410" s="10">
        <v>0.85619999999999996</v>
      </c>
      <c r="K410" s="10">
        <v>1.4865659550795778</v>
      </c>
      <c r="L410" s="10">
        <v>2.0954000000000002</v>
      </c>
      <c r="M410" s="10">
        <v>3.1703999999999999</v>
      </c>
      <c r="AU410" s="3"/>
      <c r="AV410" s="3"/>
      <c r="AW410" s="3"/>
      <c r="AX410" s="3"/>
    </row>
    <row r="411" spans="3:50" x14ac:dyDescent="0.2">
      <c r="C411" s="18">
        <f t="shared" si="6"/>
        <v>407</v>
      </c>
      <c r="D411" t="e">
        <f t="array" aca="1" ref="D411" ca="1">smrLinInterp(C411,TimeX,RainX)</f>
        <v>#NAME?</v>
      </c>
      <c r="I411" s="6">
        <v>407</v>
      </c>
      <c r="J411" s="10">
        <v>0.8589</v>
      </c>
      <c r="K411" s="10">
        <v>1.4905549010468109</v>
      </c>
      <c r="L411" s="10">
        <v>2.1013000000000002</v>
      </c>
      <c r="M411" s="10">
        <v>3.1788000000000003</v>
      </c>
      <c r="AU411" s="3"/>
      <c r="AV411" s="3"/>
      <c r="AW411" s="3"/>
      <c r="AX411" s="3"/>
    </row>
    <row r="412" spans="3:50" x14ac:dyDescent="0.2">
      <c r="C412" s="18">
        <f t="shared" si="6"/>
        <v>408</v>
      </c>
      <c r="D412" t="e">
        <f t="array" aca="1" ref="D412" ca="1">smrLinInterp(C412,TimeX,RainX)</f>
        <v>#NAME?</v>
      </c>
      <c r="I412" s="6">
        <v>408</v>
      </c>
      <c r="J412" s="10">
        <v>0.86160000000000003</v>
      </c>
      <c r="K412" s="10">
        <v>1.494543847014044</v>
      </c>
      <c r="L412" s="10">
        <v>2.1072000000000002</v>
      </c>
      <c r="M412" s="10">
        <v>3.1872000000000003</v>
      </c>
      <c r="AU412" s="3"/>
      <c r="AV412" s="3"/>
      <c r="AW412" s="3"/>
      <c r="AX412" s="3"/>
    </row>
    <row r="413" spans="3:50" x14ac:dyDescent="0.2">
      <c r="C413" s="18">
        <f t="shared" si="6"/>
        <v>409</v>
      </c>
      <c r="D413" t="e">
        <f t="array" aca="1" ref="D413" ca="1">smrLinInterp(C413,TimeX,RainX)</f>
        <v>#NAME?</v>
      </c>
      <c r="I413" s="6">
        <v>409</v>
      </c>
      <c r="J413" s="10">
        <v>0.86429999999999996</v>
      </c>
      <c r="K413" s="10">
        <v>1.4985327929812771</v>
      </c>
      <c r="L413" s="10">
        <v>2.1131000000000002</v>
      </c>
      <c r="M413" s="10">
        <v>3.1956000000000002</v>
      </c>
      <c r="AU413" s="3"/>
      <c r="AV413" s="3"/>
      <c r="AW413" s="3"/>
      <c r="AX413" s="3"/>
    </row>
    <row r="414" spans="3:50" x14ac:dyDescent="0.2">
      <c r="C414" s="18">
        <f t="shared" si="6"/>
        <v>410</v>
      </c>
      <c r="D414" t="e">
        <f t="array" aca="1" ref="D414" ca="1">smrLinInterp(C414,TimeX,RainX)</f>
        <v>#NAME?</v>
      </c>
      <c r="I414" s="6">
        <v>410</v>
      </c>
      <c r="J414" s="10">
        <v>0.86699999999999999</v>
      </c>
      <c r="K414" s="10">
        <v>1.5025217389485102</v>
      </c>
      <c r="L414" s="10">
        <v>2.1190000000000002</v>
      </c>
      <c r="M414" s="10">
        <v>3.2040000000000002</v>
      </c>
      <c r="AU414" s="3"/>
      <c r="AV414" s="3"/>
      <c r="AW414" s="3"/>
      <c r="AX414" s="3"/>
    </row>
    <row r="415" spans="3:50" x14ac:dyDescent="0.2">
      <c r="C415" s="18">
        <f t="shared" si="6"/>
        <v>411</v>
      </c>
      <c r="D415" t="e">
        <f t="array" aca="1" ref="D415" ca="1">smrLinInterp(C415,TimeX,RainX)</f>
        <v>#NAME?</v>
      </c>
      <c r="I415" s="6">
        <v>411</v>
      </c>
      <c r="J415" s="10">
        <v>0.86970000000000003</v>
      </c>
      <c r="K415" s="10">
        <v>1.5065106849157432</v>
      </c>
      <c r="L415" s="10">
        <v>2.1249000000000002</v>
      </c>
      <c r="M415" s="10">
        <v>3.2124000000000001</v>
      </c>
      <c r="AU415" s="3"/>
      <c r="AV415" s="3"/>
      <c r="AW415" s="3"/>
      <c r="AX415" s="3"/>
    </row>
    <row r="416" spans="3:50" x14ac:dyDescent="0.2">
      <c r="C416" s="18">
        <f t="shared" si="6"/>
        <v>412</v>
      </c>
      <c r="D416" t="e">
        <f t="array" aca="1" ref="D416" ca="1">smrLinInterp(C416,TimeX,RainX)</f>
        <v>#NAME?</v>
      </c>
      <c r="I416" s="6">
        <v>412</v>
      </c>
      <c r="J416" s="10">
        <v>0.87239999999999995</v>
      </c>
      <c r="K416" s="10">
        <v>1.5104996308829763</v>
      </c>
      <c r="L416" s="10">
        <v>2.1308000000000002</v>
      </c>
      <c r="M416" s="10">
        <v>3.2208000000000001</v>
      </c>
      <c r="AU416" s="3"/>
      <c r="AV416" s="3"/>
      <c r="AW416" s="3"/>
      <c r="AX416" s="3"/>
    </row>
    <row r="417" spans="3:50" x14ac:dyDescent="0.2">
      <c r="C417" s="18">
        <f t="shared" si="6"/>
        <v>413</v>
      </c>
      <c r="D417" t="e">
        <f t="array" aca="1" ref="D417" ca="1">smrLinInterp(C417,TimeX,RainX)</f>
        <v>#NAME?</v>
      </c>
      <c r="I417" s="6">
        <v>413</v>
      </c>
      <c r="J417" s="10">
        <v>0.87509999999999999</v>
      </c>
      <c r="K417" s="10">
        <v>1.5144885768502094</v>
      </c>
      <c r="L417" s="10">
        <v>2.1366999999999998</v>
      </c>
      <c r="M417" s="10">
        <v>3.2292000000000001</v>
      </c>
      <c r="AU417" s="3"/>
      <c r="AV417" s="3"/>
      <c r="AW417" s="3"/>
      <c r="AX417" s="3"/>
    </row>
    <row r="418" spans="3:50" x14ac:dyDescent="0.2">
      <c r="C418" s="18">
        <f t="shared" si="6"/>
        <v>414</v>
      </c>
      <c r="D418" t="e">
        <f t="array" aca="1" ref="D418" ca="1">smrLinInterp(C418,TimeX,RainX)</f>
        <v>#NAME?</v>
      </c>
      <c r="I418" s="6">
        <v>414</v>
      </c>
      <c r="J418" s="10">
        <v>0.87780000000000002</v>
      </c>
      <c r="K418" s="10">
        <v>1.5184775228174425</v>
      </c>
      <c r="L418" s="10">
        <v>2.1425999999999998</v>
      </c>
      <c r="M418" s="10">
        <v>3.2376</v>
      </c>
      <c r="AU418" s="3"/>
      <c r="AV418" s="3"/>
      <c r="AW418" s="3"/>
      <c r="AX418" s="3"/>
    </row>
    <row r="419" spans="3:50" x14ac:dyDescent="0.2">
      <c r="C419" s="18">
        <f t="shared" si="6"/>
        <v>415</v>
      </c>
      <c r="D419" t="e">
        <f t="array" aca="1" ref="D419" ca="1">smrLinInterp(C419,TimeX,RainX)</f>
        <v>#NAME?</v>
      </c>
      <c r="I419" s="6">
        <v>415</v>
      </c>
      <c r="J419" s="10">
        <v>0.88049999999999995</v>
      </c>
      <c r="K419" s="10">
        <v>1.5224664687846756</v>
      </c>
      <c r="L419" s="10">
        <v>2.1484999999999999</v>
      </c>
      <c r="M419" s="10">
        <v>3.246</v>
      </c>
      <c r="AU419" s="3"/>
      <c r="AV419" s="3"/>
      <c r="AW419" s="3"/>
      <c r="AX419" s="3"/>
    </row>
    <row r="420" spans="3:50" x14ac:dyDescent="0.2">
      <c r="C420" s="18">
        <f t="shared" si="6"/>
        <v>416</v>
      </c>
      <c r="D420" t="e">
        <f t="array" aca="1" ref="D420" ca="1">smrLinInterp(C420,TimeX,RainX)</f>
        <v>#NAME?</v>
      </c>
      <c r="I420" s="6">
        <v>416</v>
      </c>
      <c r="J420" s="10">
        <v>0.88319999999999999</v>
      </c>
      <c r="K420" s="10">
        <v>1.5264554147519087</v>
      </c>
      <c r="L420" s="10">
        <v>2.1543999999999999</v>
      </c>
      <c r="M420" s="10">
        <v>3.2544</v>
      </c>
      <c r="AU420" s="3"/>
      <c r="AV420" s="3"/>
      <c r="AW420" s="3"/>
      <c r="AX420" s="3"/>
    </row>
    <row r="421" spans="3:50" x14ac:dyDescent="0.2">
      <c r="C421" s="18">
        <f t="shared" si="6"/>
        <v>417</v>
      </c>
      <c r="D421" t="e">
        <f t="array" aca="1" ref="D421" ca="1">smrLinInterp(C421,TimeX,RainX)</f>
        <v>#NAME?</v>
      </c>
      <c r="I421" s="6">
        <v>417</v>
      </c>
      <c r="J421" s="10">
        <v>0.88590000000000002</v>
      </c>
      <c r="K421" s="10">
        <v>1.5304443607191418</v>
      </c>
      <c r="L421" s="10">
        <v>2.1602999999999999</v>
      </c>
      <c r="M421" s="10">
        <v>3.2627999999999999</v>
      </c>
      <c r="AU421" s="3"/>
      <c r="AV421" s="3"/>
      <c r="AW421" s="3"/>
      <c r="AX421" s="3"/>
    </row>
    <row r="422" spans="3:50" x14ac:dyDescent="0.2">
      <c r="C422" s="18">
        <f t="shared" si="6"/>
        <v>418</v>
      </c>
      <c r="D422" t="e">
        <f t="array" aca="1" ref="D422" ca="1">smrLinInterp(C422,TimeX,RainX)</f>
        <v>#NAME?</v>
      </c>
      <c r="I422" s="6">
        <v>418</v>
      </c>
      <c r="J422" s="10">
        <v>0.88859999999999995</v>
      </c>
      <c r="K422" s="10">
        <v>1.5344333066863749</v>
      </c>
      <c r="L422" s="10">
        <v>2.1661999999999999</v>
      </c>
      <c r="M422" s="10">
        <v>3.2711999999999999</v>
      </c>
      <c r="AU422" s="3"/>
      <c r="AV422" s="3"/>
      <c r="AW422" s="3"/>
      <c r="AX422" s="3"/>
    </row>
    <row r="423" spans="3:50" x14ac:dyDescent="0.2">
      <c r="C423" s="18">
        <f t="shared" si="6"/>
        <v>419</v>
      </c>
      <c r="D423" t="e">
        <f t="array" aca="1" ref="D423" ca="1">smrLinInterp(C423,TimeX,RainX)</f>
        <v>#NAME?</v>
      </c>
      <c r="I423" s="6">
        <v>419</v>
      </c>
      <c r="J423" s="10">
        <v>0.89129999999999998</v>
      </c>
      <c r="K423" s="10">
        <v>1.538422252653608</v>
      </c>
      <c r="L423" s="10">
        <v>2.1720999999999999</v>
      </c>
      <c r="M423" s="10">
        <v>3.2796000000000003</v>
      </c>
      <c r="AU423" s="3"/>
      <c r="AV423" s="3"/>
      <c r="AW423" s="3"/>
      <c r="AX423" s="3"/>
    </row>
    <row r="424" spans="3:50" x14ac:dyDescent="0.2">
      <c r="C424" s="18">
        <f t="shared" si="6"/>
        <v>420</v>
      </c>
      <c r="D424" t="e">
        <f t="array" aca="1" ref="D424" ca="1">smrLinInterp(C424,TimeX,RainX)</f>
        <v>#NAME?</v>
      </c>
      <c r="I424" s="6">
        <v>420</v>
      </c>
      <c r="J424" s="10">
        <v>0.89400000000000002</v>
      </c>
      <c r="K424" s="10">
        <v>1.5424111986208411</v>
      </c>
      <c r="L424" s="10">
        <v>2.1779999999999999</v>
      </c>
      <c r="M424" s="10">
        <v>3.2880000000000003</v>
      </c>
      <c r="AU424" s="3"/>
      <c r="AV424" s="3"/>
      <c r="AW424" s="3"/>
      <c r="AX424" s="3"/>
    </row>
    <row r="425" spans="3:50" x14ac:dyDescent="0.2">
      <c r="C425" s="18">
        <f t="shared" si="6"/>
        <v>421</v>
      </c>
      <c r="D425" t="e">
        <f t="array" aca="1" ref="D425" ca="1">smrLinInterp(C425,TimeX,RainX)</f>
        <v>#NAME?</v>
      </c>
      <c r="I425" s="6">
        <v>421</v>
      </c>
      <c r="J425" s="10">
        <v>0.89669999999999994</v>
      </c>
      <c r="K425" s="10">
        <v>1.5464001445880742</v>
      </c>
      <c r="L425" s="10">
        <v>2.1839</v>
      </c>
      <c r="M425" s="10">
        <v>3.2964000000000002</v>
      </c>
      <c r="AU425" s="3"/>
      <c r="AV425" s="3"/>
      <c r="AW425" s="3"/>
      <c r="AX425" s="3"/>
    </row>
    <row r="426" spans="3:50" x14ac:dyDescent="0.2">
      <c r="C426" s="18">
        <f t="shared" si="6"/>
        <v>422</v>
      </c>
      <c r="D426" t="e">
        <f t="array" aca="1" ref="D426" ca="1">smrLinInterp(C426,TimeX,RainX)</f>
        <v>#NAME?</v>
      </c>
      <c r="I426" s="6">
        <v>422</v>
      </c>
      <c r="J426" s="10">
        <v>0.89939999999999998</v>
      </c>
      <c r="K426" s="10">
        <v>1.5503890905553073</v>
      </c>
      <c r="L426" s="10">
        <v>2.1898</v>
      </c>
      <c r="M426" s="10">
        <v>3.3048000000000002</v>
      </c>
      <c r="AU426" s="3"/>
      <c r="AV426" s="3"/>
      <c r="AW426" s="3"/>
      <c r="AX426" s="3"/>
    </row>
    <row r="427" spans="3:50" x14ac:dyDescent="0.2">
      <c r="C427" s="18">
        <f t="shared" si="6"/>
        <v>423</v>
      </c>
      <c r="D427" t="e">
        <f t="array" aca="1" ref="D427" ca="1">smrLinInterp(C427,TimeX,RainX)</f>
        <v>#NAME?</v>
      </c>
      <c r="I427" s="6">
        <v>423</v>
      </c>
      <c r="J427" s="10">
        <v>0.90210000000000001</v>
      </c>
      <c r="K427" s="10">
        <v>1.5543780365225404</v>
      </c>
      <c r="L427" s="10">
        <v>2.1957</v>
      </c>
      <c r="M427" s="10">
        <v>3.3132000000000001</v>
      </c>
      <c r="AU427" s="3"/>
      <c r="AV427" s="3"/>
      <c r="AW427" s="3"/>
      <c r="AX427" s="3"/>
    </row>
    <row r="428" spans="3:50" x14ac:dyDescent="0.2">
      <c r="C428" s="18">
        <f t="shared" si="6"/>
        <v>424</v>
      </c>
      <c r="D428" t="e">
        <f t="array" aca="1" ref="D428" ca="1">smrLinInterp(C428,TimeX,RainX)</f>
        <v>#NAME?</v>
      </c>
      <c r="I428" s="6">
        <v>424</v>
      </c>
      <c r="J428" s="10">
        <v>0.90480000000000005</v>
      </c>
      <c r="K428" s="10">
        <v>1.5583669824897735</v>
      </c>
      <c r="L428" s="10">
        <v>2.2016</v>
      </c>
      <c r="M428" s="10">
        <v>3.3216000000000001</v>
      </c>
      <c r="AU428" s="3"/>
      <c r="AV428" s="3"/>
      <c r="AW428" s="3"/>
      <c r="AX428" s="3"/>
    </row>
    <row r="429" spans="3:50" x14ac:dyDescent="0.2">
      <c r="C429" s="18">
        <f t="shared" si="6"/>
        <v>425</v>
      </c>
      <c r="D429" t="e">
        <f t="array" aca="1" ref="D429" ca="1">smrLinInterp(C429,TimeX,RainX)</f>
        <v>#NAME?</v>
      </c>
      <c r="I429" s="6">
        <v>425</v>
      </c>
      <c r="J429" s="10">
        <v>0.90749999999999997</v>
      </c>
      <c r="K429" s="10">
        <v>1.5623559284570065</v>
      </c>
      <c r="L429" s="10">
        <v>2.2075</v>
      </c>
      <c r="M429" s="10">
        <v>3.33</v>
      </c>
      <c r="AU429" s="3"/>
      <c r="AV429" s="3"/>
      <c r="AW429" s="3"/>
      <c r="AX429" s="3"/>
    </row>
    <row r="430" spans="3:50" x14ac:dyDescent="0.2">
      <c r="C430" s="18">
        <f t="shared" si="6"/>
        <v>426</v>
      </c>
      <c r="D430" t="e">
        <f t="array" aca="1" ref="D430" ca="1">smrLinInterp(C430,TimeX,RainX)</f>
        <v>#NAME?</v>
      </c>
      <c r="I430" s="6">
        <v>426</v>
      </c>
      <c r="J430" s="10">
        <v>0.91020000000000001</v>
      </c>
      <c r="K430" s="10">
        <v>1.5663448744242396</v>
      </c>
      <c r="L430" s="10">
        <v>2.2134</v>
      </c>
      <c r="M430" s="10">
        <v>3.3384</v>
      </c>
      <c r="AU430" s="3"/>
      <c r="AV430" s="3"/>
      <c r="AW430" s="3"/>
      <c r="AX430" s="3"/>
    </row>
    <row r="431" spans="3:50" x14ac:dyDescent="0.2">
      <c r="C431" s="18">
        <f t="shared" si="6"/>
        <v>427</v>
      </c>
      <c r="D431" t="e">
        <f t="array" aca="1" ref="D431" ca="1">smrLinInterp(C431,TimeX,RainX)</f>
        <v>#NAME?</v>
      </c>
      <c r="I431" s="6">
        <v>427</v>
      </c>
      <c r="J431" s="10">
        <v>0.91290000000000004</v>
      </c>
      <c r="K431" s="10">
        <v>1.5703338203914727</v>
      </c>
      <c r="L431" s="10">
        <v>2.2193000000000001</v>
      </c>
      <c r="M431" s="10">
        <v>3.3468</v>
      </c>
      <c r="AU431" s="3"/>
      <c r="AV431" s="3"/>
      <c r="AW431" s="3"/>
      <c r="AX431" s="3"/>
    </row>
    <row r="432" spans="3:50" x14ac:dyDescent="0.2">
      <c r="C432" s="18">
        <f t="shared" si="6"/>
        <v>428</v>
      </c>
      <c r="D432" t="e">
        <f t="array" aca="1" ref="D432" ca="1">smrLinInterp(C432,TimeX,RainX)</f>
        <v>#NAME?</v>
      </c>
      <c r="I432" s="6">
        <v>428</v>
      </c>
      <c r="J432" s="10">
        <v>0.91559999999999997</v>
      </c>
      <c r="K432" s="10">
        <v>1.5743227663587058</v>
      </c>
      <c r="L432" s="10">
        <v>2.2252000000000001</v>
      </c>
      <c r="M432" s="10">
        <v>3.3552</v>
      </c>
      <c r="AU432" s="3"/>
      <c r="AV432" s="3"/>
      <c r="AW432" s="3"/>
      <c r="AX432" s="3"/>
    </row>
    <row r="433" spans="3:50" x14ac:dyDescent="0.2">
      <c r="C433" s="18">
        <f t="shared" si="6"/>
        <v>429</v>
      </c>
      <c r="D433" t="e">
        <f t="array" aca="1" ref="D433" ca="1">smrLinInterp(C433,TimeX,RainX)</f>
        <v>#NAME?</v>
      </c>
      <c r="I433" s="6">
        <v>429</v>
      </c>
      <c r="J433" s="10">
        <v>0.91830000000000001</v>
      </c>
      <c r="K433" s="10">
        <v>1.5783117123259389</v>
      </c>
      <c r="L433" s="10">
        <v>2.2311000000000001</v>
      </c>
      <c r="M433" s="10">
        <v>3.3635999999999999</v>
      </c>
      <c r="AU433" s="3"/>
      <c r="AV433" s="3"/>
      <c r="AW433" s="3"/>
      <c r="AX433" s="3"/>
    </row>
    <row r="434" spans="3:50" x14ac:dyDescent="0.2">
      <c r="C434" s="18">
        <f t="shared" si="6"/>
        <v>430</v>
      </c>
      <c r="D434" t="e">
        <f t="array" aca="1" ref="D434" ca="1">smrLinInterp(C434,TimeX,RainX)</f>
        <v>#NAME?</v>
      </c>
      <c r="I434" s="6">
        <v>430</v>
      </c>
      <c r="J434" s="10">
        <v>0.92100000000000004</v>
      </c>
      <c r="K434" s="10">
        <v>1.582300658293172</v>
      </c>
      <c r="L434" s="10">
        <v>2.2370000000000001</v>
      </c>
      <c r="M434" s="10">
        <v>3.3719999999999999</v>
      </c>
      <c r="AU434" s="3"/>
      <c r="AV434" s="3"/>
      <c r="AW434" s="3"/>
      <c r="AX434" s="3"/>
    </row>
    <row r="435" spans="3:50" x14ac:dyDescent="0.2">
      <c r="C435" s="18">
        <f t="shared" si="6"/>
        <v>431</v>
      </c>
      <c r="D435" t="e">
        <f t="array" aca="1" ref="D435" ca="1">smrLinInterp(C435,TimeX,RainX)</f>
        <v>#NAME?</v>
      </c>
      <c r="I435" s="6">
        <v>431</v>
      </c>
      <c r="J435" s="10">
        <v>0.92369999999999997</v>
      </c>
      <c r="K435" s="10">
        <v>1.5862896042604051</v>
      </c>
      <c r="L435" s="10">
        <v>2.2429000000000001</v>
      </c>
      <c r="M435" s="10">
        <v>3.3803999999999998</v>
      </c>
      <c r="AU435" s="3"/>
      <c r="AV435" s="3"/>
      <c r="AW435" s="3"/>
      <c r="AX435" s="3"/>
    </row>
    <row r="436" spans="3:50" x14ac:dyDescent="0.2">
      <c r="C436" s="18">
        <f t="shared" si="6"/>
        <v>432</v>
      </c>
      <c r="D436" t="e">
        <f t="array" aca="1" ref="D436" ca="1">smrLinInterp(C436,TimeX,RainX)</f>
        <v>#NAME?</v>
      </c>
      <c r="I436" s="6">
        <v>432</v>
      </c>
      <c r="J436" s="10">
        <v>0.9264</v>
      </c>
      <c r="K436" s="10">
        <v>1.5902785502276382</v>
      </c>
      <c r="L436" s="10">
        <v>2.2488000000000001</v>
      </c>
      <c r="M436" s="10">
        <v>3.3888000000000003</v>
      </c>
      <c r="AU436" s="3"/>
      <c r="AV436" s="3"/>
      <c r="AW436" s="3"/>
      <c r="AX436" s="3"/>
    </row>
    <row r="437" spans="3:50" x14ac:dyDescent="0.2">
      <c r="C437" s="18">
        <f t="shared" si="6"/>
        <v>433</v>
      </c>
      <c r="D437" t="e">
        <f t="array" aca="1" ref="D437" ca="1">smrLinInterp(C437,TimeX,RainX)</f>
        <v>#NAME?</v>
      </c>
      <c r="I437" s="6">
        <v>433</v>
      </c>
      <c r="J437" s="10">
        <v>0.92910000000000004</v>
      </c>
      <c r="K437" s="10">
        <v>1.5942674961948713</v>
      </c>
      <c r="L437" s="10">
        <v>2.2547000000000001</v>
      </c>
      <c r="M437" s="10">
        <v>3.3972000000000002</v>
      </c>
      <c r="AU437" s="3"/>
      <c r="AV437" s="3"/>
      <c r="AW437" s="3"/>
      <c r="AX437" s="3"/>
    </row>
    <row r="438" spans="3:50" x14ac:dyDescent="0.2">
      <c r="C438" s="18">
        <f t="shared" si="6"/>
        <v>434</v>
      </c>
      <c r="D438" t="e">
        <f t="array" aca="1" ref="D438" ca="1">smrLinInterp(C438,TimeX,RainX)</f>
        <v>#NAME?</v>
      </c>
      <c r="I438" s="6">
        <v>434</v>
      </c>
      <c r="J438" s="10">
        <v>0.93179999999999996</v>
      </c>
      <c r="K438" s="10">
        <v>1.5982564421621044</v>
      </c>
      <c r="L438" s="10">
        <v>2.2606000000000002</v>
      </c>
      <c r="M438" s="10">
        <v>3.4056000000000002</v>
      </c>
      <c r="AU438" s="3"/>
      <c r="AV438" s="3"/>
      <c r="AW438" s="3"/>
      <c r="AX438" s="3"/>
    </row>
    <row r="439" spans="3:50" x14ac:dyDescent="0.2">
      <c r="C439" s="18">
        <f t="shared" si="6"/>
        <v>435</v>
      </c>
      <c r="D439" t="e">
        <f t="array" aca="1" ref="D439" ca="1">smrLinInterp(C439,TimeX,RainX)</f>
        <v>#NAME?</v>
      </c>
      <c r="I439" s="6">
        <v>435</v>
      </c>
      <c r="J439" s="10">
        <v>0.9345</v>
      </c>
      <c r="K439" s="10">
        <v>1.6022453881293375</v>
      </c>
      <c r="L439" s="10">
        <v>2.2665000000000002</v>
      </c>
      <c r="M439" s="10">
        <v>3.4140000000000001</v>
      </c>
      <c r="AU439" s="3"/>
      <c r="AV439" s="3"/>
      <c r="AW439" s="3"/>
      <c r="AX439" s="3"/>
    </row>
    <row r="440" spans="3:50" x14ac:dyDescent="0.2">
      <c r="C440" s="18">
        <f t="shared" si="6"/>
        <v>436</v>
      </c>
      <c r="D440" t="e">
        <f t="array" aca="1" ref="D440" ca="1">smrLinInterp(C440,TimeX,RainX)</f>
        <v>#NAME?</v>
      </c>
      <c r="I440" s="6">
        <v>436</v>
      </c>
      <c r="J440" s="10">
        <v>0.93720000000000003</v>
      </c>
      <c r="K440" s="10">
        <v>1.6062343340965706</v>
      </c>
      <c r="L440" s="10">
        <v>2.2724000000000002</v>
      </c>
      <c r="M440" s="10">
        <v>3.4224000000000001</v>
      </c>
      <c r="AU440" s="3"/>
      <c r="AV440" s="3"/>
      <c r="AW440" s="3"/>
      <c r="AX440" s="3"/>
    </row>
    <row r="441" spans="3:50" x14ac:dyDescent="0.2">
      <c r="C441" s="18">
        <f t="shared" si="6"/>
        <v>437</v>
      </c>
      <c r="D441" t="e">
        <f t="array" aca="1" ref="D441" ca="1">smrLinInterp(C441,TimeX,RainX)</f>
        <v>#NAME?</v>
      </c>
      <c r="I441" s="6">
        <v>437</v>
      </c>
      <c r="J441" s="10">
        <v>0.93990000000000007</v>
      </c>
      <c r="K441" s="10">
        <v>1.6102232800638037</v>
      </c>
      <c r="L441" s="10">
        <v>2.2783000000000002</v>
      </c>
      <c r="M441" s="10">
        <v>3.4308000000000001</v>
      </c>
      <c r="AU441" s="3"/>
      <c r="AV441" s="3"/>
      <c r="AW441" s="3"/>
      <c r="AX441" s="3"/>
    </row>
    <row r="442" spans="3:50" x14ac:dyDescent="0.2">
      <c r="C442" s="18">
        <f t="shared" si="6"/>
        <v>438</v>
      </c>
      <c r="D442" t="e">
        <f t="array" aca="1" ref="D442" ca="1">smrLinInterp(C442,TimeX,RainX)</f>
        <v>#NAME?</v>
      </c>
      <c r="I442" s="6">
        <v>438</v>
      </c>
      <c r="J442" s="10">
        <v>0.94259999999999999</v>
      </c>
      <c r="K442" s="10">
        <v>1.6142122260310368</v>
      </c>
      <c r="L442" s="10">
        <v>2.2841999999999998</v>
      </c>
      <c r="M442" s="10">
        <v>3.4392</v>
      </c>
      <c r="AU442" s="3"/>
      <c r="AV442" s="3"/>
      <c r="AW442" s="3"/>
      <c r="AX442" s="3"/>
    </row>
    <row r="443" spans="3:50" x14ac:dyDescent="0.2">
      <c r="C443" s="18">
        <f t="shared" si="6"/>
        <v>439</v>
      </c>
      <c r="D443" t="e">
        <f t="array" aca="1" ref="D443" ca="1">smrLinInterp(C443,TimeX,RainX)</f>
        <v>#NAME?</v>
      </c>
      <c r="I443" s="6">
        <v>439</v>
      </c>
      <c r="J443" s="10">
        <v>0.94530000000000003</v>
      </c>
      <c r="K443" s="10">
        <v>1.6182011719982698</v>
      </c>
      <c r="L443" s="10">
        <v>2.2900999999999998</v>
      </c>
      <c r="M443" s="10">
        <v>3.4476</v>
      </c>
      <c r="AU443" s="3"/>
      <c r="AV443" s="3"/>
      <c r="AW443" s="3"/>
      <c r="AX443" s="3"/>
    </row>
    <row r="444" spans="3:50" x14ac:dyDescent="0.2">
      <c r="C444" s="18">
        <f t="shared" si="6"/>
        <v>440</v>
      </c>
      <c r="D444" t="e">
        <f t="array" aca="1" ref="D444" ca="1">smrLinInterp(C444,TimeX,RainX)</f>
        <v>#NAME?</v>
      </c>
      <c r="I444" s="6">
        <v>440</v>
      </c>
      <c r="J444" s="10">
        <v>0.94800000000000006</v>
      </c>
      <c r="K444" s="10">
        <v>1.6221901179655029</v>
      </c>
      <c r="L444" s="10">
        <v>2.2959999999999998</v>
      </c>
      <c r="M444" s="10">
        <v>3.456</v>
      </c>
      <c r="AU444" s="3"/>
      <c r="AV444" s="3"/>
      <c r="AW444" s="3"/>
      <c r="AX444" s="3"/>
    </row>
    <row r="445" spans="3:50" x14ac:dyDescent="0.2">
      <c r="C445" s="18">
        <f t="shared" si="6"/>
        <v>441</v>
      </c>
      <c r="D445" t="e">
        <f t="array" aca="1" ref="D445" ca="1">smrLinInterp(C445,TimeX,RainX)</f>
        <v>#NAME?</v>
      </c>
      <c r="I445" s="6">
        <v>441</v>
      </c>
      <c r="J445" s="10">
        <v>0.95069999999999999</v>
      </c>
      <c r="K445" s="10">
        <v>1.626179063932736</v>
      </c>
      <c r="L445" s="10">
        <v>2.3018999999999998</v>
      </c>
      <c r="M445" s="10">
        <v>3.4643999999999999</v>
      </c>
      <c r="AU445" s="3"/>
      <c r="AV445" s="3"/>
      <c r="AW445" s="3"/>
      <c r="AX445" s="3"/>
    </row>
    <row r="446" spans="3:50" x14ac:dyDescent="0.2">
      <c r="C446" s="18">
        <f t="shared" si="6"/>
        <v>442</v>
      </c>
      <c r="D446" t="e">
        <f t="array" aca="1" ref="D446" ca="1">smrLinInterp(C446,TimeX,RainX)</f>
        <v>#NAME?</v>
      </c>
      <c r="I446" s="6">
        <v>442</v>
      </c>
      <c r="J446" s="10">
        <v>0.95340000000000003</v>
      </c>
      <c r="K446" s="10">
        <v>1.6301680098999691</v>
      </c>
      <c r="L446" s="10">
        <v>2.3077999999999999</v>
      </c>
      <c r="M446" s="10">
        <v>3.4727999999999999</v>
      </c>
      <c r="AU446" s="3"/>
      <c r="AV446" s="3"/>
      <c r="AW446" s="3"/>
      <c r="AX446" s="3"/>
    </row>
    <row r="447" spans="3:50" x14ac:dyDescent="0.2">
      <c r="C447" s="18">
        <f t="shared" si="6"/>
        <v>443</v>
      </c>
      <c r="D447" t="e">
        <f t="array" aca="1" ref="D447" ca="1">smrLinInterp(C447,TimeX,RainX)</f>
        <v>#NAME?</v>
      </c>
      <c r="I447" s="6">
        <v>443</v>
      </c>
      <c r="J447" s="10">
        <v>0.95610000000000006</v>
      </c>
      <c r="K447" s="10">
        <v>1.6341569558672022</v>
      </c>
      <c r="L447" s="10">
        <v>2.3136999999999999</v>
      </c>
      <c r="M447" s="10">
        <v>3.4811999999999999</v>
      </c>
      <c r="AU447" s="3"/>
      <c r="AV447" s="3"/>
      <c r="AW447" s="3"/>
      <c r="AX447" s="3"/>
    </row>
    <row r="448" spans="3:50" x14ac:dyDescent="0.2">
      <c r="C448" s="18">
        <f t="shared" si="6"/>
        <v>444</v>
      </c>
      <c r="D448" t="e">
        <f t="array" aca="1" ref="D448" ca="1">smrLinInterp(C448,TimeX,RainX)</f>
        <v>#NAME?</v>
      </c>
      <c r="I448" s="6">
        <v>444</v>
      </c>
      <c r="J448" s="10">
        <v>0.95879999999999999</v>
      </c>
      <c r="K448" s="10">
        <v>1.6381459018344353</v>
      </c>
      <c r="L448" s="10">
        <v>2.3195999999999999</v>
      </c>
      <c r="M448" s="10">
        <v>3.4896000000000003</v>
      </c>
      <c r="AU448" s="3"/>
      <c r="AV448" s="3"/>
      <c r="AW448" s="3"/>
      <c r="AX448" s="3"/>
    </row>
    <row r="449" spans="3:50" x14ac:dyDescent="0.2">
      <c r="C449" s="18">
        <f t="shared" si="6"/>
        <v>445</v>
      </c>
      <c r="D449" t="e">
        <f t="array" aca="1" ref="D449" ca="1">smrLinInterp(C449,TimeX,RainX)</f>
        <v>#NAME?</v>
      </c>
      <c r="I449" s="6">
        <v>445</v>
      </c>
      <c r="J449" s="10">
        <v>0.96150000000000002</v>
      </c>
      <c r="K449" s="10">
        <v>1.6421348478016684</v>
      </c>
      <c r="L449" s="10">
        <v>2.3254999999999999</v>
      </c>
      <c r="M449" s="10">
        <v>3.4980000000000002</v>
      </c>
      <c r="AU449" s="3"/>
      <c r="AV449" s="3"/>
      <c r="AW449" s="3"/>
      <c r="AX449" s="3"/>
    </row>
    <row r="450" spans="3:50" x14ac:dyDescent="0.2">
      <c r="C450" s="18">
        <f t="shared" si="6"/>
        <v>446</v>
      </c>
      <c r="D450" t="e">
        <f t="array" aca="1" ref="D450" ca="1">smrLinInterp(C450,TimeX,RainX)</f>
        <v>#NAME?</v>
      </c>
      <c r="I450" s="6">
        <v>446</v>
      </c>
      <c r="J450" s="10">
        <v>0.96420000000000006</v>
      </c>
      <c r="K450" s="10">
        <v>1.6461237937689015</v>
      </c>
      <c r="L450" s="10">
        <v>2.3313999999999999</v>
      </c>
      <c r="M450" s="10">
        <v>3.5064000000000002</v>
      </c>
      <c r="AU450" s="3"/>
      <c r="AV450" s="3"/>
      <c r="AW450" s="3"/>
      <c r="AX450" s="3"/>
    </row>
    <row r="451" spans="3:50" x14ac:dyDescent="0.2">
      <c r="C451" s="18">
        <f t="shared" si="6"/>
        <v>447</v>
      </c>
      <c r="D451" t="e">
        <f t="array" aca="1" ref="D451" ca="1">smrLinInterp(C451,TimeX,RainX)</f>
        <v>#NAME?</v>
      </c>
      <c r="I451" s="6">
        <v>447</v>
      </c>
      <c r="J451" s="10">
        <v>0.96689999999999998</v>
      </c>
      <c r="K451" s="10">
        <v>1.6501127397361346</v>
      </c>
      <c r="L451" s="10">
        <v>2.3372999999999999</v>
      </c>
      <c r="M451" s="10">
        <v>3.5148000000000001</v>
      </c>
      <c r="AU451" s="3"/>
      <c r="AV451" s="3"/>
      <c r="AW451" s="3"/>
      <c r="AX451" s="3"/>
    </row>
    <row r="452" spans="3:50" x14ac:dyDescent="0.2">
      <c r="C452" s="18">
        <f t="shared" si="6"/>
        <v>448</v>
      </c>
      <c r="D452" t="e">
        <f t="array" aca="1" ref="D452" ca="1">smrLinInterp(C452,TimeX,RainX)</f>
        <v>#NAME?</v>
      </c>
      <c r="I452" s="6">
        <v>448</v>
      </c>
      <c r="J452" s="10">
        <v>0.96960000000000002</v>
      </c>
      <c r="K452" s="10">
        <v>1.6541016857033677</v>
      </c>
      <c r="L452" s="10">
        <v>2.3431999999999999</v>
      </c>
      <c r="M452" s="10">
        <v>3.5232000000000001</v>
      </c>
      <c r="AU452" s="3"/>
      <c r="AV452" s="3"/>
      <c r="AW452" s="3"/>
      <c r="AX452" s="3"/>
    </row>
    <row r="453" spans="3:50" x14ac:dyDescent="0.2">
      <c r="C453" s="18">
        <f t="shared" si="6"/>
        <v>449</v>
      </c>
      <c r="D453" t="e">
        <f t="array" aca="1" ref="D453" ca="1">smrLinInterp(C453,TimeX,RainX)</f>
        <v>#NAME?</v>
      </c>
      <c r="I453" s="6">
        <v>449</v>
      </c>
      <c r="J453" s="10">
        <v>0.97230000000000005</v>
      </c>
      <c r="K453" s="10">
        <v>1.6580906316706008</v>
      </c>
      <c r="L453" s="10">
        <v>2.3491</v>
      </c>
      <c r="M453" s="10">
        <v>3.5316000000000001</v>
      </c>
      <c r="AU453" s="3"/>
      <c r="AV453" s="3"/>
      <c r="AW453" s="3"/>
      <c r="AX453" s="3"/>
    </row>
    <row r="454" spans="3:50" x14ac:dyDescent="0.2">
      <c r="C454" s="18">
        <f t="shared" ref="C454:C517" si="7">1+C453</f>
        <v>450</v>
      </c>
      <c r="D454" t="e">
        <f t="array" aca="1" ref="D454" ca="1">smrLinInterp(C454,TimeX,RainX)</f>
        <v>#NAME?</v>
      </c>
      <c r="I454" s="6">
        <v>450</v>
      </c>
      <c r="J454" s="10">
        <v>0.97500000000000009</v>
      </c>
      <c r="K454" s="10">
        <v>1.6620795776378339</v>
      </c>
      <c r="L454" s="10">
        <v>2.355</v>
      </c>
      <c r="M454" s="10">
        <v>3.54</v>
      </c>
      <c r="AU454" s="3"/>
      <c r="AV454" s="3"/>
      <c r="AW454" s="3"/>
      <c r="AX454" s="3"/>
    </row>
    <row r="455" spans="3:50" x14ac:dyDescent="0.2">
      <c r="C455" s="18">
        <f t="shared" si="7"/>
        <v>451</v>
      </c>
      <c r="D455" t="e">
        <f t="array" aca="1" ref="D455" ca="1">smrLinInterp(C455,TimeX,RainX)</f>
        <v>#NAME?</v>
      </c>
      <c r="I455" s="6">
        <v>451</v>
      </c>
      <c r="J455" s="10">
        <v>0.97770000000000001</v>
      </c>
      <c r="K455" s="10">
        <v>1.666068523605067</v>
      </c>
      <c r="L455" s="10">
        <v>2.3609</v>
      </c>
      <c r="M455" s="10">
        <v>3.5484</v>
      </c>
      <c r="AU455" s="3"/>
      <c r="AV455" s="3"/>
      <c r="AW455" s="3"/>
      <c r="AX455" s="3"/>
    </row>
    <row r="456" spans="3:50" x14ac:dyDescent="0.2">
      <c r="C456" s="18">
        <f t="shared" si="7"/>
        <v>452</v>
      </c>
      <c r="D456" t="e">
        <f t="array" aca="1" ref="D456" ca="1">smrLinInterp(C456,TimeX,RainX)</f>
        <v>#NAME?</v>
      </c>
      <c r="I456" s="6">
        <v>452</v>
      </c>
      <c r="J456" s="10">
        <v>0.98040000000000005</v>
      </c>
      <c r="K456" s="10">
        <v>1.6700574695723001</v>
      </c>
      <c r="L456" s="10">
        <v>2.3668</v>
      </c>
      <c r="M456" s="10">
        <v>3.5568</v>
      </c>
      <c r="AU456" s="3"/>
      <c r="AV456" s="3"/>
      <c r="AW456" s="3"/>
      <c r="AX456" s="3"/>
    </row>
    <row r="457" spans="3:50" x14ac:dyDescent="0.2">
      <c r="C457" s="18">
        <f t="shared" si="7"/>
        <v>453</v>
      </c>
      <c r="D457" t="e">
        <f t="array" aca="1" ref="D457" ca="1">smrLinInterp(C457,TimeX,RainX)</f>
        <v>#NAME?</v>
      </c>
      <c r="I457" s="6">
        <v>453</v>
      </c>
      <c r="J457" s="10">
        <v>0.98310000000000008</v>
      </c>
      <c r="K457" s="10">
        <v>1.6740464155395332</v>
      </c>
      <c r="L457" s="10">
        <v>2.3727</v>
      </c>
      <c r="M457" s="10">
        <v>3.5651999999999999</v>
      </c>
      <c r="AU457" s="3"/>
      <c r="AV457" s="3"/>
      <c r="AW457" s="3"/>
      <c r="AX457" s="3"/>
    </row>
    <row r="458" spans="3:50" x14ac:dyDescent="0.2">
      <c r="C458" s="18">
        <f t="shared" si="7"/>
        <v>454</v>
      </c>
      <c r="D458" t="e">
        <f t="array" aca="1" ref="D458" ca="1">smrLinInterp(C458,TimeX,RainX)</f>
        <v>#NAME?</v>
      </c>
      <c r="I458" s="6">
        <v>454</v>
      </c>
      <c r="J458" s="10">
        <v>0.98580000000000001</v>
      </c>
      <c r="K458" s="10">
        <v>1.6780353615067662</v>
      </c>
      <c r="L458" s="10">
        <v>2.3786</v>
      </c>
      <c r="M458" s="10">
        <v>3.5735999999999999</v>
      </c>
      <c r="AU458" s="3"/>
      <c r="AV458" s="3"/>
      <c r="AW458" s="3"/>
      <c r="AX458" s="3"/>
    </row>
    <row r="459" spans="3:50" x14ac:dyDescent="0.2">
      <c r="C459" s="18">
        <f t="shared" si="7"/>
        <v>455</v>
      </c>
      <c r="D459" t="e">
        <f t="array" aca="1" ref="D459" ca="1">smrLinInterp(C459,TimeX,RainX)</f>
        <v>#NAME?</v>
      </c>
      <c r="I459" s="6">
        <v>455</v>
      </c>
      <c r="J459" s="10">
        <v>0.98850000000000005</v>
      </c>
      <c r="K459" s="10">
        <v>1.6820243074739993</v>
      </c>
      <c r="L459" s="10">
        <v>2.3845000000000001</v>
      </c>
      <c r="M459" s="10">
        <v>3.5819999999999999</v>
      </c>
      <c r="AU459" s="3"/>
      <c r="AV459" s="3"/>
      <c r="AW459" s="3"/>
      <c r="AX459" s="3"/>
    </row>
    <row r="460" spans="3:50" x14ac:dyDescent="0.2">
      <c r="C460" s="18">
        <f t="shared" si="7"/>
        <v>456</v>
      </c>
      <c r="D460" t="e">
        <f t="array" aca="1" ref="D460" ca="1">smrLinInterp(C460,TimeX,RainX)</f>
        <v>#NAME?</v>
      </c>
      <c r="I460" s="6">
        <v>456</v>
      </c>
      <c r="J460" s="10">
        <v>0.99120000000000008</v>
      </c>
      <c r="K460" s="10">
        <v>1.6860132534412324</v>
      </c>
      <c r="L460" s="10">
        <v>2.3904000000000001</v>
      </c>
      <c r="M460" s="10">
        <v>3.5903999999999998</v>
      </c>
      <c r="AU460" s="3"/>
      <c r="AV460" s="3"/>
      <c r="AW460" s="3"/>
      <c r="AX460" s="3"/>
    </row>
    <row r="461" spans="3:50" x14ac:dyDescent="0.2">
      <c r="C461" s="18">
        <f t="shared" si="7"/>
        <v>457</v>
      </c>
      <c r="D461" t="e">
        <f t="array" aca="1" ref="D461" ca="1">smrLinInterp(C461,TimeX,RainX)</f>
        <v>#NAME?</v>
      </c>
      <c r="I461" s="6">
        <v>457</v>
      </c>
      <c r="J461" s="10">
        <v>0.99390000000000001</v>
      </c>
      <c r="K461" s="10">
        <v>1.6900021994084655</v>
      </c>
      <c r="L461" s="10">
        <v>2.3963000000000001</v>
      </c>
      <c r="M461" s="10">
        <v>3.5988000000000002</v>
      </c>
      <c r="AU461" s="3"/>
      <c r="AV461" s="3"/>
      <c r="AW461" s="3"/>
      <c r="AX461" s="3"/>
    </row>
    <row r="462" spans="3:50" x14ac:dyDescent="0.2">
      <c r="C462" s="18">
        <f t="shared" si="7"/>
        <v>458</v>
      </c>
      <c r="D462" t="e">
        <f t="array" aca="1" ref="D462" ca="1">smrLinInterp(C462,TimeX,RainX)</f>
        <v>#NAME?</v>
      </c>
      <c r="I462" s="6">
        <v>458</v>
      </c>
      <c r="J462" s="10">
        <v>0.99660000000000004</v>
      </c>
      <c r="K462" s="10">
        <v>1.6939911453756986</v>
      </c>
      <c r="L462" s="10">
        <v>2.4022000000000001</v>
      </c>
      <c r="M462" s="10">
        <v>3.6072000000000002</v>
      </c>
      <c r="AU462" s="3"/>
      <c r="AV462" s="3"/>
      <c r="AW462" s="3"/>
      <c r="AX462" s="3"/>
    </row>
    <row r="463" spans="3:50" x14ac:dyDescent="0.2">
      <c r="C463" s="18">
        <f t="shared" si="7"/>
        <v>459</v>
      </c>
      <c r="D463" t="e">
        <f t="array" aca="1" ref="D463" ca="1">smrLinInterp(C463,TimeX,RainX)</f>
        <v>#NAME?</v>
      </c>
      <c r="I463" s="6">
        <v>459</v>
      </c>
      <c r="J463" s="10">
        <v>0.99930000000000008</v>
      </c>
      <c r="K463" s="10">
        <v>1.6979800913429317</v>
      </c>
      <c r="L463" s="10">
        <v>2.4081000000000001</v>
      </c>
      <c r="M463" s="10">
        <v>3.6156000000000001</v>
      </c>
      <c r="AU463" s="3"/>
      <c r="AV463" s="3"/>
      <c r="AW463" s="3"/>
      <c r="AX463" s="3"/>
    </row>
    <row r="464" spans="3:50" x14ac:dyDescent="0.2">
      <c r="C464" s="18">
        <f t="shared" si="7"/>
        <v>460</v>
      </c>
      <c r="D464" t="e">
        <f t="array" aca="1" ref="D464" ca="1">smrLinInterp(C464,TimeX,RainX)</f>
        <v>#NAME?</v>
      </c>
      <c r="I464" s="6">
        <v>460</v>
      </c>
      <c r="J464" s="10">
        <v>1.002</v>
      </c>
      <c r="K464" s="10">
        <v>1.7019690373101648</v>
      </c>
      <c r="L464" s="10">
        <v>2.4140000000000001</v>
      </c>
      <c r="M464" s="10">
        <v>3.6240000000000001</v>
      </c>
      <c r="AU464" s="3"/>
      <c r="AV464" s="3"/>
      <c r="AW464" s="3"/>
      <c r="AX464" s="3"/>
    </row>
    <row r="465" spans="3:50" x14ac:dyDescent="0.2">
      <c r="C465" s="18">
        <f t="shared" si="7"/>
        <v>461</v>
      </c>
      <c r="D465" t="e">
        <f t="array" aca="1" ref="D465" ca="1">smrLinInterp(C465,TimeX,RainX)</f>
        <v>#NAME?</v>
      </c>
      <c r="I465" s="6">
        <v>461</v>
      </c>
      <c r="J465" s="10">
        <v>1.0047000000000001</v>
      </c>
      <c r="K465" s="10">
        <v>1.7059579832773979</v>
      </c>
      <c r="L465" s="10">
        <v>2.4199000000000002</v>
      </c>
      <c r="M465" s="10">
        <v>3.6324000000000001</v>
      </c>
      <c r="AU465" s="3"/>
      <c r="AV465" s="3"/>
      <c r="AW465" s="3"/>
      <c r="AX465" s="3"/>
    </row>
    <row r="466" spans="3:50" x14ac:dyDescent="0.2">
      <c r="C466" s="18">
        <f t="shared" si="7"/>
        <v>462</v>
      </c>
      <c r="D466" t="e">
        <f t="array" aca="1" ref="D466" ca="1">smrLinInterp(C466,TimeX,RainX)</f>
        <v>#NAME?</v>
      </c>
      <c r="I466" s="6">
        <v>462</v>
      </c>
      <c r="J466" s="10">
        <v>1.0074000000000001</v>
      </c>
      <c r="K466" s="10">
        <v>1.709946929244631</v>
      </c>
      <c r="L466" s="10">
        <v>2.4258000000000002</v>
      </c>
      <c r="M466" s="10">
        <v>3.6408</v>
      </c>
      <c r="AU466" s="3"/>
      <c r="AV466" s="3"/>
      <c r="AW466" s="3"/>
      <c r="AX466" s="3"/>
    </row>
    <row r="467" spans="3:50" x14ac:dyDescent="0.2">
      <c r="C467" s="18">
        <f t="shared" si="7"/>
        <v>463</v>
      </c>
      <c r="D467" t="e">
        <f t="array" aca="1" ref="D467" ca="1">smrLinInterp(C467,TimeX,RainX)</f>
        <v>#NAME?</v>
      </c>
      <c r="I467" s="6">
        <v>463</v>
      </c>
      <c r="J467" s="10">
        <v>1.0101</v>
      </c>
      <c r="K467" s="10">
        <v>1.7139358752118641</v>
      </c>
      <c r="L467" s="10">
        <v>2.4316999999999998</v>
      </c>
      <c r="M467" s="10">
        <v>3.6492</v>
      </c>
      <c r="AU467" s="3"/>
      <c r="AV467" s="3"/>
      <c r="AW467" s="3"/>
      <c r="AX467" s="3"/>
    </row>
    <row r="468" spans="3:50" x14ac:dyDescent="0.2">
      <c r="C468" s="18">
        <f t="shared" si="7"/>
        <v>464</v>
      </c>
      <c r="D468" t="e">
        <f t="array" aca="1" ref="D468" ca="1">smrLinInterp(C468,TimeX,RainX)</f>
        <v>#NAME?</v>
      </c>
      <c r="I468" s="6">
        <v>464</v>
      </c>
      <c r="J468" s="10">
        <v>1.0128000000000001</v>
      </c>
      <c r="K468" s="10">
        <v>1.7179248211790972</v>
      </c>
      <c r="L468" s="10">
        <v>2.4375999999999998</v>
      </c>
      <c r="M468" s="10">
        <v>3.6576</v>
      </c>
      <c r="AU468" s="3"/>
      <c r="AV468" s="3"/>
      <c r="AW468" s="3"/>
      <c r="AX468" s="3"/>
    </row>
    <row r="469" spans="3:50" x14ac:dyDescent="0.2">
      <c r="C469" s="18">
        <f t="shared" si="7"/>
        <v>465</v>
      </c>
      <c r="D469" t="e">
        <f t="array" aca="1" ref="D469" ca="1">smrLinInterp(C469,TimeX,RainX)</f>
        <v>#NAME?</v>
      </c>
      <c r="I469" s="6">
        <v>465</v>
      </c>
      <c r="J469" s="10">
        <v>1.0155000000000001</v>
      </c>
      <c r="K469" s="10">
        <v>1.7219137671463303</v>
      </c>
      <c r="L469" s="10">
        <v>2.4434999999999998</v>
      </c>
      <c r="M469" s="10">
        <v>3.6659999999999999</v>
      </c>
      <c r="AU469" s="3"/>
      <c r="AV469" s="3"/>
      <c r="AW469" s="3"/>
      <c r="AX469" s="3"/>
    </row>
    <row r="470" spans="3:50" x14ac:dyDescent="0.2">
      <c r="C470" s="18">
        <f t="shared" si="7"/>
        <v>466</v>
      </c>
      <c r="D470" t="e">
        <f t="array" aca="1" ref="D470" ca="1">smrLinInterp(C470,TimeX,RainX)</f>
        <v>#NAME?</v>
      </c>
      <c r="I470" s="6">
        <v>466</v>
      </c>
      <c r="J470" s="10">
        <v>1.0182</v>
      </c>
      <c r="K470" s="10">
        <v>1.7259027131135634</v>
      </c>
      <c r="L470" s="10">
        <v>2.4493999999999998</v>
      </c>
      <c r="M470" s="10">
        <v>3.6743999999999999</v>
      </c>
      <c r="AU470" s="3"/>
      <c r="AV470" s="3"/>
      <c r="AW470" s="3"/>
      <c r="AX470" s="3"/>
    </row>
    <row r="471" spans="3:50" x14ac:dyDescent="0.2">
      <c r="C471" s="18">
        <f t="shared" si="7"/>
        <v>467</v>
      </c>
      <c r="D471" t="e">
        <f t="array" aca="1" ref="D471" ca="1">smrLinInterp(C471,TimeX,RainX)</f>
        <v>#NAME?</v>
      </c>
      <c r="I471" s="6">
        <v>467</v>
      </c>
      <c r="J471" s="10">
        <v>1.0209000000000001</v>
      </c>
      <c r="K471" s="10">
        <v>1.7298916590807965</v>
      </c>
      <c r="L471" s="10">
        <v>2.4552999999999998</v>
      </c>
      <c r="M471" s="10">
        <v>3.6827999999999999</v>
      </c>
      <c r="AU471" s="3"/>
      <c r="AV471" s="3"/>
      <c r="AW471" s="3"/>
      <c r="AX471" s="3"/>
    </row>
    <row r="472" spans="3:50" x14ac:dyDescent="0.2">
      <c r="C472" s="18">
        <f t="shared" si="7"/>
        <v>468</v>
      </c>
      <c r="D472" t="e">
        <f t="array" aca="1" ref="D472" ca="1">smrLinInterp(C472,TimeX,RainX)</f>
        <v>#NAME?</v>
      </c>
      <c r="I472" s="6">
        <v>468</v>
      </c>
      <c r="J472" s="10">
        <v>1.0236000000000001</v>
      </c>
      <c r="K472" s="10">
        <v>1.7338806050480295</v>
      </c>
      <c r="L472" s="10">
        <v>2.4611999999999998</v>
      </c>
      <c r="M472" s="10">
        <v>3.6911999999999998</v>
      </c>
      <c r="AU472" s="3"/>
      <c r="AV472" s="3"/>
      <c r="AW472" s="3"/>
      <c r="AX472" s="3"/>
    </row>
    <row r="473" spans="3:50" x14ac:dyDescent="0.2">
      <c r="C473" s="18">
        <f t="shared" si="7"/>
        <v>469</v>
      </c>
      <c r="D473" t="e">
        <f t="array" aca="1" ref="D473" ca="1">smrLinInterp(C473,TimeX,RainX)</f>
        <v>#NAME?</v>
      </c>
      <c r="I473" s="6">
        <v>469</v>
      </c>
      <c r="J473" s="10">
        <v>1.0263</v>
      </c>
      <c r="K473" s="10">
        <v>1.7378695510152626</v>
      </c>
      <c r="L473" s="10">
        <v>2.4670999999999998</v>
      </c>
      <c r="M473" s="10">
        <v>3.6996000000000002</v>
      </c>
      <c r="AU473" s="3"/>
      <c r="AV473" s="3"/>
      <c r="AW473" s="3"/>
      <c r="AX473" s="3"/>
    </row>
    <row r="474" spans="3:50" x14ac:dyDescent="0.2">
      <c r="C474" s="18">
        <f t="shared" si="7"/>
        <v>470</v>
      </c>
      <c r="D474" t="e">
        <f t="array" aca="1" ref="D474" ca="1">smrLinInterp(C474,TimeX,RainX)</f>
        <v>#NAME?</v>
      </c>
      <c r="I474" s="6">
        <v>470</v>
      </c>
      <c r="J474" s="10">
        <v>1.0290000000000001</v>
      </c>
      <c r="K474" s="10">
        <v>1.7418584969824957</v>
      </c>
      <c r="L474" s="10">
        <v>2.4729999999999999</v>
      </c>
      <c r="M474" s="10">
        <v>3.7080000000000002</v>
      </c>
      <c r="AU474" s="3"/>
      <c r="AV474" s="3"/>
      <c r="AW474" s="3"/>
      <c r="AX474" s="3"/>
    </row>
    <row r="475" spans="3:50" x14ac:dyDescent="0.2">
      <c r="C475" s="18">
        <f t="shared" si="7"/>
        <v>471</v>
      </c>
      <c r="D475" t="e">
        <f t="array" aca="1" ref="D475" ca="1">smrLinInterp(C475,TimeX,RainX)</f>
        <v>#NAME?</v>
      </c>
      <c r="I475" s="6">
        <v>471</v>
      </c>
      <c r="J475" s="10">
        <v>1.0317000000000001</v>
      </c>
      <c r="K475" s="10">
        <v>1.7458474429497288</v>
      </c>
      <c r="L475" s="10">
        <v>2.4788999999999999</v>
      </c>
      <c r="M475" s="10">
        <v>3.7164000000000001</v>
      </c>
      <c r="O475" s="3"/>
      <c r="P475" s="3"/>
      <c r="Q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3:50" x14ac:dyDescent="0.2">
      <c r="C476" s="18">
        <f t="shared" si="7"/>
        <v>472</v>
      </c>
      <c r="D476" t="e">
        <f t="array" aca="1" ref="D476" ca="1">smrLinInterp(C476,TimeX,RainX)</f>
        <v>#NAME?</v>
      </c>
      <c r="I476" s="6">
        <v>472</v>
      </c>
      <c r="J476" s="10">
        <v>1.0344</v>
      </c>
      <c r="K476" s="10">
        <v>1.7498363889169619</v>
      </c>
      <c r="L476" s="10">
        <v>2.4847999999999999</v>
      </c>
      <c r="M476" s="10">
        <v>3.7248000000000001</v>
      </c>
      <c r="O476" s="3"/>
      <c r="P476" s="3"/>
      <c r="Q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3:50" x14ac:dyDescent="0.2">
      <c r="C477" s="18">
        <f t="shared" si="7"/>
        <v>473</v>
      </c>
      <c r="D477" t="e">
        <f t="array" aca="1" ref="D477" ca="1">smrLinInterp(C477,TimeX,RainX)</f>
        <v>#NAME?</v>
      </c>
      <c r="I477" s="6">
        <v>473</v>
      </c>
      <c r="J477" s="10">
        <v>1.0371000000000001</v>
      </c>
      <c r="K477" s="10">
        <v>1.753825334884195</v>
      </c>
      <c r="L477" s="10">
        <v>2.4906999999999999</v>
      </c>
      <c r="M477" s="10">
        <v>3.7332000000000001</v>
      </c>
      <c r="O477" s="3"/>
      <c r="P477" s="3"/>
      <c r="Q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3:50" x14ac:dyDescent="0.2">
      <c r="C478" s="18">
        <f t="shared" si="7"/>
        <v>474</v>
      </c>
      <c r="D478" t="e">
        <f t="array" aca="1" ref="D478" ca="1">smrLinInterp(C478,TimeX,RainX)</f>
        <v>#NAME?</v>
      </c>
      <c r="I478" s="6">
        <v>474</v>
      </c>
      <c r="J478" s="10">
        <v>1.0398000000000001</v>
      </c>
      <c r="K478" s="10">
        <v>1.7578142808514281</v>
      </c>
      <c r="L478" s="10">
        <v>2.4965999999999999</v>
      </c>
      <c r="M478" s="10">
        <v>3.7416</v>
      </c>
      <c r="O478" s="3"/>
      <c r="P478" s="3"/>
      <c r="Q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3:50" x14ac:dyDescent="0.2">
      <c r="C479" s="18">
        <f t="shared" si="7"/>
        <v>475</v>
      </c>
      <c r="D479" t="e">
        <f t="array" aca="1" ref="D479" ca="1">smrLinInterp(C479,TimeX,RainX)</f>
        <v>#NAME?</v>
      </c>
      <c r="I479" s="6">
        <v>475</v>
      </c>
      <c r="J479" s="10">
        <v>1.0425</v>
      </c>
      <c r="K479" s="10">
        <v>1.7618032268186612</v>
      </c>
      <c r="L479" s="10">
        <v>2.5024999999999999</v>
      </c>
      <c r="M479" s="10">
        <v>3.75</v>
      </c>
      <c r="O479" s="3"/>
      <c r="P479" s="3"/>
      <c r="Q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3:50" x14ac:dyDescent="0.2">
      <c r="C480" s="18">
        <f t="shared" si="7"/>
        <v>476</v>
      </c>
      <c r="D480" t="e">
        <f t="array" aca="1" ref="D480" ca="1">smrLinInterp(C480,TimeX,RainX)</f>
        <v>#NAME?</v>
      </c>
      <c r="I480" s="6">
        <v>476</v>
      </c>
      <c r="J480" s="10">
        <v>1.0452000000000001</v>
      </c>
      <c r="K480" s="10">
        <v>1.7657921727858943</v>
      </c>
      <c r="L480" s="10">
        <v>2.5084</v>
      </c>
      <c r="M480" s="10">
        <v>3.7584</v>
      </c>
      <c r="O480" s="3"/>
      <c r="P480" s="3"/>
      <c r="Q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3:50" x14ac:dyDescent="0.2">
      <c r="C481" s="18">
        <f t="shared" si="7"/>
        <v>477</v>
      </c>
      <c r="D481" t="e">
        <f t="array" aca="1" ref="D481" ca="1">smrLinInterp(C481,TimeX,RainX)</f>
        <v>#NAME?</v>
      </c>
      <c r="I481" s="6">
        <v>477</v>
      </c>
      <c r="J481" s="10">
        <v>1.0479000000000001</v>
      </c>
      <c r="K481" s="10">
        <v>1.7697811187531274</v>
      </c>
      <c r="L481" s="10">
        <v>2.5143</v>
      </c>
      <c r="M481" s="10">
        <v>3.7667999999999999</v>
      </c>
      <c r="O481" s="3"/>
      <c r="P481" s="3"/>
      <c r="Q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3:50" x14ac:dyDescent="0.2">
      <c r="C482" s="18">
        <f t="shared" si="7"/>
        <v>478</v>
      </c>
      <c r="D482" t="e">
        <f t="array" aca="1" ref="D482" ca="1">smrLinInterp(C482,TimeX,RainX)</f>
        <v>#NAME?</v>
      </c>
      <c r="I482" s="6">
        <v>478</v>
      </c>
      <c r="J482" s="10">
        <v>1.0506</v>
      </c>
      <c r="K482" s="10">
        <v>1.7737700647203605</v>
      </c>
      <c r="L482" s="10">
        <v>2.5202</v>
      </c>
      <c r="M482" s="10">
        <v>3.7751999999999999</v>
      </c>
      <c r="O482" s="3"/>
      <c r="P482" s="3"/>
      <c r="Q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3:50" x14ac:dyDescent="0.2">
      <c r="C483" s="18">
        <f t="shared" si="7"/>
        <v>479</v>
      </c>
      <c r="D483" t="e">
        <f t="array" aca="1" ref="D483" ca="1">smrLinInterp(C483,TimeX,RainX)</f>
        <v>#NAME?</v>
      </c>
      <c r="I483" s="6">
        <v>479</v>
      </c>
      <c r="J483" s="10">
        <v>1.0533000000000001</v>
      </c>
      <c r="K483" s="10">
        <v>1.7777590106875936</v>
      </c>
      <c r="L483" s="10">
        <v>2.5261</v>
      </c>
      <c r="M483" s="10">
        <v>3.7835999999999999</v>
      </c>
      <c r="O483" s="3"/>
      <c r="P483" s="3"/>
      <c r="Q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3:50" x14ac:dyDescent="0.2">
      <c r="C484" s="18">
        <f t="shared" si="7"/>
        <v>480</v>
      </c>
      <c r="D484" t="e">
        <f t="array" aca="1" ref="D484" ca="1">smrLinInterp(C484,TimeX,RainX)</f>
        <v>#NAME?</v>
      </c>
      <c r="I484" s="6">
        <v>480</v>
      </c>
      <c r="J484" s="10">
        <v>1.056</v>
      </c>
      <c r="K484" s="10">
        <v>1.7817479566548267</v>
      </c>
      <c r="L484" s="10">
        <v>2.532</v>
      </c>
      <c r="M484" s="10">
        <v>3.7919999999999998</v>
      </c>
      <c r="O484" s="3"/>
      <c r="P484" s="3"/>
      <c r="Q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3:50" x14ac:dyDescent="0.2">
      <c r="C485" s="18">
        <f t="shared" si="7"/>
        <v>481</v>
      </c>
      <c r="D485" t="e">
        <f t="array" aca="1" ref="D485" ca="1">smrLinInterp(C485,TimeX,RainX)</f>
        <v>#NAME?</v>
      </c>
      <c r="I485" s="6">
        <v>481</v>
      </c>
      <c r="J485" s="10">
        <v>1.0587</v>
      </c>
      <c r="K485" s="10">
        <v>1.7857369026220598</v>
      </c>
      <c r="L485" s="10">
        <v>2.5379</v>
      </c>
      <c r="M485" s="10">
        <v>3.8003999999999998</v>
      </c>
      <c r="O485" s="3"/>
      <c r="P485" s="3"/>
      <c r="Q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3:50" x14ac:dyDescent="0.2">
      <c r="C486" s="18">
        <f t="shared" si="7"/>
        <v>482</v>
      </c>
      <c r="D486" t="e">
        <f t="array" aca="1" ref="D486" ca="1">smrLinInterp(C486,TimeX,RainX)</f>
        <v>#NAME?</v>
      </c>
      <c r="I486" s="6">
        <v>482</v>
      </c>
      <c r="J486" s="10">
        <v>1.0614000000000001</v>
      </c>
      <c r="K486" s="10">
        <v>1.7897258485892928</v>
      </c>
      <c r="L486" s="10">
        <v>2.5438000000000001</v>
      </c>
      <c r="M486" s="10">
        <v>3.8088000000000002</v>
      </c>
      <c r="O486" s="3"/>
      <c r="P486" s="3"/>
      <c r="Q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3:50" x14ac:dyDescent="0.2">
      <c r="C487" s="18">
        <f t="shared" si="7"/>
        <v>483</v>
      </c>
      <c r="D487" t="e">
        <f t="array" aca="1" ref="D487" ca="1">smrLinInterp(C487,TimeX,RainX)</f>
        <v>#NAME?</v>
      </c>
      <c r="I487" s="6">
        <v>483</v>
      </c>
      <c r="J487" s="10">
        <v>1.0641</v>
      </c>
      <c r="K487" s="10">
        <v>1.7937147945565259</v>
      </c>
      <c r="L487" s="10">
        <v>2.5497000000000001</v>
      </c>
      <c r="M487" s="10">
        <v>3.8172000000000001</v>
      </c>
      <c r="O487" s="3"/>
      <c r="P487" s="3"/>
      <c r="Q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3:50" x14ac:dyDescent="0.2">
      <c r="C488" s="18">
        <f t="shared" si="7"/>
        <v>484</v>
      </c>
      <c r="D488" t="e">
        <f t="array" aca="1" ref="D488" ca="1">smrLinInterp(C488,TimeX,RainX)</f>
        <v>#NAME?</v>
      </c>
      <c r="I488" s="6">
        <v>484</v>
      </c>
      <c r="J488" s="10">
        <v>1.0668</v>
      </c>
      <c r="K488" s="10">
        <v>1.797703740523759</v>
      </c>
      <c r="L488" s="10">
        <v>2.5556000000000001</v>
      </c>
      <c r="M488" s="10">
        <v>3.8256000000000001</v>
      </c>
      <c r="O488" s="3"/>
      <c r="P488" s="3"/>
      <c r="Q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3:50" x14ac:dyDescent="0.2">
      <c r="C489" s="18">
        <f t="shared" si="7"/>
        <v>485</v>
      </c>
      <c r="D489" t="e">
        <f t="array" aca="1" ref="D489" ca="1">smrLinInterp(C489,TimeX,RainX)</f>
        <v>#NAME?</v>
      </c>
      <c r="I489" s="6">
        <v>485</v>
      </c>
      <c r="J489" s="10">
        <v>1.0695000000000001</v>
      </c>
      <c r="K489" s="10">
        <v>1.8016926864909921</v>
      </c>
      <c r="L489" s="10">
        <v>2.5615000000000001</v>
      </c>
      <c r="M489" s="10">
        <v>3.8340000000000001</v>
      </c>
      <c r="O489" s="3"/>
      <c r="P489" s="3"/>
      <c r="Q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3:50" x14ac:dyDescent="0.2">
      <c r="C490" s="18">
        <f t="shared" si="7"/>
        <v>486</v>
      </c>
      <c r="D490" t="e">
        <f t="array" aca="1" ref="D490" ca="1">smrLinInterp(C490,TimeX,RainX)</f>
        <v>#NAME?</v>
      </c>
      <c r="I490" s="6">
        <v>486</v>
      </c>
      <c r="J490" s="10">
        <v>1.0722</v>
      </c>
      <c r="K490" s="10">
        <v>1.8056816324582252</v>
      </c>
      <c r="L490" s="10">
        <v>2.5674000000000001</v>
      </c>
      <c r="M490" s="10">
        <v>3.8424</v>
      </c>
      <c r="O490" s="3"/>
      <c r="P490" s="3"/>
      <c r="Q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3:50" x14ac:dyDescent="0.2">
      <c r="C491" s="18">
        <f t="shared" si="7"/>
        <v>487</v>
      </c>
      <c r="D491" t="e">
        <f t="array" aca="1" ref="D491" ca="1">smrLinInterp(C491,TimeX,RainX)</f>
        <v>#NAME?</v>
      </c>
      <c r="I491" s="6">
        <v>487</v>
      </c>
      <c r="J491" s="10">
        <v>1.0749000000000002</v>
      </c>
      <c r="K491" s="10">
        <v>1.8096705784254583</v>
      </c>
      <c r="L491" s="10">
        <v>2.5733000000000001</v>
      </c>
      <c r="M491" s="10">
        <v>3.8508</v>
      </c>
      <c r="O491" s="3"/>
      <c r="P491" s="3"/>
      <c r="Q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3:50" x14ac:dyDescent="0.2">
      <c r="C492" s="18">
        <f t="shared" si="7"/>
        <v>488</v>
      </c>
      <c r="D492" t="e">
        <f t="array" aca="1" ref="D492" ca="1">smrLinInterp(C492,TimeX,RainX)</f>
        <v>#NAME?</v>
      </c>
      <c r="I492" s="6">
        <v>488</v>
      </c>
      <c r="J492" s="10">
        <v>1.0776000000000001</v>
      </c>
      <c r="K492" s="10">
        <v>1.8136595243926914</v>
      </c>
      <c r="L492" s="10">
        <v>2.5791999999999997</v>
      </c>
      <c r="M492" s="10">
        <v>3.8592</v>
      </c>
      <c r="O492" s="3"/>
      <c r="P492" s="3"/>
      <c r="Q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3:50" x14ac:dyDescent="0.2">
      <c r="C493" s="18">
        <f t="shared" si="7"/>
        <v>489</v>
      </c>
      <c r="D493" t="e">
        <f t="array" aca="1" ref="D493" ca="1">smrLinInterp(C493,TimeX,RainX)</f>
        <v>#NAME?</v>
      </c>
      <c r="I493" s="6">
        <v>489</v>
      </c>
      <c r="J493" s="10">
        <v>1.0803</v>
      </c>
      <c r="K493" s="10">
        <v>1.8176484703599245</v>
      </c>
      <c r="L493" s="10">
        <v>2.5850999999999997</v>
      </c>
      <c r="M493" s="10">
        <v>3.8675999999999999</v>
      </c>
      <c r="O493" s="3"/>
      <c r="P493" s="3"/>
      <c r="Q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3:50" x14ac:dyDescent="0.2">
      <c r="C494" s="18">
        <f t="shared" si="7"/>
        <v>490</v>
      </c>
      <c r="D494" t="e">
        <f t="array" aca="1" ref="D494" ca="1">smrLinInterp(C494,TimeX,RainX)</f>
        <v>#NAME?</v>
      </c>
      <c r="I494" s="6">
        <v>490</v>
      </c>
      <c r="J494" s="10">
        <v>1.0830000000000002</v>
      </c>
      <c r="K494" s="10">
        <v>1.8216374163271576</v>
      </c>
      <c r="L494" s="10">
        <v>2.5909999999999997</v>
      </c>
      <c r="M494" s="10">
        <v>3.8759999999999999</v>
      </c>
      <c r="O494" s="3"/>
      <c r="P494" s="3"/>
      <c r="Q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3:50" x14ac:dyDescent="0.2">
      <c r="C495" s="18">
        <f t="shared" si="7"/>
        <v>491</v>
      </c>
      <c r="D495" t="e">
        <f t="array" aca="1" ref="D495" ca="1">smrLinInterp(C495,TimeX,RainX)</f>
        <v>#NAME?</v>
      </c>
      <c r="I495" s="6">
        <v>491</v>
      </c>
      <c r="J495" s="10">
        <v>1.0857000000000001</v>
      </c>
      <c r="K495" s="10">
        <v>1.8256263622943907</v>
      </c>
      <c r="L495" s="10">
        <v>2.5968999999999998</v>
      </c>
      <c r="M495" s="10">
        <v>3.8843999999999999</v>
      </c>
      <c r="O495" s="3"/>
      <c r="P495" s="3"/>
      <c r="Q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3:50" x14ac:dyDescent="0.2">
      <c r="C496" s="18">
        <f t="shared" si="7"/>
        <v>492</v>
      </c>
      <c r="D496" t="e">
        <f t="array" aca="1" ref="D496" ca="1">smrLinInterp(C496,TimeX,RainX)</f>
        <v>#NAME?</v>
      </c>
      <c r="I496" s="6">
        <v>492</v>
      </c>
      <c r="J496" s="10">
        <v>1.0884</v>
      </c>
      <c r="K496" s="10">
        <v>1.8296153082616238</v>
      </c>
      <c r="L496" s="10">
        <v>2.6027999999999998</v>
      </c>
      <c r="M496" s="10">
        <v>3.8927999999999998</v>
      </c>
      <c r="O496" s="3"/>
      <c r="P496" s="3"/>
      <c r="Q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3:50" x14ac:dyDescent="0.2">
      <c r="C497" s="18">
        <f t="shared" si="7"/>
        <v>493</v>
      </c>
      <c r="D497" t="e">
        <f t="array" aca="1" ref="D497" ca="1">smrLinInterp(C497,TimeX,RainX)</f>
        <v>#NAME?</v>
      </c>
      <c r="I497" s="6">
        <v>493</v>
      </c>
      <c r="J497" s="10">
        <v>1.0911000000000002</v>
      </c>
      <c r="K497" s="10">
        <v>1.8336042542288569</v>
      </c>
      <c r="L497" s="10">
        <v>2.6086999999999998</v>
      </c>
      <c r="M497" s="10">
        <v>3.9011999999999998</v>
      </c>
      <c r="O497" s="3"/>
      <c r="P497" s="3"/>
      <c r="Q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3:50" x14ac:dyDescent="0.2">
      <c r="C498" s="18">
        <f t="shared" si="7"/>
        <v>494</v>
      </c>
      <c r="D498" t="e">
        <f t="array" aca="1" ref="D498" ca="1">smrLinInterp(C498,TimeX,RainX)</f>
        <v>#NAME?</v>
      </c>
      <c r="I498" s="6">
        <v>494</v>
      </c>
      <c r="J498" s="10">
        <v>1.0938000000000001</v>
      </c>
      <c r="K498" s="10">
        <v>1.83759320019609</v>
      </c>
      <c r="L498" s="10">
        <v>2.6145999999999998</v>
      </c>
      <c r="M498" s="10">
        <v>3.9096000000000002</v>
      </c>
      <c r="O498" s="3"/>
      <c r="P498" s="3"/>
      <c r="Q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3:50" x14ac:dyDescent="0.2">
      <c r="C499" s="18">
        <f t="shared" si="7"/>
        <v>495</v>
      </c>
      <c r="D499" t="e">
        <f t="array" aca="1" ref="D499" ca="1">smrLinInterp(C499,TimeX,RainX)</f>
        <v>#NAME?</v>
      </c>
      <c r="I499" s="6">
        <v>495</v>
      </c>
      <c r="J499" s="10">
        <v>1.0965</v>
      </c>
      <c r="K499" s="10">
        <v>1.8415821461633231</v>
      </c>
      <c r="L499" s="10">
        <v>2.6204999999999998</v>
      </c>
      <c r="M499" s="10">
        <v>3.9180000000000001</v>
      </c>
      <c r="O499" s="3"/>
      <c r="P499" s="3"/>
      <c r="Q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3:50" x14ac:dyDescent="0.2">
      <c r="C500" s="18">
        <f t="shared" si="7"/>
        <v>496</v>
      </c>
      <c r="D500" t="e">
        <f t="array" aca="1" ref="D500" ca="1">smrLinInterp(C500,TimeX,RainX)</f>
        <v>#NAME?</v>
      </c>
      <c r="I500" s="6">
        <v>496</v>
      </c>
      <c r="J500" s="10">
        <v>1.0992000000000002</v>
      </c>
      <c r="K500" s="10">
        <v>1.8455710921305561</v>
      </c>
      <c r="L500" s="10">
        <v>2.6263999999999998</v>
      </c>
      <c r="M500" s="10">
        <v>3.9264000000000001</v>
      </c>
      <c r="O500" s="3"/>
      <c r="P500" s="3"/>
      <c r="Q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3:50" x14ac:dyDescent="0.2">
      <c r="C501" s="18">
        <f t="shared" si="7"/>
        <v>497</v>
      </c>
      <c r="D501" t="e">
        <f t="array" aca="1" ref="D501" ca="1">smrLinInterp(C501,TimeX,RainX)</f>
        <v>#NAME?</v>
      </c>
      <c r="I501" s="6">
        <v>497</v>
      </c>
      <c r="J501" s="10">
        <v>1.1019000000000001</v>
      </c>
      <c r="K501" s="10">
        <v>1.8495600380977892</v>
      </c>
      <c r="L501" s="10">
        <v>2.6322999999999999</v>
      </c>
      <c r="M501" s="10">
        <v>3.9348000000000001</v>
      </c>
      <c r="O501" s="3"/>
      <c r="P501" s="3"/>
      <c r="Q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3:50" x14ac:dyDescent="0.2">
      <c r="C502" s="18">
        <f t="shared" si="7"/>
        <v>498</v>
      </c>
      <c r="D502" t="e">
        <f t="array" aca="1" ref="D502" ca="1">smrLinInterp(C502,TimeX,RainX)</f>
        <v>#NAME?</v>
      </c>
      <c r="I502" s="6">
        <v>498</v>
      </c>
      <c r="J502" s="10">
        <v>1.1046</v>
      </c>
      <c r="K502" s="10">
        <v>1.8535489840650223</v>
      </c>
      <c r="L502" s="10">
        <v>2.6381999999999999</v>
      </c>
      <c r="M502" s="10">
        <v>3.9432</v>
      </c>
      <c r="O502" s="3"/>
      <c r="P502" s="3"/>
      <c r="Q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3:50" x14ac:dyDescent="0.2">
      <c r="C503" s="18">
        <f t="shared" si="7"/>
        <v>499</v>
      </c>
      <c r="D503" t="e">
        <f t="array" aca="1" ref="D503" ca="1">smrLinInterp(C503,TimeX,RainX)</f>
        <v>#NAME?</v>
      </c>
      <c r="I503" s="6">
        <v>499</v>
      </c>
      <c r="J503" s="10">
        <v>1.1073000000000002</v>
      </c>
      <c r="K503" s="10">
        <v>1.8575379300322554</v>
      </c>
      <c r="L503" s="10">
        <v>2.6440999999999999</v>
      </c>
      <c r="M503" s="10">
        <v>3.9516</v>
      </c>
      <c r="O503" s="3"/>
      <c r="P503" s="3"/>
      <c r="Q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3:50" x14ac:dyDescent="0.2">
      <c r="C504" s="18">
        <f t="shared" si="7"/>
        <v>500</v>
      </c>
      <c r="D504" t="e">
        <f t="array" aca="1" ref="D504" ca="1">smrLinInterp(C504,TimeX,RainX)</f>
        <v>#NAME?</v>
      </c>
      <c r="I504" s="6">
        <v>500</v>
      </c>
      <c r="J504" s="10">
        <v>1.1100000000000001</v>
      </c>
      <c r="K504" s="10">
        <v>1.8615268759994885</v>
      </c>
      <c r="L504" s="10">
        <v>2.65</v>
      </c>
      <c r="M504" s="10">
        <v>3.96</v>
      </c>
      <c r="O504" s="3"/>
      <c r="P504" s="3"/>
      <c r="Q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3:50" x14ac:dyDescent="0.2">
      <c r="C505" s="18">
        <f t="shared" si="7"/>
        <v>501</v>
      </c>
      <c r="D505" t="e">
        <f t="array" aca="1" ref="D505" ca="1">smrLinInterp(C505,TimeX,RainX)</f>
        <v>#NAME?</v>
      </c>
      <c r="I505" s="6">
        <v>501</v>
      </c>
      <c r="J505" s="10">
        <v>1.113</v>
      </c>
      <c r="K505" s="10">
        <v>1.8656977694133259</v>
      </c>
      <c r="L505" s="10">
        <v>2.6562000000000001</v>
      </c>
      <c r="M505" s="10">
        <v>3.9685999999999999</v>
      </c>
      <c r="O505" s="3"/>
      <c r="P505" s="3"/>
      <c r="Q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3:50" x14ac:dyDescent="0.2">
      <c r="C506" s="18">
        <f t="shared" si="7"/>
        <v>502</v>
      </c>
      <c r="D506" t="e">
        <f t="array" aca="1" ref="D506" ca="1">smrLinInterp(C506,TimeX,RainX)</f>
        <v>#NAME?</v>
      </c>
      <c r="I506" s="6">
        <v>502</v>
      </c>
      <c r="J506" s="10">
        <v>1.1160000000000001</v>
      </c>
      <c r="K506" s="10">
        <v>1.869868662827163</v>
      </c>
      <c r="L506" s="10">
        <v>2.6623999999999999</v>
      </c>
      <c r="M506" s="10">
        <v>3.9771999999999998</v>
      </c>
      <c r="O506" s="3"/>
      <c r="P506" s="3"/>
      <c r="Q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3:50" x14ac:dyDescent="0.2">
      <c r="C507" s="18">
        <f t="shared" si="7"/>
        <v>503</v>
      </c>
      <c r="D507" t="e">
        <f t="array" aca="1" ref="D507" ca="1">smrLinInterp(C507,TimeX,RainX)</f>
        <v>#NAME?</v>
      </c>
      <c r="I507" s="6">
        <v>503</v>
      </c>
      <c r="J507" s="10">
        <v>1.119</v>
      </c>
      <c r="K507" s="10">
        <v>1.8740395562410004</v>
      </c>
      <c r="L507" s="10">
        <v>2.6686000000000001</v>
      </c>
      <c r="M507" s="10">
        <v>3.9857999999999998</v>
      </c>
      <c r="O507" s="3"/>
      <c r="P507" s="3"/>
      <c r="Q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3:50" x14ac:dyDescent="0.2">
      <c r="C508" s="18">
        <f t="shared" si="7"/>
        <v>504</v>
      </c>
      <c r="D508" t="e">
        <f t="array" aca="1" ref="D508" ca="1">smrLinInterp(C508,TimeX,RainX)</f>
        <v>#NAME?</v>
      </c>
      <c r="I508" s="6">
        <v>504</v>
      </c>
      <c r="J508" s="10">
        <v>1.1220000000000001</v>
      </c>
      <c r="K508" s="10">
        <v>1.8782104496548377</v>
      </c>
      <c r="L508" s="10">
        <v>2.6747999999999998</v>
      </c>
      <c r="M508" s="10">
        <v>3.9944000000000002</v>
      </c>
      <c r="O508" s="3"/>
      <c r="P508" s="3"/>
      <c r="Q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3:50" x14ac:dyDescent="0.2">
      <c r="C509" s="18">
        <f t="shared" si="7"/>
        <v>505</v>
      </c>
      <c r="D509" t="e">
        <f t="array" aca="1" ref="D509" ca="1">smrLinInterp(C509,TimeX,RainX)</f>
        <v>#NAME?</v>
      </c>
      <c r="I509" s="6">
        <v>505</v>
      </c>
      <c r="J509" s="10">
        <v>1.125</v>
      </c>
      <c r="K509" s="10">
        <v>1.8823813430686751</v>
      </c>
      <c r="L509" s="10">
        <v>2.681</v>
      </c>
      <c r="M509" s="10">
        <v>4.0030000000000001</v>
      </c>
      <c r="O509" s="3"/>
      <c r="P509" s="3"/>
      <c r="Q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3:50" x14ac:dyDescent="0.2">
      <c r="C510" s="18">
        <f t="shared" si="7"/>
        <v>506</v>
      </c>
      <c r="D510" t="e">
        <f t="array" aca="1" ref="D510" ca="1">smrLinInterp(C510,TimeX,RainX)</f>
        <v>#NAME?</v>
      </c>
      <c r="I510" s="6">
        <v>506</v>
      </c>
      <c r="J510" s="10">
        <v>1.1280000000000001</v>
      </c>
      <c r="K510" s="10">
        <v>1.8865522364825122</v>
      </c>
      <c r="L510" s="10">
        <v>2.6871999999999998</v>
      </c>
      <c r="M510" s="10">
        <v>4.0115999999999996</v>
      </c>
      <c r="O510" s="3"/>
      <c r="P510" s="3"/>
      <c r="Q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3:50" x14ac:dyDescent="0.2">
      <c r="C511" s="18">
        <f t="shared" si="7"/>
        <v>507</v>
      </c>
      <c r="D511" t="e">
        <f t="array" aca="1" ref="D511" ca="1">smrLinInterp(C511,TimeX,RainX)</f>
        <v>#NAME?</v>
      </c>
      <c r="I511" s="6">
        <v>507</v>
      </c>
      <c r="J511" s="10">
        <v>1.131</v>
      </c>
      <c r="K511" s="10">
        <v>1.8907231298963496</v>
      </c>
      <c r="L511" s="10">
        <v>2.6934</v>
      </c>
      <c r="M511" s="10">
        <v>4.0202</v>
      </c>
      <c r="O511" s="3"/>
      <c r="P511" s="3"/>
      <c r="Q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3:50" x14ac:dyDescent="0.2">
      <c r="C512" s="18">
        <f t="shared" si="7"/>
        <v>508</v>
      </c>
      <c r="D512" t="e">
        <f t="array" aca="1" ref="D512" ca="1">smrLinInterp(C512,TimeX,RainX)</f>
        <v>#NAME?</v>
      </c>
      <c r="I512" s="6">
        <v>508</v>
      </c>
      <c r="J512" s="10">
        <v>1.1340000000000001</v>
      </c>
      <c r="K512" s="10">
        <v>1.894894023310187</v>
      </c>
      <c r="L512" s="10">
        <v>2.6995999999999998</v>
      </c>
      <c r="M512" s="10">
        <v>4.0288000000000004</v>
      </c>
      <c r="O512" s="3"/>
      <c r="P512" s="3"/>
      <c r="Q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3:50" x14ac:dyDescent="0.2">
      <c r="C513" s="18">
        <f t="shared" si="7"/>
        <v>509</v>
      </c>
      <c r="D513" t="e">
        <f t="array" aca="1" ref="D513" ca="1">smrLinInterp(C513,TimeX,RainX)</f>
        <v>#NAME?</v>
      </c>
      <c r="I513" s="6">
        <v>509</v>
      </c>
      <c r="J513" s="10">
        <v>1.137</v>
      </c>
      <c r="K513" s="10">
        <v>1.8990649167240241</v>
      </c>
      <c r="L513" s="10">
        <v>2.7058</v>
      </c>
      <c r="M513" s="10">
        <v>4.0373999999999999</v>
      </c>
      <c r="O513" s="3"/>
      <c r="P513" s="3"/>
      <c r="Q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3:50" x14ac:dyDescent="0.2">
      <c r="C514" s="18">
        <f t="shared" si="7"/>
        <v>510</v>
      </c>
      <c r="D514" t="e">
        <f t="array" aca="1" ref="D514" ca="1">smrLinInterp(C514,TimeX,RainX)</f>
        <v>#NAME?</v>
      </c>
      <c r="I514" s="6">
        <v>510</v>
      </c>
      <c r="J514" s="10">
        <v>1.1400000000000001</v>
      </c>
      <c r="K514" s="10">
        <v>1.9032358101378615</v>
      </c>
      <c r="L514" s="10">
        <v>2.7119999999999997</v>
      </c>
      <c r="M514" s="10">
        <v>4.0460000000000003</v>
      </c>
      <c r="O514" s="3"/>
      <c r="P514" s="3"/>
      <c r="Q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3:50" x14ac:dyDescent="0.2">
      <c r="C515" s="18">
        <f t="shared" si="7"/>
        <v>511</v>
      </c>
      <c r="D515" t="e">
        <f t="array" aca="1" ref="D515" ca="1">smrLinInterp(C515,TimeX,RainX)</f>
        <v>#NAME?</v>
      </c>
      <c r="I515" s="6">
        <v>511</v>
      </c>
      <c r="J515" s="10">
        <v>1.143</v>
      </c>
      <c r="K515" s="10">
        <v>1.9074067035516988</v>
      </c>
      <c r="L515" s="10">
        <v>2.7181999999999999</v>
      </c>
      <c r="M515" s="10">
        <v>4.0545999999999998</v>
      </c>
      <c r="O515" s="3"/>
      <c r="P515" s="3"/>
      <c r="Q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3:50" x14ac:dyDescent="0.2">
      <c r="C516" s="18">
        <f t="shared" si="7"/>
        <v>512</v>
      </c>
      <c r="D516" t="e">
        <f t="array" aca="1" ref="D516" ca="1">smrLinInterp(C516,TimeX,RainX)</f>
        <v>#NAME?</v>
      </c>
      <c r="I516" s="6">
        <v>512</v>
      </c>
      <c r="J516" s="10">
        <v>1.1460000000000001</v>
      </c>
      <c r="K516" s="10">
        <v>1.9115775969655362</v>
      </c>
      <c r="L516" s="10">
        <v>2.7243999999999997</v>
      </c>
      <c r="M516" s="10">
        <v>4.0632000000000001</v>
      </c>
      <c r="O516" s="3"/>
      <c r="P516" s="3"/>
      <c r="Q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3:50" x14ac:dyDescent="0.2">
      <c r="C517" s="18">
        <f t="shared" si="7"/>
        <v>513</v>
      </c>
      <c r="D517" t="e">
        <f t="array" aca="1" ref="D517" ca="1">smrLinInterp(C517,TimeX,RainX)</f>
        <v>#NAME?</v>
      </c>
      <c r="I517" s="6">
        <v>513</v>
      </c>
      <c r="J517" s="10">
        <v>1.149</v>
      </c>
      <c r="K517" s="10">
        <v>1.9157484903793733</v>
      </c>
      <c r="L517" s="10">
        <v>2.7305999999999999</v>
      </c>
      <c r="M517" s="10">
        <v>4.0717999999999996</v>
      </c>
      <c r="O517" s="3"/>
      <c r="P517" s="3"/>
      <c r="Q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3:50" x14ac:dyDescent="0.2">
      <c r="C518" s="18">
        <f t="shared" ref="C518:C581" si="8">1+C517</f>
        <v>514</v>
      </c>
      <c r="D518" t="e">
        <f t="array" aca="1" ref="D518" ca="1">smrLinInterp(C518,TimeX,RainX)</f>
        <v>#NAME?</v>
      </c>
      <c r="I518" s="6">
        <v>514</v>
      </c>
      <c r="J518" s="10">
        <v>1.1520000000000001</v>
      </c>
      <c r="K518" s="10">
        <v>1.9199193837932107</v>
      </c>
      <c r="L518" s="10">
        <v>2.7368000000000001</v>
      </c>
      <c r="M518" s="10">
        <v>4.0804</v>
      </c>
      <c r="O518" s="3"/>
      <c r="P518" s="3"/>
      <c r="Q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3:50" x14ac:dyDescent="0.2">
      <c r="C519" s="18">
        <f t="shared" si="8"/>
        <v>515</v>
      </c>
      <c r="D519" t="e">
        <f t="array" aca="1" ref="D519" ca="1">smrLinInterp(C519,TimeX,RainX)</f>
        <v>#NAME?</v>
      </c>
      <c r="I519" s="6">
        <v>515</v>
      </c>
      <c r="J519" s="10">
        <v>1.155</v>
      </c>
      <c r="K519" s="10">
        <v>1.9240902772070481</v>
      </c>
      <c r="L519" s="10">
        <v>2.7429999999999999</v>
      </c>
      <c r="M519" s="10">
        <v>4.0890000000000004</v>
      </c>
      <c r="O519" s="3"/>
      <c r="P519" s="3"/>
      <c r="Q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3:50" x14ac:dyDescent="0.2">
      <c r="C520" s="18">
        <f t="shared" si="8"/>
        <v>516</v>
      </c>
      <c r="D520" t="e">
        <f t="array" aca="1" ref="D520" ca="1">smrLinInterp(C520,TimeX,RainX)</f>
        <v>#NAME?</v>
      </c>
      <c r="I520" s="6">
        <v>516</v>
      </c>
      <c r="J520" s="10">
        <v>1.1580000000000001</v>
      </c>
      <c r="K520" s="10">
        <v>1.9282611706208854</v>
      </c>
      <c r="L520" s="10">
        <v>2.7492000000000001</v>
      </c>
      <c r="M520" s="10">
        <v>4.0975999999999999</v>
      </c>
      <c r="O520" s="3"/>
      <c r="P520" s="3"/>
      <c r="Q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3:50" x14ac:dyDescent="0.2">
      <c r="C521" s="18">
        <f t="shared" si="8"/>
        <v>517</v>
      </c>
      <c r="D521" t="e">
        <f t="array" aca="1" ref="D521" ca="1">smrLinInterp(C521,TimeX,RainX)</f>
        <v>#NAME?</v>
      </c>
      <c r="I521" s="6">
        <v>517</v>
      </c>
      <c r="J521" s="10">
        <v>1.161</v>
      </c>
      <c r="K521" s="10">
        <v>1.9324320640347226</v>
      </c>
      <c r="L521" s="10">
        <v>2.7553999999999998</v>
      </c>
      <c r="M521" s="10">
        <v>4.1062000000000003</v>
      </c>
      <c r="O521" s="3"/>
      <c r="P521" s="3"/>
      <c r="Q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3:50" x14ac:dyDescent="0.2">
      <c r="C522" s="18">
        <f t="shared" si="8"/>
        <v>518</v>
      </c>
      <c r="D522" t="e">
        <f t="array" aca="1" ref="D522" ca="1">smrLinInterp(C522,TimeX,RainX)</f>
        <v>#NAME?</v>
      </c>
      <c r="I522" s="6">
        <v>518</v>
      </c>
      <c r="J522" s="10">
        <v>1.1640000000000001</v>
      </c>
      <c r="K522" s="10">
        <v>1.9366029574485599</v>
      </c>
      <c r="L522" s="10">
        <v>2.7616000000000001</v>
      </c>
      <c r="M522" s="10">
        <v>4.1147999999999998</v>
      </c>
      <c r="O522" s="3"/>
      <c r="P522" s="3"/>
      <c r="Q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3:50" x14ac:dyDescent="0.2">
      <c r="C523" s="18">
        <f t="shared" si="8"/>
        <v>519</v>
      </c>
      <c r="D523" t="e">
        <f t="array" aca="1" ref="D523" ca="1">smrLinInterp(C523,TimeX,RainX)</f>
        <v>#NAME?</v>
      </c>
      <c r="I523" s="6">
        <v>519</v>
      </c>
      <c r="J523" s="10">
        <v>1.167</v>
      </c>
      <c r="K523" s="10">
        <v>1.9407738508623973</v>
      </c>
      <c r="L523" s="10">
        <v>2.7677999999999998</v>
      </c>
      <c r="M523" s="10">
        <v>4.1234000000000002</v>
      </c>
      <c r="O523" s="3"/>
      <c r="P523" s="3"/>
      <c r="Q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3:50" x14ac:dyDescent="0.2">
      <c r="C524" s="18">
        <f t="shared" si="8"/>
        <v>520</v>
      </c>
      <c r="D524" t="e">
        <f t="array" aca="1" ref="D524" ca="1">smrLinInterp(C524,TimeX,RainX)</f>
        <v>#NAME?</v>
      </c>
      <c r="I524" s="6">
        <v>520</v>
      </c>
      <c r="J524" s="10">
        <v>1.1700000000000002</v>
      </c>
      <c r="K524" s="10">
        <v>1.9449447442762344</v>
      </c>
      <c r="L524" s="10">
        <v>2.774</v>
      </c>
      <c r="M524" s="10">
        <v>4.1319999999999997</v>
      </c>
      <c r="O524" s="3"/>
      <c r="P524" s="3"/>
      <c r="Q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3:50" x14ac:dyDescent="0.2">
      <c r="C525" s="18">
        <f t="shared" si="8"/>
        <v>521</v>
      </c>
      <c r="D525" t="e">
        <f t="array" aca="1" ref="D525" ca="1">smrLinInterp(C525,TimeX,RainX)</f>
        <v>#NAME?</v>
      </c>
      <c r="I525" s="6">
        <v>521</v>
      </c>
      <c r="J525" s="10">
        <v>1.173</v>
      </c>
      <c r="K525" s="10">
        <v>1.9491156376900718</v>
      </c>
      <c r="L525" s="10">
        <v>2.7801999999999998</v>
      </c>
      <c r="M525" s="10">
        <v>4.1406000000000001</v>
      </c>
      <c r="O525" s="3"/>
      <c r="P525" s="3"/>
      <c r="Q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3:50" x14ac:dyDescent="0.2">
      <c r="C526" s="18">
        <f t="shared" si="8"/>
        <v>522</v>
      </c>
      <c r="D526" t="e">
        <f t="array" aca="1" ref="D526" ca="1">smrLinInterp(C526,TimeX,RainX)</f>
        <v>#NAME?</v>
      </c>
      <c r="I526" s="6">
        <v>522</v>
      </c>
      <c r="J526" s="10">
        <v>1.1760000000000002</v>
      </c>
      <c r="K526" s="10">
        <v>1.9532865311039092</v>
      </c>
      <c r="L526" s="10">
        <v>2.7864</v>
      </c>
      <c r="M526" s="10">
        <v>4.1492000000000004</v>
      </c>
      <c r="O526" s="3"/>
      <c r="P526" s="3"/>
      <c r="Q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3:50" x14ac:dyDescent="0.2">
      <c r="C527" s="18">
        <f t="shared" si="8"/>
        <v>523</v>
      </c>
      <c r="D527" t="e">
        <f t="array" aca="1" ref="D527" ca="1">smrLinInterp(C527,TimeX,RainX)</f>
        <v>#NAME?</v>
      </c>
      <c r="I527" s="6">
        <v>523</v>
      </c>
      <c r="J527" s="10">
        <v>1.179</v>
      </c>
      <c r="K527" s="10">
        <v>1.9574574245177465</v>
      </c>
      <c r="L527" s="10">
        <v>2.7925999999999997</v>
      </c>
      <c r="M527" s="10">
        <v>4.1577999999999999</v>
      </c>
      <c r="O527" s="3"/>
      <c r="P527" s="3"/>
      <c r="Q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3:50" x14ac:dyDescent="0.2">
      <c r="C528" s="18">
        <f t="shared" si="8"/>
        <v>524</v>
      </c>
      <c r="D528" t="e">
        <f t="array" aca="1" ref="D528" ca="1">smrLinInterp(C528,TimeX,RainX)</f>
        <v>#NAME?</v>
      </c>
      <c r="I528" s="6">
        <v>524</v>
      </c>
      <c r="J528" s="10">
        <v>1.1820000000000002</v>
      </c>
      <c r="K528" s="10">
        <v>1.9616283179315837</v>
      </c>
      <c r="L528" s="10">
        <v>2.7988</v>
      </c>
      <c r="M528" s="10">
        <v>4.1664000000000003</v>
      </c>
      <c r="O528" s="3"/>
      <c r="P528" s="3"/>
      <c r="Q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3:50" x14ac:dyDescent="0.2">
      <c r="C529" s="18">
        <f t="shared" si="8"/>
        <v>525</v>
      </c>
      <c r="D529" t="e">
        <f t="array" aca="1" ref="D529" ca="1">smrLinInterp(C529,TimeX,RainX)</f>
        <v>#NAME?</v>
      </c>
      <c r="I529" s="6">
        <v>525</v>
      </c>
      <c r="J529" s="10">
        <v>1.1850000000000001</v>
      </c>
      <c r="K529" s="10">
        <v>1.965799211345421</v>
      </c>
      <c r="L529" s="10">
        <v>2.8049999999999997</v>
      </c>
      <c r="M529" s="10">
        <v>4.1749999999999998</v>
      </c>
      <c r="O529" s="3"/>
      <c r="P529" s="3"/>
      <c r="Q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3:50" x14ac:dyDescent="0.2">
      <c r="C530" s="18">
        <f t="shared" si="8"/>
        <v>526</v>
      </c>
      <c r="D530" t="e">
        <f t="array" aca="1" ref="D530" ca="1">smrLinInterp(C530,TimeX,RainX)</f>
        <v>#NAME?</v>
      </c>
      <c r="I530" s="6">
        <v>526</v>
      </c>
      <c r="J530" s="10">
        <v>1.1879999999999999</v>
      </c>
      <c r="K530" s="10">
        <v>1.9699701047592584</v>
      </c>
      <c r="L530" s="10">
        <v>2.8111999999999999</v>
      </c>
      <c r="M530" s="10">
        <v>4.1836000000000002</v>
      </c>
      <c r="O530" s="3"/>
      <c r="P530" s="3"/>
      <c r="Q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3:50" x14ac:dyDescent="0.2">
      <c r="C531" s="18">
        <f t="shared" si="8"/>
        <v>527</v>
      </c>
      <c r="D531" t="e">
        <f t="array" aca="1" ref="D531" ca="1">smrLinInterp(C531,TimeX,RainX)</f>
        <v>#NAME?</v>
      </c>
      <c r="I531" s="6">
        <v>527</v>
      </c>
      <c r="J531" s="10">
        <v>1.1910000000000001</v>
      </c>
      <c r="K531" s="10">
        <v>1.9741409981730955</v>
      </c>
      <c r="L531" s="10">
        <v>2.8174000000000001</v>
      </c>
      <c r="M531" s="10">
        <v>4.1921999999999997</v>
      </c>
      <c r="O531" s="3"/>
      <c r="P531" s="3"/>
      <c r="Q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3:50" x14ac:dyDescent="0.2">
      <c r="C532" s="18">
        <f t="shared" si="8"/>
        <v>528</v>
      </c>
      <c r="D532" t="e">
        <f t="array" aca="1" ref="D532" ca="1">smrLinInterp(C532,TimeX,RainX)</f>
        <v>#NAME?</v>
      </c>
      <c r="I532" s="6">
        <v>528</v>
      </c>
      <c r="J532" s="10">
        <v>1.194</v>
      </c>
      <c r="K532" s="10">
        <v>1.9783118915869329</v>
      </c>
      <c r="L532" s="10">
        <v>2.8235999999999999</v>
      </c>
      <c r="M532" s="10">
        <v>4.2008000000000001</v>
      </c>
      <c r="O532" s="3"/>
      <c r="P532" s="3"/>
      <c r="Q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3:50" x14ac:dyDescent="0.2">
      <c r="C533" s="18">
        <f t="shared" si="8"/>
        <v>529</v>
      </c>
      <c r="D533" t="e">
        <f t="array" aca="1" ref="D533" ca="1">smrLinInterp(C533,TimeX,RainX)</f>
        <v>#NAME?</v>
      </c>
      <c r="I533" s="6">
        <v>529</v>
      </c>
      <c r="J533" s="10">
        <v>1.1970000000000001</v>
      </c>
      <c r="K533" s="10">
        <v>1.9824827850007702</v>
      </c>
      <c r="L533" s="10">
        <v>2.8298000000000001</v>
      </c>
      <c r="M533" s="10">
        <v>4.2094000000000005</v>
      </c>
      <c r="O533" s="3"/>
      <c r="P533" s="3"/>
      <c r="Q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3:50" x14ac:dyDescent="0.2">
      <c r="C534" s="18">
        <f t="shared" si="8"/>
        <v>530</v>
      </c>
      <c r="D534" t="e">
        <f t="array" aca="1" ref="D534" ca="1">smrLinInterp(C534,TimeX,RainX)</f>
        <v>#NAME?</v>
      </c>
      <c r="I534" s="6">
        <v>530</v>
      </c>
      <c r="J534" s="10">
        <v>1.2</v>
      </c>
      <c r="K534" s="10">
        <v>1.9866536784146076</v>
      </c>
      <c r="L534" s="10">
        <v>2.8359999999999999</v>
      </c>
      <c r="M534" s="10">
        <v>4.218</v>
      </c>
      <c r="O534" s="3"/>
      <c r="P534" s="3"/>
      <c r="Q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3:50" x14ac:dyDescent="0.2">
      <c r="C535" s="18">
        <f t="shared" si="8"/>
        <v>531</v>
      </c>
      <c r="D535" t="e">
        <f t="array" aca="1" ref="D535" ca="1">smrLinInterp(C535,TimeX,RainX)</f>
        <v>#NAME?</v>
      </c>
      <c r="I535" s="6">
        <v>531</v>
      </c>
      <c r="J535" s="10">
        <v>1.2030000000000001</v>
      </c>
      <c r="K535" s="10">
        <v>1.9908245718284447</v>
      </c>
      <c r="L535" s="10">
        <v>2.8422000000000001</v>
      </c>
      <c r="M535" s="10">
        <v>4.2266000000000004</v>
      </c>
      <c r="O535" s="3"/>
      <c r="P535" s="3"/>
      <c r="Q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3:50" x14ac:dyDescent="0.2">
      <c r="C536" s="18">
        <f t="shared" si="8"/>
        <v>532</v>
      </c>
      <c r="D536" t="e">
        <f t="array" aca="1" ref="D536" ca="1">smrLinInterp(C536,TimeX,RainX)</f>
        <v>#NAME?</v>
      </c>
      <c r="I536" s="6">
        <v>532</v>
      </c>
      <c r="J536" s="10">
        <v>1.206</v>
      </c>
      <c r="K536" s="10">
        <v>1.9949954652422821</v>
      </c>
      <c r="L536" s="10">
        <v>2.8483999999999998</v>
      </c>
      <c r="M536" s="10">
        <v>4.2351999999999999</v>
      </c>
      <c r="O536" s="3"/>
      <c r="P536" s="3"/>
      <c r="Q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3:50" x14ac:dyDescent="0.2">
      <c r="C537" s="18">
        <f t="shared" si="8"/>
        <v>533</v>
      </c>
      <c r="D537" t="e">
        <f t="array" aca="1" ref="D537" ca="1">smrLinInterp(C537,TimeX,RainX)</f>
        <v>#NAME?</v>
      </c>
      <c r="I537" s="6">
        <v>533</v>
      </c>
      <c r="J537" s="10">
        <v>1.2090000000000001</v>
      </c>
      <c r="K537" s="10">
        <v>1.9991663586561195</v>
      </c>
      <c r="L537" s="10">
        <v>2.8546</v>
      </c>
      <c r="M537" s="10">
        <v>4.2438000000000002</v>
      </c>
      <c r="O537" s="3"/>
      <c r="P537" s="3"/>
      <c r="Q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3:50" x14ac:dyDescent="0.2">
      <c r="C538" s="18">
        <f t="shared" si="8"/>
        <v>534</v>
      </c>
      <c r="D538" t="e">
        <f t="array" aca="1" ref="D538" ca="1">smrLinInterp(C538,TimeX,RainX)</f>
        <v>#NAME?</v>
      </c>
      <c r="I538" s="6">
        <v>534</v>
      </c>
      <c r="J538" s="10">
        <v>1.212</v>
      </c>
      <c r="K538" s="10">
        <v>2.0033372520699566</v>
      </c>
      <c r="L538" s="10">
        <v>2.8607999999999998</v>
      </c>
      <c r="M538" s="10">
        <v>4.2523999999999997</v>
      </c>
      <c r="O538" s="3"/>
      <c r="P538" s="3"/>
      <c r="Q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3:50" x14ac:dyDescent="0.2">
      <c r="C539" s="18">
        <f t="shared" si="8"/>
        <v>535</v>
      </c>
      <c r="D539" t="e">
        <f t="array" aca="1" ref="D539" ca="1">smrLinInterp(C539,TimeX,RainX)</f>
        <v>#NAME?</v>
      </c>
      <c r="I539" s="6">
        <v>535</v>
      </c>
      <c r="J539" s="10">
        <v>1.2150000000000001</v>
      </c>
      <c r="K539" s="10">
        <v>2.007508145483794</v>
      </c>
      <c r="L539" s="10">
        <v>2.867</v>
      </c>
      <c r="M539" s="10">
        <v>4.2610000000000001</v>
      </c>
      <c r="O539" s="3"/>
      <c r="P539" s="3"/>
      <c r="Q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3:50" x14ac:dyDescent="0.2">
      <c r="C540" s="18">
        <f t="shared" si="8"/>
        <v>536</v>
      </c>
      <c r="D540" t="e">
        <f t="array" aca="1" ref="D540" ca="1">smrLinInterp(C540,TimeX,RainX)</f>
        <v>#NAME?</v>
      </c>
      <c r="I540" s="6">
        <v>536</v>
      </c>
      <c r="J540" s="10">
        <v>1.218</v>
      </c>
      <c r="K540" s="10">
        <v>2.0116790388976313</v>
      </c>
      <c r="L540" s="10">
        <v>2.8731999999999998</v>
      </c>
      <c r="M540" s="10">
        <v>4.2696000000000005</v>
      </c>
      <c r="O540" s="3"/>
      <c r="P540" s="3"/>
      <c r="Q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3:50" x14ac:dyDescent="0.2">
      <c r="C541" s="18">
        <f t="shared" si="8"/>
        <v>537</v>
      </c>
      <c r="D541" t="e">
        <f t="array" aca="1" ref="D541" ca="1">smrLinInterp(C541,TimeX,RainX)</f>
        <v>#NAME?</v>
      </c>
      <c r="I541" s="6">
        <v>537</v>
      </c>
      <c r="J541" s="10">
        <v>1.2210000000000001</v>
      </c>
      <c r="K541" s="10">
        <v>2.0158499323114687</v>
      </c>
      <c r="L541" s="10">
        <v>2.8794</v>
      </c>
      <c r="M541" s="10">
        <v>4.2782</v>
      </c>
      <c r="O541" s="3"/>
      <c r="P541" s="3"/>
      <c r="Q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3:50" x14ac:dyDescent="0.2">
      <c r="C542" s="18">
        <f t="shared" si="8"/>
        <v>538</v>
      </c>
      <c r="D542" t="e">
        <f t="array" aca="1" ref="D542" ca="1">smrLinInterp(C542,TimeX,RainX)</f>
        <v>#NAME?</v>
      </c>
      <c r="I542" s="6">
        <v>538</v>
      </c>
      <c r="J542" s="10">
        <v>1.224</v>
      </c>
      <c r="K542" s="10">
        <v>2.0200208257253061</v>
      </c>
      <c r="L542" s="10">
        <v>2.8856000000000002</v>
      </c>
      <c r="M542" s="10">
        <v>4.2868000000000004</v>
      </c>
      <c r="O542" s="3"/>
      <c r="P542" s="3"/>
      <c r="Q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3:50" x14ac:dyDescent="0.2">
      <c r="C543" s="18">
        <f t="shared" si="8"/>
        <v>539</v>
      </c>
      <c r="D543" t="e">
        <f t="array" aca="1" ref="D543" ca="1">smrLinInterp(C543,TimeX,RainX)</f>
        <v>#NAME?</v>
      </c>
      <c r="I543" s="6">
        <v>539</v>
      </c>
      <c r="J543" s="10">
        <v>1.2270000000000001</v>
      </c>
      <c r="K543" s="10">
        <v>2.0241917191391434</v>
      </c>
      <c r="L543" s="10">
        <v>2.8917999999999999</v>
      </c>
      <c r="M543" s="10">
        <v>4.2953999999999999</v>
      </c>
      <c r="O543" s="3"/>
      <c r="P543" s="3"/>
      <c r="Q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3:50" x14ac:dyDescent="0.2">
      <c r="C544" s="18">
        <f t="shared" si="8"/>
        <v>540</v>
      </c>
      <c r="D544" t="e">
        <f t="array" aca="1" ref="D544" ca="1">smrLinInterp(C544,TimeX,RainX)</f>
        <v>#NAME?</v>
      </c>
      <c r="I544" s="6">
        <v>540</v>
      </c>
      <c r="J544" s="10">
        <v>1.23</v>
      </c>
      <c r="K544" s="10">
        <v>2.0283626125529803</v>
      </c>
      <c r="L544" s="10">
        <v>2.8980000000000001</v>
      </c>
      <c r="M544" s="10">
        <v>4.3040000000000003</v>
      </c>
      <c r="O544" s="3"/>
      <c r="P544" s="3"/>
      <c r="Q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3:50" x14ac:dyDescent="0.2">
      <c r="C545" s="18">
        <f t="shared" si="8"/>
        <v>541</v>
      </c>
      <c r="D545" t="e">
        <f t="array" aca="1" ref="D545" ca="1">smrLinInterp(C545,TimeX,RainX)</f>
        <v>#NAME?</v>
      </c>
      <c r="I545" s="6">
        <v>541</v>
      </c>
      <c r="J545" s="10">
        <v>1.2330000000000001</v>
      </c>
      <c r="K545" s="10">
        <v>2.0325335059668177</v>
      </c>
      <c r="L545" s="10">
        <v>2.9041999999999999</v>
      </c>
      <c r="M545" s="10">
        <v>4.3125999999999998</v>
      </c>
      <c r="O545" s="3"/>
      <c r="P545" s="3"/>
      <c r="Q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3:50" x14ac:dyDescent="0.2">
      <c r="C546" s="18">
        <f t="shared" si="8"/>
        <v>542</v>
      </c>
      <c r="D546" t="e">
        <f t="array" aca="1" ref="D546" ca="1">smrLinInterp(C546,TimeX,RainX)</f>
        <v>#NAME?</v>
      </c>
      <c r="I546" s="6">
        <v>542</v>
      </c>
      <c r="J546" s="10">
        <v>1.236</v>
      </c>
      <c r="K546" s="10">
        <v>2.0367043993806551</v>
      </c>
      <c r="L546" s="10">
        <v>2.9104000000000001</v>
      </c>
      <c r="M546" s="10">
        <v>4.3212000000000002</v>
      </c>
      <c r="O546" s="3"/>
      <c r="P546" s="3"/>
      <c r="Q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3:50" x14ac:dyDescent="0.2">
      <c r="C547" s="18">
        <f t="shared" si="8"/>
        <v>543</v>
      </c>
      <c r="D547" t="e">
        <f t="array" aca="1" ref="D547" ca="1">smrLinInterp(C547,TimeX,RainX)</f>
        <v>#NAME?</v>
      </c>
      <c r="I547" s="6">
        <v>543</v>
      </c>
      <c r="J547" s="10">
        <v>1.2390000000000001</v>
      </c>
      <c r="K547" s="10">
        <v>2.0408752927944924</v>
      </c>
      <c r="L547" s="10">
        <v>2.9165999999999999</v>
      </c>
      <c r="M547" s="10">
        <v>4.3298000000000005</v>
      </c>
      <c r="O547" s="3"/>
      <c r="P547" s="3"/>
      <c r="Q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3:50" x14ac:dyDescent="0.2">
      <c r="C548" s="18">
        <f t="shared" si="8"/>
        <v>544</v>
      </c>
      <c r="D548" t="e">
        <f t="array" aca="1" ref="D548" ca="1">smrLinInterp(C548,TimeX,RainX)</f>
        <v>#NAME?</v>
      </c>
      <c r="I548" s="6">
        <v>544</v>
      </c>
      <c r="J548" s="10">
        <v>1.242</v>
      </c>
      <c r="K548" s="10">
        <v>2.0450461862083298</v>
      </c>
      <c r="L548" s="10">
        <v>2.9228000000000001</v>
      </c>
      <c r="M548" s="10">
        <v>4.3384</v>
      </c>
      <c r="O548" s="3"/>
      <c r="P548" s="3"/>
      <c r="Q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3:50" x14ac:dyDescent="0.2">
      <c r="C549" s="18">
        <f t="shared" si="8"/>
        <v>545</v>
      </c>
      <c r="D549" t="e">
        <f t="array" aca="1" ref="D549" ca="1">smrLinInterp(C549,TimeX,RainX)</f>
        <v>#NAME?</v>
      </c>
      <c r="I549" s="6">
        <v>545</v>
      </c>
      <c r="J549" s="10">
        <v>1.2450000000000001</v>
      </c>
      <c r="K549" s="10">
        <v>2.0492170796221671</v>
      </c>
      <c r="L549" s="10">
        <v>2.9289999999999998</v>
      </c>
      <c r="M549" s="10">
        <v>4.3470000000000004</v>
      </c>
      <c r="O549" s="3"/>
      <c r="P549" s="3"/>
      <c r="Q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3:50" x14ac:dyDescent="0.2">
      <c r="C550" s="18">
        <f t="shared" si="8"/>
        <v>546</v>
      </c>
      <c r="D550" t="e">
        <f t="array" aca="1" ref="D550" ca="1">smrLinInterp(C550,TimeX,RainX)</f>
        <v>#NAME?</v>
      </c>
      <c r="I550" s="6">
        <v>546</v>
      </c>
      <c r="J550" s="10">
        <v>1.248</v>
      </c>
      <c r="K550" s="10">
        <v>2.0533879730360045</v>
      </c>
      <c r="L550" s="10">
        <v>2.9352</v>
      </c>
      <c r="M550" s="10">
        <v>4.3555999999999999</v>
      </c>
      <c r="O550" s="3"/>
      <c r="P550" s="3"/>
      <c r="Q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3:50" x14ac:dyDescent="0.2">
      <c r="C551" s="18">
        <f t="shared" si="8"/>
        <v>547</v>
      </c>
      <c r="D551" t="e">
        <f t="array" aca="1" ref="D551" ca="1">smrLinInterp(C551,TimeX,RainX)</f>
        <v>#NAME?</v>
      </c>
      <c r="I551" s="6">
        <v>547</v>
      </c>
      <c r="J551" s="10">
        <v>1.2510000000000001</v>
      </c>
      <c r="K551" s="10">
        <v>2.0575588664498414</v>
      </c>
      <c r="L551" s="10">
        <v>2.9413999999999998</v>
      </c>
      <c r="M551" s="10">
        <v>4.3642000000000003</v>
      </c>
      <c r="O551" s="3"/>
      <c r="P551" s="3"/>
      <c r="Q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3:50" x14ac:dyDescent="0.2">
      <c r="C552" s="18">
        <f t="shared" si="8"/>
        <v>548</v>
      </c>
      <c r="D552" t="e">
        <f t="array" aca="1" ref="D552" ca="1">smrLinInterp(C552,TimeX,RainX)</f>
        <v>#NAME?</v>
      </c>
      <c r="I552" s="6">
        <v>548</v>
      </c>
      <c r="J552" s="10">
        <v>1.254</v>
      </c>
      <c r="K552" s="10">
        <v>2.0617297598636788</v>
      </c>
      <c r="L552" s="10">
        <v>2.9476</v>
      </c>
      <c r="M552" s="10">
        <v>4.3727999999999998</v>
      </c>
      <c r="O552" s="3"/>
      <c r="P552" s="3"/>
      <c r="Q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3:50" x14ac:dyDescent="0.2">
      <c r="C553" s="18">
        <f t="shared" si="8"/>
        <v>549</v>
      </c>
      <c r="D553" t="e">
        <f t="array" aca="1" ref="D553" ca="1">smrLinInterp(C553,TimeX,RainX)</f>
        <v>#NAME?</v>
      </c>
      <c r="I553" s="6">
        <v>549</v>
      </c>
      <c r="J553" s="10">
        <v>1.2570000000000001</v>
      </c>
      <c r="K553" s="10">
        <v>2.0659006532775162</v>
      </c>
      <c r="L553" s="10">
        <v>2.9537999999999998</v>
      </c>
      <c r="M553" s="10">
        <v>4.3814000000000002</v>
      </c>
      <c r="O553" s="3"/>
      <c r="P553" s="3"/>
      <c r="Q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3:50" x14ac:dyDescent="0.2">
      <c r="C554" s="18">
        <f t="shared" si="8"/>
        <v>550</v>
      </c>
      <c r="D554" t="e">
        <f t="array" aca="1" ref="D554" ca="1">smrLinInterp(C554,TimeX,RainX)</f>
        <v>#NAME?</v>
      </c>
      <c r="I554" s="6">
        <v>550</v>
      </c>
      <c r="J554" s="10">
        <v>1.26</v>
      </c>
      <c r="K554" s="10">
        <v>2.0700715466913535</v>
      </c>
      <c r="L554" s="10">
        <v>2.96</v>
      </c>
      <c r="M554" s="10">
        <v>4.3900000000000006</v>
      </c>
      <c r="O554" s="3"/>
      <c r="P554" s="3"/>
      <c r="Q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3:50" x14ac:dyDescent="0.2">
      <c r="C555" s="18">
        <f t="shared" si="8"/>
        <v>551</v>
      </c>
      <c r="D555" t="e">
        <f t="array" aca="1" ref="D555" ca="1">smrLinInterp(C555,TimeX,RainX)</f>
        <v>#NAME?</v>
      </c>
      <c r="I555" s="6">
        <v>551</v>
      </c>
      <c r="J555" s="10">
        <v>1.2629999999999999</v>
      </c>
      <c r="K555" s="10">
        <v>2.0742424401051909</v>
      </c>
      <c r="L555" s="10">
        <v>2.9662000000000002</v>
      </c>
      <c r="M555" s="10">
        <v>4.3986000000000001</v>
      </c>
      <c r="O555" s="3"/>
      <c r="P555" s="3"/>
      <c r="Q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3:50" x14ac:dyDescent="0.2">
      <c r="C556" s="18">
        <f t="shared" si="8"/>
        <v>552</v>
      </c>
      <c r="D556" t="e">
        <f t="array" aca="1" ref="D556" ca="1">smrLinInterp(C556,TimeX,RainX)</f>
        <v>#NAME?</v>
      </c>
      <c r="I556" s="6">
        <v>552</v>
      </c>
      <c r="J556" s="10">
        <v>1.266</v>
      </c>
      <c r="K556" s="10">
        <v>2.0784133335190282</v>
      </c>
      <c r="L556" s="10">
        <v>2.9723999999999999</v>
      </c>
      <c r="M556" s="10">
        <v>4.4072000000000005</v>
      </c>
      <c r="O556" s="3"/>
      <c r="P556" s="3"/>
      <c r="Q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3:50" x14ac:dyDescent="0.2">
      <c r="C557" s="18">
        <f t="shared" si="8"/>
        <v>553</v>
      </c>
      <c r="D557" t="e">
        <f t="array" aca="1" ref="D557" ca="1">smrLinInterp(C557,TimeX,RainX)</f>
        <v>#NAME?</v>
      </c>
      <c r="I557" s="6">
        <v>553</v>
      </c>
      <c r="J557" s="10">
        <v>1.2689999999999999</v>
      </c>
      <c r="K557" s="10">
        <v>2.0825842269328656</v>
      </c>
      <c r="L557" s="10">
        <v>2.9786000000000001</v>
      </c>
      <c r="M557" s="10">
        <v>4.4157999999999999</v>
      </c>
      <c r="O557" s="3"/>
      <c r="P557" s="3"/>
      <c r="Q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3:50" x14ac:dyDescent="0.2">
      <c r="C558" s="18">
        <f t="shared" si="8"/>
        <v>554</v>
      </c>
      <c r="D558" t="e">
        <f t="array" aca="1" ref="D558" ca="1">smrLinInterp(C558,TimeX,RainX)</f>
        <v>#NAME?</v>
      </c>
      <c r="I558" s="6">
        <v>554</v>
      </c>
      <c r="J558" s="10">
        <v>1.272</v>
      </c>
      <c r="K558" s="10">
        <v>2.0867551203467025</v>
      </c>
      <c r="L558" s="10">
        <v>2.9847999999999999</v>
      </c>
      <c r="M558" s="10">
        <v>4.4244000000000003</v>
      </c>
      <c r="O558" s="3"/>
      <c r="P558" s="3"/>
      <c r="Q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3:50" x14ac:dyDescent="0.2">
      <c r="C559" s="18">
        <f t="shared" si="8"/>
        <v>555</v>
      </c>
      <c r="D559" t="e">
        <f t="array" aca="1" ref="D559" ca="1">smrLinInterp(C559,TimeX,RainX)</f>
        <v>#NAME?</v>
      </c>
      <c r="I559" s="6">
        <v>555</v>
      </c>
      <c r="J559" s="10">
        <v>1.2749999999999999</v>
      </c>
      <c r="K559" s="10">
        <v>2.0909260137605399</v>
      </c>
      <c r="L559" s="10">
        <v>2.9910000000000001</v>
      </c>
      <c r="M559" s="10">
        <v>4.4329999999999998</v>
      </c>
      <c r="O559" s="3"/>
      <c r="P559" s="3"/>
      <c r="Q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3:50" x14ac:dyDescent="0.2">
      <c r="C560" s="18">
        <f t="shared" si="8"/>
        <v>556</v>
      </c>
      <c r="D560" t="e">
        <f t="array" aca="1" ref="D560" ca="1">smrLinInterp(C560,TimeX,RainX)</f>
        <v>#NAME?</v>
      </c>
      <c r="I560" s="6">
        <v>556</v>
      </c>
      <c r="J560" s="10">
        <v>1.278</v>
      </c>
      <c r="K560" s="10">
        <v>2.0950969071743772</v>
      </c>
      <c r="L560" s="10">
        <v>2.9971999999999999</v>
      </c>
      <c r="M560" s="10">
        <v>4.4416000000000002</v>
      </c>
      <c r="O560" s="3"/>
      <c r="P560" s="3"/>
      <c r="Q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3:50" x14ac:dyDescent="0.2">
      <c r="C561" s="18">
        <f t="shared" si="8"/>
        <v>557</v>
      </c>
      <c r="D561" t="e">
        <f t="array" aca="1" ref="D561" ca="1">smrLinInterp(C561,TimeX,RainX)</f>
        <v>#NAME?</v>
      </c>
      <c r="I561" s="6">
        <v>557</v>
      </c>
      <c r="J561" s="10">
        <v>1.2809999999999999</v>
      </c>
      <c r="K561" s="10">
        <v>2.0992678005882146</v>
      </c>
      <c r="L561" s="10">
        <v>3.0034000000000001</v>
      </c>
      <c r="M561" s="10">
        <v>4.4501999999999997</v>
      </c>
      <c r="O561" s="3"/>
      <c r="P561" s="3"/>
      <c r="Q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3:50" x14ac:dyDescent="0.2">
      <c r="C562" s="18">
        <f t="shared" si="8"/>
        <v>558</v>
      </c>
      <c r="D562" t="e">
        <f t="array" aca="1" ref="D562" ca="1">smrLinInterp(C562,TimeX,RainX)</f>
        <v>#NAME?</v>
      </c>
      <c r="I562" s="6">
        <v>558</v>
      </c>
      <c r="J562" s="10">
        <v>1.284</v>
      </c>
      <c r="K562" s="10">
        <v>2.103438694002052</v>
      </c>
      <c r="L562" s="10">
        <v>3.0095999999999998</v>
      </c>
      <c r="M562" s="10">
        <v>4.4588000000000001</v>
      </c>
      <c r="O562" s="3"/>
      <c r="P562" s="3"/>
      <c r="Q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3:50" x14ac:dyDescent="0.2">
      <c r="C563" s="18">
        <f t="shared" si="8"/>
        <v>559</v>
      </c>
      <c r="D563" t="e">
        <f t="array" aca="1" ref="D563" ca="1">smrLinInterp(C563,TimeX,RainX)</f>
        <v>#NAME?</v>
      </c>
      <c r="I563" s="6">
        <v>559</v>
      </c>
      <c r="J563" s="10">
        <v>1.2869999999999999</v>
      </c>
      <c r="K563" s="10">
        <v>2.1076095874158893</v>
      </c>
      <c r="L563" s="10">
        <v>3.0158</v>
      </c>
      <c r="M563" s="10">
        <v>4.4674000000000005</v>
      </c>
      <c r="O563" s="3"/>
      <c r="P563" s="3"/>
      <c r="Q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3:50" x14ac:dyDescent="0.2">
      <c r="C564" s="18">
        <f t="shared" si="8"/>
        <v>560</v>
      </c>
      <c r="D564" t="e">
        <f t="array" aca="1" ref="D564" ca="1">smrLinInterp(C564,TimeX,RainX)</f>
        <v>#NAME?</v>
      </c>
      <c r="I564" s="6">
        <v>560</v>
      </c>
      <c r="J564" s="10">
        <v>1.29</v>
      </c>
      <c r="K564" s="10">
        <v>2.1117804808297267</v>
      </c>
      <c r="L564" s="10">
        <v>3.0219999999999998</v>
      </c>
      <c r="M564" s="10">
        <v>4.476</v>
      </c>
      <c r="O564" s="3"/>
      <c r="P564" s="3"/>
      <c r="Q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3:50" x14ac:dyDescent="0.2">
      <c r="C565" s="18">
        <f t="shared" si="8"/>
        <v>561</v>
      </c>
      <c r="D565" t="e">
        <f t="array" aca="1" ref="D565" ca="1">smrLinInterp(C565,TimeX,RainX)</f>
        <v>#NAME?</v>
      </c>
      <c r="I565" s="6">
        <v>561</v>
      </c>
      <c r="J565" s="10">
        <v>1.2929999999999999</v>
      </c>
      <c r="K565" s="10">
        <v>2.1159513742435636</v>
      </c>
      <c r="L565" s="10">
        <v>3.0282</v>
      </c>
      <c r="M565" s="10">
        <v>4.4846000000000004</v>
      </c>
      <c r="O565" s="3"/>
      <c r="P565" s="3"/>
      <c r="Q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3:50" x14ac:dyDescent="0.2">
      <c r="C566" s="18">
        <f t="shared" si="8"/>
        <v>562</v>
      </c>
      <c r="D566" t="e">
        <f t="array" aca="1" ref="D566" ca="1">smrLinInterp(C566,TimeX,RainX)</f>
        <v>#NAME?</v>
      </c>
      <c r="I566" s="6">
        <v>562</v>
      </c>
      <c r="J566" s="10">
        <v>1.296</v>
      </c>
      <c r="K566" s="10">
        <v>2.120122267657401</v>
      </c>
      <c r="L566" s="10">
        <v>3.0343999999999998</v>
      </c>
      <c r="M566" s="10">
        <v>4.4931999999999999</v>
      </c>
      <c r="O566" s="3"/>
      <c r="P566" s="3"/>
      <c r="Q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3:50" x14ac:dyDescent="0.2">
      <c r="C567" s="18">
        <f t="shared" si="8"/>
        <v>563</v>
      </c>
      <c r="D567" t="e">
        <f t="array" aca="1" ref="D567" ca="1">smrLinInterp(C567,TimeX,RainX)</f>
        <v>#NAME?</v>
      </c>
      <c r="I567" s="6">
        <v>563</v>
      </c>
      <c r="J567" s="10">
        <v>1.2989999999999999</v>
      </c>
      <c r="K567" s="10">
        <v>2.1242931610712383</v>
      </c>
      <c r="L567" s="10">
        <v>3.0406</v>
      </c>
      <c r="M567" s="10">
        <v>4.5018000000000002</v>
      </c>
      <c r="O567" s="3"/>
      <c r="P567" s="3"/>
      <c r="Q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3:50" x14ac:dyDescent="0.2">
      <c r="C568" s="18">
        <f t="shared" si="8"/>
        <v>564</v>
      </c>
      <c r="D568" t="e">
        <f t="array" aca="1" ref="D568" ca="1">smrLinInterp(C568,TimeX,RainX)</f>
        <v>#NAME?</v>
      </c>
      <c r="I568" s="6">
        <v>564</v>
      </c>
      <c r="J568" s="10">
        <v>1.302</v>
      </c>
      <c r="K568" s="10">
        <v>2.1284640544850757</v>
      </c>
      <c r="L568" s="10">
        <v>3.0468000000000002</v>
      </c>
      <c r="M568" s="10">
        <v>4.5103999999999997</v>
      </c>
      <c r="O568" s="3"/>
      <c r="P568" s="3"/>
      <c r="Q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3:50" x14ac:dyDescent="0.2">
      <c r="C569" s="18">
        <f t="shared" si="8"/>
        <v>565</v>
      </c>
      <c r="D569" t="e">
        <f t="array" aca="1" ref="D569" ca="1">smrLinInterp(C569,TimeX,RainX)</f>
        <v>#NAME?</v>
      </c>
      <c r="I569" s="6">
        <v>565</v>
      </c>
      <c r="J569" s="10">
        <v>1.3049999999999999</v>
      </c>
      <c r="K569" s="10">
        <v>2.1326349478989131</v>
      </c>
      <c r="L569" s="10">
        <v>3.0529999999999999</v>
      </c>
      <c r="M569" s="10">
        <v>4.5190000000000001</v>
      </c>
      <c r="O569" s="3"/>
      <c r="P569" s="3"/>
      <c r="Q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3:50" x14ac:dyDescent="0.2">
      <c r="C570" s="18">
        <f t="shared" si="8"/>
        <v>566</v>
      </c>
      <c r="D570" t="e">
        <f t="array" aca="1" ref="D570" ca="1">smrLinInterp(C570,TimeX,RainX)</f>
        <v>#NAME?</v>
      </c>
      <c r="I570" s="6">
        <v>566</v>
      </c>
      <c r="J570" s="10">
        <v>1.3080000000000001</v>
      </c>
      <c r="K570" s="10">
        <v>2.1368058413127504</v>
      </c>
      <c r="L570" s="10">
        <v>3.0592000000000001</v>
      </c>
      <c r="M570" s="10">
        <v>4.5276000000000005</v>
      </c>
      <c r="O570" s="3"/>
      <c r="P570" s="3"/>
      <c r="Q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3:50" x14ac:dyDescent="0.2">
      <c r="C571" s="18">
        <f t="shared" si="8"/>
        <v>567</v>
      </c>
      <c r="D571" t="e">
        <f t="array" aca="1" ref="D571" ca="1">smrLinInterp(C571,TimeX,RainX)</f>
        <v>#NAME?</v>
      </c>
      <c r="I571" s="6">
        <v>567</v>
      </c>
      <c r="J571" s="10">
        <v>1.3109999999999999</v>
      </c>
      <c r="K571" s="10">
        <v>2.1409767347265878</v>
      </c>
      <c r="L571" s="10">
        <v>3.0653999999999999</v>
      </c>
      <c r="M571" s="10">
        <v>4.5362</v>
      </c>
      <c r="O571" s="3"/>
      <c r="P571" s="3"/>
      <c r="Q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3:50" x14ac:dyDescent="0.2">
      <c r="C572" s="18">
        <f t="shared" si="8"/>
        <v>568</v>
      </c>
      <c r="D572" t="e">
        <f t="array" aca="1" ref="D572" ca="1">smrLinInterp(C572,TimeX,RainX)</f>
        <v>#NAME?</v>
      </c>
      <c r="I572" s="6">
        <v>568</v>
      </c>
      <c r="J572" s="10">
        <v>1.3140000000000001</v>
      </c>
      <c r="K572" s="10">
        <v>2.1451476281404247</v>
      </c>
      <c r="L572" s="10">
        <v>3.0716000000000001</v>
      </c>
      <c r="M572" s="10">
        <v>4.5448000000000004</v>
      </c>
      <c r="O572" s="3"/>
      <c r="P572" s="3"/>
      <c r="Q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3:50" x14ac:dyDescent="0.2">
      <c r="C573" s="18">
        <f t="shared" si="8"/>
        <v>569</v>
      </c>
      <c r="D573" t="e">
        <f t="array" aca="1" ref="D573" ca="1">smrLinInterp(C573,TimeX,RainX)</f>
        <v>#NAME?</v>
      </c>
      <c r="I573" s="6">
        <v>569</v>
      </c>
      <c r="J573" s="10">
        <v>1.3169999999999999</v>
      </c>
      <c r="K573" s="10">
        <v>2.1493185215542621</v>
      </c>
      <c r="L573" s="10">
        <v>3.0777999999999999</v>
      </c>
      <c r="M573" s="10">
        <v>4.5533999999999999</v>
      </c>
      <c r="O573" s="3"/>
      <c r="P573" s="3"/>
      <c r="Q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3:50" x14ac:dyDescent="0.2">
      <c r="C574" s="18">
        <f t="shared" si="8"/>
        <v>570</v>
      </c>
      <c r="D574" t="e">
        <f t="array" aca="1" ref="D574" ca="1">smrLinInterp(C574,TimeX,RainX)</f>
        <v>#NAME?</v>
      </c>
      <c r="I574" s="6">
        <v>570</v>
      </c>
      <c r="J574" s="10">
        <v>1.32</v>
      </c>
      <c r="K574" s="10">
        <v>2.1534894149680994</v>
      </c>
      <c r="L574" s="10">
        <v>3.0840000000000001</v>
      </c>
      <c r="M574" s="10">
        <v>4.5620000000000003</v>
      </c>
      <c r="O574" s="3"/>
      <c r="P574" s="3"/>
      <c r="Q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3:50" x14ac:dyDescent="0.2">
      <c r="C575" s="18">
        <f t="shared" si="8"/>
        <v>571</v>
      </c>
      <c r="D575" t="e">
        <f t="array" aca="1" ref="D575" ca="1">smrLinInterp(C575,TimeX,RainX)</f>
        <v>#NAME?</v>
      </c>
      <c r="I575" s="6">
        <v>571</v>
      </c>
      <c r="J575" s="10">
        <v>1.323</v>
      </c>
      <c r="K575" s="10">
        <v>2.1576603083819368</v>
      </c>
      <c r="L575" s="10">
        <v>3.0901999999999998</v>
      </c>
      <c r="M575" s="10">
        <v>4.5705999999999998</v>
      </c>
      <c r="O575" s="3"/>
      <c r="P575" s="3"/>
      <c r="Q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3:50" x14ac:dyDescent="0.2">
      <c r="C576" s="18">
        <f t="shared" si="8"/>
        <v>572</v>
      </c>
      <c r="D576" t="e">
        <f t="array" aca="1" ref="D576" ca="1">smrLinInterp(C576,TimeX,RainX)</f>
        <v>#NAME?</v>
      </c>
      <c r="I576" s="6">
        <v>572</v>
      </c>
      <c r="J576" s="10">
        <v>1.3260000000000001</v>
      </c>
      <c r="K576" s="10">
        <v>2.1618312017957741</v>
      </c>
      <c r="L576" s="10">
        <v>3.0964</v>
      </c>
      <c r="M576" s="10">
        <v>4.5792000000000002</v>
      </c>
      <c r="O576" s="3"/>
      <c r="P576" s="3"/>
      <c r="Q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3:50" x14ac:dyDescent="0.2">
      <c r="C577" s="18">
        <f t="shared" si="8"/>
        <v>573</v>
      </c>
      <c r="D577" t="e">
        <f t="array" aca="1" ref="D577" ca="1">smrLinInterp(C577,TimeX,RainX)</f>
        <v>#NAME?</v>
      </c>
      <c r="I577" s="6">
        <v>573</v>
      </c>
      <c r="J577" s="10">
        <v>1.329</v>
      </c>
      <c r="K577" s="10">
        <v>2.1660020952096115</v>
      </c>
      <c r="L577" s="10">
        <v>3.1025999999999998</v>
      </c>
      <c r="M577" s="10">
        <v>4.5878000000000005</v>
      </c>
      <c r="O577" s="3"/>
      <c r="P577" s="3"/>
      <c r="Q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3:50" x14ac:dyDescent="0.2">
      <c r="C578" s="18">
        <f t="shared" si="8"/>
        <v>574</v>
      </c>
      <c r="D578" t="e">
        <f t="array" aca="1" ref="D578" ca="1">smrLinInterp(C578,TimeX,RainX)</f>
        <v>#NAME?</v>
      </c>
      <c r="I578" s="6">
        <v>574</v>
      </c>
      <c r="J578" s="10">
        <v>1.3320000000000001</v>
      </c>
      <c r="K578" s="10">
        <v>2.1701729886234489</v>
      </c>
      <c r="L578" s="10">
        <v>3.1088</v>
      </c>
      <c r="M578" s="10">
        <v>4.5964</v>
      </c>
      <c r="O578" s="3"/>
      <c r="P578" s="3"/>
      <c r="Q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3:50" x14ac:dyDescent="0.2">
      <c r="C579" s="18">
        <f t="shared" si="8"/>
        <v>575</v>
      </c>
      <c r="D579" t="e">
        <f t="array" aca="1" ref="D579" ca="1">smrLinInterp(C579,TimeX,RainX)</f>
        <v>#NAME?</v>
      </c>
      <c r="I579" s="6">
        <v>575</v>
      </c>
      <c r="J579" s="10">
        <v>1.335</v>
      </c>
      <c r="K579" s="10">
        <v>2.1743438820372862</v>
      </c>
      <c r="L579" s="10">
        <v>3.1150000000000002</v>
      </c>
      <c r="M579" s="10">
        <v>4.6050000000000004</v>
      </c>
      <c r="O579" s="3"/>
      <c r="P579" s="3"/>
      <c r="Q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3:50" x14ac:dyDescent="0.2">
      <c r="C580" s="18">
        <f t="shared" si="8"/>
        <v>576</v>
      </c>
      <c r="D580" t="e">
        <f t="array" aca="1" ref="D580" ca="1">smrLinInterp(C580,TimeX,RainX)</f>
        <v>#NAME?</v>
      </c>
      <c r="I580" s="6">
        <v>576</v>
      </c>
      <c r="J580" s="10">
        <v>1.3379999999999999</v>
      </c>
      <c r="K580" s="10">
        <v>2.1785147754511232</v>
      </c>
      <c r="L580" s="10">
        <v>3.1212</v>
      </c>
      <c r="M580" s="10">
        <v>4.6135999999999999</v>
      </c>
      <c r="O580" s="3"/>
      <c r="P580" s="3"/>
      <c r="Q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3:50" x14ac:dyDescent="0.2">
      <c r="C581" s="18">
        <f t="shared" si="8"/>
        <v>577</v>
      </c>
      <c r="D581" t="e">
        <f t="array" aca="1" ref="D581" ca="1">smrLinInterp(C581,TimeX,RainX)</f>
        <v>#NAME?</v>
      </c>
      <c r="I581" s="6">
        <v>577</v>
      </c>
      <c r="J581" s="10">
        <v>1.341</v>
      </c>
      <c r="K581" s="10">
        <v>2.1826856688649605</v>
      </c>
      <c r="L581" s="10">
        <v>3.1274000000000002</v>
      </c>
      <c r="M581" s="10">
        <v>4.6222000000000003</v>
      </c>
      <c r="O581" s="3"/>
      <c r="P581" s="3"/>
      <c r="Q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3:50" x14ac:dyDescent="0.2">
      <c r="C582" s="18">
        <f t="shared" ref="C582:C645" si="9">1+C581</f>
        <v>578</v>
      </c>
      <c r="D582" t="e">
        <f t="array" aca="1" ref="D582" ca="1">smrLinInterp(C582,TimeX,RainX)</f>
        <v>#NAME?</v>
      </c>
      <c r="I582" s="6">
        <v>578</v>
      </c>
      <c r="J582" s="10">
        <v>1.3439999999999999</v>
      </c>
      <c r="K582" s="10">
        <v>2.1868565622787979</v>
      </c>
      <c r="L582" s="10">
        <v>3.1335999999999999</v>
      </c>
      <c r="M582" s="10">
        <v>4.6307999999999998</v>
      </c>
      <c r="O582" s="3"/>
      <c r="P582" s="3"/>
      <c r="Q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3:50" x14ac:dyDescent="0.2">
      <c r="C583" s="18">
        <f t="shared" si="9"/>
        <v>579</v>
      </c>
      <c r="D583" t="e">
        <f t="array" aca="1" ref="D583" ca="1">smrLinInterp(C583,TimeX,RainX)</f>
        <v>#NAME?</v>
      </c>
      <c r="I583" s="6">
        <v>579</v>
      </c>
      <c r="J583" s="10">
        <v>1.347</v>
      </c>
      <c r="K583" s="10">
        <v>2.1910274556926352</v>
      </c>
      <c r="L583" s="10">
        <v>3.1398000000000001</v>
      </c>
      <c r="M583" s="10">
        <v>4.6394000000000002</v>
      </c>
      <c r="O583" s="3"/>
      <c r="P583" s="3"/>
      <c r="Q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3:50" x14ac:dyDescent="0.2">
      <c r="C584" s="18">
        <f t="shared" si="9"/>
        <v>580</v>
      </c>
      <c r="D584" t="e">
        <f t="array" aca="1" ref="D584" ca="1">smrLinInterp(C584,TimeX,RainX)</f>
        <v>#NAME?</v>
      </c>
      <c r="I584" s="6">
        <v>580</v>
      </c>
      <c r="J584" s="10">
        <v>1.3499999999999999</v>
      </c>
      <c r="K584" s="10">
        <v>2.1951983491064726</v>
      </c>
      <c r="L584" s="10">
        <v>3.1459999999999999</v>
      </c>
      <c r="M584" s="10">
        <v>4.6480000000000006</v>
      </c>
      <c r="O584" s="3"/>
      <c r="P584" s="3"/>
      <c r="Q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3:50" x14ac:dyDescent="0.2">
      <c r="C585" s="18">
        <f t="shared" si="9"/>
        <v>581</v>
      </c>
      <c r="D585" t="e">
        <f t="array" aca="1" ref="D585" ca="1">smrLinInterp(C585,TimeX,RainX)</f>
        <v>#NAME?</v>
      </c>
      <c r="I585" s="6">
        <v>581</v>
      </c>
      <c r="J585" s="10">
        <v>1.353</v>
      </c>
      <c r="K585" s="10">
        <v>2.19936924252031</v>
      </c>
      <c r="L585" s="10">
        <v>3.1522000000000001</v>
      </c>
      <c r="M585" s="10">
        <v>4.6566000000000001</v>
      </c>
      <c r="O585" s="3"/>
      <c r="P585" s="3"/>
      <c r="Q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3:50" x14ac:dyDescent="0.2">
      <c r="C586" s="18">
        <f t="shared" si="9"/>
        <v>582</v>
      </c>
      <c r="D586" t="e">
        <f t="array" aca="1" ref="D586" ca="1">smrLinInterp(C586,TimeX,RainX)</f>
        <v>#NAME?</v>
      </c>
      <c r="I586" s="6">
        <v>582</v>
      </c>
      <c r="J586" s="10">
        <v>1.3559999999999999</v>
      </c>
      <c r="K586" s="10">
        <v>2.2035401359341473</v>
      </c>
      <c r="L586" s="10">
        <v>3.1583999999999999</v>
      </c>
      <c r="M586" s="10">
        <v>4.6652000000000005</v>
      </c>
      <c r="O586" s="3"/>
      <c r="P586" s="3"/>
      <c r="Q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3:50" x14ac:dyDescent="0.2">
      <c r="C587" s="18">
        <f t="shared" si="9"/>
        <v>583</v>
      </c>
      <c r="D587" t="e">
        <f t="array" aca="1" ref="D587" ca="1">smrLinInterp(C587,TimeX,RainX)</f>
        <v>#NAME?</v>
      </c>
      <c r="I587" s="6">
        <v>583</v>
      </c>
      <c r="J587" s="10">
        <v>1.359</v>
      </c>
      <c r="K587" s="10">
        <v>2.2077110293479842</v>
      </c>
      <c r="L587" s="10">
        <v>3.1646000000000001</v>
      </c>
      <c r="M587" s="10">
        <v>4.6738</v>
      </c>
      <c r="O587" s="3"/>
      <c r="P587" s="3"/>
      <c r="Q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3:50" x14ac:dyDescent="0.2">
      <c r="C588" s="18">
        <f t="shared" si="9"/>
        <v>584</v>
      </c>
      <c r="D588" t="e">
        <f t="array" aca="1" ref="D588" ca="1">smrLinInterp(C588,TimeX,RainX)</f>
        <v>#NAME?</v>
      </c>
      <c r="I588" s="6">
        <v>584</v>
      </c>
      <c r="J588" s="10">
        <v>1.3619999999999999</v>
      </c>
      <c r="K588" s="10">
        <v>2.2118819227618216</v>
      </c>
      <c r="L588" s="10">
        <v>3.1707999999999998</v>
      </c>
      <c r="M588" s="10">
        <v>4.6824000000000003</v>
      </c>
      <c r="O588" s="3"/>
      <c r="P588" s="3"/>
      <c r="Q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3:50" x14ac:dyDescent="0.2">
      <c r="C589" s="18">
        <f t="shared" si="9"/>
        <v>585</v>
      </c>
      <c r="D589" t="e">
        <f t="array" aca="1" ref="D589" ca="1">smrLinInterp(C589,TimeX,RainX)</f>
        <v>#NAME?</v>
      </c>
      <c r="I589" s="6">
        <v>585</v>
      </c>
      <c r="J589" s="10">
        <v>1.365</v>
      </c>
      <c r="K589" s="10">
        <v>2.216052816175659</v>
      </c>
      <c r="L589" s="10">
        <v>3.177</v>
      </c>
      <c r="M589" s="10">
        <v>4.6909999999999998</v>
      </c>
      <c r="O589" s="3"/>
      <c r="P589" s="3"/>
      <c r="Q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3:50" x14ac:dyDescent="0.2">
      <c r="C590" s="18">
        <f t="shared" si="9"/>
        <v>586</v>
      </c>
      <c r="D590" t="e">
        <f t="array" aca="1" ref="D590" ca="1">smrLinInterp(C590,TimeX,RainX)</f>
        <v>#NAME?</v>
      </c>
      <c r="I590" s="6">
        <v>586</v>
      </c>
      <c r="J590" s="10">
        <v>1.3679999999999999</v>
      </c>
      <c r="K590" s="10">
        <v>2.2202237095894963</v>
      </c>
      <c r="L590" s="10">
        <v>3.1831999999999998</v>
      </c>
      <c r="M590" s="10">
        <v>4.6996000000000002</v>
      </c>
      <c r="O590" s="3"/>
      <c r="P590" s="3"/>
      <c r="Q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3:50" x14ac:dyDescent="0.2">
      <c r="C591" s="18">
        <f t="shared" si="9"/>
        <v>587</v>
      </c>
      <c r="D591" t="e">
        <f t="array" aca="1" ref="D591" ca="1">smrLinInterp(C591,TimeX,RainX)</f>
        <v>#NAME?</v>
      </c>
      <c r="I591" s="6">
        <v>587</v>
      </c>
      <c r="J591" s="10">
        <v>1.371</v>
      </c>
      <c r="K591" s="10">
        <v>2.2243946030033337</v>
      </c>
      <c r="L591" s="10">
        <v>3.1894</v>
      </c>
      <c r="M591" s="10">
        <v>4.7082000000000006</v>
      </c>
      <c r="O591" s="3"/>
      <c r="P591" s="3"/>
      <c r="Q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3:50" x14ac:dyDescent="0.2">
      <c r="C592" s="18">
        <f t="shared" si="9"/>
        <v>588</v>
      </c>
      <c r="D592" t="e">
        <f t="array" aca="1" ref="D592" ca="1">smrLinInterp(C592,TimeX,RainX)</f>
        <v>#NAME?</v>
      </c>
      <c r="I592" s="6">
        <v>588</v>
      </c>
      <c r="J592" s="10">
        <v>1.3739999999999999</v>
      </c>
      <c r="K592" s="10">
        <v>2.2285654964171711</v>
      </c>
      <c r="L592" s="10">
        <v>3.1956000000000002</v>
      </c>
      <c r="M592" s="10">
        <v>4.7168000000000001</v>
      </c>
      <c r="O592" s="3"/>
      <c r="P592" s="3"/>
      <c r="Q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3:50" x14ac:dyDescent="0.2">
      <c r="C593" s="18">
        <f t="shared" si="9"/>
        <v>589</v>
      </c>
      <c r="D593" t="e">
        <f t="array" aca="1" ref="D593" ca="1">smrLinInterp(C593,TimeX,RainX)</f>
        <v>#NAME?</v>
      </c>
      <c r="I593" s="6">
        <v>589</v>
      </c>
      <c r="J593" s="10">
        <v>1.377</v>
      </c>
      <c r="K593" s="10">
        <v>2.2327363898310084</v>
      </c>
      <c r="L593" s="10">
        <v>3.2018</v>
      </c>
      <c r="M593" s="10">
        <v>4.7254000000000005</v>
      </c>
      <c r="O593" s="3"/>
      <c r="P593" s="3"/>
      <c r="Q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3:50" x14ac:dyDescent="0.2">
      <c r="C594" s="18">
        <f t="shared" si="9"/>
        <v>590</v>
      </c>
      <c r="D594" t="e">
        <f t="array" aca="1" ref="D594" ca="1">smrLinInterp(C594,TimeX,RainX)</f>
        <v>#NAME?</v>
      </c>
      <c r="I594" s="6">
        <v>590</v>
      </c>
      <c r="J594" s="10">
        <v>1.38</v>
      </c>
      <c r="K594" s="10">
        <v>2.2369072832448453</v>
      </c>
      <c r="L594" s="10">
        <v>3.2080000000000002</v>
      </c>
      <c r="M594" s="10">
        <v>4.734</v>
      </c>
      <c r="O594" s="3"/>
      <c r="P594" s="3"/>
      <c r="Q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3:50" x14ac:dyDescent="0.2">
      <c r="C595" s="18">
        <f t="shared" si="9"/>
        <v>591</v>
      </c>
      <c r="D595" t="e">
        <f t="array" aca="1" ref="D595" ca="1">smrLinInterp(C595,TimeX,RainX)</f>
        <v>#NAME?</v>
      </c>
      <c r="I595" s="6">
        <v>591</v>
      </c>
      <c r="J595" s="10">
        <v>1.383</v>
      </c>
      <c r="K595" s="10">
        <v>2.2410781766586827</v>
      </c>
      <c r="L595" s="10">
        <v>3.2141999999999999</v>
      </c>
      <c r="M595" s="10">
        <v>4.7426000000000004</v>
      </c>
      <c r="O595" s="3"/>
      <c r="P595" s="3"/>
      <c r="Q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3:50" x14ac:dyDescent="0.2">
      <c r="C596" s="18">
        <f t="shared" si="9"/>
        <v>592</v>
      </c>
      <c r="D596" t="e">
        <f t="array" aca="1" ref="D596" ca="1">smrLinInterp(C596,TimeX,RainX)</f>
        <v>#NAME?</v>
      </c>
      <c r="I596" s="6">
        <v>592</v>
      </c>
      <c r="J596" s="10">
        <v>1.3859999999999999</v>
      </c>
      <c r="K596" s="10">
        <v>2.2452490700725201</v>
      </c>
      <c r="L596" s="10">
        <v>3.2204000000000002</v>
      </c>
      <c r="M596" s="10">
        <v>4.7511999999999999</v>
      </c>
      <c r="O596" s="3"/>
      <c r="P596" s="3"/>
      <c r="Q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3:50" x14ac:dyDescent="0.2">
      <c r="C597" s="18">
        <f t="shared" si="9"/>
        <v>593</v>
      </c>
      <c r="D597" t="e">
        <f t="array" aca="1" ref="D597" ca="1">smrLinInterp(C597,TimeX,RainX)</f>
        <v>#NAME?</v>
      </c>
      <c r="I597" s="6">
        <v>593</v>
      </c>
      <c r="J597" s="10">
        <v>1.389</v>
      </c>
      <c r="K597" s="10">
        <v>2.2494199634863574</v>
      </c>
      <c r="L597" s="10">
        <v>3.2265999999999999</v>
      </c>
      <c r="M597" s="10">
        <v>4.7598000000000003</v>
      </c>
      <c r="O597" s="3"/>
      <c r="P597" s="3"/>
      <c r="Q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3:50" x14ac:dyDescent="0.2">
      <c r="C598" s="18">
        <f t="shared" si="9"/>
        <v>594</v>
      </c>
      <c r="D598" t="e">
        <f t="array" aca="1" ref="D598" ca="1">smrLinInterp(C598,TimeX,RainX)</f>
        <v>#NAME?</v>
      </c>
      <c r="I598" s="6">
        <v>594</v>
      </c>
      <c r="J598" s="10">
        <v>1.3919999999999999</v>
      </c>
      <c r="K598" s="10">
        <v>2.2535908569001948</v>
      </c>
      <c r="L598" s="10">
        <v>3.2328000000000001</v>
      </c>
      <c r="M598" s="10">
        <v>4.7684000000000006</v>
      </c>
      <c r="O598" s="3"/>
      <c r="P598" s="3"/>
      <c r="Q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3:50" x14ac:dyDescent="0.2">
      <c r="C599" s="18">
        <f t="shared" si="9"/>
        <v>595</v>
      </c>
      <c r="D599" t="e">
        <f t="array" aca="1" ref="D599" ca="1">smrLinInterp(C599,TimeX,RainX)</f>
        <v>#NAME?</v>
      </c>
      <c r="I599" s="6">
        <v>595</v>
      </c>
      <c r="J599" s="10">
        <v>1.395</v>
      </c>
      <c r="K599" s="10">
        <v>2.2577617503140321</v>
      </c>
      <c r="L599" s="10">
        <v>3.2389999999999999</v>
      </c>
      <c r="M599" s="10">
        <v>4.7770000000000001</v>
      </c>
      <c r="O599" s="3"/>
      <c r="P599" s="3"/>
      <c r="Q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3:50" x14ac:dyDescent="0.2">
      <c r="C600" s="18">
        <f t="shared" si="9"/>
        <v>596</v>
      </c>
      <c r="D600" t="e">
        <f t="array" aca="1" ref="D600" ca="1">smrLinInterp(C600,TimeX,RainX)</f>
        <v>#NAME?</v>
      </c>
      <c r="I600" s="6">
        <v>596</v>
      </c>
      <c r="J600" s="10">
        <v>1.3979999999999999</v>
      </c>
      <c r="K600" s="10">
        <v>2.2619326437278695</v>
      </c>
      <c r="L600" s="10">
        <v>3.2452000000000001</v>
      </c>
      <c r="M600" s="10">
        <v>4.7856000000000005</v>
      </c>
      <c r="O600" s="3"/>
      <c r="P600" s="3"/>
      <c r="Q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3:50" x14ac:dyDescent="0.2">
      <c r="C601" s="18">
        <f t="shared" si="9"/>
        <v>597</v>
      </c>
      <c r="D601" t="e">
        <f t="array" aca="1" ref="D601" ca="1">smrLinInterp(C601,TimeX,RainX)</f>
        <v>#NAME?</v>
      </c>
      <c r="I601" s="6">
        <v>597</v>
      </c>
      <c r="J601" s="10">
        <v>1.401</v>
      </c>
      <c r="K601" s="10">
        <v>2.2661035371417064</v>
      </c>
      <c r="L601" s="10">
        <v>3.2513999999999998</v>
      </c>
      <c r="M601" s="10">
        <v>4.7942</v>
      </c>
      <c r="O601" s="3"/>
      <c r="P601" s="3"/>
      <c r="Q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3:50" x14ac:dyDescent="0.2">
      <c r="C602" s="18">
        <f t="shared" si="9"/>
        <v>598</v>
      </c>
      <c r="D602" t="e">
        <f t="array" aca="1" ref="D602" ca="1">smrLinInterp(C602,TimeX,RainX)</f>
        <v>#NAME?</v>
      </c>
      <c r="I602" s="6">
        <v>598</v>
      </c>
      <c r="J602" s="10">
        <v>1.4039999999999999</v>
      </c>
      <c r="K602" s="10">
        <v>2.2702744305555438</v>
      </c>
      <c r="L602" s="10">
        <v>3.2576000000000001</v>
      </c>
      <c r="M602" s="10">
        <v>4.8028000000000004</v>
      </c>
      <c r="O602" s="3"/>
      <c r="P602" s="3"/>
      <c r="Q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3:50" x14ac:dyDescent="0.2">
      <c r="C603" s="18">
        <f t="shared" si="9"/>
        <v>599</v>
      </c>
      <c r="D603" t="e">
        <f t="array" aca="1" ref="D603" ca="1">smrLinInterp(C603,TimeX,RainX)</f>
        <v>#NAME?</v>
      </c>
      <c r="I603" s="6">
        <v>599</v>
      </c>
      <c r="J603" s="10">
        <v>1.407</v>
      </c>
      <c r="K603" s="10">
        <v>2.2744453239693811</v>
      </c>
      <c r="L603" s="10">
        <v>3.2637999999999998</v>
      </c>
      <c r="M603" s="10">
        <v>4.8113999999999999</v>
      </c>
      <c r="O603" s="3"/>
      <c r="P603" s="3"/>
      <c r="Q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3:50" x14ac:dyDescent="0.2">
      <c r="C604" s="18">
        <f t="shared" si="9"/>
        <v>600</v>
      </c>
      <c r="D604" t="e">
        <f t="array" aca="1" ref="D604" ca="1">smrLinInterp(C604,TimeX,RainX)</f>
        <v>#NAME?</v>
      </c>
      <c r="H604" s="10"/>
      <c r="I604" s="6">
        <v>600</v>
      </c>
      <c r="J604" s="10">
        <v>1.41</v>
      </c>
      <c r="K604" s="10">
        <v>2.2786162173832185</v>
      </c>
      <c r="L604" s="10">
        <v>3.27</v>
      </c>
      <c r="M604" s="10">
        <v>4.82</v>
      </c>
      <c r="O604" s="3"/>
      <c r="P604" s="3"/>
      <c r="Q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3:50" x14ac:dyDescent="0.2">
      <c r="C605" s="18">
        <f t="shared" si="9"/>
        <v>601</v>
      </c>
      <c r="D605" t="e">
        <f t="array" aca="1" ref="D605" ca="1">smrLinInterp(C605,TimeX,RainX)</f>
        <v>#NAME?</v>
      </c>
      <c r="I605" s="6">
        <v>601</v>
      </c>
      <c r="J605" s="10">
        <v>1.4134199999999999</v>
      </c>
      <c r="K605" s="10">
        <v>2.2830131588871674</v>
      </c>
      <c r="L605" s="10">
        <v>3.2765</v>
      </c>
      <c r="M605" s="10">
        <v>4.8292999999999999</v>
      </c>
      <c r="AU605" s="3"/>
      <c r="AV605" s="3"/>
      <c r="AW605" s="3"/>
      <c r="AX605" s="3"/>
    </row>
    <row r="606" spans="3:50" x14ac:dyDescent="0.2">
      <c r="C606" s="18">
        <f t="shared" si="9"/>
        <v>602</v>
      </c>
      <c r="D606" t="e">
        <f t="array" aca="1" ref="D606" ca="1">smrLinInterp(C606,TimeX,RainX)</f>
        <v>#NAME?</v>
      </c>
      <c r="I606" s="6">
        <v>602</v>
      </c>
      <c r="J606" s="10">
        <v>1.4168399999999999</v>
      </c>
      <c r="K606" s="10">
        <v>2.2874101003911163</v>
      </c>
      <c r="L606" s="10">
        <v>3.2829999999999999</v>
      </c>
      <c r="M606" s="10">
        <v>4.8386000000000005</v>
      </c>
      <c r="AU606" s="3"/>
      <c r="AV606" s="3"/>
      <c r="AW606" s="3"/>
      <c r="AX606" s="3"/>
    </row>
    <row r="607" spans="3:50" x14ac:dyDescent="0.2">
      <c r="C607" s="18">
        <f t="shared" si="9"/>
        <v>603</v>
      </c>
      <c r="D607" t="e">
        <f t="array" aca="1" ref="D607" ca="1">smrLinInterp(C607,TimeX,RainX)</f>
        <v>#NAME?</v>
      </c>
      <c r="I607" s="6">
        <v>603</v>
      </c>
      <c r="J607" s="10">
        <v>1.4202599999999999</v>
      </c>
      <c r="K607" s="10">
        <v>2.2918070418950651</v>
      </c>
      <c r="L607" s="10">
        <v>3.2894999999999999</v>
      </c>
      <c r="M607" s="10">
        <v>4.8479000000000001</v>
      </c>
      <c r="AU607" s="3"/>
      <c r="AV607" s="3"/>
      <c r="AW607" s="3"/>
      <c r="AX607" s="3"/>
    </row>
    <row r="608" spans="3:50" x14ac:dyDescent="0.2">
      <c r="C608" s="18">
        <f t="shared" si="9"/>
        <v>604</v>
      </c>
      <c r="D608" t="e">
        <f t="array" aca="1" ref="D608" ca="1">smrLinInterp(C608,TimeX,RainX)</f>
        <v>#NAME?</v>
      </c>
      <c r="I608" s="6">
        <v>604</v>
      </c>
      <c r="J608" s="10">
        <v>1.4236799999999998</v>
      </c>
      <c r="K608" s="10">
        <v>2.296203983399014</v>
      </c>
      <c r="L608" s="10">
        <v>3.2959999999999998</v>
      </c>
      <c r="M608" s="10">
        <v>4.8572000000000006</v>
      </c>
      <c r="AU608" s="3"/>
      <c r="AV608" s="3"/>
      <c r="AW608" s="3"/>
      <c r="AX608" s="3"/>
    </row>
    <row r="609" spans="3:50" x14ac:dyDescent="0.2">
      <c r="C609" s="18">
        <f t="shared" si="9"/>
        <v>605</v>
      </c>
      <c r="D609" t="e">
        <f t="array" aca="1" ref="D609" ca="1">smrLinInterp(C609,TimeX,RainX)</f>
        <v>#NAME?</v>
      </c>
      <c r="I609" s="6">
        <v>605</v>
      </c>
      <c r="J609" s="10">
        <v>1.4270999999999998</v>
      </c>
      <c r="K609" s="10">
        <v>2.3006009249029629</v>
      </c>
      <c r="L609" s="10">
        <v>3.3025000000000002</v>
      </c>
      <c r="M609" s="10">
        <v>4.8665000000000003</v>
      </c>
      <c r="AU609" s="3"/>
      <c r="AV609" s="3"/>
      <c r="AW609" s="3"/>
      <c r="AX609" s="3"/>
    </row>
    <row r="610" spans="3:50" x14ac:dyDescent="0.2">
      <c r="C610" s="18">
        <f t="shared" si="9"/>
        <v>606</v>
      </c>
      <c r="D610" t="e">
        <f t="array" aca="1" ref="D610" ca="1">smrLinInterp(C610,TimeX,RainX)</f>
        <v>#NAME?</v>
      </c>
      <c r="I610" s="6">
        <v>606</v>
      </c>
      <c r="J610" s="10">
        <v>1.43052</v>
      </c>
      <c r="K610" s="10">
        <v>2.3049978664069117</v>
      </c>
      <c r="L610" s="10">
        <v>3.3090000000000002</v>
      </c>
      <c r="M610" s="10">
        <v>4.8757999999999999</v>
      </c>
      <c r="AU610" s="3"/>
      <c r="AV610" s="3"/>
      <c r="AW610" s="3"/>
      <c r="AX610" s="3"/>
    </row>
    <row r="611" spans="3:50" x14ac:dyDescent="0.2">
      <c r="C611" s="18">
        <f t="shared" si="9"/>
        <v>607</v>
      </c>
      <c r="D611" t="e">
        <f t="array" aca="1" ref="D611" ca="1">smrLinInterp(C611,TimeX,RainX)</f>
        <v>#NAME?</v>
      </c>
      <c r="I611" s="6">
        <v>607</v>
      </c>
      <c r="J611" s="10">
        <v>1.43394</v>
      </c>
      <c r="K611" s="10">
        <v>2.3093948079108606</v>
      </c>
      <c r="L611" s="10">
        <v>3.3155000000000001</v>
      </c>
      <c r="M611" s="10">
        <v>4.8851000000000004</v>
      </c>
      <c r="AU611" s="3"/>
      <c r="AV611" s="3"/>
      <c r="AW611" s="3"/>
      <c r="AX611" s="3"/>
    </row>
    <row r="612" spans="3:50" x14ac:dyDescent="0.2">
      <c r="C612" s="18">
        <f t="shared" si="9"/>
        <v>608</v>
      </c>
      <c r="D612" t="e">
        <f t="array" aca="1" ref="D612" ca="1">smrLinInterp(C612,TimeX,RainX)</f>
        <v>#NAME?</v>
      </c>
      <c r="I612" s="6">
        <v>608</v>
      </c>
      <c r="J612" s="10">
        <v>1.43736</v>
      </c>
      <c r="K612" s="10">
        <v>2.3137917494148099</v>
      </c>
      <c r="L612" s="10">
        <v>3.3220000000000001</v>
      </c>
      <c r="M612" s="10">
        <v>4.8944000000000001</v>
      </c>
      <c r="AU612" s="3"/>
      <c r="AV612" s="3"/>
      <c r="AW612" s="3"/>
      <c r="AX612" s="3"/>
    </row>
    <row r="613" spans="3:50" x14ac:dyDescent="0.2">
      <c r="C613" s="18">
        <f t="shared" si="9"/>
        <v>609</v>
      </c>
      <c r="D613" t="e">
        <f t="array" aca="1" ref="D613" ca="1">smrLinInterp(C613,TimeX,RainX)</f>
        <v>#NAME?</v>
      </c>
      <c r="I613" s="6">
        <v>609</v>
      </c>
      <c r="J613" s="10">
        <v>1.4407799999999999</v>
      </c>
      <c r="K613" s="10">
        <v>2.3181886909187588</v>
      </c>
      <c r="L613" s="10">
        <v>3.3285</v>
      </c>
      <c r="M613" s="10">
        <v>4.9037000000000006</v>
      </c>
      <c r="AU613" s="3"/>
      <c r="AV613" s="3"/>
      <c r="AW613" s="3"/>
      <c r="AX613" s="3"/>
    </row>
    <row r="614" spans="3:50" x14ac:dyDescent="0.2">
      <c r="C614" s="18">
        <f t="shared" si="9"/>
        <v>610</v>
      </c>
      <c r="D614" t="e">
        <f t="array" aca="1" ref="D614" ca="1">smrLinInterp(C614,TimeX,RainX)</f>
        <v>#NAME?</v>
      </c>
      <c r="I614" s="6">
        <v>610</v>
      </c>
      <c r="J614" s="10">
        <v>1.4441999999999999</v>
      </c>
      <c r="K614" s="10">
        <v>2.3225856324227077</v>
      </c>
      <c r="L614" s="10">
        <v>3.335</v>
      </c>
      <c r="M614" s="10">
        <v>4.9130000000000003</v>
      </c>
      <c r="AU614" s="3"/>
      <c r="AV614" s="3"/>
      <c r="AW614" s="3"/>
      <c r="AX614" s="3"/>
    </row>
    <row r="615" spans="3:50" x14ac:dyDescent="0.2">
      <c r="C615" s="18">
        <f t="shared" si="9"/>
        <v>611</v>
      </c>
      <c r="D615" t="e">
        <f t="array" aca="1" ref="D615" ca="1">smrLinInterp(C615,TimeX,RainX)</f>
        <v>#NAME?</v>
      </c>
      <c r="I615" s="6">
        <v>611</v>
      </c>
      <c r="J615" s="10">
        <v>1.4476199999999999</v>
      </c>
      <c r="K615" s="10">
        <v>2.3269825739266565</v>
      </c>
      <c r="L615" s="10">
        <v>3.3414999999999999</v>
      </c>
      <c r="M615" s="10">
        <v>4.9222999999999999</v>
      </c>
      <c r="AU615" s="3"/>
      <c r="AV615" s="3"/>
      <c r="AW615" s="3"/>
      <c r="AX615" s="3"/>
    </row>
    <row r="616" spans="3:50" x14ac:dyDescent="0.2">
      <c r="C616" s="18">
        <f t="shared" si="9"/>
        <v>612</v>
      </c>
      <c r="D616" t="e">
        <f t="array" aca="1" ref="D616" ca="1">smrLinInterp(C616,TimeX,RainX)</f>
        <v>#NAME?</v>
      </c>
      <c r="I616" s="6">
        <v>612</v>
      </c>
      <c r="J616" s="10">
        <v>1.4510399999999999</v>
      </c>
      <c r="K616" s="10">
        <v>2.3313795154306054</v>
      </c>
      <c r="L616" s="10">
        <v>3.3479999999999999</v>
      </c>
      <c r="M616" s="10">
        <v>4.9316000000000004</v>
      </c>
      <c r="AU616" s="3"/>
      <c r="AV616" s="3"/>
      <c r="AW616" s="3"/>
      <c r="AX616" s="3"/>
    </row>
    <row r="617" spans="3:50" x14ac:dyDescent="0.2">
      <c r="C617" s="18">
        <f t="shared" si="9"/>
        <v>613</v>
      </c>
      <c r="D617" t="e">
        <f t="array" aca="1" ref="D617" ca="1">smrLinInterp(C617,TimeX,RainX)</f>
        <v>#NAME?</v>
      </c>
      <c r="I617" s="6">
        <v>613</v>
      </c>
      <c r="J617" s="10">
        <v>1.4544599999999999</v>
      </c>
      <c r="K617" s="10">
        <v>2.3357764569345543</v>
      </c>
      <c r="L617" s="10">
        <v>3.3544999999999998</v>
      </c>
      <c r="M617" s="10">
        <v>4.9409000000000001</v>
      </c>
      <c r="AU617" s="3"/>
      <c r="AV617" s="3"/>
      <c r="AW617" s="3"/>
      <c r="AX617" s="3"/>
    </row>
    <row r="618" spans="3:50" x14ac:dyDescent="0.2">
      <c r="C618" s="18">
        <f t="shared" si="9"/>
        <v>614</v>
      </c>
      <c r="D618" t="e">
        <f t="array" aca="1" ref="D618" ca="1">smrLinInterp(C618,TimeX,RainX)</f>
        <v>#NAME?</v>
      </c>
      <c r="I618" s="6">
        <v>614</v>
      </c>
      <c r="J618" s="10">
        <v>1.4578799999999998</v>
      </c>
      <c r="K618" s="10">
        <v>2.3401733984385031</v>
      </c>
      <c r="L618" s="10">
        <v>3.3610000000000002</v>
      </c>
      <c r="M618" s="10">
        <v>4.9502000000000006</v>
      </c>
      <c r="AU618" s="3"/>
      <c r="AV618" s="3"/>
      <c r="AW618" s="3"/>
      <c r="AX618" s="3"/>
    </row>
    <row r="619" spans="3:50" x14ac:dyDescent="0.2">
      <c r="C619" s="18">
        <f t="shared" si="9"/>
        <v>615</v>
      </c>
      <c r="D619" t="e">
        <f t="array" aca="1" ref="D619" ca="1">smrLinInterp(C619,TimeX,RainX)</f>
        <v>#NAME?</v>
      </c>
      <c r="I619" s="6">
        <v>615</v>
      </c>
      <c r="J619" s="10">
        <v>1.4613</v>
      </c>
      <c r="K619" s="10">
        <v>2.344570339942452</v>
      </c>
      <c r="L619" s="10">
        <v>3.3675000000000002</v>
      </c>
      <c r="M619" s="10">
        <v>4.9595000000000002</v>
      </c>
      <c r="AU619" s="3"/>
      <c r="AV619" s="3"/>
      <c r="AW619" s="3"/>
      <c r="AX619" s="3"/>
    </row>
    <row r="620" spans="3:50" x14ac:dyDescent="0.2">
      <c r="C620" s="18">
        <f t="shared" si="9"/>
        <v>616</v>
      </c>
      <c r="D620" t="e">
        <f t="array" aca="1" ref="D620" ca="1">smrLinInterp(C620,TimeX,RainX)</f>
        <v>#NAME?</v>
      </c>
      <c r="I620" s="6">
        <v>616</v>
      </c>
      <c r="J620" s="10">
        <v>1.46472</v>
      </c>
      <c r="K620" s="10">
        <v>2.3489672814464009</v>
      </c>
      <c r="L620" s="10">
        <v>3.3740000000000001</v>
      </c>
      <c r="M620" s="10">
        <v>4.9687999999999999</v>
      </c>
      <c r="AU620" s="3"/>
      <c r="AV620" s="3"/>
      <c r="AW620" s="3"/>
      <c r="AX620" s="3"/>
    </row>
    <row r="621" spans="3:50" x14ac:dyDescent="0.2">
      <c r="C621" s="18">
        <f t="shared" si="9"/>
        <v>617</v>
      </c>
      <c r="D621" t="e">
        <f t="array" aca="1" ref="D621" ca="1">smrLinInterp(C621,TimeX,RainX)</f>
        <v>#NAME?</v>
      </c>
      <c r="I621" s="6">
        <v>617</v>
      </c>
      <c r="J621" s="10">
        <v>1.46814</v>
      </c>
      <c r="K621" s="10">
        <v>2.3533642229503497</v>
      </c>
      <c r="L621" s="10">
        <v>3.3805000000000001</v>
      </c>
      <c r="M621" s="10">
        <v>4.9781000000000004</v>
      </c>
      <c r="AU621" s="3"/>
      <c r="AV621" s="3"/>
      <c r="AW621" s="3"/>
      <c r="AX621" s="3"/>
    </row>
    <row r="622" spans="3:50" x14ac:dyDescent="0.2">
      <c r="C622" s="18">
        <f t="shared" si="9"/>
        <v>618</v>
      </c>
      <c r="D622" t="e">
        <f t="array" aca="1" ref="D622" ca="1">smrLinInterp(C622,TimeX,RainX)</f>
        <v>#NAME?</v>
      </c>
      <c r="I622" s="6">
        <v>618</v>
      </c>
      <c r="J622" s="10">
        <v>1.47156</v>
      </c>
      <c r="K622" s="10">
        <v>2.3577611644542986</v>
      </c>
      <c r="L622" s="10">
        <v>3.387</v>
      </c>
      <c r="M622" s="10">
        <v>4.9874000000000001</v>
      </c>
      <c r="AU622" s="3"/>
      <c r="AV622" s="3"/>
      <c r="AW622" s="3"/>
      <c r="AX622" s="3"/>
    </row>
    <row r="623" spans="3:50" x14ac:dyDescent="0.2">
      <c r="C623" s="18">
        <f t="shared" si="9"/>
        <v>619</v>
      </c>
      <c r="D623" t="e">
        <f t="array" aca="1" ref="D623" ca="1">smrLinInterp(C623,TimeX,RainX)</f>
        <v>#NAME?</v>
      </c>
      <c r="I623" s="6">
        <v>619</v>
      </c>
      <c r="J623" s="10">
        <v>1.47498</v>
      </c>
      <c r="K623" s="10">
        <v>2.3621581059582475</v>
      </c>
      <c r="L623" s="10">
        <v>3.3935</v>
      </c>
      <c r="M623" s="10">
        <v>4.9967000000000006</v>
      </c>
      <c r="AU623" s="3"/>
      <c r="AV623" s="3"/>
      <c r="AW623" s="3"/>
      <c r="AX623" s="3"/>
    </row>
    <row r="624" spans="3:50" x14ac:dyDescent="0.2">
      <c r="C624" s="18">
        <f t="shared" si="9"/>
        <v>620</v>
      </c>
      <c r="D624" t="e">
        <f t="array" aca="1" ref="D624" ca="1">smrLinInterp(C624,TimeX,RainX)</f>
        <v>#NAME?</v>
      </c>
      <c r="I624" s="6">
        <v>620</v>
      </c>
      <c r="J624" s="10">
        <v>1.4783999999999999</v>
      </c>
      <c r="K624" s="10">
        <v>2.3665550474621964</v>
      </c>
      <c r="L624" s="10">
        <v>3.4</v>
      </c>
      <c r="M624" s="10">
        <v>5.0060000000000002</v>
      </c>
      <c r="AU624" s="3"/>
      <c r="AV624" s="3"/>
      <c r="AW624" s="3"/>
      <c r="AX624" s="3"/>
    </row>
    <row r="625" spans="3:50" x14ac:dyDescent="0.2">
      <c r="C625" s="18">
        <f t="shared" si="9"/>
        <v>621</v>
      </c>
      <c r="D625" t="e">
        <f t="array" aca="1" ref="D625" ca="1">smrLinInterp(C625,TimeX,RainX)</f>
        <v>#NAME?</v>
      </c>
      <c r="I625" s="6">
        <v>621</v>
      </c>
      <c r="J625" s="10">
        <v>1.4818199999999999</v>
      </c>
      <c r="K625" s="10">
        <v>2.3709519889661452</v>
      </c>
      <c r="L625" s="10">
        <v>3.4064999999999999</v>
      </c>
      <c r="M625" s="10">
        <v>5.0152999999999999</v>
      </c>
      <c r="AU625" s="3"/>
      <c r="AV625" s="3"/>
      <c r="AW625" s="3"/>
      <c r="AX625" s="3"/>
    </row>
    <row r="626" spans="3:50" x14ac:dyDescent="0.2">
      <c r="C626" s="18">
        <f t="shared" si="9"/>
        <v>622</v>
      </c>
      <c r="D626" t="e">
        <f t="array" aca="1" ref="D626" ca="1">smrLinInterp(C626,TimeX,RainX)</f>
        <v>#NAME?</v>
      </c>
      <c r="I626" s="6">
        <v>622</v>
      </c>
      <c r="J626" s="10">
        <v>1.4852399999999999</v>
      </c>
      <c r="K626" s="10">
        <v>2.3753489304700945</v>
      </c>
      <c r="L626" s="10">
        <v>3.4129999999999998</v>
      </c>
      <c r="M626" s="10">
        <v>5.0246000000000004</v>
      </c>
      <c r="AU626" s="3"/>
      <c r="AV626" s="3"/>
      <c r="AW626" s="3"/>
      <c r="AX626" s="3"/>
    </row>
    <row r="627" spans="3:50" x14ac:dyDescent="0.2">
      <c r="C627" s="18">
        <f t="shared" si="9"/>
        <v>623</v>
      </c>
      <c r="D627" t="e">
        <f t="array" aca="1" ref="D627" ca="1">smrLinInterp(C627,TimeX,RainX)</f>
        <v>#NAME?</v>
      </c>
      <c r="I627" s="6">
        <v>623</v>
      </c>
      <c r="J627" s="10">
        <v>1.4886599999999999</v>
      </c>
      <c r="K627" s="10">
        <v>2.3797458719740434</v>
      </c>
      <c r="L627" s="10">
        <v>3.4195000000000002</v>
      </c>
      <c r="M627" s="10">
        <v>5.0339</v>
      </c>
      <c r="AU627" s="3"/>
      <c r="AV627" s="3"/>
      <c r="AW627" s="3"/>
      <c r="AX627" s="3"/>
    </row>
    <row r="628" spans="3:50" x14ac:dyDescent="0.2">
      <c r="C628" s="18">
        <f t="shared" si="9"/>
        <v>624</v>
      </c>
      <c r="D628" t="e">
        <f t="array" aca="1" ref="D628" ca="1">smrLinInterp(C628,TimeX,RainX)</f>
        <v>#NAME?</v>
      </c>
      <c r="I628" s="6">
        <v>624</v>
      </c>
      <c r="J628" s="10">
        <v>1.4920799999999999</v>
      </c>
      <c r="K628" s="10">
        <v>2.3841428134779923</v>
      </c>
      <c r="L628" s="10">
        <v>3.4260000000000002</v>
      </c>
      <c r="M628" s="10">
        <v>5.0432000000000006</v>
      </c>
      <c r="AU628" s="3"/>
      <c r="AV628" s="3"/>
      <c r="AW628" s="3"/>
      <c r="AX628" s="3"/>
    </row>
    <row r="629" spans="3:50" x14ac:dyDescent="0.2">
      <c r="C629" s="18">
        <f t="shared" si="9"/>
        <v>625</v>
      </c>
      <c r="D629" t="e">
        <f t="array" aca="1" ref="D629" ca="1">smrLinInterp(C629,TimeX,RainX)</f>
        <v>#NAME?</v>
      </c>
      <c r="I629" s="6">
        <v>625</v>
      </c>
      <c r="J629" s="10">
        <v>1.4954999999999998</v>
      </c>
      <c r="K629" s="10">
        <v>2.3885397549819412</v>
      </c>
      <c r="L629" s="10">
        <v>3.4325000000000001</v>
      </c>
      <c r="M629" s="10">
        <v>5.0525000000000002</v>
      </c>
      <c r="AU629" s="3"/>
      <c r="AV629" s="3"/>
      <c r="AW629" s="3"/>
      <c r="AX629" s="3"/>
    </row>
    <row r="630" spans="3:50" x14ac:dyDescent="0.2">
      <c r="C630" s="18">
        <f t="shared" si="9"/>
        <v>626</v>
      </c>
      <c r="D630" t="e">
        <f t="array" aca="1" ref="D630" ca="1">smrLinInterp(C630,TimeX,RainX)</f>
        <v>#NAME?</v>
      </c>
      <c r="I630" s="6">
        <v>626</v>
      </c>
      <c r="J630" s="10">
        <v>1.49892</v>
      </c>
      <c r="K630" s="10">
        <v>2.39293669648589</v>
      </c>
      <c r="L630" s="10">
        <v>3.4390000000000001</v>
      </c>
      <c r="M630" s="10">
        <v>5.0617999999999999</v>
      </c>
      <c r="AU630" s="3"/>
      <c r="AV630" s="3"/>
      <c r="AW630" s="3"/>
      <c r="AX630" s="3"/>
    </row>
    <row r="631" spans="3:50" x14ac:dyDescent="0.2">
      <c r="C631" s="18">
        <f t="shared" si="9"/>
        <v>627</v>
      </c>
      <c r="D631" t="e">
        <f t="array" aca="1" ref="D631" ca="1">smrLinInterp(C631,TimeX,RainX)</f>
        <v>#NAME?</v>
      </c>
      <c r="I631" s="6">
        <v>627</v>
      </c>
      <c r="J631" s="10">
        <v>1.50234</v>
      </c>
      <c r="K631" s="10">
        <v>2.3973336379898389</v>
      </c>
      <c r="L631" s="10">
        <v>3.4455</v>
      </c>
      <c r="M631" s="10">
        <v>5.0711000000000004</v>
      </c>
      <c r="AU631" s="3"/>
      <c r="AV631" s="3"/>
      <c r="AW631" s="3"/>
      <c r="AX631" s="3"/>
    </row>
    <row r="632" spans="3:50" x14ac:dyDescent="0.2">
      <c r="C632" s="18">
        <f t="shared" si="9"/>
        <v>628</v>
      </c>
      <c r="D632" t="e">
        <f t="array" aca="1" ref="D632" ca="1">smrLinInterp(C632,TimeX,RainX)</f>
        <v>#NAME?</v>
      </c>
      <c r="I632" s="6">
        <v>628</v>
      </c>
      <c r="J632" s="10">
        <v>1.50576</v>
      </c>
      <c r="K632" s="10">
        <v>2.4017305794937878</v>
      </c>
      <c r="L632" s="10">
        <v>3.452</v>
      </c>
      <c r="M632" s="10">
        <v>5.0804</v>
      </c>
      <c r="AU632" s="3"/>
      <c r="AV632" s="3"/>
      <c r="AW632" s="3"/>
      <c r="AX632" s="3"/>
    </row>
    <row r="633" spans="3:50" x14ac:dyDescent="0.2">
      <c r="C633" s="18">
        <f t="shared" si="9"/>
        <v>629</v>
      </c>
      <c r="D633" t="e">
        <f t="array" aca="1" ref="D633" ca="1">smrLinInterp(C633,TimeX,RainX)</f>
        <v>#NAME?</v>
      </c>
      <c r="I633" s="6">
        <v>629</v>
      </c>
      <c r="J633" s="10">
        <v>1.50918</v>
      </c>
      <c r="K633" s="10">
        <v>2.4061275209977366</v>
      </c>
      <c r="L633" s="10">
        <v>3.4584999999999999</v>
      </c>
      <c r="M633" s="10">
        <v>5.0897000000000006</v>
      </c>
      <c r="AU633" s="3"/>
      <c r="AV633" s="3"/>
      <c r="AW633" s="3"/>
      <c r="AX633" s="3"/>
    </row>
    <row r="634" spans="3:50" x14ac:dyDescent="0.2">
      <c r="C634" s="18">
        <f t="shared" si="9"/>
        <v>630</v>
      </c>
      <c r="D634" t="e">
        <f t="array" aca="1" ref="D634" ca="1">smrLinInterp(C634,TimeX,RainX)</f>
        <v>#NAME?</v>
      </c>
      <c r="I634" s="6">
        <v>630</v>
      </c>
      <c r="J634" s="10">
        <v>1.5125999999999999</v>
      </c>
      <c r="K634" s="10">
        <v>2.4105244625016855</v>
      </c>
      <c r="L634" s="10">
        <v>3.4649999999999999</v>
      </c>
      <c r="M634" s="10">
        <v>5.0990000000000002</v>
      </c>
      <c r="AU634" s="3"/>
      <c r="AV634" s="3"/>
      <c r="AW634" s="3"/>
      <c r="AX634" s="3"/>
    </row>
    <row r="635" spans="3:50" x14ac:dyDescent="0.2">
      <c r="C635" s="18">
        <f t="shared" si="9"/>
        <v>631</v>
      </c>
      <c r="D635" t="e">
        <f t="array" aca="1" ref="D635" ca="1">smrLinInterp(C635,TimeX,RainX)</f>
        <v>#NAME?</v>
      </c>
      <c r="I635" s="6">
        <v>631</v>
      </c>
      <c r="J635" s="10">
        <v>1.5160199999999999</v>
      </c>
      <c r="K635" s="10">
        <v>2.4149214040056344</v>
      </c>
      <c r="L635" s="10">
        <v>3.4714999999999998</v>
      </c>
      <c r="M635" s="10">
        <v>5.1082999999999998</v>
      </c>
      <c r="AU635" s="3"/>
      <c r="AV635" s="3"/>
      <c r="AW635" s="3"/>
      <c r="AX635" s="3"/>
    </row>
    <row r="636" spans="3:50" x14ac:dyDescent="0.2">
      <c r="C636" s="18">
        <f t="shared" si="9"/>
        <v>632</v>
      </c>
      <c r="D636" t="e">
        <f t="array" aca="1" ref="D636" ca="1">smrLinInterp(C636,TimeX,RainX)</f>
        <v>#NAME?</v>
      </c>
      <c r="I636" s="6">
        <v>632</v>
      </c>
      <c r="J636" s="10">
        <v>1.5194399999999999</v>
      </c>
      <c r="K636" s="10">
        <v>2.4193183455095832</v>
      </c>
      <c r="L636" s="10">
        <v>3.4780000000000002</v>
      </c>
      <c r="M636" s="10">
        <v>5.1176000000000004</v>
      </c>
      <c r="AU636" s="3"/>
      <c r="AV636" s="3"/>
      <c r="AW636" s="3"/>
      <c r="AX636" s="3"/>
    </row>
    <row r="637" spans="3:50" x14ac:dyDescent="0.2">
      <c r="C637" s="18">
        <f t="shared" si="9"/>
        <v>633</v>
      </c>
      <c r="D637" t="e">
        <f t="array" aca="1" ref="D637" ca="1">smrLinInterp(C637,TimeX,RainX)</f>
        <v>#NAME?</v>
      </c>
      <c r="I637" s="6">
        <v>633</v>
      </c>
      <c r="J637" s="10">
        <v>1.5228599999999999</v>
      </c>
      <c r="K637" s="10">
        <v>2.4237152870135321</v>
      </c>
      <c r="L637" s="10">
        <v>3.4845000000000002</v>
      </c>
      <c r="M637" s="10">
        <v>5.1269</v>
      </c>
      <c r="AU637" s="3"/>
      <c r="AV637" s="3"/>
      <c r="AW637" s="3"/>
      <c r="AX637" s="3"/>
    </row>
    <row r="638" spans="3:50" x14ac:dyDescent="0.2">
      <c r="C638" s="18">
        <f t="shared" si="9"/>
        <v>634</v>
      </c>
      <c r="D638" t="e">
        <f t="array" aca="1" ref="D638" ca="1">smrLinInterp(C638,TimeX,RainX)</f>
        <v>#NAME?</v>
      </c>
      <c r="I638" s="6">
        <v>634</v>
      </c>
      <c r="J638" s="10">
        <v>1.5262799999999999</v>
      </c>
      <c r="K638" s="10">
        <v>2.428112228517481</v>
      </c>
      <c r="L638" s="10">
        <v>3.4910000000000001</v>
      </c>
      <c r="M638" s="10">
        <v>5.1362000000000005</v>
      </c>
      <c r="AU638" s="3"/>
      <c r="AV638" s="3"/>
      <c r="AW638" s="3"/>
      <c r="AX638" s="3"/>
    </row>
    <row r="639" spans="3:50" x14ac:dyDescent="0.2">
      <c r="C639" s="18">
        <f t="shared" si="9"/>
        <v>635</v>
      </c>
      <c r="D639" t="e">
        <f t="array" aca="1" ref="D639" ca="1">smrLinInterp(C639,TimeX,RainX)</f>
        <v>#NAME?</v>
      </c>
      <c r="I639" s="6">
        <v>635</v>
      </c>
      <c r="J639" s="10">
        <v>1.5297000000000001</v>
      </c>
      <c r="K639" s="10">
        <v>2.4325091700214299</v>
      </c>
      <c r="L639" s="10">
        <v>3.4975000000000001</v>
      </c>
      <c r="M639" s="10">
        <v>5.1455000000000002</v>
      </c>
      <c r="AU639" s="3"/>
      <c r="AV639" s="3"/>
      <c r="AW639" s="3"/>
      <c r="AX639" s="3"/>
    </row>
    <row r="640" spans="3:50" x14ac:dyDescent="0.2">
      <c r="C640" s="18">
        <f t="shared" si="9"/>
        <v>636</v>
      </c>
      <c r="D640" t="e">
        <f t="array" aca="1" ref="D640" ca="1">smrLinInterp(C640,TimeX,RainX)</f>
        <v>#NAME?</v>
      </c>
      <c r="I640" s="6">
        <v>636</v>
      </c>
      <c r="J640" s="10">
        <v>1.53312</v>
      </c>
      <c r="K640" s="10">
        <v>2.4369061115253792</v>
      </c>
      <c r="L640" s="10">
        <v>3.504</v>
      </c>
      <c r="M640" s="10">
        <v>5.1547999999999998</v>
      </c>
      <c r="AU640" s="3"/>
      <c r="AV640" s="3"/>
      <c r="AW640" s="3"/>
      <c r="AX640" s="3"/>
    </row>
    <row r="641" spans="3:50" x14ac:dyDescent="0.2">
      <c r="C641" s="18">
        <f t="shared" si="9"/>
        <v>637</v>
      </c>
      <c r="D641" t="e">
        <f t="array" aca="1" ref="D641" ca="1">smrLinInterp(C641,TimeX,RainX)</f>
        <v>#NAME?</v>
      </c>
      <c r="I641" s="6">
        <v>637</v>
      </c>
      <c r="J641" s="10">
        <v>1.53654</v>
      </c>
      <c r="K641" s="10">
        <v>2.441303053029328</v>
      </c>
      <c r="L641" s="10">
        <v>3.5105</v>
      </c>
      <c r="M641" s="10">
        <v>5.1641000000000004</v>
      </c>
      <c r="AU641" s="3"/>
      <c r="AV641" s="3"/>
      <c r="AW641" s="3"/>
      <c r="AX641" s="3"/>
    </row>
    <row r="642" spans="3:50" x14ac:dyDescent="0.2">
      <c r="C642" s="18">
        <f t="shared" si="9"/>
        <v>638</v>
      </c>
      <c r="D642" t="e">
        <f t="array" aca="1" ref="D642" ca="1">smrLinInterp(C642,TimeX,RainX)</f>
        <v>#NAME?</v>
      </c>
      <c r="I642" s="6">
        <v>638</v>
      </c>
      <c r="J642" s="10">
        <v>1.53996</v>
      </c>
      <c r="K642" s="10">
        <v>2.4456999945332769</v>
      </c>
      <c r="L642" s="10">
        <v>3.5169999999999999</v>
      </c>
      <c r="M642" s="10">
        <v>5.1734</v>
      </c>
      <c r="AU642" s="3"/>
      <c r="AV642" s="3"/>
      <c r="AW642" s="3"/>
      <c r="AX642" s="3"/>
    </row>
    <row r="643" spans="3:50" x14ac:dyDescent="0.2">
      <c r="C643" s="18">
        <f t="shared" si="9"/>
        <v>639</v>
      </c>
      <c r="D643" t="e">
        <f t="array" aca="1" ref="D643" ca="1">smrLinInterp(C643,TimeX,RainX)</f>
        <v>#NAME?</v>
      </c>
      <c r="I643" s="6">
        <v>639</v>
      </c>
      <c r="J643" s="10">
        <v>1.54338</v>
      </c>
      <c r="K643" s="10">
        <v>2.4500969360372258</v>
      </c>
      <c r="L643" s="10">
        <v>3.5234999999999999</v>
      </c>
      <c r="M643" s="10">
        <v>5.1827000000000005</v>
      </c>
      <c r="AU643" s="3"/>
      <c r="AV643" s="3"/>
      <c r="AW643" s="3"/>
      <c r="AX643" s="3"/>
    </row>
    <row r="644" spans="3:50" x14ac:dyDescent="0.2">
      <c r="C644" s="18">
        <f t="shared" si="9"/>
        <v>640</v>
      </c>
      <c r="D644" t="e">
        <f t="array" aca="1" ref="D644" ca="1">smrLinInterp(C644,TimeX,RainX)</f>
        <v>#NAME?</v>
      </c>
      <c r="I644" s="6">
        <v>640</v>
      </c>
      <c r="J644" s="10">
        <v>1.5468</v>
      </c>
      <c r="K644" s="10">
        <v>2.4544938775411747</v>
      </c>
      <c r="L644" s="10">
        <v>3.53</v>
      </c>
      <c r="M644" s="10">
        <v>5.1920000000000002</v>
      </c>
      <c r="AU644" s="3"/>
      <c r="AV644" s="3"/>
      <c r="AW644" s="3"/>
      <c r="AX644" s="3"/>
    </row>
    <row r="645" spans="3:50" x14ac:dyDescent="0.2">
      <c r="C645" s="18">
        <f t="shared" si="9"/>
        <v>641</v>
      </c>
      <c r="D645" t="e">
        <f t="array" aca="1" ref="D645" ca="1">smrLinInterp(C645,TimeX,RainX)</f>
        <v>#NAME?</v>
      </c>
      <c r="I645" s="6">
        <v>641</v>
      </c>
      <c r="J645" s="10">
        <v>1.5502199999999999</v>
      </c>
      <c r="K645" s="10">
        <v>2.4588908190451235</v>
      </c>
      <c r="L645" s="10">
        <v>3.5365000000000002</v>
      </c>
      <c r="M645" s="10">
        <v>5.2012999999999998</v>
      </c>
      <c r="AU645" s="3"/>
      <c r="AV645" s="3"/>
      <c r="AW645" s="3"/>
      <c r="AX645" s="3"/>
    </row>
    <row r="646" spans="3:50" x14ac:dyDescent="0.2">
      <c r="C646" s="18">
        <f t="shared" ref="C646:C709" si="10">1+C645</f>
        <v>642</v>
      </c>
      <c r="D646" t="e">
        <f t="array" aca="1" ref="D646" ca="1">smrLinInterp(C646,TimeX,RainX)</f>
        <v>#NAME?</v>
      </c>
      <c r="I646" s="6">
        <v>642</v>
      </c>
      <c r="J646" s="10">
        <v>1.5536399999999999</v>
      </c>
      <c r="K646" s="10">
        <v>2.4632877605490724</v>
      </c>
      <c r="L646" s="10">
        <v>3.5430000000000001</v>
      </c>
      <c r="M646" s="10">
        <v>5.2106000000000003</v>
      </c>
      <c r="AU646" s="3"/>
      <c r="AV646" s="3"/>
      <c r="AW646" s="3"/>
      <c r="AX646" s="3"/>
    </row>
    <row r="647" spans="3:50" x14ac:dyDescent="0.2">
      <c r="C647" s="18">
        <f t="shared" si="10"/>
        <v>643</v>
      </c>
      <c r="D647" t="e">
        <f t="array" aca="1" ref="D647" ca="1">smrLinInterp(C647,TimeX,RainX)</f>
        <v>#NAME?</v>
      </c>
      <c r="I647" s="6">
        <v>643</v>
      </c>
      <c r="J647" s="10">
        <v>1.5570599999999999</v>
      </c>
      <c r="K647" s="10">
        <v>2.4676847020530213</v>
      </c>
      <c r="L647" s="10">
        <v>3.5495000000000001</v>
      </c>
      <c r="M647" s="10">
        <v>5.2199</v>
      </c>
      <c r="AU647" s="3"/>
      <c r="AV647" s="3"/>
      <c r="AW647" s="3"/>
      <c r="AX647" s="3"/>
    </row>
    <row r="648" spans="3:50" x14ac:dyDescent="0.2">
      <c r="C648" s="18">
        <f t="shared" si="10"/>
        <v>644</v>
      </c>
      <c r="D648" t="e">
        <f t="array" aca="1" ref="D648" ca="1">smrLinInterp(C648,TimeX,RainX)</f>
        <v>#NAME?</v>
      </c>
      <c r="I648" s="6">
        <v>644</v>
      </c>
      <c r="J648" s="10">
        <v>1.5604799999999999</v>
      </c>
      <c r="K648" s="10">
        <v>2.4720816435569701</v>
      </c>
      <c r="L648" s="10">
        <v>3.556</v>
      </c>
      <c r="M648" s="10">
        <v>5.2292000000000005</v>
      </c>
      <c r="AU648" s="3"/>
      <c r="AV648" s="3"/>
      <c r="AW648" s="3"/>
      <c r="AX648" s="3"/>
    </row>
    <row r="649" spans="3:50" x14ac:dyDescent="0.2">
      <c r="C649" s="18">
        <f t="shared" si="10"/>
        <v>645</v>
      </c>
      <c r="D649" t="e">
        <f t="array" aca="1" ref="D649" ca="1">smrLinInterp(C649,TimeX,RainX)</f>
        <v>#NAME?</v>
      </c>
      <c r="I649" s="6">
        <v>645</v>
      </c>
      <c r="J649" s="10">
        <v>1.5638999999999998</v>
      </c>
      <c r="K649" s="10">
        <v>2.476478585060919</v>
      </c>
      <c r="L649" s="10">
        <v>3.5625</v>
      </c>
      <c r="M649" s="10">
        <v>5.2385000000000002</v>
      </c>
      <c r="AU649" s="3"/>
      <c r="AV649" s="3"/>
      <c r="AW649" s="3"/>
      <c r="AX649" s="3"/>
    </row>
    <row r="650" spans="3:50" x14ac:dyDescent="0.2">
      <c r="C650" s="18">
        <f t="shared" si="10"/>
        <v>646</v>
      </c>
      <c r="D650" t="e">
        <f t="array" aca="1" ref="D650" ca="1">smrLinInterp(C650,TimeX,RainX)</f>
        <v>#NAME?</v>
      </c>
      <c r="I650" s="6">
        <v>646</v>
      </c>
      <c r="J650" s="10">
        <v>1.56732</v>
      </c>
      <c r="K650" s="10">
        <v>2.4808755265648679</v>
      </c>
      <c r="L650" s="10">
        <v>3.569</v>
      </c>
      <c r="M650" s="10">
        <v>5.2477999999999998</v>
      </c>
      <c r="AU650" s="3"/>
      <c r="AV650" s="3"/>
      <c r="AW650" s="3"/>
      <c r="AX650" s="3"/>
    </row>
    <row r="651" spans="3:50" x14ac:dyDescent="0.2">
      <c r="C651" s="18">
        <f t="shared" si="10"/>
        <v>647</v>
      </c>
      <c r="D651" t="e">
        <f t="array" aca="1" ref="D651" ca="1">smrLinInterp(C651,TimeX,RainX)</f>
        <v>#NAME?</v>
      </c>
      <c r="I651" s="6">
        <v>647</v>
      </c>
      <c r="J651" s="10">
        <v>1.57074</v>
      </c>
      <c r="K651" s="10">
        <v>2.4852724680688167</v>
      </c>
      <c r="L651" s="10">
        <v>3.5754999999999999</v>
      </c>
      <c r="M651" s="10">
        <v>5.2571000000000003</v>
      </c>
      <c r="AU651" s="3"/>
      <c r="AV651" s="3"/>
      <c r="AW651" s="3"/>
      <c r="AX651" s="3"/>
    </row>
    <row r="652" spans="3:50" x14ac:dyDescent="0.2">
      <c r="C652" s="18">
        <f t="shared" si="10"/>
        <v>648</v>
      </c>
      <c r="D652" t="e">
        <f t="array" aca="1" ref="D652" ca="1">smrLinInterp(C652,TimeX,RainX)</f>
        <v>#NAME?</v>
      </c>
      <c r="I652" s="6">
        <v>648</v>
      </c>
      <c r="J652" s="10">
        <v>1.57416</v>
      </c>
      <c r="K652" s="10">
        <v>2.4896694095727656</v>
      </c>
      <c r="L652" s="10">
        <v>3.5819999999999999</v>
      </c>
      <c r="M652" s="10">
        <v>5.2664</v>
      </c>
      <c r="AU652" s="3"/>
      <c r="AV652" s="3"/>
      <c r="AW652" s="3"/>
      <c r="AX652" s="3"/>
    </row>
    <row r="653" spans="3:50" x14ac:dyDescent="0.2">
      <c r="C653" s="18">
        <f t="shared" si="10"/>
        <v>649</v>
      </c>
      <c r="D653" t="e">
        <f t="array" aca="1" ref="D653" ca="1">smrLinInterp(C653,TimeX,RainX)</f>
        <v>#NAME?</v>
      </c>
      <c r="I653" s="6">
        <v>649</v>
      </c>
      <c r="J653" s="10">
        <v>1.57758</v>
      </c>
      <c r="K653" s="10">
        <v>2.4940663510767145</v>
      </c>
      <c r="L653" s="10">
        <v>3.5884999999999998</v>
      </c>
      <c r="M653" s="10">
        <v>5.2757000000000005</v>
      </c>
      <c r="AU653" s="3"/>
      <c r="AV653" s="3"/>
      <c r="AW653" s="3"/>
      <c r="AX653" s="3"/>
    </row>
    <row r="654" spans="3:50" x14ac:dyDescent="0.2">
      <c r="C654" s="18">
        <f t="shared" si="10"/>
        <v>650</v>
      </c>
      <c r="D654" t="e">
        <f t="array" aca="1" ref="D654" ca="1">smrLinInterp(C654,TimeX,RainX)</f>
        <v>#NAME?</v>
      </c>
      <c r="I654" s="6">
        <v>650</v>
      </c>
      <c r="J654" s="10">
        <v>1.581</v>
      </c>
      <c r="K654" s="10">
        <v>2.4984632925806638</v>
      </c>
      <c r="L654" s="10">
        <v>3.5949999999999998</v>
      </c>
      <c r="M654" s="10">
        <v>5.2850000000000001</v>
      </c>
      <c r="AU654" s="3"/>
      <c r="AV654" s="3"/>
      <c r="AW654" s="3"/>
      <c r="AX654" s="3"/>
    </row>
    <row r="655" spans="3:50" x14ac:dyDescent="0.2">
      <c r="C655" s="18">
        <f t="shared" si="10"/>
        <v>651</v>
      </c>
      <c r="D655" t="e">
        <f t="array" aca="1" ref="D655" ca="1">smrLinInterp(C655,TimeX,RainX)</f>
        <v>#NAME?</v>
      </c>
      <c r="I655" s="6">
        <v>651</v>
      </c>
      <c r="J655" s="10">
        <v>1.5844199999999999</v>
      </c>
      <c r="K655" s="10">
        <v>2.5028602340846127</v>
      </c>
      <c r="L655" s="10">
        <v>3.6015000000000001</v>
      </c>
      <c r="M655" s="10">
        <v>5.2942999999999998</v>
      </c>
      <c r="AU655" s="3"/>
      <c r="AV655" s="3"/>
      <c r="AW655" s="3"/>
      <c r="AX655" s="3"/>
    </row>
    <row r="656" spans="3:50" x14ac:dyDescent="0.2">
      <c r="C656" s="18">
        <f t="shared" si="10"/>
        <v>652</v>
      </c>
      <c r="D656" t="e">
        <f t="array" aca="1" ref="D656" ca="1">smrLinInterp(C656,TimeX,RainX)</f>
        <v>#NAME?</v>
      </c>
      <c r="I656" s="6">
        <v>652</v>
      </c>
      <c r="J656" s="10">
        <v>1.5878399999999999</v>
      </c>
      <c r="K656" s="10">
        <v>2.5072571755885615</v>
      </c>
      <c r="L656" s="10">
        <v>3.6080000000000001</v>
      </c>
      <c r="M656" s="10">
        <v>5.3036000000000003</v>
      </c>
      <c r="AU656" s="3"/>
      <c r="AV656" s="3"/>
      <c r="AW656" s="3"/>
      <c r="AX656" s="3"/>
    </row>
    <row r="657" spans="3:50" x14ac:dyDescent="0.2">
      <c r="C657" s="18">
        <f t="shared" si="10"/>
        <v>653</v>
      </c>
      <c r="D657" t="e">
        <f t="array" aca="1" ref="D657" ca="1">smrLinInterp(C657,TimeX,RainX)</f>
        <v>#NAME?</v>
      </c>
      <c r="I657" s="6">
        <v>653</v>
      </c>
      <c r="J657" s="10">
        <v>1.5912599999999999</v>
      </c>
      <c r="K657" s="10">
        <v>2.5116541170925104</v>
      </c>
      <c r="L657" s="10">
        <v>3.6145</v>
      </c>
      <c r="M657" s="10">
        <v>5.3129</v>
      </c>
      <c r="AU657" s="3"/>
      <c r="AV657" s="3"/>
      <c r="AW657" s="3"/>
      <c r="AX657" s="3"/>
    </row>
    <row r="658" spans="3:50" x14ac:dyDescent="0.2">
      <c r="C658" s="18">
        <f t="shared" si="10"/>
        <v>654</v>
      </c>
      <c r="D658" t="e">
        <f t="array" aca="1" ref="D658" ca="1">smrLinInterp(C658,TimeX,RainX)</f>
        <v>#NAME?</v>
      </c>
      <c r="I658" s="6">
        <v>654</v>
      </c>
      <c r="J658" s="10">
        <v>1.5946799999999999</v>
      </c>
      <c r="K658" s="10">
        <v>2.5160510585964593</v>
      </c>
      <c r="L658" s="10">
        <v>3.621</v>
      </c>
      <c r="M658" s="10">
        <v>5.3222000000000005</v>
      </c>
      <c r="AU658" s="3"/>
      <c r="AV658" s="3"/>
      <c r="AW658" s="3"/>
      <c r="AX658" s="3"/>
    </row>
    <row r="659" spans="3:50" x14ac:dyDescent="0.2">
      <c r="C659" s="18">
        <f t="shared" si="10"/>
        <v>655</v>
      </c>
      <c r="D659" t="e">
        <f t="array" aca="1" ref="D659" ca="1">smrLinInterp(C659,TimeX,RainX)</f>
        <v>#NAME?</v>
      </c>
      <c r="I659" s="6">
        <v>655</v>
      </c>
      <c r="J659" s="10">
        <v>1.5981000000000001</v>
      </c>
      <c r="K659" s="10">
        <v>2.5204480001004081</v>
      </c>
      <c r="L659" s="10">
        <v>3.6274999999999999</v>
      </c>
      <c r="M659" s="10">
        <v>5.3315000000000001</v>
      </c>
      <c r="AU659" s="3"/>
      <c r="AV659" s="3"/>
      <c r="AW659" s="3"/>
      <c r="AX659" s="3"/>
    </row>
    <row r="660" spans="3:50" x14ac:dyDescent="0.2">
      <c r="C660" s="18">
        <f t="shared" si="10"/>
        <v>656</v>
      </c>
      <c r="D660" t="e">
        <f t="array" aca="1" ref="D660" ca="1">smrLinInterp(C660,TimeX,RainX)</f>
        <v>#NAME?</v>
      </c>
      <c r="I660" s="6">
        <v>656</v>
      </c>
      <c r="J660" s="10">
        <v>1.6015200000000001</v>
      </c>
      <c r="K660" s="10">
        <v>2.524844941604357</v>
      </c>
      <c r="L660" s="10">
        <v>3.6339999999999999</v>
      </c>
      <c r="M660" s="10">
        <v>5.3407999999999998</v>
      </c>
      <c r="AU660" s="3"/>
      <c r="AV660" s="3"/>
      <c r="AW660" s="3"/>
      <c r="AX660" s="3"/>
    </row>
    <row r="661" spans="3:50" x14ac:dyDescent="0.2">
      <c r="C661" s="18">
        <f t="shared" si="10"/>
        <v>657</v>
      </c>
      <c r="D661" t="e">
        <f t="array" aca="1" ref="D661" ca="1">smrLinInterp(C661,TimeX,RainX)</f>
        <v>#NAME?</v>
      </c>
      <c r="I661" s="6">
        <v>657</v>
      </c>
      <c r="J661" s="10">
        <v>1.60494</v>
      </c>
      <c r="K661" s="10">
        <v>2.5292418831083059</v>
      </c>
      <c r="L661" s="10">
        <v>3.6404999999999998</v>
      </c>
      <c r="M661" s="10">
        <v>5.3501000000000003</v>
      </c>
      <c r="AU661" s="3"/>
      <c r="AV661" s="3"/>
      <c r="AW661" s="3"/>
      <c r="AX661" s="3"/>
    </row>
    <row r="662" spans="3:50" x14ac:dyDescent="0.2">
      <c r="C662" s="18">
        <f t="shared" si="10"/>
        <v>658</v>
      </c>
      <c r="D662" t="e">
        <f t="array" aca="1" ref="D662" ca="1">smrLinInterp(C662,TimeX,RainX)</f>
        <v>#NAME?</v>
      </c>
      <c r="I662" s="6">
        <v>658</v>
      </c>
      <c r="J662" s="10">
        <v>1.60836</v>
      </c>
      <c r="K662" s="10">
        <v>2.5336388246122548</v>
      </c>
      <c r="L662" s="10">
        <v>3.6469999999999998</v>
      </c>
      <c r="M662" s="10">
        <v>5.3593999999999999</v>
      </c>
      <c r="AU662" s="3"/>
      <c r="AV662" s="3"/>
      <c r="AW662" s="3"/>
      <c r="AX662" s="3"/>
    </row>
    <row r="663" spans="3:50" x14ac:dyDescent="0.2">
      <c r="C663" s="18">
        <f t="shared" si="10"/>
        <v>659</v>
      </c>
      <c r="D663" t="e">
        <f t="array" aca="1" ref="D663" ca="1">smrLinInterp(C663,TimeX,RainX)</f>
        <v>#NAME?</v>
      </c>
      <c r="I663" s="6">
        <v>659</v>
      </c>
      <c r="J663" s="10">
        <v>1.61178</v>
      </c>
      <c r="K663" s="10">
        <v>2.5380357661162036</v>
      </c>
      <c r="L663" s="10">
        <v>3.6534999999999997</v>
      </c>
      <c r="M663" s="10">
        <v>5.3687000000000005</v>
      </c>
      <c r="AU663" s="3"/>
      <c r="AV663" s="3"/>
      <c r="AW663" s="3"/>
      <c r="AX663" s="3"/>
    </row>
    <row r="664" spans="3:50" x14ac:dyDescent="0.2">
      <c r="C664" s="18">
        <f t="shared" si="10"/>
        <v>660</v>
      </c>
      <c r="D664" t="e">
        <f t="array" aca="1" ref="D664" ca="1">smrLinInterp(C664,TimeX,RainX)</f>
        <v>#NAME?</v>
      </c>
      <c r="I664" s="6">
        <v>660</v>
      </c>
      <c r="J664" s="10">
        <v>1.6152</v>
      </c>
      <c r="K664" s="10">
        <v>2.5424327076201525</v>
      </c>
      <c r="L664" s="10">
        <v>3.66</v>
      </c>
      <c r="M664" s="10">
        <v>5.3780000000000001</v>
      </c>
      <c r="AU664" s="3"/>
      <c r="AV664" s="3"/>
      <c r="AW664" s="3"/>
      <c r="AX664" s="3"/>
    </row>
    <row r="665" spans="3:50" x14ac:dyDescent="0.2">
      <c r="C665" s="18">
        <f t="shared" si="10"/>
        <v>661</v>
      </c>
      <c r="D665" t="e">
        <f t="array" aca="1" ref="D665" ca="1">smrLinInterp(C665,TimeX,RainX)</f>
        <v>#NAME?</v>
      </c>
      <c r="I665" s="6">
        <v>661</v>
      </c>
      <c r="J665" s="10">
        <v>1.6186199999999999</v>
      </c>
      <c r="K665" s="10">
        <v>2.5468296491241014</v>
      </c>
      <c r="L665" s="10">
        <v>3.6665000000000001</v>
      </c>
      <c r="M665" s="10">
        <v>5.3872999999999998</v>
      </c>
      <c r="AU665" s="3"/>
      <c r="AV665" s="3"/>
      <c r="AW665" s="3"/>
      <c r="AX665" s="3"/>
    </row>
    <row r="666" spans="3:50" x14ac:dyDescent="0.2">
      <c r="C666" s="18">
        <f t="shared" si="10"/>
        <v>662</v>
      </c>
      <c r="D666" t="e">
        <f t="array" aca="1" ref="D666" ca="1">smrLinInterp(C666,TimeX,RainX)</f>
        <v>#NAME?</v>
      </c>
      <c r="I666" s="6">
        <v>662</v>
      </c>
      <c r="J666" s="10">
        <v>1.6220399999999999</v>
      </c>
      <c r="K666" s="10">
        <v>2.5512265906280502</v>
      </c>
      <c r="L666" s="10">
        <v>3.673</v>
      </c>
      <c r="M666" s="10">
        <v>5.3966000000000003</v>
      </c>
      <c r="AU666" s="3"/>
      <c r="AV666" s="3"/>
      <c r="AW666" s="3"/>
      <c r="AX666" s="3"/>
    </row>
    <row r="667" spans="3:50" x14ac:dyDescent="0.2">
      <c r="C667" s="18">
        <f t="shared" si="10"/>
        <v>663</v>
      </c>
      <c r="D667" t="e">
        <f t="array" aca="1" ref="D667" ca="1">smrLinInterp(C667,TimeX,RainX)</f>
        <v>#NAME?</v>
      </c>
      <c r="I667" s="6">
        <v>663</v>
      </c>
      <c r="J667" s="10">
        <v>1.6254599999999999</v>
      </c>
      <c r="K667" s="10">
        <v>2.5556235321319991</v>
      </c>
      <c r="L667" s="10">
        <v>3.6795</v>
      </c>
      <c r="M667" s="10">
        <v>5.4058999999999999</v>
      </c>
      <c r="AU667" s="3"/>
      <c r="AV667" s="3"/>
      <c r="AW667" s="3"/>
      <c r="AX667" s="3"/>
    </row>
    <row r="668" spans="3:50" x14ac:dyDescent="0.2">
      <c r="C668" s="18">
        <f t="shared" si="10"/>
        <v>664</v>
      </c>
      <c r="D668" t="e">
        <f t="array" aca="1" ref="D668" ca="1">smrLinInterp(C668,TimeX,RainX)</f>
        <v>#NAME?</v>
      </c>
      <c r="I668" s="6">
        <v>664</v>
      </c>
      <c r="J668" s="10">
        <v>1.6288799999999999</v>
      </c>
      <c r="K668" s="10">
        <v>2.560020473635948</v>
      </c>
      <c r="L668" s="10">
        <v>3.6859999999999999</v>
      </c>
      <c r="M668" s="10">
        <v>5.4152000000000005</v>
      </c>
      <c r="AU668" s="3"/>
      <c r="AV668" s="3"/>
      <c r="AW668" s="3"/>
      <c r="AX668" s="3"/>
    </row>
    <row r="669" spans="3:50" x14ac:dyDescent="0.2">
      <c r="C669" s="18">
        <f t="shared" si="10"/>
        <v>665</v>
      </c>
      <c r="D669" t="e">
        <f t="array" aca="1" ref="D669" ca="1">smrLinInterp(C669,TimeX,RainX)</f>
        <v>#NAME?</v>
      </c>
      <c r="I669" s="6">
        <v>665</v>
      </c>
      <c r="J669" s="10">
        <v>1.6322999999999999</v>
      </c>
      <c r="K669" s="10">
        <v>2.5644174151398973</v>
      </c>
      <c r="L669" s="10">
        <v>3.6924999999999999</v>
      </c>
      <c r="M669" s="10">
        <v>5.4245000000000001</v>
      </c>
      <c r="AU669" s="3"/>
      <c r="AV669" s="3"/>
      <c r="AW669" s="3"/>
      <c r="AX669" s="3"/>
    </row>
    <row r="670" spans="3:50" x14ac:dyDescent="0.2">
      <c r="C670" s="18">
        <f t="shared" si="10"/>
        <v>666</v>
      </c>
      <c r="D670" t="e">
        <f t="array" aca="1" ref="D670" ca="1">smrLinInterp(C670,TimeX,RainX)</f>
        <v>#NAME?</v>
      </c>
      <c r="I670" s="6">
        <v>666</v>
      </c>
      <c r="J670" s="10">
        <v>1.6357200000000001</v>
      </c>
      <c r="K670" s="10">
        <v>2.5688143566438462</v>
      </c>
      <c r="L670" s="10">
        <v>3.6989999999999998</v>
      </c>
      <c r="M670" s="10">
        <v>5.4337999999999997</v>
      </c>
      <c r="AU670" s="3"/>
      <c r="AV670" s="3"/>
      <c r="AW670" s="3"/>
      <c r="AX670" s="3"/>
    </row>
    <row r="671" spans="3:50" x14ac:dyDescent="0.2">
      <c r="C671" s="18">
        <f t="shared" si="10"/>
        <v>667</v>
      </c>
      <c r="D671" t="e">
        <f t="array" aca="1" ref="D671" ca="1">smrLinInterp(C671,TimeX,RainX)</f>
        <v>#NAME?</v>
      </c>
      <c r="I671" s="6">
        <v>667</v>
      </c>
      <c r="J671" s="10">
        <v>1.63914</v>
      </c>
      <c r="K671" s="10">
        <v>2.573211298147795</v>
      </c>
      <c r="L671" s="10">
        <v>3.7054999999999998</v>
      </c>
      <c r="M671" s="10">
        <v>5.4431000000000003</v>
      </c>
      <c r="AU671" s="3"/>
      <c r="AV671" s="3"/>
      <c r="AW671" s="3"/>
      <c r="AX671" s="3"/>
    </row>
    <row r="672" spans="3:50" x14ac:dyDescent="0.2">
      <c r="C672" s="18">
        <f t="shared" si="10"/>
        <v>668</v>
      </c>
      <c r="D672" t="e">
        <f t="array" aca="1" ref="D672" ca="1">smrLinInterp(C672,TimeX,RainX)</f>
        <v>#NAME?</v>
      </c>
      <c r="I672" s="6">
        <v>668</v>
      </c>
      <c r="J672" s="10">
        <v>1.64256</v>
      </c>
      <c r="K672" s="10">
        <v>2.5776082396517439</v>
      </c>
      <c r="L672" s="10">
        <v>3.7119999999999997</v>
      </c>
      <c r="M672" s="10">
        <v>5.4523999999999999</v>
      </c>
      <c r="AU672" s="3"/>
      <c r="AV672" s="3"/>
      <c r="AW672" s="3"/>
      <c r="AX672" s="3"/>
    </row>
    <row r="673" spans="3:50" x14ac:dyDescent="0.2">
      <c r="C673" s="18">
        <f t="shared" si="10"/>
        <v>669</v>
      </c>
      <c r="D673" t="e">
        <f t="array" aca="1" ref="D673" ca="1">smrLinInterp(C673,TimeX,RainX)</f>
        <v>#NAME?</v>
      </c>
      <c r="I673" s="6">
        <v>669</v>
      </c>
      <c r="J673" s="10">
        <v>1.64598</v>
      </c>
      <c r="K673" s="10">
        <v>2.5820051811556928</v>
      </c>
      <c r="L673" s="10">
        <v>3.7185000000000001</v>
      </c>
      <c r="M673" s="10">
        <v>5.4617000000000004</v>
      </c>
      <c r="O673" s="3"/>
      <c r="P673" s="3"/>
      <c r="Q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3:50" x14ac:dyDescent="0.2">
      <c r="C674" s="18">
        <f t="shared" si="10"/>
        <v>670</v>
      </c>
      <c r="D674" t="e">
        <f t="array" aca="1" ref="D674" ca="1">smrLinInterp(C674,TimeX,RainX)</f>
        <v>#NAME?</v>
      </c>
      <c r="I674" s="6">
        <v>670</v>
      </c>
      <c r="J674" s="10">
        <v>1.6494</v>
      </c>
      <c r="K674" s="10">
        <v>2.5864021226596416</v>
      </c>
      <c r="L674" s="10">
        <v>3.7250000000000001</v>
      </c>
      <c r="M674" s="10">
        <v>5.4710000000000001</v>
      </c>
      <c r="O674" s="3"/>
      <c r="P674" s="3"/>
      <c r="Q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3:50" x14ac:dyDescent="0.2">
      <c r="C675" s="18">
        <f t="shared" si="10"/>
        <v>671</v>
      </c>
      <c r="D675" t="e">
        <f t="array" aca="1" ref="D675" ca="1">smrLinInterp(C675,TimeX,RainX)</f>
        <v>#NAME?</v>
      </c>
      <c r="I675" s="6">
        <v>671</v>
      </c>
      <c r="J675" s="10">
        <v>1.65282</v>
      </c>
      <c r="K675" s="10">
        <v>2.5907990641635905</v>
      </c>
      <c r="L675" s="10">
        <v>3.7315</v>
      </c>
      <c r="M675" s="10">
        <v>5.4802999999999997</v>
      </c>
      <c r="O675" s="3"/>
      <c r="P675" s="3"/>
      <c r="Q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3:50" x14ac:dyDescent="0.2">
      <c r="C676" s="18">
        <f t="shared" si="10"/>
        <v>672</v>
      </c>
      <c r="D676" t="e">
        <f t="array" aca="1" ref="D676" ca="1">smrLinInterp(C676,TimeX,RainX)</f>
        <v>#NAME?</v>
      </c>
      <c r="I676" s="6">
        <v>672</v>
      </c>
      <c r="J676" s="10">
        <v>1.6562399999999999</v>
      </c>
      <c r="K676" s="10">
        <v>2.5951960056675394</v>
      </c>
      <c r="L676" s="10">
        <v>3.738</v>
      </c>
      <c r="M676" s="10">
        <v>5.4896000000000003</v>
      </c>
      <c r="O676" s="3"/>
      <c r="P676" s="3"/>
      <c r="Q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3:50" x14ac:dyDescent="0.2">
      <c r="C677" s="18">
        <f t="shared" si="10"/>
        <v>673</v>
      </c>
      <c r="D677" t="e">
        <f t="array" aca="1" ref="D677" ca="1">smrLinInterp(C677,TimeX,RainX)</f>
        <v>#NAME?</v>
      </c>
      <c r="I677" s="6">
        <v>673</v>
      </c>
      <c r="J677" s="10">
        <v>1.6596599999999999</v>
      </c>
      <c r="K677" s="10">
        <v>2.5995929471714883</v>
      </c>
      <c r="L677" s="10">
        <v>3.7444999999999999</v>
      </c>
      <c r="M677" s="10">
        <v>5.4988999999999999</v>
      </c>
      <c r="O677" s="3"/>
      <c r="P677" s="3"/>
      <c r="Q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3:50" x14ac:dyDescent="0.2">
      <c r="C678" s="18">
        <f t="shared" si="10"/>
        <v>674</v>
      </c>
      <c r="D678" t="e">
        <f t="array" aca="1" ref="D678" ca="1">smrLinInterp(C678,TimeX,RainX)</f>
        <v>#NAME?</v>
      </c>
      <c r="I678" s="6">
        <v>674</v>
      </c>
      <c r="J678" s="10">
        <v>1.6630799999999999</v>
      </c>
      <c r="K678" s="10">
        <v>2.6039898886754371</v>
      </c>
      <c r="L678" s="10">
        <v>3.7509999999999999</v>
      </c>
      <c r="M678" s="10">
        <v>5.5082000000000004</v>
      </c>
      <c r="O678" s="3"/>
      <c r="P678" s="3"/>
      <c r="Q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3:50" x14ac:dyDescent="0.2">
      <c r="C679" s="18">
        <f t="shared" si="10"/>
        <v>675</v>
      </c>
      <c r="D679" t="e">
        <f t="array" aca="1" ref="D679" ca="1">smrLinInterp(C679,TimeX,RainX)</f>
        <v>#NAME?</v>
      </c>
      <c r="I679" s="6">
        <v>675</v>
      </c>
      <c r="J679" s="10">
        <v>1.6665000000000001</v>
      </c>
      <c r="K679" s="10">
        <v>2.608386830179386</v>
      </c>
      <c r="L679" s="10">
        <v>3.7574999999999998</v>
      </c>
      <c r="M679" s="10">
        <v>5.5175000000000001</v>
      </c>
      <c r="O679" s="3"/>
      <c r="P679" s="3"/>
      <c r="Q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3:50" x14ac:dyDescent="0.2">
      <c r="C680" s="18">
        <f t="shared" si="10"/>
        <v>676</v>
      </c>
      <c r="D680" t="e">
        <f t="array" aca="1" ref="D680" ca="1">smrLinInterp(C680,TimeX,RainX)</f>
        <v>#NAME?</v>
      </c>
      <c r="I680" s="6">
        <v>676</v>
      </c>
      <c r="J680" s="10">
        <v>1.6699200000000001</v>
      </c>
      <c r="K680" s="10">
        <v>2.6127837716833349</v>
      </c>
      <c r="L680" s="10">
        <v>3.7639999999999998</v>
      </c>
      <c r="M680" s="10">
        <v>5.5267999999999997</v>
      </c>
      <c r="O680" s="3"/>
      <c r="P680" s="3"/>
      <c r="Q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3:50" x14ac:dyDescent="0.2">
      <c r="C681" s="18">
        <f t="shared" si="10"/>
        <v>677</v>
      </c>
      <c r="D681" t="e">
        <f t="array" aca="1" ref="D681" ca="1">smrLinInterp(C681,TimeX,RainX)</f>
        <v>#NAME?</v>
      </c>
      <c r="I681" s="6">
        <v>677</v>
      </c>
      <c r="J681" s="10">
        <v>1.67334</v>
      </c>
      <c r="K681" s="10">
        <v>2.6171807131872837</v>
      </c>
      <c r="L681" s="10">
        <v>3.7704999999999997</v>
      </c>
      <c r="M681" s="10">
        <v>5.5361000000000002</v>
      </c>
      <c r="O681" s="3"/>
      <c r="P681" s="3"/>
      <c r="Q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3:50" x14ac:dyDescent="0.2">
      <c r="C682" s="18">
        <f t="shared" si="10"/>
        <v>678</v>
      </c>
      <c r="D682" t="e">
        <f t="array" aca="1" ref="D682" ca="1">smrLinInterp(C682,TimeX,RainX)</f>
        <v>#NAME?</v>
      </c>
      <c r="I682" s="6">
        <v>678</v>
      </c>
      <c r="J682" s="10">
        <v>1.67676</v>
      </c>
      <c r="K682" s="10">
        <v>2.6215776546912326</v>
      </c>
      <c r="L682" s="10">
        <v>3.7770000000000001</v>
      </c>
      <c r="M682" s="10">
        <v>5.5453999999999999</v>
      </c>
      <c r="O682" s="3"/>
      <c r="P682" s="3"/>
      <c r="Q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3:50" x14ac:dyDescent="0.2">
      <c r="C683" s="18">
        <f t="shared" si="10"/>
        <v>679</v>
      </c>
      <c r="D683" t="e">
        <f t="array" aca="1" ref="D683" ca="1">smrLinInterp(C683,TimeX,RainX)</f>
        <v>#NAME?</v>
      </c>
      <c r="I683" s="6">
        <v>679</v>
      </c>
      <c r="J683" s="10">
        <v>1.68018</v>
      </c>
      <c r="K683" s="10">
        <v>2.6259745961951819</v>
      </c>
      <c r="L683" s="10">
        <v>3.7835000000000001</v>
      </c>
      <c r="M683" s="10">
        <v>5.5547000000000004</v>
      </c>
      <c r="O683" s="3"/>
      <c r="P683" s="3"/>
      <c r="Q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3:50" x14ac:dyDescent="0.2">
      <c r="C684" s="18">
        <f t="shared" si="10"/>
        <v>680</v>
      </c>
      <c r="D684" t="e">
        <f t="array" aca="1" ref="D684" ca="1">smrLinInterp(C684,TimeX,RainX)</f>
        <v>#NAME?</v>
      </c>
      <c r="I684" s="6">
        <v>680</v>
      </c>
      <c r="J684" s="10">
        <v>1.6836</v>
      </c>
      <c r="K684" s="10">
        <v>2.6303715376991308</v>
      </c>
      <c r="L684" s="10">
        <v>3.79</v>
      </c>
      <c r="M684" s="10">
        <v>5.5640000000000001</v>
      </c>
      <c r="O684" s="3"/>
      <c r="P684" s="3"/>
      <c r="Q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3:50" x14ac:dyDescent="0.2">
      <c r="C685" s="18">
        <f t="shared" si="10"/>
        <v>681</v>
      </c>
      <c r="D685" t="e">
        <f t="array" aca="1" ref="D685" ca="1">smrLinInterp(C685,TimeX,RainX)</f>
        <v>#NAME?</v>
      </c>
      <c r="I685" s="6">
        <v>681</v>
      </c>
      <c r="J685" s="10">
        <v>1.68702</v>
      </c>
      <c r="K685" s="10">
        <v>2.6347684792030797</v>
      </c>
      <c r="L685" s="10">
        <v>3.7965</v>
      </c>
      <c r="M685" s="10">
        <v>5.5732999999999997</v>
      </c>
      <c r="O685" s="3"/>
      <c r="P685" s="3"/>
      <c r="Q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3:50" x14ac:dyDescent="0.2">
      <c r="C686" s="18">
        <f t="shared" si="10"/>
        <v>682</v>
      </c>
      <c r="D686" t="e">
        <f t="array" aca="1" ref="D686" ca="1">smrLinInterp(C686,TimeX,RainX)</f>
        <v>#NAME?</v>
      </c>
      <c r="I686" s="6">
        <v>682</v>
      </c>
      <c r="J686" s="10">
        <v>1.6904399999999999</v>
      </c>
      <c r="K686" s="10">
        <v>2.6391654207070285</v>
      </c>
      <c r="L686" s="10">
        <v>3.8029999999999999</v>
      </c>
      <c r="M686" s="10">
        <v>5.5826000000000002</v>
      </c>
      <c r="O686" s="3"/>
      <c r="P686" s="3"/>
      <c r="Q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3:50" x14ac:dyDescent="0.2">
      <c r="C687" s="18">
        <f t="shared" si="10"/>
        <v>683</v>
      </c>
      <c r="D687" t="e">
        <f t="array" aca="1" ref="D687" ca="1">smrLinInterp(C687,TimeX,RainX)</f>
        <v>#NAME?</v>
      </c>
      <c r="I687" s="6">
        <v>683</v>
      </c>
      <c r="J687" s="10">
        <v>1.6938599999999999</v>
      </c>
      <c r="K687" s="10">
        <v>2.6435623622109774</v>
      </c>
      <c r="L687" s="10">
        <v>3.8094999999999999</v>
      </c>
      <c r="M687" s="10">
        <v>5.5918999999999999</v>
      </c>
      <c r="O687" s="3"/>
      <c r="P687" s="3"/>
      <c r="Q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3:50" x14ac:dyDescent="0.2">
      <c r="C688" s="18">
        <f t="shared" si="10"/>
        <v>684</v>
      </c>
      <c r="D688" t="e">
        <f t="array" aca="1" ref="D688" ca="1">smrLinInterp(C688,TimeX,RainX)</f>
        <v>#NAME?</v>
      </c>
      <c r="I688" s="6">
        <v>684</v>
      </c>
      <c r="J688" s="10">
        <v>1.6972799999999999</v>
      </c>
      <c r="K688" s="10">
        <v>2.6479593037149263</v>
      </c>
      <c r="L688" s="10">
        <v>3.8159999999999998</v>
      </c>
      <c r="M688" s="10">
        <v>5.6012000000000004</v>
      </c>
      <c r="O688" s="3"/>
      <c r="P688" s="3"/>
      <c r="Q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3:50" x14ac:dyDescent="0.2">
      <c r="C689" s="18">
        <f t="shared" si="10"/>
        <v>685</v>
      </c>
      <c r="D689" t="e">
        <f t="array" aca="1" ref="D689" ca="1">smrLinInterp(C689,TimeX,RainX)</f>
        <v>#NAME?</v>
      </c>
      <c r="I689" s="6">
        <v>685</v>
      </c>
      <c r="J689" s="10">
        <v>1.7006999999999999</v>
      </c>
      <c r="K689" s="10">
        <v>2.6523562452188751</v>
      </c>
      <c r="L689" s="10">
        <v>3.8224999999999998</v>
      </c>
      <c r="M689" s="10">
        <v>5.6105</v>
      </c>
      <c r="O689" s="3"/>
      <c r="P689" s="3"/>
      <c r="Q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3:50" x14ac:dyDescent="0.2">
      <c r="C690" s="18">
        <f t="shared" si="10"/>
        <v>686</v>
      </c>
      <c r="D690" t="e">
        <f t="array" aca="1" ref="D690" ca="1">smrLinInterp(C690,TimeX,RainX)</f>
        <v>#NAME?</v>
      </c>
      <c r="I690" s="6">
        <v>686</v>
      </c>
      <c r="J690" s="10">
        <v>1.7041200000000001</v>
      </c>
      <c r="K690" s="10">
        <v>2.656753186722824</v>
      </c>
      <c r="L690" s="10">
        <v>3.8289999999999997</v>
      </c>
      <c r="M690" s="10">
        <v>5.6197999999999997</v>
      </c>
      <c r="O690" s="3"/>
      <c r="P690" s="3"/>
      <c r="Q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3:50" x14ac:dyDescent="0.2">
      <c r="C691" s="18">
        <f t="shared" si="10"/>
        <v>687</v>
      </c>
      <c r="D691" t="e">
        <f t="array" aca="1" ref="D691" ca="1">smrLinInterp(C691,TimeX,RainX)</f>
        <v>#NAME?</v>
      </c>
      <c r="I691" s="6">
        <v>687</v>
      </c>
      <c r="J691" s="10">
        <v>1.7075400000000001</v>
      </c>
      <c r="K691" s="10">
        <v>2.6611501282267729</v>
      </c>
      <c r="L691" s="10">
        <v>3.8355000000000001</v>
      </c>
      <c r="M691" s="10">
        <v>5.6291000000000002</v>
      </c>
      <c r="O691" s="3"/>
      <c r="P691" s="3"/>
      <c r="Q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3:50" x14ac:dyDescent="0.2">
      <c r="C692" s="18">
        <f t="shared" si="10"/>
        <v>688</v>
      </c>
      <c r="D692" t="e">
        <f t="array" aca="1" ref="D692" ca="1">smrLinInterp(C692,TimeX,RainX)</f>
        <v>#NAME?</v>
      </c>
      <c r="I692" s="6">
        <v>688</v>
      </c>
      <c r="J692" s="10">
        <v>1.71096</v>
      </c>
      <c r="K692" s="10">
        <v>2.6655470697307218</v>
      </c>
      <c r="L692" s="10">
        <v>3.8420000000000001</v>
      </c>
      <c r="M692" s="10">
        <v>5.6383999999999999</v>
      </c>
      <c r="O692" s="3"/>
      <c r="P692" s="3"/>
      <c r="Q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3:50" x14ac:dyDescent="0.2">
      <c r="C693" s="18">
        <f t="shared" si="10"/>
        <v>689</v>
      </c>
      <c r="D693" t="e">
        <f t="array" aca="1" ref="D693" ca="1">smrLinInterp(C693,TimeX,RainX)</f>
        <v>#NAME?</v>
      </c>
      <c r="I693" s="6">
        <v>689</v>
      </c>
      <c r="J693" s="10">
        <v>1.71438</v>
      </c>
      <c r="K693" s="10">
        <v>2.6699440112346706</v>
      </c>
      <c r="L693" s="10">
        <v>3.8485</v>
      </c>
      <c r="M693" s="10">
        <v>5.6477000000000004</v>
      </c>
      <c r="O693" s="3"/>
      <c r="P693" s="3"/>
      <c r="Q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3:50" x14ac:dyDescent="0.2">
      <c r="C694" s="18">
        <f t="shared" si="10"/>
        <v>690</v>
      </c>
      <c r="D694" t="e">
        <f t="array" aca="1" ref="D694" ca="1">smrLinInterp(C694,TimeX,RainX)</f>
        <v>#NAME?</v>
      </c>
      <c r="I694" s="6">
        <v>690</v>
      </c>
      <c r="J694" s="10">
        <v>1.7178</v>
      </c>
      <c r="K694" s="10">
        <v>2.6743409527386195</v>
      </c>
      <c r="L694" s="10">
        <v>3.855</v>
      </c>
      <c r="M694" s="10">
        <v>5.657</v>
      </c>
      <c r="O694" s="3"/>
      <c r="P694" s="3"/>
      <c r="Q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3:50" x14ac:dyDescent="0.2">
      <c r="C695" s="18">
        <f t="shared" si="10"/>
        <v>691</v>
      </c>
      <c r="D695" t="e">
        <f t="array" aca="1" ref="D695" ca="1">smrLinInterp(C695,TimeX,RainX)</f>
        <v>#NAME?</v>
      </c>
      <c r="I695" s="6">
        <v>691</v>
      </c>
      <c r="J695" s="10">
        <v>1.72122</v>
      </c>
      <c r="K695" s="10">
        <v>2.6787378942425684</v>
      </c>
      <c r="L695" s="10">
        <v>3.8614999999999999</v>
      </c>
      <c r="M695" s="10">
        <v>5.6662999999999997</v>
      </c>
      <c r="O695" s="3"/>
      <c r="P695" s="3"/>
      <c r="Q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3:50" x14ac:dyDescent="0.2">
      <c r="C696" s="18">
        <f t="shared" si="10"/>
        <v>692</v>
      </c>
      <c r="D696" t="e">
        <f t="array" aca="1" ref="D696" ca="1">smrLinInterp(C696,TimeX,RainX)</f>
        <v>#NAME?</v>
      </c>
      <c r="I696" s="6">
        <v>692</v>
      </c>
      <c r="J696" s="10">
        <v>1.72464</v>
      </c>
      <c r="K696" s="10">
        <v>2.6831348357465172</v>
      </c>
      <c r="L696" s="10">
        <v>3.8679999999999999</v>
      </c>
      <c r="M696" s="10">
        <v>5.6756000000000002</v>
      </c>
      <c r="O696" s="3"/>
      <c r="P696" s="3"/>
      <c r="Q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3:50" x14ac:dyDescent="0.2">
      <c r="C697" s="18">
        <f t="shared" si="10"/>
        <v>693</v>
      </c>
      <c r="D697" t="e">
        <f t="array" aca="1" ref="D697" ca="1">smrLinInterp(C697,TimeX,RainX)</f>
        <v>#NAME?</v>
      </c>
      <c r="I697" s="6">
        <v>693</v>
      </c>
      <c r="J697" s="10">
        <v>1.7280599999999999</v>
      </c>
      <c r="K697" s="10">
        <v>2.6875317772504665</v>
      </c>
      <c r="L697" s="10">
        <v>3.8744999999999998</v>
      </c>
      <c r="M697" s="10">
        <v>5.6848999999999998</v>
      </c>
      <c r="O697" s="3"/>
      <c r="P697" s="3"/>
      <c r="Q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3:50" x14ac:dyDescent="0.2">
      <c r="C698" s="18">
        <f t="shared" si="10"/>
        <v>694</v>
      </c>
      <c r="D698" t="e">
        <f t="array" aca="1" ref="D698" ca="1">smrLinInterp(C698,TimeX,RainX)</f>
        <v>#NAME?</v>
      </c>
      <c r="I698" s="6">
        <v>694</v>
      </c>
      <c r="J698" s="10">
        <v>1.7314799999999999</v>
      </c>
      <c r="K698" s="10">
        <v>2.6919287187544154</v>
      </c>
      <c r="L698" s="10">
        <v>3.8809999999999998</v>
      </c>
      <c r="M698" s="10">
        <v>5.6942000000000004</v>
      </c>
      <c r="O698" s="3"/>
      <c r="P698" s="3"/>
      <c r="Q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3:50" x14ac:dyDescent="0.2">
      <c r="C699" s="18">
        <f t="shared" si="10"/>
        <v>695</v>
      </c>
      <c r="D699" t="e">
        <f t="array" aca="1" ref="D699" ca="1">smrLinInterp(C699,TimeX,RainX)</f>
        <v>#NAME?</v>
      </c>
      <c r="I699" s="6">
        <v>695</v>
      </c>
      <c r="J699" s="10">
        <v>1.7349000000000001</v>
      </c>
      <c r="K699" s="10">
        <v>2.6963256602583643</v>
      </c>
      <c r="L699" s="10">
        <v>3.8874999999999997</v>
      </c>
      <c r="M699" s="10">
        <v>5.7035</v>
      </c>
      <c r="O699" s="3"/>
      <c r="P699" s="3"/>
      <c r="Q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3:50" x14ac:dyDescent="0.2">
      <c r="C700" s="18">
        <f t="shared" si="10"/>
        <v>696</v>
      </c>
      <c r="D700" t="e">
        <f t="array" aca="1" ref="D700" ca="1">smrLinInterp(C700,TimeX,RainX)</f>
        <v>#NAME?</v>
      </c>
      <c r="I700" s="6">
        <v>696</v>
      </c>
      <c r="J700" s="10">
        <v>1.7383200000000001</v>
      </c>
      <c r="K700" s="10">
        <v>2.7007226017623132</v>
      </c>
      <c r="L700" s="10">
        <v>3.8940000000000001</v>
      </c>
      <c r="M700" s="10">
        <v>5.7127999999999997</v>
      </c>
      <c r="O700" s="3"/>
      <c r="P700" s="3"/>
      <c r="Q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3:50" x14ac:dyDescent="0.2">
      <c r="C701" s="18">
        <f t="shared" si="10"/>
        <v>697</v>
      </c>
      <c r="D701" t="e">
        <f t="array" aca="1" ref="D701" ca="1">smrLinInterp(C701,TimeX,RainX)</f>
        <v>#NAME?</v>
      </c>
      <c r="I701" s="6">
        <v>697</v>
      </c>
      <c r="J701" s="10">
        <v>1.7417400000000001</v>
      </c>
      <c r="K701" s="10">
        <v>2.705119543266262</v>
      </c>
      <c r="L701" s="10">
        <v>3.9005000000000001</v>
      </c>
      <c r="M701" s="10">
        <v>5.7221000000000002</v>
      </c>
      <c r="O701" s="3"/>
      <c r="P701" s="3"/>
      <c r="Q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3:50" x14ac:dyDescent="0.2">
      <c r="C702" s="18">
        <f t="shared" si="10"/>
        <v>698</v>
      </c>
      <c r="D702" t="e">
        <f t="array" aca="1" ref="D702" ca="1">smrLinInterp(C702,TimeX,RainX)</f>
        <v>#NAME?</v>
      </c>
      <c r="I702" s="6">
        <v>698</v>
      </c>
      <c r="J702" s="10">
        <v>1.74516</v>
      </c>
      <c r="K702" s="10">
        <v>2.7095164847702109</v>
      </c>
      <c r="L702" s="10">
        <v>3.907</v>
      </c>
      <c r="M702" s="10">
        <v>5.7313999999999998</v>
      </c>
      <c r="O702" s="3"/>
      <c r="P702" s="3"/>
      <c r="Q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3:50" x14ac:dyDescent="0.2">
      <c r="C703" s="18">
        <f t="shared" si="10"/>
        <v>699</v>
      </c>
      <c r="D703" t="e">
        <f t="array" aca="1" ref="D703" ca="1">smrLinInterp(C703,TimeX,RainX)</f>
        <v>#NAME?</v>
      </c>
      <c r="I703" s="6">
        <v>699</v>
      </c>
      <c r="J703" s="10">
        <v>1.74858</v>
      </c>
      <c r="K703" s="10">
        <v>2.7139134262741598</v>
      </c>
      <c r="L703" s="10">
        <v>3.9135</v>
      </c>
      <c r="M703" s="10">
        <v>5.7407000000000004</v>
      </c>
      <c r="O703" s="3"/>
      <c r="P703" s="3"/>
      <c r="Q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3:50" x14ac:dyDescent="0.2">
      <c r="C704" s="18">
        <f t="shared" si="10"/>
        <v>700</v>
      </c>
      <c r="D704" t="e">
        <f t="array" aca="1" ref="D704" ca="1">smrLinInterp(C704,TimeX,RainX)</f>
        <v>#NAME?</v>
      </c>
      <c r="I704" s="6">
        <v>700</v>
      </c>
      <c r="J704" s="10">
        <v>1.752</v>
      </c>
      <c r="K704" s="10">
        <v>2.7183103677781086</v>
      </c>
      <c r="L704" s="10">
        <v>3.92</v>
      </c>
      <c r="M704" s="10">
        <v>5.75</v>
      </c>
      <c r="O704" s="3"/>
      <c r="P704" s="3"/>
      <c r="Q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3:50" x14ac:dyDescent="0.2">
      <c r="C705" s="18">
        <f t="shared" si="10"/>
        <v>701</v>
      </c>
      <c r="D705" t="e">
        <f t="array" aca="1" ref="D705" ca="1">smrLinInterp(C705,TimeX,RainX)</f>
        <v>#NAME?</v>
      </c>
      <c r="I705" s="6">
        <v>701</v>
      </c>
      <c r="J705" s="10">
        <v>1.7563800000000001</v>
      </c>
      <c r="K705" s="10">
        <v>2.7230010093931529</v>
      </c>
      <c r="L705" s="10">
        <v>3.9268000000000001</v>
      </c>
      <c r="M705" s="10">
        <v>5.7595999999999998</v>
      </c>
      <c r="O705" s="3"/>
      <c r="P705" s="3"/>
      <c r="Q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3:50" x14ac:dyDescent="0.2">
      <c r="C706" s="18">
        <f t="shared" si="10"/>
        <v>702</v>
      </c>
      <c r="D706" t="e">
        <f t="array" aca="1" ref="D706" ca="1">smrLinInterp(C706,TimeX,RainX)</f>
        <v>#NAME?</v>
      </c>
      <c r="I706" s="6">
        <v>702</v>
      </c>
      <c r="J706" s="10">
        <v>1.7607600000000001</v>
      </c>
      <c r="K706" s="10">
        <v>2.7276916510081972</v>
      </c>
      <c r="L706" s="10">
        <v>3.9335999999999998</v>
      </c>
      <c r="M706" s="10">
        <v>5.7691999999999997</v>
      </c>
      <c r="O706" s="3"/>
      <c r="P706" s="3"/>
      <c r="Q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3:50" x14ac:dyDescent="0.2">
      <c r="C707" s="18">
        <f t="shared" si="10"/>
        <v>703</v>
      </c>
      <c r="D707" t="e">
        <f t="array" aca="1" ref="D707" ca="1">smrLinInterp(C707,TimeX,RainX)</f>
        <v>#NAME?</v>
      </c>
      <c r="I707" s="6">
        <v>703</v>
      </c>
      <c r="J707" s="10">
        <v>1.7651399999999999</v>
      </c>
      <c r="K707" s="10">
        <v>2.7323822926232415</v>
      </c>
      <c r="L707" s="10">
        <v>3.9403999999999999</v>
      </c>
      <c r="M707" s="10">
        <v>5.7788000000000004</v>
      </c>
      <c r="O707" s="3"/>
      <c r="P707" s="3"/>
      <c r="Q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3:50" x14ac:dyDescent="0.2">
      <c r="C708" s="18">
        <f t="shared" si="10"/>
        <v>704</v>
      </c>
      <c r="D708" t="e">
        <f t="array" aca="1" ref="D708" ca="1">smrLinInterp(C708,TimeX,RainX)</f>
        <v>#NAME?</v>
      </c>
      <c r="I708" s="6">
        <v>704</v>
      </c>
      <c r="J708" s="10">
        <v>1.76952</v>
      </c>
      <c r="K708" s="10">
        <v>2.7370729342382858</v>
      </c>
      <c r="L708" s="10">
        <v>3.9472</v>
      </c>
      <c r="M708" s="10">
        <v>5.7884000000000002</v>
      </c>
      <c r="O708" s="3"/>
      <c r="P708" s="3"/>
      <c r="Q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3:50" x14ac:dyDescent="0.2">
      <c r="C709" s="18">
        <f t="shared" si="10"/>
        <v>705</v>
      </c>
      <c r="D709" t="e">
        <f t="array" aca="1" ref="D709" ca="1">smrLinInterp(C709,TimeX,RainX)</f>
        <v>#NAME?</v>
      </c>
      <c r="I709" s="6">
        <v>705</v>
      </c>
      <c r="J709" s="10">
        <v>1.7739</v>
      </c>
      <c r="K709" s="10">
        <v>2.7417635758533301</v>
      </c>
      <c r="L709" s="10">
        <v>3.9539999999999997</v>
      </c>
      <c r="M709" s="10">
        <v>5.798</v>
      </c>
      <c r="O709" s="3"/>
      <c r="P709" s="3"/>
      <c r="Q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3:50" x14ac:dyDescent="0.2">
      <c r="C710" s="18">
        <f t="shared" ref="C710:C773" si="11">1+C709</f>
        <v>706</v>
      </c>
      <c r="D710" t="e">
        <f t="array" aca="1" ref="D710" ca="1">smrLinInterp(C710,TimeX,RainX)</f>
        <v>#NAME?</v>
      </c>
      <c r="I710" s="6">
        <v>706</v>
      </c>
      <c r="J710" s="10">
        <v>1.7782800000000001</v>
      </c>
      <c r="K710" s="10">
        <v>2.7464542174683744</v>
      </c>
      <c r="L710" s="10">
        <v>3.9607999999999999</v>
      </c>
      <c r="M710" s="10">
        <v>5.8075999999999999</v>
      </c>
      <c r="O710" s="3"/>
      <c r="P710" s="3"/>
      <c r="Q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3:50" x14ac:dyDescent="0.2">
      <c r="C711" s="18">
        <f t="shared" si="11"/>
        <v>707</v>
      </c>
      <c r="D711" t="e">
        <f t="array" aca="1" ref="D711" ca="1">smrLinInterp(C711,TimeX,RainX)</f>
        <v>#NAME?</v>
      </c>
      <c r="I711" s="6">
        <v>707</v>
      </c>
      <c r="J711" s="10">
        <v>1.7826599999999999</v>
      </c>
      <c r="K711" s="10">
        <v>2.7511448590834187</v>
      </c>
      <c r="L711" s="10">
        <v>3.9676</v>
      </c>
      <c r="M711" s="10">
        <v>5.8171999999999997</v>
      </c>
      <c r="O711" s="3"/>
      <c r="P711" s="3"/>
      <c r="Q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3:50" x14ac:dyDescent="0.2">
      <c r="C712" s="18">
        <f t="shared" si="11"/>
        <v>708</v>
      </c>
      <c r="D712" t="e">
        <f t="array" aca="1" ref="D712" ca="1">smrLinInterp(C712,TimeX,RainX)</f>
        <v>#NAME?</v>
      </c>
      <c r="I712" s="6">
        <v>708</v>
      </c>
      <c r="J712" s="10">
        <v>1.78704</v>
      </c>
      <c r="K712" s="10">
        <v>2.7558355006984629</v>
      </c>
      <c r="L712" s="10">
        <v>3.9743999999999997</v>
      </c>
      <c r="M712" s="10">
        <v>5.8268000000000004</v>
      </c>
      <c r="O712" s="3"/>
      <c r="P712" s="3"/>
      <c r="Q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3:50" x14ac:dyDescent="0.2">
      <c r="C713" s="18">
        <f t="shared" si="11"/>
        <v>709</v>
      </c>
      <c r="D713" t="e">
        <f t="array" aca="1" ref="D713" ca="1">smrLinInterp(C713,TimeX,RainX)</f>
        <v>#NAME?</v>
      </c>
      <c r="I713" s="6">
        <v>709</v>
      </c>
      <c r="J713" s="10">
        <v>1.79142</v>
      </c>
      <c r="K713" s="10">
        <v>2.7605261423135072</v>
      </c>
      <c r="L713" s="10">
        <v>3.9811999999999999</v>
      </c>
      <c r="M713" s="10">
        <v>5.8364000000000003</v>
      </c>
      <c r="O713" s="3"/>
      <c r="P713" s="3"/>
      <c r="Q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3:50" x14ac:dyDescent="0.2">
      <c r="C714" s="18">
        <f t="shared" si="11"/>
        <v>710</v>
      </c>
      <c r="D714" t="e">
        <f t="array" aca="1" ref="D714" ca="1">smrLinInterp(C714,TimeX,RainX)</f>
        <v>#NAME?</v>
      </c>
      <c r="I714" s="6">
        <v>710</v>
      </c>
      <c r="J714" s="10">
        <v>1.7958000000000001</v>
      </c>
      <c r="K714" s="10">
        <v>2.7652167839285515</v>
      </c>
      <c r="L714" s="10">
        <v>3.988</v>
      </c>
      <c r="M714" s="10">
        <v>5.8460000000000001</v>
      </c>
      <c r="O714" s="3"/>
      <c r="P714" s="3"/>
      <c r="Q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3:50" x14ac:dyDescent="0.2">
      <c r="C715" s="18">
        <f t="shared" si="11"/>
        <v>711</v>
      </c>
      <c r="D715" t="e">
        <f t="array" aca="1" ref="D715" ca="1">smrLinInterp(C715,TimeX,RainX)</f>
        <v>#NAME?</v>
      </c>
      <c r="I715" s="6">
        <v>711</v>
      </c>
      <c r="J715" s="10">
        <v>1.8001799999999999</v>
      </c>
      <c r="K715" s="10">
        <v>2.7699074255435958</v>
      </c>
      <c r="L715" s="10">
        <v>3.9947999999999997</v>
      </c>
      <c r="M715" s="10">
        <v>5.8555999999999999</v>
      </c>
      <c r="O715" s="3"/>
      <c r="P715" s="3"/>
      <c r="Q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3:50" x14ac:dyDescent="0.2">
      <c r="C716" s="18">
        <f t="shared" si="11"/>
        <v>712</v>
      </c>
      <c r="D716" t="e">
        <f t="array" aca="1" ref="D716" ca="1">smrLinInterp(C716,TimeX,RainX)</f>
        <v>#NAME?</v>
      </c>
      <c r="I716" s="6">
        <v>712</v>
      </c>
      <c r="J716" s="10">
        <v>1.8045599999999999</v>
      </c>
      <c r="K716" s="10">
        <v>2.7745980671586401</v>
      </c>
      <c r="L716" s="10">
        <v>4.0015999999999998</v>
      </c>
      <c r="M716" s="10">
        <v>5.8651999999999997</v>
      </c>
      <c r="O716" s="3"/>
      <c r="P716" s="3"/>
      <c r="Q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3:50" x14ac:dyDescent="0.2">
      <c r="C717" s="18">
        <f t="shared" si="11"/>
        <v>713</v>
      </c>
      <c r="D717" t="e">
        <f t="array" aca="1" ref="D717" ca="1">smrLinInterp(C717,TimeX,RainX)</f>
        <v>#NAME?</v>
      </c>
      <c r="I717" s="6">
        <v>713</v>
      </c>
      <c r="J717" s="10">
        <v>1.80894</v>
      </c>
      <c r="K717" s="10">
        <v>2.7792887087736844</v>
      </c>
      <c r="L717" s="10">
        <v>4.0084</v>
      </c>
      <c r="M717" s="10">
        <v>5.8747999999999996</v>
      </c>
      <c r="O717" s="3"/>
      <c r="P717" s="3"/>
      <c r="Q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3:50" x14ac:dyDescent="0.2">
      <c r="C718" s="18">
        <f t="shared" si="11"/>
        <v>714</v>
      </c>
      <c r="D718" t="e">
        <f t="array" aca="1" ref="D718" ca="1">smrLinInterp(C718,TimeX,RainX)</f>
        <v>#NAME?</v>
      </c>
      <c r="I718" s="6">
        <v>714</v>
      </c>
      <c r="J718" s="10">
        <v>1.81332</v>
      </c>
      <c r="K718" s="10">
        <v>2.7839793503887287</v>
      </c>
      <c r="L718" s="10">
        <v>4.0152000000000001</v>
      </c>
      <c r="M718" s="10">
        <v>5.8844000000000003</v>
      </c>
      <c r="O718" s="3"/>
      <c r="P718" s="3"/>
      <c r="Q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3:50" x14ac:dyDescent="0.2">
      <c r="C719" s="18">
        <f t="shared" si="11"/>
        <v>715</v>
      </c>
      <c r="D719" t="e">
        <f t="array" aca="1" ref="D719" ca="1">smrLinInterp(C719,TimeX,RainX)</f>
        <v>#NAME?</v>
      </c>
      <c r="I719" s="6">
        <v>715</v>
      </c>
      <c r="J719" s="10">
        <v>1.8177000000000001</v>
      </c>
      <c r="K719" s="10">
        <v>2.788669992003773</v>
      </c>
      <c r="L719" s="10">
        <v>4.0220000000000002</v>
      </c>
      <c r="M719" s="10">
        <v>5.8940000000000001</v>
      </c>
      <c r="O719" s="3"/>
      <c r="P719" s="3"/>
      <c r="Q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3:50" x14ac:dyDescent="0.2">
      <c r="C720" s="18">
        <f t="shared" si="11"/>
        <v>716</v>
      </c>
      <c r="D720" t="e">
        <f t="array" aca="1" ref="D720" ca="1">smrLinInterp(C720,TimeX,RainX)</f>
        <v>#NAME?</v>
      </c>
      <c r="I720" s="6">
        <v>716</v>
      </c>
      <c r="J720" s="10">
        <v>1.8220799999999999</v>
      </c>
      <c r="K720" s="10">
        <v>2.7933606336188173</v>
      </c>
      <c r="L720" s="10">
        <v>4.0287999999999995</v>
      </c>
      <c r="M720" s="10">
        <v>5.9036</v>
      </c>
      <c r="O720" s="3"/>
      <c r="P720" s="3"/>
      <c r="Q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3:50" x14ac:dyDescent="0.2">
      <c r="C721" s="18">
        <f t="shared" si="11"/>
        <v>717</v>
      </c>
      <c r="D721" t="e">
        <f t="array" aca="1" ref="D721" ca="1">smrLinInterp(C721,TimeX,RainX)</f>
        <v>#NAME?</v>
      </c>
      <c r="I721" s="6">
        <v>717</v>
      </c>
      <c r="J721" s="10">
        <v>1.82646</v>
      </c>
      <c r="K721" s="10">
        <v>2.7980512752338615</v>
      </c>
      <c r="L721" s="10">
        <v>4.0355999999999996</v>
      </c>
      <c r="M721" s="10">
        <v>5.9131999999999998</v>
      </c>
      <c r="O721" s="3"/>
      <c r="P721" s="3"/>
      <c r="Q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3:50" x14ac:dyDescent="0.2">
      <c r="C722" s="18">
        <f t="shared" si="11"/>
        <v>718</v>
      </c>
      <c r="D722" t="e">
        <f t="array" aca="1" ref="D722" ca="1">smrLinInterp(C722,TimeX,RainX)</f>
        <v>#NAME?</v>
      </c>
      <c r="I722" s="6">
        <v>718</v>
      </c>
      <c r="J722" s="10">
        <v>1.83084</v>
      </c>
      <c r="K722" s="10">
        <v>2.8027419168489058</v>
      </c>
      <c r="L722" s="10">
        <v>4.0423999999999998</v>
      </c>
      <c r="M722" s="10">
        <v>5.9227999999999996</v>
      </c>
      <c r="O722" s="3"/>
      <c r="P722" s="3"/>
      <c r="Q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3:50" x14ac:dyDescent="0.2">
      <c r="C723" s="18">
        <f t="shared" si="11"/>
        <v>719</v>
      </c>
      <c r="D723" t="e">
        <f t="array" aca="1" ref="D723" ca="1">smrLinInterp(C723,TimeX,RainX)</f>
        <v>#NAME?</v>
      </c>
      <c r="I723" s="6">
        <v>719</v>
      </c>
      <c r="J723" s="10">
        <v>1.8352200000000001</v>
      </c>
      <c r="K723" s="10">
        <v>2.8074325584639501</v>
      </c>
      <c r="L723" s="10">
        <v>4.0491999999999999</v>
      </c>
      <c r="M723" s="10">
        <v>5.9324000000000003</v>
      </c>
      <c r="O723" s="3"/>
      <c r="P723" s="3"/>
      <c r="Q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3:50" x14ac:dyDescent="0.2">
      <c r="C724" s="18">
        <f t="shared" si="11"/>
        <v>720</v>
      </c>
      <c r="D724" t="e">
        <f t="array" aca="1" ref="D724" ca="1">smrLinInterp(C724,TimeX,RainX)</f>
        <v>#NAME?</v>
      </c>
      <c r="I724" s="6">
        <v>720</v>
      </c>
      <c r="J724" s="10">
        <v>1.8395999999999999</v>
      </c>
      <c r="K724" s="10">
        <v>2.8121232000789944</v>
      </c>
      <c r="L724" s="10">
        <v>4.056</v>
      </c>
      <c r="M724" s="10">
        <v>5.9420000000000002</v>
      </c>
      <c r="O724" s="3"/>
      <c r="P724" s="3"/>
      <c r="Q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3:50" x14ac:dyDescent="0.2">
      <c r="C725" s="18">
        <f t="shared" si="11"/>
        <v>721</v>
      </c>
      <c r="D725" t="e">
        <f t="array" aca="1" ref="D725" ca="1">smrLinInterp(C725,TimeX,RainX)</f>
        <v>#NAME?</v>
      </c>
      <c r="I725" s="6">
        <v>721</v>
      </c>
      <c r="J725" s="10">
        <v>1.84398</v>
      </c>
      <c r="K725" s="10">
        <v>2.8168138416940387</v>
      </c>
      <c r="L725" s="10">
        <v>4.0628000000000002</v>
      </c>
      <c r="M725" s="10">
        <v>5.9516</v>
      </c>
      <c r="O725" s="3"/>
      <c r="P725" s="3"/>
      <c r="Q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3:50" x14ac:dyDescent="0.2">
      <c r="C726" s="18">
        <f t="shared" si="11"/>
        <v>722</v>
      </c>
      <c r="D726" t="e">
        <f t="array" aca="1" ref="D726" ca="1">smrLinInterp(C726,TimeX,RainX)</f>
        <v>#NAME?</v>
      </c>
      <c r="I726" s="6">
        <v>722</v>
      </c>
      <c r="J726" s="10">
        <v>1.84836</v>
      </c>
      <c r="K726" s="10">
        <v>2.821504483309083</v>
      </c>
      <c r="L726" s="10">
        <v>4.0695999999999994</v>
      </c>
      <c r="M726" s="10">
        <v>5.9611999999999998</v>
      </c>
      <c r="O726" s="3"/>
      <c r="P726" s="3"/>
      <c r="Q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3:50" x14ac:dyDescent="0.2">
      <c r="C727" s="18">
        <f t="shared" si="11"/>
        <v>723</v>
      </c>
      <c r="D727" t="e">
        <f t="array" aca="1" ref="D727" ca="1">smrLinInterp(C727,TimeX,RainX)</f>
        <v>#NAME?</v>
      </c>
      <c r="I727" s="6">
        <v>723</v>
      </c>
      <c r="J727" s="10">
        <v>1.8527400000000001</v>
      </c>
      <c r="K727" s="10">
        <v>2.8261951249241273</v>
      </c>
      <c r="L727" s="10">
        <v>4.0763999999999996</v>
      </c>
      <c r="M727" s="10">
        <v>5.9707999999999997</v>
      </c>
      <c r="O727" s="3"/>
      <c r="P727" s="3"/>
      <c r="Q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3:50" x14ac:dyDescent="0.2">
      <c r="C728" s="18">
        <f t="shared" si="11"/>
        <v>724</v>
      </c>
      <c r="D728" t="e">
        <f t="array" aca="1" ref="D728" ca="1">smrLinInterp(C728,TimeX,RainX)</f>
        <v>#NAME?</v>
      </c>
      <c r="I728" s="6">
        <v>724</v>
      </c>
      <c r="J728" s="10">
        <v>1.8571199999999999</v>
      </c>
      <c r="K728" s="10">
        <v>2.8308857665391716</v>
      </c>
      <c r="L728" s="10">
        <v>4.0831999999999997</v>
      </c>
      <c r="M728" s="10">
        <v>5.9804000000000004</v>
      </c>
      <c r="O728" s="3"/>
      <c r="P728" s="3"/>
      <c r="Q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3:50" x14ac:dyDescent="0.2">
      <c r="C729" s="18">
        <f t="shared" si="11"/>
        <v>725</v>
      </c>
      <c r="D729" t="e">
        <f t="array" aca="1" ref="D729" ca="1">smrLinInterp(C729,TimeX,RainX)</f>
        <v>#NAME?</v>
      </c>
      <c r="I729" s="6">
        <v>725</v>
      </c>
      <c r="J729" s="10">
        <v>1.8614999999999999</v>
      </c>
      <c r="K729" s="10">
        <v>2.8355764081542159</v>
      </c>
      <c r="L729" s="10">
        <v>4.09</v>
      </c>
      <c r="M729" s="10">
        <v>5.99</v>
      </c>
      <c r="O729" s="3"/>
      <c r="P729" s="3"/>
      <c r="Q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3:50" x14ac:dyDescent="0.2">
      <c r="C730" s="18">
        <f t="shared" si="11"/>
        <v>726</v>
      </c>
      <c r="D730" t="e">
        <f t="array" aca="1" ref="D730" ca="1">smrLinInterp(C730,TimeX,RainX)</f>
        <v>#NAME?</v>
      </c>
      <c r="I730" s="6">
        <v>726</v>
      </c>
      <c r="J730" s="10">
        <v>1.86588</v>
      </c>
      <c r="K730" s="10">
        <v>2.8402670497692601</v>
      </c>
      <c r="L730" s="10">
        <v>4.0968</v>
      </c>
      <c r="M730" s="10">
        <v>5.9996</v>
      </c>
      <c r="O730" s="3"/>
      <c r="P730" s="3"/>
      <c r="Q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3:50" x14ac:dyDescent="0.2">
      <c r="C731" s="18">
        <f t="shared" si="11"/>
        <v>727</v>
      </c>
      <c r="D731" t="e">
        <f t="array" aca="1" ref="D731" ca="1">smrLinInterp(C731,TimeX,RainX)</f>
        <v>#NAME?</v>
      </c>
      <c r="I731" s="6">
        <v>727</v>
      </c>
      <c r="J731" s="10">
        <v>1.87026</v>
      </c>
      <c r="K731" s="10">
        <v>2.8449576913843044</v>
      </c>
      <c r="L731" s="10">
        <v>4.1036000000000001</v>
      </c>
      <c r="M731" s="10">
        <v>6.0091999999999999</v>
      </c>
      <c r="O731" s="3"/>
      <c r="P731" s="3"/>
      <c r="Q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3:50" x14ac:dyDescent="0.2">
      <c r="C732" s="18">
        <f t="shared" si="11"/>
        <v>728</v>
      </c>
      <c r="D732" t="e">
        <f t="array" aca="1" ref="D732" ca="1">smrLinInterp(C732,TimeX,RainX)</f>
        <v>#NAME?</v>
      </c>
      <c r="I732" s="6">
        <v>728</v>
      </c>
      <c r="J732" s="10">
        <v>1.8746400000000001</v>
      </c>
      <c r="K732" s="10">
        <v>2.8496483329993487</v>
      </c>
      <c r="L732" s="10">
        <v>4.1104000000000003</v>
      </c>
      <c r="M732" s="10">
        <v>6.0187999999999997</v>
      </c>
      <c r="O732" s="3"/>
      <c r="P732" s="3"/>
      <c r="Q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3:50" x14ac:dyDescent="0.2">
      <c r="C733" s="18">
        <f t="shared" si="11"/>
        <v>729</v>
      </c>
      <c r="D733" t="e">
        <f t="array" aca="1" ref="D733" ca="1">smrLinInterp(C733,TimeX,RainX)</f>
        <v>#NAME?</v>
      </c>
      <c r="I733" s="6">
        <v>729</v>
      </c>
      <c r="J733" s="10">
        <v>1.8790199999999999</v>
      </c>
      <c r="K733" s="10">
        <v>2.854338974614393</v>
      </c>
      <c r="L733" s="10">
        <v>4.1171999999999995</v>
      </c>
      <c r="M733" s="10">
        <v>6.0284000000000004</v>
      </c>
      <c r="O733" s="3"/>
      <c r="P733" s="3"/>
      <c r="Q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3:50" x14ac:dyDescent="0.2">
      <c r="C734" s="18">
        <f t="shared" si="11"/>
        <v>730</v>
      </c>
      <c r="D734" t="e">
        <f t="array" aca="1" ref="D734" ca="1">smrLinInterp(C734,TimeX,RainX)</f>
        <v>#NAME?</v>
      </c>
      <c r="I734" s="6">
        <v>730</v>
      </c>
      <c r="J734" s="10">
        <v>1.8834</v>
      </c>
      <c r="K734" s="10">
        <v>2.8590296162294373</v>
      </c>
      <c r="L734" s="10">
        <v>4.1239999999999997</v>
      </c>
      <c r="M734" s="10">
        <v>6.0380000000000003</v>
      </c>
      <c r="O734" s="3"/>
      <c r="P734" s="3"/>
      <c r="Q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3:50" x14ac:dyDescent="0.2">
      <c r="C735" s="18">
        <f t="shared" si="11"/>
        <v>731</v>
      </c>
      <c r="D735" t="e">
        <f t="array" aca="1" ref="D735" ca="1">smrLinInterp(C735,TimeX,RainX)</f>
        <v>#NAME?</v>
      </c>
      <c r="I735" s="6">
        <v>731</v>
      </c>
      <c r="J735" s="10">
        <v>1.88778</v>
      </c>
      <c r="K735" s="10">
        <v>2.8637202578444816</v>
      </c>
      <c r="L735" s="10">
        <v>4.1307999999999998</v>
      </c>
      <c r="M735" s="10">
        <v>6.0476000000000001</v>
      </c>
      <c r="O735" s="3"/>
      <c r="P735" s="3"/>
      <c r="Q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3:50" x14ac:dyDescent="0.2">
      <c r="C736" s="18">
        <f t="shared" si="11"/>
        <v>732</v>
      </c>
      <c r="D736" t="e">
        <f t="array" aca="1" ref="D736" ca="1">smrLinInterp(C736,TimeX,RainX)</f>
        <v>#NAME?</v>
      </c>
      <c r="I736" s="6">
        <v>732</v>
      </c>
      <c r="J736" s="10">
        <v>1.8921600000000001</v>
      </c>
      <c r="K736" s="10">
        <v>2.8684108994595259</v>
      </c>
      <c r="L736" s="10">
        <v>4.1375999999999999</v>
      </c>
      <c r="M736" s="10">
        <v>6.0571999999999999</v>
      </c>
      <c r="O736" s="3"/>
      <c r="P736" s="3"/>
      <c r="Q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3:50" x14ac:dyDescent="0.2">
      <c r="C737" s="18">
        <f t="shared" si="11"/>
        <v>733</v>
      </c>
      <c r="D737" t="e">
        <f t="array" aca="1" ref="D737" ca="1">smrLinInterp(C737,TimeX,RainX)</f>
        <v>#NAME?</v>
      </c>
      <c r="I737" s="6">
        <v>733</v>
      </c>
      <c r="J737" s="10">
        <v>1.8965399999999999</v>
      </c>
      <c r="K737" s="10">
        <v>2.8731015410745702</v>
      </c>
      <c r="L737" s="10">
        <v>4.1444000000000001</v>
      </c>
      <c r="M737" s="10">
        <v>6.0667999999999997</v>
      </c>
      <c r="O737" s="3"/>
      <c r="P737" s="3"/>
      <c r="Q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3:50" x14ac:dyDescent="0.2">
      <c r="C738" s="18">
        <f t="shared" si="11"/>
        <v>734</v>
      </c>
      <c r="D738" t="e">
        <f t="array" aca="1" ref="D738" ca="1">smrLinInterp(C738,TimeX,RainX)</f>
        <v>#NAME?</v>
      </c>
      <c r="I738" s="6">
        <v>734</v>
      </c>
      <c r="J738" s="10">
        <v>1.9009199999999999</v>
      </c>
      <c r="K738" s="10">
        <v>2.8777921826896145</v>
      </c>
      <c r="L738" s="10">
        <v>4.1512000000000002</v>
      </c>
      <c r="M738" s="10">
        <v>6.0763999999999996</v>
      </c>
      <c r="O738" s="3"/>
      <c r="P738" s="3"/>
      <c r="Q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3:50" x14ac:dyDescent="0.2">
      <c r="C739" s="18">
        <f t="shared" si="11"/>
        <v>735</v>
      </c>
      <c r="D739" t="e">
        <f t="array" aca="1" ref="D739" ca="1">smrLinInterp(C739,TimeX,RainX)</f>
        <v>#NAME?</v>
      </c>
      <c r="I739" s="6">
        <v>735</v>
      </c>
      <c r="J739" s="10">
        <v>1.9053</v>
      </c>
      <c r="K739" s="10">
        <v>2.8824828243046587</v>
      </c>
      <c r="L739" s="10">
        <v>4.1579999999999995</v>
      </c>
      <c r="M739" s="10">
        <v>6.0860000000000003</v>
      </c>
      <c r="O739" s="3"/>
      <c r="P739" s="3"/>
      <c r="Q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3:50" x14ac:dyDescent="0.2">
      <c r="C740" s="18">
        <f t="shared" si="11"/>
        <v>736</v>
      </c>
      <c r="D740" t="e">
        <f t="array" aca="1" ref="D740" ca="1">smrLinInterp(C740,TimeX,RainX)</f>
        <v>#NAME?</v>
      </c>
      <c r="I740" s="6">
        <v>736</v>
      </c>
      <c r="J740" s="10">
        <v>1.90968</v>
      </c>
      <c r="K740" s="10">
        <v>2.887173465919703</v>
      </c>
      <c r="L740" s="10">
        <v>4.1647999999999996</v>
      </c>
      <c r="M740" s="10">
        <v>6.0956000000000001</v>
      </c>
      <c r="O740" s="3"/>
      <c r="P740" s="3"/>
      <c r="Q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3:50" x14ac:dyDescent="0.2">
      <c r="C741" s="18">
        <f t="shared" si="11"/>
        <v>737</v>
      </c>
      <c r="D741" t="e">
        <f t="array" aca="1" ref="D741" ca="1">smrLinInterp(C741,TimeX,RainX)</f>
        <v>#NAME?</v>
      </c>
      <c r="I741" s="6">
        <v>737</v>
      </c>
      <c r="J741" s="10">
        <v>1.9140599999999999</v>
      </c>
      <c r="K741" s="10">
        <v>2.8918641075347473</v>
      </c>
      <c r="L741" s="10">
        <v>4.1715999999999998</v>
      </c>
      <c r="M741" s="10">
        <v>6.1052</v>
      </c>
      <c r="O741" s="3"/>
      <c r="P741" s="3"/>
      <c r="Q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3:50" x14ac:dyDescent="0.2">
      <c r="C742" s="18">
        <f t="shared" si="11"/>
        <v>738</v>
      </c>
      <c r="D742" t="e">
        <f t="array" aca="1" ref="D742" ca="1">smrLinInterp(C742,TimeX,RainX)</f>
        <v>#NAME?</v>
      </c>
      <c r="I742" s="6">
        <v>738</v>
      </c>
      <c r="J742" s="10">
        <v>1.9184399999999999</v>
      </c>
      <c r="K742" s="10">
        <v>2.8965547491497916</v>
      </c>
      <c r="L742" s="10">
        <v>4.1783999999999999</v>
      </c>
      <c r="M742" s="10">
        <v>6.1147999999999998</v>
      </c>
      <c r="O742" s="3"/>
      <c r="P742" s="3"/>
      <c r="Q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3:50" x14ac:dyDescent="0.2">
      <c r="C743" s="18">
        <f t="shared" si="11"/>
        <v>739</v>
      </c>
      <c r="D743" t="e">
        <f t="array" aca="1" ref="D743" ca="1">smrLinInterp(C743,TimeX,RainX)</f>
        <v>#NAME?</v>
      </c>
      <c r="I743" s="6">
        <v>739</v>
      </c>
      <c r="J743" s="10">
        <v>1.92282</v>
      </c>
      <c r="K743" s="10">
        <v>2.9012453907648359</v>
      </c>
      <c r="L743" s="10">
        <v>4.1852</v>
      </c>
      <c r="M743" s="10">
        <v>6.1243999999999996</v>
      </c>
      <c r="O743" s="3"/>
      <c r="P743" s="3"/>
      <c r="Q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3:50" x14ac:dyDescent="0.2">
      <c r="C744" s="18">
        <f t="shared" si="11"/>
        <v>740</v>
      </c>
      <c r="D744" t="e">
        <f t="array" aca="1" ref="D744" ca="1">smrLinInterp(C744,TimeX,RainX)</f>
        <v>#NAME?</v>
      </c>
      <c r="I744" s="6">
        <v>740</v>
      </c>
      <c r="J744" s="10">
        <v>1.9272</v>
      </c>
      <c r="K744" s="10">
        <v>2.9059360323798802</v>
      </c>
      <c r="L744" s="10">
        <v>4.1920000000000002</v>
      </c>
      <c r="M744" s="10">
        <v>6.1340000000000003</v>
      </c>
      <c r="O744" s="3"/>
      <c r="P744" s="3"/>
      <c r="Q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3:50" x14ac:dyDescent="0.2">
      <c r="C745" s="18">
        <f t="shared" si="11"/>
        <v>741</v>
      </c>
      <c r="D745" t="e">
        <f t="array" aca="1" ref="D745" ca="1">smrLinInterp(C745,TimeX,RainX)</f>
        <v>#NAME?</v>
      </c>
      <c r="I745" s="6">
        <v>741</v>
      </c>
      <c r="J745" s="10">
        <v>1.9315800000000001</v>
      </c>
      <c r="K745" s="10">
        <v>2.9106266739949245</v>
      </c>
      <c r="L745" s="10">
        <v>4.1987999999999994</v>
      </c>
      <c r="M745" s="10">
        <v>6.1436000000000002</v>
      </c>
      <c r="O745" s="3"/>
      <c r="P745" s="3"/>
      <c r="Q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3:50" x14ac:dyDescent="0.2">
      <c r="C746" s="18">
        <f t="shared" si="11"/>
        <v>742</v>
      </c>
      <c r="D746" t="e">
        <f t="array" aca="1" ref="D746" ca="1">smrLinInterp(C746,TimeX,RainX)</f>
        <v>#NAME?</v>
      </c>
      <c r="I746" s="6">
        <v>742</v>
      </c>
      <c r="J746" s="10">
        <v>1.9359599999999999</v>
      </c>
      <c r="K746" s="10">
        <v>2.9153173156099688</v>
      </c>
      <c r="L746" s="10">
        <v>4.2055999999999996</v>
      </c>
      <c r="M746" s="10">
        <v>6.1532</v>
      </c>
      <c r="O746" s="3"/>
      <c r="P746" s="3"/>
      <c r="Q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3:50" x14ac:dyDescent="0.2">
      <c r="C747" s="18">
        <f t="shared" si="11"/>
        <v>743</v>
      </c>
      <c r="D747" t="e">
        <f t="array" aca="1" ref="D747" ca="1">smrLinInterp(C747,TimeX,RainX)</f>
        <v>#NAME?</v>
      </c>
      <c r="I747" s="6">
        <v>743</v>
      </c>
      <c r="J747" s="10">
        <v>1.94034</v>
      </c>
      <c r="K747" s="10">
        <v>2.9200079572250131</v>
      </c>
      <c r="L747" s="10">
        <v>4.2123999999999997</v>
      </c>
      <c r="M747" s="10">
        <v>6.1627999999999998</v>
      </c>
      <c r="O747" s="3"/>
      <c r="P747" s="3"/>
      <c r="Q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3:50" x14ac:dyDescent="0.2">
      <c r="C748" s="18">
        <f t="shared" si="11"/>
        <v>744</v>
      </c>
      <c r="D748" t="e">
        <f t="array" aca="1" ref="D748" ca="1">smrLinInterp(C748,TimeX,RainX)</f>
        <v>#NAME?</v>
      </c>
      <c r="I748" s="6">
        <v>744</v>
      </c>
      <c r="J748" s="10">
        <v>1.94472</v>
      </c>
      <c r="K748" s="10">
        <v>2.9246985988400573</v>
      </c>
      <c r="L748" s="10">
        <v>4.2191999999999998</v>
      </c>
      <c r="M748" s="10">
        <v>6.1723999999999997</v>
      </c>
      <c r="O748" s="3"/>
      <c r="P748" s="3"/>
      <c r="Q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3:50" x14ac:dyDescent="0.2">
      <c r="C749" s="18">
        <f t="shared" si="11"/>
        <v>745</v>
      </c>
      <c r="D749" t="e">
        <f t="array" aca="1" ref="D749" ca="1">smrLinInterp(C749,TimeX,RainX)</f>
        <v>#NAME?</v>
      </c>
      <c r="I749" s="6">
        <v>745</v>
      </c>
      <c r="J749" s="10">
        <v>1.9491000000000001</v>
      </c>
      <c r="K749" s="10">
        <v>2.9293892404551016</v>
      </c>
      <c r="L749" s="10">
        <v>4.226</v>
      </c>
      <c r="M749" s="10">
        <v>6.1820000000000004</v>
      </c>
      <c r="O749" s="3"/>
      <c r="P749" s="3"/>
      <c r="Q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3:50" x14ac:dyDescent="0.2">
      <c r="C750" s="18">
        <f t="shared" si="11"/>
        <v>746</v>
      </c>
      <c r="D750" t="e">
        <f t="array" aca="1" ref="D750" ca="1">smrLinInterp(C750,TimeX,RainX)</f>
        <v>#NAME?</v>
      </c>
      <c r="I750" s="6">
        <v>746</v>
      </c>
      <c r="J750" s="10">
        <v>1.9534799999999999</v>
      </c>
      <c r="K750" s="10">
        <v>2.9340798820701459</v>
      </c>
      <c r="L750" s="10">
        <v>4.2328000000000001</v>
      </c>
      <c r="M750" s="10">
        <v>6.1916000000000002</v>
      </c>
      <c r="O750" s="3"/>
      <c r="P750" s="3"/>
      <c r="Q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3:50" x14ac:dyDescent="0.2">
      <c r="C751" s="18">
        <f t="shared" si="11"/>
        <v>747</v>
      </c>
      <c r="D751" t="e">
        <f t="array" aca="1" ref="D751" ca="1">smrLinInterp(C751,TimeX,RainX)</f>
        <v>#NAME?</v>
      </c>
      <c r="I751" s="6">
        <v>747</v>
      </c>
      <c r="J751" s="10">
        <v>1.9578599999999999</v>
      </c>
      <c r="K751" s="10">
        <v>2.9387705236851902</v>
      </c>
      <c r="L751" s="10">
        <v>4.2395999999999994</v>
      </c>
      <c r="M751" s="10">
        <v>6.2012</v>
      </c>
      <c r="O751" s="3"/>
      <c r="P751" s="3"/>
      <c r="Q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3:50" x14ac:dyDescent="0.2">
      <c r="C752" s="18">
        <f t="shared" si="11"/>
        <v>748</v>
      </c>
      <c r="D752" t="e">
        <f t="array" aca="1" ref="D752" ca="1">smrLinInterp(C752,TimeX,RainX)</f>
        <v>#NAME?</v>
      </c>
      <c r="I752" s="6">
        <v>748</v>
      </c>
      <c r="J752" s="10">
        <v>1.96224</v>
      </c>
      <c r="K752" s="10">
        <v>2.9434611653002345</v>
      </c>
      <c r="L752" s="10">
        <v>4.2463999999999995</v>
      </c>
      <c r="M752" s="10">
        <v>6.2107999999999999</v>
      </c>
      <c r="O752" s="3"/>
      <c r="P752" s="3"/>
      <c r="Q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3:50" x14ac:dyDescent="0.2">
      <c r="C753" s="18">
        <f t="shared" si="11"/>
        <v>749</v>
      </c>
      <c r="D753" t="e">
        <f t="array" aca="1" ref="D753" ca="1">smrLinInterp(C753,TimeX,RainX)</f>
        <v>#NAME?</v>
      </c>
      <c r="I753" s="6">
        <v>749</v>
      </c>
      <c r="J753" s="10">
        <v>1.96662</v>
      </c>
      <c r="K753" s="10">
        <v>2.9481518069152788</v>
      </c>
      <c r="L753" s="10">
        <v>4.2531999999999996</v>
      </c>
      <c r="M753" s="10">
        <v>6.2203999999999997</v>
      </c>
      <c r="O753" s="3"/>
      <c r="P753" s="3"/>
      <c r="Q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3:50" x14ac:dyDescent="0.2">
      <c r="C754" s="18">
        <f t="shared" si="11"/>
        <v>750</v>
      </c>
      <c r="D754" t="e">
        <f t="array" aca="1" ref="D754" ca="1">smrLinInterp(C754,TimeX,RainX)</f>
        <v>#NAME?</v>
      </c>
      <c r="I754" s="6">
        <v>750</v>
      </c>
      <c r="J754" s="10">
        <v>1.9710000000000001</v>
      </c>
      <c r="K754" s="10">
        <v>2.9528424485303235</v>
      </c>
      <c r="L754" s="10">
        <v>4.26</v>
      </c>
      <c r="M754" s="10">
        <v>6.23</v>
      </c>
      <c r="O754" s="3"/>
      <c r="P754" s="3"/>
      <c r="Q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3:50" x14ac:dyDescent="0.2">
      <c r="C755" s="18">
        <f t="shared" si="11"/>
        <v>751</v>
      </c>
      <c r="D755" t="e">
        <f t="array" aca="1" ref="D755" ca="1">smrLinInterp(C755,TimeX,RainX)</f>
        <v>#NAME?</v>
      </c>
      <c r="I755" s="6">
        <v>751</v>
      </c>
      <c r="J755" s="10">
        <v>1.9753799999999999</v>
      </c>
      <c r="K755" s="10">
        <v>2.9575330901453678</v>
      </c>
      <c r="L755" s="10">
        <v>4.2667999999999999</v>
      </c>
      <c r="M755" s="10">
        <v>6.2396000000000003</v>
      </c>
      <c r="O755" s="3"/>
      <c r="P755" s="3"/>
      <c r="Q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3:50" x14ac:dyDescent="0.2">
      <c r="C756" s="18">
        <f t="shared" si="11"/>
        <v>752</v>
      </c>
      <c r="D756" t="e">
        <f t="array" aca="1" ref="D756" ca="1">smrLinInterp(C756,TimeX,RainX)</f>
        <v>#NAME?</v>
      </c>
      <c r="I756" s="6">
        <v>752</v>
      </c>
      <c r="J756" s="10">
        <v>1.97976</v>
      </c>
      <c r="K756" s="10">
        <v>2.9622237317604121</v>
      </c>
      <c r="L756" s="10">
        <v>4.2736000000000001</v>
      </c>
      <c r="M756" s="10">
        <v>6.2492000000000001</v>
      </c>
      <c r="O756" s="3"/>
      <c r="P756" s="3"/>
      <c r="Q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3:50" x14ac:dyDescent="0.2">
      <c r="C757" s="18">
        <f t="shared" si="11"/>
        <v>753</v>
      </c>
      <c r="D757" t="e">
        <f t="array" aca="1" ref="D757" ca="1">smrLinInterp(C757,TimeX,RainX)</f>
        <v>#NAME?</v>
      </c>
      <c r="I757" s="6">
        <v>753</v>
      </c>
      <c r="J757" s="10">
        <v>1.98414</v>
      </c>
      <c r="K757" s="10">
        <v>2.9669143733754564</v>
      </c>
      <c r="L757" s="10">
        <v>4.2804000000000002</v>
      </c>
      <c r="M757" s="10">
        <v>6.2587999999999999</v>
      </c>
      <c r="O757" s="3"/>
      <c r="P757" s="3"/>
      <c r="Q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3:50" x14ac:dyDescent="0.2">
      <c r="C758" s="18">
        <f t="shared" si="11"/>
        <v>754</v>
      </c>
      <c r="D758" t="e">
        <f t="array" aca="1" ref="D758" ca="1">smrLinInterp(C758,TimeX,RainX)</f>
        <v>#NAME?</v>
      </c>
      <c r="I758" s="6">
        <v>754</v>
      </c>
      <c r="J758" s="10">
        <v>1.9885200000000001</v>
      </c>
      <c r="K758" s="10">
        <v>2.9716050149905007</v>
      </c>
      <c r="L758" s="10">
        <v>4.2871999999999995</v>
      </c>
      <c r="M758" s="10">
        <v>6.2683999999999997</v>
      </c>
      <c r="O758" s="3"/>
      <c r="P758" s="3"/>
      <c r="Q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3:50" x14ac:dyDescent="0.2">
      <c r="C759" s="18">
        <f t="shared" si="11"/>
        <v>755</v>
      </c>
      <c r="D759" t="e">
        <f t="array" aca="1" ref="D759" ca="1">smrLinInterp(C759,TimeX,RainX)</f>
        <v>#NAME?</v>
      </c>
      <c r="I759" s="6">
        <v>755</v>
      </c>
      <c r="J759" s="10">
        <v>1.9928999999999999</v>
      </c>
      <c r="K759" s="10">
        <v>2.976295656605545</v>
      </c>
      <c r="L759" s="10">
        <v>4.2939999999999996</v>
      </c>
      <c r="M759" s="10">
        <v>6.2779999999999996</v>
      </c>
      <c r="O759" s="3"/>
      <c r="P759" s="3"/>
      <c r="Q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3:50" x14ac:dyDescent="0.2">
      <c r="C760" s="18">
        <f t="shared" si="11"/>
        <v>756</v>
      </c>
      <c r="D760" t="e">
        <f t="array" aca="1" ref="D760" ca="1">smrLinInterp(C760,TimeX,RainX)</f>
        <v>#NAME?</v>
      </c>
      <c r="I760" s="6">
        <v>756</v>
      </c>
      <c r="J760" s="10">
        <v>1.9972799999999999</v>
      </c>
      <c r="K760" s="10">
        <v>2.9809862982205892</v>
      </c>
      <c r="L760" s="10">
        <v>4.3007999999999997</v>
      </c>
      <c r="M760" s="10">
        <v>6.2876000000000003</v>
      </c>
      <c r="O760" s="3"/>
      <c r="P760" s="3"/>
      <c r="Q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3:50" x14ac:dyDescent="0.2">
      <c r="C761" s="18">
        <f t="shared" si="11"/>
        <v>757</v>
      </c>
      <c r="D761" t="e">
        <f t="array" aca="1" ref="D761" ca="1">smrLinInterp(C761,TimeX,RainX)</f>
        <v>#NAME?</v>
      </c>
      <c r="I761" s="6">
        <v>757</v>
      </c>
      <c r="J761" s="10">
        <v>2.0016599999999998</v>
      </c>
      <c r="K761" s="10">
        <v>2.9856769398356335</v>
      </c>
      <c r="L761" s="10">
        <v>4.3075999999999999</v>
      </c>
      <c r="M761" s="10">
        <v>6.2972000000000001</v>
      </c>
      <c r="O761" s="3"/>
      <c r="P761" s="3"/>
      <c r="Q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3:50" x14ac:dyDescent="0.2">
      <c r="C762" s="18">
        <f t="shared" si="11"/>
        <v>758</v>
      </c>
      <c r="D762" t="e">
        <f t="array" aca="1" ref="D762" ca="1">smrLinInterp(C762,TimeX,RainX)</f>
        <v>#NAME?</v>
      </c>
      <c r="I762" s="6">
        <v>758</v>
      </c>
      <c r="J762" s="10">
        <v>2.00604</v>
      </c>
      <c r="K762" s="10">
        <v>2.9903675814506778</v>
      </c>
      <c r="L762" s="10">
        <v>4.3144</v>
      </c>
      <c r="M762" s="10">
        <v>6.3068</v>
      </c>
      <c r="O762" s="3"/>
      <c r="P762" s="3"/>
      <c r="Q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3:50" x14ac:dyDescent="0.2">
      <c r="C763" s="18">
        <f t="shared" si="11"/>
        <v>759</v>
      </c>
      <c r="D763" t="e">
        <f t="array" aca="1" ref="D763" ca="1">smrLinInterp(C763,TimeX,RainX)</f>
        <v>#NAME?</v>
      </c>
      <c r="I763" s="6">
        <v>759</v>
      </c>
      <c r="J763" s="10">
        <v>2.0104199999999999</v>
      </c>
      <c r="K763" s="10">
        <v>2.9950582230657221</v>
      </c>
      <c r="L763" s="10">
        <v>4.3212000000000002</v>
      </c>
      <c r="M763" s="10">
        <v>6.3163999999999998</v>
      </c>
      <c r="O763" s="3"/>
      <c r="P763" s="3"/>
      <c r="Q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3:50" x14ac:dyDescent="0.2">
      <c r="C764" s="18">
        <f t="shared" si="11"/>
        <v>760</v>
      </c>
      <c r="D764" t="e">
        <f t="array" aca="1" ref="D764" ca="1">smrLinInterp(C764,TimeX,RainX)</f>
        <v>#NAME?</v>
      </c>
      <c r="I764" s="6">
        <v>760</v>
      </c>
      <c r="J764" s="10">
        <v>2.0148000000000001</v>
      </c>
      <c r="K764" s="10">
        <v>2.9997488646807664</v>
      </c>
      <c r="L764" s="10">
        <v>4.3279999999999994</v>
      </c>
      <c r="M764" s="10">
        <v>6.3259999999999996</v>
      </c>
      <c r="O764" s="3"/>
      <c r="P764" s="3"/>
      <c r="Q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3:50" x14ac:dyDescent="0.2">
      <c r="C765" s="18">
        <f t="shared" si="11"/>
        <v>761</v>
      </c>
      <c r="D765" t="e">
        <f t="array" aca="1" ref="D765" ca="1">smrLinInterp(C765,TimeX,RainX)</f>
        <v>#NAME?</v>
      </c>
      <c r="I765" s="6">
        <v>761</v>
      </c>
      <c r="J765" s="10">
        <v>2.01918</v>
      </c>
      <c r="K765" s="10">
        <v>3.0044395062958107</v>
      </c>
      <c r="L765" s="10">
        <v>4.3347999999999995</v>
      </c>
      <c r="M765" s="10">
        <v>6.3356000000000003</v>
      </c>
      <c r="O765" s="3"/>
      <c r="P765" s="3"/>
      <c r="Q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3:50" x14ac:dyDescent="0.2">
      <c r="C766" s="18">
        <f t="shared" si="11"/>
        <v>762</v>
      </c>
      <c r="D766" t="e">
        <f t="array" aca="1" ref="D766" ca="1">smrLinInterp(C766,TimeX,RainX)</f>
        <v>#NAME?</v>
      </c>
      <c r="I766" s="6">
        <v>762</v>
      </c>
      <c r="J766" s="10">
        <v>2.0235599999999998</v>
      </c>
      <c r="K766" s="10">
        <v>3.009130147910855</v>
      </c>
      <c r="L766" s="10">
        <v>4.3415999999999997</v>
      </c>
      <c r="M766" s="10">
        <v>6.3452000000000002</v>
      </c>
      <c r="O766" s="3"/>
      <c r="P766" s="3"/>
      <c r="Q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3:50" x14ac:dyDescent="0.2">
      <c r="C767" s="18">
        <f t="shared" si="11"/>
        <v>763</v>
      </c>
      <c r="D767" t="e">
        <f t="array" aca="1" ref="D767" ca="1">smrLinInterp(C767,TimeX,RainX)</f>
        <v>#NAME?</v>
      </c>
      <c r="I767" s="6">
        <v>763</v>
      </c>
      <c r="J767" s="10">
        <v>2.0279400000000001</v>
      </c>
      <c r="K767" s="10">
        <v>3.0138207895258993</v>
      </c>
      <c r="L767" s="10">
        <v>4.3483999999999998</v>
      </c>
      <c r="M767" s="10">
        <v>6.3548</v>
      </c>
      <c r="O767" s="3"/>
      <c r="P767" s="3"/>
      <c r="Q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3:50" x14ac:dyDescent="0.2">
      <c r="C768" s="18">
        <f t="shared" si="11"/>
        <v>764</v>
      </c>
      <c r="D768" t="e">
        <f t="array" aca="1" ref="D768" ca="1">smrLinInterp(C768,TimeX,RainX)</f>
        <v>#NAME?</v>
      </c>
      <c r="I768" s="6">
        <v>764</v>
      </c>
      <c r="J768" s="10">
        <v>2.0323199999999999</v>
      </c>
      <c r="K768" s="10">
        <v>3.0185114311409436</v>
      </c>
      <c r="L768" s="10">
        <v>4.3552</v>
      </c>
      <c r="M768" s="10">
        <v>6.3643999999999998</v>
      </c>
      <c r="O768" s="3"/>
      <c r="P768" s="3"/>
      <c r="Q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3:50" x14ac:dyDescent="0.2">
      <c r="C769" s="18">
        <f t="shared" si="11"/>
        <v>765</v>
      </c>
      <c r="D769" t="e">
        <f t="array" aca="1" ref="D769" ca="1">smrLinInterp(C769,TimeX,RainX)</f>
        <v>#NAME?</v>
      </c>
      <c r="I769" s="6">
        <v>765</v>
      </c>
      <c r="J769" s="10">
        <v>2.0367000000000002</v>
      </c>
      <c r="K769" s="10">
        <v>3.0232020727559878</v>
      </c>
      <c r="L769" s="10">
        <v>4.3620000000000001</v>
      </c>
      <c r="M769" s="10">
        <v>6.3739999999999997</v>
      </c>
      <c r="O769" s="3"/>
      <c r="P769" s="3"/>
      <c r="Q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3:50" x14ac:dyDescent="0.2">
      <c r="C770" s="18">
        <f t="shared" si="11"/>
        <v>766</v>
      </c>
      <c r="D770" t="e">
        <f t="array" aca="1" ref="D770" ca="1">smrLinInterp(C770,TimeX,RainX)</f>
        <v>#NAME?</v>
      </c>
      <c r="I770" s="6">
        <v>766</v>
      </c>
      <c r="J770" s="10">
        <v>2.04108</v>
      </c>
      <c r="K770" s="10">
        <v>3.0278927143710321</v>
      </c>
      <c r="L770" s="10">
        <v>4.3687999999999994</v>
      </c>
      <c r="M770" s="10">
        <v>6.3836000000000004</v>
      </c>
      <c r="O770" s="3"/>
      <c r="P770" s="3"/>
      <c r="Q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3:50" x14ac:dyDescent="0.2">
      <c r="C771" s="18">
        <f t="shared" si="11"/>
        <v>767</v>
      </c>
      <c r="D771" t="e">
        <f t="array" aca="1" ref="D771" ca="1">smrLinInterp(C771,TimeX,RainX)</f>
        <v>#NAME?</v>
      </c>
      <c r="I771" s="6">
        <v>767</v>
      </c>
      <c r="J771" s="10">
        <v>2.0454599999999998</v>
      </c>
      <c r="K771" s="10">
        <v>3.0325833559860764</v>
      </c>
      <c r="L771" s="10">
        <v>4.3755999999999995</v>
      </c>
      <c r="M771" s="10">
        <v>6.3932000000000002</v>
      </c>
      <c r="O771" s="3"/>
      <c r="P771" s="3"/>
      <c r="Q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3:50" x14ac:dyDescent="0.2">
      <c r="C772" s="18">
        <f t="shared" si="11"/>
        <v>768</v>
      </c>
      <c r="D772" t="e">
        <f t="array" aca="1" ref="D772" ca="1">smrLinInterp(C772,TimeX,RainX)</f>
        <v>#NAME?</v>
      </c>
      <c r="I772" s="6">
        <v>768</v>
      </c>
      <c r="J772" s="10">
        <v>2.0498400000000001</v>
      </c>
      <c r="K772" s="10">
        <v>3.0372739976011207</v>
      </c>
      <c r="L772" s="10">
        <v>4.3823999999999996</v>
      </c>
      <c r="M772" s="10">
        <v>6.4028</v>
      </c>
      <c r="O772" s="3"/>
      <c r="P772" s="3"/>
      <c r="Q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3:50" x14ac:dyDescent="0.2">
      <c r="C773" s="18">
        <f t="shared" si="11"/>
        <v>769</v>
      </c>
      <c r="D773" t="e">
        <f t="array" aca="1" ref="D773" ca="1">smrLinInterp(C773,TimeX,RainX)</f>
        <v>#NAME?</v>
      </c>
      <c r="I773" s="6">
        <v>769</v>
      </c>
      <c r="J773" s="10">
        <v>2.0542199999999999</v>
      </c>
      <c r="K773" s="10">
        <v>3.041964639216165</v>
      </c>
      <c r="L773" s="10">
        <v>4.3891999999999998</v>
      </c>
      <c r="M773" s="10">
        <v>6.4123999999999999</v>
      </c>
      <c r="O773" s="3"/>
      <c r="P773" s="3"/>
      <c r="Q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3:50" x14ac:dyDescent="0.2">
      <c r="C774" s="18">
        <f t="shared" ref="C774:C837" si="12">1+C773</f>
        <v>770</v>
      </c>
      <c r="D774" t="e">
        <f t="array" aca="1" ref="D774" ca="1">smrLinInterp(C774,TimeX,RainX)</f>
        <v>#NAME?</v>
      </c>
      <c r="I774" s="6">
        <v>770</v>
      </c>
      <c r="J774" s="10">
        <v>2.0585999999999998</v>
      </c>
      <c r="K774" s="10">
        <v>3.0466552808312093</v>
      </c>
      <c r="L774" s="10">
        <v>4.3959999999999999</v>
      </c>
      <c r="M774" s="10">
        <v>6.4219999999999997</v>
      </c>
      <c r="O774" s="3"/>
      <c r="P774" s="3"/>
      <c r="Q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3:50" x14ac:dyDescent="0.2">
      <c r="C775" s="18">
        <f t="shared" si="12"/>
        <v>771</v>
      </c>
      <c r="D775" t="e">
        <f t="array" aca="1" ref="D775" ca="1">smrLinInterp(C775,TimeX,RainX)</f>
        <v>#NAME?</v>
      </c>
      <c r="I775" s="6">
        <v>771</v>
      </c>
      <c r="J775" s="10">
        <v>2.06298</v>
      </c>
      <c r="K775" s="10">
        <v>3.0513459224462536</v>
      </c>
      <c r="L775" s="10">
        <v>4.4028</v>
      </c>
      <c r="M775" s="10">
        <v>6.4315999999999995</v>
      </c>
      <c r="O775" s="3"/>
      <c r="P775" s="3"/>
      <c r="Q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3:50" x14ac:dyDescent="0.2">
      <c r="C776" s="18">
        <f t="shared" si="12"/>
        <v>772</v>
      </c>
      <c r="D776" t="e">
        <f t="array" aca="1" ref="D776" ca="1">smrLinInterp(C776,TimeX,RainX)</f>
        <v>#NAME?</v>
      </c>
      <c r="I776" s="6">
        <v>772</v>
      </c>
      <c r="J776" s="10">
        <v>2.0673599999999999</v>
      </c>
      <c r="K776" s="10">
        <v>3.0560365640612979</v>
      </c>
      <c r="L776" s="10">
        <v>4.4095999999999993</v>
      </c>
      <c r="M776" s="10">
        <v>6.4412000000000003</v>
      </c>
      <c r="O776" s="3"/>
      <c r="P776" s="3"/>
      <c r="Q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3:50" x14ac:dyDescent="0.2">
      <c r="C777" s="18">
        <f t="shared" si="12"/>
        <v>773</v>
      </c>
      <c r="D777" t="e">
        <f t="array" aca="1" ref="D777" ca="1">smrLinInterp(C777,TimeX,RainX)</f>
        <v>#NAME?</v>
      </c>
      <c r="I777" s="6">
        <v>773</v>
      </c>
      <c r="J777" s="10">
        <v>2.0717400000000001</v>
      </c>
      <c r="K777" s="10">
        <v>3.0607272056763422</v>
      </c>
      <c r="L777" s="10">
        <v>4.4163999999999994</v>
      </c>
      <c r="M777" s="10">
        <v>6.4508000000000001</v>
      </c>
      <c r="O777" s="3"/>
      <c r="P777" s="3"/>
      <c r="Q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3:50" x14ac:dyDescent="0.2">
      <c r="C778" s="18">
        <f t="shared" si="12"/>
        <v>774</v>
      </c>
      <c r="D778" t="e">
        <f t="array" aca="1" ref="D778" ca="1">smrLinInterp(C778,TimeX,RainX)</f>
        <v>#NAME?</v>
      </c>
      <c r="I778" s="6">
        <v>774</v>
      </c>
      <c r="J778" s="10">
        <v>2.07612</v>
      </c>
      <c r="K778" s="10">
        <v>3.0654178472913864</v>
      </c>
      <c r="L778" s="10">
        <v>4.4231999999999996</v>
      </c>
      <c r="M778" s="10">
        <v>6.4603999999999999</v>
      </c>
      <c r="O778" s="3"/>
      <c r="P778" s="3"/>
      <c r="Q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3:50" x14ac:dyDescent="0.2">
      <c r="C779" s="18">
        <f t="shared" si="12"/>
        <v>775</v>
      </c>
      <c r="D779" t="e">
        <f t="array" aca="1" ref="D779" ca="1">smrLinInterp(C779,TimeX,RainX)</f>
        <v>#NAME?</v>
      </c>
      <c r="I779" s="6">
        <v>775</v>
      </c>
      <c r="J779" s="10">
        <v>2.0804999999999998</v>
      </c>
      <c r="K779" s="10">
        <v>3.0701084889064307</v>
      </c>
      <c r="L779" s="10">
        <v>4.43</v>
      </c>
      <c r="M779" s="10">
        <v>6.47</v>
      </c>
      <c r="O779" s="3"/>
      <c r="P779" s="3"/>
      <c r="Q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3:50" x14ac:dyDescent="0.2">
      <c r="C780" s="18">
        <f t="shared" si="12"/>
        <v>776</v>
      </c>
      <c r="D780" t="e">
        <f t="array" aca="1" ref="D780" ca="1">smrLinInterp(C780,TimeX,RainX)</f>
        <v>#NAME?</v>
      </c>
      <c r="I780" s="6">
        <v>776</v>
      </c>
      <c r="J780" s="10">
        <v>2.0848800000000001</v>
      </c>
      <c r="K780" s="10">
        <v>3.074799130521475</v>
      </c>
      <c r="L780" s="10">
        <v>4.4367999999999999</v>
      </c>
      <c r="M780" s="10">
        <v>6.4795999999999996</v>
      </c>
      <c r="O780" s="3"/>
      <c r="P780" s="3"/>
      <c r="Q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3:50" x14ac:dyDescent="0.2">
      <c r="C781" s="18">
        <f t="shared" si="12"/>
        <v>777</v>
      </c>
      <c r="D781" t="e">
        <f t="array" aca="1" ref="D781" ca="1">smrLinInterp(C781,TimeX,RainX)</f>
        <v>#NAME?</v>
      </c>
      <c r="I781" s="6">
        <v>777</v>
      </c>
      <c r="J781" s="10">
        <v>2.0892599999999999</v>
      </c>
      <c r="K781" s="10">
        <v>3.0794897721365193</v>
      </c>
      <c r="L781" s="10">
        <v>4.4436</v>
      </c>
      <c r="M781" s="10">
        <v>6.4892000000000003</v>
      </c>
      <c r="O781" s="3"/>
      <c r="P781" s="3"/>
      <c r="Q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3:50" x14ac:dyDescent="0.2">
      <c r="C782" s="18">
        <f t="shared" si="12"/>
        <v>778</v>
      </c>
      <c r="D782" t="e">
        <f t="array" aca="1" ref="D782" ca="1">smrLinInterp(C782,TimeX,RainX)</f>
        <v>#NAME?</v>
      </c>
      <c r="I782" s="6">
        <v>778</v>
      </c>
      <c r="J782" s="10">
        <v>2.0936400000000002</v>
      </c>
      <c r="K782" s="10">
        <v>3.0841804137515636</v>
      </c>
      <c r="L782" s="10">
        <v>4.4504000000000001</v>
      </c>
      <c r="M782" s="10">
        <v>6.4988000000000001</v>
      </c>
      <c r="O782" s="3"/>
      <c r="P782" s="3"/>
      <c r="Q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3:50" x14ac:dyDescent="0.2">
      <c r="C783" s="18">
        <f t="shared" si="12"/>
        <v>779</v>
      </c>
      <c r="D783" t="e">
        <f t="array" aca="1" ref="D783" ca="1">smrLinInterp(C783,TimeX,RainX)</f>
        <v>#NAME?</v>
      </c>
      <c r="I783" s="6">
        <v>779</v>
      </c>
      <c r="J783" s="10">
        <v>2.09802</v>
      </c>
      <c r="K783" s="10">
        <v>3.0888710553666079</v>
      </c>
      <c r="L783" s="10">
        <v>4.4571999999999994</v>
      </c>
      <c r="M783" s="10">
        <v>6.5084</v>
      </c>
      <c r="O783" s="3"/>
      <c r="P783" s="3"/>
      <c r="Q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3:50" x14ac:dyDescent="0.2">
      <c r="C784" s="18">
        <f t="shared" si="12"/>
        <v>780</v>
      </c>
      <c r="D784" t="e">
        <f t="array" aca="1" ref="D784" ca="1">smrLinInterp(C784,TimeX,RainX)</f>
        <v>#NAME?</v>
      </c>
      <c r="I784" s="6">
        <v>780</v>
      </c>
      <c r="J784" s="10">
        <v>2.1023999999999998</v>
      </c>
      <c r="K784" s="10">
        <v>3.0935616969816522</v>
      </c>
      <c r="L784" s="10">
        <v>4.4639999999999995</v>
      </c>
      <c r="M784" s="10">
        <v>6.5179999999999998</v>
      </c>
      <c r="O784" s="3"/>
      <c r="P784" s="3"/>
      <c r="Q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3:50" x14ac:dyDescent="0.2">
      <c r="C785" s="18">
        <f t="shared" si="12"/>
        <v>781</v>
      </c>
      <c r="D785" t="e">
        <f t="array" aca="1" ref="D785" ca="1">smrLinInterp(C785,TimeX,RainX)</f>
        <v>#NAME?</v>
      </c>
      <c r="I785" s="6">
        <v>781</v>
      </c>
      <c r="J785" s="10">
        <v>2.1067800000000001</v>
      </c>
      <c r="K785" s="10">
        <v>3.0982523385966965</v>
      </c>
      <c r="L785" s="10">
        <v>4.4707999999999997</v>
      </c>
      <c r="M785" s="10">
        <v>6.5275999999999996</v>
      </c>
      <c r="O785" s="3"/>
      <c r="P785" s="3"/>
      <c r="Q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3:50" x14ac:dyDescent="0.2">
      <c r="C786" s="18">
        <f t="shared" si="12"/>
        <v>782</v>
      </c>
      <c r="D786" t="e">
        <f t="array" aca="1" ref="D786" ca="1">smrLinInterp(C786,TimeX,RainX)</f>
        <v>#NAME?</v>
      </c>
      <c r="I786" s="6">
        <v>782</v>
      </c>
      <c r="J786" s="10">
        <v>2.1111599999999999</v>
      </c>
      <c r="K786" s="10">
        <v>3.1029429802117408</v>
      </c>
      <c r="L786" s="10">
        <v>4.4775999999999998</v>
      </c>
      <c r="M786" s="10">
        <v>6.5372000000000003</v>
      </c>
      <c r="O786" s="3"/>
      <c r="P786" s="3"/>
      <c r="Q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3:50" x14ac:dyDescent="0.2">
      <c r="C787" s="18">
        <f t="shared" si="12"/>
        <v>783</v>
      </c>
      <c r="D787" t="e">
        <f t="array" aca="1" ref="D787" ca="1">smrLinInterp(C787,TimeX,RainX)</f>
        <v>#NAME?</v>
      </c>
      <c r="I787" s="6">
        <v>783</v>
      </c>
      <c r="J787" s="10">
        <v>2.1155399999999998</v>
      </c>
      <c r="K787" s="10">
        <v>3.107633621826785</v>
      </c>
      <c r="L787" s="10">
        <v>4.4843999999999999</v>
      </c>
      <c r="M787" s="10">
        <v>6.5468000000000002</v>
      </c>
      <c r="O787" s="3"/>
      <c r="P787" s="3"/>
      <c r="Q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3:50" x14ac:dyDescent="0.2">
      <c r="C788" s="18">
        <f t="shared" si="12"/>
        <v>784</v>
      </c>
      <c r="D788" t="e">
        <f t="array" aca="1" ref="D788" ca="1">smrLinInterp(C788,TimeX,RainX)</f>
        <v>#NAME?</v>
      </c>
      <c r="I788" s="6">
        <v>784</v>
      </c>
      <c r="J788" s="10">
        <v>2.11992</v>
      </c>
      <c r="K788" s="10">
        <v>3.1123242634418293</v>
      </c>
      <c r="L788" s="10">
        <v>4.4912000000000001</v>
      </c>
      <c r="M788" s="10">
        <v>6.5564</v>
      </c>
      <c r="O788" s="3"/>
      <c r="P788" s="3"/>
      <c r="Q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3:50" x14ac:dyDescent="0.2">
      <c r="C789" s="18">
        <f t="shared" si="12"/>
        <v>785</v>
      </c>
      <c r="D789" t="e">
        <f t="array" aca="1" ref="D789" ca="1">smrLinInterp(C789,TimeX,RainX)</f>
        <v>#NAME?</v>
      </c>
      <c r="I789" s="6">
        <v>785</v>
      </c>
      <c r="J789" s="10">
        <v>2.1242999999999999</v>
      </c>
      <c r="K789" s="10">
        <v>3.1170149050568736</v>
      </c>
      <c r="L789" s="10">
        <v>4.4979999999999993</v>
      </c>
      <c r="M789" s="10">
        <v>6.5659999999999998</v>
      </c>
      <c r="O789" s="3"/>
      <c r="P789" s="3"/>
      <c r="Q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3:50" x14ac:dyDescent="0.2">
      <c r="C790" s="18">
        <f t="shared" si="12"/>
        <v>786</v>
      </c>
      <c r="D790" t="e">
        <f t="array" aca="1" ref="D790" ca="1">smrLinInterp(C790,TimeX,RainX)</f>
        <v>#NAME?</v>
      </c>
      <c r="I790" s="6">
        <v>786</v>
      </c>
      <c r="J790" s="10">
        <v>2.1286800000000001</v>
      </c>
      <c r="K790" s="10">
        <v>3.1217055466719179</v>
      </c>
      <c r="L790" s="10">
        <v>4.5047999999999995</v>
      </c>
      <c r="M790" s="10">
        <v>6.5755999999999997</v>
      </c>
      <c r="O790" s="3"/>
      <c r="P790" s="3"/>
      <c r="Q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3:50" x14ac:dyDescent="0.2">
      <c r="C791" s="18">
        <f t="shared" si="12"/>
        <v>787</v>
      </c>
      <c r="D791" t="e">
        <f t="array" aca="1" ref="D791" ca="1">smrLinInterp(C791,TimeX,RainX)</f>
        <v>#NAME?</v>
      </c>
      <c r="I791" s="6">
        <v>787</v>
      </c>
      <c r="J791" s="10">
        <v>2.13306</v>
      </c>
      <c r="K791" s="10">
        <v>3.1263961882869622</v>
      </c>
      <c r="L791" s="10">
        <v>4.5115999999999996</v>
      </c>
      <c r="M791" s="10">
        <v>6.5852000000000004</v>
      </c>
      <c r="O791" s="3"/>
      <c r="P791" s="3"/>
      <c r="Q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3:50" x14ac:dyDescent="0.2">
      <c r="C792" s="18">
        <f t="shared" si="12"/>
        <v>788</v>
      </c>
      <c r="D792" t="e">
        <f t="array" aca="1" ref="D792" ca="1">smrLinInterp(C792,TimeX,RainX)</f>
        <v>#NAME?</v>
      </c>
      <c r="I792" s="6">
        <v>788</v>
      </c>
      <c r="J792" s="10">
        <v>2.1374399999999998</v>
      </c>
      <c r="K792" s="10">
        <v>3.1310868299020065</v>
      </c>
      <c r="L792" s="10">
        <v>4.5183999999999997</v>
      </c>
      <c r="M792" s="10">
        <v>6.5948000000000002</v>
      </c>
      <c r="O792" s="3"/>
      <c r="P792" s="3"/>
      <c r="Q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3:50" x14ac:dyDescent="0.2">
      <c r="C793" s="18">
        <f t="shared" si="12"/>
        <v>789</v>
      </c>
      <c r="D793" t="e">
        <f t="array" aca="1" ref="D793" ca="1">smrLinInterp(C793,TimeX,RainX)</f>
        <v>#NAME?</v>
      </c>
      <c r="I793" s="6">
        <v>789</v>
      </c>
      <c r="J793" s="10">
        <v>2.1418200000000001</v>
      </c>
      <c r="K793" s="10">
        <v>3.1357774715170508</v>
      </c>
      <c r="L793" s="10">
        <v>4.5251999999999999</v>
      </c>
      <c r="M793" s="10">
        <v>6.6044</v>
      </c>
      <c r="O793" s="3"/>
      <c r="P793" s="3"/>
      <c r="Q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3:50" x14ac:dyDescent="0.2">
      <c r="C794" s="18">
        <f t="shared" si="12"/>
        <v>790</v>
      </c>
      <c r="D794" t="e">
        <f t="array" aca="1" ref="D794" ca="1">smrLinInterp(C794,TimeX,RainX)</f>
        <v>#NAME?</v>
      </c>
      <c r="I794" s="6">
        <v>790</v>
      </c>
      <c r="J794" s="10">
        <v>2.1461999999999999</v>
      </c>
      <c r="K794" s="10">
        <v>3.1404681131320951</v>
      </c>
      <c r="L794" s="10">
        <v>4.532</v>
      </c>
      <c r="M794" s="10">
        <v>6.6139999999999999</v>
      </c>
      <c r="O794" s="3"/>
      <c r="P794" s="3"/>
      <c r="Q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3:50" x14ac:dyDescent="0.2">
      <c r="C795" s="18">
        <f t="shared" si="12"/>
        <v>791</v>
      </c>
      <c r="D795" t="e">
        <f t="array" aca="1" ref="D795" ca="1">smrLinInterp(C795,TimeX,RainX)</f>
        <v>#NAME?</v>
      </c>
      <c r="I795" s="6">
        <v>791</v>
      </c>
      <c r="J795" s="10">
        <v>2.1505800000000002</v>
      </c>
      <c r="K795" s="10">
        <v>3.1451587547471394</v>
      </c>
      <c r="L795" s="10">
        <v>4.5387999999999993</v>
      </c>
      <c r="M795" s="10">
        <v>6.6235999999999997</v>
      </c>
      <c r="O795" s="3"/>
      <c r="P795" s="3"/>
      <c r="Q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3:50" x14ac:dyDescent="0.2">
      <c r="C796" s="18">
        <f t="shared" si="12"/>
        <v>792</v>
      </c>
      <c r="D796" t="e">
        <f t="array" aca="1" ref="D796" ca="1">smrLinInterp(C796,TimeX,RainX)</f>
        <v>#NAME?</v>
      </c>
      <c r="I796" s="6">
        <v>792</v>
      </c>
      <c r="J796" s="10">
        <v>2.15496</v>
      </c>
      <c r="K796" s="10">
        <v>3.1498493963621836</v>
      </c>
      <c r="L796" s="10">
        <v>4.5455999999999994</v>
      </c>
      <c r="M796" s="10">
        <v>6.6331999999999995</v>
      </c>
      <c r="O796" s="3"/>
      <c r="P796" s="3"/>
      <c r="Q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3:50" x14ac:dyDescent="0.2">
      <c r="C797" s="18">
        <f t="shared" si="12"/>
        <v>793</v>
      </c>
      <c r="D797" t="e">
        <f t="array" aca="1" ref="D797" ca="1">smrLinInterp(C797,TimeX,RainX)</f>
        <v>#NAME?</v>
      </c>
      <c r="I797" s="6">
        <v>793</v>
      </c>
      <c r="J797" s="10">
        <v>2.1593399999999998</v>
      </c>
      <c r="K797" s="10">
        <v>3.1545400379772279</v>
      </c>
      <c r="L797" s="10">
        <v>4.5523999999999996</v>
      </c>
      <c r="M797" s="10">
        <v>6.6428000000000003</v>
      </c>
      <c r="O797" s="3"/>
      <c r="P797" s="3"/>
      <c r="Q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3:50" x14ac:dyDescent="0.2">
      <c r="C798" s="18">
        <f t="shared" si="12"/>
        <v>794</v>
      </c>
      <c r="D798" t="e">
        <f t="array" aca="1" ref="D798" ca="1">smrLinInterp(C798,TimeX,RainX)</f>
        <v>#NAME?</v>
      </c>
      <c r="I798" s="6">
        <v>794</v>
      </c>
      <c r="J798" s="10">
        <v>2.1637200000000001</v>
      </c>
      <c r="K798" s="10">
        <v>3.1592306795922722</v>
      </c>
      <c r="L798" s="10">
        <v>4.5591999999999997</v>
      </c>
      <c r="M798" s="10">
        <v>6.6524000000000001</v>
      </c>
      <c r="O798" s="3"/>
      <c r="P798" s="3"/>
      <c r="Q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3:50" x14ac:dyDescent="0.2">
      <c r="C799" s="18">
        <f t="shared" si="12"/>
        <v>795</v>
      </c>
      <c r="D799" t="e">
        <f t="array" aca="1" ref="D799" ca="1">smrLinInterp(C799,TimeX,RainX)</f>
        <v>#NAME?</v>
      </c>
      <c r="I799" s="6">
        <v>795</v>
      </c>
      <c r="J799" s="10">
        <v>2.1680999999999999</v>
      </c>
      <c r="K799" s="10">
        <v>3.1639213212073165</v>
      </c>
      <c r="L799" s="10">
        <v>4.5659999999999998</v>
      </c>
      <c r="M799" s="10">
        <v>6.6619999999999999</v>
      </c>
      <c r="O799" s="3"/>
      <c r="P799" s="3"/>
      <c r="Q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3:50" x14ac:dyDescent="0.2">
      <c r="C800" s="18">
        <f t="shared" si="12"/>
        <v>796</v>
      </c>
      <c r="D800" t="e">
        <f t="array" aca="1" ref="D800" ca="1">smrLinInterp(C800,TimeX,RainX)</f>
        <v>#NAME?</v>
      </c>
      <c r="I800" s="6">
        <v>796</v>
      </c>
      <c r="J800" s="10">
        <v>2.1724799999999997</v>
      </c>
      <c r="K800" s="10">
        <v>3.1686119628223608</v>
      </c>
      <c r="L800" s="10">
        <v>4.5728</v>
      </c>
      <c r="M800" s="10">
        <v>6.6715999999999998</v>
      </c>
      <c r="O800" s="3"/>
      <c r="P800" s="3"/>
      <c r="Q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3:50" x14ac:dyDescent="0.2">
      <c r="C801" s="18">
        <f t="shared" si="12"/>
        <v>797</v>
      </c>
      <c r="D801" t="e">
        <f t="array" aca="1" ref="D801" ca="1">smrLinInterp(C801,TimeX,RainX)</f>
        <v>#NAME?</v>
      </c>
      <c r="I801" s="6">
        <v>797</v>
      </c>
      <c r="J801" s="10">
        <v>2.17686</v>
      </c>
      <c r="K801" s="10">
        <v>3.1733026044374051</v>
      </c>
      <c r="L801" s="10">
        <v>4.5795999999999992</v>
      </c>
      <c r="M801" s="10">
        <v>6.6811999999999996</v>
      </c>
      <c r="O801" s="3"/>
      <c r="P801" s="3"/>
      <c r="Q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3:50" x14ac:dyDescent="0.2">
      <c r="C802" s="18">
        <f t="shared" si="12"/>
        <v>798</v>
      </c>
      <c r="D802" t="e">
        <f t="array" aca="1" ref="D802" ca="1">smrLinInterp(C802,TimeX,RainX)</f>
        <v>#NAME?</v>
      </c>
      <c r="I802" s="6">
        <v>798</v>
      </c>
      <c r="J802" s="10">
        <v>2.1812399999999998</v>
      </c>
      <c r="K802" s="10">
        <v>3.1779932460524494</v>
      </c>
      <c r="L802" s="10">
        <v>4.5863999999999994</v>
      </c>
      <c r="M802" s="10">
        <v>6.6908000000000003</v>
      </c>
      <c r="O802" s="3"/>
      <c r="P802" s="3"/>
      <c r="Q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3:50" x14ac:dyDescent="0.2">
      <c r="C803" s="18">
        <f t="shared" si="12"/>
        <v>799</v>
      </c>
      <c r="D803" t="e">
        <f t="array" aca="1" ref="D803" ca="1">smrLinInterp(C803,TimeX,RainX)</f>
        <v>#NAME?</v>
      </c>
      <c r="I803" s="6">
        <v>799</v>
      </c>
      <c r="J803" s="10">
        <v>2.1856200000000001</v>
      </c>
      <c r="K803" s="10">
        <v>3.1826838876674937</v>
      </c>
      <c r="L803" s="10">
        <v>4.5931999999999995</v>
      </c>
      <c r="M803" s="10">
        <v>6.7004000000000001</v>
      </c>
      <c r="O803" s="3"/>
      <c r="P803" s="3"/>
      <c r="Q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3:50" x14ac:dyDescent="0.2">
      <c r="C804" s="18">
        <f t="shared" si="12"/>
        <v>800</v>
      </c>
      <c r="D804" t="e">
        <f t="array" aca="1" ref="D804" ca="1">smrLinInterp(C804,TimeX,RainX)</f>
        <v>#NAME?</v>
      </c>
      <c r="I804" s="6">
        <v>800</v>
      </c>
      <c r="J804" s="10">
        <v>2.19</v>
      </c>
      <c r="K804" s="10">
        <v>3.1873745292825379</v>
      </c>
      <c r="L804" s="10">
        <v>4.5999999999999996</v>
      </c>
      <c r="M804" s="10">
        <v>6.71</v>
      </c>
      <c r="O804" s="3"/>
      <c r="P804" s="3"/>
      <c r="Q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3:50" x14ac:dyDescent="0.2">
      <c r="C805" s="18">
        <f t="shared" si="12"/>
        <v>801</v>
      </c>
      <c r="D805" t="e">
        <f t="array" aca="1" ref="D805" ca="1">smrLinInterp(C805,TimeX,RainX)</f>
        <v>#NAME?</v>
      </c>
      <c r="I805" s="6">
        <v>801</v>
      </c>
      <c r="J805" s="10">
        <v>2.1953</v>
      </c>
      <c r="K805" s="10">
        <v>3.1924739543221485</v>
      </c>
      <c r="L805" s="10">
        <v>4.6074999999999999</v>
      </c>
      <c r="M805" s="10">
        <v>6.7209000000000003</v>
      </c>
      <c r="O805" s="3"/>
      <c r="P805" s="3"/>
      <c r="Q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3:50" x14ac:dyDescent="0.2">
      <c r="C806" s="18">
        <f t="shared" si="12"/>
        <v>802</v>
      </c>
      <c r="D806" t="e">
        <f t="array" aca="1" ref="D806" ca="1">smrLinInterp(C806,TimeX,RainX)</f>
        <v>#NAME?</v>
      </c>
      <c r="I806" s="6">
        <v>802</v>
      </c>
      <c r="J806" s="10">
        <v>2.2006000000000001</v>
      </c>
      <c r="K806" s="10">
        <v>3.1975733793617587</v>
      </c>
      <c r="L806" s="10">
        <v>4.6149999999999993</v>
      </c>
      <c r="M806" s="10">
        <v>6.7317999999999998</v>
      </c>
      <c r="O806" s="3"/>
      <c r="P806" s="3"/>
      <c r="Q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3:50" x14ac:dyDescent="0.2">
      <c r="C807" s="18">
        <f t="shared" si="12"/>
        <v>803</v>
      </c>
      <c r="D807" t="e">
        <f t="array" aca="1" ref="D807" ca="1">smrLinInterp(C807,TimeX,RainX)</f>
        <v>#NAME?</v>
      </c>
      <c r="I807" s="6">
        <v>803</v>
      </c>
      <c r="J807" s="10">
        <v>2.2058999999999997</v>
      </c>
      <c r="K807" s="10">
        <v>3.2026728044013693</v>
      </c>
      <c r="L807" s="10">
        <v>4.6224999999999996</v>
      </c>
      <c r="M807" s="10">
        <v>6.7427000000000001</v>
      </c>
      <c r="O807" s="3"/>
      <c r="P807" s="3"/>
      <c r="Q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3:50" x14ac:dyDescent="0.2">
      <c r="C808" s="18">
        <f t="shared" si="12"/>
        <v>804</v>
      </c>
      <c r="D808" t="e">
        <f t="array" aca="1" ref="D808" ca="1">smrLinInterp(C808,TimeX,RainX)</f>
        <v>#NAME?</v>
      </c>
      <c r="I808" s="6">
        <v>804</v>
      </c>
      <c r="J808" s="10">
        <v>2.2111999999999998</v>
      </c>
      <c r="K808" s="10">
        <v>3.2077722294409798</v>
      </c>
      <c r="L808" s="10">
        <v>4.63</v>
      </c>
      <c r="M808" s="10">
        <v>6.7535999999999996</v>
      </c>
      <c r="O808" s="3"/>
      <c r="P808" s="3"/>
      <c r="Q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3:50" x14ac:dyDescent="0.2">
      <c r="C809" s="18">
        <f t="shared" si="12"/>
        <v>805</v>
      </c>
      <c r="D809" t="e">
        <f t="array" aca="1" ref="D809" ca="1">smrLinInterp(C809,TimeX,RainX)</f>
        <v>#NAME?</v>
      </c>
      <c r="I809" s="6">
        <v>805</v>
      </c>
      <c r="J809" s="10">
        <v>2.2164999999999999</v>
      </c>
      <c r="K809" s="10">
        <v>3.21287165448059</v>
      </c>
      <c r="L809" s="10">
        <v>4.6374999999999993</v>
      </c>
      <c r="M809" s="10">
        <v>6.7645</v>
      </c>
      <c r="O809" s="3"/>
      <c r="P809" s="3"/>
      <c r="Q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3:50" x14ac:dyDescent="0.2">
      <c r="C810" s="18">
        <f t="shared" si="12"/>
        <v>806</v>
      </c>
      <c r="D810" t="e">
        <f t="array" aca="1" ref="D810" ca="1">smrLinInterp(C810,TimeX,RainX)</f>
        <v>#NAME?</v>
      </c>
      <c r="I810" s="6">
        <v>806</v>
      </c>
      <c r="J810" s="10">
        <v>2.2218</v>
      </c>
      <c r="K810" s="10">
        <v>3.2179710795202006</v>
      </c>
      <c r="L810" s="10">
        <v>4.6449999999999996</v>
      </c>
      <c r="M810" s="10">
        <v>6.7754000000000003</v>
      </c>
      <c r="O810" s="3"/>
      <c r="P810" s="3"/>
      <c r="Q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3:50" x14ac:dyDescent="0.2">
      <c r="C811" s="18">
        <f t="shared" si="12"/>
        <v>807</v>
      </c>
      <c r="D811" t="e">
        <f t="array" aca="1" ref="D811" ca="1">smrLinInterp(C811,TimeX,RainX)</f>
        <v>#NAME?</v>
      </c>
      <c r="I811" s="6">
        <v>807</v>
      </c>
      <c r="J811" s="10">
        <v>2.2271000000000001</v>
      </c>
      <c r="K811" s="10">
        <v>3.2230705045598111</v>
      </c>
      <c r="L811" s="10">
        <v>4.6524999999999999</v>
      </c>
      <c r="M811" s="10">
        <v>6.7862999999999998</v>
      </c>
      <c r="O811" s="3"/>
      <c r="P811" s="3"/>
      <c r="Q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3:50" x14ac:dyDescent="0.2">
      <c r="C812" s="18">
        <f t="shared" si="12"/>
        <v>808</v>
      </c>
      <c r="D812" t="e">
        <f t="array" aca="1" ref="D812" ca="1">smrLinInterp(C812,TimeX,RainX)</f>
        <v>#NAME?</v>
      </c>
      <c r="I812" s="6">
        <v>808</v>
      </c>
      <c r="J812" s="10">
        <v>2.2324000000000002</v>
      </c>
      <c r="K812" s="10">
        <v>3.2281699295994213</v>
      </c>
      <c r="L812" s="10">
        <v>4.6599999999999993</v>
      </c>
      <c r="M812" s="10">
        <v>6.7972000000000001</v>
      </c>
      <c r="O812" s="3"/>
      <c r="P812" s="3"/>
      <c r="Q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3:50" x14ac:dyDescent="0.2">
      <c r="C813" s="18">
        <f t="shared" si="12"/>
        <v>809</v>
      </c>
      <c r="D813" t="e">
        <f t="array" aca="1" ref="D813" ca="1">smrLinInterp(C813,TimeX,RainX)</f>
        <v>#NAME?</v>
      </c>
      <c r="I813" s="6">
        <v>809</v>
      </c>
      <c r="J813" s="10">
        <v>2.2376999999999998</v>
      </c>
      <c r="K813" s="10">
        <v>3.2332693546390319</v>
      </c>
      <c r="L813" s="10">
        <v>4.6674999999999995</v>
      </c>
      <c r="M813" s="10">
        <v>6.8080999999999996</v>
      </c>
      <c r="O813" s="3"/>
      <c r="P813" s="3"/>
      <c r="Q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3:50" x14ac:dyDescent="0.2">
      <c r="C814" s="18">
        <f t="shared" si="12"/>
        <v>810</v>
      </c>
      <c r="D814" t="e">
        <f t="array" aca="1" ref="D814" ca="1">smrLinInterp(C814,TimeX,RainX)</f>
        <v>#NAME?</v>
      </c>
      <c r="I814" s="6">
        <v>810</v>
      </c>
      <c r="J814" s="10">
        <v>2.2429999999999999</v>
      </c>
      <c r="K814" s="10">
        <v>3.2383687796786425</v>
      </c>
      <c r="L814" s="10">
        <v>4.6749999999999998</v>
      </c>
      <c r="M814" s="10">
        <v>6.819</v>
      </c>
      <c r="O814" s="3"/>
      <c r="P814" s="3"/>
      <c r="Q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3:50" x14ac:dyDescent="0.2">
      <c r="C815" s="18">
        <f t="shared" si="12"/>
        <v>811</v>
      </c>
      <c r="D815" t="e">
        <f t="array" aca="1" ref="D815" ca="1">smrLinInterp(C815,TimeX,RainX)</f>
        <v>#NAME?</v>
      </c>
      <c r="I815" s="6">
        <v>811</v>
      </c>
      <c r="J815" s="10">
        <v>2.2483</v>
      </c>
      <c r="K815" s="10">
        <v>3.2434682047182526</v>
      </c>
      <c r="L815" s="10">
        <v>4.6824999999999992</v>
      </c>
      <c r="M815" s="10">
        <v>6.8299000000000003</v>
      </c>
      <c r="O815" s="3"/>
      <c r="P815" s="3"/>
      <c r="Q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3:50" x14ac:dyDescent="0.2">
      <c r="C816" s="18">
        <f t="shared" si="12"/>
        <v>812</v>
      </c>
      <c r="D816" t="e">
        <f t="array" aca="1" ref="D816" ca="1">smrLinInterp(C816,TimeX,RainX)</f>
        <v>#NAME?</v>
      </c>
      <c r="I816" s="6">
        <v>812</v>
      </c>
      <c r="J816" s="10">
        <v>2.2536</v>
      </c>
      <c r="K816" s="10">
        <v>3.2485676297578632</v>
      </c>
      <c r="L816" s="10">
        <v>4.6899999999999995</v>
      </c>
      <c r="M816" s="10">
        <v>6.8407999999999998</v>
      </c>
      <c r="O816" s="3"/>
      <c r="P816" s="3"/>
      <c r="Q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3:50" x14ac:dyDescent="0.2">
      <c r="C817" s="18">
        <f t="shared" si="12"/>
        <v>813</v>
      </c>
      <c r="D817" t="e">
        <f t="array" aca="1" ref="D817" ca="1">smrLinInterp(C817,TimeX,RainX)</f>
        <v>#NAME?</v>
      </c>
      <c r="I817" s="6">
        <v>813</v>
      </c>
      <c r="J817" s="10">
        <v>2.2589000000000001</v>
      </c>
      <c r="K817" s="10">
        <v>3.2536670547974738</v>
      </c>
      <c r="L817" s="10">
        <v>4.6974999999999998</v>
      </c>
      <c r="M817" s="10">
        <v>6.8517000000000001</v>
      </c>
      <c r="O817" s="3"/>
      <c r="P817" s="3"/>
      <c r="Q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3:50" x14ac:dyDescent="0.2">
      <c r="C818" s="18">
        <f t="shared" si="12"/>
        <v>814</v>
      </c>
      <c r="D818" t="e">
        <f t="array" aca="1" ref="D818" ca="1">smrLinInterp(C818,TimeX,RainX)</f>
        <v>#NAME?</v>
      </c>
      <c r="I818" s="6">
        <v>814</v>
      </c>
      <c r="J818" s="10">
        <v>2.2641999999999998</v>
      </c>
      <c r="K818" s="10">
        <v>3.2587664798370839</v>
      </c>
      <c r="L818" s="10">
        <v>4.7050000000000001</v>
      </c>
      <c r="M818" s="10">
        <v>6.8625999999999996</v>
      </c>
      <c r="O818" s="3"/>
      <c r="P818" s="3"/>
      <c r="Q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3:50" x14ac:dyDescent="0.2">
      <c r="C819" s="18">
        <f t="shared" si="12"/>
        <v>815</v>
      </c>
      <c r="D819" t="e">
        <f t="array" aca="1" ref="D819" ca="1">smrLinInterp(C819,TimeX,RainX)</f>
        <v>#NAME?</v>
      </c>
      <c r="I819" s="6">
        <v>815</v>
      </c>
      <c r="J819" s="10">
        <v>2.2694999999999999</v>
      </c>
      <c r="K819" s="10">
        <v>3.2638659048766945</v>
      </c>
      <c r="L819" s="10">
        <v>4.7124999999999995</v>
      </c>
      <c r="M819" s="10">
        <v>6.8734999999999999</v>
      </c>
      <c r="O819" s="3"/>
      <c r="P819" s="3"/>
      <c r="Q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3:50" x14ac:dyDescent="0.2">
      <c r="C820" s="18">
        <f t="shared" si="12"/>
        <v>816</v>
      </c>
      <c r="D820" t="e">
        <f t="array" aca="1" ref="D820" ca="1">smrLinInterp(C820,TimeX,RainX)</f>
        <v>#NAME?</v>
      </c>
      <c r="I820" s="6">
        <v>816</v>
      </c>
      <c r="J820" s="10">
        <v>2.2747999999999999</v>
      </c>
      <c r="K820" s="10">
        <v>3.2689653299163051</v>
      </c>
      <c r="L820" s="10">
        <v>4.72</v>
      </c>
      <c r="M820" s="10">
        <v>6.8844000000000003</v>
      </c>
      <c r="O820" s="3"/>
      <c r="P820" s="3"/>
      <c r="Q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3:50" x14ac:dyDescent="0.2">
      <c r="C821" s="18">
        <f t="shared" si="12"/>
        <v>817</v>
      </c>
      <c r="D821" t="e">
        <f t="array" aca="1" ref="D821" ca="1">smrLinInterp(C821,TimeX,RainX)</f>
        <v>#NAME?</v>
      </c>
      <c r="I821" s="6">
        <v>817</v>
      </c>
      <c r="J821" s="10">
        <v>2.2801</v>
      </c>
      <c r="K821" s="10">
        <v>3.2740647549559152</v>
      </c>
      <c r="L821" s="10">
        <v>4.7275</v>
      </c>
      <c r="M821" s="10">
        <v>6.8952999999999998</v>
      </c>
      <c r="O821" s="3"/>
      <c r="P821" s="3"/>
      <c r="Q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3:50" x14ac:dyDescent="0.2">
      <c r="C822" s="18">
        <f t="shared" si="12"/>
        <v>818</v>
      </c>
      <c r="D822" t="e">
        <f t="array" aca="1" ref="D822" ca="1">smrLinInterp(C822,TimeX,RainX)</f>
        <v>#NAME?</v>
      </c>
      <c r="I822" s="6">
        <v>818</v>
      </c>
      <c r="J822" s="10">
        <v>2.2854000000000001</v>
      </c>
      <c r="K822" s="10">
        <v>3.2791641799955258</v>
      </c>
      <c r="L822" s="10">
        <v>4.7349999999999994</v>
      </c>
      <c r="M822" s="10">
        <v>6.9062000000000001</v>
      </c>
      <c r="O822" s="3"/>
      <c r="P822" s="3"/>
      <c r="Q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3:50" x14ac:dyDescent="0.2">
      <c r="C823" s="18">
        <f t="shared" si="12"/>
        <v>819</v>
      </c>
      <c r="D823" t="e">
        <f t="array" aca="1" ref="D823" ca="1">smrLinInterp(C823,TimeX,RainX)</f>
        <v>#NAME?</v>
      </c>
      <c r="I823" s="6">
        <v>819</v>
      </c>
      <c r="J823" s="10">
        <v>2.2907000000000002</v>
      </c>
      <c r="K823" s="10">
        <v>3.2842636050351364</v>
      </c>
      <c r="L823" s="10">
        <v>4.7424999999999997</v>
      </c>
      <c r="M823" s="10">
        <v>6.9170999999999996</v>
      </c>
      <c r="O823" s="3"/>
      <c r="P823" s="3"/>
      <c r="Q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3:50" x14ac:dyDescent="0.2">
      <c r="C824" s="18">
        <f t="shared" si="12"/>
        <v>820</v>
      </c>
      <c r="D824" t="e">
        <f t="array" aca="1" ref="D824" ca="1">smrLinInterp(C824,TimeX,RainX)</f>
        <v>#NAME?</v>
      </c>
      <c r="I824" s="6">
        <v>820</v>
      </c>
      <c r="J824" s="10">
        <v>2.2959999999999998</v>
      </c>
      <c r="K824" s="10">
        <v>3.2893630300747465</v>
      </c>
      <c r="L824" s="10">
        <v>4.75</v>
      </c>
      <c r="M824" s="10">
        <v>6.9279999999999999</v>
      </c>
      <c r="O824" s="3"/>
      <c r="P824" s="3"/>
      <c r="Q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3:50" x14ac:dyDescent="0.2">
      <c r="C825" s="18">
        <f t="shared" si="12"/>
        <v>821</v>
      </c>
      <c r="D825" t="e">
        <f t="array" aca="1" ref="D825" ca="1">smrLinInterp(C825,TimeX,RainX)</f>
        <v>#NAME?</v>
      </c>
      <c r="I825" s="6">
        <v>821</v>
      </c>
      <c r="J825" s="10">
        <v>2.3012999999999999</v>
      </c>
      <c r="K825" s="10">
        <v>3.2944624551143571</v>
      </c>
      <c r="L825" s="10">
        <v>4.7574999999999994</v>
      </c>
      <c r="M825" s="10">
        <v>6.9389000000000003</v>
      </c>
      <c r="O825" s="3"/>
      <c r="P825" s="3"/>
      <c r="Q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3:50" x14ac:dyDescent="0.2">
      <c r="C826" s="18">
        <f t="shared" si="12"/>
        <v>822</v>
      </c>
      <c r="D826" t="e">
        <f t="array" aca="1" ref="D826" ca="1">smrLinInterp(C826,TimeX,RainX)</f>
        <v>#NAME?</v>
      </c>
      <c r="I826" s="6">
        <v>822</v>
      </c>
      <c r="J826" s="10">
        <v>2.3066</v>
      </c>
      <c r="K826" s="10">
        <v>3.2995618801539677</v>
      </c>
      <c r="L826" s="10">
        <v>4.7649999999999997</v>
      </c>
      <c r="M826" s="10">
        <v>6.9497999999999998</v>
      </c>
      <c r="O826" s="3"/>
      <c r="P826" s="3"/>
      <c r="Q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3:50" x14ac:dyDescent="0.2">
      <c r="C827" s="18">
        <f t="shared" si="12"/>
        <v>823</v>
      </c>
      <c r="D827" t="e">
        <f t="array" aca="1" ref="D827" ca="1">smrLinInterp(C827,TimeX,RainX)</f>
        <v>#NAME?</v>
      </c>
      <c r="I827" s="6">
        <v>823</v>
      </c>
      <c r="J827" s="10">
        <v>2.3119000000000001</v>
      </c>
      <c r="K827" s="10">
        <v>3.3046613051935778</v>
      </c>
      <c r="L827" s="10">
        <v>4.7725</v>
      </c>
      <c r="M827" s="10">
        <v>6.9607000000000001</v>
      </c>
      <c r="O827" s="3"/>
      <c r="P827" s="3"/>
      <c r="Q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3:50" x14ac:dyDescent="0.2">
      <c r="C828" s="18">
        <f t="shared" si="12"/>
        <v>824</v>
      </c>
      <c r="D828" t="e">
        <f t="array" aca="1" ref="D828" ca="1">smrLinInterp(C828,TimeX,RainX)</f>
        <v>#NAME?</v>
      </c>
      <c r="I828" s="6">
        <v>824</v>
      </c>
      <c r="J828" s="10">
        <v>2.3172000000000001</v>
      </c>
      <c r="K828" s="10">
        <v>3.3097607302331884</v>
      </c>
      <c r="L828" s="10">
        <v>4.7799999999999994</v>
      </c>
      <c r="M828" s="10">
        <v>6.9715999999999996</v>
      </c>
      <c r="O828" s="3"/>
      <c r="P828" s="3"/>
      <c r="Q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3:50" x14ac:dyDescent="0.2">
      <c r="C829" s="18">
        <f t="shared" si="12"/>
        <v>825</v>
      </c>
      <c r="D829" t="e">
        <f t="array" aca="1" ref="D829" ca="1">smrLinInterp(C829,TimeX,RainX)</f>
        <v>#NAME?</v>
      </c>
      <c r="I829" s="6">
        <v>825</v>
      </c>
      <c r="J829" s="10">
        <v>2.3224999999999998</v>
      </c>
      <c r="K829" s="10">
        <v>3.3148601552727985</v>
      </c>
      <c r="L829" s="10">
        <v>4.7874999999999996</v>
      </c>
      <c r="M829" s="10">
        <v>6.9824999999999999</v>
      </c>
      <c r="O829" s="3"/>
      <c r="P829" s="3"/>
      <c r="Q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3:50" x14ac:dyDescent="0.2">
      <c r="C830" s="18">
        <f t="shared" si="12"/>
        <v>826</v>
      </c>
      <c r="D830" t="e">
        <f t="array" aca="1" ref="D830" ca="1">smrLinInterp(C830,TimeX,RainX)</f>
        <v>#NAME?</v>
      </c>
      <c r="I830" s="6">
        <v>826</v>
      </c>
      <c r="J830" s="10">
        <v>2.3277999999999999</v>
      </c>
      <c r="K830" s="10">
        <v>3.3199595803124091</v>
      </c>
      <c r="L830" s="10">
        <v>4.7949999999999999</v>
      </c>
      <c r="M830" s="10">
        <v>6.9934000000000003</v>
      </c>
      <c r="O830" s="3"/>
      <c r="P830" s="3"/>
      <c r="Q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3:50" x14ac:dyDescent="0.2">
      <c r="C831" s="18">
        <f t="shared" si="12"/>
        <v>827</v>
      </c>
      <c r="D831" t="e">
        <f t="array" aca="1" ref="D831" ca="1">smrLinInterp(C831,TimeX,RainX)</f>
        <v>#NAME?</v>
      </c>
      <c r="I831" s="6">
        <v>827</v>
      </c>
      <c r="J831" s="10">
        <v>2.3331</v>
      </c>
      <c r="K831" s="10">
        <v>3.3250590053520197</v>
      </c>
      <c r="L831" s="10">
        <v>4.8024999999999993</v>
      </c>
      <c r="M831" s="10">
        <v>7.0042999999999997</v>
      </c>
      <c r="O831" s="3"/>
      <c r="P831" s="3"/>
      <c r="Q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3:50" x14ac:dyDescent="0.2">
      <c r="C832" s="18">
        <f t="shared" si="12"/>
        <v>828</v>
      </c>
      <c r="D832" t="e">
        <f t="array" aca="1" ref="D832" ca="1">smrLinInterp(C832,TimeX,RainX)</f>
        <v>#NAME?</v>
      </c>
      <c r="I832" s="6">
        <v>828</v>
      </c>
      <c r="J832" s="10">
        <v>2.3384</v>
      </c>
      <c r="K832" s="10">
        <v>3.3301584303916298</v>
      </c>
      <c r="L832" s="10">
        <v>4.8099999999999996</v>
      </c>
      <c r="M832" s="10">
        <v>7.0152000000000001</v>
      </c>
      <c r="O832" s="3"/>
      <c r="P832" s="3"/>
      <c r="Q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3:50" x14ac:dyDescent="0.2">
      <c r="C833" s="18">
        <f t="shared" si="12"/>
        <v>829</v>
      </c>
      <c r="D833" t="e">
        <f t="array" aca="1" ref="D833" ca="1">smrLinInterp(C833,TimeX,RainX)</f>
        <v>#NAME?</v>
      </c>
      <c r="I833" s="6">
        <v>829</v>
      </c>
      <c r="J833" s="10">
        <v>2.3437000000000001</v>
      </c>
      <c r="K833" s="10">
        <v>3.3352578554312404</v>
      </c>
      <c r="L833" s="10">
        <v>4.8174999999999999</v>
      </c>
      <c r="M833" s="10">
        <v>7.0260999999999996</v>
      </c>
      <c r="O833" s="3"/>
      <c r="P833" s="3"/>
      <c r="Q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3:50" x14ac:dyDescent="0.2">
      <c r="C834" s="18">
        <f t="shared" si="12"/>
        <v>830</v>
      </c>
      <c r="D834" t="e">
        <f t="array" aca="1" ref="D834" ca="1">smrLinInterp(C834,TimeX,RainX)</f>
        <v>#NAME?</v>
      </c>
      <c r="I834" s="6">
        <v>830</v>
      </c>
      <c r="J834" s="10">
        <v>2.3490000000000002</v>
      </c>
      <c r="K834" s="10">
        <v>3.340357280470851</v>
      </c>
      <c r="L834" s="10">
        <v>4.8249999999999993</v>
      </c>
      <c r="M834" s="10">
        <v>7.0369999999999999</v>
      </c>
      <c r="O834" s="3"/>
      <c r="P834" s="3"/>
      <c r="Q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3:50" x14ac:dyDescent="0.2">
      <c r="C835" s="18">
        <f t="shared" si="12"/>
        <v>831</v>
      </c>
      <c r="D835" t="e">
        <f t="array" aca="1" ref="D835" ca="1">smrLinInterp(C835,TimeX,RainX)</f>
        <v>#NAME?</v>
      </c>
      <c r="I835" s="6">
        <v>831</v>
      </c>
      <c r="J835" s="10">
        <v>2.3542999999999998</v>
      </c>
      <c r="K835" s="10">
        <v>3.3454567055104611</v>
      </c>
      <c r="L835" s="10">
        <v>4.8324999999999996</v>
      </c>
      <c r="M835" s="10">
        <v>7.0479000000000003</v>
      </c>
      <c r="O835" s="3"/>
      <c r="P835" s="3"/>
      <c r="Q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3:50" x14ac:dyDescent="0.2">
      <c r="C836" s="18">
        <f t="shared" si="12"/>
        <v>832</v>
      </c>
      <c r="D836" t="e">
        <f t="array" aca="1" ref="D836" ca="1">smrLinInterp(C836,TimeX,RainX)</f>
        <v>#NAME?</v>
      </c>
      <c r="I836" s="6">
        <v>832</v>
      </c>
      <c r="J836" s="10">
        <v>2.3595999999999999</v>
      </c>
      <c r="K836" s="10">
        <v>3.3505561305500717</v>
      </c>
      <c r="L836" s="10">
        <v>4.84</v>
      </c>
      <c r="M836" s="10">
        <v>7.0587999999999997</v>
      </c>
      <c r="O836" s="3"/>
      <c r="P836" s="3"/>
      <c r="Q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3:50" x14ac:dyDescent="0.2">
      <c r="C837" s="18">
        <f t="shared" si="12"/>
        <v>833</v>
      </c>
      <c r="D837" t="e">
        <f t="array" aca="1" ref="D837" ca="1">smrLinInterp(C837,TimeX,RainX)</f>
        <v>#NAME?</v>
      </c>
      <c r="I837" s="6">
        <v>833</v>
      </c>
      <c r="J837" s="10">
        <v>2.3649</v>
      </c>
      <c r="K837" s="10">
        <v>3.3556555555896823</v>
      </c>
      <c r="L837" s="10">
        <v>4.8474999999999993</v>
      </c>
      <c r="M837" s="10">
        <v>7.0697000000000001</v>
      </c>
      <c r="O837" s="3"/>
      <c r="P837" s="3"/>
      <c r="Q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3:50" x14ac:dyDescent="0.2">
      <c r="C838" s="18">
        <f t="shared" ref="C838:C901" si="13">1+C837</f>
        <v>834</v>
      </c>
      <c r="D838" t="e">
        <f t="array" aca="1" ref="D838" ca="1">smrLinInterp(C838,TimeX,RainX)</f>
        <v>#NAME?</v>
      </c>
      <c r="I838" s="6">
        <v>834</v>
      </c>
      <c r="J838" s="10">
        <v>2.3702000000000001</v>
      </c>
      <c r="K838" s="10">
        <v>3.3607549806292925</v>
      </c>
      <c r="L838" s="10">
        <v>4.8549999999999995</v>
      </c>
      <c r="M838" s="10">
        <v>7.0805999999999996</v>
      </c>
      <c r="O838" s="3"/>
      <c r="P838" s="3"/>
      <c r="Q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3:50" x14ac:dyDescent="0.2">
      <c r="C839" s="18">
        <f t="shared" si="13"/>
        <v>835</v>
      </c>
      <c r="D839" t="e">
        <f t="array" aca="1" ref="D839" ca="1">smrLinInterp(C839,TimeX,RainX)</f>
        <v>#NAME?</v>
      </c>
      <c r="I839" s="6">
        <v>835</v>
      </c>
      <c r="J839" s="10">
        <v>2.3755000000000002</v>
      </c>
      <c r="K839" s="10">
        <v>3.365854405668903</v>
      </c>
      <c r="L839" s="10">
        <v>4.8624999999999998</v>
      </c>
      <c r="M839" s="10">
        <v>7.0914999999999999</v>
      </c>
      <c r="O839" s="3"/>
      <c r="P839" s="3"/>
      <c r="Q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3:50" x14ac:dyDescent="0.2">
      <c r="C840" s="18">
        <f t="shared" si="13"/>
        <v>836</v>
      </c>
      <c r="D840" t="e">
        <f t="array" aca="1" ref="D840" ca="1">smrLinInterp(C840,TimeX,RainX)</f>
        <v>#NAME?</v>
      </c>
      <c r="I840" s="6">
        <v>836</v>
      </c>
      <c r="J840" s="10">
        <v>2.3808000000000002</v>
      </c>
      <c r="K840" s="10">
        <v>3.3709538307085136</v>
      </c>
      <c r="L840" s="10">
        <v>4.8699999999999992</v>
      </c>
      <c r="M840" s="10">
        <v>7.1024000000000003</v>
      </c>
      <c r="O840" s="3"/>
      <c r="P840" s="3"/>
      <c r="Q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3:50" x14ac:dyDescent="0.2">
      <c r="C841" s="18">
        <f t="shared" si="13"/>
        <v>837</v>
      </c>
      <c r="D841" t="e">
        <f t="array" aca="1" ref="D841" ca="1">smrLinInterp(C841,TimeX,RainX)</f>
        <v>#NAME?</v>
      </c>
      <c r="I841" s="6">
        <v>837</v>
      </c>
      <c r="J841" s="10">
        <v>2.3860999999999999</v>
      </c>
      <c r="K841" s="10">
        <v>3.3760532557481238</v>
      </c>
      <c r="L841" s="10">
        <v>4.8774999999999995</v>
      </c>
      <c r="M841" s="10">
        <v>7.1132999999999997</v>
      </c>
      <c r="O841" s="3"/>
      <c r="P841" s="3"/>
      <c r="Q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3:50" x14ac:dyDescent="0.2">
      <c r="C842" s="18">
        <f t="shared" si="13"/>
        <v>838</v>
      </c>
      <c r="D842" t="e">
        <f t="array" aca="1" ref="D842" ca="1">smrLinInterp(C842,TimeX,RainX)</f>
        <v>#NAME?</v>
      </c>
      <c r="I842" s="6">
        <v>838</v>
      </c>
      <c r="J842" s="10">
        <v>2.3914</v>
      </c>
      <c r="K842" s="10">
        <v>3.3811526807877343</v>
      </c>
      <c r="L842" s="10">
        <v>4.8849999999999998</v>
      </c>
      <c r="M842" s="10">
        <v>7.1242000000000001</v>
      </c>
      <c r="O842" s="3"/>
      <c r="P842" s="3"/>
      <c r="Q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3:50" x14ac:dyDescent="0.2">
      <c r="C843" s="18">
        <f t="shared" si="13"/>
        <v>839</v>
      </c>
      <c r="D843" t="e">
        <f t="array" aca="1" ref="D843" ca="1">smrLinInterp(C843,TimeX,RainX)</f>
        <v>#NAME?</v>
      </c>
      <c r="I843" s="6">
        <v>839</v>
      </c>
      <c r="J843" s="10">
        <v>2.3967000000000001</v>
      </c>
      <c r="K843" s="10">
        <v>3.3862521058273449</v>
      </c>
      <c r="L843" s="10">
        <v>4.8925000000000001</v>
      </c>
      <c r="M843" s="10">
        <v>7.1350999999999996</v>
      </c>
      <c r="O843" s="3"/>
      <c r="P843" s="3"/>
      <c r="Q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3:50" x14ac:dyDescent="0.2">
      <c r="C844" s="18">
        <f t="shared" si="13"/>
        <v>840</v>
      </c>
      <c r="D844" t="e">
        <f t="array" aca="1" ref="D844" ca="1">smrLinInterp(C844,TimeX,RainX)</f>
        <v>#NAME?</v>
      </c>
      <c r="I844" s="6">
        <v>840</v>
      </c>
      <c r="J844" s="10">
        <v>2.4020000000000001</v>
      </c>
      <c r="K844" s="10">
        <v>3.3913515308669551</v>
      </c>
      <c r="L844" s="10">
        <v>4.8999999999999995</v>
      </c>
      <c r="M844" s="10">
        <v>7.1459999999999999</v>
      </c>
      <c r="O844" s="3"/>
      <c r="P844" s="3"/>
      <c r="Q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3:50" x14ac:dyDescent="0.2">
      <c r="C845" s="18">
        <f t="shared" si="13"/>
        <v>841</v>
      </c>
      <c r="D845" t="e">
        <f t="array" aca="1" ref="D845" ca="1">smrLinInterp(C845,TimeX,RainX)</f>
        <v>#NAME?</v>
      </c>
      <c r="I845" s="6">
        <v>841</v>
      </c>
      <c r="J845" s="10">
        <v>2.4073000000000002</v>
      </c>
      <c r="K845" s="10">
        <v>3.3964509559065656</v>
      </c>
      <c r="L845" s="10">
        <v>4.9074999999999998</v>
      </c>
      <c r="M845" s="10">
        <v>7.1569000000000003</v>
      </c>
      <c r="O845" s="3"/>
      <c r="P845" s="3"/>
      <c r="Q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3:50" x14ac:dyDescent="0.2">
      <c r="C846" s="18">
        <f t="shared" si="13"/>
        <v>842</v>
      </c>
      <c r="D846" t="e">
        <f t="array" aca="1" ref="D846" ca="1">smrLinInterp(C846,TimeX,RainX)</f>
        <v>#NAME?</v>
      </c>
      <c r="I846" s="6">
        <v>842</v>
      </c>
      <c r="J846" s="10">
        <v>2.4125999999999999</v>
      </c>
      <c r="K846" s="10">
        <v>3.4015503809461762</v>
      </c>
      <c r="L846" s="10">
        <v>4.915</v>
      </c>
      <c r="M846" s="10">
        <v>7.1677999999999997</v>
      </c>
      <c r="O846" s="3"/>
      <c r="P846" s="3"/>
      <c r="Q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3:50" x14ac:dyDescent="0.2">
      <c r="C847" s="18">
        <f t="shared" si="13"/>
        <v>843</v>
      </c>
      <c r="D847" t="e">
        <f t="array" aca="1" ref="D847" ca="1">smrLinInterp(C847,TimeX,RainX)</f>
        <v>#NAME?</v>
      </c>
      <c r="I847" s="6">
        <v>843</v>
      </c>
      <c r="J847" s="10">
        <v>2.4178999999999999</v>
      </c>
      <c r="K847" s="10">
        <v>3.4066498059857864</v>
      </c>
      <c r="L847" s="10">
        <v>4.9224999999999994</v>
      </c>
      <c r="M847" s="10">
        <v>7.1787000000000001</v>
      </c>
      <c r="O847" s="3"/>
      <c r="P847" s="3"/>
      <c r="Q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3:50" x14ac:dyDescent="0.2">
      <c r="C848" s="18">
        <f t="shared" si="13"/>
        <v>844</v>
      </c>
      <c r="D848" t="e">
        <f t="array" aca="1" ref="D848" ca="1">smrLinInterp(C848,TimeX,RainX)</f>
        <v>#NAME?</v>
      </c>
      <c r="I848" s="6">
        <v>844</v>
      </c>
      <c r="J848" s="10">
        <v>2.4232</v>
      </c>
      <c r="K848" s="10">
        <v>3.411749231025397</v>
      </c>
      <c r="L848" s="10">
        <v>4.93</v>
      </c>
      <c r="M848" s="10">
        <v>7.1895999999999995</v>
      </c>
      <c r="O848" s="3"/>
      <c r="P848" s="3"/>
      <c r="Q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3:50" x14ac:dyDescent="0.2">
      <c r="C849" s="18">
        <f t="shared" si="13"/>
        <v>845</v>
      </c>
      <c r="D849" t="e">
        <f t="array" aca="1" ref="D849" ca="1">smrLinInterp(C849,TimeX,RainX)</f>
        <v>#NAME?</v>
      </c>
      <c r="I849" s="6">
        <v>845</v>
      </c>
      <c r="J849" s="10">
        <v>2.4285000000000001</v>
      </c>
      <c r="K849" s="10">
        <v>3.4168486560650075</v>
      </c>
      <c r="L849" s="10">
        <v>4.9375</v>
      </c>
      <c r="M849" s="10">
        <v>7.2004999999999999</v>
      </c>
      <c r="O849" s="3"/>
      <c r="P849" s="3"/>
      <c r="Q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3:50" x14ac:dyDescent="0.2">
      <c r="C850" s="18">
        <f t="shared" si="13"/>
        <v>846</v>
      </c>
      <c r="D850" t="e">
        <f t="array" aca="1" ref="D850" ca="1">smrLinInterp(C850,TimeX,RainX)</f>
        <v>#NAME?</v>
      </c>
      <c r="I850" s="6">
        <v>846</v>
      </c>
      <c r="J850" s="10">
        <v>2.4338000000000002</v>
      </c>
      <c r="K850" s="10">
        <v>3.4219480811046177</v>
      </c>
      <c r="L850" s="10">
        <v>4.9449999999999994</v>
      </c>
      <c r="M850" s="10">
        <v>7.2114000000000003</v>
      </c>
      <c r="O850" s="3"/>
      <c r="P850" s="3"/>
      <c r="Q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3:50" x14ac:dyDescent="0.2">
      <c r="C851" s="18">
        <f t="shared" si="13"/>
        <v>847</v>
      </c>
      <c r="D851" t="e">
        <f t="array" aca="1" ref="D851" ca="1">smrLinInterp(C851,TimeX,RainX)</f>
        <v>#NAME?</v>
      </c>
      <c r="I851" s="6">
        <v>847</v>
      </c>
      <c r="J851" s="10">
        <v>2.4391000000000003</v>
      </c>
      <c r="K851" s="10">
        <v>3.4270475061442283</v>
      </c>
      <c r="L851" s="10">
        <v>4.9524999999999997</v>
      </c>
      <c r="M851" s="10">
        <v>7.2222999999999997</v>
      </c>
      <c r="O851" s="3"/>
      <c r="P851" s="3"/>
      <c r="Q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3:50" x14ac:dyDescent="0.2">
      <c r="C852" s="18">
        <f t="shared" si="13"/>
        <v>848</v>
      </c>
      <c r="D852" t="e">
        <f t="array" aca="1" ref="D852" ca="1">smrLinInterp(C852,TimeX,RainX)</f>
        <v>#NAME?</v>
      </c>
      <c r="I852" s="6">
        <v>848</v>
      </c>
      <c r="J852" s="10">
        <v>2.4443999999999999</v>
      </c>
      <c r="K852" s="10">
        <v>3.4321469311838388</v>
      </c>
      <c r="L852" s="10">
        <v>4.96</v>
      </c>
      <c r="M852" s="10">
        <v>7.2332000000000001</v>
      </c>
      <c r="O852" s="3"/>
      <c r="P852" s="3"/>
      <c r="Q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3:50" x14ac:dyDescent="0.2">
      <c r="C853" s="18">
        <f t="shared" si="13"/>
        <v>849</v>
      </c>
      <c r="D853" t="e">
        <f t="array" aca="1" ref="D853" ca="1">smrLinInterp(C853,TimeX,RainX)</f>
        <v>#NAME?</v>
      </c>
      <c r="I853" s="6">
        <v>849</v>
      </c>
      <c r="J853" s="10">
        <v>2.4497</v>
      </c>
      <c r="K853" s="10">
        <v>3.437246356223449</v>
      </c>
      <c r="L853" s="10">
        <v>4.9674999999999994</v>
      </c>
      <c r="M853" s="10">
        <v>7.2440999999999995</v>
      </c>
      <c r="O853" s="3"/>
      <c r="P853" s="3"/>
      <c r="Q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3:50" x14ac:dyDescent="0.2">
      <c r="C854" s="18">
        <f t="shared" si="13"/>
        <v>850</v>
      </c>
      <c r="D854" t="e">
        <f t="array" aca="1" ref="D854" ca="1">smrLinInterp(C854,TimeX,RainX)</f>
        <v>#NAME?</v>
      </c>
      <c r="I854" s="6">
        <v>850</v>
      </c>
      <c r="J854" s="10">
        <v>2.4550000000000001</v>
      </c>
      <c r="K854" s="10">
        <v>3.4423457812630596</v>
      </c>
      <c r="L854" s="10">
        <v>4.9749999999999996</v>
      </c>
      <c r="M854" s="10">
        <v>7.2549999999999999</v>
      </c>
      <c r="O854" s="3"/>
      <c r="P854" s="3"/>
      <c r="Q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3:50" x14ac:dyDescent="0.2">
      <c r="C855" s="18">
        <f t="shared" si="13"/>
        <v>851</v>
      </c>
      <c r="D855" t="e">
        <f t="array" aca="1" ref="D855" ca="1">smrLinInterp(C855,TimeX,RainX)</f>
        <v>#NAME?</v>
      </c>
      <c r="I855" s="6">
        <v>851</v>
      </c>
      <c r="J855" s="10">
        <v>2.4603000000000002</v>
      </c>
      <c r="K855" s="10">
        <v>3.4474452063026702</v>
      </c>
      <c r="L855" s="10">
        <v>4.9824999999999999</v>
      </c>
      <c r="M855" s="10">
        <v>7.2659000000000002</v>
      </c>
      <c r="O855" s="3"/>
      <c r="P855" s="3"/>
      <c r="Q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3:50" x14ac:dyDescent="0.2">
      <c r="C856" s="18">
        <f t="shared" si="13"/>
        <v>852</v>
      </c>
      <c r="D856" t="e">
        <f t="array" aca="1" ref="D856" ca="1">smrLinInterp(C856,TimeX,RainX)</f>
        <v>#NAME?</v>
      </c>
      <c r="I856" s="6">
        <v>852</v>
      </c>
      <c r="J856" s="10">
        <v>2.4656000000000002</v>
      </c>
      <c r="K856" s="10">
        <v>3.4525446313422803</v>
      </c>
      <c r="L856" s="10">
        <v>4.9899999999999993</v>
      </c>
      <c r="M856" s="10">
        <v>7.2767999999999997</v>
      </c>
      <c r="O856" s="3"/>
      <c r="P856" s="3"/>
      <c r="Q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3:50" x14ac:dyDescent="0.2">
      <c r="C857" s="18">
        <f t="shared" si="13"/>
        <v>853</v>
      </c>
      <c r="D857" t="e">
        <f t="array" aca="1" ref="D857" ca="1">smrLinInterp(C857,TimeX,RainX)</f>
        <v>#NAME?</v>
      </c>
      <c r="I857" s="6">
        <v>853</v>
      </c>
      <c r="J857" s="10">
        <v>2.4708999999999999</v>
      </c>
      <c r="K857" s="10">
        <v>3.4576440563818909</v>
      </c>
      <c r="L857" s="10">
        <v>4.9974999999999996</v>
      </c>
      <c r="M857" s="10">
        <v>7.2877000000000001</v>
      </c>
      <c r="O857" s="3"/>
      <c r="P857" s="3"/>
      <c r="Q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3:50" x14ac:dyDescent="0.2">
      <c r="C858" s="18">
        <f t="shared" si="13"/>
        <v>854</v>
      </c>
      <c r="D858" t="e">
        <f t="array" aca="1" ref="D858" ca="1">smrLinInterp(C858,TimeX,RainX)</f>
        <v>#NAME?</v>
      </c>
      <c r="I858" s="6">
        <v>854</v>
      </c>
      <c r="J858" s="10">
        <v>2.4762</v>
      </c>
      <c r="K858" s="10">
        <v>3.4627434814215015</v>
      </c>
      <c r="L858" s="10">
        <v>5.0049999999999999</v>
      </c>
      <c r="M858" s="10">
        <v>7.2985999999999995</v>
      </c>
      <c r="O858" s="3"/>
      <c r="P858" s="3"/>
      <c r="Q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3:50" x14ac:dyDescent="0.2">
      <c r="C859" s="18">
        <f t="shared" si="13"/>
        <v>855</v>
      </c>
      <c r="D859" t="e">
        <f t="array" aca="1" ref="D859" ca="1">smrLinInterp(C859,TimeX,RainX)</f>
        <v>#NAME?</v>
      </c>
      <c r="I859" s="6">
        <v>855</v>
      </c>
      <c r="J859" s="10">
        <v>2.4815</v>
      </c>
      <c r="K859" s="10">
        <v>3.4678429064611116</v>
      </c>
      <c r="L859" s="10">
        <v>5.0124999999999993</v>
      </c>
      <c r="M859" s="10">
        <v>7.3094999999999999</v>
      </c>
      <c r="O859" s="3"/>
      <c r="P859" s="3"/>
      <c r="Q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3:50" x14ac:dyDescent="0.2">
      <c r="C860" s="18">
        <f t="shared" si="13"/>
        <v>856</v>
      </c>
      <c r="D860" t="e">
        <f t="array" aca="1" ref="D860" ca="1">smrLinInterp(C860,TimeX,RainX)</f>
        <v>#NAME?</v>
      </c>
      <c r="I860" s="6">
        <v>856</v>
      </c>
      <c r="J860" s="10">
        <v>2.4868000000000001</v>
      </c>
      <c r="K860" s="10">
        <v>3.4729423315007222</v>
      </c>
      <c r="L860" s="10">
        <v>5.0199999999999996</v>
      </c>
      <c r="M860" s="10">
        <v>7.3204000000000002</v>
      </c>
      <c r="O860" s="3"/>
      <c r="P860" s="3"/>
      <c r="Q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3:50" x14ac:dyDescent="0.2">
      <c r="C861" s="18">
        <f t="shared" si="13"/>
        <v>857</v>
      </c>
      <c r="D861" t="e">
        <f t="array" aca="1" ref="D861" ca="1">smrLinInterp(C861,TimeX,RainX)</f>
        <v>#NAME?</v>
      </c>
      <c r="I861" s="6">
        <v>857</v>
      </c>
      <c r="J861" s="10">
        <v>2.4921000000000002</v>
      </c>
      <c r="K861" s="10">
        <v>3.4780417565403328</v>
      </c>
      <c r="L861" s="10">
        <v>5.0274999999999999</v>
      </c>
      <c r="M861" s="10">
        <v>7.3312999999999997</v>
      </c>
      <c r="O861" s="3"/>
      <c r="P861" s="3"/>
      <c r="Q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3:50" x14ac:dyDescent="0.2">
      <c r="C862" s="18">
        <f t="shared" si="13"/>
        <v>858</v>
      </c>
      <c r="D862" t="e">
        <f t="array" aca="1" ref="D862" ca="1">smrLinInterp(C862,TimeX,RainX)</f>
        <v>#NAME?</v>
      </c>
      <c r="I862" s="6">
        <v>858</v>
      </c>
      <c r="J862" s="10">
        <v>2.4974000000000003</v>
      </c>
      <c r="K862" s="10">
        <v>3.4831411815799429</v>
      </c>
      <c r="L862" s="10">
        <v>5.0349999999999993</v>
      </c>
      <c r="M862" s="10">
        <v>7.3422000000000001</v>
      </c>
      <c r="O862" s="3"/>
      <c r="P862" s="3"/>
      <c r="Q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3:50" x14ac:dyDescent="0.2">
      <c r="C863" s="18">
        <f t="shared" si="13"/>
        <v>859</v>
      </c>
      <c r="D863" t="e">
        <f t="array" aca="1" ref="D863" ca="1">smrLinInterp(C863,TimeX,RainX)</f>
        <v>#NAME?</v>
      </c>
      <c r="I863" s="6">
        <v>859</v>
      </c>
      <c r="J863" s="10">
        <v>2.5026999999999999</v>
      </c>
      <c r="K863" s="10">
        <v>3.4882406066195535</v>
      </c>
      <c r="L863" s="10">
        <v>5.0424999999999995</v>
      </c>
      <c r="M863" s="10">
        <v>7.3530999999999995</v>
      </c>
      <c r="O863" s="3"/>
      <c r="P863" s="3"/>
      <c r="Q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3:50" x14ac:dyDescent="0.2">
      <c r="C864" s="18">
        <f t="shared" si="13"/>
        <v>860</v>
      </c>
      <c r="D864" t="e">
        <f t="array" aca="1" ref="D864" ca="1">smrLinInterp(C864,TimeX,RainX)</f>
        <v>#NAME?</v>
      </c>
      <c r="I864" s="6">
        <v>860</v>
      </c>
      <c r="J864" s="10">
        <v>2.508</v>
      </c>
      <c r="K864" s="10">
        <v>3.4933400316591641</v>
      </c>
      <c r="L864" s="10">
        <v>5.05</v>
      </c>
      <c r="M864" s="10">
        <v>7.3639999999999999</v>
      </c>
      <c r="O864" s="3"/>
      <c r="P864" s="3"/>
      <c r="Q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3:50" x14ac:dyDescent="0.2">
      <c r="C865" s="18">
        <f t="shared" si="13"/>
        <v>861</v>
      </c>
      <c r="D865" t="e">
        <f t="array" aca="1" ref="D865" ca="1">smrLinInterp(C865,TimeX,RainX)</f>
        <v>#NAME?</v>
      </c>
      <c r="I865" s="6">
        <v>861</v>
      </c>
      <c r="J865" s="10">
        <v>2.5133000000000001</v>
      </c>
      <c r="K865" s="10">
        <v>3.4984394566987742</v>
      </c>
      <c r="L865" s="10">
        <v>5.0574999999999992</v>
      </c>
      <c r="M865" s="10">
        <v>7.3749000000000002</v>
      </c>
      <c r="O865" s="3"/>
      <c r="P865" s="3"/>
      <c r="Q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3:50" x14ac:dyDescent="0.2">
      <c r="C866" s="18">
        <f t="shared" si="13"/>
        <v>862</v>
      </c>
      <c r="D866" t="e">
        <f t="array" aca="1" ref="D866" ca="1">smrLinInterp(C866,TimeX,RainX)</f>
        <v>#NAME?</v>
      </c>
      <c r="I866" s="6">
        <v>862</v>
      </c>
      <c r="J866" s="10">
        <v>2.5186000000000002</v>
      </c>
      <c r="K866" s="10">
        <v>3.5035388817383848</v>
      </c>
      <c r="L866" s="10">
        <v>5.0649999999999995</v>
      </c>
      <c r="M866" s="10">
        <v>7.3857999999999997</v>
      </c>
      <c r="O866" s="3"/>
      <c r="P866" s="3"/>
      <c r="Q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3:50" x14ac:dyDescent="0.2">
      <c r="C867" s="18">
        <f t="shared" si="13"/>
        <v>863</v>
      </c>
      <c r="D867" t="e">
        <f t="array" aca="1" ref="D867" ca="1">smrLinInterp(C867,TimeX,RainX)</f>
        <v>#NAME?</v>
      </c>
      <c r="I867" s="6">
        <v>863</v>
      </c>
      <c r="J867" s="10">
        <v>2.5239000000000003</v>
      </c>
      <c r="K867" s="10">
        <v>3.5086383067779954</v>
      </c>
      <c r="L867" s="10">
        <v>5.0724999999999998</v>
      </c>
      <c r="M867" s="10">
        <v>7.3967000000000001</v>
      </c>
      <c r="O867" s="3"/>
      <c r="P867" s="3"/>
      <c r="Q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3:50" x14ac:dyDescent="0.2">
      <c r="C868" s="18">
        <f t="shared" si="13"/>
        <v>864</v>
      </c>
      <c r="D868" t="e">
        <f t="array" aca="1" ref="D868" ca="1">smrLinInterp(C868,TimeX,RainX)</f>
        <v>#NAME?</v>
      </c>
      <c r="I868" s="6">
        <v>864</v>
      </c>
      <c r="J868" s="10">
        <v>2.5291999999999999</v>
      </c>
      <c r="K868" s="10">
        <v>3.5137377318176055</v>
      </c>
      <c r="L868" s="10">
        <v>5.08</v>
      </c>
      <c r="M868" s="10">
        <v>7.4075999999999995</v>
      </c>
      <c r="O868" s="3"/>
      <c r="P868" s="3"/>
      <c r="Q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3:50" x14ac:dyDescent="0.2">
      <c r="C869" s="18">
        <f t="shared" si="13"/>
        <v>865</v>
      </c>
      <c r="D869" t="e">
        <f t="array" aca="1" ref="D869" ca="1">smrLinInterp(C869,TimeX,RainX)</f>
        <v>#NAME?</v>
      </c>
      <c r="I869" s="6">
        <v>865</v>
      </c>
      <c r="J869" s="10">
        <v>2.5345</v>
      </c>
      <c r="K869" s="10">
        <v>3.5188371568572161</v>
      </c>
      <c r="L869" s="10">
        <v>5.0874999999999995</v>
      </c>
      <c r="M869" s="10">
        <v>7.4184999999999999</v>
      </c>
      <c r="O869" s="3"/>
      <c r="P869" s="3"/>
      <c r="Q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3:50" x14ac:dyDescent="0.2">
      <c r="C870" s="18">
        <f t="shared" si="13"/>
        <v>866</v>
      </c>
      <c r="D870" t="e">
        <f t="array" aca="1" ref="D870" ca="1">smrLinInterp(C870,TimeX,RainX)</f>
        <v>#NAME?</v>
      </c>
      <c r="I870" s="6">
        <v>866</v>
      </c>
      <c r="J870" s="10">
        <v>2.5398000000000001</v>
      </c>
      <c r="K870" s="10">
        <v>3.5239365818968267</v>
      </c>
      <c r="L870" s="10">
        <v>5.0949999999999998</v>
      </c>
      <c r="M870" s="10">
        <v>7.4294000000000002</v>
      </c>
      <c r="O870" s="3"/>
      <c r="P870" s="3"/>
      <c r="Q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3:50" x14ac:dyDescent="0.2">
      <c r="C871" s="18">
        <f t="shared" si="13"/>
        <v>867</v>
      </c>
      <c r="D871" t="e">
        <f t="array" aca="1" ref="D871" ca="1">smrLinInterp(C871,TimeX,RainX)</f>
        <v>#NAME?</v>
      </c>
      <c r="I871" s="6">
        <v>867</v>
      </c>
      <c r="J871" s="10">
        <v>2.5451000000000001</v>
      </c>
      <c r="K871" s="10">
        <v>3.5290360069364368</v>
      </c>
      <c r="L871" s="10">
        <v>5.1025</v>
      </c>
      <c r="M871" s="10">
        <v>7.4402999999999997</v>
      </c>
      <c r="O871" s="3"/>
      <c r="P871" s="3"/>
      <c r="Q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3:50" x14ac:dyDescent="0.2">
      <c r="C872" s="18">
        <f t="shared" si="13"/>
        <v>868</v>
      </c>
      <c r="D872" t="e">
        <f t="array" aca="1" ref="D872" ca="1">smrLinInterp(C872,TimeX,RainX)</f>
        <v>#NAME?</v>
      </c>
      <c r="I872" s="6">
        <v>868</v>
      </c>
      <c r="J872" s="10">
        <v>2.5504000000000002</v>
      </c>
      <c r="K872" s="10">
        <v>3.5341354319760474</v>
      </c>
      <c r="L872" s="10">
        <v>5.1099999999999994</v>
      </c>
      <c r="M872" s="10">
        <v>7.4512</v>
      </c>
      <c r="O872" s="3"/>
      <c r="P872" s="3"/>
      <c r="Q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3:50" x14ac:dyDescent="0.2">
      <c r="C873" s="18">
        <f t="shared" si="13"/>
        <v>869</v>
      </c>
      <c r="D873" t="e">
        <f t="array" aca="1" ref="D873" ca="1">smrLinInterp(C873,TimeX,RainX)</f>
        <v>#NAME?</v>
      </c>
      <c r="I873" s="6">
        <v>869</v>
      </c>
      <c r="J873" s="10">
        <v>2.5557000000000003</v>
      </c>
      <c r="K873" s="10">
        <v>3.539234857015658</v>
      </c>
      <c r="L873" s="10">
        <v>5.1174999999999997</v>
      </c>
      <c r="M873" s="10">
        <v>7.4620999999999995</v>
      </c>
      <c r="O873" s="3"/>
      <c r="P873" s="3"/>
      <c r="Q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3:50" x14ac:dyDescent="0.2">
      <c r="C874" s="18">
        <f t="shared" si="13"/>
        <v>870</v>
      </c>
      <c r="D874" t="e">
        <f t="array" aca="1" ref="D874" ca="1">smrLinInterp(C874,TimeX,RainX)</f>
        <v>#NAME?</v>
      </c>
      <c r="I874" s="6">
        <v>870</v>
      </c>
      <c r="J874" s="10">
        <v>2.5609999999999999</v>
      </c>
      <c r="K874" s="10">
        <v>3.5443342820552681</v>
      </c>
      <c r="L874" s="10">
        <v>5.125</v>
      </c>
      <c r="M874" s="10">
        <v>7.4729999999999999</v>
      </c>
      <c r="O874" s="3"/>
      <c r="P874" s="3"/>
      <c r="Q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3:50" x14ac:dyDescent="0.2">
      <c r="C875" s="18">
        <f t="shared" si="13"/>
        <v>871</v>
      </c>
      <c r="D875" t="e">
        <f t="array" aca="1" ref="D875" ca="1">smrLinInterp(C875,TimeX,RainX)</f>
        <v>#NAME?</v>
      </c>
      <c r="I875" s="6">
        <v>871</v>
      </c>
      <c r="J875" s="10">
        <v>2.5663</v>
      </c>
      <c r="K875" s="10">
        <v>3.5494337070948787</v>
      </c>
      <c r="L875" s="10">
        <v>5.1324999999999994</v>
      </c>
      <c r="M875" s="10">
        <v>7.4839000000000002</v>
      </c>
      <c r="O875" s="3"/>
      <c r="P875" s="3"/>
      <c r="Q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3:50" x14ac:dyDescent="0.2">
      <c r="C876" s="18">
        <f t="shared" si="13"/>
        <v>872</v>
      </c>
      <c r="D876" t="e">
        <f t="array" aca="1" ref="D876" ca="1">smrLinInterp(C876,TimeX,RainX)</f>
        <v>#NAME?</v>
      </c>
      <c r="I876" s="6">
        <v>872</v>
      </c>
      <c r="J876" s="10">
        <v>2.5716000000000001</v>
      </c>
      <c r="K876" s="10">
        <v>3.5545331321344893</v>
      </c>
      <c r="L876" s="10">
        <v>5.14</v>
      </c>
      <c r="M876" s="10">
        <v>7.4947999999999997</v>
      </c>
      <c r="O876" s="3"/>
      <c r="P876" s="3"/>
      <c r="Q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3:50" x14ac:dyDescent="0.2">
      <c r="C877" s="18">
        <f t="shared" si="13"/>
        <v>873</v>
      </c>
      <c r="D877" t="e">
        <f t="array" aca="1" ref="D877" ca="1">smrLinInterp(C877,TimeX,RainX)</f>
        <v>#NAME?</v>
      </c>
      <c r="I877" s="6">
        <v>873</v>
      </c>
      <c r="J877" s="10">
        <v>2.5769000000000002</v>
      </c>
      <c r="K877" s="10">
        <v>3.5596325571740994</v>
      </c>
      <c r="L877" s="10">
        <v>5.1475</v>
      </c>
      <c r="M877" s="10">
        <v>7.5057</v>
      </c>
      <c r="O877" s="3"/>
      <c r="P877" s="3"/>
      <c r="Q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3:50" x14ac:dyDescent="0.2">
      <c r="C878" s="18">
        <f t="shared" si="13"/>
        <v>874</v>
      </c>
      <c r="D878" t="e">
        <f t="array" aca="1" ref="D878" ca="1">smrLinInterp(C878,TimeX,RainX)</f>
        <v>#NAME?</v>
      </c>
      <c r="I878" s="6">
        <v>874</v>
      </c>
      <c r="J878" s="10">
        <v>2.5822000000000003</v>
      </c>
      <c r="K878" s="10">
        <v>3.56473198221371</v>
      </c>
      <c r="L878" s="10">
        <v>5.1549999999999994</v>
      </c>
      <c r="M878" s="10">
        <v>7.5165999999999995</v>
      </c>
      <c r="O878" s="3"/>
      <c r="P878" s="3"/>
      <c r="Q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3:50" x14ac:dyDescent="0.2">
      <c r="C879" s="18">
        <f t="shared" si="13"/>
        <v>875</v>
      </c>
      <c r="D879" t="e">
        <f t="array" aca="1" ref="D879" ca="1">smrLinInterp(C879,TimeX,RainX)</f>
        <v>#NAME?</v>
      </c>
      <c r="I879" s="6">
        <v>875</v>
      </c>
      <c r="J879" s="10">
        <v>2.5875000000000004</v>
      </c>
      <c r="K879" s="10">
        <v>3.5698314072533206</v>
      </c>
      <c r="L879" s="10">
        <v>5.1624999999999996</v>
      </c>
      <c r="M879" s="10">
        <v>7.5274999999999999</v>
      </c>
      <c r="O879" s="3"/>
      <c r="P879" s="3"/>
      <c r="Q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3:50" x14ac:dyDescent="0.2">
      <c r="C880" s="18">
        <f t="shared" si="13"/>
        <v>876</v>
      </c>
      <c r="D880" t="e">
        <f t="array" aca="1" ref="D880" ca="1">smrLinInterp(C880,TimeX,RainX)</f>
        <v>#NAME?</v>
      </c>
      <c r="I880" s="6">
        <v>876</v>
      </c>
      <c r="J880" s="10">
        <v>2.5928</v>
      </c>
      <c r="K880" s="10">
        <v>3.5749308322929307</v>
      </c>
      <c r="L880" s="10">
        <v>5.17</v>
      </c>
      <c r="M880" s="10">
        <v>7.5384000000000002</v>
      </c>
      <c r="O880" s="3"/>
      <c r="P880" s="3"/>
      <c r="Q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3:50" x14ac:dyDescent="0.2">
      <c r="C881" s="18">
        <f t="shared" si="13"/>
        <v>877</v>
      </c>
      <c r="D881" t="e">
        <f t="array" aca="1" ref="D881" ca="1">smrLinInterp(C881,TimeX,RainX)</f>
        <v>#NAME?</v>
      </c>
      <c r="I881" s="6">
        <v>877</v>
      </c>
      <c r="J881" s="10">
        <v>2.5981000000000001</v>
      </c>
      <c r="K881" s="10">
        <v>3.5800302573325413</v>
      </c>
      <c r="L881" s="10">
        <v>5.1774999999999993</v>
      </c>
      <c r="M881" s="10">
        <v>7.5492999999999997</v>
      </c>
      <c r="O881" s="3"/>
      <c r="P881" s="3"/>
      <c r="Q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3:50" x14ac:dyDescent="0.2">
      <c r="C882" s="18">
        <f t="shared" si="13"/>
        <v>878</v>
      </c>
      <c r="D882" t="e">
        <f t="array" aca="1" ref="D882" ca="1">smrLinInterp(C882,TimeX,RainX)</f>
        <v>#NAME?</v>
      </c>
      <c r="I882" s="6">
        <v>878</v>
      </c>
      <c r="J882" s="10">
        <v>2.6034000000000002</v>
      </c>
      <c r="K882" s="10">
        <v>3.5851296823721515</v>
      </c>
      <c r="L882" s="10">
        <v>5.1849999999999996</v>
      </c>
      <c r="M882" s="10">
        <v>7.5602</v>
      </c>
      <c r="O882" s="3"/>
      <c r="P882" s="3"/>
      <c r="Q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3:50" x14ac:dyDescent="0.2">
      <c r="C883" s="18">
        <f t="shared" si="13"/>
        <v>879</v>
      </c>
      <c r="D883" t="e">
        <f t="array" aca="1" ref="D883" ca="1">smrLinInterp(C883,TimeX,RainX)</f>
        <v>#NAME?</v>
      </c>
      <c r="I883" s="6">
        <v>879</v>
      </c>
      <c r="J883" s="10">
        <v>2.6087000000000002</v>
      </c>
      <c r="K883" s="10">
        <v>3.590229107411762</v>
      </c>
      <c r="L883" s="10">
        <v>5.1924999999999999</v>
      </c>
      <c r="M883" s="10">
        <v>7.5710999999999995</v>
      </c>
      <c r="O883" s="3"/>
      <c r="P883" s="3"/>
      <c r="Q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3:50" x14ac:dyDescent="0.2">
      <c r="C884" s="18">
        <f t="shared" si="13"/>
        <v>880</v>
      </c>
      <c r="D884" t="e">
        <f t="array" aca="1" ref="D884" ca="1">smrLinInterp(C884,TimeX,RainX)</f>
        <v>#NAME?</v>
      </c>
      <c r="I884" s="6">
        <v>880</v>
      </c>
      <c r="J884" s="10">
        <v>2.6140000000000003</v>
      </c>
      <c r="K884" s="10">
        <v>3.5953285324513726</v>
      </c>
      <c r="L884" s="10">
        <v>5.1999999999999993</v>
      </c>
      <c r="M884" s="10">
        <v>7.5819999999999999</v>
      </c>
      <c r="O884" s="3"/>
      <c r="P884" s="3"/>
      <c r="Q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3:50" x14ac:dyDescent="0.2">
      <c r="C885" s="18">
        <f t="shared" si="13"/>
        <v>881</v>
      </c>
      <c r="D885" t="e">
        <f t="array" aca="1" ref="D885" ca="1">smrLinInterp(C885,TimeX,RainX)</f>
        <v>#NAME?</v>
      </c>
      <c r="I885" s="6">
        <v>881</v>
      </c>
      <c r="J885" s="10">
        <v>2.6193</v>
      </c>
      <c r="K885" s="10">
        <v>3.6004279574909828</v>
      </c>
      <c r="L885" s="10">
        <v>5.2074999999999996</v>
      </c>
      <c r="M885" s="10">
        <v>7.5929000000000002</v>
      </c>
      <c r="O885" s="3"/>
      <c r="P885" s="3"/>
      <c r="Q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3:50" x14ac:dyDescent="0.2">
      <c r="C886" s="18">
        <f t="shared" si="13"/>
        <v>882</v>
      </c>
      <c r="D886" t="e">
        <f t="array" aca="1" ref="D886" ca="1">smrLinInterp(C886,TimeX,RainX)</f>
        <v>#NAME?</v>
      </c>
      <c r="I886" s="6">
        <v>882</v>
      </c>
      <c r="J886" s="10">
        <v>2.6246</v>
      </c>
      <c r="K886" s="10">
        <v>3.6055273825305933</v>
      </c>
      <c r="L886" s="10">
        <v>5.2149999999999999</v>
      </c>
      <c r="M886" s="10">
        <v>7.6037999999999997</v>
      </c>
      <c r="O886" s="3"/>
      <c r="P886" s="3"/>
      <c r="Q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3:50" x14ac:dyDescent="0.2">
      <c r="C887" s="18">
        <f t="shared" si="13"/>
        <v>883</v>
      </c>
      <c r="D887" t="e">
        <f t="array" aca="1" ref="D887" ca="1">smrLinInterp(C887,TimeX,RainX)</f>
        <v>#NAME?</v>
      </c>
      <c r="I887" s="6">
        <v>883</v>
      </c>
      <c r="J887" s="10">
        <v>2.6299000000000001</v>
      </c>
      <c r="K887" s="10">
        <v>3.6106268075702039</v>
      </c>
      <c r="L887" s="10">
        <v>5.2224999999999993</v>
      </c>
      <c r="M887" s="10">
        <v>7.6147</v>
      </c>
      <c r="O887" s="3"/>
      <c r="P887" s="3"/>
      <c r="Q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3:50" x14ac:dyDescent="0.2">
      <c r="C888" s="18">
        <f t="shared" si="13"/>
        <v>884</v>
      </c>
      <c r="D888" t="e">
        <f t="array" aca="1" ref="D888" ca="1">smrLinInterp(C888,TimeX,RainX)</f>
        <v>#NAME?</v>
      </c>
      <c r="I888" s="6">
        <v>884</v>
      </c>
      <c r="J888" s="10">
        <v>2.6352000000000002</v>
      </c>
      <c r="K888" s="10">
        <v>3.6157262326098141</v>
      </c>
      <c r="L888" s="10">
        <v>5.2299999999999995</v>
      </c>
      <c r="M888" s="10">
        <v>7.6255999999999995</v>
      </c>
      <c r="O888" s="3"/>
      <c r="P888" s="3"/>
      <c r="Q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3:50" x14ac:dyDescent="0.2">
      <c r="C889" s="18">
        <f t="shared" si="13"/>
        <v>885</v>
      </c>
      <c r="D889" t="e">
        <f t="array" aca="1" ref="D889" ca="1">smrLinInterp(C889,TimeX,RainX)</f>
        <v>#NAME?</v>
      </c>
      <c r="I889" s="6">
        <v>885</v>
      </c>
      <c r="J889" s="10">
        <v>2.6405000000000003</v>
      </c>
      <c r="K889" s="10">
        <v>3.6208256576494247</v>
      </c>
      <c r="L889" s="10">
        <v>5.2374999999999998</v>
      </c>
      <c r="M889" s="10">
        <v>7.6364999999999998</v>
      </c>
      <c r="O889" s="3"/>
      <c r="P889" s="3"/>
      <c r="Q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3:50" x14ac:dyDescent="0.2">
      <c r="C890" s="18">
        <f t="shared" si="13"/>
        <v>886</v>
      </c>
      <c r="D890" t="e">
        <f t="array" aca="1" ref="D890" ca="1">smrLinInterp(C890,TimeX,RainX)</f>
        <v>#NAME?</v>
      </c>
      <c r="I890" s="6">
        <v>886</v>
      </c>
      <c r="J890" s="10">
        <v>2.6458000000000004</v>
      </c>
      <c r="K890" s="10">
        <v>3.6259250826890352</v>
      </c>
      <c r="L890" s="10">
        <v>5.2449999999999992</v>
      </c>
      <c r="M890" s="10">
        <v>7.6474000000000002</v>
      </c>
      <c r="O890" s="3"/>
      <c r="P890" s="3"/>
      <c r="Q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3:50" x14ac:dyDescent="0.2">
      <c r="C891" s="18">
        <f t="shared" si="13"/>
        <v>887</v>
      </c>
      <c r="D891" t="e">
        <f t="array" aca="1" ref="D891" ca="1">smrLinInterp(C891,TimeX,RainX)</f>
        <v>#NAME?</v>
      </c>
      <c r="I891" s="6">
        <v>887</v>
      </c>
      <c r="J891" s="10">
        <v>2.6511</v>
      </c>
      <c r="K891" s="10">
        <v>3.6310245077286454</v>
      </c>
      <c r="L891" s="10">
        <v>5.2524999999999995</v>
      </c>
      <c r="M891" s="10">
        <v>7.6582999999999997</v>
      </c>
      <c r="O891" s="3"/>
      <c r="P891" s="3"/>
      <c r="Q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3:50" x14ac:dyDescent="0.2">
      <c r="C892" s="18">
        <f t="shared" si="13"/>
        <v>888</v>
      </c>
      <c r="D892" t="e">
        <f t="array" aca="1" ref="D892" ca="1">smrLinInterp(C892,TimeX,RainX)</f>
        <v>#NAME?</v>
      </c>
      <c r="I892" s="6">
        <v>888</v>
      </c>
      <c r="J892" s="10">
        <v>2.6564000000000001</v>
      </c>
      <c r="K892" s="10">
        <v>3.636123932768256</v>
      </c>
      <c r="L892" s="10">
        <v>5.26</v>
      </c>
      <c r="M892" s="10">
        <v>7.6692</v>
      </c>
      <c r="O892" s="3"/>
      <c r="P892" s="3"/>
      <c r="Q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3:50" x14ac:dyDescent="0.2">
      <c r="C893" s="18">
        <f t="shared" si="13"/>
        <v>889</v>
      </c>
      <c r="D893" t="e">
        <f t="array" aca="1" ref="D893" ca="1">smrLinInterp(C893,TimeX,RainX)</f>
        <v>#NAME?</v>
      </c>
      <c r="I893" s="6">
        <v>889</v>
      </c>
      <c r="J893" s="10">
        <v>2.6617000000000002</v>
      </c>
      <c r="K893" s="10">
        <v>3.6412233578078665</v>
      </c>
      <c r="L893" s="10">
        <v>5.2675000000000001</v>
      </c>
      <c r="M893" s="10">
        <v>7.6800999999999995</v>
      </c>
      <c r="O893" s="3"/>
      <c r="P893" s="3"/>
      <c r="Q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3:50" x14ac:dyDescent="0.2">
      <c r="C894" s="18">
        <f t="shared" si="13"/>
        <v>890</v>
      </c>
      <c r="D894" t="e">
        <f t="array" aca="1" ref="D894" ca="1">smrLinInterp(C894,TimeX,RainX)</f>
        <v>#NAME?</v>
      </c>
      <c r="I894" s="6">
        <v>890</v>
      </c>
      <c r="J894" s="10">
        <v>2.6670000000000003</v>
      </c>
      <c r="K894" s="10">
        <v>3.6463227828474767</v>
      </c>
      <c r="L894" s="10">
        <v>5.2749999999999995</v>
      </c>
      <c r="M894" s="10">
        <v>7.6909999999999998</v>
      </c>
      <c r="O894" s="3"/>
      <c r="P894" s="3"/>
      <c r="Q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3:50" x14ac:dyDescent="0.2">
      <c r="C895" s="18">
        <f t="shared" si="13"/>
        <v>891</v>
      </c>
      <c r="D895" t="e">
        <f t="array" aca="1" ref="D895" ca="1">smrLinInterp(C895,TimeX,RainX)</f>
        <v>#NAME?</v>
      </c>
      <c r="I895" s="6">
        <v>891</v>
      </c>
      <c r="J895" s="10">
        <v>2.6723000000000003</v>
      </c>
      <c r="K895" s="10">
        <v>3.6514222078870873</v>
      </c>
      <c r="L895" s="10">
        <v>5.2824999999999998</v>
      </c>
      <c r="M895" s="10">
        <v>7.7019000000000002</v>
      </c>
      <c r="O895" s="3"/>
      <c r="P895" s="3"/>
      <c r="Q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3:50" x14ac:dyDescent="0.2">
      <c r="C896" s="18">
        <f t="shared" si="13"/>
        <v>892</v>
      </c>
      <c r="D896" t="e">
        <f t="array" aca="1" ref="D896" ca="1">smrLinInterp(C896,TimeX,RainX)</f>
        <v>#NAME?</v>
      </c>
      <c r="I896" s="6">
        <v>892</v>
      </c>
      <c r="J896" s="10">
        <v>2.6776</v>
      </c>
      <c r="K896" s="10">
        <v>3.6565216329266979</v>
      </c>
      <c r="L896" s="10">
        <v>5.29</v>
      </c>
      <c r="M896" s="10">
        <v>7.7127999999999997</v>
      </c>
      <c r="O896" s="3"/>
      <c r="P896" s="3"/>
      <c r="Q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3:50" x14ac:dyDescent="0.2">
      <c r="C897" s="18">
        <f t="shared" si="13"/>
        <v>893</v>
      </c>
      <c r="D897" t="e">
        <f t="array" aca="1" ref="D897" ca="1">smrLinInterp(C897,TimeX,RainX)</f>
        <v>#NAME?</v>
      </c>
      <c r="I897" s="6">
        <v>893</v>
      </c>
      <c r="J897" s="10">
        <v>2.6829000000000001</v>
      </c>
      <c r="K897" s="10">
        <v>3.661621057966308</v>
      </c>
      <c r="L897" s="10">
        <v>5.2974999999999994</v>
      </c>
      <c r="M897" s="10">
        <v>7.7237</v>
      </c>
      <c r="O897" s="3"/>
      <c r="P897" s="3"/>
      <c r="Q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3:50" x14ac:dyDescent="0.2">
      <c r="C898" s="18">
        <f t="shared" si="13"/>
        <v>894</v>
      </c>
      <c r="D898" t="e">
        <f t="array" aca="1" ref="D898" ca="1">smrLinInterp(C898,TimeX,RainX)</f>
        <v>#NAME?</v>
      </c>
      <c r="I898" s="6">
        <v>894</v>
      </c>
      <c r="J898" s="10">
        <v>2.6882000000000001</v>
      </c>
      <c r="K898" s="10">
        <v>3.6667204830059186</v>
      </c>
      <c r="L898" s="10">
        <v>5.3049999999999997</v>
      </c>
      <c r="M898" s="10">
        <v>7.7345999999999995</v>
      </c>
      <c r="O898" s="3"/>
      <c r="P898" s="3"/>
      <c r="Q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3:50" x14ac:dyDescent="0.2">
      <c r="C899" s="18">
        <f t="shared" si="13"/>
        <v>895</v>
      </c>
      <c r="D899" t="e">
        <f t="array" aca="1" ref="D899" ca="1">smrLinInterp(C899,TimeX,RainX)</f>
        <v>#NAME?</v>
      </c>
      <c r="I899" s="6">
        <v>895</v>
      </c>
      <c r="J899" s="10">
        <v>2.6935000000000002</v>
      </c>
      <c r="K899" s="10">
        <v>3.6718199080455292</v>
      </c>
      <c r="L899" s="10">
        <v>5.3125</v>
      </c>
      <c r="M899" s="10">
        <v>7.7454999999999998</v>
      </c>
      <c r="O899" s="3"/>
      <c r="P899" s="3"/>
      <c r="Q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3:50" x14ac:dyDescent="0.2">
      <c r="C900" s="18">
        <f t="shared" si="13"/>
        <v>896</v>
      </c>
      <c r="D900" t="e">
        <f t="array" aca="1" ref="D900" ca="1">smrLinInterp(C900,TimeX,RainX)</f>
        <v>#NAME?</v>
      </c>
      <c r="I900" s="6">
        <v>896</v>
      </c>
      <c r="J900" s="10">
        <v>2.6988000000000003</v>
      </c>
      <c r="K900" s="10">
        <v>3.6769193330851393</v>
      </c>
      <c r="L900" s="10">
        <v>5.3199999999999994</v>
      </c>
      <c r="M900" s="10">
        <v>7.7564000000000002</v>
      </c>
      <c r="O900" s="3"/>
      <c r="P900" s="3"/>
      <c r="Q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3:50" x14ac:dyDescent="0.2">
      <c r="C901" s="18">
        <f t="shared" si="13"/>
        <v>897</v>
      </c>
      <c r="D901" t="e">
        <f t="array" aca="1" ref="D901" ca="1">smrLinInterp(C901,TimeX,RainX)</f>
        <v>#NAME?</v>
      </c>
      <c r="I901" s="6">
        <v>897</v>
      </c>
      <c r="J901" s="10">
        <v>2.7041000000000004</v>
      </c>
      <c r="K901" s="10">
        <v>3.6820187581247499</v>
      </c>
      <c r="L901" s="10">
        <v>5.3274999999999997</v>
      </c>
      <c r="M901" s="10">
        <v>7.7672999999999996</v>
      </c>
      <c r="O901" s="3"/>
      <c r="P901" s="3"/>
      <c r="Q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3:50" x14ac:dyDescent="0.2">
      <c r="C902" s="18">
        <f t="shared" ref="C902:C965" si="14">1+C901</f>
        <v>898</v>
      </c>
      <c r="D902" t="e">
        <f t="array" aca="1" ref="D902" ca="1">smrLinInterp(C902,TimeX,RainX)</f>
        <v>#NAME?</v>
      </c>
      <c r="I902" s="6">
        <v>898</v>
      </c>
      <c r="J902" s="10">
        <v>2.7094</v>
      </c>
      <c r="K902" s="10">
        <v>3.6871181831643605</v>
      </c>
      <c r="L902" s="10">
        <v>5.335</v>
      </c>
      <c r="M902" s="10">
        <v>7.7782</v>
      </c>
      <c r="O902" s="3"/>
      <c r="P902" s="3"/>
      <c r="Q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3:50" x14ac:dyDescent="0.2">
      <c r="C903" s="18">
        <f t="shared" si="14"/>
        <v>899</v>
      </c>
      <c r="D903" t="e">
        <f t="array" aca="1" ref="D903" ca="1">smrLinInterp(C903,TimeX,RainX)</f>
        <v>#NAME?</v>
      </c>
      <c r="I903" s="6">
        <v>899</v>
      </c>
      <c r="J903" s="10">
        <v>2.7147000000000001</v>
      </c>
      <c r="K903" s="10">
        <v>3.6922176082039706</v>
      </c>
      <c r="L903" s="10">
        <v>5.3424999999999994</v>
      </c>
      <c r="M903" s="10">
        <v>7.7890999999999995</v>
      </c>
      <c r="O903" s="3"/>
      <c r="P903" s="3"/>
      <c r="Q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3:50" x14ac:dyDescent="0.2">
      <c r="C904" s="18">
        <f t="shared" si="14"/>
        <v>900</v>
      </c>
      <c r="D904" t="e">
        <f t="array" aca="1" ref="D904" ca="1">smrLinInterp(C904,TimeX,RainX)</f>
        <v>#NAME?</v>
      </c>
      <c r="H904" s="10"/>
      <c r="I904" s="6">
        <v>900</v>
      </c>
      <c r="J904" s="10">
        <v>2.72</v>
      </c>
      <c r="K904" s="10">
        <v>3.6973170332435812</v>
      </c>
      <c r="L904" s="10">
        <v>5.35</v>
      </c>
      <c r="M904" s="10">
        <v>7.8</v>
      </c>
      <c r="O904" s="3"/>
      <c r="P904" s="3"/>
      <c r="Q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3:50" x14ac:dyDescent="0.2">
      <c r="C905" s="18">
        <f t="shared" si="14"/>
        <v>901</v>
      </c>
      <c r="D905" t="e">
        <f t="array" aca="1" ref="D905" ca="1">smrLinInterp(C905,TimeX,RainX)</f>
        <v>#NAME?</v>
      </c>
      <c r="I905" s="6">
        <v>901</v>
      </c>
      <c r="J905" s="10">
        <v>2.7265000000000001</v>
      </c>
      <c r="K905" s="10">
        <v>3.7027305295778121</v>
      </c>
      <c r="L905" s="10">
        <v>5.3586999999999998</v>
      </c>
      <c r="M905" s="10">
        <v>7.8126999999999995</v>
      </c>
      <c r="AU905" s="3"/>
      <c r="AV905" s="3"/>
      <c r="AW905" s="3"/>
      <c r="AX905" s="3"/>
    </row>
    <row r="906" spans="3:50" x14ac:dyDescent="0.2">
      <c r="C906" s="18">
        <f t="shared" si="14"/>
        <v>902</v>
      </c>
      <c r="D906" t="e">
        <f t="array" aca="1" ref="D906" ca="1">smrLinInterp(C906,TimeX,RainX)</f>
        <v>#NAME?</v>
      </c>
      <c r="I906" s="6">
        <v>902</v>
      </c>
      <c r="J906" s="10">
        <v>2.7330000000000001</v>
      </c>
      <c r="K906" s="10">
        <v>3.7081440259120431</v>
      </c>
      <c r="L906" s="10">
        <v>5.3673999999999999</v>
      </c>
      <c r="M906" s="10">
        <v>7.8254000000000001</v>
      </c>
      <c r="AU906" s="3"/>
      <c r="AV906" s="3"/>
      <c r="AW906" s="3"/>
      <c r="AX906" s="3"/>
    </row>
    <row r="907" spans="3:50" x14ac:dyDescent="0.2">
      <c r="C907" s="18">
        <f t="shared" si="14"/>
        <v>903</v>
      </c>
      <c r="D907" t="e">
        <f t="array" aca="1" ref="D907" ca="1">smrLinInterp(C907,TimeX,RainX)</f>
        <v>#NAME?</v>
      </c>
      <c r="I907" s="6">
        <v>903</v>
      </c>
      <c r="J907" s="10">
        <v>2.7395</v>
      </c>
      <c r="K907" s="10">
        <v>3.7135575222462736</v>
      </c>
      <c r="L907" s="10">
        <v>5.3760999999999992</v>
      </c>
      <c r="M907" s="10">
        <v>7.8380999999999998</v>
      </c>
      <c r="AU907" s="3"/>
      <c r="AV907" s="3"/>
      <c r="AW907" s="3"/>
      <c r="AX907" s="3"/>
    </row>
    <row r="908" spans="3:50" x14ac:dyDescent="0.2">
      <c r="C908" s="18">
        <f t="shared" si="14"/>
        <v>904</v>
      </c>
      <c r="D908" t="e">
        <f t="array" aca="1" ref="D908" ca="1">smrLinInterp(C908,TimeX,RainX)</f>
        <v>#NAME?</v>
      </c>
      <c r="I908" s="6">
        <v>904</v>
      </c>
      <c r="J908" s="10">
        <v>2.746</v>
      </c>
      <c r="K908" s="10">
        <v>3.7189710185805045</v>
      </c>
      <c r="L908" s="10">
        <v>5.3847999999999994</v>
      </c>
      <c r="M908" s="10">
        <v>7.8507999999999996</v>
      </c>
      <c r="AU908" s="3"/>
      <c r="AV908" s="3"/>
      <c r="AW908" s="3"/>
      <c r="AX908" s="3"/>
    </row>
    <row r="909" spans="3:50" x14ac:dyDescent="0.2">
      <c r="C909" s="18">
        <f t="shared" si="14"/>
        <v>905</v>
      </c>
      <c r="D909" t="e">
        <f t="array" aca="1" ref="D909" ca="1">smrLinInterp(C909,TimeX,RainX)</f>
        <v>#NAME?</v>
      </c>
      <c r="I909" s="6">
        <v>905</v>
      </c>
      <c r="J909" s="10">
        <v>2.7525000000000004</v>
      </c>
      <c r="K909" s="10">
        <v>3.7243845149147354</v>
      </c>
      <c r="L909" s="10">
        <v>5.3934999999999995</v>
      </c>
      <c r="M909" s="10">
        <v>7.8635000000000002</v>
      </c>
      <c r="AU909" s="3"/>
      <c r="AV909" s="3"/>
      <c r="AW909" s="3"/>
      <c r="AX909" s="3"/>
    </row>
    <row r="910" spans="3:50" x14ac:dyDescent="0.2">
      <c r="C910" s="18">
        <f t="shared" si="14"/>
        <v>906</v>
      </c>
      <c r="D910" t="e">
        <f t="array" aca="1" ref="D910" ca="1">smrLinInterp(C910,TimeX,RainX)</f>
        <v>#NAME?</v>
      </c>
      <c r="I910" s="6">
        <v>906</v>
      </c>
      <c r="J910" s="10">
        <v>2.7590000000000003</v>
      </c>
      <c r="K910" s="10">
        <v>3.7297980112489664</v>
      </c>
      <c r="L910" s="10">
        <v>5.4021999999999997</v>
      </c>
      <c r="M910" s="10">
        <v>7.8761999999999999</v>
      </c>
      <c r="AU910" s="3"/>
      <c r="AV910" s="3"/>
      <c r="AW910" s="3"/>
      <c r="AX910" s="3"/>
    </row>
    <row r="911" spans="3:50" x14ac:dyDescent="0.2">
      <c r="C911" s="18">
        <f t="shared" si="14"/>
        <v>907</v>
      </c>
      <c r="D911" t="e">
        <f t="array" aca="1" ref="D911" ca="1">smrLinInterp(C911,TimeX,RainX)</f>
        <v>#NAME?</v>
      </c>
      <c r="I911" s="6">
        <v>907</v>
      </c>
      <c r="J911" s="10">
        <v>2.7655000000000003</v>
      </c>
      <c r="K911" s="10">
        <v>3.7352115075831973</v>
      </c>
      <c r="L911" s="10">
        <v>5.4108999999999998</v>
      </c>
      <c r="M911" s="10">
        <v>7.8888999999999996</v>
      </c>
      <c r="AU911" s="3"/>
      <c r="AV911" s="3"/>
      <c r="AW911" s="3"/>
      <c r="AX911" s="3"/>
    </row>
    <row r="912" spans="3:50" x14ac:dyDescent="0.2">
      <c r="C912" s="18">
        <f t="shared" si="14"/>
        <v>908</v>
      </c>
      <c r="D912" t="e">
        <f t="array" aca="1" ref="D912" ca="1">smrLinInterp(C912,TimeX,RainX)</f>
        <v>#NAME?</v>
      </c>
      <c r="I912" s="6">
        <v>908</v>
      </c>
      <c r="J912" s="10">
        <v>2.7720000000000002</v>
      </c>
      <c r="K912" s="10">
        <v>3.7406250039174282</v>
      </c>
      <c r="L912" s="10">
        <v>5.4196</v>
      </c>
      <c r="M912" s="10">
        <v>7.9016000000000002</v>
      </c>
      <c r="AU912" s="3"/>
      <c r="AV912" s="3"/>
      <c r="AW912" s="3"/>
      <c r="AX912" s="3"/>
    </row>
    <row r="913" spans="3:50" x14ac:dyDescent="0.2">
      <c r="C913" s="18">
        <f t="shared" si="14"/>
        <v>909</v>
      </c>
      <c r="D913" t="e">
        <f t="array" aca="1" ref="D913" ca="1">smrLinInterp(C913,TimeX,RainX)</f>
        <v>#NAME?</v>
      </c>
      <c r="I913" s="6">
        <v>909</v>
      </c>
      <c r="J913" s="10">
        <v>2.7785000000000002</v>
      </c>
      <c r="K913" s="10">
        <v>3.7460385002516587</v>
      </c>
      <c r="L913" s="10">
        <v>5.4282999999999992</v>
      </c>
      <c r="M913" s="10">
        <v>7.9142999999999999</v>
      </c>
      <c r="AU913" s="3"/>
      <c r="AV913" s="3"/>
      <c r="AW913" s="3"/>
      <c r="AX913" s="3"/>
    </row>
    <row r="914" spans="3:50" x14ac:dyDescent="0.2">
      <c r="C914" s="18">
        <f t="shared" si="14"/>
        <v>910</v>
      </c>
      <c r="D914" t="e">
        <f t="array" aca="1" ref="D914" ca="1">smrLinInterp(C914,TimeX,RainX)</f>
        <v>#NAME?</v>
      </c>
      <c r="I914" s="6">
        <v>910</v>
      </c>
      <c r="J914" s="10">
        <v>2.7850000000000001</v>
      </c>
      <c r="K914" s="10">
        <v>3.7514519965858897</v>
      </c>
      <c r="L914" s="10">
        <v>5.4369999999999994</v>
      </c>
      <c r="M914" s="10">
        <v>7.9269999999999996</v>
      </c>
      <c r="AU914" s="3"/>
      <c r="AV914" s="3"/>
      <c r="AW914" s="3"/>
      <c r="AX914" s="3"/>
    </row>
    <row r="915" spans="3:50" x14ac:dyDescent="0.2">
      <c r="C915" s="18">
        <f t="shared" si="14"/>
        <v>911</v>
      </c>
      <c r="D915" t="e">
        <f t="array" aca="1" ref="D915" ca="1">smrLinInterp(C915,TimeX,RainX)</f>
        <v>#NAME?</v>
      </c>
      <c r="I915" s="6">
        <v>911</v>
      </c>
      <c r="J915" s="10">
        <v>2.7915000000000001</v>
      </c>
      <c r="K915" s="10">
        <v>3.7568654929201206</v>
      </c>
      <c r="L915" s="10">
        <v>5.4456999999999995</v>
      </c>
      <c r="M915" s="10">
        <v>7.9397000000000002</v>
      </c>
      <c r="AU915" s="3"/>
      <c r="AV915" s="3"/>
      <c r="AW915" s="3"/>
      <c r="AX915" s="3"/>
    </row>
    <row r="916" spans="3:50" x14ac:dyDescent="0.2">
      <c r="C916" s="18">
        <f t="shared" si="14"/>
        <v>912</v>
      </c>
      <c r="D916" t="e">
        <f t="array" aca="1" ref="D916" ca="1">smrLinInterp(C916,TimeX,RainX)</f>
        <v>#NAME?</v>
      </c>
      <c r="I916" s="6">
        <v>912</v>
      </c>
      <c r="J916" s="10">
        <v>2.798</v>
      </c>
      <c r="K916" s="10">
        <v>3.7622789892543516</v>
      </c>
      <c r="L916" s="10">
        <v>5.4543999999999997</v>
      </c>
      <c r="M916" s="10">
        <v>7.9523999999999999</v>
      </c>
      <c r="AU916" s="3"/>
      <c r="AV916" s="3"/>
      <c r="AW916" s="3"/>
      <c r="AX916" s="3"/>
    </row>
    <row r="917" spans="3:50" x14ac:dyDescent="0.2">
      <c r="C917" s="18">
        <f t="shared" si="14"/>
        <v>913</v>
      </c>
      <c r="D917" t="e">
        <f t="array" aca="1" ref="D917" ca="1">smrLinInterp(C917,TimeX,RainX)</f>
        <v>#NAME?</v>
      </c>
      <c r="I917" s="6">
        <v>913</v>
      </c>
      <c r="J917" s="10">
        <v>2.8045</v>
      </c>
      <c r="K917" s="10">
        <v>3.7676924855885825</v>
      </c>
      <c r="L917" s="10">
        <v>5.4630999999999998</v>
      </c>
      <c r="M917" s="10">
        <v>7.9650999999999996</v>
      </c>
      <c r="AU917" s="3"/>
      <c r="AV917" s="3"/>
      <c r="AW917" s="3"/>
      <c r="AX917" s="3"/>
    </row>
    <row r="918" spans="3:50" x14ac:dyDescent="0.2">
      <c r="C918" s="18">
        <f t="shared" si="14"/>
        <v>914</v>
      </c>
      <c r="D918" t="e">
        <f t="array" aca="1" ref="D918" ca="1">smrLinInterp(C918,TimeX,RainX)</f>
        <v>#NAME?</v>
      </c>
      <c r="I918" s="6">
        <v>914</v>
      </c>
      <c r="J918" s="10">
        <v>2.8110000000000004</v>
      </c>
      <c r="K918" s="10">
        <v>3.773105981922813</v>
      </c>
      <c r="L918" s="10">
        <v>5.4718</v>
      </c>
      <c r="M918" s="10">
        <v>7.9778000000000002</v>
      </c>
      <c r="AU918" s="3"/>
      <c r="AV918" s="3"/>
      <c r="AW918" s="3"/>
      <c r="AX918" s="3"/>
    </row>
    <row r="919" spans="3:50" x14ac:dyDescent="0.2">
      <c r="C919" s="18">
        <f t="shared" si="14"/>
        <v>915</v>
      </c>
      <c r="D919" t="e">
        <f t="array" aca="1" ref="D919" ca="1">smrLinInterp(C919,TimeX,RainX)</f>
        <v>#NAME?</v>
      </c>
      <c r="I919" s="6">
        <v>915</v>
      </c>
      <c r="J919" s="10">
        <v>2.8175000000000003</v>
      </c>
      <c r="K919" s="10">
        <v>3.7785194782570439</v>
      </c>
      <c r="L919" s="10">
        <v>5.4804999999999993</v>
      </c>
      <c r="M919" s="10">
        <v>7.9904999999999999</v>
      </c>
      <c r="AU919" s="3"/>
      <c r="AV919" s="3"/>
      <c r="AW919" s="3"/>
      <c r="AX919" s="3"/>
    </row>
    <row r="920" spans="3:50" x14ac:dyDescent="0.2">
      <c r="C920" s="18">
        <f t="shared" si="14"/>
        <v>916</v>
      </c>
      <c r="D920" t="e">
        <f t="array" aca="1" ref="D920" ca="1">smrLinInterp(C920,TimeX,RainX)</f>
        <v>#NAME?</v>
      </c>
      <c r="I920" s="6">
        <v>916</v>
      </c>
      <c r="J920" s="10">
        <v>2.8240000000000003</v>
      </c>
      <c r="K920" s="10">
        <v>3.7839329745912749</v>
      </c>
      <c r="L920" s="10">
        <v>5.4891999999999994</v>
      </c>
      <c r="M920" s="10">
        <v>8.0031999999999996</v>
      </c>
      <c r="AU920" s="3"/>
      <c r="AV920" s="3"/>
      <c r="AW920" s="3"/>
      <c r="AX920" s="3"/>
    </row>
    <row r="921" spans="3:50" x14ac:dyDescent="0.2">
      <c r="C921" s="18">
        <f t="shared" si="14"/>
        <v>917</v>
      </c>
      <c r="D921" t="e">
        <f t="array" aca="1" ref="D921" ca="1">smrLinInterp(C921,TimeX,RainX)</f>
        <v>#NAME?</v>
      </c>
      <c r="I921" s="6">
        <v>917</v>
      </c>
      <c r="J921" s="10">
        <v>2.8305000000000002</v>
      </c>
      <c r="K921" s="10">
        <v>3.7893464709255058</v>
      </c>
      <c r="L921" s="10">
        <v>5.4978999999999996</v>
      </c>
      <c r="M921" s="10">
        <v>8.0159000000000002</v>
      </c>
      <c r="AU921" s="3"/>
      <c r="AV921" s="3"/>
      <c r="AW921" s="3"/>
      <c r="AX921" s="3"/>
    </row>
    <row r="922" spans="3:50" x14ac:dyDescent="0.2">
      <c r="C922" s="18">
        <f t="shared" si="14"/>
        <v>918</v>
      </c>
      <c r="D922" t="e">
        <f t="array" aca="1" ref="D922" ca="1">smrLinInterp(C922,TimeX,RainX)</f>
        <v>#NAME?</v>
      </c>
      <c r="I922" s="6">
        <v>918</v>
      </c>
      <c r="J922" s="10">
        <v>2.8370000000000002</v>
      </c>
      <c r="K922" s="10">
        <v>3.7947599672597367</v>
      </c>
      <c r="L922" s="10">
        <v>5.5065999999999997</v>
      </c>
      <c r="M922" s="10">
        <v>8.0285999999999991</v>
      </c>
      <c r="AU922" s="3"/>
      <c r="AV922" s="3"/>
      <c r="AW922" s="3"/>
      <c r="AX922" s="3"/>
    </row>
    <row r="923" spans="3:50" x14ac:dyDescent="0.2">
      <c r="C923" s="18">
        <f t="shared" si="14"/>
        <v>919</v>
      </c>
      <c r="D923" t="e">
        <f t="array" aca="1" ref="D923" ca="1">smrLinInterp(C923,TimeX,RainX)</f>
        <v>#NAME?</v>
      </c>
      <c r="I923" s="6">
        <v>919</v>
      </c>
      <c r="J923" s="10">
        <v>2.8435000000000001</v>
      </c>
      <c r="K923" s="10">
        <v>3.8001734635939677</v>
      </c>
      <c r="L923" s="10">
        <v>5.5152999999999999</v>
      </c>
      <c r="M923" s="10">
        <v>8.0412999999999997</v>
      </c>
      <c r="AU923" s="3"/>
      <c r="AV923" s="3"/>
      <c r="AW923" s="3"/>
      <c r="AX923" s="3"/>
    </row>
    <row r="924" spans="3:50" x14ac:dyDescent="0.2">
      <c r="C924" s="18">
        <f t="shared" si="14"/>
        <v>920</v>
      </c>
      <c r="D924" t="e">
        <f t="array" aca="1" ref="D924" ca="1">smrLinInterp(C924,TimeX,RainX)</f>
        <v>#NAME?</v>
      </c>
      <c r="I924" s="6">
        <v>920</v>
      </c>
      <c r="J924" s="10">
        <v>2.85</v>
      </c>
      <c r="K924" s="10">
        <v>3.8055869599281982</v>
      </c>
      <c r="L924" s="10">
        <v>5.524</v>
      </c>
      <c r="M924" s="10">
        <v>8.0540000000000003</v>
      </c>
      <c r="AU924" s="3"/>
      <c r="AV924" s="3"/>
      <c r="AW924" s="3"/>
      <c r="AX924" s="3"/>
    </row>
    <row r="925" spans="3:50" x14ac:dyDescent="0.2">
      <c r="C925" s="18">
        <f t="shared" si="14"/>
        <v>921</v>
      </c>
      <c r="D925" t="e">
        <f t="array" aca="1" ref="D925" ca="1">smrLinInterp(C925,TimeX,RainX)</f>
        <v>#NAME?</v>
      </c>
      <c r="I925" s="6">
        <v>921</v>
      </c>
      <c r="J925" s="10">
        <v>2.8565</v>
      </c>
      <c r="K925" s="10">
        <v>3.8110004562624291</v>
      </c>
      <c r="L925" s="10">
        <v>5.5326999999999993</v>
      </c>
      <c r="M925" s="10">
        <v>8.0666999999999991</v>
      </c>
      <c r="AU925" s="3"/>
      <c r="AV925" s="3"/>
      <c r="AW925" s="3"/>
      <c r="AX925" s="3"/>
    </row>
    <row r="926" spans="3:50" x14ac:dyDescent="0.2">
      <c r="C926" s="18">
        <f t="shared" si="14"/>
        <v>922</v>
      </c>
      <c r="D926" t="e">
        <f t="array" aca="1" ref="D926" ca="1">smrLinInterp(C926,TimeX,RainX)</f>
        <v>#NAME?</v>
      </c>
      <c r="I926" s="6">
        <v>922</v>
      </c>
      <c r="J926" s="10">
        <v>2.863</v>
      </c>
      <c r="K926" s="10">
        <v>3.8164139525966601</v>
      </c>
      <c r="L926" s="10">
        <v>5.5413999999999994</v>
      </c>
      <c r="M926" s="10">
        <v>8.0793999999999997</v>
      </c>
      <c r="AU926" s="3"/>
      <c r="AV926" s="3"/>
      <c r="AW926" s="3"/>
      <c r="AX926" s="3"/>
    </row>
    <row r="927" spans="3:50" x14ac:dyDescent="0.2">
      <c r="C927" s="18">
        <f t="shared" si="14"/>
        <v>923</v>
      </c>
      <c r="D927" t="e">
        <f t="array" aca="1" ref="D927" ca="1">smrLinInterp(C927,TimeX,RainX)</f>
        <v>#NAME?</v>
      </c>
      <c r="I927" s="6">
        <v>923</v>
      </c>
      <c r="J927" s="10">
        <v>2.8695000000000004</v>
      </c>
      <c r="K927" s="10">
        <v>3.821827448930891</v>
      </c>
      <c r="L927" s="10">
        <v>5.5500999999999996</v>
      </c>
      <c r="M927" s="10">
        <v>8.0921000000000003</v>
      </c>
      <c r="AU927" s="3"/>
      <c r="AV927" s="3"/>
      <c r="AW927" s="3"/>
      <c r="AX927" s="3"/>
    </row>
    <row r="928" spans="3:50" x14ac:dyDescent="0.2">
      <c r="C928" s="18">
        <f t="shared" si="14"/>
        <v>924</v>
      </c>
      <c r="D928" t="e">
        <f t="array" aca="1" ref="D928" ca="1">smrLinInterp(C928,TimeX,RainX)</f>
        <v>#NAME?</v>
      </c>
      <c r="I928" s="6">
        <v>924</v>
      </c>
      <c r="J928" s="10">
        <v>2.8760000000000003</v>
      </c>
      <c r="K928" s="10">
        <v>3.8272409452651219</v>
      </c>
      <c r="L928" s="10">
        <v>5.5587999999999997</v>
      </c>
      <c r="M928" s="10">
        <v>8.1047999999999991</v>
      </c>
      <c r="AU928" s="3"/>
      <c r="AV928" s="3"/>
      <c r="AW928" s="3"/>
      <c r="AX928" s="3"/>
    </row>
    <row r="929" spans="3:50" x14ac:dyDescent="0.2">
      <c r="C929" s="18">
        <f t="shared" si="14"/>
        <v>925</v>
      </c>
      <c r="D929" t="e">
        <f t="array" aca="1" ref="D929" ca="1">smrLinInterp(C929,TimeX,RainX)</f>
        <v>#NAME?</v>
      </c>
      <c r="I929" s="6">
        <v>925</v>
      </c>
      <c r="J929" s="10">
        <v>2.8825000000000003</v>
      </c>
      <c r="K929" s="10">
        <v>3.8326544415993524</v>
      </c>
      <c r="L929" s="10">
        <v>5.5674999999999999</v>
      </c>
      <c r="M929" s="10">
        <v>8.1174999999999997</v>
      </c>
      <c r="AU929" s="3"/>
      <c r="AV929" s="3"/>
      <c r="AW929" s="3"/>
      <c r="AX929" s="3"/>
    </row>
    <row r="930" spans="3:50" x14ac:dyDescent="0.2">
      <c r="C930" s="18">
        <f t="shared" si="14"/>
        <v>926</v>
      </c>
      <c r="D930" t="e">
        <f t="array" aca="1" ref="D930" ca="1">smrLinInterp(C930,TimeX,RainX)</f>
        <v>#NAME?</v>
      </c>
      <c r="I930" s="6">
        <v>926</v>
      </c>
      <c r="J930" s="10">
        <v>2.8890000000000002</v>
      </c>
      <c r="K930" s="10">
        <v>3.8380679379335834</v>
      </c>
      <c r="L930" s="10">
        <v>5.5762</v>
      </c>
      <c r="M930" s="10">
        <v>8.1302000000000003</v>
      </c>
      <c r="AU930" s="3"/>
      <c r="AV930" s="3"/>
      <c r="AW930" s="3"/>
      <c r="AX930" s="3"/>
    </row>
    <row r="931" spans="3:50" x14ac:dyDescent="0.2">
      <c r="C931" s="18">
        <f t="shared" si="14"/>
        <v>927</v>
      </c>
      <c r="D931" t="e">
        <f t="array" aca="1" ref="D931" ca="1">smrLinInterp(C931,TimeX,RainX)</f>
        <v>#NAME?</v>
      </c>
      <c r="I931" s="6">
        <v>927</v>
      </c>
      <c r="J931" s="10">
        <v>2.8955000000000002</v>
      </c>
      <c r="K931" s="10">
        <v>3.8434814342678143</v>
      </c>
      <c r="L931" s="10">
        <v>5.5848999999999993</v>
      </c>
      <c r="M931" s="10">
        <v>8.1428999999999991</v>
      </c>
      <c r="AU931" s="3"/>
      <c r="AV931" s="3"/>
      <c r="AW931" s="3"/>
      <c r="AX931" s="3"/>
    </row>
    <row r="932" spans="3:50" x14ac:dyDescent="0.2">
      <c r="C932" s="18">
        <f t="shared" si="14"/>
        <v>928</v>
      </c>
      <c r="D932" t="e">
        <f t="array" aca="1" ref="D932" ca="1">smrLinInterp(C932,TimeX,RainX)</f>
        <v>#NAME?</v>
      </c>
      <c r="I932" s="6">
        <v>928</v>
      </c>
      <c r="J932" s="10">
        <v>2.9020000000000001</v>
      </c>
      <c r="K932" s="10">
        <v>3.8488949306020452</v>
      </c>
      <c r="L932" s="10">
        <v>5.5935999999999995</v>
      </c>
      <c r="M932" s="10">
        <v>8.1555999999999997</v>
      </c>
      <c r="AU932" s="3"/>
      <c r="AV932" s="3"/>
      <c r="AW932" s="3"/>
      <c r="AX932" s="3"/>
    </row>
    <row r="933" spans="3:50" x14ac:dyDescent="0.2">
      <c r="C933" s="18">
        <f t="shared" si="14"/>
        <v>929</v>
      </c>
      <c r="D933" t="e">
        <f t="array" aca="1" ref="D933" ca="1">smrLinInterp(C933,TimeX,RainX)</f>
        <v>#NAME?</v>
      </c>
      <c r="I933" s="6">
        <v>929</v>
      </c>
      <c r="J933" s="10">
        <v>2.9085000000000001</v>
      </c>
      <c r="K933" s="10">
        <v>3.8543084269362762</v>
      </c>
      <c r="L933" s="10">
        <v>5.6022999999999996</v>
      </c>
      <c r="M933" s="10">
        <v>8.1683000000000003</v>
      </c>
      <c r="AU933" s="3"/>
      <c r="AV933" s="3"/>
      <c r="AW933" s="3"/>
      <c r="AX933" s="3"/>
    </row>
    <row r="934" spans="3:50" x14ac:dyDescent="0.2">
      <c r="C934" s="18">
        <f t="shared" si="14"/>
        <v>930</v>
      </c>
      <c r="D934" t="e">
        <f t="array" aca="1" ref="D934" ca="1">smrLinInterp(C934,TimeX,RainX)</f>
        <v>#NAME?</v>
      </c>
      <c r="I934" s="6">
        <v>930</v>
      </c>
      <c r="J934" s="10">
        <v>2.915</v>
      </c>
      <c r="K934" s="10">
        <v>3.8597219232705071</v>
      </c>
      <c r="L934" s="10">
        <v>5.6109999999999998</v>
      </c>
      <c r="M934" s="10">
        <v>8.1809999999999992</v>
      </c>
      <c r="AU934" s="3"/>
      <c r="AV934" s="3"/>
      <c r="AW934" s="3"/>
      <c r="AX934" s="3"/>
    </row>
    <row r="935" spans="3:50" x14ac:dyDescent="0.2">
      <c r="C935" s="18">
        <f t="shared" si="14"/>
        <v>931</v>
      </c>
      <c r="D935" t="e">
        <f t="array" aca="1" ref="D935" ca="1">smrLinInterp(C935,TimeX,RainX)</f>
        <v>#NAME?</v>
      </c>
      <c r="I935" s="6">
        <v>931</v>
      </c>
      <c r="J935" s="10">
        <v>2.9215</v>
      </c>
      <c r="K935" s="10">
        <v>3.8651354196047376</v>
      </c>
      <c r="L935" s="10">
        <v>5.6196999999999999</v>
      </c>
      <c r="M935" s="10">
        <v>8.1936999999999998</v>
      </c>
      <c r="AU935" s="3"/>
      <c r="AV935" s="3"/>
      <c r="AW935" s="3"/>
      <c r="AX935" s="3"/>
    </row>
    <row r="936" spans="3:50" x14ac:dyDescent="0.2">
      <c r="C936" s="18">
        <f t="shared" si="14"/>
        <v>932</v>
      </c>
      <c r="D936" t="e">
        <f t="array" aca="1" ref="D936" ca="1">smrLinInterp(C936,TimeX,RainX)</f>
        <v>#NAME?</v>
      </c>
      <c r="I936" s="6">
        <v>932</v>
      </c>
      <c r="J936" s="10">
        <v>2.9280000000000004</v>
      </c>
      <c r="K936" s="10">
        <v>3.8705489159389685</v>
      </c>
      <c r="L936" s="10">
        <v>5.6284000000000001</v>
      </c>
      <c r="M936" s="10">
        <v>8.2064000000000004</v>
      </c>
      <c r="AU936" s="3"/>
      <c r="AV936" s="3"/>
      <c r="AW936" s="3"/>
      <c r="AX936" s="3"/>
    </row>
    <row r="937" spans="3:50" x14ac:dyDescent="0.2">
      <c r="C937" s="18">
        <f t="shared" si="14"/>
        <v>933</v>
      </c>
      <c r="D937" t="e">
        <f t="array" aca="1" ref="D937" ca="1">smrLinInterp(C937,TimeX,RainX)</f>
        <v>#NAME?</v>
      </c>
      <c r="I937" s="6">
        <v>933</v>
      </c>
      <c r="J937" s="10">
        <v>2.9345000000000003</v>
      </c>
      <c r="K937" s="10">
        <v>3.8759624122731995</v>
      </c>
      <c r="L937" s="10">
        <v>5.6370999999999993</v>
      </c>
      <c r="M937" s="10">
        <v>8.2190999999999992</v>
      </c>
      <c r="AU937" s="3"/>
      <c r="AV937" s="3"/>
      <c r="AW937" s="3"/>
      <c r="AX937" s="3"/>
    </row>
    <row r="938" spans="3:50" x14ac:dyDescent="0.2">
      <c r="C938" s="18">
        <f t="shared" si="14"/>
        <v>934</v>
      </c>
      <c r="D938" t="e">
        <f t="array" aca="1" ref="D938" ca="1">smrLinInterp(C938,TimeX,RainX)</f>
        <v>#NAME?</v>
      </c>
      <c r="I938" s="6">
        <v>934</v>
      </c>
      <c r="J938" s="10">
        <v>2.9410000000000003</v>
      </c>
      <c r="K938" s="10">
        <v>3.8813759086074304</v>
      </c>
      <c r="L938" s="10">
        <v>5.6457999999999995</v>
      </c>
      <c r="M938" s="10">
        <v>8.2317999999999998</v>
      </c>
      <c r="AU938" s="3"/>
      <c r="AV938" s="3"/>
      <c r="AW938" s="3"/>
      <c r="AX938" s="3"/>
    </row>
    <row r="939" spans="3:50" x14ac:dyDescent="0.2">
      <c r="C939" s="18">
        <f t="shared" si="14"/>
        <v>935</v>
      </c>
      <c r="D939" t="e">
        <f t="array" aca="1" ref="D939" ca="1">smrLinInterp(C939,TimeX,RainX)</f>
        <v>#NAME?</v>
      </c>
      <c r="I939" s="6">
        <v>935</v>
      </c>
      <c r="J939" s="10">
        <v>2.9475000000000002</v>
      </c>
      <c r="K939" s="10">
        <v>3.8867894049416614</v>
      </c>
      <c r="L939" s="10">
        <v>5.6544999999999996</v>
      </c>
      <c r="M939" s="10">
        <v>8.2445000000000004</v>
      </c>
      <c r="AU939" s="3"/>
      <c r="AV939" s="3"/>
      <c r="AW939" s="3"/>
      <c r="AX939" s="3"/>
    </row>
    <row r="940" spans="3:50" x14ac:dyDescent="0.2">
      <c r="C940" s="18">
        <f t="shared" si="14"/>
        <v>936</v>
      </c>
      <c r="D940" t="e">
        <f t="array" aca="1" ref="D940" ca="1">smrLinInterp(C940,TimeX,RainX)</f>
        <v>#NAME?</v>
      </c>
      <c r="I940" s="6">
        <v>936</v>
      </c>
      <c r="J940" s="10">
        <v>2.9540000000000002</v>
      </c>
      <c r="K940" s="10">
        <v>3.8922029012758923</v>
      </c>
      <c r="L940" s="10">
        <v>5.6631999999999998</v>
      </c>
      <c r="M940" s="10">
        <v>8.2571999999999992</v>
      </c>
      <c r="AU940" s="3"/>
      <c r="AV940" s="3"/>
      <c r="AW940" s="3"/>
      <c r="AX940" s="3"/>
    </row>
    <row r="941" spans="3:50" x14ac:dyDescent="0.2">
      <c r="C941" s="18">
        <f t="shared" si="14"/>
        <v>937</v>
      </c>
      <c r="D941" t="e">
        <f t="array" aca="1" ref="D941" ca="1">smrLinInterp(C941,TimeX,RainX)</f>
        <v>#NAME?</v>
      </c>
      <c r="I941" s="6">
        <v>937</v>
      </c>
      <c r="J941" s="10">
        <v>2.9605000000000001</v>
      </c>
      <c r="K941" s="10">
        <v>3.8976163976101228</v>
      </c>
      <c r="L941" s="10">
        <v>5.6718999999999999</v>
      </c>
      <c r="M941" s="10">
        <v>8.2698999999999998</v>
      </c>
      <c r="AU941" s="3"/>
      <c r="AV941" s="3"/>
      <c r="AW941" s="3"/>
      <c r="AX941" s="3"/>
    </row>
    <row r="942" spans="3:50" x14ac:dyDescent="0.2">
      <c r="C942" s="18">
        <f t="shared" si="14"/>
        <v>938</v>
      </c>
      <c r="D942" t="e">
        <f t="array" aca="1" ref="D942" ca="1">smrLinInterp(C942,TimeX,RainX)</f>
        <v>#NAME?</v>
      </c>
      <c r="I942" s="6">
        <v>938</v>
      </c>
      <c r="J942" s="10">
        <v>2.9670000000000001</v>
      </c>
      <c r="K942" s="10">
        <v>3.9030298939443537</v>
      </c>
      <c r="L942" s="10">
        <v>5.6806000000000001</v>
      </c>
      <c r="M942" s="10">
        <v>8.2826000000000004</v>
      </c>
      <c r="AU942" s="3"/>
      <c r="AV942" s="3"/>
      <c r="AW942" s="3"/>
      <c r="AX942" s="3"/>
    </row>
    <row r="943" spans="3:50" x14ac:dyDescent="0.2">
      <c r="C943" s="18">
        <f t="shared" si="14"/>
        <v>939</v>
      </c>
      <c r="D943" t="e">
        <f t="array" aca="1" ref="D943" ca="1">smrLinInterp(C943,TimeX,RainX)</f>
        <v>#NAME?</v>
      </c>
      <c r="I943" s="6">
        <v>939</v>
      </c>
      <c r="J943" s="10">
        <v>2.9735</v>
      </c>
      <c r="K943" s="10">
        <v>3.9084433902785847</v>
      </c>
      <c r="L943" s="10">
        <v>5.6892999999999994</v>
      </c>
      <c r="M943" s="10">
        <v>8.2952999999999992</v>
      </c>
      <c r="AU943" s="3"/>
      <c r="AV943" s="3"/>
      <c r="AW943" s="3"/>
      <c r="AX943" s="3"/>
    </row>
    <row r="944" spans="3:50" x14ac:dyDescent="0.2">
      <c r="C944" s="18">
        <f t="shared" si="14"/>
        <v>940</v>
      </c>
      <c r="D944" t="e">
        <f t="array" aca="1" ref="D944" ca="1">smrLinInterp(C944,TimeX,RainX)</f>
        <v>#NAME?</v>
      </c>
      <c r="I944" s="6">
        <v>940</v>
      </c>
      <c r="J944" s="10">
        <v>2.98</v>
      </c>
      <c r="K944" s="10">
        <v>3.9138568866128156</v>
      </c>
      <c r="L944" s="10">
        <v>5.6979999999999995</v>
      </c>
      <c r="M944" s="10">
        <v>8.3079999999999998</v>
      </c>
      <c r="AU944" s="3"/>
      <c r="AV944" s="3"/>
      <c r="AW944" s="3"/>
      <c r="AX944" s="3"/>
    </row>
    <row r="945" spans="3:50" x14ac:dyDescent="0.2">
      <c r="C945" s="18">
        <f t="shared" si="14"/>
        <v>941</v>
      </c>
      <c r="D945" t="e">
        <f t="array" aca="1" ref="D945" ca="1">smrLinInterp(C945,TimeX,RainX)</f>
        <v>#NAME?</v>
      </c>
      <c r="I945" s="6">
        <v>941</v>
      </c>
      <c r="J945" s="10">
        <v>2.9865000000000004</v>
      </c>
      <c r="K945" s="10">
        <v>3.9192703829470465</v>
      </c>
      <c r="L945" s="10">
        <v>5.7066999999999997</v>
      </c>
      <c r="M945" s="10">
        <v>8.3207000000000004</v>
      </c>
      <c r="AU945" s="3"/>
      <c r="AV945" s="3"/>
      <c r="AW945" s="3"/>
      <c r="AX945" s="3"/>
    </row>
    <row r="946" spans="3:50" x14ac:dyDescent="0.2">
      <c r="C946" s="18">
        <f t="shared" si="14"/>
        <v>942</v>
      </c>
      <c r="D946" t="e">
        <f t="array" aca="1" ref="D946" ca="1">smrLinInterp(C946,TimeX,RainX)</f>
        <v>#NAME?</v>
      </c>
      <c r="I946" s="6">
        <v>942</v>
      </c>
      <c r="J946" s="10">
        <v>2.9930000000000003</v>
      </c>
      <c r="K946" s="10">
        <v>3.924683879281277</v>
      </c>
      <c r="L946" s="10">
        <v>5.7153999999999998</v>
      </c>
      <c r="M946" s="10">
        <v>8.3333999999999993</v>
      </c>
      <c r="AU946" s="3"/>
      <c r="AV946" s="3"/>
      <c r="AW946" s="3"/>
      <c r="AX946" s="3"/>
    </row>
    <row r="947" spans="3:50" x14ac:dyDescent="0.2">
      <c r="C947" s="18">
        <f t="shared" si="14"/>
        <v>943</v>
      </c>
      <c r="D947" t="e">
        <f t="array" aca="1" ref="D947" ca="1">smrLinInterp(C947,TimeX,RainX)</f>
        <v>#NAME?</v>
      </c>
      <c r="I947" s="6">
        <v>943</v>
      </c>
      <c r="J947" s="10">
        <v>2.9995000000000003</v>
      </c>
      <c r="K947" s="10">
        <v>3.930097375615508</v>
      </c>
      <c r="L947" s="10">
        <v>5.7241</v>
      </c>
      <c r="M947" s="10">
        <v>8.3460999999999999</v>
      </c>
      <c r="AU947" s="3"/>
      <c r="AV947" s="3"/>
      <c r="AW947" s="3"/>
      <c r="AX947" s="3"/>
    </row>
    <row r="948" spans="3:50" x14ac:dyDescent="0.2">
      <c r="C948" s="18">
        <f t="shared" si="14"/>
        <v>944</v>
      </c>
      <c r="D948" t="e">
        <f t="array" aca="1" ref="D948" ca="1">smrLinInterp(C948,TimeX,RainX)</f>
        <v>#NAME?</v>
      </c>
      <c r="I948" s="6">
        <v>944</v>
      </c>
      <c r="J948" s="10">
        <v>3.0060000000000002</v>
      </c>
      <c r="K948" s="10">
        <v>3.9355108719497389</v>
      </c>
      <c r="L948" s="10">
        <v>5.7328000000000001</v>
      </c>
      <c r="M948" s="10">
        <v>8.3588000000000005</v>
      </c>
      <c r="AU948" s="3"/>
      <c r="AV948" s="3"/>
      <c r="AW948" s="3"/>
      <c r="AX948" s="3"/>
    </row>
    <row r="949" spans="3:50" x14ac:dyDescent="0.2">
      <c r="C949" s="18">
        <f t="shared" si="14"/>
        <v>945</v>
      </c>
      <c r="D949" t="e">
        <f t="array" aca="1" ref="D949" ca="1">smrLinInterp(C949,TimeX,RainX)</f>
        <v>#NAME?</v>
      </c>
      <c r="I949" s="6">
        <v>945</v>
      </c>
      <c r="J949" s="10">
        <v>3.0125000000000002</v>
      </c>
      <c r="K949" s="10">
        <v>3.9409243682839699</v>
      </c>
      <c r="L949" s="10">
        <v>5.7414999999999994</v>
      </c>
      <c r="M949" s="10">
        <v>8.3714999999999993</v>
      </c>
      <c r="AU949" s="3"/>
      <c r="AV949" s="3"/>
      <c r="AW949" s="3"/>
      <c r="AX949" s="3"/>
    </row>
    <row r="950" spans="3:50" x14ac:dyDescent="0.2">
      <c r="C950" s="18">
        <f t="shared" si="14"/>
        <v>946</v>
      </c>
      <c r="D950" t="e">
        <f t="array" aca="1" ref="D950" ca="1">smrLinInterp(C950,TimeX,RainX)</f>
        <v>#NAME?</v>
      </c>
      <c r="I950" s="6">
        <v>946</v>
      </c>
      <c r="J950" s="10">
        <v>3.0190000000000001</v>
      </c>
      <c r="K950" s="10">
        <v>3.9463378646182008</v>
      </c>
      <c r="L950" s="10">
        <v>5.7501999999999995</v>
      </c>
      <c r="M950" s="10">
        <v>8.3841999999999999</v>
      </c>
      <c r="AU950" s="3"/>
      <c r="AV950" s="3"/>
      <c r="AW950" s="3"/>
      <c r="AX950" s="3"/>
    </row>
    <row r="951" spans="3:50" x14ac:dyDescent="0.2">
      <c r="C951" s="18">
        <f t="shared" si="14"/>
        <v>947</v>
      </c>
      <c r="D951" t="e">
        <f t="array" aca="1" ref="D951" ca="1">smrLinInterp(C951,TimeX,RainX)</f>
        <v>#NAME?</v>
      </c>
      <c r="I951" s="6">
        <v>947</v>
      </c>
      <c r="J951" s="10">
        <v>3.0255000000000001</v>
      </c>
      <c r="K951" s="10">
        <v>3.9517513609524317</v>
      </c>
      <c r="L951" s="10">
        <v>5.7588999999999997</v>
      </c>
      <c r="M951" s="10">
        <v>8.3969000000000005</v>
      </c>
      <c r="AU951" s="3"/>
      <c r="AV951" s="3"/>
      <c r="AW951" s="3"/>
      <c r="AX951" s="3"/>
    </row>
    <row r="952" spans="3:50" x14ac:dyDescent="0.2">
      <c r="C952" s="18">
        <f t="shared" si="14"/>
        <v>948</v>
      </c>
      <c r="D952" t="e">
        <f t="array" aca="1" ref="D952" ca="1">smrLinInterp(C952,TimeX,RainX)</f>
        <v>#NAME?</v>
      </c>
      <c r="I952" s="6">
        <v>948</v>
      </c>
      <c r="J952" s="10">
        <v>3.032</v>
      </c>
      <c r="K952" s="10">
        <v>3.9571648572866622</v>
      </c>
      <c r="L952" s="10">
        <v>5.7675999999999998</v>
      </c>
      <c r="M952" s="10">
        <v>8.4095999999999993</v>
      </c>
      <c r="AU952" s="3"/>
      <c r="AV952" s="3"/>
      <c r="AW952" s="3"/>
      <c r="AX952" s="3"/>
    </row>
    <row r="953" spans="3:50" x14ac:dyDescent="0.2">
      <c r="C953" s="18">
        <f t="shared" si="14"/>
        <v>949</v>
      </c>
      <c r="D953" t="e">
        <f t="array" aca="1" ref="D953" ca="1">smrLinInterp(C953,TimeX,RainX)</f>
        <v>#NAME?</v>
      </c>
      <c r="I953" s="6">
        <v>949</v>
      </c>
      <c r="J953" s="10">
        <v>3.0385</v>
      </c>
      <c r="K953" s="10">
        <v>3.9625783536208932</v>
      </c>
      <c r="L953" s="10">
        <v>5.7763</v>
      </c>
      <c r="M953" s="10">
        <v>8.4222999999999999</v>
      </c>
      <c r="AU953" s="3"/>
      <c r="AV953" s="3"/>
      <c r="AW953" s="3"/>
      <c r="AX953" s="3"/>
    </row>
    <row r="954" spans="3:50" x14ac:dyDescent="0.2">
      <c r="C954" s="18">
        <f t="shared" si="14"/>
        <v>950</v>
      </c>
      <c r="D954" t="e">
        <f t="array" aca="1" ref="D954" ca="1">smrLinInterp(C954,TimeX,RainX)</f>
        <v>#NAME?</v>
      </c>
      <c r="I954" s="6">
        <v>950</v>
      </c>
      <c r="J954" s="10">
        <v>3.0449999999999999</v>
      </c>
      <c r="K954" s="10">
        <v>3.9679918499551241</v>
      </c>
      <c r="L954" s="10">
        <v>5.7850000000000001</v>
      </c>
      <c r="M954" s="10">
        <v>8.4350000000000005</v>
      </c>
      <c r="AU954" s="3"/>
      <c r="AV954" s="3"/>
      <c r="AW954" s="3"/>
      <c r="AX954" s="3"/>
    </row>
    <row r="955" spans="3:50" x14ac:dyDescent="0.2">
      <c r="C955" s="18">
        <f t="shared" si="14"/>
        <v>951</v>
      </c>
      <c r="D955" t="e">
        <f t="array" aca="1" ref="D955" ca="1">smrLinInterp(C955,TimeX,RainX)</f>
        <v>#NAME?</v>
      </c>
      <c r="I955" s="6">
        <v>951</v>
      </c>
      <c r="J955" s="10">
        <v>3.0515000000000003</v>
      </c>
      <c r="K955" s="10">
        <v>3.973405346289355</v>
      </c>
      <c r="L955" s="10">
        <v>5.7936999999999994</v>
      </c>
      <c r="M955" s="10">
        <v>8.4476999999999993</v>
      </c>
      <c r="AU955" s="3"/>
      <c r="AV955" s="3"/>
      <c r="AW955" s="3"/>
      <c r="AX955" s="3"/>
    </row>
    <row r="956" spans="3:50" x14ac:dyDescent="0.2">
      <c r="C956" s="18">
        <f t="shared" si="14"/>
        <v>952</v>
      </c>
      <c r="D956" t="e">
        <f t="array" aca="1" ref="D956" ca="1">smrLinInterp(C956,TimeX,RainX)</f>
        <v>#NAME?</v>
      </c>
      <c r="I956" s="6">
        <v>952</v>
      </c>
      <c r="J956" s="10">
        <v>3.0580000000000003</v>
      </c>
      <c r="K956" s="10">
        <v>3.978818842623586</v>
      </c>
      <c r="L956" s="10">
        <v>5.8023999999999996</v>
      </c>
      <c r="M956" s="10">
        <v>8.4603999999999999</v>
      </c>
      <c r="AU956" s="3"/>
      <c r="AV956" s="3"/>
      <c r="AW956" s="3"/>
      <c r="AX956" s="3"/>
    </row>
    <row r="957" spans="3:50" x14ac:dyDescent="0.2">
      <c r="C957" s="18">
        <f t="shared" si="14"/>
        <v>953</v>
      </c>
      <c r="D957" t="e">
        <f t="array" aca="1" ref="D957" ca="1">smrLinInterp(C957,TimeX,RainX)</f>
        <v>#NAME?</v>
      </c>
      <c r="I957" s="6">
        <v>953</v>
      </c>
      <c r="J957" s="10">
        <v>3.0645000000000002</v>
      </c>
      <c r="K957" s="10">
        <v>3.9842323389578165</v>
      </c>
      <c r="L957" s="10">
        <v>5.8110999999999997</v>
      </c>
      <c r="M957" s="10">
        <v>8.4731000000000005</v>
      </c>
      <c r="AU957" s="3"/>
      <c r="AV957" s="3"/>
      <c r="AW957" s="3"/>
      <c r="AX957" s="3"/>
    </row>
    <row r="958" spans="3:50" x14ac:dyDescent="0.2">
      <c r="C958" s="18">
        <f t="shared" si="14"/>
        <v>954</v>
      </c>
      <c r="D958" t="e">
        <f t="array" aca="1" ref="D958" ca="1">smrLinInterp(C958,TimeX,RainX)</f>
        <v>#NAME?</v>
      </c>
      <c r="I958" s="6">
        <v>954</v>
      </c>
      <c r="J958" s="10">
        <v>3.0710000000000002</v>
      </c>
      <c r="K958" s="10">
        <v>3.9896458352920474</v>
      </c>
      <c r="L958" s="10">
        <v>5.8197999999999999</v>
      </c>
      <c r="M958" s="10">
        <v>8.4857999999999993</v>
      </c>
      <c r="AU958" s="3"/>
      <c r="AV958" s="3"/>
      <c r="AW958" s="3"/>
      <c r="AX958" s="3"/>
    </row>
    <row r="959" spans="3:50" x14ac:dyDescent="0.2">
      <c r="C959" s="18">
        <f t="shared" si="14"/>
        <v>955</v>
      </c>
      <c r="D959" t="e">
        <f t="array" aca="1" ref="D959" ca="1">smrLinInterp(C959,TimeX,RainX)</f>
        <v>#NAME?</v>
      </c>
      <c r="I959" s="6">
        <v>955</v>
      </c>
      <c r="J959" s="10">
        <v>3.0775000000000001</v>
      </c>
      <c r="K959" s="10">
        <v>3.9950593316262784</v>
      </c>
      <c r="L959" s="10">
        <v>5.8285</v>
      </c>
      <c r="M959" s="10">
        <v>8.4984999999999999</v>
      </c>
      <c r="AU959" s="3"/>
      <c r="AV959" s="3"/>
      <c r="AW959" s="3"/>
      <c r="AX959" s="3"/>
    </row>
    <row r="960" spans="3:50" x14ac:dyDescent="0.2">
      <c r="C960" s="18">
        <f t="shared" si="14"/>
        <v>956</v>
      </c>
      <c r="D960" t="e">
        <f t="array" aca="1" ref="D960" ca="1">smrLinInterp(C960,TimeX,RainX)</f>
        <v>#NAME?</v>
      </c>
      <c r="I960" s="6">
        <v>956</v>
      </c>
      <c r="J960" s="10">
        <v>3.0840000000000001</v>
      </c>
      <c r="K960" s="10">
        <v>4.0004728279605093</v>
      </c>
      <c r="L960" s="10">
        <v>5.8371999999999993</v>
      </c>
      <c r="M960" s="10">
        <v>8.5112000000000005</v>
      </c>
      <c r="AU960" s="3"/>
      <c r="AV960" s="3"/>
      <c r="AW960" s="3"/>
      <c r="AX960" s="3"/>
    </row>
    <row r="961" spans="3:50" x14ac:dyDescent="0.2">
      <c r="C961" s="18">
        <f t="shared" si="14"/>
        <v>957</v>
      </c>
      <c r="D961" t="e">
        <f t="array" aca="1" ref="D961" ca="1">smrLinInterp(C961,TimeX,RainX)</f>
        <v>#NAME?</v>
      </c>
      <c r="I961" s="6">
        <v>957</v>
      </c>
      <c r="J961" s="10">
        <v>3.0905</v>
      </c>
      <c r="K961" s="10">
        <v>4.0058863242947398</v>
      </c>
      <c r="L961" s="10">
        <v>5.8458999999999994</v>
      </c>
      <c r="M961" s="10">
        <v>8.5238999999999994</v>
      </c>
      <c r="AU961" s="3"/>
      <c r="AV961" s="3"/>
      <c r="AW961" s="3"/>
      <c r="AX961" s="3"/>
    </row>
    <row r="962" spans="3:50" x14ac:dyDescent="0.2">
      <c r="C962" s="18">
        <f t="shared" si="14"/>
        <v>958</v>
      </c>
      <c r="D962" t="e">
        <f t="array" aca="1" ref="D962" ca="1">smrLinInterp(C962,TimeX,RainX)</f>
        <v>#NAME?</v>
      </c>
      <c r="I962" s="6">
        <v>958</v>
      </c>
      <c r="J962" s="10">
        <v>3.097</v>
      </c>
      <c r="K962" s="10">
        <v>4.0112998206289712</v>
      </c>
      <c r="L962" s="10">
        <v>5.8545999999999996</v>
      </c>
      <c r="M962" s="10">
        <v>8.5366</v>
      </c>
      <c r="AU962" s="3"/>
      <c r="AV962" s="3"/>
      <c r="AW962" s="3"/>
      <c r="AX962" s="3"/>
    </row>
    <row r="963" spans="3:50" x14ac:dyDescent="0.2">
      <c r="C963" s="18">
        <f t="shared" si="14"/>
        <v>959</v>
      </c>
      <c r="D963" t="e">
        <f t="array" aca="1" ref="D963" ca="1">smrLinInterp(C963,TimeX,RainX)</f>
        <v>#NAME?</v>
      </c>
      <c r="I963" s="6">
        <v>959</v>
      </c>
      <c r="J963" s="10">
        <v>3.1034999999999999</v>
      </c>
      <c r="K963" s="10">
        <v>4.0167133169632017</v>
      </c>
      <c r="L963" s="10">
        <v>5.8632999999999997</v>
      </c>
      <c r="M963" s="10">
        <v>8.5493000000000006</v>
      </c>
      <c r="AU963" s="3"/>
      <c r="AV963" s="3"/>
      <c r="AW963" s="3"/>
      <c r="AX963" s="3"/>
    </row>
    <row r="964" spans="3:50" x14ac:dyDescent="0.2">
      <c r="C964" s="18">
        <f t="shared" si="14"/>
        <v>960</v>
      </c>
      <c r="D964" t="e">
        <f t="array" aca="1" ref="D964" ca="1">smrLinInterp(C964,TimeX,RainX)</f>
        <v>#NAME?</v>
      </c>
      <c r="I964" s="6">
        <v>960</v>
      </c>
      <c r="J964" s="10">
        <v>3.1100000000000003</v>
      </c>
      <c r="K964" s="10">
        <v>4.022126813297433</v>
      </c>
      <c r="L964" s="10">
        <v>5.8719999999999999</v>
      </c>
      <c r="M964" s="10">
        <v>8.5619999999999994</v>
      </c>
      <c r="AU964" s="3"/>
      <c r="AV964" s="3"/>
      <c r="AW964" s="3"/>
      <c r="AX964" s="3"/>
    </row>
    <row r="965" spans="3:50" x14ac:dyDescent="0.2">
      <c r="C965" s="18">
        <f t="shared" si="14"/>
        <v>961</v>
      </c>
      <c r="D965" t="e">
        <f t="array" aca="1" ref="D965" ca="1">smrLinInterp(C965,TimeX,RainX)</f>
        <v>#NAME?</v>
      </c>
      <c r="I965" s="6">
        <v>961</v>
      </c>
      <c r="J965" s="10">
        <v>3.1165000000000003</v>
      </c>
      <c r="K965" s="10">
        <v>4.0275403096316635</v>
      </c>
      <c r="L965" s="10">
        <v>5.8807</v>
      </c>
      <c r="M965" s="10">
        <v>8.5747</v>
      </c>
      <c r="AU965" s="3"/>
      <c r="AV965" s="3"/>
      <c r="AW965" s="3"/>
      <c r="AX965" s="3"/>
    </row>
    <row r="966" spans="3:50" x14ac:dyDescent="0.2">
      <c r="C966" s="18">
        <f t="shared" ref="C966:C1029" si="15">1+C965</f>
        <v>962</v>
      </c>
      <c r="D966" t="e">
        <f t="array" aca="1" ref="D966" ca="1">smrLinInterp(C966,TimeX,RainX)</f>
        <v>#NAME?</v>
      </c>
      <c r="I966" s="6">
        <v>962</v>
      </c>
      <c r="J966" s="10">
        <v>3.1230000000000002</v>
      </c>
      <c r="K966" s="10">
        <v>4.032953805965894</v>
      </c>
      <c r="L966" s="10">
        <v>5.8893999999999993</v>
      </c>
      <c r="M966" s="10">
        <v>8.5874000000000006</v>
      </c>
      <c r="AU966" s="3"/>
      <c r="AV966" s="3"/>
      <c r="AW966" s="3"/>
      <c r="AX966" s="3"/>
    </row>
    <row r="967" spans="3:50" x14ac:dyDescent="0.2">
      <c r="C967" s="18">
        <f t="shared" si="15"/>
        <v>963</v>
      </c>
      <c r="D967" t="e">
        <f t="array" aca="1" ref="D967" ca="1">smrLinInterp(C967,TimeX,RainX)</f>
        <v>#NAME?</v>
      </c>
      <c r="I967" s="6">
        <v>963</v>
      </c>
      <c r="J967" s="10">
        <v>3.1295000000000002</v>
      </c>
      <c r="K967" s="10">
        <v>4.0383673023001254</v>
      </c>
      <c r="L967" s="10">
        <v>5.8980999999999995</v>
      </c>
      <c r="M967" s="10">
        <v>8.6000999999999994</v>
      </c>
      <c r="AU967" s="3"/>
      <c r="AV967" s="3"/>
      <c r="AW967" s="3"/>
      <c r="AX967" s="3"/>
    </row>
    <row r="968" spans="3:50" x14ac:dyDescent="0.2">
      <c r="C968" s="18">
        <f t="shared" si="15"/>
        <v>964</v>
      </c>
      <c r="D968" t="e">
        <f t="array" aca="1" ref="D968" ca="1">smrLinInterp(C968,TimeX,RainX)</f>
        <v>#NAME?</v>
      </c>
      <c r="I968" s="6">
        <v>964</v>
      </c>
      <c r="J968" s="10">
        <v>3.1360000000000001</v>
      </c>
      <c r="K968" s="10">
        <v>4.0437807986343559</v>
      </c>
      <c r="L968" s="10">
        <v>5.9067999999999996</v>
      </c>
      <c r="M968" s="10">
        <v>8.6128</v>
      </c>
      <c r="AU968" s="3"/>
      <c r="AV968" s="3"/>
      <c r="AW968" s="3"/>
      <c r="AX968" s="3"/>
    </row>
    <row r="969" spans="3:50" x14ac:dyDescent="0.2">
      <c r="C969" s="18">
        <f t="shared" si="15"/>
        <v>965</v>
      </c>
      <c r="D969" t="e">
        <f t="array" aca="1" ref="D969" ca="1">smrLinInterp(C969,TimeX,RainX)</f>
        <v>#NAME?</v>
      </c>
      <c r="I969" s="6">
        <v>965</v>
      </c>
      <c r="J969" s="10">
        <v>3.1425000000000001</v>
      </c>
      <c r="K969" s="10">
        <v>4.0491942949685873</v>
      </c>
      <c r="L969" s="10">
        <v>5.9154999999999998</v>
      </c>
      <c r="M969" s="10">
        <v>8.6255000000000006</v>
      </c>
      <c r="AU969" s="3"/>
      <c r="AV969" s="3"/>
      <c r="AW969" s="3"/>
      <c r="AX969" s="3"/>
    </row>
    <row r="970" spans="3:50" x14ac:dyDescent="0.2">
      <c r="C970" s="18">
        <f t="shared" si="15"/>
        <v>966</v>
      </c>
      <c r="D970" t="e">
        <f t="array" aca="1" ref="D970" ca="1">smrLinInterp(C970,TimeX,RainX)</f>
        <v>#NAME?</v>
      </c>
      <c r="I970" s="6">
        <v>966</v>
      </c>
      <c r="J970" s="10">
        <v>3.149</v>
      </c>
      <c r="K970" s="10">
        <v>4.0546077913028178</v>
      </c>
      <c r="L970" s="10">
        <v>5.9241999999999999</v>
      </c>
      <c r="M970" s="10">
        <v>8.6381999999999994</v>
      </c>
      <c r="O970" s="3"/>
      <c r="P970" s="3"/>
      <c r="Q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3:50" x14ac:dyDescent="0.2">
      <c r="C971" s="18">
        <f t="shared" si="15"/>
        <v>967</v>
      </c>
      <c r="D971" t="e">
        <f t="array" aca="1" ref="D971" ca="1">smrLinInterp(C971,TimeX,RainX)</f>
        <v>#NAME?</v>
      </c>
      <c r="I971" s="6">
        <v>967</v>
      </c>
      <c r="J971" s="10">
        <v>3.1555</v>
      </c>
      <c r="K971" s="10">
        <v>4.0600212876370483</v>
      </c>
      <c r="L971" s="10">
        <v>5.9329000000000001</v>
      </c>
      <c r="M971" s="10">
        <v>8.6509</v>
      </c>
      <c r="O971" s="3"/>
      <c r="P971" s="3"/>
      <c r="Q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3:50" x14ac:dyDescent="0.2">
      <c r="C972" s="18">
        <f t="shared" si="15"/>
        <v>968</v>
      </c>
      <c r="D972" t="e">
        <f t="array" aca="1" ref="D972" ca="1">smrLinInterp(C972,TimeX,RainX)</f>
        <v>#NAME?</v>
      </c>
      <c r="I972" s="6">
        <v>968</v>
      </c>
      <c r="J972" s="10">
        <v>3.1619999999999999</v>
      </c>
      <c r="K972" s="10">
        <v>4.0654347839712797</v>
      </c>
      <c r="L972" s="10">
        <v>5.9415999999999993</v>
      </c>
      <c r="M972" s="10">
        <v>8.6636000000000006</v>
      </c>
      <c r="O972" s="3"/>
      <c r="P972" s="3"/>
      <c r="Q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3:50" x14ac:dyDescent="0.2">
      <c r="C973" s="18">
        <f t="shared" si="15"/>
        <v>969</v>
      </c>
      <c r="D973" t="e">
        <f t="array" aca="1" ref="D973" ca="1">smrLinInterp(C973,TimeX,RainX)</f>
        <v>#NAME?</v>
      </c>
      <c r="I973" s="6">
        <v>969</v>
      </c>
      <c r="J973" s="10">
        <v>3.1685000000000003</v>
      </c>
      <c r="K973" s="10">
        <v>4.0708482803055102</v>
      </c>
      <c r="L973" s="10">
        <v>5.9502999999999995</v>
      </c>
      <c r="M973" s="10">
        <v>8.6762999999999995</v>
      </c>
      <c r="O973" s="3"/>
      <c r="P973" s="3"/>
      <c r="Q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3:50" x14ac:dyDescent="0.2">
      <c r="C974" s="18">
        <f t="shared" si="15"/>
        <v>970</v>
      </c>
      <c r="D974" t="e">
        <f t="array" aca="1" ref="D974" ca="1">smrLinInterp(C974,TimeX,RainX)</f>
        <v>#NAME?</v>
      </c>
      <c r="I974" s="6">
        <v>970</v>
      </c>
      <c r="J974" s="10">
        <v>3.1750000000000003</v>
      </c>
      <c r="K974" s="10">
        <v>4.0762617766397415</v>
      </c>
      <c r="L974" s="10">
        <v>5.9589999999999996</v>
      </c>
      <c r="M974" s="10">
        <v>8.6890000000000001</v>
      </c>
      <c r="O974" s="3"/>
      <c r="P974" s="3"/>
      <c r="Q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3:50" x14ac:dyDescent="0.2">
      <c r="C975" s="18">
        <f t="shared" si="15"/>
        <v>971</v>
      </c>
      <c r="D975" t="e">
        <f t="array" aca="1" ref="D975" ca="1">smrLinInterp(C975,TimeX,RainX)</f>
        <v>#NAME?</v>
      </c>
      <c r="I975" s="6">
        <v>971</v>
      </c>
      <c r="J975" s="10">
        <v>3.1815000000000002</v>
      </c>
      <c r="K975" s="10">
        <v>4.081675272973972</v>
      </c>
      <c r="L975" s="10">
        <v>5.9676999999999998</v>
      </c>
      <c r="M975" s="10">
        <v>8.7017000000000007</v>
      </c>
      <c r="O975" s="3"/>
      <c r="P975" s="3"/>
      <c r="Q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spans="3:50" x14ac:dyDescent="0.2">
      <c r="C976" s="18">
        <f t="shared" si="15"/>
        <v>972</v>
      </c>
      <c r="D976" t="e">
        <f t="array" aca="1" ref="D976" ca="1">smrLinInterp(C976,TimeX,RainX)</f>
        <v>#NAME?</v>
      </c>
      <c r="I976" s="6">
        <v>972</v>
      </c>
      <c r="J976" s="10">
        <v>3.1880000000000002</v>
      </c>
      <c r="K976" s="10">
        <v>4.0870887693082034</v>
      </c>
      <c r="L976" s="10">
        <v>5.9763999999999999</v>
      </c>
      <c r="M976" s="10">
        <v>8.7143999999999995</v>
      </c>
      <c r="O976" s="3"/>
      <c r="P976" s="3"/>
      <c r="Q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spans="3:50" x14ac:dyDescent="0.2">
      <c r="C977" s="18">
        <f t="shared" si="15"/>
        <v>973</v>
      </c>
      <c r="D977" t="e">
        <f t="array" aca="1" ref="D977" ca="1">smrLinInterp(C977,TimeX,RainX)</f>
        <v>#NAME?</v>
      </c>
      <c r="I977" s="6">
        <v>973</v>
      </c>
      <c r="J977" s="10">
        <v>3.1945000000000001</v>
      </c>
      <c r="K977" s="10">
        <v>4.0925022656424339</v>
      </c>
      <c r="L977" s="10">
        <v>5.9851000000000001</v>
      </c>
      <c r="M977" s="10">
        <v>8.7271000000000001</v>
      </c>
      <c r="O977" s="3"/>
      <c r="P977" s="3"/>
      <c r="Q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spans="3:50" x14ac:dyDescent="0.2">
      <c r="C978" s="18">
        <f t="shared" si="15"/>
        <v>974</v>
      </c>
      <c r="D978" t="e">
        <f t="array" aca="1" ref="D978" ca="1">smrLinInterp(C978,TimeX,RainX)</f>
        <v>#NAME?</v>
      </c>
      <c r="I978" s="6">
        <v>974</v>
      </c>
      <c r="J978" s="10">
        <v>3.2010000000000001</v>
      </c>
      <c r="K978" s="10">
        <v>4.0979157619766644</v>
      </c>
      <c r="L978" s="10">
        <v>5.9937999999999994</v>
      </c>
      <c r="M978" s="10">
        <v>8.7398000000000007</v>
      </c>
      <c r="O978" s="3"/>
      <c r="P978" s="3"/>
      <c r="Q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spans="3:50" x14ac:dyDescent="0.2">
      <c r="C979" s="18">
        <f t="shared" si="15"/>
        <v>975</v>
      </c>
      <c r="D979" t="e">
        <f t="array" aca="1" ref="D979" ca="1">smrLinInterp(C979,TimeX,RainX)</f>
        <v>#NAME?</v>
      </c>
      <c r="I979" s="6">
        <v>975</v>
      </c>
      <c r="J979" s="10">
        <v>3.2075</v>
      </c>
      <c r="K979" s="10">
        <v>4.1033292583108958</v>
      </c>
      <c r="L979" s="10">
        <v>6.0024999999999995</v>
      </c>
      <c r="M979" s="10">
        <v>8.7524999999999995</v>
      </c>
      <c r="O979" s="3"/>
      <c r="P979" s="3"/>
      <c r="Q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spans="3:50" x14ac:dyDescent="0.2">
      <c r="C980" s="18">
        <f t="shared" si="15"/>
        <v>976</v>
      </c>
      <c r="D980" t="e">
        <f t="array" aca="1" ref="D980" ca="1">smrLinInterp(C980,TimeX,RainX)</f>
        <v>#NAME?</v>
      </c>
      <c r="I980" s="6">
        <v>976</v>
      </c>
      <c r="J980" s="10">
        <v>3.214</v>
      </c>
      <c r="K980" s="10">
        <v>4.1087427546451263</v>
      </c>
      <c r="L980" s="10">
        <v>6.0111999999999997</v>
      </c>
      <c r="M980" s="10">
        <v>8.7652000000000001</v>
      </c>
      <c r="O980" s="3"/>
      <c r="P980" s="3"/>
      <c r="Q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spans="3:50" x14ac:dyDescent="0.2">
      <c r="C981" s="18">
        <f t="shared" si="15"/>
        <v>977</v>
      </c>
      <c r="D981" t="e">
        <f t="array" aca="1" ref="D981" ca="1">smrLinInterp(C981,TimeX,RainX)</f>
        <v>#NAME?</v>
      </c>
      <c r="I981" s="6">
        <v>977</v>
      </c>
      <c r="J981" s="10">
        <v>3.2204999999999999</v>
      </c>
      <c r="K981" s="10">
        <v>4.1141562509793577</v>
      </c>
      <c r="L981" s="10">
        <v>6.0198999999999998</v>
      </c>
      <c r="M981" s="10">
        <v>8.7779000000000007</v>
      </c>
      <c r="O981" s="3"/>
      <c r="P981" s="3"/>
      <c r="Q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spans="3:50" x14ac:dyDescent="0.2">
      <c r="C982" s="18">
        <f t="shared" si="15"/>
        <v>978</v>
      </c>
      <c r="D982" t="e">
        <f t="array" aca="1" ref="D982" ca="1">smrLinInterp(C982,TimeX,RainX)</f>
        <v>#NAME?</v>
      </c>
      <c r="I982" s="6">
        <v>978</v>
      </c>
      <c r="J982" s="10">
        <v>3.2270000000000003</v>
      </c>
      <c r="K982" s="10">
        <v>4.1195697473135882</v>
      </c>
      <c r="L982" s="10">
        <v>6.0286</v>
      </c>
      <c r="M982" s="10">
        <v>8.7905999999999995</v>
      </c>
      <c r="O982" s="3"/>
      <c r="P982" s="3"/>
      <c r="Q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spans="3:50" x14ac:dyDescent="0.2">
      <c r="C983" s="18">
        <f t="shared" si="15"/>
        <v>979</v>
      </c>
      <c r="D983" t="e">
        <f t="array" aca="1" ref="D983" ca="1">smrLinInterp(C983,TimeX,RainX)</f>
        <v>#NAME?</v>
      </c>
      <c r="I983" s="6">
        <v>979</v>
      </c>
      <c r="J983" s="10">
        <v>3.2335000000000003</v>
      </c>
      <c r="K983" s="10">
        <v>4.1249832436478187</v>
      </c>
      <c r="L983" s="10">
        <v>6.0373000000000001</v>
      </c>
      <c r="M983" s="10">
        <v>8.8033000000000001</v>
      </c>
      <c r="O983" s="3"/>
      <c r="P983" s="3"/>
      <c r="Q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spans="3:50" x14ac:dyDescent="0.2">
      <c r="C984" s="18">
        <f t="shared" si="15"/>
        <v>980</v>
      </c>
      <c r="D984" t="e">
        <f t="array" aca="1" ref="D984" ca="1">smrLinInterp(C984,TimeX,RainX)</f>
        <v>#NAME?</v>
      </c>
      <c r="I984" s="6">
        <v>980</v>
      </c>
      <c r="J984" s="10">
        <v>3.24</v>
      </c>
      <c r="K984" s="10">
        <v>4.13039673998205</v>
      </c>
      <c r="L984" s="10">
        <v>6.0459999999999994</v>
      </c>
      <c r="M984" s="10">
        <v>8.8160000000000007</v>
      </c>
      <c r="O984" s="3"/>
      <c r="P984" s="3"/>
      <c r="Q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spans="3:50" x14ac:dyDescent="0.2">
      <c r="C985" s="18">
        <f t="shared" si="15"/>
        <v>981</v>
      </c>
      <c r="D985" t="e">
        <f t="array" aca="1" ref="D985" ca="1">smrLinInterp(C985,TimeX,RainX)</f>
        <v>#NAME?</v>
      </c>
      <c r="I985" s="6">
        <v>981</v>
      </c>
      <c r="J985" s="10">
        <v>3.2465000000000002</v>
      </c>
      <c r="K985" s="10">
        <v>4.1358102363162805</v>
      </c>
      <c r="L985" s="10">
        <v>6.0546999999999995</v>
      </c>
      <c r="M985" s="10">
        <v>8.8286999999999995</v>
      </c>
      <c r="O985" s="3"/>
      <c r="P985" s="3"/>
      <c r="Q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spans="3:50" x14ac:dyDescent="0.2">
      <c r="C986" s="18">
        <f t="shared" si="15"/>
        <v>982</v>
      </c>
      <c r="D986" t="e">
        <f t="array" aca="1" ref="D986" ca="1">smrLinInterp(C986,TimeX,RainX)</f>
        <v>#NAME?</v>
      </c>
      <c r="I986" s="6">
        <v>982</v>
      </c>
      <c r="J986" s="10">
        <v>3.2530000000000001</v>
      </c>
      <c r="K986" s="10">
        <v>4.1412237326505119</v>
      </c>
      <c r="L986" s="10">
        <v>6.0633999999999997</v>
      </c>
      <c r="M986" s="10">
        <v>8.8414000000000001</v>
      </c>
      <c r="O986" s="3"/>
      <c r="P986" s="3"/>
      <c r="Q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spans="3:50" x14ac:dyDescent="0.2">
      <c r="C987" s="18">
        <f t="shared" si="15"/>
        <v>983</v>
      </c>
      <c r="D987" t="e">
        <f t="array" aca="1" ref="D987" ca="1">smrLinInterp(C987,TimeX,RainX)</f>
        <v>#NAME?</v>
      </c>
      <c r="I987" s="6">
        <v>983</v>
      </c>
      <c r="J987" s="10">
        <v>3.2595000000000001</v>
      </c>
      <c r="K987" s="10">
        <v>4.1466372289847424</v>
      </c>
      <c r="L987" s="10">
        <v>6.0720999999999998</v>
      </c>
      <c r="M987" s="10">
        <v>8.8541000000000007</v>
      </c>
      <c r="O987" s="3"/>
      <c r="P987" s="3"/>
      <c r="Q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spans="3:50" x14ac:dyDescent="0.2">
      <c r="C988" s="18">
        <f t="shared" si="15"/>
        <v>984</v>
      </c>
      <c r="D988" t="e">
        <f t="array" aca="1" ref="D988" ca="1">smrLinInterp(C988,TimeX,RainX)</f>
        <v>#NAME?</v>
      </c>
      <c r="I988" s="6">
        <v>984</v>
      </c>
      <c r="J988" s="10">
        <v>3.266</v>
      </c>
      <c r="K988" s="10">
        <v>4.1520507253189729</v>
      </c>
      <c r="L988" s="10">
        <v>6.0808</v>
      </c>
      <c r="M988" s="10">
        <v>8.8667999999999996</v>
      </c>
      <c r="O988" s="3"/>
      <c r="P988" s="3"/>
      <c r="Q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spans="3:50" x14ac:dyDescent="0.2">
      <c r="C989" s="18">
        <f t="shared" si="15"/>
        <v>985</v>
      </c>
      <c r="D989" t="e">
        <f t="array" aca="1" ref="D989" ca="1">smrLinInterp(C989,TimeX,RainX)</f>
        <v>#NAME?</v>
      </c>
      <c r="I989" s="6">
        <v>985</v>
      </c>
      <c r="J989" s="10">
        <v>3.2725</v>
      </c>
      <c r="K989" s="10">
        <v>4.1574642216532043</v>
      </c>
      <c r="L989" s="10">
        <v>6.0895000000000001</v>
      </c>
      <c r="M989" s="10">
        <v>8.8795000000000002</v>
      </c>
      <c r="O989" s="3"/>
      <c r="P989" s="3"/>
      <c r="Q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spans="3:50" x14ac:dyDescent="0.2">
      <c r="C990" s="18">
        <f t="shared" si="15"/>
        <v>986</v>
      </c>
      <c r="D990" t="e">
        <f t="array" aca="1" ref="D990" ca="1">smrLinInterp(C990,TimeX,RainX)</f>
        <v>#NAME?</v>
      </c>
      <c r="I990" s="6">
        <v>986</v>
      </c>
      <c r="J990" s="10">
        <v>3.2789999999999999</v>
      </c>
      <c r="K990" s="10">
        <v>4.1628777179874348</v>
      </c>
      <c r="L990" s="10">
        <v>6.0981999999999994</v>
      </c>
      <c r="M990" s="10">
        <v>8.8922000000000008</v>
      </c>
      <c r="O990" s="3"/>
      <c r="P990" s="3"/>
      <c r="Q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spans="3:50" x14ac:dyDescent="0.2">
      <c r="C991" s="18">
        <f t="shared" si="15"/>
        <v>987</v>
      </c>
      <c r="D991" t="e">
        <f t="array" aca="1" ref="D991" ca="1">smrLinInterp(C991,TimeX,RainX)</f>
        <v>#NAME?</v>
      </c>
      <c r="I991" s="6">
        <v>987</v>
      </c>
      <c r="J991" s="10">
        <v>3.2855000000000003</v>
      </c>
      <c r="K991" s="10">
        <v>4.1682912143216662</v>
      </c>
      <c r="L991" s="10">
        <v>6.1068999999999996</v>
      </c>
      <c r="M991" s="10">
        <v>8.9048999999999996</v>
      </c>
      <c r="O991" s="3"/>
      <c r="P991" s="3"/>
      <c r="Q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spans="3:50" x14ac:dyDescent="0.2">
      <c r="C992" s="18">
        <f t="shared" si="15"/>
        <v>988</v>
      </c>
      <c r="D992" t="e">
        <f t="array" aca="1" ref="D992" ca="1">smrLinInterp(C992,TimeX,RainX)</f>
        <v>#NAME?</v>
      </c>
      <c r="I992" s="6">
        <v>988</v>
      </c>
      <c r="J992" s="10">
        <v>3.2920000000000003</v>
      </c>
      <c r="K992" s="10">
        <v>4.1737047106558967</v>
      </c>
      <c r="L992" s="10">
        <v>6.1155999999999997</v>
      </c>
      <c r="M992" s="10">
        <v>8.9176000000000002</v>
      </c>
      <c r="O992" s="3"/>
      <c r="P992" s="3"/>
      <c r="Q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spans="3:50" x14ac:dyDescent="0.2">
      <c r="C993" s="18">
        <f t="shared" si="15"/>
        <v>989</v>
      </c>
      <c r="D993" t="e">
        <f t="array" aca="1" ref="D993" ca="1">smrLinInterp(C993,TimeX,RainX)</f>
        <v>#NAME?</v>
      </c>
      <c r="I993" s="6">
        <v>989</v>
      </c>
      <c r="J993" s="10">
        <v>3.2985000000000002</v>
      </c>
      <c r="K993" s="10">
        <v>4.1791182069901271</v>
      </c>
      <c r="L993" s="10">
        <v>6.1242999999999999</v>
      </c>
      <c r="M993" s="10">
        <v>8.9303000000000008</v>
      </c>
      <c r="O993" s="3"/>
      <c r="P993" s="3"/>
      <c r="Q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spans="3:50" x14ac:dyDescent="0.2">
      <c r="C994" s="18">
        <f t="shared" si="15"/>
        <v>990</v>
      </c>
      <c r="D994" t="e">
        <f t="array" aca="1" ref="D994" ca="1">smrLinInterp(C994,TimeX,RainX)</f>
        <v>#NAME?</v>
      </c>
      <c r="I994" s="6">
        <v>990</v>
      </c>
      <c r="J994" s="10">
        <v>3.3050000000000002</v>
      </c>
      <c r="K994" s="10">
        <v>4.1845317033243585</v>
      </c>
      <c r="L994" s="10">
        <v>6.133</v>
      </c>
      <c r="M994" s="10">
        <v>8.9429999999999996</v>
      </c>
      <c r="O994" s="3"/>
      <c r="P994" s="3"/>
      <c r="Q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spans="3:50" x14ac:dyDescent="0.2">
      <c r="C995" s="18">
        <f t="shared" si="15"/>
        <v>991</v>
      </c>
      <c r="D995" t="e">
        <f t="array" aca="1" ref="D995" ca="1">smrLinInterp(C995,TimeX,RainX)</f>
        <v>#NAME?</v>
      </c>
      <c r="I995" s="6">
        <v>991</v>
      </c>
      <c r="J995" s="10">
        <v>3.3115000000000001</v>
      </c>
      <c r="K995" s="10">
        <v>4.189945199658589</v>
      </c>
      <c r="L995" s="10">
        <v>6.1417000000000002</v>
      </c>
      <c r="M995" s="10">
        <v>8.9557000000000002</v>
      </c>
      <c r="O995" s="3"/>
      <c r="P995" s="3"/>
      <c r="Q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spans="3:50" x14ac:dyDescent="0.2">
      <c r="C996" s="18">
        <f t="shared" si="15"/>
        <v>992</v>
      </c>
      <c r="D996" t="e">
        <f t="array" aca="1" ref="D996" ca="1">smrLinInterp(C996,TimeX,RainX)</f>
        <v>#NAME?</v>
      </c>
      <c r="I996" s="6">
        <v>992</v>
      </c>
      <c r="J996" s="10">
        <v>3.3180000000000001</v>
      </c>
      <c r="K996" s="10">
        <v>4.1953586959928204</v>
      </c>
      <c r="L996" s="10">
        <v>6.1503999999999994</v>
      </c>
      <c r="M996" s="10">
        <v>8.9684000000000008</v>
      </c>
      <c r="O996" s="3"/>
      <c r="P996" s="3"/>
      <c r="Q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spans="3:50" x14ac:dyDescent="0.2">
      <c r="C997" s="18">
        <f t="shared" si="15"/>
        <v>993</v>
      </c>
      <c r="D997" t="e">
        <f t="array" aca="1" ref="D997" ca="1">smrLinInterp(C997,TimeX,RainX)</f>
        <v>#NAME?</v>
      </c>
      <c r="I997" s="6">
        <v>993</v>
      </c>
      <c r="J997" s="10">
        <v>3.3245</v>
      </c>
      <c r="K997" s="10">
        <v>4.2007721923270509</v>
      </c>
      <c r="L997" s="10">
        <v>6.1590999999999996</v>
      </c>
      <c r="M997" s="10">
        <v>8.9810999999999996</v>
      </c>
      <c r="O997" s="3"/>
      <c r="P997" s="3"/>
      <c r="Q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spans="3:50" x14ac:dyDescent="0.2">
      <c r="C998" s="18">
        <f t="shared" si="15"/>
        <v>994</v>
      </c>
      <c r="D998" t="e">
        <f t="array" aca="1" ref="D998" ca="1">smrLinInterp(C998,TimeX,RainX)</f>
        <v>#NAME?</v>
      </c>
      <c r="I998" s="6">
        <v>994</v>
      </c>
      <c r="J998" s="10">
        <v>3.331</v>
      </c>
      <c r="K998" s="10">
        <v>4.2061856886612823</v>
      </c>
      <c r="L998" s="10">
        <v>6.1677999999999997</v>
      </c>
      <c r="M998" s="10">
        <v>8.9938000000000002</v>
      </c>
      <c r="O998" s="3"/>
      <c r="P998" s="3"/>
      <c r="Q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spans="3:50" x14ac:dyDescent="0.2">
      <c r="C999" s="18">
        <f t="shared" si="15"/>
        <v>995</v>
      </c>
      <c r="D999" t="e">
        <f t="array" aca="1" ref="D999" ca="1">smrLinInterp(C999,TimeX,RainX)</f>
        <v>#NAME?</v>
      </c>
      <c r="I999" s="6">
        <v>995</v>
      </c>
      <c r="J999" s="10">
        <v>3.3374999999999999</v>
      </c>
      <c r="K999" s="10">
        <v>4.2115991849955128</v>
      </c>
      <c r="L999" s="10">
        <v>6.1764999999999999</v>
      </c>
      <c r="M999" s="10">
        <v>9.0065000000000008</v>
      </c>
      <c r="O999" s="3"/>
      <c r="P999" s="3"/>
      <c r="Q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spans="3:50" x14ac:dyDescent="0.2">
      <c r="C1000" s="18">
        <f t="shared" si="15"/>
        <v>996</v>
      </c>
      <c r="D1000" t="e">
        <f t="array" aca="1" ref="D1000" ca="1">smrLinInterp(C1000,TimeX,RainX)</f>
        <v>#NAME?</v>
      </c>
      <c r="I1000" s="6">
        <v>996</v>
      </c>
      <c r="J1000" s="10">
        <v>3.3440000000000003</v>
      </c>
      <c r="K1000" s="10">
        <v>4.2170126813297433</v>
      </c>
      <c r="L1000" s="10">
        <v>6.1852</v>
      </c>
      <c r="M1000" s="10">
        <v>9.0191999999999997</v>
      </c>
      <c r="O1000" s="3"/>
      <c r="P1000" s="3"/>
      <c r="Q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spans="3:50" x14ac:dyDescent="0.2">
      <c r="C1001" s="18">
        <f t="shared" si="15"/>
        <v>997</v>
      </c>
      <c r="D1001" t="e">
        <f t="array" aca="1" ref="D1001" ca="1">smrLinInterp(C1001,TimeX,RainX)</f>
        <v>#NAME?</v>
      </c>
      <c r="I1001" s="6">
        <v>997</v>
      </c>
      <c r="J1001" s="10">
        <v>3.3505000000000003</v>
      </c>
      <c r="K1001" s="10">
        <v>4.2224261776639747</v>
      </c>
      <c r="L1001" s="10">
        <v>6.1939000000000002</v>
      </c>
      <c r="M1001" s="10">
        <v>9.0319000000000003</v>
      </c>
      <c r="O1001" s="3"/>
      <c r="P1001" s="3"/>
      <c r="Q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spans="3:50" x14ac:dyDescent="0.2">
      <c r="C1002" s="18">
        <f t="shared" si="15"/>
        <v>998</v>
      </c>
      <c r="D1002" t="e">
        <f t="array" aca="1" ref="D1002" ca="1">smrLinInterp(C1002,TimeX,RainX)</f>
        <v>#NAME?</v>
      </c>
      <c r="I1002" s="6">
        <v>998</v>
      </c>
      <c r="J1002" s="10">
        <v>3.3570000000000002</v>
      </c>
      <c r="K1002" s="10">
        <v>4.2278396739982051</v>
      </c>
      <c r="L1002" s="10">
        <v>6.2025999999999994</v>
      </c>
      <c r="M1002" s="10">
        <v>9.0446000000000009</v>
      </c>
      <c r="O1002" s="3"/>
      <c r="P1002" s="3"/>
      <c r="Q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spans="3:50" x14ac:dyDescent="0.2">
      <c r="C1003" s="18">
        <f t="shared" si="15"/>
        <v>999</v>
      </c>
      <c r="D1003" t="e">
        <f t="array" aca="1" ref="D1003" ca="1">smrLinInterp(C1003,TimeX,RainX)</f>
        <v>#NAME?</v>
      </c>
      <c r="I1003" s="6">
        <v>999</v>
      </c>
      <c r="J1003" s="10">
        <v>3.3635000000000002</v>
      </c>
      <c r="K1003" s="10">
        <v>4.2332531703324365</v>
      </c>
      <c r="L1003" s="10">
        <v>6.2112999999999996</v>
      </c>
      <c r="M1003" s="10">
        <v>9.0572999999999997</v>
      </c>
      <c r="O1003" s="3"/>
      <c r="P1003" s="3"/>
      <c r="Q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spans="3:50" x14ac:dyDescent="0.2">
      <c r="C1004" s="18">
        <f t="shared" si="15"/>
        <v>1000</v>
      </c>
      <c r="D1004" t="e">
        <f t="array" aca="1" ref="D1004" ca="1">smrLinInterp(C1004,TimeX,RainX)</f>
        <v>#NAME?</v>
      </c>
      <c r="H1004" s="10"/>
      <c r="I1004" s="6">
        <v>1000</v>
      </c>
      <c r="J1004" s="10">
        <v>3.37</v>
      </c>
      <c r="K1004" s="10">
        <v>4.238666666666667</v>
      </c>
      <c r="L1004" s="10">
        <v>6.22</v>
      </c>
      <c r="M1004" s="10">
        <v>9.07</v>
      </c>
      <c r="O1004" s="3"/>
      <c r="P1004" s="3"/>
      <c r="Q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spans="3:50" x14ac:dyDescent="0.2">
      <c r="C1005" s="18">
        <f t="shared" si="15"/>
        <v>1001</v>
      </c>
      <c r="D1005" t="e">
        <f t="array" aca="1" ref="D1005" ca="1">smrLinInterp(C1005,TimeX,RainX)</f>
        <v>#NAME?</v>
      </c>
      <c r="I1005" s="6">
        <v>1001</v>
      </c>
      <c r="J1005" s="10">
        <v>3.3778000000000001</v>
      </c>
      <c r="K1005" s="10">
        <v>4.2452533333333333</v>
      </c>
      <c r="L1005" s="10">
        <v>6.2302</v>
      </c>
      <c r="M1005" s="10">
        <v>9.0842000000000009</v>
      </c>
      <c r="AU1005" s="3"/>
      <c r="AV1005" s="3"/>
      <c r="AW1005" s="3"/>
      <c r="AX1005" s="3"/>
    </row>
    <row r="1006" spans="3:50" x14ac:dyDescent="0.2">
      <c r="C1006" s="18">
        <f t="shared" si="15"/>
        <v>1002</v>
      </c>
      <c r="D1006" t="e">
        <f t="array" aca="1" ref="D1006" ca="1">smrLinInterp(C1006,TimeX,RainX)</f>
        <v>#NAME?</v>
      </c>
      <c r="I1006" s="6">
        <v>1002</v>
      </c>
      <c r="J1006" s="10">
        <v>3.3856000000000002</v>
      </c>
      <c r="K1006" s="10">
        <v>4.2518400000000005</v>
      </c>
      <c r="L1006" s="10">
        <v>6.2404000000000002</v>
      </c>
      <c r="M1006" s="10">
        <v>9.0983999999999998</v>
      </c>
      <c r="AU1006" s="3"/>
      <c r="AV1006" s="3"/>
      <c r="AW1006" s="3"/>
      <c r="AX1006" s="3"/>
    </row>
    <row r="1007" spans="3:50" x14ac:dyDescent="0.2">
      <c r="C1007" s="18">
        <f t="shared" si="15"/>
        <v>1003</v>
      </c>
      <c r="D1007" t="e">
        <f t="array" aca="1" ref="D1007" ca="1">smrLinInterp(C1007,TimeX,RainX)</f>
        <v>#NAME?</v>
      </c>
      <c r="I1007" s="6">
        <v>1003</v>
      </c>
      <c r="J1007" s="10">
        <v>3.3934000000000002</v>
      </c>
      <c r="K1007" s="10">
        <v>4.2584266666666668</v>
      </c>
      <c r="L1007" s="10">
        <v>6.2505999999999995</v>
      </c>
      <c r="M1007" s="10">
        <v>9.1126000000000005</v>
      </c>
      <c r="AU1007" s="3"/>
      <c r="AV1007" s="3"/>
      <c r="AW1007" s="3"/>
      <c r="AX1007" s="3"/>
    </row>
    <row r="1008" spans="3:50" x14ac:dyDescent="0.2">
      <c r="C1008" s="18">
        <f t="shared" si="15"/>
        <v>1004</v>
      </c>
      <c r="D1008" t="e">
        <f t="array" aca="1" ref="D1008" ca="1">smrLinInterp(C1008,TimeX,RainX)</f>
        <v>#NAME?</v>
      </c>
      <c r="I1008" s="6">
        <v>1004</v>
      </c>
      <c r="J1008" s="10">
        <v>3.4012000000000002</v>
      </c>
      <c r="K1008" s="10">
        <v>4.265013333333334</v>
      </c>
      <c r="L1008" s="10">
        <v>6.2607999999999997</v>
      </c>
      <c r="M1008" s="10">
        <v>9.1267999999999994</v>
      </c>
      <c r="AU1008" s="3"/>
      <c r="AV1008" s="3"/>
      <c r="AW1008" s="3"/>
      <c r="AX1008" s="3"/>
    </row>
    <row r="1009" spans="3:50" x14ac:dyDescent="0.2">
      <c r="C1009" s="18">
        <f t="shared" si="15"/>
        <v>1005</v>
      </c>
      <c r="D1009" t="e">
        <f t="array" aca="1" ref="D1009" ca="1">smrLinInterp(C1009,TimeX,RainX)</f>
        <v>#NAME?</v>
      </c>
      <c r="I1009" s="6">
        <v>1005</v>
      </c>
      <c r="J1009" s="10">
        <v>3.4090000000000003</v>
      </c>
      <c r="K1009" s="10">
        <v>4.2716000000000003</v>
      </c>
      <c r="L1009" s="10">
        <v>6.2709999999999999</v>
      </c>
      <c r="M1009" s="10">
        <v>9.141</v>
      </c>
      <c r="AU1009" s="3"/>
      <c r="AV1009" s="3"/>
      <c r="AW1009" s="3"/>
      <c r="AX1009" s="3"/>
    </row>
    <row r="1010" spans="3:50" x14ac:dyDescent="0.2">
      <c r="C1010" s="18">
        <f t="shared" si="15"/>
        <v>1006</v>
      </c>
      <c r="D1010" t="e">
        <f t="array" aca="1" ref="D1010" ca="1">smrLinInterp(C1010,TimeX,RainX)</f>
        <v>#NAME?</v>
      </c>
      <c r="I1010" s="6">
        <v>1006</v>
      </c>
      <c r="J1010" s="10">
        <v>3.4168000000000003</v>
      </c>
      <c r="K1010" s="10">
        <v>4.2781866666666666</v>
      </c>
      <c r="L1010" s="10">
        <v>6.2812000000000001</v>
      </c>
      <c r="M1010" s="10">
        <v>9.1552000000000007</v>
      </c>
      <c r="AU1010" s="3"/>
      <c r="AV1010" s="3"/>
      <c r="AW1010" s="3"/>
      <c r="AX1010" s="3"/>
    </row>
    <row r="1011" spans="3:50" x14ac:dyDescent="0.2">
      <c r="C1011" s="18">
        <f t="shared" si="15"/>
        <v>1007</v>
      </c>
      <c r="D1011" t="e">
        <f t="array" aca="1" ref="D1011" ca="1">smrLinInterp(C1011,TimeX,RainX)</f>
        <v>#NAME?</v>
      </c>
      <c r="I1011" s="6">
        <v>1007</v>
      </c>
      <c r="J1011" s="10">
        <v>3.4245999999999999</v>
      </c>
      <c r="K1011" s="10">
        <v>4.2847733333333338</v>
      </c>
      <c r="L1011" s="10">
        <v>6.2913999999999994</v>
      </c>
      <c r="M1011" s="10">
        <v>9.1693999999999996</v>
      </c>
      <c r="AU1011" s="3"/>
      <c r="AV1011" s="3"/>
      <c r="AW1011" s="3"/>
      <c r="AX1011" s="3"/>
    </row>
    <row r="1012" spans="3:50" x14ac:dyDescent="0.2">
      <c r="C1012" s="18">
        <f t="shared" si="15"/>
        <v>1008</v>
      </c>
      <c r="D1012" t="e">
        <f t="array" aca="1" ref="D1012" ca="1">smrLinInterp(C1012,TimeX,RainX)</f>
        <v>#NAME?</v>
      </c>
      <c r="I1012" s="6">
        <v>1008</v>
      </c>
      <c r="J1012" s="10">
        <v>3.4323999999999999</v>
      </c>
      <c r="K1012" s="10">
        <v>4.2913600000000001</v>
      </c>
      <c r="L1012" s="10">
        <v>6.3015999999999996</v>
      </c>
      <c r="M1012" s="10">
        <v>9.1836000000000002</v>
      </c>
      <c r="AU1012" s="3"/>
      <c r="AV1012" s="3"/>
      <c r="AW1012" s="3"/>
      <c r="AX1012" s="3"/>
    </row>
    <row r="1013" spans="3:50" x14ac:dyDescent="0.2">
      <c r="C1013" s="18">
        <f t="shared" si="15"/>
        <v>1009</v>
      </c>
      <c r="D1013" t="e">
        <f t="array" aca="1" ref="D1013" ca="1">smrLinInterp(C1013,TimeX,RainX)</f>
        <v>#NAME?</v>
      </c>
      <c r="I1013" s="6">
        <v>1009</v>
      </c>
      <c r="J1013" s="10">
        <v>3.4401999999999999</v>
      </c>
      <c r="K1013" s="10">
        <v>4.2979466666666672</v>
      </c>
      <c r="L1013" s="10">
        <v>6.3117999999999999</v>
      </c>
      <c r="M1013" s="10">
        <v>9.1978000000000009</v>
      </c>
      <c r="AU1013" s="3"/>
      <c r="AV1013" s="3"/>
      <c r="AW1013" s="3"/>
      <c r="AX1013" s="3"/>
    </row>
    <row r="1014" spans="3:50" x14ac:dyDescent="0.2">
      <c r="C1014" s="18">
        <f t="shared" si="15"/>
        <v>1010</v>
      </c>
      <c r="D1014" t="e">
        <f t="array" aca="1" ref="D1014" ca="1">smrLinInterp(C1014,TimeX,RainX)</f>
        <v>#NAME?</v>
      </c>
      <c r="I1014" s="6">
        <v>1010</v>
      </c>
      <c r="J1014" s="10">
        <v>3.448</v>
      </c>
      <c r="K1014" s="10">
        <v>4.3045333333333335</v>
      </c>
      <c r="L1014" s="10">
        <v>6.3220000000000001</v>
      </c>
      <c r="M1014" s="10">
        <v>9.2119999999999997</v>
      </c>
      <c r="AU1014" s="3"/>
      <c r="AV1014" s="3"/>
      <c r="AW1014" s="3"/>
      <c r="AX1014" s="3"/>
    </row>
    <row r="1015" spans="3:50" x14ac:dyDescent="0.2">
      <c r="C1015" s="18">
        <f t="shared" si="15"/>
        <v>1011</v>
      </c>
      <c r="D1015" t="e">
        <f t="array" aca="1" ref="D1015" ca="1">smrLinInterp(C1015,TimeX,RainX)</f>
        <v>#NAME?</v>
      </c>
      <c r="I1015" s="6">
        <v>1011</v>
      </c>
      <c r="J1015" s="10">
        <v>3.4558</v>
      </c>
      <c r="K1015" s="10">
        <v>4.3111199999999998</v>
      </c>
      <c r="L1015" s="10">
        <v>6.3322000000000003</v>
      </c>
      <c r="M1015" s="10">
        <v>9.2262000000000004</v>
      </c>
      <c r="AU1015" s="3"/>
      <c r="AV1015" s="3"/>
      <c r="AW1015" s="3"/>
      <c r="AX1015" s="3"/>
    </row>
    <row r="1016" spans="3:50" x14ac:dyDescent="0.2">
      <c r="C1016" s="18">
        <f t="shared" si="15"/>
        <v>1012</v>
      </c>
      <c r="D1016" t="e">
        <f t="array" aca="1" ref="D1016" ca="1">smrLinInterp(C1016,TimeX,RainX)</f>
        <v>#NAME?</v>
      </c>
      <c r="I1016" s="6">
        <v>1012</v>
      </c>
      <c r="J1016" s="10">
        <v>3.4636</v>
      </c>
      <c r="K1016" s="10">
        <v>4.317706666666667</v>
      </c>
      <c r="L1016" s="10">
        <v>6.3423999999999996</v>
      </c>
      <c r="M1016" s="10">
        <v>9.2403999999999993</v>
      </c>
      <c r="AU1016" s="3"/>
      <c r="AV1016" s="3"/>
      <c r="AW1016" s="3"/>
      <c r="AX1016" s="3"/>
    </row>
    <row r="1017" spans="3:50" x14ac:dyDescent="0.2">
      <c r="C1017" s="18">
        <f t="shared" si="15"/>
        <v>1013</v>
      </c>
      <c r="D1017" t="e">
        <f t="array" aca="1" ref="D1017" ca="1">smrLinInterp(C1017,TimeX,RainX)</f>
        <v>#NAME?</v>
      </c>
      <c r="I1017" s="6">
        <v>1013</v>
      </c>
      <c r="J1017" s="10">
        <v>3.4714</v>
      </c>
      <c r="K1017" s="10">
        <v>4.3242933333333333</v>
      </c>
      <c r="L1017" s="10">
        <v>6.3525999999999998</v>
      </c>
      <c r="M1017" s="10">
        <v>9.2545999999999999</v>
      </c>
      <c r="AU1017" s="3"/>
      <c r="AV1017" s="3"/>
      <c r="AW1017" s="3"/>
      <c r="AX1017" s="3"/>
    </row>
    <row r="1018" spans="3:50" x14ac:dyDescent="0.2">
      <c r="C1018" s="18">
        <f t="shared" si="15"/>
        <v>1014</v>
      </c>
      <c r="D1018" t="e">
        <f t="array" aca="1" ref="D1018" ca="1">smrLinInterp(C1018,TimeX,RainX)</f>
        <v>#NAME?</v>
      </c>
      <c r="I1018" s="6">
        <v>1014</v>
      </c>
      <c r="J1018" s="10">
        <v>3.4792000000000001</v>
      </c>
      <c r="K1018" s="10">
        <v>4.3308800000000005</v>
      </c>
      <c r="L1018" s="10">
        <v>6.3628</v>
      </c>
      <c r="M1018" s="10">
        <v>9.2688000000000006</v>
      </c>
      <c r="AU1018" s="3"/>
      <c r="AV1018" s="3"/>
      <c r="AW1018" s="3"/>
      <c r="AX1018" s="3"/>
    </row>
    <row r="1019" spans="3:50" x14ac:dyDescent="0.2">
      <c r="C1019" s="18">
        <f t="shared" si="15"/>
        <v>1015</v>
      </c>
      <c r="D1019" t="e">
        <f t="array" aca="1" ref="D1019" ca="1">smrLinInterp(C1019,TimeX,RainX)</f>
        <v>#NAME?</v>
      </c>
      <c r="I1019" s="6">
        <v>1015</v>
      </c>
      <c r="J1019" s="10">
        <v>3.4870000000000001</v>
      </c>
      <c r="K1019" s="10">
        <v>4.3374666666666668</v>
      </c>
      <c r="L1019" s="10">
        <v>6.3730000000000002</v>
      </c>
      <c r="M1019" s="10">
        <v>9.2829999999999995</v>
      </c>
      <c r="AU1019" s="3"/>
      <c r="AV1019" s="3"/>
      <c r="AW1019" s="3"/>
      <c r="AX1019" s="3"/>
    </row>
    <row r="1020" spans="3:50" x14ac:dyDescent="0.2">
      <c r="C1020" s="18">
        <f t="shared" si="15"/>
        <v>1016</v>
      </c>
      <c r="D1020" t="e">
        <f t="array" aca="1" ref="D1020" ca="1">smrLinInterp(C1020,TimeX,RainX)</f>
        <v>#NAME?</v>
      </c>
      <c r="I1020" s="6">
        <v>1016</v>
      </c>
      <c r="J1020" s="10">
        <v>3.4948000000000001</v>
      </c>
      <c r="K1020" s="10">
        <v>4.3440533333333331</v>
      </c>
      <c r="L1020" s="10">
        <v>6.3831999999999995</v>
      </c>
      <c r="M1020" s="10">
        <v>9.2972000000000001</v>
      </c>
      <c r="AU1020" s="3"/>
      <c r="AV1020" s="3"/>
      <c r="AW1020" s="3"/>
      <c r="AX1020" s="3"/>
    </row>
    <row r="1021" spans="3:50" x14ac:dyDescent="0.2">
      <c r="C1021" s="18">
        <f t="shared" si="15"/>
        <v>1017</v>
      </c>
      <c r="D1021" t="e">
        <f t="array" aca="1" ref="D1021" ca="1">smrLinInterp(C1021,TimeX,RainX)</f>
        <v>#NAME?</v>
      </c>
      <c r="I1021" s="6">
        <v>1017</v>
      </c>
      <c r="J1021" s="10">
        <v>3.5026000000000002</v>
      </c>
      <c r="K1021" s="10">
        <v>4.3506400000000003</v>
      </c>
      <c r="L1021" s="10">
        <v>6.3933999999999997</v>
      </c>
      <c r="M1021" s="10">
        <v>9.3114000000000008</v>
      </c>
      <c r="AU1021" s="3"/>
      <c r="AV1021" s="3"/>
      <c r="AW1021" s="3"/>
      <c r="AX1021" s="3"/>
    </row>
    <row r="1022" spans="3:50" x14ac:dyDescent="0.2">
      <c r="C1022" s="18">
        <f t="shared" si="15"/>
        <v>1018</v>
      </c>
      <c r="D1022" t="e">
        <f t="array" aca="1" ref="D1022" ca="1">smrLinInterp(C1022,TimeX,RainX)</f>
        <v>#NAME?</v>
      </c>
      <c r="I1022" s="6">
        <v>1018</v>
      </c>
      <c r="J1022" s="10">
        <v>3.5104000000000002</v>
      </c>
      <c r="K1022" s="10">
        <v>4.3572266666666666</v>
      </c>
      <c r="L1022" s="10">
        <v>6.4036</v>
      </c>
      <c r="M1022" s="10">
        <v>9.3255999999999997</v>
      </c>
      <c r="AU1022" s="3"/>
      <c r="AV1022" s="3"/>
      <c r="AW1022" s="3"/>
      <c r="AX1022" s="3"/>
    </row>
    <row r="1023" spans="3:50" x14ac:dyDescent="0.2">
      <c r="C1023" s="18">
        <f t="shared" si="15"/>
        <v>1019</v>
      </c>
      <c r="D1023" t="e">
        <f t="array" aca="1" ref="D1023" ca="1">smrLinInterp(C1023,TimeX,RainX)</f>
        <v>#NAME?</v>
      </c>
      <c r="I1023" s="6">
        <v>1019</v>
      </c>
      <c r="J1023" s="10">
        <v>3.5181999999999998</v>
      </c>
      <c r="K1023" s="10">
        <v>4.3638133333333338</v>
      </c>
      <c r="L1023" s="10">
        <v>6.4138000000000002</v>
      </c>
      <c r="M1023" s="10">
        <v>9.3398000000000003</v>
      </c>
      <c r="AU1023" s="3"/>
      <c r="AV1023" s="3"/>
      <c r="AW1023" s="3"/>
      <c r="AX1023" s="3"/>
    </row>
    <row r="1024" spans="3:50" x14ac:dyDescent="0.2">
      <c r="C1024" s="18">
        <f t="shared" si="15"/>
        <v>1020</v>
      </c>
      <c r="D1024" t="e">
        <f t="array" aca="1" ref="D1024" ca="1">smrLinInterp(C1024,TimeX,RainX)</f>
        <v>#NAME?</v>
      </c>
      <c r="I1024" s="6">
        <v>1020</v>
      </c>
      <c r="J1024" s="10">
        <v>3.5259999999999998</v>
      </c>
      <c r="K1024" s="10">
        <v>4.3704000000000001</v>
      </c>
      <c r="L1024" s="10">
        <v>6.4240000000000004</v>
      </c>
      <c r="M1024" s="10">
        <v>9.3539999999999992</v>
      </c>
      <c r="AU1024" s="3"/>
      <c r="AV1024" s="3"/>
      <c r="AW1024" s="3"/>
      <c r="AX1024" s="3"/>
    </row>
    <row r="1025" spans="3:50" x14ac:dyDescent="0.2">
      <c r="C1025" s="18">
        <f t="shared" si="15"/>
        <v>1021</v>
      </c>
      <c r="D1025" t="e">
        <f t="array" aca="1" ref="D1025" ca="1">smrLinInterp(C1025,TimeX,RainX)</f>
        <v>#NAME?</v>
      </c>
      <c r="I1025" s="6">
        <v>1021</v>
      </c>
      <c r="J1025" s="10">
        <v>3.5337999999999998</v>
      </c>
      <c r="K1025" s="10">
        <v>4.3769866666666664</v>
      </c>
      <c r="L1025" s="10">
        <v>6.4341999999999997</v>
      </c>
      <c r="M1025" s="10">
        <v>9.3681999999999999</v>
      </c>
      <c r="AU1025" s="3"/>
      <c r="AV1025" s="3"/>
      <c r="AW1025" s="3"/>
      <c r="AX1025" s="3"/>
    </row>
    <row r="1026" spans="3:50" x14ac:dyDescent="0.2">
      <c r="C1026" s="18">
        <f t="shared" si="15"/>
        <v>1022</v>
      </c>
      <c r="D1026" t="e">
        <f t="array" aca="1" ref="D1026" ca="1">smrLinInterp(C1026,TimeX,RainX)</f>
        <v>#NAME?</v>
      </c>
      <c r="I1026" s="6">
        <v>1022</v>
      </c>
      <c r="J1026" s="10">
        <v>3.5415999999999999</v>
      </c>
      <c r="K1026" s="10">
        <v>4.3835733333333335</v>
      </c>
      <c r="L1026" s="10">
        <v>6.4443999999999999</v>
      </c>
      <c r="M1026" s="10">
        <v>9.3824000000000005</v>
      </c>
      <c r="AU1026" s="3"/>
      <c r="AV1026" s="3"/>
      <c r="AW1026" s="3"/>
      <c r="AX1026" s="3"/>
    </row>
    <row r="1027" spans="3:50" x14ac:dyDescent="0.2">
      <c r="C1027" s="18">
        <f t="shared" si="15"/>
        <v>1023</v>
      </c>
      <c r="D1027" t="e">
        <f t="array" aca="1" ref="D1027" ca="1">smrLinInterp(C1027,TimeX,RainX)</f>
        <v>#NAME?</v>
      </c>
      <c r="I1027" s="6">
        <v>1023</v>
      </c>
      <c r="J1027" s="10">
        <v>3.5493999999999999</v>
      </c>
      <c r="K1027" s="10">
        <v>4.3901599999999998</v>
      </c>
      <c r="L1027" s="10">
        <v>6.4546000000000001</v>
      </c>
      <c r="M1027" s="10">
        <v>9.3965999999999994</v>
      </c>
      <c r="AU1027" s="3"/>
      <c r="AV1027" s="3"/>
      <c r="AW1027" s="3"/>
      <c r="AX1027" s="3"/>
    </row>
    <row r="1028" spans="3:50" x14ac:dyDescent="0.2">
      <c r="C1028" s="18">
        <f t="shared" si="15"/>
        <v>1024</v>
      </c>
      <c r="D1028" t="e">
        <f t="array" aca="1" ref="D1028" ca="1">smrLinInterp(C1028,TimeX,RainX)</f>
        <v>#NAME?</v>
      </c>
      <c r="I1028" s="6">
        <v>1024</v>
      </c>
      <c r="J1028" s="10">
        <v>3.5571999999999999</v>
      </c>
      <c r="K1028" s="10">
        <v>4.396746666666667</v>
      </c>
      <c r="L1028" s="10">
        <v>6.4648000000000003</v>
      </c>
      <c r="M1028" s="10">
        <v>9.4108000000000001</v>
      </c>
      <c r="AU1028" s="3"/>
      <c r="AV1028" s="3"/>
      <c r="AW1028" s="3"/>
      <c r="AX1028" s="3"/>
    </row>
    <row r="1029" spans="3:50" x14ac:dyDescent="0.2">
      <c r="C1029" s="18">
        <f t="shared" si="15"/>
        <v>1025</v>
      </c>
      <c r="D1029" t="e">
        <f t="array" aca="1" ref="D1029" ca="1">smrLinInterp(C1029,TimeX,RainX)</f>
        <v>#NAME?</v>
      </c>
      <c r="I1029" s="6">
        <v>1025</v>
      </c>
      <c r="J1029" s="10">
        <v>3.5649999999999999</v>
      </c>
      <c r="K1029" s="10">
        <v>4.4033333333333333</v>
      </c>
      <c r="L1029" s="10">
        <v>6.4749999999999996</v>
      </c>
      <c r="M1029" s="10">
        <v>9.4250000000000007</v>
      </c>
      <c r="AU1029" s="3"/>
      <c r="AV1029" s="3"/>
      <c r="AW1029" s="3"/>
      <c r="AX1029" s="3"/>
    </row>
    <row r="1030" spans="3:50" x14ac:dyDescent="0.2">
      <c r="C1030" s="18">
        <f t="shared" ref="C1030:C1093" si="16">1+C1029</f>
        <v>1026</v>
      </c>
      <c r="D1030" t="e">
        <f t="array" aca="1" ref="D1030" ca="1">smrLinInterp(C1030,TimeX,RainX)</f>
        <v>#NAME?</v>
      </c>
      <c r="I1030" s="6">
        <v>1026</v>
      </c>
      <c r="J1030" s="10">
        <v>3.5728</v>
      </c>
      <c r="K1030" s="10">
        <v>4.4099199999999996</v>
      </c>
      <c r="L1030" s="10">
        <v>6.4851999999999999</v>
      </c>
      <c r="M1030" s="10">
        <v>9.4391999999999996</v>
      </c>
      <c r="AU1030" s="3"/>
      <c r="AV1030" s="3"/>
      <c r="AW1030" s="3"/>
      <c r="AX1030" s="3"/>
    </row>
    <row r="1031" spans="3:50" x14ac:dyDescent="0.2">
      <c r="C1031" s="18">
        <f t="shared" si="16"/>
        <v>1027</v>
      </c>
      <c r="D1031" t="e">
        <f t="array" aca="1" ref="D1031" ca="1">smrLinInterp(C1031,TimeX,RainX)</f>
        <v>#NAME?</v>
      </c>
      <c r="I1031" s="6">
        <v>1027</v>
      </c>
      <c r="J1031" s="10">
        <v>3.5806</v>
      </c>
      <c r="K1031" s="10">
        <v>4.4165066666666668</v>
      </c>
      <c r="L1031" s="10">
        <v>6.4954000000000001</v>
      </c>
      <c r="M1031" s="10">
        <v>9.4534000000000002</v>
      </c>
      <c r="AU1031" s="3"/>
      <c r="AV1031" s="3"/>
      <c r="AW1031" s="3"/>
      <c r="AX1031" s="3"/>
    </row>
    <row r="1032" spans="3:50" x14ac:dyDescent="0.2">
      <c r="C1032" s="18">
        <f t="shared" si="16"/>
        <v>1028</v>
      </c>
      <c r="D1032" t="e">
        <f t="array" aca="1" ref="D1032" ca="1">smrLinInterp(C1032,TimeX,RainX)</f>
        <v>#NAME?</v>
      </c>
      <c r="I1032" s="6">
        <v>1028</v>
      </c>
      <c r="J1032" s="10">
        <v>3.5884</v>
      </c>
      <c r="K1032" s="10">
        <v>4.4230933333333331</v>
      </c>
      <c r="L1032" s="10">
        <v>6.5056000000000003</v>
      </c>
      <c r="M1032" s="10">
        <v>9.4675999999999991</v>
      </c>
      <c r="AU1032" s="3"/>
      <c r="AV1032" s="3"/>
      <c r="AW1032" s="3"/>
      <c r="AX1032" s="3"/>
    </row>
    <row r="1033" spans="3:50" x14ac:dyDescent="0.2">
      <c r="C1033" s="18">
        <f t="shared" si="16"/>
        <v>1029</v>
      </c>
      <c r="D1033" t="e">
        <f t="array" aca="1" ref="D1033" ca="1">smrLinInterp(C1033,TimeX,RainX)</f>
        <v>#NAME?</v>
      </c>
      <c r="I1033" s="6">
        <v>1029</v>
      </c>
      <c r="J1033" s="10">
        <v>3.5962000000000001</v>
      </c>
      <c r="K1033" s="10">
        <v>4.4296800000000003</v>
      </c>
      <c r="L1033" s="10">
        <v>6.5158000000000005</v>
      </c>
      <c r="M1033" s="10">
        <v>9.4817999999999998</v>
      </c>
      <c r="AU1033" s="3"/>
      <c r="AV1033" s="3"/>
      <c r="AW1033" s="3"/>
      <c r="AX1033" s="3"/>
    </row>
    <row r="1034" spans="3:50" x14ac:dyDescent="0.2">
      <c r="C1034" s="18">
        <f t="shared" si="16"/>
        <v>1030</v>
      </c>
      <c r="D1034" t="e">
        <f t="array" aca="1" ref="D1034" ca="1">smrLinInterp(C1034,TimeX,RainX)</f>
        <v>#NAME?</v>
      </c>
      <c r="I1034" s="6">
        <v>1030</v>
      </c>
      <c r="J1034" s="10">
        <v>3.6040000000000001</v>
      </c>
      <c r="K1034" s="10">
        <v>4.4362666666666666</v>
      </c>
      <c r="L1034" s="10">
        <v>6.5259999999999998</v>
      </c>
      <c r="M1034" s="10">
        <v>9.4960000000000004</v>
      </c>
      <c r="AU1034" s="3"/>
      <c r="AV1034" s="3"/>
      <c r="AW1034" s="3"/>
      <c r="AX1034" s="3"/>
    </row>
    <row r="1035" spans="3:50" x14ac:dyDescent="0.2">
      <c r="C1035" s="18">
        <f t="shared" si="16"/>
        <v>1031</v>
      </c>
      <c r="D1035" t="e">
        <f t="array" aca="1" ref="D1035" ca="1">smrLinInterp(C1035,TimeX,RainX)</f>
        <v>#NAME?</v>
      </c>
      <c r="I1035" s="6">
        <v>1031</v>
      </c>
      <c r="J1035" s="10">
        <v>3.6118000000000001</v>
      </c>
      <c r="K1035" s="10">
        <v>4.4428533333333329</v>
      </c>
      <c r="L1035" s="10">
        <v>6.5362</v>
      </c>
      <c r="M1035" s="10">
        <v>9.5101999999999993</v>
      </c>
      <c r="AU1035" s="3"/>
      <c r="AV1035" s="3"/>
      <c r="AW1035" s="3"/>
      <c r="AX1035" s="3"/>
    </row>
    <row r="1036" spans="3:50" x14ac:dyDescent="0.2">
      <c r="C1036" s="18">
        <f t="shared" si="16"/>
        <v>1032</v>
      </c>
      <c r="D1036" t="e">
        <f t="array" aca="1" ref="D1036" ca="1">smrLinInterp(C1036,TimeX,RainX)</f>
        <v>#NAME?</v>
      </c>
      <c r="I1036" s="6">
        <v>1032</v>
      </c>
      <c r="J1036" s="10">
        <v>3.6195999999999997</v>
      </c>
      <c r="K1036" s="10">
        <v>4.4494400000000001</v>
      </c>
      <c r="L1036" s="10">
        <v>6.5464000000000002</v>
      </c>
      <c r="M1036" s="10">
        <v>9.5244</v>
      </c>
      <c r="AU1036" s="3"/>
      <c r="AV1036" s="3"/>
      <c r="AW1036" s="3"/>
      <c r="AX1036" s="3"/>
    </row>
    <row r="1037" spans="3:50" x14ac:dyDescent="0.2">
      <c r="C1037" s="18">
        <f t="shared" si="16"/>
        <v>1033</v>
      </c>
      <c r="D1037" t="e">
        <f t="array" aca="1" ref="D1037" ca="1">smrLinInterp(C1037,TimeX,RainX)</f>
        <v>#NAME?</v>
      </c>
      <c r="I1037" s="6">
        <v>1033</v>
      </c>
      <c r="J1037" s="10">
        <v>3.6273999999999997</v>
      </c>
      <c r="K1037" s="10">
        <v>4.4560266666666664</v>
      </c>
      <c r="L1037" s="10">
        <v>6.5566000000000004</v>
      </c>
      <c r="M1037" s="10">
        <v>9.5385999999999989</v>
      </c>
      <c r="AU1037" s="3"/>
      <c r="AV1037" s="3"/>
      <c r="AW1037" s="3"/>
      <c r="AX1037" s="3"/>
    </row>
    <row r="1038" spans="3:50" x14ac:dyDescent="0.2">
      <c r="C1038" s="18">
        <f t="shared" si="16"/>
        <v>1034</v>
      </c>
      <c r="D1038" t="e">
        <f t="array" aca="1" ref="D1038" ca="1">smrLinInterp(C1038,TimeX,RainX)</f>
        <v>#NAME?</v>
      </c>
      <c r="I1038" s="6">
        <v>1034</v>
      </c>
      <c r="J1038" s="10">
        <v>3.6351999999999998</v>
      </c>
      <c r="K1038" s="10">
        <v>4.4626133333333335</v>
      </c>
      <c r="L1038" s="10">
        <v>6.5668000000000006</v>
      </c>
      <c r="M1038" s="10">
        <v>9.5527999999999995</v>
      </c>
      <c r="AU1038" s="3"/>
      <c r="AV1038" s="3"/>
      <c r="AW1038" s="3"/>
      <c r="AX1038" s="3"/>
    </row>
    <row r="1039" spans="3:50" x14ac:dyDescent="0.2">
      <c r="C1039" s="18">
        <f t="shared" si="16"/>
        <v>1035</v>
      </c>
      <c r="D1039" t="e">
        <f t="array" aca="1" ref="D1039" ca="1">smrLinInterp(C1039,TimeX,RainX)</f>
        <v>#NAME?</v>
      </c>
      <c r="I1039" s="6">
        <v>1035</v>
      </c>
      <c r="J1039" s="10">
        <v>3.6429999999999998</v>
      </c>
      <c r="K1039" s="10">
        <v>4.4691999999999998</v>
      </c>
      <c r="L1039" s="10">
        <v>6.577</v>
      </c>
      <c r="M1039" s="10">
        <v>9.5670000000000002</v>
      </c>
      <c r="AU1039" s="3"/>
      <c r="AV1039" s="3"/>
      <c r="AW1039" s="3"/>
      <c r="AX1039" s="3"/>
    </row>
    <row r="1040" spans="3:50" x14ac:dyDescent="0.2">
      <c r="C1040" s="18">
        <f t="shared" si="16"/>
        <v>1036</v>
      </c>
      <c r="D1040" t="e">
        <f t="array" aca="1" ref="D1040" ca="1">smrLinInterp(C1040,TimeX,RainX)</f>
        <v>#NAME?</v>
      </c>
      <c r="I1040" s="6">
        <v>1036</v>
      </c>
      <c r="J1040" s="10">
        <v>3.6507999999999998</v>
      </c>
      <c r="K1040" s="10">
        <v>4.4757866666666661</v>
      </c>
      <c r="L1040" s="10">
        <v>6.5872000000000002</v>
      </c>
      <c r="M1040" s="10">
        <v>9.5811999999999991</v>
      </c>
      <c r="AU1040" s="3"/>
      <c r="AV1040" s="3"/>
      <c r="AW1040" s="3"/>
      <c r="AX1040" s="3"/>
    </row>
    <row r="1041" spans="3:50" x14ac:dyDescent="0.2">
      <c r="C1041" s="18">
        <f t="shared" si="16"/>
        <v>1037</v>
      </c>
      <c r="D1041" t="e">
        <f t="array" aca="1" ref="D1041" ca="1">smrLinInterp(C1041,TimeX,RainX)</f>
        <v>#NAME?</v>
      </c>
      <c r="I1041" s="6">
        <v>1037</v>
      </c>
      <c r="J1041" s="10">
        <v>3.6585999999999999</v>
      </c>
      <c r="K1041" s="10">
        <v>4.4823733333333333</v>
      </c>
      <c r="L1041" s="10">
        <v>6.5974000000000004</v>
      </c>
      <c r="M1041" s="10">
        <v>9.5953999999999997</v>
      </c>
      <c r="AU1041" s="3"/>
      <c r="AV1041" s="3"/>
      <c r="AW1041" s="3"/>
      <c r="AX1041" s="3"/>
    </row>
    <row r="1042" spans="3:50" x14ac:dyDescent="0.2">
      <c r="C1042" s="18">
        <f t="shared" si="16"/>
        <v>1038</v>
      </c>
      <c r="D1042" t="e">
        <f t="array" aca="1" ref="D1042" ca="1">smrLinInterp(C1042,TimeX,RainX)</f>
        <v>#NAME?</v>
      </c>
      <c r="I1042" s="6">
        <v>1038</v>
      </c>
      <c r="J1042" s="10">
        <v>3.6663999999999999</v>
      </c>
      <c r="K1042" s="10">
        <v>4.4889599999999996</v>
      </c>
      <c r="L1042" s="10">
        <v>6.6076000000000006</v>
      </c>
      <c r="M1042" s="10">
        <v>9.6096000000000004</v>
      </c>
      <c r="AU1042" s="3"/>
      <c r="AV1042" s="3"/>
      <c r="AW1042" s="3"/>
      <c r="AX1042" s="3"/>
    </row>
    <row r="1043" spans="3:50" x14ac:dyDescent="0.2">
      <c r="C1043" s="18">
        <f t="shared" si="16"/>
        <v>1039</v>
      </c>
      <c r="D1043" t="e">
        <f t="array" aca="1" ref="D1043" ca="1">smrLinInterp(C1043,TimeX,RainX)</f>
        <v>#NAME?</v>
      </c>
      <c r="I1043" s="6">
        <v>1039</v>
      </c>
      <c r="J1043" s="10">
        <v>3.6741999999999999</v>
      </c>
      <c r="K1043" s="10">
        <v>4.4955466666666668</v>
      </c>
      <c r="L1043" s="10">
        <v>6.6177999999999999</v>
      </c>
      <c r="M1043" s="10">
        <v>9.6237999999999992</v>
      </c>
      <c r="AU1043" s="3"/>
      <c r="AV1043" s="3"/>
      <c r="AW1043" s="3"/>
      <c r="AX1043" s="3"/>
    </row>
    <row r="1044" spans="3:50" x14ac:dyDescent="0.2">
      <c r="C1044" s="18">
        <f t="shared" si="16"/>
        <v>1040</v>
      </c>
      <c r="D1044" t="e">
        <f t="array" aca="1" ref="D1044" ca="1">smrLinInterp(C1044,TimeX,RainX)</f>
        <v>#NAME?</v>
      </c>
      <c r="I1044" s="6">
        <v>1040</v>
      </c>
      <c r="J1044" s="10">
        <v>3.6819999999999999</v>
      </c>
      <c r="K1044" s="10">
        <v>4.5021333333333331</v>
      </c>
      <c r="L1044" s="10">
        <v>6.6280000000000001</v>
      </c>
      <c r="M1044" s="10">
        <v>9.6379999999999999</v>
      </c>
      <c r="AU1044" s="3"/>
      <c r="AV1044" s="3"/>
      <c r="AW1044" s="3"/>
      <c r="AX1044" s="3"/>
    </row>
    <row r="1045" spans="3:50" x14ac:dyDescent="0.2">
      <c r="C1045" s="18">
        <f t="shared" si="16"/>
        <v>1041</v>
      </c>
      <c r="D1045" t="e">
        <f t="array" aca="1" ref="D1045" ca="1">smrLinInterp(C1045,TimeX,RainX)</f>
        <v>#NAME?</v>
      </c>
      <c r="I1045" s="6">
        <v>1041</v>
      </c>
      <c r="J1045" s="10">
        <v>3.6898</v>
      </c>
      <c r="K1045" s="10">
        <v>4.5087199999999994</v>
      </c>
      <c r="L1045" s="10">
        <v>6.6382000000000003</v>
      </c>
      <c r="M1045" s="10">
        <v>9.6521999999999988</v>
      </c>
      <c r="AU1045" s="3"/>
      <c r="AV1045" s="3"/>
      <c r="AW1045" s="3"/>
      <c r="AX1045" s="3"/>
    </row>
    <row r="1046" spans="3:50" x14ac:dyDescent="0.2">
      <c r="C1046" s="18">
        <f t="shared" si="16"/>
        <v>1042</v>
      </c>
      <c r="D1046" t="e">
        <f t="array" aca="1" ref="D1046" ca="1">smrLinInterp(C1046,TimeX,RainX)</f>
        <v>#NAME?</v>
      </c>
      <c r="I1046" s="6">
        <v>1042</v>
      </c>
      <c r="J1046" s="10">
        <v>3.6976</v>
      </c>
      <c r="K1046" s="10">
        <v>4.5153066666666666</v>
      </c>
      <c r="L1046" s="10">
        <v>6.6484000000000005</v>
      </c>
      <c r="M1046" s="10">
        <v>9.6663999999999994</v>
      </c>
      <c r="AU1046" s="3"/>
      <c r="AV1046" s="3"/>
      <c r="AW1046" s="3"/>
      <c r="AX1046" s="3"/>
    </row>
    <row r="1047" spans="3:50" x14ac:dyDescent="0.2">
      <c r="C1047" s="18">
        <f t="shared" si="16"/>
        <v>1043</v>
      </c>
      <c r="D1047" t="e">
        <f t="array" aca="1" ref="D1047" ca="1">smrLinInterp(C1047,TimeX,RainX)</f>
        <v>#NAME?</v>
      </c>
      <c r="I1047" s="6">
        <v>1043</v>
      </c>
      <c r="J1047" s="10">
        <v>3.7054</v>
      </c>
      <c r="K1047" s="10">
        <v>4.5218933333333329</v>
      </c>
      <c r="L1047" s="10">
        <v>6.6586000000000007</v>
      </c>
      <c r="M1047" s="10">
        <v>9.6806000000000001</v>
      </c>
      <c r="AU1047" s="3"/>
      <c r="AV1047" s="3"/>
      <c r="AW1047" s="3"/>
      <c r="AX1047" s="3"/>
    </row>
    <row r="1048" spans="3:50" x14ac:dyDescent="0.2">
      <c r="C1048" s="18">
        <f t="shared" si="16"/>
        <v>1044</v>
      </c>
      <c r="D1048" t="e">
        <f t="array" aca="1" ref="D1048" ca="1">smrLinInterp(C1048,TimeX,RainX)</f>
        <v>#NAME?</v>
      </c>
      <c r="I1048" s="6">
        <v>1044</v>
      </c>
      <c r="J1048" s="10">
        <v>3.7131999999999996</v>
      </c>
      <c r="K1048" s="10">
        <v>4.5284800000000001</v>
      </c>
      <c r="L1048" s="10">
        <v>6.6688000000000001</v>
      </c>
      <c r="M1048" s="10">
        <v>9.694799999999999</v>
      </c>
      <c r="AU1048" s="3"/>
      <c r="AV1048" s="3"/>
      <c r="AW1048" s="3"/>
      <c r="AX1048" s="3"/>
    </row>
    <row r="1049" spans="3:50" x14ac:dyDescent="0.2">
      <c r="C1049" s="18">
        <f t="shared" si="16"/>
        <v>1045</v>
      </c>
      <c r="D1049" t="e">
        <f t="array" aca="1" ref="D1049" ca="1">smrLinInterp(C1049,TimeX,RainX)</f>
        <v>#NAME?</v>
      </c>
      <c r="I1049" s="6">
        <v>1045</v>
      </c>
      <c r="J1049" s="10">
        <v>3.7209999999999996</v>
      </c>
      <c r="K1049" s="10">
        <v>4.5350666666666664</v>
      </c>
      <c r="L1049" s="10">
        <v>6.6790000000000003</v>
      </c>
      <c r="M1049" s="10">
        <v>9.7089999999999996</v>
      </c>
      <c r="AU1049" s="3"/>
      <c r="AV1049" s="3"/>
      <c r="AW1049" s="3"/>
      <c r="AX1049" s="3"/>
    </row>
    <row r="1050" spans="3:50" x14ac:dyDescent="0.2">
      <c r="C1050" s="18">
        <f t="shared" si="16"/>
        <v>1046</v>
      </c>
      <c r="D1050" t="e">
        <f t="array" aca="1" ref="D1050" ca="1">smrLinInterp(C1050,TimeX,RainX)</f>
        <v>#NAME?</v>
      </c>
      <c r="I1050" s="6">
        <v>1046</v>
      </c>
      <c r="J1050" s="10">
        <v>3.7287999999999997</v>
      </c>
      <c r="K1050" s="10">
        <v>4.5416533333333327</v>
      </c>
      <c r="L1050" s="10">
        <v>6.6892000000000005</v>
      </c>
      <c r="M1050" s="10">
        <v>9.7232000000000003</v>
      </c>
      <c r="AU1050" s="3"/>
      <c r="AV1050" s="3"/>
      <c r="AW1050" s="3"/>
      <c r="AX1050" s="3"/>
    </row>
    <row r="1051" spans="3:50" x14ac:dyDescent="0.2">
      <c r="C1051" s="18">
        <f t="shared" si="16"/>
        <v>1047</v>
      </c>
      <c r="D1051" t="e">
        <f t="array" aca="1" ref="D1051" ca="1">smrLinInterp(C1051,TimeX,RainX)</f>
        <v>#NAME?</v>
      </c>
      <c r="I1051" s="6">
        <v>1047</v>
      </c>
      <c r="J1051" s="10">
        <v>3.7365999999999997</v>
      </c>
      <c r="K1051" s="10">
        <v>4.5482399999999998</v>
      </c>
      <c r="L1051" s="10">
        <v>6.6994000000000007</v>
      </c>
      <c r="M1051" s="10">
        <v>9.7373999999999992</v>
      </c>
      <c r="AU1051" s="3"/>
      <c r="AV1051" s="3"/>
      <c r="AW1051" s="3"/>
      <c r="AX1051" s="3"/>
    </row>
    <row r="1052" spans="3:50" x14ac:dyDescent="0.2">
      <c r="C1052" s="18">
        <f t="shared" si="16"/>
        <v>1048</v>
      </c>
      <c r="D1052" t="e">
        <f t="array" aca="1" ref="D1052" ca="1">smrLinInterp(C1052,TimeX,RainX)</f>
        <v>#NAME?</v>
      </c>
      <c r="I1052" s="6">
        <v>1048</v>
      </c>
      <c r="J1052" s="10">
        <v>3.7443999999999997</v>
      </c>
      <c r="K1052" s="10">
        <v>4.5548266666666661</v>
      </c>
      <c r="L1052" s="10">
        <v>6.7096</v>
      </c>
      <c r="M1052" s="10">
        <v>9.7515999999999998</v>
      </c>
      <c r="AU1052" s="3"/>
      <c r="AV1052" s="3"/>
      <c r="AW1052" s="3"/>
      <c r="AX1052" s="3"/>
    </row>
    <row r="1053" spans="3:50" x14ac:dyDescent="0.2">
      <c r="C1053" s="18">
        <f t="shared" si="16"/>
        <v>1049</v>
      </c>
      <c r="D1053" t="e">
        <f t="array" aca="1" ref="D1053" ca="1">smrLinInterp(C1053,TimeX,RainX)</f>
        <v>#NAME?</v>
      </c>
      <c r="I1053" s="6">
        <v>1049</v>
      </c>
      <c r="J1053" s="10">
        <v>3.7521999999999998</v>
      </c>
      <c r="K1053" s="10">
        <v>4.5614133333333333</v>
      </c>
      <c r="L1053" s="10">
        <v>6.7198000000000002</v>
      </c>
      <c r="M1053" s="10">
        <v>9.7657999999999987</v>
      </c>
      <c r="AU1053" s="3"/>
      <c r="AV1053" s="3"/>
      <c r="AW1053" s="3"/>
      <c r="AX1053" s="3"/>
    </row>
    <row r="1054" spans="3:50" x14ac:dyDescent="0.2">
      <c r="C1054" s="18">
        <f t="shared" si="16"/>
        <v>1050</v>
      </c>
      <c r="D1054" t="e">
        <f t="array" aca="1" ref="D1054" ca="1">smrLinInterp(C1054,TimeX,RainX)</f>
        <v>#NAME?</v>
      </c>
      <c r="H1054" s="10"/>
      <c r="I1054" s="6">
        <v>1050</v>
      </c>
      <c r="J1054" s="10">
        <v>3.76</v>
      </c>
      <c r="K1054" s="10">
        <v>4.5679999999999996</v>
      </c>
      <c r="L1054" s="10">
        <v>6.73</v>
      </c>
      <c r="M1054" s="10">
        <v>9.7799999999999994</v>
      </c>
      <c r="O1054" s="3"/>
      <c r="P1054" s="3"/>
      <c r="Q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spans="3:50" x14ac:dyDescent="0.2">
      <c r="C1055" s="18">
        <f t="shared" si="16"/>
        <v>1051</v>
      </c>
      <c r="D1055" t="e">
        <f t="array" aca="1" ref="D1055" ca="1">smrLinInterp(C1055,TimeX,RainX)</f>
        <v>#NAME?</v>
      </c>
      <c r="I1055" s="6">
        <v>1051</v>
      </c>
      <c r="J1055" s="10">
        <v>3.76972</v>
      </c>
      <c r="K1055" s="10">
        <v>4.5742533333333331</v>
      </c>
      <c r="L1055" s="10">
        <v>6.7407400000000006</v>
      </c>
      <c r="M1055" s="10">
        <v>9.795399999999999</v>
      </c>
      <c r="AU1055" s="3"/>
      <c r="AV1055" s="3"/>
      <c r="AW1055" s="3"/>
      <c r="AX1055" s="3"/>
    </row>
    <row r="1056" spans="3:50" x14ac:dyDescent="0.2">
      <c r="C1056" s="18">
        <f t="shared" si="16"/>
        <v>1052</v>
      </c>
      <c r="D1056" t="e">
        <f t="array" aca="1" ref="D1056" ca="1">smrLinInterp(C1056,TimeX,RainX)</f>
        <v>#NAME?</v>
      </c>
      <c r="I1056" s="6">
        <v>1052</v>
      </c>
      <c r="J1056" s="10">
        <v>3.7794399999999997</v>
      </c>
      <c r="K1056" s="10">
        <v>4.5805066666666665</v>
      </c>
      <c r="L1056" s="10">
        <v>6.7514800000000008</v>
      </c>
      <c r="M1056" s="10">
        <v>9.8107999999999986</v>
      </c>
      <c r="AU1056" s="3"/>
      <c r="AV1056" s="3"/>
      <c r="AW1056" s="3"/>
      <c r="AX1056" s="3"/>
    </row>
    <row r="1057" spans="3:50" x14ac:dyDescent="0.2">
      <c r="C1057" s="18">
        <f t="shared" si="16"/>
        <v>1053</v>
      </c>
      <c r="D1057" t="e">
        <f t="array" aca="1" ref="D1057" ca="1">smrLinInterp(C1057,TimeX,RainX)</f>
        <v>#NAME?</v>
      </c>
      <c r="I1057" s="6">
        <v>1053</v>
      </c>
      <c r="J1057" s="10">
        <v>3.7891599999999999</v>
      </c>
      <c r="K1057" s="10">
        <v>4.5867599999999999</v>
      </c>
      <c r="L1057" s="10">
        <v>6.7622200000000001</v>
      </c>
      <c r="M1057" s="10">
        <v>9.8262</v>
      </c>
      <c r="AU1057" s="3"/>
      <c r="AV1057" s="3"/>
      <c r="AW1057" s="3"/>
      <c r="AX1057" s="3"/>
    </row>
    <row r="1058" spans="3:50" x14ac:dyDescent="0.2">
      <c r="C1058" s="18">
        <f t="shared" si="16"/>
        <v>1054</v>
      </c>
      <c r="D1058" t="e">
        <f t="array" aca="1" ref="D1058" ca="1">smrLinInterp(C1058,TimeX,RainX)</f>
        <v>#NAME?</v>
      </c>
      <c r="I1058" s="6">
        <v>1054</v>
      </c>
      <c r="J1058" s="10">
        <v>3.79888</v>
      </c>
      <c r="K1058" s="10">
        <v>4.5930133333333334</v>
      </c>
      <c r="L1058" s="10">
        <v>6.7729600000000003</v>
      </c>
      <c r="M1058" s="10">
        <v>9.8415999999999997</v>
      </c>
      <c r="AU1058" s="3"/>
      <c r="AV1058" s="3"/>
      <c r="AW1058" s="3"/>
      <c r="AX1058" s="3"/>
    </row>
    <row r="1059" spans="3:50" x14ac:dyDescent="0.2">
      <c r="C1059" s="18">
        <f t="shared" si="16"/>
        <v>1055</v>
      </c>
      <c r="D1059" t="e">
        <f t="array" aca="1" ref="D1059" ca="1">smrLinInterp(C1059,TimeX,RainX)</f>
        <v>#NAME?</v>
      </c>
      <c r="I1059" s="6">
        <v>1055</v>
      </c>
      <c r="J1059" s="10">
        <v>3.8085999999999998</v>
      </c>
      <c r="K1059" s="10">
        <v>4.5992666666666659</v>
      </c>
      <c r="L1059" s="10">
        <v>6.7837000000000005</v>
      </c>
      <c r="M1059" s="10">
        <v>9.8569999999999993</v>
      </c>
      <c r="AU1059" s="3"/>
      <c r="AV1059" s="3"/>
      <c r="AW1059" s="3"/>
      <c r="AX1059" s="3"/>
    </row>
    <row r="1060" spans="3:50" x14ac:dyDescent="0.2">
      <c r="C1060" s="18">
        <f t="shared" si="16"/>
        <v>1056</v>
      </c>
      <c r="D1060" t="e">
        <f t="array" aca="1" ref="D1060" ca="1">smrLinInterp(C1060,TimeX,RainX)</f>
        <v>#NAME?</v>
      </c>
      <c r="I1060" s="6">
        <v>1056</v>
      </c>
      <c r="J1060" s="10">
        <v>3.8183199999999999</v>
      </c>
      <c r="K1060" s="10">
        <v>4.6055199999999994</v>
      </c>
      <c r="L1060" s="10">
        <v>6.7944400000000007</v>
      </c>
      <c r="M1060" s="10">
        <v>9.872399999999999</v>
      </c>
      <c r="AU1060" s="3"/>
      <c r="AV1060" s="3"/>
      <c r="AW1060" s="3"/>
      <c r="AX1060" s="3"/>
    </row>
    <row r="1061" spans="3:50" x14ac:dyDescent="0.2">
      <c r="C1061" s="18">
        <f t="shared" si="16"/>
        <v>1057</v>
      </c>
      <c r="D1061" t="e">
        <f t="array" aca="1" ref="D1061" ca="1">smrLinInterp(C1061,TimeX,RainX)</f>
        <v>#NAME?</v>
      </c>
      <c r="I1061" s="6">
        <v>1057</v>
      </c>
      <c r="J1061" s="10">
        <v>3.8280399999999997</v>
      </c>
      <c r="K1061" s="10">
        <v>4.6117733333333328</v>
      </c>
      <c r="L1061" s="10">
        <v>6.80518</v>
      </c>
      <c r="M1061" s="10">
        <v>9.8878000000000004</v>
      </c>
      <c r="AU1061" s="3"/>
      <c r="AV1061" s="3"/>
      <c r="AW1061" s="3"/>
      <c r="AX1061" s="3"/>
    </row>
    <row r="1062" spans="3:50" x14ac:dyDescent="0.2">
      <c r="C1062" s="18">
        <f t="shared" si="16"/>
        <v>1058</v>
      </c>
      <c r="D1062" t="e">
        <f t="array" aca="1" ref="D1062" ca="1">smrLinInterp(C1062,TimeX,RainX)</f>
        <v>#NAME?</v>
      </c>
      <c r="I1062" s="6">
        <v>1058</v>
      </c>
      <c r="J1062" s="10">
        <v>3.8377599999999998</v>
      </c>
      <c r="K1062" s="10">
        <v>4.6180266666666663</v>
      </c>
      <c r="L1062" s="10">
        <v>6.8159200000000002</v>
      </c>
      <c r="M1062" s="10">
        <v>9.9032</v>
      </c>
      <c r="AU1062" s="3"/>
      <c r="AV1062" s="3"/>
      <c r="AW1062" s="3"/>
      <c r="AX1062" s="3"/>
    </row>
    <row r="1063" spans="3:50" x14ac:dyDescent="0.2">
      <c r="C1063" s="18">
        <f t="shared" si="16"/>
        <v>1059</v>
      </c>
      <c r="D1063" t="e">
        <f t="array" aca="1" ref="D1063" ca="1">smrLinInterp(C1063,TimeX,RainX)</f>
        <v>#NAME?</v>
      </c>
      <c r="I1063" s="6">
        <v>1059</v>
      </c>
      <c r="J1063" s="10">
        <v>3.84748</v>
      </c>
      <c r="K1063" s="10">
        <v>4.6242799999999997</v>
      </c>
      <c r="L1063" s="10">
        <v>6.8266600000000004</v>
      </c>
      <c r="M1063" s="10">
        <v>9.9185999999999996</v>
      </c>
      <c r="AU1063" s="3"/>
      <c r="AV1063" s="3"/>
      <c r="AW1063" s="3"/>
      <c r="AX1063" s="3"/>
    </row>
    <row r="1064" spans="3:50" x14ac:dyDescent="0.2">
      <c r="C1064" s="18">
        <f t="shared" si="16"/>
        <v>1060</v>
      </c>
      <c r="D1064" t="e">
        <f t="array" aca="1" ref="D1064" ca="1">smrLinInterp(C1064,TimeX,RainX)</f>
        <v>#NAME?</v>
      </c>
      <c r="I1064" s="6">
        <v>1060</v>
      </c>
      <c r="J1064" s="10">
        <v>3.8571999999999997</v>
      </c>
      <c r="K1064" s="10">
        <v>4.6305333333333332</v>
      </c>
      <c r="L1064" s="10">
        <v>6.8374000000000006</v>
      </c>
      <c r="M1064" s="10">
        <v>9.9339999999999993</v>
      </c>
      <c r="AU1064" s="3"/>
      <c r="AV1064" s="3"/>
      <c r="AW1064" s="3"/>
      <c r="AX1064" s="3"/>
    </row>
    <row r="1065" spans="3:50" x14ac:dyDescent="0.2">
      <c r="C1065" s="18">
        <f t="shared" si="16"/>
        <v>1061</v>
      </c>
      <c r="D1065" t="e">
        <f t="array" aca="1" ref="D1065" ca="1">smrLinInterp(C1065,TimeX,RainX)</f>
        <v>#NAME?</v>
      </c>
      <c r="I1065" s="6">
        <v>1061</v>
      </c>
      <c r="J1065" s="10">
        <v>3.8669199999999999</v>
      </c>
      <c r="K1065" s="10">
        <v>4.6367866666666666</v>
      </c>
      <c r="L1065" s="10">
        <v>6.8481400000000008</v>
      </c>
      <c r="M1065" s="10">
        <v>9.9493999999999989</v>
      </c>
      <c r="AU1065" s="3"/>
      <c r="AV1065" s="3"/>
      <c r="AW1065" s="3"/>
      <c r="AX1065" s="3"/>
    </row>
    <row r="1066" spans="3:50" x14ac:dyDescent="0.2">
      <c r="C1066" s="18">
        <f t="shared" si="16"/>
        <v>1062</v>
      </c>
      <c r="D1066" t="e">
        <f t="array" aca="1" ref="D1066" ca="1">smrLinInterp(C1066,TimeX,RainX)</f>
        <v>#NAME?</v>
      </c>
      <c r="I1066" s="6">
        <v>1062</v>
      </c>
      <c r="J1066" s="10">
        <v>3.8766400000000001</v>
      </c>
      <c r="K1066" s="10">
        <v>4.6430400000000001</v>
      </c>
      <c r="L1066" s="10">
        <v>6.8588800000000001</v>
      </c>
      <c r="M1066" s="10">
        <v>9.9648000000000003</v>
      </c>
      <c r="AU1066" s="3"/>
      <c r="AV1066" s="3"/>
      <c r="AW1066" s="3"/>
      <c r="AX1066" s="3"/>
    </row>
    <row r="1067" spans="3:50" x14ac:dyDescent="0.2">
      <c r="C1067" s="18">
        <f t="shared" si="16"/>
        <v>1063</v>
      </c>
      <c r="D1067" t="e">
        <f t="array" aca="1" ref="D1067" ca="1">smrLinInterp(C1067,TimeX,RainX)</f>
        <v>#NAME?</v>
      </c>
      <c r="I1067" s="6">
        <v>1063</v>
      </c>
      <c r="J1067" s="10">
        <v>3.8863599999999998</v>
      </c>
      <c r="K1067" s="10">
        <v>4.6492933333333326</v>
      </c>
      <c r="L1067" s="10">
        <v>6.8696200000000003</v>
      </c>
      <c r="M1067" s="10">
        <v>9.9802</v>
      </c>
      <c r="AU1067" s="3"/>
      <c r="AV1067" s="3"/>
      <c r="AW1067" s="3"/>
      <c r="AX1067" s="3"/>
    </row>
    <row r="1068" spans="3:50" x14ac:dyDescent="0.2">
      <c r="C1068" s="18">
        <f t="shared" si="16"/>
        <v>1064</v>
      </c>
      <c r="D1068" t="e">
        <f t="array" aca="1" ref="D1068" ca="1">smrLinInterp(C1068,TimeX,RainX)</f>
        <v>#NAME?</v>
      </c>
      <c r="I1068" s="6">
        <v>1064</v>
      </c>
      <c r="J1068" s="10">
        <v>3.89608</v>
      </c>
      <c r="K1068" s="10">
        <v>4.6555466666666661</v>
      </c>
      <c r="L1068" s="10">
        <v>6.8803600000000005</v>
      </c>
      <c r="M1068" s="10">
        <v>9.9955999999999996</v>
      </c>
      <c r="AU1068" s="3"/>
      <c r="AV1068" s="3"/>
      <c r="AW1068" s="3"/>
      <c r="AX1068" s="3"/>
    </row>
    <row r="1069" spans="3:50" x14ac:dyDescent="0.2">
      <c r="C1069" s="18">
        <f t="shared" si="16"/>
        <v>1065</v>
      </c>
      <c r="D1069" t="e">
        <f t="array" aca="1" ref="D1069" ca="1">smrLinInterp(C1069,TimeX,RainX)</f>
        <v>#NAME?</v>
      </c>
      <c r="I1069" s="6">
        <v>1065</v>
      </c>
      <c r="J1069" s="10">
        <v>3.9058000000000002</v>
      </c>
      <c r="K1069" s="10">
        <v>4.6617999999999995</v>
      </c>
      <c r="L1069" s="10">
        <v>6.8911000000000007</v>
      </c>
      <c r="M1069" s="10">
        <v>10.010999999999999</v>
      </c>
      <c r="AU1069" s="3"/>
      <c r="AV1069" s="3"/>
      <c r="AW1069" s="3"/>
      <c r="AX1069" s="3"/>
    </row>
    <row r="1070" spans="3:50" x14ac:dyDescent="0.2">
      <c r="C1070" s="18">
        <f t="shared" si="16"/>
        <v>1066</v>
      </c>
      <c r="D1070" t="e">
        <f t="array" aca="1" ref="D1070" ca="1">smrLinInterp(C1070,TimeX,RainX)</f>
        <v>#NAME?</v>
      </c>
      <c r="I1070" s="6">
        <v>1066</v>
      </c>
      <c r="J1070" s="10">
        <v>3.9155199999999999</v>
      </c>
      <c r="K1070" s="10">
        <v>4.6680533333333329</v>
      </c>
      <c r="L1070" s="10">
        <v>6.90184</v>
      </c>
      <c r="M1070" s="10">
        <v>10.026400000000001</v>
      </c>
      <c r="AU1070" s="3"/>
      <c r="AV1070" s="3"/>
      <c r="AW1070" s="3"/>
      <c r="AX1070" s="3"/>
    </row>
    <row r="1071" spans="3:50" x14ac:dyDescent="0.2">
      <c r="C1071" s="18">
        <f t="shared" si="16"/>
        <v>1067</v>
      </c>
      <c r="D1071" t="e">
        <f t="array" aca="1" ref="D1071" ca="1">smrLinInterp(C1071,TimeX,RainX)</f>
        <v>#NAME?</v>
      </c>
      <c r="I1071" s="6">
        <v>1067</v>
      </c>
      <c r="J1071" s="10">
        <v>3.9252400000000001</v>
      </c>
      <c r="K1071" s="10">
        <v>4.6743066666666664</v>
      </c>
      <c r="L1071" s="10">
        <v>6.9125800000000002</v>
      </c>
      <c r="M1071" s="10">
        <v>10.0418</v>
      </c>
      <c r="AU1071" s="3"/>
      <c r="AV1071" s="3"/>
      <c r="AW1071" s="3"/>
      <c r="AX1071" s="3"/>
    </row>
    <row r="1072" spans="3:50" x14ac:dyDescent="0.2">
      <c r="C1072" s="18">
        <f t="shared" si="16"/>
        <v>1068</v>
      </c>
      <c r="D1072" t="e">
        <f t="array" aca="1" ref="D1072" ca="1">smrLinInterp(C1072,TimeX,RainX)</f>
        <v>#NAME?</v>
      </c>
      <c r="I1072" s="6">
        <v>1068</v>
      </c>
      <c r="J1072" s="10">
        <v>3.9349600000000002</v>
      </c>
      <c r="K1072" s="10">
        <v>4.6805599999999998</v>
      </c>
      <c r="L1072" s="10">
        <v>6.9233200000000004</v>
      </c>
      <c r="M1072" s="10">
        <v>10.0572</v>
      </c>
      <c r="AU1072" s="3"/>
      <c r="AV1072" s="3"/>
      <c r="AW1072" s="3"/>
      <c r="AX1072" s="3"/>
    </row>
    <row r="1073" spans="3:50" x14ac:dyDescent="0.2">
      <c r="C1073" s="18">
        <f t="shared" si="16"/>
        <v>1069</v>
      </c>
      <c r="D1073" t="e">
        <f t="array" aca="1" ref="D1073" ca="1">smrLinInterp(C1073,TimeX,RainX)</f>
        <v>#NAME?</v>
      </c>
      <c r="I1073" s="6">
        <v>1069</v>
      </c>
      <c r="J1073" s="10">
        <v>3.94468</v>
      </c>
      <c r="K1073" s="10">
        <v>4.6868133333333333</v>
      </c>
      <c r="L1073" s="10">
        <v>6.9340600000000006</v>
      </c>
      <c r="M1073" s="10">
        <v>10.0726</v>
      </c>
      <c r="AU1073" s="3"/>
      <c r="AV1073" s="3"/>
      <c r="AW1073" s="3"/>
      <c r="AX1073" s="3"/>
    </row>
    <row r="1074" spans="3:50" x14ac:dyDescent="0.2">
      <c r="C1074" s="18">
        <f t="shared" si="16"/>
        <v>1070</v>
      </c>
      <c r="D1074" t="e">
        <f t="array" aca="1" ref="D1074" ca="1">smrLinInterp(C1074,TimeX,RainX)</f>
        <v>#NAME?</v>
      </c>
      <c r="I1074" s="6">
        <v>1070</v>
      </c>
      <c r="J1074" s="10">
        <v>3.9544000000000001</v>
      </c>
      <c r="K1074" s="10">
        <v>4.6930666666666667</v>
      </c>
      <c r="L1074" s="10">
        <v>6.9448000000000008</v>
      </c>
      <c r="M1074" s="10">
        <v>10.087999999999999</v>
      </c>
      <c r="AU1074" s="3"/>
      <c r="AV1074" s="3"/>
      <c r="AW1074" s="3"/>
      <c r="AX1074" s="3"/>
    </row>
    <row r="1075" spans="3:50" x14ac:dyDescent="0.2">
      <c r="C1075" s="18">
        <f t="shared" si="16"/>
        <v>1071</v>
      </c>
      <c r="D1075" t="e">
        <f t="array" aca="1" ref="D1075" ca="1">smrLinInterp(C1075,TimeX,RainX)</f>
        <v>#NAME?</v>
      </c>
      <c r="I1075" s="6">
        <v>1071</v>
      </c>
      <c r="J1075" s="10">
        <v>3.9641199999999999</v>
      </c>
      <c r="K1075" s="10">
        <v>4.6993199999999993</v>
      </c>
      <c r="L1075" s="10">
        <v>6.9555400000000001</v>
      </c>
      <c r="M1075" s="10">
        <v>10.103400000000001</v>
      </c>
      <c r="AU1075" s="3"/>
      <c r="AV1075" s="3"/>
      <c r="AW1075" s="3"/>
      <c r="AX1075" s="3"/>
    </row>
    <row r="1076" spans="3:50" x14ac:dyDescent="0.2">
      <c r="C1076" s="18">
        <f t="shared" si="16"/>
        <v>1072</v>
      </c>
      <c r="D1076" t="e">
        <f t="array" aca="1" ref="D1076" ca="1">smrLinInterp(C1076,TimeX,RainX)</f>
        <v>#NAME?</v>
      </c>
      <c r="I1076" s="6">
        <v>1072</v>
      </c>
      <c r="J1076" s="10">
        <v>3.97384</v>
      </c>
      <c r="K1076" s="10">
        <v>4.7055733333333327</v>
      </c>
      <c r="L1076" s="10">
        <v>6.9662800000000002</v>
      </c>
      <c r="M1076" s="10">
        <v>10.1188</v>
      </c>
      <c r="AU1076" s="3"/>
      <c r="AV1076" s="3"/>
      <c r="AW1076" s="3"/>
      <c r="AX1076" s="3"/>
    </row>
    <row r="1077" spans="3:50" x14ac:dyDescent="0.2">
      <c r="C1077" s="18">
        <f t="shared" si="16"/>
        <v>1073</v>
      </c>
      <c r="D1077" t="e">
        <f t="array" aca="1" ref="D1077" ca="1">smrLinInterp(C1077,TimeX,RainX)</f>
        <v>#NAME?</v>
      </c>
      <c r="I1077" s="6">
        <v>1073</v>
      </c>
      <c r="J1077" s="10">
        <v>3.9835600000000002</v>
      </c>
      <c r="K1077" s="10">
        <v>4.7118266666666662</v>
      </c>
      <c r="L1077" s="10">
        <v>6.9770200000000004</v>
      </c>
      <c r="M1077" s="10">
        <v>10.1342</v>
      </c>
      <c r="AU1077" s="3"/>
      <c r="AV1077" s="3"/>
      <c r="AW1077" s="3"/>
      <c r="AX1077" s="3"/>
    </row>
    <row r="1078" spans="3:50" x14ac:dyDescent="0.2">
      <c r="C1078" s="18">
        <f t="shared" si="16"/>
        <v>1074</v>
      </c>
      <c r="D1078" t="e">
        <f t="array" aca="1" ref="D1078" ca="1">smrLinInterp(C1078,TimeX,RainX)</f>
        <v>#NAME?</v>
      </c>
      <c r="I1078" s="6">
        <v>1074</v>
      </c>
      <c r="J1078" s="10">
        <v>3.9932799999999999</v>
      </c>
      <c r="K1078" s="10">
        <v>4.7180799999999996</v>
      </c>
      <c r="L1078" s="10">
        <v>6.9877600000000006</v>
      </c>
      <c r="M1078" s="10">
        <v>10.1496</v>
      </c>
      <c r="AU1078" s="3"/>
      <c r="AV1078" s="3"/>
      <c r="AW1078" s="3"/>
      <c r="AX1078" s="3"/>
    </row>
    <row r="1079" spans="3:50" x14ac:dyDescent="0.2">
      <c r="C1079" s="18">
        <f t="shared" si="16"/>
        <v>1075</v>
      </c>
      <c r="D1079" t="e">
        <f t="array" aca="1" ref="D1079" ca="1">smrLinInterp(C1079,TimeX,RainX)</f>
        <v>#NAME?</v>
      </c>
      <c r="I1079" s="6">
        <v>1075</v>
      </c>
      <c r="J1079" s="10">
        <v>4.0030000000000001</v>
      </c>
      <c r="K1079" s="10">
        <v>4.7243333333333331</v>
      </c>
      <c r="L1079" s="10">
        <v>6.9984999999999999</v>
      </c>
      <c r="M1079" s="10">
        <v>10.164999999999999</v>
      </c>
      <c r="AU1079" s="3"/>
      <c r="AV1079" s="3"/>
      <c r="AW1079" s="3"/>
      <c r="AX1079" s="3"/>
    </row>
    <row r="1080" spans="3:50" x14ac:dyDescent="0.2">
      <c r="C1080" s="18">
        <f t="shared" si="16"/>
        <v>1076</v>
      </c>
      <c r="D1080" t="e">
        <f t="array" aca="1" ref="D1080" ca="1">smrLinInterp(C1080,TimeX,RainX)</f>
        <v>#NAME?</v>
      </c>
      <c r="I1080" s="6">
        <v>1076</v>
      </c>
      <c r="J1080" s="10">
        <v>4.0127199999999998</v>
      </c>
      <c r="K1080" s="10">
        <v>4.7305866666666665</v>
      </c>
      <c r="L1080" s="10">
        <v>7.0092400000000001</v>
      </c>
      <c r="M1080" s="10">
        <v>10.180400000000001</v>
      </c>
      <c r="AU1080" s="3"/>
      <c r="AV1080" s="3"/>
      <c r="AW1080" s="3"/>
      <c r="AX1080" s="3"/>
    </row>
    <row r="1081" spans="3:50" x14ac:dyDescent="0.2">
      <c r="C1081" s="18">
        <f t="shared" si="16"/>
        <v>1077</v>
      </c>
      <c r="D1081" t="e">
        <f t="array" aca="1" ref="D1081" ca="1">smrLinInterp(C1081,TimeX,RainX)</f>
        <v>#NAME?</v>
      </c>
      <c r="I1081" s="6">
        <v>1077</v>
      </c>
      <c r="J1081" s="10">
        <v>4.0224400000000005</v>
      </c>
      <c r="K1081" s="10">
        <v>4.7368399999999999</v>
      </c>
      <c r="L1081" s="10">
        <v>7.0199800000000003</v>
      </c>
      <c r="M1081" s="10">
        <v>10.1958</v>
      </c>
      <c r="AU1081" s="3"/>
      <c r="AV1081" s="3"/>
      <c r="AW1081" s="3"/>
      <c r="AX1081" s="3"/>
    </row>
    <row r="1082" spans="3:50" x14ac:dyDescent="0.2">
      <c r="C1082" s="18">
        <f t="shared" si="16"/>
        <v>1078</v>
      </c>
      <c r="D1082" t="e">
        <f t="array" aca="1" ref="D1082" ca="1">smrLinInterp(C1082,TimeX,RainX)</f>
        <v>#NAME?</v>
      </c>
      <c r="I1082" s="6">
        <v>1078</v>
      </c>
      <c r="J1082" s="10">
        <v>4.0321600000000002</v>
      </c>
      <c r="K1082" s="10">
        <v>4.7430933333333334</v>
      </c>
      <c r="L1082" s="10">
        <v>7.0307200000000005</v>
      </c>
      <c r="M1082" s="10">
        <v>10.2112</v>
      </c>
      <c r="AU1082" s="3"/>
      <c r="AV1082" s="3"/>
      <c r="AW1082" s="3"/>
      <c r="AX1082" s="3"/>
    </row>
    <row r="1083" spans="3:50" x14ac:dyDescent="0.2">
      <c r="C1083" s="18">
        <f t="shared" si="16"/>
        <v>1079</v>
      </c>
      <c r="D1083" t="e">
        <f t="array" aca="1" ref="D1083" ca="1">smrLinInterp(C1083,TimeX,RainX)</f>
        <v>#NAME?</v>
      </c>
      <c r="I1083" s="6">
        <v>1079</v>
      </c>
      <c r="J1083" s="10">
        <v>4.0418799999999999</v>
      </c>
      <c r="K1083" s="10">
        <v>4.7493466666666668</v>
      </c>
      <c r="L1083" s="10">
        <v>7.0414600000000007</v>
      </c>
      <c r="M1083" s="10">
        <v>10.226599999999999</v>
      </c>
      <c r="AU1083" s="3"/>
      <c r="AV1083" s="3"/>
      <c r="AW1083" s="3"/>
      <c r="AX1083" s="3"/>
    </row>
    <row r="1084" spans="3:50" x14ac:dyDescent="0.2">
      <c r="C1084" s="18">
        <f t="shared" si="16"/>
        <v>1080</v>
      </c>
      <c r="D1084" t="e">
        <f t="array" aca="1" ref="D1084" ca="1">smrLinInterp(C1084,TimeX,RainX)</f>
        <v>#NAME?</v>
      </c>
      <c r="I1084" s="6">
        <v>1080</v>
      </c>
      <c r="J1084" s="10">
        <v>4.0516000000000005</v>
      </c>
      <c r="K1084" s="10">
        <v>4.7555999999999994</v>
      </c>
      <c r="L1084" s="10">
        <v>7.0522</v>
      </c>
      <c r="M1084" s="10">
        <v>10.242000000000001</v>
      </c>
      <c r="AU1084" s="3"/>
      <c r="AV1084" s="3"/>
      <c r="AW1084" s="3"/>
      <c r="AX1084" s="3"/>
    </row>
    <row r="1085" spans="3:50" x14ac:dyDescent="0.2">
      <c r="C1085" s="18">
        <f t="shared" si="16"/>
        <v>1081</v>
      </c>
      <c r="D1085" t="e">
        <f t="array" aca="1" ref="D1085" ca="1">smrLinInterp(C1085,TimeX,RainX)</f>
        <v>#NAME?</v>
      </c>
      <c r="I1085" s="6">
        <v>1081</v>
      </c>
      <c r="J1085" s="10">
        <v>4.0613200000000003</v>
      </c>
      <c r="K1085" s="10">
        <v>4.7618533333333328</v>
      </c>
      <c r="L1085" s="10">
        <v>7.0629400000000002</v>
      </c>
      <c r="M1085" s="10">
        <v>10.257400000000001</v>
      </c>
      <c r="AU1085" s="3"/>
      <c r="AV1085" s="3"/>
      <c r="AW1085" s="3"/>
      <c r="AX1085" s="3"/>
    </row>
    <row r="1086" spans="3:50" x14ac:dyDescent="0.2">
      <c r="C1086" s="18">
        <f t="shared" si="16"/>
        <v>1082</v>
      </c>
      <c r="D1086" t="e">
        <f t="array" aca="1" ref="D1086" ca="1">smrLinInterp(C1086,TimeX,RainX)</f>
        <v>#NAME?</v>
      </c>
      <c r="I1086" s="6">
        <v>1082</v>
      </c>
      <c r="J1086" s="10">
        <v>4.07104</v>
      </c>
      <c r="K1086" s="10">
        <v>4.7681066666666663</v>
      </c>
      <c r="L1086" s="10">
        <v>7.0736800000000004</v>
      </c>
      <c r="M1086" s="10">
        <v>10.2728</v>
      </c>
      <c r="AU1086" s="3"/>
      <c r="AV1086" s="3"/>
      <c r="AW1086" s="3"/>
      <c r="AX1086" s="3"/>
    </row>
    <row r="1087" spans="3:50" x14ac:dyDescent="0.2">
      <c r="C1087" s="18">
        <f t="shared" si="16"/>
        <v>1083</v>
      </c>
      <c r="D1087" t="e">
        <f t="array" aca="1" ref="D1087" ca="1">smrLinInterp(C1087,TimeX,RainX)</f>
        <v>#NAME?</v>
      </c>
      <c r="I1087" s="6">
        <v>1083</v>
      </c>
      <c r="J1087" s="10">
        <v>4.0807600000000006</v>
      </c>
      <c r="K1087" s="10">
        <v>4.7743599999999997</v>
      </c>
      <c r="L1087" s="10">
        <v>7.0844200000000006</v>
      </c>
      <c r="M1087" s="10">
        <v>10.2882</v>
      </c>
      <c r="AU1087" s="3"/>
      <c r="AV1087" s="3"/>
      <c r="AW1087" s="3"/>
      <c r="AX1087" s="3"/>
    </row>
    <row r="1088" spans="3:50" x14ac:dyDescent="0.2">
      <c r="C1088" s="18">
        <f t="shared" si="16"/>
        <v>1084</v>
      </c>
      <c r="D1088" t="e">
        <f t="array" aca="1" ref="D1088" ca="1">smrLinInterp(C1088,TimeX,RainX)</f>
        <v>#NAME?</v>
      </c>
      <c r="I1088" s="6">
        <v>1084</v>
      </c>
      <c r="J1088" s="10">
        <v>4.0904800000000003</v>
      </c>
      <c r="K1088" s="10">
        <v>4.7806133333333332</v>
      </c>
      <c r="L1088" s="10">
        <v>7.0951600000000008</v>
      </c>
      <c r="M1088" s="10">
        <v>10.303599999999999</v>
      </c>
      <c r="AU1088" s="3"/>
      <c r="AV1088" s="3"/>
      <c r="AW1088" s="3"/>
      <c r="AX1088" s="3"/>
    </row>
    <row r="1089" spans="3:50" x14ac:dyDescent="0.2">
      <c r="C1089" s="18">
        <f t="shared" si="16"/>
        <v>1085</v>
      </c>
      <c r="D1089" t="e">
        <f t="array" aca="1" ref="D1089" ca="1">smrLinInterp(C1089,TimeX,RainX)</f>
        <v>#NAME?</v>
      </c>
      <c r="I1089" s="6">
        <v>1085</v>
      </c>
      <c r="J1089" s="10">
        <v>4.1002000000000001</v>
      </c>
      <c r="K1089" s="10">
        <v>4.7868666666666666</v>
      </c>
      <c r="L1089" s="10">
        <v>7.1059000000000001</v>
      </c>
      <c r="M1089" s="10">
        <v>10.319000000000001</v>
      </c>
      <c r="AU1089" s="3"/>
      <c r="AV1089" s="3"/>
      <c r="AW1089" s="3"/>
      <c r="AX1089" s="3"/>
    </row>
    <row r="1090" spans="3:50" x14ac:dyDescent="0.2">
      <c r="C1090" s="18">
        <f t="shared" si="16"/>
        <v>1086</v>
      </c>
      <c r="D1090" t="e">
        <f t="array" aca="1" ref="D1090" ca="1">smrLinInterp(C1090,TimeX,RainX)</f>
        <v>#NAME?</v>
      </c>
      <c r="I1090" s="6">
        <v>1086</v>
      </c>
      <c r="J1090" s="10">
        <v>4.1099200000000007</v>
      </c>
      <c r="K1090" s="10">
        <v>4.79312</v>
      </c>
      <c r="L1090" s="10">
        <v>7.1166400000000003</v>
      </c>
      <c r="M1090" s="10">
        <v>10.3344</v>
      </c>
      <c r="AU1090" s="3"/>
      <c r="AV1090" s="3"/>
      <c r="AW1090" s="3"/>
      <c r="AX1090" s="3"/>
    </row>
    <row r="1091" spans="3:50" x14ac:dyDescent="0.2">
      <c r="C1091" s="18">
        <f t="shared" si="16"/>
        <v>1087</v>
      </c>
      <c r="D1091" t="e">
        <f t="array" aca="1" ref="D1091" ca="1">smrLinInterp(C1091,TimeX,RainX)</f>
        <v>#NAME?</v>
      </c>
      <c r="I1091" s="6">
        <v>1087</v>
      </c>
      <c r="J1091" s="10">
        <v>4.1196400000000004</v>
      </c>
      <c r="K1091" s="10">
        <v>4.7993733333333335</v>
      </c>
      <c r="L1091" s="10">
        <v>7.1273800000000005</v>
      </c>
      <c r="M1091" s="10">
        <v>10.3498</v>
      </c>
      <c r="AU1091" s="3"/>
      <c r="AV1091" s="3"/>
      <c r="AW1091" s="3"/>
      <c r="AX1091" s="3"/>
    </row>
    <row r="1092" spans="3:50" x14ac:dyDescent="0.2">
      <c r="C1092" s="18">
        <f t="shared" si="16"/>
        <v>1088</v>
      </c>
      <c r="D1092" t="e">
        <f t="array" aca="1" ref="D1092" ca="1">smrLinInterp(C1092,TimeX,RainX)</f>
        <v>#NAME?</v>
      </c>
      <c r="I1092" s="6">
        <v>1088</v>
      </c>
      <c r="J1092" s="10">
        <v>4.1293600000000001</v>
      </c>
      <c r="K1092" s="10">
        <v>4.805626666666666</v>
      </c>
      <c r="L1092" s="10">
        <v>7.1381200000000007</v>
      </c>
      <c r="M1092" s="10">
        <v>10.3652</v>
      </c>
      <c r="AU1092" s="3"/>
      <c r="AV1092" s="3"/>
      <c r="AW1092" s="3"/>
      <c r="AX1092" s="3"/>
    </row>
    <row r="1093" spans="3:50" x14ac:dyDescent="0.2">
      <c r="C1093" s="18">
        <f t="shared" si="16"/>
        <v>1089</v>
      </c>
      <c r="D1093" t="e">
        <f t="array" aca="1" ref="D1093" ca="1">smrLinInterp(C1093,TimeX,RainX)</f>
        <v>#NAME?</v>
      </c>
      <c r="I1093" s="6">
        <v>1089</v>
      </c>
      <c r="J1093" s="10">
        <v>4.1390799999999999</v>
      </c>
      <c r="K1093" s="10">
        <v>4.8118799999999995</v>
      </c>
      <c r="L1093" s="10">
        <v>7.14886</v>
      </c>
      <c r="M1093" s="10">
        <v>10.380600000000001</v>
      </c>
      <c r="AU1093" s="3"/>
      <c r="AV1093" s="3"/>
      <c r="AW1093" s="3"/>
      <c r="AX1093" s="3"/>
    </row>
    <row r="1094" spans="3:50" x14ac:dyDescent="0.2">
      <c r="C1094" s="18">
        <f t="shared" ref="C1094:C1157" si="17">1+C1093</f>
        <v>1090</v>
      </c>
      <c r="D1094" t="e">
        <f t="array" aca="1" ref="D1094" ca="1">smrLinInterp(C1094,TimeX,RainX)</f>
        <v>#NAME?</v>
      </c>
      <c r="I1094" s="6">
        <v>1090</v>
      </c>
      <c r="J1094" s="10">
        <v>4.1488000000000005</v>
      </c>
      <c r="K1094" s="10">
        <v>4.8181333333333329</v>
      </c>
      <c r="L1094" s="10">
        <v>7.1596000000000002</v>
      </c>
      <c r="M1094" s="10">
        <v>10.396000000000001</v>
      </c>
      <c r="AU1094" s="3"/>
      <c r="AV1094" s="3"/>
      <c r="AW1094" s="3"/>
      <c r="AX1094" s="3"/>
    </row>
    <row r="1095" spans="3:50" x14ac:dyDescent="0.2">
      <c r="C1095" s="18">
        <f t="shared" si="17"/>
        <v>1091</v>
      </c>
      <c r="D1095" t="e">
        <f t="array" aca="1" ref="D1095" ca="1">smrLinInterp(C1095,TimeX,RainX)</f>
        <v>#NAME?</v>
      </c>
      <c r="I1095" s="6">
        <v>1091</v>
      </c>
      <c r="J1095" s="10">
        <v>4.1585200000000002</v>
      </c>
      <c r="K1095" s="10">
        <v>4.8243866666666664</v>
      </c>
      <c r="L1095" s="10">
        <v>7.1703400000000004</v>
      </c>
      <c r="M1095" s="10">
        <v>10.4114</v>
      </c>
      <c r="AU1095" s="3"/>
      <c r="AV1095" s="3"/>
      <c r="AW1095" s="3"/>
      <c r="AX1095" s="3"/>
    </row>
    <row r="1096" spans="3:50" x14ac:dyDescent="0.2">
      <c r="C1096" s="18">
        <f t="shared" si="17"/>
        <v>1092</v>
      </c>
      <c r="D1096" t="e">
        <f t="array" aca="1" ref="D1096" ca="1">smrLinInterp(C1096,TimeX,RainX)</f>
        <v>#NAME?</v>
      </c>
      <c r="I1096" s="6">
        <v>1092</v>
      </c>
      <c r="J1096" s="10">
        <v>4.1682399999999999</v>
      </c>
      <c r="K1096" s="10">
        <v>4.8306399999999998</v>
      </c>
      <c r="L1096" s="10">
        <v>7.1810800000000006</v>
      </c>
      <c r="M1096" s="10">
        <v>10.4268</v>
      </c>
      <c r="AU1096" s="3"/>
      <c r="AV1096" s="3"/>
      <c r="AW1096" s="3"/>
      <c r="AX1096" s="3"/>
    </row>
    <row r="1097" spans="3:50" x14ac:dyDescent="0.2">
      <c r="C1097" s="18">
        <f t="shared" si="17"/>
        <v>1093</v>
      </c>
      <c r="D1097" t="e">
        <f t="array" aca="1" ref="D1097" ca="1">smrLinInterp(C1097,TimeX,RainX)</f>
        <v>#NAME?</v>
      </c>
      <c r="I1097" s="6">
        <v>1093</v>
      </c>
      <c r="J1097" s="10">
        <v>4.1779600000000006</v>
      </c>
      <c r="K1097" s="10">
        <v>4.8368933333333333</v>
      </c>
      <c r="L1097" s="10">
        <v>7.1918200000000008</v>
      </c>
      <c r="M1097" s="10">
        <v>10.4422</v>
      </c>
      <c r="AU1097" s="3"/>
      <c r="AV1097" s="3"/>
      <c r="AW1097" s="3"/>
      <c r="AX1097" s="3"/>
    </row>
    <row r="1098" spans="3:50" x14ac:dyDescent="0.2">
      <c r="C1098" s="18">
        <f t="shared" si="17"/>
        <v>1094</v>
      </c>
      <c r="D1098" t="e">
        <f t="array" aca="1" ref="D1098" ca="1">smrLinInterp(C1098,TimeX,RainX)</f>
        <v>#NAME?</v>
      </c>
      <c r="I1098" s="6">
        <v>1094</v>
      </c>
      <c r="J1098" s="10">
        <v>4.1876800000000003</v>
      </c>
      <c r="K1098" s="10">
        <v>4.8431466666666667</v>
      </c>
      <c r="L1098" s="10">
        <v>7.2025600000000001</v>
      </c>
      <c r="M1098" s="10">
        <v>10.457600000000001</v>
      </c>
      <c r="AU1098" s="3"/>
      <c r="AV1098" s="3"/>
      <c r="AW1098" s="3"/>
      <c r="AX1098" s="3"/>
    </row>
    <row r="1099" spans="3:50" x14ac:dyDescent="0.2">
      <c r="C1099" s="18">
        <f t="shared" si="17"/>
        <v>1095</v>
      </c>
      <c r="D1099" t="e">
        <f t="array" aca="1" ref="D1099" ca="1">smrLinInterp(C1099,TimeX,RainX)</f>
        <v>#NAME?</v>
      </c>
      <c r="I1099" s="6">
        <v>1095</v>
      </c>
      <c r="J1099" s="10">
        <v>4.1974</v>
      </c>
      <c r="K1099" s="10">
        <v>4.8494000000000002</v>
      </c>
      <c r="L1099" s="10">
        <v>7.2133000000000003</v>
      </c>
      <c r="M1099" s="10">
        <v>10.473000000000001</v>
      </c>
      <c r="AU1099" s="3"/>
      <c r="AV1099" s="3"/>
      <c r="AW1099" s="3"/>
      <c r="AX1099" s="3"/>
    </row>
    <row r="1100" spans="3:50" x14ac:dyDescent="0.2">
      <c r="C1100" s="18">
        <f t="shared" si="17"/>
        <v>1096</v>
      </c>
      <c r="D1100" t="e">
        <f t="array" aca="1" ref="D1100" ca="1">smrLinInterp(C1100,TimeX,RainX)</f>
        <v>#NAME?</v>
      </c>
      <c r="I1100" s="6">
        <v>1096</v>
      </c>
      <c r="J1100" s="10">
        <v>4.2071200000000006</v>
      </c>
      <c r="K1100" s="10">
        <v>4.8556533333333327</v>
      </c>
      <c r="L1100" s="10">
        <v>7.2240400000000005</v>
      </c>
      <c r="M1100" s="10">
        <v>10.4884</v>
      </c>
      <c r="AU1100" s="3"/>
      <c r="AV1100" s="3"/>
      <c r="AW1100" s="3"/>
      <c r="AX1100" s="3"/>
    </row>
    <row r="1101" spans="3:50" x14ac:dyDescent="0.2">
      <c r="C1101" s="18">
        <f t="shared" si="17"/>
        <v>1097</v>
      </c>
      <c r="D1101" t="e">
        <f t="array" aca="1" ref="D1101" ca="1">smrLinInterp(C1101,TimeX,RainX)</f>
        <v>#NAME?</v>
      </c>
      <c r="I1101" s="6">
        <v>1097</v>
      </c>
      <c r="J1101" s="10">
        <v>4.2168400000000004</v>
      </c>
      <c r="K1101" s="10">
        <v>4.8619066666666662</v>
      </c>
      <c r="L1101" s="10">
        <v>7.2347800000000007</v>
      </c>
      <c r="M1101" s="10">
        <v>10.5038</v>
      </c>
      <c r="AU1101" s="3"/>
      <c r="AV1101" s="3"/>
      <c r="AW1101" s="3"/>
      <c r="AX1101" s="3"/>
    </row>
    <row r="1102" spans="3:50" x14ac:dyDescent="0.2">
      <c r="C1102" s="18">
        <f t="shared" si="17"/>
        <v>1098</v>
      </c>
      <c r="D1102" t="e">
        <f t="array" aca="1" ref="D1102" ca="1">smrLinInterp(C1102,TimeX,RainX)</f>
        <v>#NAME?</v>
      </c>
      <c r="I1102" s="6">
        <v>1098</v>
      </c>
      <c r="J1102" s="10">
        <v>4.2265600000000001</v>
      </c>
      <c r="K1102" s="10">
        <v>4.8681599999999996</v>
      </c>
      <c r="L1102" s="10">
        <v>7.24552</v>
      </c>
      <c r="M1102" s="10">
        <v>10.519200000000001</v>
      </c>
      <c r="AU1102" s="3"/>
      <c r="AV1102" s="3"/>
      <c r="AW1102" s="3"/>
      <c r="AX1102" s="3"/>
    </row>
    <row r="1103" spans="3:50" x14ac:dyDescent="0.2">
      <c r="C1103" s="18">
        <f t="shared" si="17"/>
        <v>1099</v>
      </c>
      <c r="D1103" t="e">
        <f t="array" aca="1" ref="D1103" ca="1">smrLinInterp(C1103,TimeX,RainX)</f>
        <v>#NAME?</v>
      </c>
      <c r="I1103" s="6">
        <v>1099</v>
      </c>
      <c r="J1103" s="10">
        <v>4.2362800000000007</v>
      </c>
      <c r="K1103" s="10">
        <v>4.874413333333333</v>
      </c>
      <c r="L1103" s="10">
        <v>7.2562600000000002</v>
      </c>
      <c r="M1103" s="10">
        <v>10.534600000000001</v>
      </c>
      <c r="AU1103" s="3"/>
      <c r="AV1103" s="3"/>
      <c r="AW1103" s="3"/>
      <c r="AX1103" s="3"/>
    </row>
    <row r="1104" spans="3:50" x14ac:dyDescent="0.2">
      <c r="C1104" s="18">
        <f t="shared" si="17"/>
        <v>1100</v>
      </c>
      <c r="D1104" t="e">
        <f t="array" aca="1" ref="D1104" ca="1">smrLinInterp(C1104,TimeX,RainX)</f>
        <v>#NAME?</v>
      </c>
      <c r="I1104" s="6">
        <v>1100</v>
      </c>
      <c r="J1104" s="10">
        <v>4.2460000000000004</v>
      </c>
      <c r="K1104" s="10">
        <v>4.8806666666666665</v>
      </c>
      <c r="L1104" s="10">
        <v>7.2670000000000003</v>
      </c>
      <c r="M1104" s="10">
        <v>10.55</v>
      </c>
      <c r="O1104" s="3"/>
      <c r="P1104" s="3"/>
      <c r="Q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spans="3:50" x14ac:dyDescent="0.2">
      <c r="C1105" s="18">
        <f t="shared" si="17"/>
        <v>1101</v>
      </c>
      <c r="D1105" t="e">
        <f t="array" aca="1" ref="D1105" ca="1">smrLinInterp(C1105,TimeX,RainX)</f>
        <v>#NAME?</v>
      </c>
      <c r="I1105" s="6">
        <v>1101</v>
      </c>
      <c r="J1105" s="10">
        <v>4.2584</v>
      </c>
      <c r="K1105" s="10">
        <v>4.8879333333333328</v>
      </c>
      <c r="L1105" s="10">
        <v>7.2810000000000006</v>
      </c>
      <c r="M1105" s="10">
        <v>10.567</v>
      </c>
      <c r="AU1105" s="3"/>
      <c r="AV1105" s="3"/>
      <c r="AW1105" s="3"/>
      <c r="AX1105" s="3"/>
    </row>
    <row r="1106" spans="3:50" x14ac:dyDescent="0.2">
      <c r="C1106" s="18">
        <f t="shared" si="17"/>
        <v>1102</v>
      </c>
      <c r="D1106" t="e">
        <f t="array" aca="1" ref="D1106" ca="1">smrLinInterp(C1106,TimeX,RainX)</f>
        <v>#NAME?</v>
      </c>
      <c r="I1106" s="6">
        <v>1102</v>
      </c>
      <c r="J1106" s="10">
        <v>4.2708000000000004</v>
      </c>
      <c r="K1106" s="10">
        <v>4.8952</v>
      </c>
      <c r="L1106" s="10">
        <v>7.2949999999999999</v>
      </c>
      <c r="M1106" s="10">
        <v>10.584000000000001</v>
      </c>
      <c r="AU1106" s="3"/>
      <c r="AV1106" s="3"/>
      <c r="AW1106" s="3"/>
      <c r="AX1106" s="3"/>
    </row>
    <row r="1107" spans="3:50" x14ac:dyDescent="0.2">
      <c r="C1107" s="18">
        <f t="shared" si="17"/>
        <v>1103</v>
      </c>
      <c r="D1107" t="e">
        <f t="array" aca="1" ref="D1107" ca="1">smrLinInterp(C1107,TimeX,RainX)</f>
        <v>#NAME?</v>
      </c>
      <c r="I1107" s="6">
        <v>1103</v>
      </c>
      <c r="J1107" s="10">
        <v>4.2832000000000008</v>
      </c>
      <c r="K1107" s="10">
        <v>4.9024666666666663</v>
      </c>
      <c r="L1107" s="10">
        <v>7.3090000000000002</v>
      </c>
      <c r="M1107" s="10">
        <v>10.601000000000001</v>
      </c>
      <c r="AU1107" s="3"/>
      <c r="AV1107" s="3"/>
      <c r="AW1107" s="3"/>
      <c r="AX1107" s="3"/>
    </row>
    <row r="1108" spans="3:50" x14ac:dyDescent="0.2">
      <c r="C1108" s="18">
        <f t="shared" si="17"/>
        <v>1104</v>
      </c>
      <c r="D1108" t="e">
        <f t="array" aca="1" ref="D1108" ca="1">smrLinInterp(C1108,TimeX,RainX)</f>
        <v>#NAME?</v>
      </c>
      <c r="I1108" s="6">
        <v>1104</v>
      </c>
      <c r="J1108" s="10">
        <v>4.2956000000000003</v>
      </c>
      <c r="K1108" s="10">
        <v>4.9097333333333335</v>
      </c>
      <c r="L1108" s="10">
        <v>7.3230000000000004</v>
      </c>
      <c r="M1108" s="10">
        <v>10.618</v>
      </c>
      <c r="AU1108" s="3"/>
      <c r="AV1108" s="3"/>
      <c r="AW1108" s="3"/>
      <c r="AX1108" s="3"/>
    </row>
    <row r="1109" spans="3:50" x14ac:dyDescent="0.2">
      <c r="C1109" s="18">
        <f t="shared" si="17"/>
        <v>1105</v>
      </c>
      <c r="D1109" t="e">
        <f t="array" aca="1" ref="D1109" ca="1">smrLinInterp(C1109,TimeX,RainX)</f>
        <v>#NAME?</v>
      </c>
      <c r="I1109" s="6">
        <v>1105</v>
      </c>
      <c r="J1109" s="10">
        <v>4.3079999999999998</v>
      </c>
      <c r="K1109" s="10">
        <v>4.9169999999999998</v>
      </c>
      <c r="L1109" s="10">
        <v>7.3369999999999997</v>
      </c>
      <c r="M1109" s="10">
        <v>10.635000000000002</v>
      </c>
      <c r="AU1109" s="3"/>
      <c r="AV1109" s="3"/>
      <c r="AW1109" s="3"/>
      <c r="AX1109" s="3"/>
    </row>
    <row r="1110" spans="3:50" x14ac:dyDescent="0.2">
      <c r="C1110" s="18">
        <f t="shared" si="17"/>
        <v>1106</v>
      </c>
      <c r="D1110" t="e">
        <f t="array" aca="1" ref="D1110" ca="1">smrLinInterp(C1110,TimeX,RainX)</f>
        <v>#NAME?</v>
      </c>
      <c r="I1110" s="6">
        <v>1106</v>
      </c>
      <c r="J1110" s="10">
        <v>4.3204000000000002</v>
      </c>
      <c r="K1110" s="10">
        <v>4.9242666666666661</v>
      </c>
      <c r="L1110" s="10">
        <v>7.351</v>
      </c>
      <c r="M1110" s="10">
        <v>10.652000000000001</v>
      </c>
      <c r="AU1110" s="3"/>
      <c r="AV1110" s="3"/>
      <c r="AW1110" s="3"/>
      <c r="AX1110" s="3"/>
    </row>
    <row r="1111" spans="3:50" x14ac:dyDescent="0.2">
      <c r="C1111" s="18">
        <f t="shared" si="17"/>
        <v>1107</v>
      </c>
      <c r="D1111" t="e">
        <f t="array" aca="1" ref="D1111" ca="1">smrLinInterp(C1111,TimeX,RainX)</f>
        <v>#NAME?</v>
      </c>
      <c r="I1111" s="6">
        <v>1107</v>
      </c>
      <c r="J1111" s="10">
        <v>4.3328000000000007</v>
      </c>
      <c r="K1111" s="10">
        <v>4.9315333333333333</v>
      </c>
      <c r="L1111" s="10">
        <v>7.3650000000000002</v>
      </c>
      <c r="M1111" s="10">
        <v>10.669</v>
      </c>
      <c r="AU1111" s="3"/>
      <c r="AV1111" s="3"/>
      <c r="AW1111" s="3"/>
      <c r="AX1111" s="3"/>
    </row>
    <row r="1112" spans="3:50" x14ac:dyDescent="0.2">
      <c r="C1112" s="18">
        <f t="shared" si="17"/>
        <v>1108</v>
      </c>
      <c r="D1112" t="e">
        <f t="array" aca="1" ref="D1112" ca="1">smrLinInterp(C1112,TimeX,RainX)</f>
        <v>#NAME?</v>
      </c>
      <c r="I1112" s="6">
        <v>1108</v>
      </c>
      <c r="J1112" s="10">
        <v>4.3452000000000002</v>
      </c>
      <c r="K1112" s="10">
        <v>4.9387999999999996</v>
      </c>
      <c r="L1112" s="10">
        <v>7.3790000000000004</v>
      </c>
      <c r="M1112" s="10">
        <v>10.686</v>
      </c>
      <c r="AU1112" s="3"/>
      <c r="AV1112" s="3"/>
      <c r="AW1112" s="3"/>
      <c r="AX1112" s="3"/>
    </row>
    <row r="1113" spans="3:50" x14ac:dyDescent="0.2">
      <c r="C1113" s="18">
        <f t="shared" si="17"/>
        <v>1109</v>
      </c>
      <c r="D1113" t="e">
        <f t="array" aca="1" ref="D1113" ca="1">smrLinInterp(C1113,TimeX,RainX)</f>
        <v>#NAME?</v>
      </c>
      <c r="I1113" s="6">
        <v>1109</v>
      </c>
      <c r="J1113" s="10">
        <v>4.3575999999999997</v>
      </c>
      <c r="K1113" s="10">
        <v>4.9460666666666668</v>
      </c>
      <c r="L1113" s="10">
        <v>7.3929999999999998</v>
      </c>
      <c r="M1113" s="10">
        <v>10.703000000000001</v>
      </c>
      <c r="AU1113" s="3"/>
      <c r="AV1113" s="3"/>
      <c r="AW1113" s="3"/>
      <c r="AX1113" s="3"/>
    </row>
    <row r="1114" spans="3:50" x14ac:dyDescent="0.2">
      <c r="C1114" s="18">
        <f t="shared" si="17"/>
        <v>1110</v>
      </c>
      <c r="D1114" t="e">
        <f t="array" aca="1" ref="D1114" ca="1">smrLinInterp(C1114,TimeX,RainX)</f>
        <v>#NAME?</v>
      </c>
      <c r="I1114" s="6">
        <v>1110</v>
      </c>
      <c r="J1114" s="10">
        <v>4.37</v>
      </c>
      <c r="K1114" s="10">
        <v>4.9533333333333331</v>
      </c>
      <c r="L1114" s="10">
        <v>7.407</v>
      </c>
      <c r="M1114" s="10">
        <v>10.72</v>
      </c>
      <c r="O1114" s="3"/>
      <c r="P1114" s="3"/>
      <c r="Q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spans="3:50" x14ac:dyDescent="0.2">
      <c r="C1115" s="18">
        <f t="shared" si="17"/>
        <v>1111</v>
      </c>
      <c r="D1115" t="e">
        <f t="array" aca="1" ref="D1115" ca="1">smrLinInterp(C1115,TimeX,RainX)</f>
        <v>#NAME?</v>
      </c>
      <c r="I1115" s="6">
        <v>1111</v>
      </c>
      <c r="J1115" s="10">
        <v>4.3849999999999998</v>
      </c>
      <c r="K1115" s="10">
        <v>4.9614666666666665</v>
      </c>
      <c r="L1115" s="10">
        <v>7.4199000000000002</v>
      </c>
      <c r="M1115" s="10">
        <v>10.7371</v>
      </c>
      <c r="AU1115" s="3"/>
      <c r="AV1115" s="3"/>
      <c r="AW1115" s="3"/>
      <c r="AX1115" s="3"/>
    </row>
    <row r="1116" spans="3:50" x14ac:dyDescent="0.2">
      <c r="C1116" s="18">
        <f t="shared" si="17"/>
        <v>1112</v>
      </c>
      <c r="D1116" t="e">
        <f t="array" aca="1" ref="D1116" ca="1">smrLinInterp(C1116,TimeX,RainX)</f>
        <v>#NAME?</v>
      </c>
      <c r="I1116" s="6">
        <v>1112</v>
      </c>
      <c r="J1116" s="10">
        <v>4.4000000000000004</v>
      </c>
      <c r="K1116" s="10">
        <v>4.9695999999999998</v>
      </c>
      <c r="L1116" s="10">
        <v>7.4328000000000003</v>
      </c>
      <c r="M1116" s="10">
        <v>10.754200000000001</v>
      </c>
      <c r="AU1116" s="3"/>
      <c r="AV1116" s="3"/>
      <c r="AW1116" s="3"/>
      <c r="AX1116" s="3"/>
    </row>
    <row r="1117" spans="3:50" x14ac:dyDescent="0.2">
      <c r="C1117" s="18">
        <f t="shared" si="17"/>
        <v>1113</v>
      </c>
      <c r="D1117" t="e">
        <f t="array" aca="1" ref="D1117" ca="1">smrLinInterp(C1117,TimeX,RainX)</f>
        <v>#NAME?</v>
      </c>
      <c r="I1117" s="6">
        <v>1113</v>
      </c>
      <c r="J1117" s="10">
        <v>4.415</v>
      </c>
      <c r="K1117" s="10">
        <v>4.9777333333333331</v>
      </c>
      <c r="L1117" s="10">
        <v>7.4456999999999995</v>
      </c>
      <c r="M1117" s="10">
        <v>10.7713</v>
      </c>
      <c r="AU1117" s="3"/>
      <c r="AV1117" s="3"/>
      <c r="AW1117" s="3"/>
      <c r="AX1117" s="3"/>
    </row>
    <row r="1118" spans="3:50" x14ac:dyDescent="0.2">
      <c r="C1118" s="18">
        <f t="shared" si="17"/>
        <v>1114</v>
      </c>
      <c r="D1118" t="e">
        <f t="array" aca="1" ref="D1118" ca="1">smrLinInterp(C1118,TimeX,RainX)</f>
        <v>#NAME?</v>
      </c>
      <c r="I1118" s="6">
        <v>1114</v>
      </c>
      <c r="J1118" s="10">
        <v>4.43</v>
      </c>
      <c r="K1118" s="10">
        <v>4.9858666666666664</v>
      </c>
      <c r="L1118" s="10">
        <v>7.4585999999999997</v>
      </c>
      <c r="M1118" s="10">
        <v>10.788400000000001</v>
      </c>
      <c r="AU1118" s="3"/>
      <c r="AV1118" s="3"/>
      <c r="AW1118" s="3"/>
      <c r="AX1118" s="3"/>
    </row>
    <row r="1119" spans="3:50" x14ac:dyDescent="0.2">
      <c r="C1119" s="18">
        <f t="shared" si="17"/>
        <v>1115</v>
      </c>
      <c r="D1119" t="e">
        <f t="array" aca="1" ref="D1119" ca="1">smrLinInterp(C1119,TimeX,RainX)</f>
        <v>#NAME?</v>
      </c>
      <c r="I1119" s="6">
        <v>1115</v>
      </c>
      <c r="J1119" s="10">
        <v>4.4450000000000003</v>
      </c>
      <c r="K1119" s="10">
        <v>4.9939999999999998</v>
      </c>
      <c r="L1119" s="10">
        <v>7.4714999999999998</v>
      </c>
      <c r="M1119" s="10">
        <v>10.8055</v>
      </c>
      <c r="AU1119" s="3"/>
      <c r="AV1119" s="3"/>
      <c r="AW1119" s="3"/>
      <c r="AX1119" s="3"/>
    </row>
    <row r="1120" spans="3:50" x14ac:dyDescent="0.2">
      <c r="C1120" s="18">
        <f t="shared" si="17"/>
        <v>1116</v>
      </c>
      <c r="D1120" t="e">
        <f t="array" aca="1" ref="D1120" ca="1">smrLinInterp(C1120,TimeX,RainX)</f>
        <v>#NAME?</v>
      </c>
      <c r="I1120" s="6">
        <v>1116</v>
      </c>
      <c r="J1120" s="10">
        <v>4.46</v>
      </c>
      <c r="K1120" s="10">
        <v>5.0021333333333331</v>
      </c>
      <c r="L1120" s="10">
        <v>7.4843999999999999</v>
      </c>
      <c r="M1120" s="10">
        <v>10.8226</v>
      </c>
      <c r="AU1120" s="3"/>
      <c r="AV1120" s="3"/>
      <c r="AW1120" s="3"/>
      <c r="AX1120" s="3"/>
    </row>
    <row r="1121" spans="3:50" x14ac:dyDescent="0.2">
      <c r="C1121" s="18">
        <f t="shared" si="17"/>
        <v>1117</v>
      </c>
      <c r="D1121" t="e">
        <f t="array" aca="1" ref="D1121" ca="1">smrLinInterp(C1121,TimeX,RainX)</f>
        <v>#NAME?</v>
      </c>
      <c r="I1121" s="6">
        <v>1117</v>
      </c>
      <c r="J1121" s="10">
        <v>4.4749999999999996</v>
      </c>
      <c r="K1121" s="10">
        <v>5.0102666666666664</v>
      </c>
      <c r="L1121" s="10">
        <v>7.4973000000000001</v>
      </c>
      <c r="M1121" s="10">
        <v>10.839700000000001</v>
      </c>
      <c r="AU1121" s="3"/>
      <c r="AV1121" s="3"/>
      <c r="AW1121" s="3"/>
      <c r="AX1121" s="3"/>
    </row>
    <row r="1122" spans="3:50" x14ac:dyDescent="0.2">
      <c r="C1122" s="18">
        <f t="shared" si="17"/>
        <v>1118</v>
      </c>
      <c r="D1122" t="e">
        <f t="array" aca="1" ref="D1122" ca="1">smrLinInterp(C1122,TimeX,RainX)</f>
        <v>#NAME?</v>
      </c>
      <c r="I1122" s="6">
        <v>1118</v>
      </c>
      <c r="J1122" s="10">
        <v>4.4899999999999993</v>
      </c>
      <c r="K1122" s="10">
        <v>5.0183999999999997</v>
      </c>
      <c r="L1122" s="10">
        <v>7.5101999999999993</v>
      </c>
      <c r="M1122" s="10">
        <v>10.8568</v>
      </c>
      <c r="AU1122" s="3"/>
      <c r="AV1122" s="3"/>
      <c r="AW1122" s="3"/>
      <c r="AX1122" s="3"/>
    </row>
    <row r="1123" spans="3:50" x14ac:dyDescent="0.2">
      <c r="C1123" s="18">
        <f t="shared" si="17"/>
        <v>1119</v>
      </c>
      <c r="D1123" t="e">
        <f t="array" aca="1" ref="D1123" ca="1">smrLinInterp(C1123,TimeX,RainX)</f>
        <v>#NAME?</v>
      </c>
      <c r="I1123" s="6">
        <v>1119</v>
      </c>
      <c r="J1123" s="10">
        <v>4.5049999999999999</v>
      </c>
      <c r="K1123" s="10">
        <v>5.0265333333333331</v>
      </c>
      <c r="L1123" s="10">
        <v>7.5230999999999995</v>
      </c>
      <c r="M1123" s="10">
        <v>10.873900000000001</v>
      </c>
      <c r="AU1123" s="3"/>
      <c r="AV1123" s="3"/>
      <c r="AW1123" s="3"/>
      <c r="AX1123" s="3"/>
    </row>
    <row r="1124" spans="3:50" x14ac:dyDescent="0.2">
      <c r="C1124" s="18">
        <f t="shared" si="17"/>
        <v>1120</v>
      </c>
      <c r="D1124" t="e">
        <f t="array" aca="1" ref="D1124" ca="1">smrLinInterp(C1124,TimeX,RainX)</f>
        <v>#NAME?</v>
      </c>
      <c r="I1124" s="6">
        <v>1120</v>
      </c>
      <c r="J1124" s="10">
        <v>4.5199999999999996</v>
      </c>
      <c r="K1124" s="10">
        <v>5.0346666666666664</v>
      </c>
      <c r="L1124" s="10">
        <v>7.5359999999999996</v>
      </c>
      <c r="M1124" s="10">
        <v>10.891</v>
      </c>
      <c r="O1124" s="3"/>
      <c r="P1124" s="3"/>
      <c r="Q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spans="3:50" x14ac:dyDescent="0.2">
      <c r="C1125" s="18">
        <f t="shared" si="17"/>
        <v>1121</v>
      </c>
      <c r="D1125" t="e">
        <f t="array" aca="1" ref="D1125" ca="1">smrLinInterp(C1125,TimeX,RainX)</f>
        <v>#NAME?</v>
      </c>
      <c r="I1125" s="6">
        <v>1121</v>
      </c>
      <c r="J1125" s="10">
        <v>4.5329999999999995</v>
      </c>
      <c r="K1125" s="10">
        <v>5.0442999999999998</v>
      </c>
      <c r="L1125" s="10">
        <v>7.5529999999999999</v>
      </c>
      <c r="M1125" s="10">
        <v>10.911200000000001</v>
      </c>
      <c r="AU1125" s="3"/>
      <c r="AV1125" s="3"/>
      <c r="AW1125" s="3"/>
      <c r="AX1125" s="3"/>
    </row>
    <row r="1126" spans="3:50" x14ac:dyDescent="0.2">
      <c r="C1126" s="18">
        <f t="shared" si="17"/>
        <v>1122</v>
      </c>
      <c r="D1126" t="e">
        <f t="array" aca="1" ref="D1126" ca="1">smrLinInterp(C1126,TimeX,RainX)</f>
        <v>#NAME?</v>
      </c>
      <c r="I1126" s="6">
        <v>1122</v>
      </c>
      <c r="J1126" s="10">
        <v>4.5459999999999994</v>
      </c>
      <c r="K1126" s="10">
        <v>5.0539333333333332</v>
      </c>
      <c r="L1126" s="10">
        <v>7.5699999999999994</v>
      </c>
      <c r="M1126" s="10">
        <v>10.9314</v>
      </c>
      <c r="AU1126" s="3"/>
      <c r="AV1126" s="3"/>
      <c r="AW1126" s="3"/>
      <c r="AX1126" s="3"/>
    </row>
    <row r="1127" spans="3:50" x14ac:dyDescent="0.2">
      <c r="C1127" s="18">
        <f t="shared" si="17"/>
        <v>1123</v>
      </c>
      <c r="D1127" t="e">
        <f t="array" aca="1" ref="D1127" ca="1">smrLinInterp(C1127,TimeX,RainX)</f>
        <v>#NAME?</v>
      </c>
      <c r="I1127" s="6">
        <v>1123</v>
      </c>
      <c r="J1127" s="10">
        <v>4.5590000000000002</v>
      </c>
      <c r="K1127" s="10">
        <v>5.0635666666666665</v>
      </c>
      <c r="L1127" s="10">
        <v>7.5869999999999997</v>
      </c>
      <c r="M1127" s="10">
        <v>10.951599999999999</v>
      </c>
      <c r="AU1127" s="3"/>
      <c r="AV1127" s="3"/>
      <c r="AW1127" s="3"/>
      <c r="AX1127" s="3"/>
    </row>
    <row r="1128" spans="3:50" x14ac:dyDescent="0.2">
      <c r="C1128" s="18">
        <f t="shared" si="17"/>
        <v>1124</v>
      </c>
      <c r="D1128" t="e">
        <f t="array" aca="1" ref="D1128" ca="1">smrLinInterp(C1128,TimeX,RainX)</f>
        <v>#NAME?</v>
      </c>
      <c r="I1128" s="6">
        <v>1124</v>
      </c>
      <c r="J1128" s="10">
        <v>4.5720000000000001</v>
      </c>
      <c r="K1128" s="10">
        <v>5.0731999999999999</v>
      </c>
      <c r="L1128" s="10">
        <v>7.6040000000000001</v>
      </c>
      <c r="M1128" s="10">
        <v>10.9718</v>
      </c>
      <c r="AU1128" s="3"/>
      <c r="AV1128" s="3"/>
      <c r="AW1128" s="3"/>
      <c r="AX1128" s="3"/>
    </row>
    <row r="1129" spans="3:50" x14ac:dyDescent="0.2">
      <c r="C1129" s="18">
        <f t="shared" si="17"/>
        <v>1125</v>
      </c>
      <c r="D1129" t="e">
        <f t="array" aca="1" ref="D1129" ca="1">smrLinInterp(C1129,TimeX,RainX)</f>
        <v>#NAME?</v>
      </c>
      <c r="I1129" s="6">
        <v>1125</v>
      </c>
      <c r="J1129" s="10">
        <v>4.585</v>
      </c>
      <c r="K1129" s="10">
        <v>5.0828333333333333</v>
      </c>
      <c r="L1129" s="10">
        <v>7.6210000000000004</v>
      </c>
      <c r="M1129" s="10">
        <v>10.992000000000001</v>
      </c>
      <c r="AU1129" s="3"/>
      <c r="AV1129" s="3"/>
      <c r="AW1129" s="3"/>
      <c r="AX1129" s="3"/>
    </row>
    <row r="1130" spans="3:50" x14ac:dyDescent="0.2">
      <c r="C1130" s="18">
        <f t="shared" si="17"/>
        <v>1126</v>
      </c>
      <c r="D1130" t="e">
        <f t="array" aca="1" ref="D1130" ca="1">smrLinInterp(C1130,TimeX,RainX)</f>
        <v>#NAME?</v>
      </c>
      <c r="I1130" s="6">
        <v>1126</v>
      </c>
      <c r="J1130" s="10">
        <v>4.5979999999999999</v>
      </c>
      <c r="K1130" s="10">
        <v>5.0924666666666667</v>
      </c>
      <c r="L1130" s="10">
        <v>7.6379999999999999</v>
      </c>
      <c r="M1130" s="10">
        <v>11.0122</v>
      </c>
      <c r="AU1130" s="3"/>
      <c r="AV1130" s="3"/>
      <c r="AW1130" s="3"/>
      <c r="AX1130" s="3"/>
    </row>
    <row r="1131" spans="3:50" x14ac:dyDescent="0.2">
      <c r="C1131" s="18">
        <f t="shared" si="17"/>
        <v>1127</v>
      </c>
      <c r="D1131" t="e">
        <f t="array" aca="1" ref="D1131" ca="1">smrLinInterp(C1131,TimeX,RainX)</f>
        <v>#NAME?</v>
      </c>
      <c r="I1131" s="6">
        <v>1127</v>
      </c>
      <c r="J1131" s="10">
        <v>4.6109999999999998</v>
      </c>
      <c r="K1131" s="10">
        <v>5.1021000000000001</v>
      </c>
      <c r="L1131" s="10">
        <v>7.6550000000000002</v>
      </c>
      <c r="M1131" s="10">
        <v>11.032399999999999</v>
      </c>
      <c r="AU1131" s="3"/>
      <c r="AV1131" s="3"/>
      <c r="AW1131" s="3"/>
      <c r="AX1131" s="3"/>
    </row>
    <row r="1132" spans="3:50" x14ac:dyDescent="0.2">
      <c r="C1132" s="18">
        <f t="shared" si="17"/>
        <v>1128</v>
      </c>
      <c r="D1132" t="e">
        <f t="array" aca="1" ref="D1132" ca="1">smrLinInterp(C1132,TimeX,RainX)</f>
        <v>#NAME?</v>
      </c>
      <c r="I1132" s="6">
        <v>1128</v>
      </c>
      <c r="J1132" s="10">
        <v>4.6240000000000006</v>
      </c>
      <c r="K1132" s="10">
        <v>5.1117333333333335</v>
      </c>
      <c r="L1132" s="10">
        <v>7.6720000000000006</v>
      </c>
      <c r="M1132" s="10">
        <v>11.0526</v>
      </c>
      <c r="AU1132" s="3"/>
      <c r="AV1132" s="3"/>
      <c r="AW1132" s="3"/>
      <c r="AX1132" s="3"/>
    </row>
    <row r="1133" spans="3:50" x14ac:dyDescent="0.2">
      <c r="C1133" s="18">
        <f t="shared" si="17"/>
        <v>1129</v>
      </c>
      <c r="D1133" t="e">
        <f t="array" aca="1" ref="D1133" ca="1">smrLinInterp(C1133,TimeX,RainX)</f>
        <v>#NAME?</v>
      </c>
      <c r="I1133" s="6">
        <v>1129</v>
      </c>
      <c r="J1133" s="10">
        <v>4.6370000000000005</v>
      </c>
      <c r="K1133" s="10">
        <v>5.1213666666666668</v>
      </c>
      <c r="L1133" s="10">
        <v>7.6890000000000001</v>
      </c>
      <c r="M1133" s="10">
        <v>11.072800000000001</v>
      </c>
      <c r="AU1133" s="3"/>
      <c r="AV1133" s="3"/>
      <c r="AW1133" s="3"/>
      <c r="AX1133" s="3"/>
    </row>
    <row r="1134" spans="3:50" x14ac:dyDescent="0.2">
      <c r="C1134" s="18">
        <f t="shared" si="17"/>
        <v>1130</v>
      </c>
      <c r="D1134" t="e">
        <f t="array" aca="1" ref="D1134" ca="1">smrLinInterp(C1134,TimeX,RainX)</f>
        <v>#NAME?</v>
      </c>
      <c r="I1134" s="6">
        <v>1130</v>
      </c>
      <c r="J1134" s="10">
        <v>4.6500000000000004</v>
      </c>
      <c r="K1134" s="10">
        <v>5.1310000000000002</v>
      </c>
      <c r="L1134" s="10">
        <v>7.7060000000000004</v>
      </c>
      <c r="M1134" s="10">
        <v>11.093</v>
      </c>
      <c r="O1134" s="3"/>
      <c r="P1134" s="3"/>
      <c r="Q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spans="3:50" x14ac:dyDescent="0.2">
      <c r="C1135" s="18">
        <f t="shared" si="17"/>
        <v>1131</v>
      </c>
      <c r="D1135" t="e">
        <f t="array" aca="1" ref="D1135" ca="1">smrLinInterp(C1135,TimeX,RainX)</f>
        <v>#NAME?</v>
      </c>
      <c r="I1135" s="6">
        <v>1131</v>
      </c>
      <c r="J1135" s="10">
        <v>4.67</v>
      </c>
      <c r="K1135" s="10">
        <v>5.1405000000000003</v>
      </c>
      <c r="L1135" s="10">
        <v>7.7229999999999999</v>
      </c>
      <c r="M1135" s="10">
        <v>11.113</v>
      </c>
      <c r="O1135" s="3"/>
      <c r="P1135" s="3"/>
      <c r="Q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spans="3:50" x14ac:dyDescent="0.2">
      <c r="C1136" s="18">
        <f t="shared" si="17"/>
        <v>1132</v>
      </c>
      <c r="D1136" t="e">
        <f t="array" aca="1" ref="D1136" ca="1">smrLinInterp(C1136,TimeX,RainX)</f>
        <v>#NAME?</v>
      </c>
      <c r="I1136" s="6">
        <v>1132</v>
      </c>
      <c r="J1136" s="10">
        <v>4.6900000000000004</v>
      </c>
      <c r="K1136" s="10">
        <v>5.15</v>
      </c>
      <c r="L1136" s="10">
        <v>7.74</v>
      </c>
      <c r="M1136" s="10">
        <v>11.132999999999999</v>
      </c>
      <c r="O1136" s="3"/>
      <c r="P1136" s="3"/>
      <c r="Q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</row>
    <row r="1137" spans="3:50" x14ac:dyDescent="0.2">
      <c r="C1137" s="18">
        <f t="shared" si="17"/>
        <v>1133</v>
      </c>
      <c r="D1137" t="e">
        <f t="array" aca="1" ref="D1137" ca="1">smrLinInterp(C1137,TimeX,RainX)</f>
        <v>#NAME?</v>
      </c>
      <c r="I1137" s="6">
        <v>1133</v>
      </c>
      <c r="J1137" s="10">
        <v>4.7089999999999996</v>
      </c>
      <c r="K1137" s="10">
        <v>5.1611666666666665</v>
      </c>
      <c r="L1137" s="10">
        <v>7.76</v>
      </c>
      <c r="M1137" s="10">
        <v>11.157999999999999</v>
      </c>
      <c r="O1137" s="3"/>
      <c r="P1137" s="3"/>
      <c r="Q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spans="3:50" x14ac:dyDescent="0.2">
      <c r="C1138" s="18">
        <f t="shared" si="17"/>
        <v>1134</v>
      </c>
      <c r="D1138" t="e">
        <f t="array" aca="1" ref="D1138" ca="1">smrLinInterp(C1138,TimeX,RainX)</f>
        <v>#NAME?</v>
      </c>
      <c r="I1138" s="6">
        <v>1134</v>
      </c>
      <c r="J1138" s="10">
        <v>4.7290000000000001</v>
      </c>
      <c r="K1138" s="10">
        <v>5.1723333333333334</v>
      </c>
      <c r="L1138" s="10">
        <v>7.7809999999999997</v>
      </c>
      <c r="M1138" s="10">
        <v>11.182</v>
      </c>
      <c r="O1138" s="3"/>
      <c r="P1138" s="3"/>
      <c r="Q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</row>
    <row r="1139" spans="3:50" x14ac:dyDescent="0.2">
      <c r="C1139" s="18">
        <f t="shared" si="17"/>
        <v>1135</v>
      </c>
      <c r="D1139" t="e">
        <f t="array" aca="1" ref="D1139" ca="1">smrLinInterp(C1139,TimeX,RainX)</f>
        <v>#NAME?</v>
      </c>
      <c r="I1139" s="6">
        <v>1135</v>
      </c>
      <c r="J1139" s="10">
        <v>4.7489999999999997</v>
      </c>
      <c r="K1139" s="10">
        <v>5.1835000000000004</v>
      </c>
      <c r="L1139" s="10">
        <v>7.8010000000000002</v>
      </c>
      <c r="M1139" s="10">
        <v>11.207000000000001</v>
      </c>
      <c r="O1139" s="3"/>
      <c r="P1139" s="3"/>
      <c r="Q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spans="3:50" x14ac:dyDescent="0.2">
      <c r="C1140" s="18">
        <f t="shared" si="17"/>
        <v>1136</v>
      </c>
      <c r="D1140" t="e">
        <f t="array" aca="1" ref="D1140" ca="1">smrLinInterp(C1140,TimeX,RainX)</f>
        <v>#NAME?</v>
      </c>
      <c r="I1140" s="6">
        <v>1136</v>
      </c>
      <c r="J1140" s="10">
        <v>4.7690000000000001</v>
      </c>
      <c r="K1140" s="10">
        <v>5.1946666666666665</v>
      </c>
      <c r="L1140" s="10">
        <v>7.8159999999999998</v>
      </c>
      <c r="M1140" s="10">
        <v>11.231999999999999</v>
      </c>
      <c r="O1140" s="3"/>
      <c r="P1140" s="3"/>
      <c r="Q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spans="3:50" x14ac:dyDescent="0.2">
      <c r="C1141" s="18">
        <f t="shared" si="17"/>
        <v>1137</v>
      </c>
      <c r="D1141" t="e">
        <f t="array" aca="1" ref="D1141" ca="1">smrLinInterp(C1141,TimeX,RainX)</f>
        <v>#NAME?</v>
      </c>
      <c r="I1141" s="6">
        <v>1137</v>
      </c>
      <c r="J1141" s="10">
        <v>4.7889999999999997</v>
      </c>
      <c r="K1141" s="10">
        <v>5.2059999999999995</v>
      </c>
      <c r="L1141" s="10">
        <v>7.8380000000000001</v>
      </c>
      <c r="M1141" s="10">
        <v>11.256</v>
      </c>
      <c r="O1141" s="3"/>
      <c r="P1141" s="3"/>
      <c r="Q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spans="3:50" x14ac:dyDescent="0.2">
      <c r="C1142" s="18">
        <f t="shared" si="17"/>
        <v>1138</v>
      </c>
      <c r="D1142" t="e">
        <f t="array" aca="1" ref="D1142" ca="1">smrLinInterp(C1142,TimeX,RainX)</f>
        <v>#NAME?</v>
      </c>
      <c r="I1142" s="6">
        <v>1138</v>
      </c>
      <c r="J1142" s="10">
        <v>4.8079999999999998</v>
      </c>
      <c r="K1142" s="10">
        <v>5.2173333333333334</v>
      </c>
      <c r="L1142" s="10">
        <v>7.859</v>
      </c>
      <c r="M1142" s="10">
        <v>11.279</v>
      </c>
      <c r="O1142" s="3"/>
      <c r="P1142" s="3"/>
      <c r="Q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spans="3:50" x14ac:dyDescent="0.2">
      <c r="C1143" s="18">
        <f t="shared" si="17"/>
        <v>1139</v>
      </c>
      <c r="D1143" t="e">
        <f t="array" aca="1" ref="D1143" ca="1">smrLinInterp(C1143,TimeX,RainX)</f>
        <v>#NAME?</v>
      </c>
      <c r="I1143" s="6">
        <v>1139</v>
      </c>
      <c r="J1143" s="10">
        <v>4.8280000000000003</v>
      </c>
      <c r="K1143" s="10">
        <v>5.2286666666666672</v>
      </c>
      <c r="L1143" s="10">
        <v>7.88</v>
      </c>
      <c r="M1143" s="10">
        <v>11.302</v>
      </c>
      <c r="O1143" s="3"/>
      <c r="P1143" s="3"/>
      <c r="Q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spans="3:50" x14ac:dyDescent="0.2">
      <c r="C1144" s="18">
        <f t="shared" si="17"/>
        <v>1140</v>
      </c>
      <c r="D1144" t="e">
        <f t="array" aca="1" ref="D1144" ca="1">smrLinInterp(C1144,TimeX,RainX)</f>
        <v>#NAME?</v>
      </c>
      <c r="I1144" s="6">
        <v>1140</v>
      </c>
      <c r="J1144" s="10">
        <v>4.8479999999999999</v>
      </c>
      <c r="K1144" s="10">
        <v>5.24</v>
      </c>
      <c r="L1144" s="10">
        <v>7.9020000000000001</v>
      </c>
      <c r="M1144" s="10">
        <v>11.326000000000001</v>
      </c>
      <c r="O1144" s="3"/>
      <c r="P1144" s="3"/>
      <c r="Q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spans="3:50" x14ac:dyDescent="0.2">
      <c r="C1145" s="18">
        <f t="shared" si="17"/>
        <v>1141</v>
      </c>
      <c r="D1145" t="e">
        <f t="array" aca="1" ref="D1145" ca="1">smrLinInterp(C1145,TimeX,RainX)</f>
        <v>#NAME?</v>
      </c>
      <c r="I1145" s="6">
        <v>1141</v>
      </c>
      <c r="J1145" s="10">
        <v>4.8730000000000002</v>
      </c>
      <c r="K1145" s="10">
        <v>5.2549999999999999</v>
      </c>
      <c r="L1145" s="10">
        <v>7.9279999999999999</v>
      </c>
      <c r="M1145" s="10">
        <v>11.359</v>
      </c>
      <c r="O1145" s="3"/>
      <c r="P1145" s="3"/>
      <c r="Q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spans="3:50" x14ac:dyDescent="0.2">
      <c r="C1146" s="18">
        <f t="shared" si="17"/>
        <v>1142</v>
      </c>
      <c r="D1146" t="e">
        <f t="array" aca="1" ref="D1146" ca="1">smrLinInterp(C1146,TimeX,RainX)</f>
        <v>#NAME?</v>
      </c>
      <c r="I1146" s="6">
        <v>1142</v>
      </c>
      <c r="J1146" s="10">
        <v>4.8979999999999997</v>
      </c>
      <c r="K1146" s="10">
        <v>5.27</v>
      </c>
      <c r="L1146" s="10">
        <v>7.9530000000000003</v>
      </c>
      <c r="M1146" s="10">
        <v>11.391999999999999</v>
      </c>
      <c r="O1146" s="3"/>
      <c r="P1146" s="3"/>
      <c r="Q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spans="3:50" x14ac:dyDescent="0.2">
      <c r="C1147" s="18">
        <f t="shared" si="17"/>
        <v>1143</v>
      </c>
      <c r="D1147" t="e">
        <f t="array" aca="1" ref="D1147" ca="1">smrLinInterp(C1147,TimeX,RainX)</f>
        <v>#NAME?</v>
      </c>
      <c r="I1147" s="6">
        <v>1143</v>
      </c>
      <c r="J1147" s="10">
        <v>4.923</v>
      </c>
      <c r="K1147" s="10">
        <v>5.2850000000000001</v>
      </c>
      <c r="L1147" s="10">
        <v>7.9779999999999998</v>
      </c>
      <c r="M1147" s="10">
        <v>11.423999999999999</v>
      </c>
      <c r="O1147" s="3"/>
      <c r="P1147" s="3"/>
      <c r="Q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spans="3:50" x14ac:dyDescent="0.2">
      <c r="C1148" s="18">
        <f t="shared" si="17"/>
        <v>1144</v>
      </c>
      <c r="D1148" t="e">
        <f t="array" aca="1" ref="D1148" ca="1">smrLinInterp(C1148,TimeX,RainX)</f>
        <v>#NAME?</v>
      </c>
      <c r="I1148" s="6">
        <v>1144</v>
      </c>
      <c r="J1148" s="10">
        <v>4.9489999999999998</v>
      </c>
      <c r="K1148" s="10">
        <v>5.3</v>
      </c>
      <c r="L1148" s="10">
        <v>8.0039999999999996</v>
      </c>
      <c r="M1148" s="10">
        <v>11.457000000000001</v>
      </c>
      <c r="O1148" s="3"/>
      <c r="P1148" s="3"/>
      <c r="Q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spans="3:50" x14ac:dyDescent="0.2">
      <c r="C1149" s="18">
        <f t="shared" si="17"/>
        <v>1145</v>
      </c>
      <c r="D1149" t="e">
        <f t="array" aca="1" ref="D1149" ca="1">smrLinInterp(C1149,TimeX,RainX)</f>
        <v>#NAME?</v>
      </c>
      <c r="I1149" s="6">
        <v>1145</v>
      </c>
      <c r="J1149" s="10">
        <v>4.9820000000000002</v>
      </c>
      <c r="K1149" s="10">
        <v>5.3211666666666666</v>
      </c>
      <c r="L1149" s="10">
        <v>8.0380000000000003</v>
      </c>
      <c r="M1149" s="10">
        <v>11.491</v>
      </c>
      <c r="O1149" s="3"/>
      <c r="P1149" s="3"/>
      <c r="Q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spans="3:50" x14ac:dyDescent="0.2">
      <c r="C1150" s="18">
        <f t="shared" si="17"/>
        <v>1146</v>
      </c>
      <c r="D1150" t="e">
        <f t="array" aca="1" ref="D1150" ca="1">smrLinInterp(C1150,TimeX,RainX)</f>
        <v>#NAME?</v>
      </c>
      <c r="I1150" s="6">
        <v>1146</v>
      </c>
      <c r="J1150" s="10">
        <v>5.0140000000000002</v>
      </c>
      <c r="K1150" s="10">
        <v>5.3423333333333325</v>
      </c>
      <c r="L1150" s="10">
        <v>8.0719999999999992</v>
      </c>
      <c r="M1150" s="10">
        <v>11.525</v>
      </c>
      <c r="O1150" s="3"/>
      <c r="P1150" s="3"/>
      <c r="Q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spans="3:50" x14ac:dyDescent="0.2">
      <c r="C1151" s="18">
        <f t="shared" si="17"/>
        <v>1147</v>
      </c>
      <c r="D1151" t="e">
        <f t="array" aca="1" ref="D1151" ca="1">smrLinInterp(C1151,TimeX,RainX)</f>
        <v>#NAME?</v>
      </c>
      <c r="I1151" s="6">
        <v>1147</v>
      </c>
      <c r="J1151" s="10">
        <v>5.0469999999999997</v>
      </c>
      <c r="K1151" s="10">
        <v>5.3634999999999993</v>
      </c>
      <c r="L1151" s="10">
        <v>8.1059999999999999</v>
      </c>
      <c r="M1151" s="10">
        <v>11.558999999999999</v>
      </c>
      <c r="O1151" s="3"/>
      <c r="P1151" s="3"/>
      <c r="Q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spans="3:50" x14ac:dyDescent="0.2">
      <c r="C1152" s="18">
        <f t="shared" si="17"/>
        <v>1148</v>
      </c>
      <c r="D1152" t="e">
        <f t="array" aca="1" ref="D1152" ca="1">smrLinInterp(C1152,TimeX,RainX)</f>
        <v>#NAME?</v>
      </c>
      <c r="I1152" s="6">
        <v>1148</v>
      </c>
      <c r="J1152" s="10">
        <v>5.08</v>
      </c>
      <c r="K1152" s="10">
        <v>5.384666666666666</v>
      </c>
      <c r="L1152" s="10">
        <v>8.14</v>
      </c>
      <c r="M1152" s="10">
        <v>11.593</v>
      </c>
      <c r="O1152" s="3"/>
      <c r="P1152" s="3"/>
      <c r="Q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spans="3:50" x14ac:dyDescent="0.2">
      <c r="C1153" s="18">
        <f t="shared" si="17"/>
        <v>1149</v>
      </c>
      <c r="D1153" t="e">
        <f t="array" aca="1" ref="D1153" ca="1">smrLinInterp(C1153,TimeX,RainX)</f>
        <v>#NAME?</v>
      </c>
      <c r="I1153" s="6">
        <v>1149</v>
      </c>
      <c r="J1153" s="10">
        <v>5.09</v>
      </c>
      <c r="K1153" s="10">
        <v>5.4384999999999994</v>
      </c>
      <c r="L1153" s="10">
        <v>8.2249999999999996</v>
      </c>
      <c r="M1153" s="10">
        <v>11.695</v>
      </c>
      <c r="O1153" s="3"/>
      <c r="P1153" s="3"/>
      <c r="Q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spans="3:50" x14ac:dyDescent="0.2">
      <c r="C1154" s="18">
        <f t="shared" si="17"/>
        <v>1150</v>
      </c>
      <c r="D1154" t="e">
        <f t="array" aca="1" ref="D1154" ca="1">smrLinInterp(C1154,TimeX,RainX)</f>
        <v>#NAME?</v>
      </c>
      <c r="I1154" s="6">
        <v>1150</v>
      </c>
      <c r="J1154" s="10">
        <v>5.0999999999999996</v>
      </c>
      <c r="K1154" s="10">
        <v>5.4923333333333328</v>
      </c>
      <c r="L1154" s="10">
        <v>8.31</v>
      </c>
      <c r="M1154" s="10">
        <v>11.795999999999999</v>
      </c>
      <c r="O1154" s="3"/>
      <c r="P1154" s="3"/>
      <c r="Q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spans="3:50" x14ac:dyDescent="0.2">
      <c r="C1155" s="18">
        <f t="shared" si="17"/>
        <v>1151</v>
      </c>
      <c r="D1155" t="e">
        <f t="array" aca="1" ref="D1155" ca="1">smrLinInterp(C1155,TimeX,RainX)</f>
        <v>#NAME?</v>
      </c>
      <c r="I1155" s="6">
        <v>1151</v>
      </c>
      <c r="J1155" s="10">
        <v>5.1609999999999996</v>
      </c>
      <c r="K1155" s="10">
        <v>5.5461666666666662</v>
      </c>
      <c r="L1155" s="10">
        <v>8.327</v>
      </c>
      <c r="M1155" s="10">
        <v>11.898</v>
      </c>
      <c r="O1155" s="3"/>
      <c r="P1155" s="3"/>
      <c r="Q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spans="3:50" x14ac:dyDescent="0.2">
      <c r="C1156" s="18">
        <f t="shared" si="17"/>
        <v>1152</v>
      </c>
      <c r="D1156" t="e">
        <f t="array" aca="1" ref="D1156" ca="1">smrLinInterp(C1156,TimeX,RainX)</f>
        <v>#NAME?</v>
      </c>
      <c r="I1156" s="6">
        <v>1152</v>
      </c>
      <c r="J1156" s="10">
        <v>5.32</v>
      </c>
      <c r="K1156" s="10">
        <v>5.6</v>
      </c>
      <c r="L1156" s="10">
        <v>8.48</v>
      </c>
      <c r="M1156" s="10">
        <v>12</v>
      </c>
      <c r="O1156" s="3"/>
      <c r="P1156" s="3"/>
      <c r="Q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spans="3:50" x14ac:dyDescent="0.2">
      <c r="C1157" s="18">
        <f t="shared" si="17"/>
        <v>1153</v>
      </c>
      <c r="D1157" t="e">
        <f t="array" aca="1" ref="D1157" ca="1">smrLinInterp(C1157,TimeX,RainX)</f>
        <v>#NAME?</v>
      </c>
      <c r="I1157" s="6">
        <v>1153</v>
      </c>
      <c r="J1157" s="10">
        <v>5.38</v>
      </c>
      <c r="K1157" s="10">
        <v>5.653833333333333</v>
      </c>
      <c r="L1157" s="10">
        <v>8.5649999999999995</v>
      </c>
      <c r="M1157" s="10">
        <v>12.102</v>
      </c>
      <c r="O1157" s="3"/>
      <c r="P1157" s="3"/>
      <c r="Q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spans="3:50" x14ac:dyDescent="0.2">
      <c r="C1158" s="18">
        <f t="shared" ref="C1158:C1221" si="18">1+C1157</f>
        <v>1154</v>
      </c>
      <c r="D1158" t="e">
        <f t="array" aca="1" ref="D1158" ca="1">smrLinInterp(C1158,TimeX,RainX)</f>
        <v>#NAME?</v>
      </c>
      <c r="I1158" s="6">
        <v>1154</v>
      </c>
      <c r="J1158" s="10">
        <v>5.4130000000000003</v>
      </c>
      <c r="K1158" s="10">
        <v>5.6749999999999998</v>
      </c>
      <c r="L1158" s="10">
        <v>8.5990000000000002</v>
      </c>
      <c r="M1158" s="10">
        <v>12.135999999999999</v>
      </c>
      <c r="O1158" s="3"/>
      <c r="P1158" s="3"/>
      <c r="Q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spans="3:50" x14ac:dyDescent="0.2">
      <c r="C1159" s="18">
        <f t="shared" si="18"/>
        <v>1155</v>
      </c>
      <c r="D1159" t="e">
        <f t="array" aca="1" ref="D1159" ca="1">smrLinInterp(C1159,TimeX,RainX)</f>
        <v>#NAME?</v>
      </c>
      <c r="I1159" s="6">
        <v>1155</v>
      </c>
      <c r="J1159" s="10">
        <v>5.4379999999999997</v>
      </c>
      <c r="K1159" s="10">
        <v>5.69</v>
      </c>
      <c r="L1159" s="10">
        <v>8.6240000000000006</v>
      </c>
      <c r="M1159" s="10">
        <v>12.167999999999999</v>
      </c>
      <c r="O1159" s="3"/>
      <c r="P1159" s="3"/>
      <c r="Q1159" s="3"/>
      <c r="S1159" s="3"/>
      <c r="T1159" s="3"/>
      <c r="U1159" s="3"/>
      <c r="V1159" s="9"/>
      <c r="W1159" s="3"/>
      <c r="X1159" s="3"/>
      <c r="Y1159" s="3"/>
      <c r="Z1159" s="3"/>
      <c r="AA1159" s="3"/>
      <c r="AB1159" s="9"/>
      <c r="AC1159" s="3"/>
      <c r="AD1159" s="3"/>
      <c r="AE1159" s="3"/>
      <c r="AF1159" s="3"/>
      <c r="AG1159" s="9"/>
      <c r="AH1159" s="3"/>
      <c r="AI1159" s="3"/>
      <c r="AJ1159" s="3"/>
      <c r="AK1159" s="3"/>
      <c r="AL1159" s="9"/>
      <c r="AM1159" s="3"/>
      <c r="AN1159" s="3"/>
      <c r="AO1159" s="3"/>
      <c r="AP1159" s="3"/>
      <c r="AQ1159" s="9"/>
      <c r="AR1159" s="3"/>
      <c r="AS1159" s="3"/>
      <c r="AT1159" s="3"/>
      <c r="AU1159" s="3"/>
      <c r="AV1159" s="3"/>
      <c r="AW1159" s="3"/>
      <c r="AX1159" s="3"/>
    </row>
    <row r="1160" spans="3:50" x14ac:dyDescent="0.2">
      <c r="C1160" s="18">
        <f t="shared" si="18"/>
        <v>1156</v>
      </c>
      <c r="D1160" t="e">
        <f t="array" aca="1" ref="D1160" ca="1">smrLinInterp(C1160,TimeX,RainX)</f>
        <v>#NAME?</v>
      </c>
      <c r="I1160" s="6">
        <v>1156</v>
      </c>
      <c r="J1160" s="10">
        <v>5.4550000000000001</v>
      </c>
      <c r="K1160" s="10">
        <v>5.7013333333333334</v>
      </c>
      <c r="L1160" s="10">
        <v>8.6460000000000008</v>
      </c>
      <c r="M1160" s="10">
        <v>12.192</v>
      </c>
      <c r="O1160" s="3"/>
      <c r="P1160" s="3"/>
      <c r="Q1160" s="3"/>
      <c r="S1160" s="3"/>
      <c r="T1160" s="3"/>
      <c r="U1160" s="3"/>
      <c r="V1160" s="10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spans="3:50" x14ac:dyDescent="0.2">
      <c r="C1161" s="18">
        <f t="shared" si="18"/>
        <v>1157</v>
      </c>
      <c r="D1161" t="e">
        <f t="array" aca="1" ref="D1161" ca="1">smrLinInterp(C1161,TimeX,RainX)</f>
        <v>#NAME?</v>
      </c>
      <c r="I1161" s="6">
        <v>1157</v>
      </c>
      <c r="J1161" s="10">
        <v>5.4720000000000004</v>
      </c>
      <c r="K1161" s="10">
        <v>5.7125000000000004</v>
      </c>
      <c r="L1161" s="10">
        <v>8.6649999999999991</v>
      </c>
      <c r="M1161" s="10">
        <v>12.217000000000001</v>
      </c>
      <c r="O1161" s="3"/>
      <c r="P1161" s="3"/>
      <c r="Q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spans="3:50" x14ac:dyDescent="0.2">
      <c r="C1162" s="18">
        <f t="shared" si="18"/>
        <v>1158</v>
      </c>
      <c r="D1162" t="e">
        <f t="array" aca="1" ref="D1162" ca="1">smrLinInterp(C1162,TimeX,RainX)</f>
        <v>#NAME?</v>
      </c>
      <c r="I1162" s="6">
        <v>1158</v>
      </c>
      <c r="J1162" s="10">
        <v>5.492</v>
      </c>
      <c r="K1162" s="10">
        <v>5.7219999999999995</v>
      </c>
      <c r="L1162" s="10">
        <v>8.6820000000000004</v>
      </c>
      <c r="M1162" s="10">
        <v>12.241</v>
      </c>
      <c r="O1162" s="3"/>
      <c r="P1162" s="3"/>
      <c r="Q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spans="3:50" x14ac:dyDescent="0.2">
      <c r="C1163" s="18">
        <f t="shared" si="18"/>
        <v>1159</v>
      </c>
      <c r="D1163" t="e">
        <f t="array" aca="1" ref="D1163" ca="1">smrLinInterp(C1163,TimeX,RainX)</f>
        <v>#NAME?</v>
      </c>
      <c r="I1163" s="6">
        <v>1159</v>
      </c>
      <c r="J1163" s="10">
        <v>5.5039999999999996</v>
      </c>
      <c r="K1163" s="10">
        <v>5.7318333333333333</v>
      </c>
      <c r="L1163" s="10">
        <v>8.6980000000000004</v>
      </c>
      <c r="M1163" s="10">
        <v>12.26</v>
      </c>
      <c r="O1163" s="3"/>
      <c r="P1163" s="3"/>
      <c r="Q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spans="3:50" x14ac:dyDescent="0.2">
      <c r="C1164" s="18">
        <f t="shared" si="18"/>
        <v>1160</v>
      </c>
      <c r="D1164" t="e">
        <f t="array" aca="1" ref="D1164" ca="1">smrLinInterp(C1164,TimeX,RainX)</f>
        <v>#NAME?</v>
      </c>
      <c r="I1164" s="6">
        <v>1160</v>
      </c>
      <c r="J1164" s="10">
        <v>5.52</v>
      </c>
      <c r="K1164" s="10">
        <v>5.7413333333333334</v>
      </c>
      <c r="L1164" s="10">
        <v>8.7159999999999993</v>
      </c>
      <c r="M1164" s="10">
        <v>12.276999999999999</v>
      </c>
      <c r="O1164" s="3"/>
      <c r="P1164" s="3"/>
      <c r="Q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spans="3:50" x14ac:dyDescent="0.2">
      <c r="C1165" s="18">
        <f t="shared" si="18"/>
        <v>1161</v>
      </c>
      <c r="D1165" t="e">
        <f t="array" aca="1" ref="D1165" ca="1">smrLinInterp(C1165,TimeX,RainX)</f>
        <v>#NAME?</v>
      </c>
      <c r="I1165" s="6">
        <v>1161</v>
      </c>
      <c r="J1165" s="10">
        <v>5.5339999999999998</v>
      </c>
      <c r="K1165" s="10">
        <v>5.7484999999999999</v>
      </c>
      <c r="L1165" s="10">
        <v>8.7289999999999992</v>
      </c>
      <c r="M1165" s="10">
        <v>12.295999999999999</v>
      </c>
      <c r="O1165" s="3"/>
      <c r="P1165" s="3"/>
      <c r="Q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spans="3:50" x14ac:dyDescent="0.2">
      <c r="C1166" s="18">
        <f t="shared" si="18"/>
        <v>1162</v>
      </c>
      <c r="D1166" t="e">
        <f t="array" aca="1" ref="D1166" ca="1">smrLinInterp(C1166,TimeX,RainX)</f>
        <v>#NAME?</v>
      </c>
      <c r="I1166" s="6">
        <v>1162</v>
      </c>
      <c r="J1166" s="10">
        <v>5.55</v>
      </c>
      <c r="K1166" s="10">
        <v>5.7583333333333329</v>
      </c>
      <c r="L1166" s="10">
        <v>8.7420000000000009</v>
      </c>
      <c r="M1166" s="10">
        <v>12.313000000000001</v>
      </c>
      <c r="O1166" s="3"/>
      <c r="P1166" s="3"/>
      <c r="Q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spans="3:50" x14ac:dyDescent="0.2">
      <c r="C1167" s="18">
        <f t="shared" si="18"/>
        <v>1163</v>
      </c>
      <c r="D1167" t="e">
        <f t="array" aca="1" ref="D1167" ca="1">smrLinInterp(C1167,TimeX,RainX)</f>
        <v>#NAME?</v>
      </c>
      <c r="I1167" s="6">
        <v>1163</v>
      </c>
      <c r="J1167" s="10">
        <v>5.5620000000000003</v>
      </c>
      <c r="K1167" s="10">
        <v>5.7649999999999997</v>
      </c>
      <c r="L1167" s="10">
        <v>8.7550000000000008</v>
      </c>
      <c r="M1167" s="10">
        <v>12.33</v>
      </c>
      <c r="O1167" s="3"/>
      <c r="P1167" s="3"/>
      <c r="Q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spans="3:50" x14ac:dyDescent="0.2">
      <c r="C1168" s="18">
        <f t="shared" si="18"/>
        <v>1164</v>
      </c>
      <c r="D1168" t="e">
        <f t="array" aca="1" ref="D1168" ca="1">smrLinInterp(C1168,TimeX,RainX)</f>
        <v>#NAME?</v>
      </c>
      <c r="I1168" s="6">
        <v>1164</v>
      </c>
      <c r="J1168" s="10">
        <v>5.5759999999999996</v>
      </c>
      <c r="K1168" s="10">
        <v>5.7719999999999994</v>
      </c>
      <c r="L1168" s="10">
        <v>8.7739999999999991</v>
      </c>
      <c r="M1168" s="10">
        <v>12.348000000000001</v>
      </c>
      <c r="O1168" s="3"/>
      <c r="P1168" s="3"/>
      <c r="Q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spans="3:50" x14ac:dyDescent="0.2">
      <c r="C1169" s="18">
        <f t="shared" si="18"/>
        <v>1165</v>
      </c>
      <c r="D1169" t="e">
        <f t="array" aca="1" ref="D1169" ca="1">smrLinInterp(C1169,TimeX,RainX)</f>
        <v>#NAME?</v>
      </c>
      <c r="I1169" s="6">
        <v>1165</v>
      </c>
      <c r="J1169" s="10">
        <v>5.5890000000000004</v>
      </c>
      <c r="K1169" s="10">
        <v>5.7798333333333334</v>
      </c>
      <c r="L1169" s="10">
        <v>8.7829999999999995</v>
      </c>
      <c r="M1169" s="10">
        <v>12.364000000000001</v>
      </c>
      <c r="O1169" s="3"/>
      <c r="P1169" s="3"/>
      <c r="Q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spans="3:50" x14ac:dyDescent="0.2">
      <c r="C1170" s="18">
        <f t="shared" si="18"/>
        <v>1166</v>
      </c>
      <c r="D1170" t="e">
        <f t="array" aca="1" ref="D1170" ca="1">smrLinInterp(C1170,TimeX,RainX)</f>
        <v>#NAME?</v>
      </c>
      <c r="I1170" s="6">
        <v>1166</v>
      </c>
      <c r="J1170" s="10">
        <v>5.6</v>
      </c>
      <c r="K1170" s="10">
        <v>5.7866666666666662</v>
      </c>
      <c r="L1170" s="10">
        <v>8.7949999999999999</v>
      </c>
      <c r="M1170" s="10">
        <v>12.38</v>
      </c>
      <c r="O1170" s="3"/>
      <c r="P1170" s="3"/>
      <c r="Q1170" s="3"/>
      <c r="S1170" s="3"/>
      <c r="T1170" s="3"/>
      <c r="U1170" s="3"/>
      <c r="V1170" s="3"/>
      <c r="W1170" s="3"/>
      <c r="X1170" s="9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spans="3:50" x14ac:dyDescent="0.2">
      <c r="C1171" s="18">
        <f t="shared" si="18"/>
        <v>1167</v>
      </c>
      <c r="D1171" t="e">
        <f t="array" aca="1" ref="D1171" ca="1">smrLinInterp(C1171,TimeX,RainX)</f>
        <v>#NAME?</v>
      </c>
      <c r="I1171" s="6">
        <v>1167</v>
      </c>
      <c r="J1171" s="10">
        <v>5.61</v>
      </c>
      <c r="K1171" s="10">
        <v>5.7925000000000004</v>
      </c>
      <c r="L1171" s="10">
        <v>8.8049999999999997</v>
      </c>
      <c r="M1171" s="10">
        <v>12.396000000000001</v>
      </c>
      <c r="O1171" s="3"/>
      <c r="P1171" s="3"/>
      <c r="Q1171" s="3"/>
      <c r="S1171" s="3"/>
      <c r="T1171" s="3"/>
      <c r="U1171" s="3"/>
      <c r="V1171" s="3"/>
      <c r="W1171" s="3"/>
      <c r="X1171" s="9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spans="3:50" x14ac:dyDescent="0.2">
      <c r="C1172" s="18">
        <f t="shared" si="18"/>
        <v>1168</v>
      </c>
      <c r="D1172" t="e">
        <f t="array" aca="1" ref="D1172" ca="1">smrLinInterp(C1172,TimeX,RainX)</f>
        <v>#NAME?</v>
      </c>
      <c r="I1172" s="6">
        <v>1168</v>
      </c>
      <c r="J1172" s="10">
        <v>5.6210000000000004</v>
      </c>
      <c r="K1172" s="10">
        <v>5.8</v>
      </c>
      <c r="L1172" s="10">
        <v>8.8170000000000002</v>
      </c>
      <c r="M1172" s="10">
        <v>12.413</v>
      </c>
      <c r="O1172" s="3"/>
      <c r="P1172" s="3"/>
      <c r="Q1172" s="3"/>
      <c r="S1172" s="3"/>
      <c r="T1172" s="3"/>
      <c r="U1172" s="3"/>
      <c r="V1172" s="3"/>
      <c r="W1172" s="3"/>
      <c r="X1172" s="9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spans="3:50" x14ac:dyDescent="0.2">
      <c r="C1173" s="18">
        <f t="shared" si="18"/>
        <v>1169</v>
      </c>
      <c r="D1173" t="e">
        <f t="array" aca="1" ref="D1173" ca="1">smrLinInterp(C1173,TimeX,RainX)</f>
        <v>#NAME?</v>
      </c>
      <c r="I1173" s="6">
        <v>1169</v>
      </c>
      <c r="J1173" s="10">
        <v>5.6230000000000002</v>
      </c>
      <c r="K1173" s="10">
        <v>5.8068333333333326</v>
      </c>
      <c r="L1173" s="10">
        <v>8.8339999999999996</v>
      </c>
      <c r="M1173" s="10">
        <v>12.428000000000001</v>
      </c>
      <c r="O1173" s="3"/>
      <c r="P1173" s="3"/>
      <c r="Q1173" s="3"/>
      <c r="S1173" s="3"/>
      <c r="T1173" s="3"/>
      <c r="U1173" s="3"/>
      <c r="V1173" s="3"/>
      <c r="W1173" s="3"/>
      <c r="X1173" s="9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spans="3:50" x14ac:dyDescent="0.2">
      <c r="C1174" s="18">
        <f t="shared" si="18"/>
        <v>1170</v>
      </c>
      <c r="D1174" t="e">
        <f t="array" aca="1" ref="D1174" ca="1">smrLinInterp(C1174,TimeX,RainX)</f>
        <v>#NAME?</v>
      </c>
      <c r="I1174" s="6">
        <v>1170</v>
      </c>
      <c r="J1174" s="10">
        <v>5.6440000000000001</v>
      </c>
      <c r="K1174" s="10">
        <v>5.8069999999999995</v>
      </c>
      <c r="L1174" s="10">
        <v>8.84</v>
      </c>
      <c r="M1174" s="10">
        <v>12.444000000000001</v>
      </c>
      <c r="O1174" s="3"/>
      <c r="P1174" s="3"/>
      <c r="Q1174" s="3"/>
      <c r="S1174" s="3"/>
      <c r="T1174" s="3"/>
      <c r="U1174" s="3"/>
      <c r="V1174" s="3"/>
      <c r="W1174" s="3"/>
      <c r="X1174" s="9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spans="3:50" x14ac:dyDescent="0.2">
      <c r="C1175" s="18">
        <f t="shared" si="18"/>
        <v>1171</v>
      </c>
      <c r="D1175" t="e">
        <f t="array" aca="1" ref="D1175" ca="1">smrLinInterp(C1175,TimeX,RainX)</f>
        <v>#NAME?</v>
      </c>
      <c r="I1175" s="6">
        <v>1171</v>
      </c>
      <c r="J1175" s="10">
        <v>5.6539999999999999</v>
      </c>
      <c r="K1175" s="10">
        <v>5.8101666666666656</v>
      </c>
      <c r="L1175" s="10">
        <v>8.8520000000000003</v>
      </c>
      <c r="M1175" s="10">
        <v>12.46</v>
      </c>
      <c r="O1175" s="3"/>
      <c r="P1175" s="3"/>
      <c r="Q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spans="3:50" x14ac:dyDescent="0.2">
      <c r="C1176" s="18">
        <f t="shared" si="18"/>
        <v>1172</v>
      </c>
      <c r="D1176" t="e">
        <f t="array" aca="1" ref="D1176" ca="1">smrLinInterp(C1176,TimeX,RainX)</f>
        <v>#NAME?</v>
      </c>
      <c r="I1176" s="6">
        <v>1172</v>
      </c>
      <c r="J1176" s="10">
        <v>5.6630000000000003</v>
      </c>
      <c r="K1176" s="10">
        <v>5.8133333333333326</v>
      </c>
      <c r="L1176" s="10">
        <v>8.8629999999999995</v>
      </c>
      <c r="M1176" s="10">
        <v>12.477</v>
      </c>
      <c r="O1176" s="3"/>
      <c r="P1176" s="3"/>
      <c r="Q1176" s="3"/>
      <c r="S1176" s="3"/>
      <c r="T1176" s="3"/>
      <c r="U1176" s="3"/>
      <c r="V1176" s="3"/>
      <c r="W1176" s="3"/>
      <c r="X1176" s="9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spans="3:50" x14ac:dyDescent="0.2">
      <c r="C1177" s="18">
        <f t="shared" si="18"/>
        <v>1173</v>
      </c>
      <c r="D1177" t="e">
        <f t="array" aca="1" ref="D1177" ca="1">smrLinInterp(C1177,TimeX,RainX)</f>
        <v>#NAME?</v>
      </c>
      <c r="I1177" s="6">
        <v>1173</v>
      </c>
      <c r="J1177" s="10">
        <v>5.6719999999999997</v>
      </c>
      <c r="K1177" s="10">
        <v>5.8229999999999995</v>
      </c>
      <c r="L1177" s="10">
        <v>8.8729999999999993</v>
      </c>
      <c r="M1177" s="10">
        <v>12.492000000000001</v>
      </c>
      <c r="O1177" s="3"/>
      <c r="P1177" s="3"/>
      <c r="Q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spans="3:50" x14ac:dyDescent="0.2">
      <c r="C1178" s="18">
        <f t="shared" si="18"/>
        <v>1174</v>
      </c>
      <c r="D1178" t="e">
        <f t="array" aca="1" ref="D1178" ca="1">smrLinInterp(C1178,TimeX,RainX)</f>
        <v>#NAME?</v>
      </c>
      <c r="I1178" s="6">
        <v>1174</v>
      </c>
      <c r="J1178" s="10">
        <v>5.6820000000000004</v>
      </c>
      <c r="K1178" s="10">
        <v>5.8326666666666664</v>
      </c>
      <c r="L1178" s="10">
        <v>8.8840000000000003</v>
      </c>
      <c r="M1178" s="10">
        <v>12.506</v>
      </c>
      <c r="O1178" s="3"/>
      <c r="P1178" s="3"/>
      <c r="Q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spans="3:50" x14ac:dyDescent="0.2">
      <c r="C1179" s="18">
        <f t="shared" si="18"/>
        <v>1175</v>
      </c>
      <c r="D1179" t="e">
        <f t="array" aca="1" ref="D1179" ca="1">smrLinInterp(C1179,TimeX,RainX)</f>
        <v>#NAME?</v>
      </c>
      <c r="I1179" s="6">
        <v>1175</v>
      </c>
      <c r="J1179" s="10">
        <v>5.6909999999999998</v>
      </c>
      <c r="K1179" s="10">
        <v>5.8423333333333325</v>
      </c>
      <c r="L1179" s="10">
        <v>8.8940000000000001</v>
      </c>
      <c r="M1179" s="10">
        <v>12.521000000000001</v>
      </c>
      <c r="O1179" s="3"/>
      <c r="P1179" s="3"/>
      <c r="Q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spans="3:50" x14ac:dyDescent="0.2">
      <c r="C1180" s="18">
        <f t="shared" si="18"/>
        <v>1176</v>
      </c>
      <c r="D1180" t="e">
        <f t="array" aca="1" ref="D1180" ca="1">smrLinInterp(C1180,TimeX,RainX)</f>
        <v>#NAME?</v>
      </c>
      <c r="I1180" s="6">
        <v>1176</v>
      </c>
      <c r="J1180" s="10">
        <v>5.7</v>
      </c>
      <c r="K1180" s="10">
        <v>5.8519999999999994</v>
      </c>
      <c r="L1180" s="10">
        <v>8.9039999999999999</v>
      </c>
      <c r="M1180" s="10">
        <v>12.536</v>
      </c>
      <c r="O1180" s="3"/>
      <c r="P1180" s="3"/>
      <c r="Q1180" s="3"/>
      <c r="S1180" s="3"/>
      <c r="T1180" s="3"/>
      <c r="U1180" s="3"/>
      <c r="V1180" s="3"/>
      <c r="W1180" s="3"/>
      <c r="X1180" s="9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spans="3:50" x14ac:dyDescent="0.2">
      <c r="C1181" s="18">
        <f t="shared" si="18"/>
        <v>1177</v>
      </c>
      <c r="D1181" t="e">
        <f t="array" aca="1" ref="D1181" ca="1">smrLinInterp(C1181,TimeX,RainX)</f>
        <v>#NAME?</v>
      </c>
      <c r="I1181" s="6">
        <v>1177</v>
      </c>
      <c r="J1181" s="10">
        <v>5.7089999999999996</v>
      </c>
      <c r="K1181" s="10">
        <v>5.8559999999999999</v>
      </c>
      <c r="L1181" s="10">
        <v>8.9130000000000003</v>
      </c>
      <c r="M1181" s="10">
        <v>12.55</v>
      </c>
      <c r="O1181" s="3"/>
      <c r="P1181" s="3"/>
      <c r="Q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spans="3:50" x14ac:dyDescent="0.2">
      <c r="C1182" s="18">
        <f t="shared" si="18"/>
        <v>1178</v>
      </c>
      <c r="D1182" t="e">
        <f t="array" aca="1" ref="D1182" ca="1">smrLinInterp(C1182,TimeX,RainX)</f>
        <v>#NAME?</v>
      </c>
      <c r="I1182" s="6">
        <v>1178</v>
      </c>
      <c r="J1182" s="10">
        <v>5.7190000000000003</v>
      </c>
      <c r="K1182" s="10">
        <v>5.86</v>
      </c>
      <c r="L1182" s="10">
        <v>8.9220000000000006</v>
      </c>
      <c r="M1182" s="10">
        <v>12.563000000000001</v>
      </c>
      <c r="O1182" s="3"/>
      <c r="P1182" s="3"/>
      <c r="Q1182" s="3"/>
      <c r="S1182" s="3"/>
      <c r="T1182" s="3"/>
      <c r="U1182" s="3"/>
      <c r="V1182" s="3"/>
      <c r="W1182" s="3"/>
      <c r="X1182" s="9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spans="3:50" x14ac:dyDescent="0.2">
      <c r="C1183" s="18">
        <f t="shared" si="18"/>
        <v>1179</v>
      </c>
      <c r="D1183" t="e">
        <f t="array" aca="1" ref="D1183" ca="1">smrLinInterp(C1183,TimeX,RainX)</f>
        <v>#NAME?</v>
      </c>
      <c r="I1183" s="6">
        <v>1179</v>
      </c>
      <c r="J1183" s="10">
        <v>5.726</v>
      </c>
      <c r="K1183" s="10">
        <v>5.865333333333334</v>
      </c>
      <c r="L1183" s="10">
        <v>8.9320000000000004</v>
      </c>
      <c r="M1183" s="10">
        <v>12.576000000000001</v>
      </c>
      <c r="O1183" s="3"/>
      <c r="P1183" s="3"/>
      <c r="Q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spans="3:50" x14ac:dyDescent="0.2">
      <c r="C1184" s="18">
        <f t="shared" si="18"/>
        <v>1180</v>
      </c>
      <c r="D1184" t="e">
        <f t="array" aca="1" ref="D1184" ca="1">smrLinInterp(C1184,TimeX,RainX)</f>
        <v>#NAME?</v>
      </c>
      <c r="I1184" s="6">
        <v>1180</v>
      </c>
      <c r="J1184" s="10">
        <v>5.7350000000000003</v>
      </c>
      <c r="K1184" s="10">
        <v>5.8706666666666667</v>
      </c>
      <c r="L1184" s="10">
        <v>8.9420000000000002</v>
      </c>
      <c r="M1184" s="10">
        <v>12.587999999999999</v>
      </c>
      <c r="O1184" s="3"/>
      <c r="P1184" s="3"/>
      <c r="Q1184" s="3"/>
      <c r="S1184" s="3"/>
      <c r="T1184" s="3"/>
      <c r="U1184" s="3"/>
      <c r="V1184" s="3"/>
      <c r="W1184" s="3"/>
      <c r="X1184" s="9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spans="3:50" x14ac:dyDescent="0.2">
      <c r="C1185" s="18">
        <f t="shared" si="18"/>
        <v>1181</v>
      </c>
      <c r="D1185" t="e">
        <f t="array" aca="1" ref="D1185" ca="1">smrLinInterp(C1185,TimeX,RainX)</f>
        <v>#NAME?</v>
      </c>
      <c r="I1185" s="6">
        <v>1181</v>
      </c>
      <c r="J1185" s="10">
        <v>5.742</v>
      </c>
      <c r="K1185" s="10">
        <v>5.8780833333333335</v>
      </c>
      <c r="L1185" s="10">
        <v>8.952</v>
      </c>
      <c r="M1185" s="10">
        <v>12.602</v>
      </c>
      <c r="AU1185" s="3"/>
      <c r="AV1185" s="3"/>
      <c r="AW1185" s="3"/>
      <c r="AX1185" s="3"/>
    </row>
    <row r="1186" spans="3:50" x14ac:dyDescent="0.2">
      <c r="C1186" s="18">
        <f t="shared" si="18"/>
        <v>1182</v>
      </c>
      <c r="D1186" t="e">
        <f t="array" aca="1" ref="D1186" ca="1">smrLinInterp(C1186,TimeX,RainX)</f>
        <v>#NAME?</v>
      </c>
      <c r="I1186" s="6">
        <v>1182</v>
      </c>
      <c r="J1186" s="10">
        <v>5.7480000000000002</v>
      </c>
      <c r="K1186" s="10">
        <v>5.8855000000000004</v>
      </c>
      <c r="L1186" s="10">
        <v>8.9619999999999997</v>
      </c>
      <c r="M1186" s="10">
        <v>12.616</v>
      </c>
      <c r="AU1186" s="3"/>
      <c r="AV1186" s="3"/>
      <c r="AW1186" s="3"/>
      <c r="AX1186" s="3"/>
    </row>
    <row r="1187" spans="3:50" x14ac:dyDescent="0.2">
      <c r="C1187" s="18">
        <f t="shared" si="18"/>
        <v>1183</v>
      </c>
      <c r="D1187" t="e">
        <f t="array" aca="1" ref="D1187" ca="1">smrLinInterp(C1187,TimeX,RainX)</f>
        <v>#NAME?</v>
      </c>
      <c r="I1187" s="6">
        <v>1183</v>
      </c>
      <c r="J1187" s="10">
        <v>5.7549999999999999</v>
      </c>
      <c r="K1187" s="10">
        <v>5.8929166666666664</v>
      </c>
      <c r="L1187" s="10">
        <v>8.9710000000000001</v>
      </c>
      <c r="M1187" s="10">
        <v>12.631</v>
      </c>
      <c r="AU1187" s="3"/>
      <c r="AV1187" s="3"/>
      <c r="AW1187" s="3"/>
      <c r="AX1187" s="3"/>
    </row>
    <row r="1188" spans="3:50" x14ac:dyDescent="0.2">
      <c r="C1188" s="18">
        <f t="shared" si="18"/>
        <v>1184</v>
      </c>
      <c r="D1188" t="e">
        <f t="array" aca="1" ref="D1188" ca="1">smrLinInterp(C1188,TimeX,RainX)</f>
        <v>#NAME?</v>
      </c>
      <c r="I1188" s="6">
        <v>1184</v>
      </c>
      <c r="J1188" s="10">
        <v>5.7619999999999996</v>
      </c>
      <c r="K1188" s="10">
        <v>5.9003333333333332</v>
      </c>
      <c r="L1188" s="10">
        <v>8.9809999999999999</v>
      </c>
      <c r="M1188" s="10">
        <v>12.645</v>
      </c>
      <c r="AU1188" s="3"/>
      <c r="AV1188" s="3"/>
      <c r="AW1188" s="3"/>
      <c r="AX1188" s="3"/>
    </row>
    <row r="1189" spans="3:50" x14ac:dyDescent="0.2">
      <c r="C1189" s="18">
        <f t="shared" si="18"/>
        <v>1185</v>
      </c>
      <c r="D1189" t="e">
        <f t="array" aca="1" ref="D1189" ca="1">smrLinInterp(C1189,TimeX,RainX)</f>
        <v>#NAME?</v>
      </c>
      <c r="I1189" s="6">
        <v>1185</v>
      </c>
      <c r="J1189" s="10">
        <v>5.7679999999999998</v>
      </c>
      <c r="K1189" s="10">
        <v>5.9077500000000001</v>
      </c>
      <c r="L1189" s="10">
        <v>8.9909999999999997</v>
      </c>
      <c r="M1189" s="10">
        <v>12.659000000000001</v>
      </c>
      <c r="O1189" s="3"/>
      <c r="P1189" s="3"/>
      <c r="Q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spans="3:50" x14ac:dyDescent="0.2">
      <c r="C1190" s="18">
        <f t="shared" si="18"/>
        <v>1186</v>
      </c>
      <c r="D1190" t="e">
        <f t="array" aca="1" ref="D1190" ca="1">smrLinInterp(C1190,TimeX,RainX)</f>
        <v>#NAME?</v>
      </c>
      <c r="I1190" s="6">
        <v>1186</v>
      </c>
      <c r="J1190" s="10">
        <v>5.7750000000000004</v>
      </c>
      <c r="K1190" s="10">
        <v>5.915166666666666</v>
      </c>
      <c r="L1190" s="10">
        <v>9</v>
      </c>
      <c r="M1190" s="10">
        <v>12.673999999999999</v>
      </c>
      <c r="AU1190" s="3"/>
      <c r="AV1190" s="3"/>
      <c r="AW1190" s="3"/>
      <c r="AX1190" s="3"/>
    </row>
    <row r="1191" spans="3:50" x14ac:dyDescent="0.2">
      <c r="C1191" s="18">
        <f t="shared" si="18"/>
        <v>1187</v>
      </c>
      <c r="D1191" t="e">
        <f t="array" aca="1" ref="D1191" ca="1">smrLinInterp(C1191,TimeX,RainX)</f>
        <v>#NAME?</v>
      </c>
      <c r="I1191" s="6">
        <v>1187</v>
      </c>
      <c r="J1191" s="10">
        <v>5.7809999999999997</v>
      </c>
      <c r="K1191" s="10">
        <v>5.9225833333333329</v>
      </c>
      <c r="L1191" s="10">
        <v>9.01</v>
      </c>
      <c r="M1191" s="10">
        <v>12.688000000000001</v>
      </c>
      <c r="AU1191" s="3"/>
      <c r="AV1191" s="3"/>
      <c r="AW1191" s="3"/>
      <c r="AX1191" s="3"/>
    </row>
    <row r="1192" spans="3:50" x14ac:dyDescent="0.2">
      <c r="C1192" s="18">
        <f t="shared" si="18"/>
        <v>1188</v>
      </c>
      <c r="D1192" t="e">
        <f t="array" aca="1" ref="D1192" ca="1">smrLinInterp(C1192,TimeX,RainX)</f>
        <v>#NAME?</v>
      </c>
      <c r="I1192" s="6">
        <v>1188</v>
      </c>
      <c r="J1192" s="10">
        <v>5.7880000000000003</v>
      </c>
      <c r="K1192" s="10">
        <v>5.93</v>
      </c>
      <c r="L1192" s="10">
        <v>9.02</v>
      </c>
      <c r="M1192" s="10">
        <v>12.702</v>
      </c>
      <c r="AU1192" s="3"/>
      <c r="AV1192" s="3"/>
      <c r="AW1192" s="3"/>
      <c r="AX1192" s="3"/>
    </row>
    <row r="1193" spans="3:50" x14ac:dyDescent="0.2">
      <c r="C1193" s="18">
        <f t="shared" si="18"/>
        <v>1189</v>
      </c>
      <c r="D1193" t="e">
        <f t="array" aca="1" ref="D1193" ca="1">smrLinInterp(C1193,TimeX,RainX)</f>
        <v>#NAME?</v>
      </c>
      <c r="I1193" s="6">
        <v>1189</v>
      </c>
      <c r="J1193" s="10">
        <v>5.7960000000000003</v>
      </c>
      <c r="K1193" s="10">
        <v>5.9351666666666665</v>
      </c>
      <c r="L1193" s="10">
        <v>9.0299999999999994</v>
      </c>
      <c r="M1193" s="10">
        <v>12.721</v>
      </c>
      <c r="AU1193" s="3"/>
      <c r="AV1193" s="3"/>
      <c r="AW1193" s="3"/>
      <c r="AX1193" s="3"/>
    </row>
    <row r="1194" spans="3:50" x14ac:dyDescent="0.2">
      <c r="C1194" s="18">
        <f t="shared" si="18"/>
        <v>1190</v>
      </c>
      <c r="D1194" t="e">
        <f t="array" aca="1" ref="D1194" ca="1">smrLinInterp(C1194,TimeX,RainX)</f>
        <v>#NAME?</v>
      </c>
      <c r="I1194" s="6">
        <v>1190</v>
      </c>
      <c r="J1194" s="10">
        <v>5.8029999999999999</v>
      </c>
      <c r="K1194" s="10">
        <v>5.9403333333333332</v>
      </c>
      <c r="L1194" s="10">
        <v>9.0389999999999997</v>
      </c>
      <c r="M1194" s="10">
        <v>12.74</v>
      </c>
      <c r="O1194" s="3"/>
      <c r="P1194" s="3"/>
      <c r="Q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spans="3:50" x14ac:dyDescent="0.2">
      <c r="C1195" s="18">
        <f t="shared" si="18"/>
        <v>1191</v>
      </c>
      <c r="D1195" t="e">
        <f t="array" aca="1" ref="D1195" ca="1">smrLinInterp(C1195,TimeX,RainX)</f>
        <v>#NAME?</v>
      </c>
      <c r="I1195" s="6">
        <v>1191</v>
      </c>
      <c r="J1195" s="10">
        <v>5.8109999999999999</v>
      </c>
      <c r="K1195" s="10">
        <v>5.9455</v>
      </c>
      <c r="L1195" s="10">
        <v>9.0489999999999995</v>
      </c>
      <c r="M1195" s="10">
        <v>12.753</v>
      </c>
      <c r="AU1195" s="3"/>
      <c r="AV1195" s="3"/>
      <c r="AW1195" s="3"/>
      <c r="AX1195" s="3"/>
    </row>
    <row r="1196" spans="3:50" x14ac:dyDescent="0.2">
      <c r="C1196" s="18">
        <f t="shared" si="18"/>
        <v>1192</v>
      </c>
      <c r="D1196" t="e">
        <f t="array" aca="1" ref="D1196" ca="1">smrLinInterp(C1196,TimeX,RainX)</f>
        <v>#NAME?</v>
      </c>
      <c r="I1196" s="6">
        <v>1192</v>
      </c>
      <c r="J1196" s="10">
        <v>5.819</v>
      </c>
      <c r="K1196" s="10">
        <v>5.9506666666666668</v>
      </c>
      <c r="L1196" s="10">
        <v>9.0579999999999998</v>
      </c>
      <c r="M1196" s="10">
        <v>12.766</v>
      </c>
      <c r="AU1196" s="3"/>
      <c r="AV1196" s="3"/>
      <c r="AW1196" s="3"/>
      <c r="AX1196" s="3"/>
    </row>
    <row r="1197" spans="3:50" x14ac:dyDescent="0.2">
      <c r="C1197" s="18">
        <f t="shared" si="18"/>
        <v>1193</v>
      </c>
      <c r="D1197" t="e">
        <f t="array" aca="1" ref="D1197" ca="1">smrLinInterp(C1197,TimeX,RainX)</f>
        <v>#NAME?</v>
      </c>
      <c r="I1197" s="6">
        <v>1193</v>
      </c>
      <c r="J1197" s="10">
        <v>5.8259999999999996</v>
      </c>
      <c r="K1197" s="10">
        <v>5.9558333333333335</v>
      </c>
      <c r="L1197" s="10">
        <v>9.0679999999999996</v>
      </c>
      <c r="M1197" s="10">
        <v>12.78</v>
      </c>
      <c r="AU1197" s="3"/>
      <c r="AV1197" s="3"/>
      <c r="AW1197" s="3"/>
      <c r="AX1197" s="3"/>
    </row>
    <row r="1198" spans="3:50" x14ac:dyDescent="0.2">
      <c r="C1198" s="18">
        <f t="shared" si="18"/>
        <v>1194</v>
      </c>
      <c r="D1198" t="e">
        <f t="array" aca="1" ref="D1198" ca="1">smrLinInterp(C1198,TimeX,RainX)</f>
        <v>#NAME?</v>
      </c>
      <c r="I1198" s="6">
        <v>1194</v>
      </c>
      <c r="J1198" s="10">
        <v>5.8339999999999996</v>
      </c>
      <c r="K1198" s="10">
        <v>5.9610000000000003</v>
      </c>
      <c r="L1198" s="10">
        <v>9.0779999999999994</v>
      </c>
      <c r="M1198" s="10">
        <v>12.792999999999999</v>
      </c>
      <c r="AU1198" s="3"/>
      <c r="AV1198" s="3"/>
      <c r="AW1198" s="3"/>
      <c r="AX1198" s="3"/>
    </row>
    <row r="1199" spans="3:50" x14ac:dyDescent="0.2">
      <c r="C1199" s="18">
        <f t="shared" si="18"/>
        <v>1195</v>
      </c>
      <c r="D1199" t="e">
        <f t="array" aca="1" ref="D1199" ca="1">smrLinInterp(C1199,TimeX,RainX)</f>
        <v>#NAME?</v>
      </c>
      <c r="I1199" s="6">
        <v>1195</v>
      </c>
      <c r="J1199" s="10">
        <v>5.8419999999999996</v>
      </c>
      <c r="K1199" s="10">
        <v>5.9661666666666662</v>
      </c>
      <c r="L1199" s="10">
        <v>9.0879999999999992</v>
      </c>
      <c r="M1199" s="10">
        <v>12.805999999999999</v>
      </c>
      <c r="O1199" s="3"/>
      <c r="P1199" s="3"/>
      <c r="Q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spans="3:50" x14ac:dyDescent="0.2">
      <c r="C1200" s="18">
        <f t="shared" si="18"/>
        <v>1196</v>
      </c>
      <c r="D1200" t="e">
        <f t="array" aca="1" ref="D1200" ca="1">smrLinInterp(C1200,TimeX,RainX)</f>
        <v>#NAME?</v>
      </c>
      <c r="I1200" s="6">
        <v>1196</v>
      </c>
      <c r="J1200" s="10">
        <v>5.8490000000000002</v>
      </c>
      <c r="K1200" s="10">
        <v>5.9713333333333329</v>
      </c>
      <c r="L1200" s="10">
        <v>9.0969999999999995</v>
      </c>
      <c r="M1200" s="10">
        <v>12.819000000000001</v>
      </c>
      <c r="AU1200" s="3"/>
      <c r="AV1200" s="3"/>
      <c r="AW1200" s="3"/>
      <c r="AX1200" s="3"/>
    </row>
    <row r="1201" spans="3:50" x14ac:dyDescent="0.2">
      <c r="C1201" s="18">
        <f t="shared" si="18"/>
        <v>1197</v>
      </c>
      <c r="D1201" t="e">
        <f t="array" aca="1" ref="D1201" ca="1">smrLinInterp(C1201,TimeX,RainX)</f>
        <v>#NAME?</v>
      </c>
      <c r="I1201" s="6">
        <v>1197</v>
      </c>
      <c r="J1201" s="10">
        <v>5.8570000000000002</v>
      </c>
      <c r="K1201" s="10">
        <v>5.9764999999999997</v>
      </c>
      <c r="L1201" s="10">
        <v>9.1069999999999993</v>
      </c>
      <c r="M1201" s="10">
        <v>12.832000000000001</v>
      </c>
      <c r="AU1201" s="3"/>
      <c r="AV1201" s="3"/>
      <c r="AW1201" s="3"/>
      <c r="AX1201" s="3"/>
    </row>
    <row r="1202" spans="3:50" x14ac:dyDescent="0.2">
      <c r="C1202" s="18">
        <f t="shared" si="18"/>
        <v>1198</v>
      </c>
      <c r="D1202" t="e">
        <f t="array" aca="1" ref="D1202" ca="1">smrLinInterp(C1202,TimeX,RainX)</f>
        <v>#NAME?</v>
      </c>
      <c r="I1202" s="6">
        <v>1198</v>
      </c>
      <c r="J1202" s="10">
        <v>5.8650000000000002</v>
      </c>
      <c r="K1202" s="10">
        <v>5.9816666666666665</v>
      </c>
      <c r="L1202" s="10">
        <v>9.1170000000000009</v>
      </c>
      <c r="M1202" s="10">
        <v>12.846</v>
      </c>
      <c r="AU1202" s="3"/>
      <c r="AV1202" s="3"/>
      <c r="AW1202" s="3"/>
      <c r="AX1202" s="3"/>
    </row>
    <row r="1203" spans="3:50" x14ac:dyDescent="0.2">
      <c r="C1203" s="18">
        <f t="shared" si="18"/>
        <v>1199</v>
      </c>
      <c r="D1203" t="e">
        <f t="array" aca="1" ref="D1203" ca="1">smrLinInterp(C1203,TimeX,RainX)</f>
        <v>#NAME?</v>
      </c>
      <c r="I1203" s="6">
        <v>1199</v>
      </c>
      <c r="J1203" s="10">
        <v>5.8719999999999999</v>
      </c>
      <c r="K1203" s="10">
        <v>5.9868333333333332</v>
      </c>
      <c r="L1203" s="10">
        <v>9.1259999999999994</v>
      </c>
      <c r="M1203" s="10">
        <v>12.859</v>
      </c>
      <c r="AU1203" s="3"/>
      <c r="AV1203" s="3"/>
      <c r="AW1203" s="3"/>
      <c r="AX1203" s="3"/>
    </row>
    <row r="1204" spans="3:50" x14ac:dyDescent="0.2">
      <c r="C1204" s="18">
        <f t="shared" si="18"/>
        <v>1200</v>
      </c>
      <c r="D1204" t="e">
        <f t="array" aca="1" ref="D1204" ca="1">smrLinInterp(C1204,TimeX,RainX)</f>
        <v>#NAME?</v>
      </c>
      <c r="I1204" s="6">
        <v>1200</v>
      </c>
      <c r="J1204" s="10">
        <v>5.88</v>
      </c>
      <c r="K1204" s="10">
        <v>5.992</v>
      </c>
      <c r="L1204" s="10">
        <v>9.1359999999999992</v>
      </c>
      <c r="M1204" s="10">
        <v>12.872</v>
      </c>
      <c r="O1204" s="3"/>
      <c r="P1204" s="3"/>
      <c r="Q1204" s="3"/>
      <c r="S1204" s="3"/>
      <c r="T1204" s="3"/>
      <c r="U1204" s="3"/>
      <c r="V1204" s="3"/>
      <c r="W1204" s="3"/>
      <c r="X1204" s="9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spans="3:50" x14ac:dyDescent="0.2">
      <c r="C1205" s="18">
        <f t="shared" si="18"/>
        <v>1201</v>
      </c>
      <c r="D1205" t="e">
        <f t="array" aca="1" ref="D1205" ca="1">smrLinInterp(C1205,TimeX,RainX)</f>
        <v>#NAME?</v>
      </c>
      <c r="I1205" s="6">
        <v>1201</v>
      </c>
      <c r="J1205" s="10">
        <v>5.8890000000000002</v>
      </c>
      <c r="K1205" s="10">
        <v>5.9975780494459405</v>
      </c>
      <c r="L1205" s="10">
        <v>9.1440000000000001</v>
      </c>
      <c r="M1205" s="10">
        <v>12.885</v>
      </c>
      <c r="AU1205" s="3"/>
      <c r="AV1205" s="3"/>
      <c r="AW1205" s="3"/>
      <c r="AX1205" s="3"/>
    </row>
    <row r="1206" spans="3:50" x14ac:dyDescent="0.2">
      <c r="C1206" s="18">
        <f t="shared" si="18"/>
        <v>1202</v>
      </c>
      <c r="D1206" t="e">
        <f t="array" aca="1" ref="D1206" ca="1">smrLinInterp(C1206,TimeX,RainX)</f>
        <v>#NAME?</v>
      </c>
      <c r="I1206" s="6">
        <v>1202</v>
      </c>
      <c r="J1206" s="10">
        <v>5.8979999999999997</v>
      </c>
      <c r="K1206" s="10">
        <v>6.0031560988918802</v>
      </c>
      <c r="L1206" s="10">
        <v>9.1530000000000005</v>
      </c>
      <c r="M1206" s="10">
        <v>12.898</v>
      </c>
      <c r="AU1206" s="3"/>
      <c r="AV1206" s="3"/>
      <c r="AW1206" s="3"/>
      <c r="AX1206" s="3"/>
    </row>
    <row r="1207" spans="3:50" x14ac:dyDescent="0.2">
      <c r="C1207" s="18">
        <f t="shared" si="18"/>
        <v>1203</v>
      </c>
      <c r="D1207" t="e">
        <f t="array" aca="1" ref="D1207" ca="1">smrLinInterp(C1207,TimeX,RainX)</f>
        <v>#NAME?</v>
      </c>
      <c r="I1207" s="6">
        <v>1203</v>
      </c>
      <c r="J1207" s="10">
        <v>5.907</v>
      </c>
      <c r="K1207" s="10">
        <v>6.0087341483378207</v>
      </c>
      <c r="L1207" s="10">
        <v>9.1609999999999996</v>
      </c>
      <c r="M1207" s="10">
        <v>12.91</v>
      </c>
      <c r="AU1207" s="3"/>
      <c r="AV1207" s="3"/>
      <c r="AW1207" s="3"/>
      <c r="AX1207" s="3"/>
    </row>
    <row r="1208" spans="3:50" x14ac:dyDescent="0.2">
      <c r="C1208" s="18">
        <f t="shared" si="18"/>
        <v>1204</v>
      </c>
      <c r="D1208" t="e">
        <f t="array" aca="1" ref="D1208" ca="1">smrLinInterp(C1208,TimeX,RainX)</f>
        <v>#NAME?</v>
      </c>
      <c r="I1208" s="6">
        <v>1204</v>
      </c>
      <c r="J1208" s="10">
        <v>5.9160000000000004</v>
      </c>
      <c r="K1208" s="10">
        <v>6.0143121977837612</v>
      </c>
      <c r="L1208" s="10">
        <v>9.17</v>
      </c>
      <c r="M1208" s="10">
        <v>12.923</v>
      </c>
      <c r="AU1208" s="3"/>
      <c r="AV1208" s="3"/>
      <c r="AW1208" s="3"/>
      <c r="AX1208" s="3"/>
    </row>
    <row r="1209" spans="3:50" x14ac:dyDescent="0.2">
      <c r="C1209" s="18">
        <f t="shared" si="18"/>
        <v>1205</v>
      </c>
      <c r="D1209" t="e">
        <f t="array" aca="1" ref="D1209" ca="1">smrLinInterp(C1209,TimeX,RainX)</f>
        <v>#NAME?</v>
      </c>
      <c r="I1209" s="6">
        <v>1205</v>
      </c>
      <c r="J1209" s="10">
        <v>5.9249999999999998</v>
      </c>
      <c r="K1209" s="10">
        <v>6.0198902472297018</v>
      </c>
      <c r="L1209" s="10">
        <v>9.1780000000000008</v>
      </c>
      <c r="M1209" s="10">
        <v>12.936</v>
      </c>
      <c r="AU1209" s="3"/>
      <c r="AV1209" s="3"/>
      <c r="AW1209" s="3"/>
      <c r="AX1209" s="3"/>
    </row>
    <row r="1210" spans="3:50" x14ac:dyDescent="0.2">
      <c r="C1210" s="18">
        <f t="shared" si="18"/>
        <v>1206</v>
      </c>
      <c r="D1210" t="e">
        <f t="array" aca="1" ref="D1210" ca="1">smrLinInterp(C1210,TimeX,RainX)</f>
        <v>#NAME?</v>
      </c>
      <c r="I1210" s="6">
        <v>1206</v>
      </c>
      <c r="J1210" s="10">
        <v>5.9340000000000002</v>
      </c>
      <c r="K1210" s="10">
        <v>6.0254682966756414</v>
      </c>
      <c r="L1210" s="10">
        <v>9.1859999999999999</v>
      </c>
      <c r="M1210" s="10">
        <v>12.949</v>
      </c>
      <c r="O1210" s="3"/>
      <c r="P1210" s="3"/>
      <c r="Q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spans="3:50" x14ac:dyDescent="0.2">
      <c r="C1211" s="18">
        <f t="shared" si="18"/>
        <v>1207</v>
      </c>
      <c r="D1211" t="e">
        <f t="array" aca="1" ref="D1211" ca="1">smrLinInterp(C1211,TimeX,RainX)</f>
        <v>#NAME?</v>
      </c>
      <c r="I1211" s="6">
        <v>1207</v>
      </c>
      <c r="J1211" s="10">
        <v>5.9429999999999996</v>
      </c>
      <c r="K1211" s="10">
        <v>6.031046346121582</v>
      </c>
      <c r="L1211" s="10">
        <v>9.1950000000000003</v>
      </c>
      <c r="M1211" s="10">
        <v>12.962</v>
      </c>
      <c r="O1211" s="3"/>
      <c r="P1211" s="3"/>
      <c r="Q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spans="3:50" x14ac:dyDescent="0.2">
      <c r="C1212" s="18">
        <f t="shared" si="18"/>
        <v>1208</v>
      </c>
      <c r="D1212" t="e">
        <f t="array" aca="1" ref="D1212" ca="1">smrLinInterp(C1212,TimeX,RainX)</f>
        <v>#NAME?</v>
      </c>
      <c r="I1212" s="6">
        <v>1208</v>
      </c>
      <c r="J1212" s="10">
        <v>5.952</v>
      </c>
      <c r="K1212" s="10">
        <v>6.0366243955675225</v>
      </c>
      <c r="L1212" s="10">
        <v>9.2029999999999994</v>
      </c>
      <c r="M1212" s="10">
        <v>12.974</v>
      </c>
      <c r="O1212" s="3"/>
      <c r="P1212" s="3"/>
      <c r="Q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spans="3:50" x14ac:dyDescent="0.2">
      <c r="C1213" s="18">
        <f t="shared" si="18"/>
        <v>1209</v>
      </c>
      <c r="D1213" t="e">
        <f t="array" aca="1" ref="D1213" ca="1">smrLinInterp(C1213,TimeX,RainX)</f>
        <v>#NAME?</v>
      </c>
      <c r="I1213" s="6">
        <v>1209</v>
      </c>
      <c r="J1213" s="10">
        <v>5.9610000000000003</v>
      </c>
      <c r="K1213" s="10">
        <v>6.042202445013463</v>
      </c>
      <c r="L1213" s="10">
        <v>9.2119999999999997</v>
      </c>
      <c r="M1213" s="10">
        <v>12.987</v>
      </c>
      <c r="O1213" s="3"/>
      <c r="P1213" s="3"/>
      <c r="Q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spans="3:50" x14ac:dyDescent="0.2">
      <c r="C1214" s="18">
        <f t="shared" si="18"/>
        <v>1210</v>
      </c>
      <c r="D1214" t="e">
        <f t="array" aca="1" ref="D1214" ca="1">smrLinInterp(C1214,TimeX,RainX)</f>
        <v>#NAME?</v>
      </c>
      <c r="I1214" s="6">
        <v>1210</v>
      </c>
      <c r="J1214" s="10">
        <v>5.97</v>
      </c>
      <c r="K1214" s="10">
        <v>6.0477804944594027</v>
      </c>
      <c r="L1214" s="10">
        <v>9.2200000000000006</v>
      </c>
      <c r="M1214" s="10">
        <v>13</v>
      </c>
      <c r="O1214" s="3"/>
      <c r="P1214" s="3"/>
      <c r="Q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spans="3:50" x14ac:dyDescent="0.2">
      <c r="C1215" s="18">
        <f t="shared" si="18"/>
        <v>1211</v>
      </c>
      <c r="D1215" t="e">
        <f t="array" aca="1" ref="D1215" ca="1">smrLinInterp(C1215,TimeX,RainX)</f>
        <v>#NAME?</v>
      </c>
      <c r="I1215" s="6">
        <v>1211</v>
      </c>
      <c r="J1215" s="10">
        <v>5.976</v>
      </c>
      <c r="K1215" s="10">
        <v>6.0533585439053432</v>
      </c>
      <c r="L1215" s="10">
        <v>9.2279999999999998</v>
      </c>
      <c r="M1215" s="10">
        <v>13.012</v>
      </c>
      <c r="O1215" s="3"/>
      <c r="P1215" s="3"/>
      <c r="Q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spans="3:50" x14ac:dyDescent="0.2">
      <c r="C1216" s="18">
        <f t="shared" si="18"/>
        <v>1212</v>
      </c>
      <c r="D1216" t="e">
        <f t="array" aca="1" ref="D1216" ca="1">smrLinInterp(C1216,TimeX,RainX)</f>
        <v>#NAME?</v>
      </c>
      <c r="I1216" s="6">
        <v>1212</v>
      </c>
      <c r="J1216" s="10">
        <v>5.9820000000000002</v>
      </c>
      <c r="K1216" s="10">
        <v>6.0589365933512838</v>
      </c>
      <c r="L1216" s="10">
        <v>9.2370000000000001</v>
      </c>
      <c r="M1216" s="10">
        <v>13.025</v>
      </c>
      <c r="O1216" s="3"/>
      <c r="P1216" s="3"/>
      <c r="Q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spans="3:50" x14ac:dyDescent="0.2">
      <c r="C1217" s="18">
        <f t="shared" si="18"/>
        <v>1213</v>
      </c>
      <c r="D1217" t="e">
        <f t="array" aca="1" ref="D1217" ca="1">smrLinInterp(C1217,TimeX,RainX)</f>
        <v>#NAME?</v>
      </c>
      <c r="I1217" s="6">
        <v>1213</v>
      </c>
      <c r="J1217" s="10">
        <v>5.9880000000000004</v>
      </c>
      <c r="K1217" s="10">
        <v>6.0645146427972243</v>
      </c>
      <c r="L1217" s="10">
        <v>9.2460000000000004</v>
      </c>
      <c r="M1217" s="10">
        <v>13.038</v>
      </c>
      <c r="O1217" s="3"/>
      <c r="P1217" s="3"/>
      <c r="Q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spans="3:50" x14ac:dyDescent="0.2">
      <c r="C1218" s="18">
        <f t="shared" si="18"/>
        <v>1214</v>
      </c>
      <c r="D1218" t="e">
        <f t="array" aca="1" ref="D1218" ca="1">smrLinInterp(C1218,TimeX,RainX)</f>
        <v>#NAME?</v>
      </c>
      <c r="I1218" s="6">
        <v>1214</v>
      </c>
      <c r="J1218" s="10">
        <v>5.9939999999999998</v>
      </c>
      <c r="K1218" s="10">
        <v>6.0700926922431639</v>
      </c>
      <c r="L1218" s="10">
        <v>9.2539999999999996</v>
      </c>
      <c r="M1218" s="10">
        <v>13.05</v>
      </c>
      <c r="O1218" s="3"/>
      <c r="P1218" s="3"/>
      <c r="Q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spans="3:50" x14ac:dyDescent="0.2">
      <c r="C1219" s="18">
        <f t="shared" si="18"/>
        <v>1215</v>
      </c>
      <c r="D1219" t="e">
        <f t="array" aca="1" ref="D1219" ca="1">smrLinInterp(C1219,TimeX,RainX)</f>
        <v>#NAME?</v>
      </c>
      <c r="I1219" s="6">
        <v>1215</v>
      </c>
      <c r="J1219" s="10">
        <v>6</v>
      </c>
      <c r="K1219" s="10">
        <v>6.0756707416891045</v>
      </c>
      <c r="L1219" s="10">
        <v>9.2620000000000005</v>
      </c>
      <c r="M1219" s="10">
        <v>13.061999999999999</v>
      </c>
      <c r="O1219" s="3"/>
      <c r="P1219" s="3"/>
      <c r="Q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spans="3:50" x14ac:dyDescent="0.2">
      <c r="C1220" s="18">
        <f t="shared" si="18"/>
        <v>1216</v>
      </c>
      <c r="D1220" t="e">
        <f t="array" aca="1" ref="D1220" ca="1">smrLinInterp(C1220,TimeX,RainX)</f>
        <v>#NAME?</v>
      </c>
      <c r="I1220" s="6">
        <v>1216</v>
      </c>
      <c r="J1220" s="10">
        <v>6.0060000000000002</v>
      </c>
      <c r="K1220" s="10">
        <v>6.0807701667287146</v>
      </c>
      <c r="L1220" s="10">
        <v>9.2710000000000008</v>
      </c>
      <c r="M1220" s="10">
        <v>13.074999999999999</v>
      </c>
      <c r="O1220" s="3"/>
      <c r="P1220" s="3"/>
      <c r="Q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spans="3:50" x14ac:dyDescent="0.2">
      <c r="C1221" s="18">
        <f t="shared" si="18"/>
        <v>1217</v>
      </c>
      <c r="D1221" t="e">
        <f t="array" aca="1" ref="D1221" ca="1">smrLinInterp(C1221,TimeX,RainX)</f>
        <v>#NAME?</v>
      </c>
      <c r="I1221" s="6">
        <v>1217</v>
      </c>
      <c r="J1221" s="10">
        <v>6.0119999999999996</v>
      </c>
      <c r="K1221" s="10">
        <v>6.0858695917683256</v>
      </c>
      <c r="L1221" s="10">
        <v>9.2799999999999994</v>
      </c>
      <c r="M1221" s="10">
        <v>13.087999999999999</v>
      </c>
      <c r="O1221" s="3"/>
      <c r="P1221" s="3"/>
      <c r="Q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spans="3:50" x14ac:dyDescent="0.2">
      <c r="C1222" s="18">
        <f t="shared" ref="C1222:C1285" si="19">1+C1221</f>
        <v>1218</v>
      </c>
      <c r="D1222" t="e">
        <f t="array" aca="1" ref="D1222" ca="1">smrLinInterp(C1222,TimeX,RainX)</f>
        <v>#NAME?</v>
      </c>
      <c r="I1222" s="6">
        <v>1218</v>
      </c>
      <c r="J1222" s="10">
        <v>6.0179999999999998</v>
      </c>
      <c r="K1222" s="10">
        <v>6.0909690168079358</v>
      </c>
      <c r="L1222" s="10">
        <v>9.2880000000000003</v>
      </c>
      <c r="M1222" s="10">
        <v>13.1</v>
      </c>
      <c r="O1222" s="3"/>
      <c r="P1222" s="3"/>
      <c r="Q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spans="3:50" x14ac:dyDescent="0.2">
      <c r="C1223" s="18">
        <f t="shared" si="19"/>
        <v>1219</v>
      </c>
      <c r="D1223" t="e">
        <f t="array" aca="1" ref="D1223" ca="1">smrLinInterp(C1223,TimeX,RainX)</f>
        <v>#NAME?</v>
      </c>
      <c r="I1223" s="6">
        <v>1219</v>
      </c>
      <c r="J1223" s="10">
        <v>6.024</v>
      </c>
      <c r="K1223" s="10">
        <v>6.0960684418475459</v>
      </c>
      <c r="L1223" s="10">
        <v>9.2959999999999994</v>
      </c>
      <c r="M1223" s="10">
        <v>13.112</v>
      </c>
      <c r="O1223" s="3"/>
      <c r="P1223" s="3"/>
      <c r="Q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spans="3:50" x14ac:dyDescent="0.2">
      <c r="C1224" s="18">
        <f t="shared" si="19"/>
        <v>1220</v>
      </c>
      <c r="D1224" t="e">
        <f t="array" aca="1" ref="D1224" ca="1">smrLinInterp(C1224,TimeX,RainX)</f>
        <v>#NAME?</v>
      </c>
      <c r="I1224" s="6">
        <v>1220</v>
      </c>
      <c r="J1224" s="10">
        <v>6.03</v>
      </c>
      <c r="K1224" s="10">
        <v>6.101167866887157</v>
      </c>
      <c r="L1224" s="10">
        <v>9.3049999999999997</v>
      </c>
      <c r="M1224" s="10">
        <v>13.125</v>
      </c>
      <c r="O1224" s="3"/>
      <c r="P1224" s="3"/>
      <c r="Q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spans="3:50" x14ac:dyDescent="0.2">
      <c r="C1225" s="18">
        <f t="shared" si="19"/>
        <v>1221</v>
      </c>
      <c r="D1225" t="e">
        <f t="array" aca="1" ref="D1225" ca="1">smrLinInterp(C1225,TimeX,RainX)</f>
        <v>#NAME?</v>
      </c>
      <c r="I1225" s="6">
        <v>1221</v>
      </c>
      <c r="J1225" s="10">
        <v>6.0359999999999996</v>
      </c>
      <c r="K1225" s="10">
        <v>6.1062672919267671</v>
      </c>
      <c r="L1225" s="10">
        <v>9.3140000000000001</v>
      </c>
      <c r="M1225" s="10">
        <v>13.138</v>
      </c>
      <c r="O1225" s="3"/>
      <c r="P1225" s="3"/>
      <c r="Q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spans="3:50" x14ac:dyDescent="0.2">
      <c r="C1226" s="18">
        <f t="shared" si="19"/>
        <v>1222</v>
      </c>
      <c r="D1226" t="e">
        <f t="array" aca="1" ref="D1226" ca="1">smrLinInterp(C1226,TimeX,RainX)</f>
        <v>#NAME?</v>
      </c>
      <c r="I1226" s="6">
        <v>1222</v>
      </c>
      <c r="J1226" s="10">
        <v>6.0419999999999998</v>
      </c>
      <c r="K1226" s="10">
        <v>6.1113667169663772</v>
      </c>
      <c r="L1226" s="10">
        <v>9.3219999999999992</v>
      </c>
      <c r="M1226" s="10">
        <v>13.15</v>
      </c>
      <c r="O1226" s="3"/>
      <c r="P1226" s="3"/>
      <c r="Q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spans="3:50" x14ac:dyDescent="0.2">
      <c r="C1227" s="18">
        <f t="shared" si="19"/>
        <v>1223</v>
      </c>
      <c r="D1227" t="e">
        <f t="array" aca="1" ref="D1227" ca="1">smrLinInterp(C1227,TimeX,RainX)</f>
        <v>#NAME?</v>
      </c>
      <c r="I1227" s="6">
        <v>1223</v>
      </c>
      <c r="J1227" s="10">
        <v>6.048</v>
      </c>
      <c r="K1227" s="10">
        <v>6.1164661420059883</v>
      </c>
      <c r="L1227" s="10">
        <v>9.33</v>
      </c>
      <c r="M1227" s="10">
        <v>13.162000000000001</v>
      </c>
      <c r="O1227" s="3"/>
      <c r="P1227" s="3"/>
      <c r="Q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spans="3:50" x14ac:dyDescent="0.2">
      <c r="C1228" s="18">
        <f t="shared" si="19"/>
        <v>1224</v>
      </c>
      <c r="D1228" t="e">
        <f t="array" aca="1" ref="D1228" ca="1">smrLinInterp(C1228,TimeX,RainX)</f>
        <v>#NAME?</v>
      </c>
      <c r="I1228" s="6">
        <v>1224</v>
      </c>
      <c r="J1228" s="10">
        <v>6.0540000000000003</v>
      </c>
      <c r="K1228" s="10">
        <v>6.1215655670455984</v>
      </c>
      <c r="L1228" s="10">
        <v>9.3390000000000004</v>
      </c>
      <c r="M1228" s="10">
        <v>13.175000000000001</v>
      </c>
      <c r="O1228" s="3"/>
      <c r="P1228" s="3"/>
      <c r="Q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spans="3:50" x14ac:dyDescent="0.2">
      <c r="C1229" s="18">
        <f t="shared" si="19"/>
        <v>1225</v>
      </c>
      <c r="D1229" t="e">
        <f t="array" aca="1" ref="D1229" ca="1">smrLinInterp(C1229,TimeX,RainX)</f>
        <v>#NAME?</v>
      </c>
      <c r="I1229" s="6">
        <v>1225</v>
      </c>
      <c r="J1229" s="10">
        <v>6.06</v>
      </c>
      <c r="K1229" s="10">
        <v>6.1266649920852085</v>
      </c>
      <c r="L1229" s="10">
        <v>9.3480000000000008</v>
      </c>
      <c r="M1229" s="10">
        <v>13.188000000000001</v>
      </c>
      <c r="O1229" s="3"/>
      <c r="P1229" s="3"/>
      <c r="Q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spans="3:50" x14ac:dyDescent="0.2">
      <c r="C1230" s="18">
        <f t="shared" si="19"/>
        <v>1226</v>
      </c>
      <c r="D1230" t="e">
        <f t="array" aca="1" ref="D1230" ca="1">smrLinInterp(C1230,TimeX,RainX)</f>
        <v>#NAME?</v>
      </c>
      <c r="I1230" s="6">
        <v>1226</v>
      </c>
      <c r="J1230" s="10">
        <v>6.0659999999999998</v>
      </c>
      <c r="K1230" s="10">
        <v>6.1317644171248196</v>
      </c>
      <c r="L1230" s="10">
        <v>9.3559999999999999</v>
      </c>
      <c r="M1230" s="10">
        <v>13.2</v>
      </c>
      <c r="AU1230" s="3"/>
      <c r="AV1230" s="3"/>
      <c r="AW1230" s="3"/>
      <c r="AX1230" s="3"/>
    </row>
    <row r="1231" spans="3:50" x14ac:dyDescent="0.2">
      <c r="C1231" s="18">
        <f t="shared" si="19"/>
        <v>1227</v>
      </c>
      <c r="D1231" t="e">
        <f t="array" aca="1" ref="D1231" ca="1">smrLinInterp(C1231,TimeX,RainX)</f>
        <v>#NAME?</v>
      </c>
      <c r="I1231" s="6">
        <v>1227</v>
      </c>
      <c r="J1231" s="10">
        <v>6.0720000000000001</v>
      </c>
      <c r="K1231" s="10">
        <v>6.1368638421644297</v>
      </c>
      <c r="L1231" s="10">
        <v>9.3640000000000008</v>
      </c>
      <c r="M1231" s="10">
        <v>13.212</v>
      </c>
      <c r="AU1231" s="3"/>
      <c r="AV1231" s="3"/>
      <c r="AW1231" s="3"/>
      <c r="AX1231" s="3"/>
    </row>
    <row r="1232" spans="3:50" x14ac:dyDescent="0.2">
      <c r="C1232" s="18">
        <f t="shared" si="19"/>
        <v>1228</v>
      </c>
      <c r="D1232" t="e">
        <f t="array" aca="1" ref="D1232" ca="1">smrLinInterp(C1232,TimeX,RainX)</f>
        <v>#NAME?</v>
      </c>
      <c r="I1232" s="6">
        <v>1228</v>
      </c>
      <c r="J1232" s="10">
        <v>6.0780000000000003</v>
      </c>
      <c r="K1232" s="10">
        <v>6.1419632672040398</v>
      </c>
      <c r="L1232" s="10">
        <v>9.3729999999999993</v>
      </c>
      <c r="M1232" s="10">
        <v>13.225</v>
      </c>
      <c r="AU1232" s="3"/>
      <c r="AV1232" s="3"/>
      <c r="AW1232" s="3"/>
      <c r="AX1232" s="3"/>
    </row>
    <row r="1233" spans="3:50" x14ac:dyDescent="0.2">
      <c r="C1233" s="18">
        <f t="shared" si="19"/>
        <v>1229</v>
      </c>
      <c r="D1233" t="e">
        <f t="array" aca="1" ref="D1233" ca="1">smrLinInterp(C1233,TimeX,RainX)</f>
        <v>#NAME?</v>
      </c>
      <c r="I1233" s="6">
        <v>1229</v>
      </c>
      <c r="J1233" s="10">
        <v>6.0839999999999996</v>
      </c>
      <c r="K1233" s="10">
        <v>6.14706269224365</v>
      </c>
      <c r="L1233" s="10">
        <v>9.3819999999999997</v>
      </c>
      <c r="M1233" s="10">
        <v>13.238</v>
      </c>
      <c r="AU1233" s="3"/>
      <c r="AV1233" s="3"/>
      <c r="AW1233" s="3"/>
      <c r="AX1233" s="3"/>
    </row>
    <row r="1234" spans="3:50" x14ac:dyDescent="0.2">
      <c r="C1234" s="18">
        <f t="shared" si="19"/>
        <v>1230</v>
      </c>
      <c r="D1234" t="e">
        <f t="array" aca="1" ref="D1234" ca="1">smrLinInterp(C1234,TimeX,RainX)</f>
        <v>#NAME?</v>
      </c>
      <c r="I1234" s="6">
        <v>1230</v>
      </c>
      <c r="J1234" s="10">
        <v>6.09</v>
      </c>
      <c r="K1234" s="10">
        <v>6.152162117283261</v>
      </c>
      <c r="L1234" s="10">
        <v>9.39</v>
      </c>
      <c r="M1234" s="10">
        <v>13.25</v>
      </c>
      <c r="O1234" s="3"/>
      <c r="P1234" s="3"/>
      <c r="Q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spans="3:50" x14ac:dyDescent="0.2">
      <c r="C1235" s="18">
        <f t="shared" si="19"/>
        <v>1231</v>
      </c>
      <c r="D1235" t="e">
        <f t="array" aca="1" ref="D1235" ca="1">smrLinInterp(C1235,TimeX,RainX)</f>
        <v>#NAME?</v>
      </c>
      <c r="I1235" s="6">
        <v>1231</v>
      </c>
      <c r="J1235" s="10">
        <v>6.0960000000000001</v>
      </c>
      <c r="K1235" s="10">
        <v>6.1572615423228712</v>
      </c>
      <c r="L1235" s="10">
        <v>9.3979999999999997</v>
      </c>
      <c r="M1235" s="10">
        <v>13.262</v>
      </c>
      <c r="O1235" s="3"/>
      <c r="P1235" s="3"/>
      <c r="Q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spans="3:50" x14ac:dyDescent="0.2">
      <c r="C1236" s="18">
        <f t="shared" si="19"/>
        <v>1232</v>
      </c>
      <c r="D1236" t="e">
        <f t="array" aca="1" ref="D1236" ca="1">smrLinInterp(C1236,TimeX,RainX)</f>
        <v>#NAME?</v>
      </c>
      <c r="I1236" s="6">
        <v>1232</v>
      </c>
      <c r="J1236" s="10">
        <v>6.1020000000000003</v>
      </c>
      <c r="K1236" s="10">
        <v>6.1623609673624813</v>
      </c>
      <c r="L1236" s="10">
        <v>9.407</v>
      </c>
      <c r="M1236" s="10">
        <v>13.273</v>
      </c>
      <c r="O1236" s="3"/>
      <c r="P1236" s="3"/>
      <c r="Q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spans="3:50" x14ac:dyDescent="0.2">
      <c r="C1237" s="18">
        <f t="shared" si="19"/>
        <v>1233</v>
      </c>
      <c r="D1237" t="e">
        <f t="array" aca="1" ref="D1237" ca="1">smrLinInterp(C1237,TimeX,RainX)</f>
        <v>#NAME?</v>
      </c>
      <c r="I1237" s="6">
        <v>1233</v>
      </c>
      <c r="J1237" s="10">
        <v>6.1079999999999997</v>
      </c>
      <c r="K1237" s="10">
        <v>6.1674603924020923</v>
      </c>
      <c r="L1237" s="10">
        <v>9.4149999999999991</v>
      </c>
      <c r="M1237" s="10">
        <v>13.285</v>
      </c>
      <c r="O1237" s="3"/>
      <c r="P1237" s="3"/>
      <c r="Q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spans="3:50" x14ac:dyDescent="0.2">
      <c r="C1238" s="18">
        <f t="shared" si="19"/>
        <v>1234</v>
      </c>
      <c r="D1238" t="e">
        <f t="array" aca="1" ref="D1238" ca="1">smrLinInterp(C1238,TimeX,RainX)</f>
        <v>#NAME?</v>
      </c>
      <c r="I1238" s="6">
        <v>1234</v>
      </c>
      <c r="J1238" s="10">
        <v>6.1139999999999999</v>
      </c>
      <c r="K1238" s="10">
        <v>6.1725598174417025</v>
      </c>
      <c r="L1238" s="10">
        <v>9.423</v>
      </c>
      <c r="M1238" s="10">
        <v>13.297000000000001</v>
      </c>
      <c r="O1238" s="3"/>
      <c r="P1238" s="3"/>
      <c r="Q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spans="3:50" x14ac:dyDescent="0.2">
      <c r="C1239" s="18">
        <f t="shared" si="19"/>
        <v>1235</v>
      </c>
      <c r="D1239" t="e">
        <f t="array" aca="1" ref="D1239" ca="1">smrLinInterp(C1239,TimeX,RainX)</f>
        <v>#NAME?</v>
      </c>
      <c r="I1239" s="6">
        <v>1235</v>
      </c>
      <c r="J1239" s="10">
        <v>6.12</v>
      </c>
      <c r="K1239" s="10">
        <v>6.1776592424813126</v>
      </c>
      <c r="L1239" s="10">
        <v>9.4320000000000004</v>
      </c>
      <c r="M1239" s="10">
        <v>13.308</v>
      </c>
      <c r="O1239" s="3"/>
      <c r="P1239" s="3"/>
      <c r="Q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spans="3:50" x14ac:dyDescent="0.2">
      <c r="C1240" s="18">
        <f t="shared" si="19"/>
        <v>1236</v>
      </c>
      <c r="D1240" t="e">
        <f t="array" aca="1" ref="D1240" ca="1">smrLinInterp(C1240,TimeX,RainX)</f>
        <v>#NAME?</v>
      </c>
      <c r="I1240" s="6">
        <v>1236</v>
      </c>
      <c r="J1240" s="10">
        <v>6.1260000000000003</v>
      </c>
      <c r="K1240" s="10">
        <v>6.1827586675209236</v>
      </c>
      <c r="L1240" s="10">
        <v>9.44</v>
      </c>
      <c r="M1240" s="10">
        <v>13.32</v>
      </c>
      <c r="O1240" s="3"/>
      <c r="P1240" s="3"/>
      <c r="Q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spans="3:50" x14ac:dyDescent="0.2">
      <c r="C1241" s="18">
        <f t="shared" si="19"/>
        <v>1237</v>
      </c>
      <c r="D1241" t="e">
        <f t="array" aca="1" ref="D1241" ca="1">smrLinInterp(C1241,TimeX,RainX)</f>
        <v>#NAME?</v>
      </c>
      <c r="I1241" s="6">
        <v>1237</v>
      </c>
      <c r="J1241" s="10">
        <v>6.1319999999999997</v>
      </c>
      <c r="K1241" s="10">
        <v>6.1878580925605338</v>
      </c>
      <c r="L1241" s="10">
        <v>9.4480000000000004</v>
      </c>
      <c r="M1241" s="10">
        <v>13.332000000000001</v>
      </c>
      <c r="O1241" s="3"/>
      <c r="P1241" s="3"/>
      <c r="Q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spans="3:50" x14ac:dyDescent="0.2">
      <c r="C1242" s="18">
        <f t="shared" si="19"/>
        <v>1238</v>
      </c>
      <c r="D1242" t="e">
        <f t="array" aca="1" ref="D1242" ca="1">smrLinInterp(C1242,TimeX,RainX)</f>
        <v>#NAME?</v>
      </c>
      <c r="I1242" s="6">
        <v>1238</v>
      </c>
      <c r="J1242" s="10">
        <v>6.1379999999999999</v>
      </c>
      <c r="K1242" s="10">
        <v>6.1929575176001439</v>
      </c>
      <c r="L1242" s="10">
        <v>9.4570000000000007</v>
      </c>
      <c r="M1242" s="10">
        <v>13.343</v>
      </c>
      <c r="O1242" s="3"/>
      <c r="P1242" s="3"/>
      <c r="Q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spans="3:50" x14ac:dyDescent="0.2">
      <c r="C1243" s="18">
        <f t="shared" si="19"/>
        <v>1239</v>
      </c>
      <c r="D1243" t="e">
        <f t="array" aca="1" ref="D1243" ca="1">smrLinInterp(C1243,TimeX,RainX)</f>
        <v>#NAME?</v>
      </c>
      <c r="I1243" s="6">
        <v>1239</v>
      </c>
      <c r="J1243" s="10">
        <v>6.1440000000000001</v>
      </c>
      <c r="K1243" s="10">
        <v>6.1980569426397549</v>
      </c>
      <c r="L1243" s="10">
        <v>9.4649999999999999</v>
      </c>
      <c r="M1243" s="10">
        <v>13.355</v>
      </c>
      <c r="O1243" s="3"/>
      <c r="P1243" s="3"/>
      <c r="Q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spans="3:50" x14ac:dyDescent="0.2">
      <c r="C1244" s="18">
        <f t="shared" si="19"/>
        <v>1240</v>
      </c>
      <c r="D1244" t="e">
        <f t="array" aca="1" ref="D1244" ca="1">smrLinInterp(C1244,TimeX,RainX)</f>
        <v>#NAME?</v>
      </c>
      <c r="I1244" s="6">
        <v>1240</v>
      </c>
      <c r="J1244" s="10">
        <v>6.15</v>
      </c>
      <c r="K1244" s="10">
        <v>6.2031563676793651</v>
      </c>
      <c r="L1244" s="10">
        <v>9.4730000000000008</v>
      </c>
      <c r="M1244" s="10">
        <v>13.367000000000001</v>
      </c>
      <c r="O1244" s="3"/>
      <c r="P1244" s="3"/>
      <c r="Q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spans="3:50" x14ac:dyDescent="0.2">
      <c r="C1245" s="18">
        <f t="shared" si="19"/>
        <v>1241</v>
      </c>
      <c r="D1245" t="e">
        <f t="array" aca="1" ref="D1245" ca="1">smrLinInterp(C1245,TimeX,RainX)</f>
        <v>#NAME?</v>
      </c>
      <c r="I1245" s="6">
        <v>1241</v>
      </c>
      <c r="J1245" s="10">
        <v>6.1550000000000002</v>
      </c>
      <c r="K1245" s="10">
        <v>6.2078470092944098</v>
      </c>
      <c r="L1245" s="10">
        <v>9.4819999999999993</v>
      </c>
      <c r="M1245" s="10">
        <v>13.378</v>
      </c>
      <c r="O1245" s="3"/>
      <c r="P1245" s="3"/>
      <c r="Q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spans="3:50" x14ac:dyDescent="0.2">
      <c r="C1246" s="18">
        <f t="shared" si="19"/>
        <v>1242</v>
      </c>
      <c r="D1246" t="e">
        <f t="array" aca="1" ref="D1246" ca="1">smrLinInterp(C1246,TimeX,RainX)</f>
        <v>#NAME?</v>
      </c>
      <c r="I1246" s="6">
        <v>1242</v>
      </c>
      <c r="J1246" s="10">
        <v>6.16</v>
      </c>
      <c r="K1246" s="10">
        <v>6.2125376509094536</v>
      </c>
      <c r="L1246" s="10">
        <v>9.49</v>
      </c>
      <c r="M1246" s="10">
        <v>13.39</v>
      </c>
      <c r="O1246" s="3"/>
      <c r="P1246" s="3"/>
      <c r="Q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spans="3:50" x14ac:dyDescent="0.2">
      <c r="C1247" s="18">
        <f t="shared" si="19"/>
        <v>1243</v>
      </c>
      <c r="D1247" t="e">
        <f t="array" aca="1" ref="D1247" ca="1">smrLinInterp(C1247,TimeX,RainX)</f>
        <v>#NAME?</v>
      </c>
      <c r="I1247" s="6">
        <v>1243</v>
      </c>
      <c r="J1247" s="10">
        <v>6.165</v>
      </c>
      <c r="K1247" s="10">
        <v>6.2172282925244984</v>
      </c>
      <c r="L1247" s="10">
        <v>9.4979999999999993</v>
      </c>
      <c r="M1247" s="10">
        <v>13.401999999999999</v>
      </c>
      <c r="O1247" s="3"/>
      <c r="P1247" s="3"/>
      <c r="Q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spans="3:50" x14ac:dyDescent="0.2">
      <c r="C1248" s="18">
        <f t="shared" si="19"/>
        <v>1244</v>
      </c>
      <c r="D1248" t="e">
        <f t="array" aca="1" ref="D1248" ca="1">smrLinInterp(C1248,TimeX,RainX)</f>
        <v>#NAME?</v>
      </c>
      <c r="I1248" s="6">
        <v>1244</v>
      </c>
      <c r="J1248" s="10">
        <v>6.17</v>
      </c>
      <c r="K1248" s="10">
        <v>6.2219189341395422</v>
      </c>
      <c r="L1248" s="10">
        <v>9.5069999999999997</v>
      </c>
      <c r="M1248" s="10">
        <v>13.413</v>
      </c>
      <c r="O1248" s="3"/>
      <c r="P1248" s="3"/>
      <c r="Q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spans="3:50" x14ac:dyDescent="0.2">
      <c r="C1249" s="18">
        <f t="shared" si="19"/>
        <v>1245</v>
      </c>
      <c r="D1249" t="e">
        <f t="array" aca="1" ref="D1249" ca="1">smrLinInterp(C1249,TimeX,RainX)</f>
        <v>#NAME?</v>
      </c>
      <c r="I1249" s="6">
        <v>1245</v>
      </c>
      <c r="J1249" s="10">
        <v>6.1749999999999998</v>
      </c>
      <c r="K1249" s="10">
        <v>6.226609575754587</v>
      </c>
      <c r="L1249" s="10">
        <v>9.5150000000000006</v>
      </c>
      <c r="M1249" s="10">
        <v>13.425000000000001</v>
      </c>
      <c r="O1249" s="3"/>
      <c r="P1249" s="3"/>
      <c r="Q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spans="3:50" x14ac:dyDescent="0.2">
      <c r="C1250" s="18">
        <f t="shared" si="19"/>
        <v>1246</v>
      </c>
      <c r="D1250" t="e">
        <f t="array" aca="1" ref="D1250" ca="1">smrLinInterp(C1250,TimeX,RainX)</f>
        <v>#NAME?</v>
      </c>
      <c r="I1250" s="6">
        <v>1246</v>
      </c>
      <c r="J1250" s="10">
        <v>6.18</v>
      </c>
      <c r="K1250" s="10">
        <v>6.2313002173696308</v>
      </c>
      <c r="L1250" s="10">
        <v>9.5229999999999997</v>
      </c>
      <c r="M1250" s="10">
        <v>13.436999999999999</v>
      </c>
      <c r="O1250" s="3"/>
      <c r="P1250" s="3"/>
      <c r="Q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spans="3:50" x14ac:dyDescent="0.2">
      <c r="C1251" s="18">
        <f t="shared" si="19"/>
        <v>1247</v>
      </c>
      <c r="D1251" t="e">
        <f t="array" aca="1" ref="D1251" ca="1">smrLinInterp(C1251,TimeX,RainX)</f>
        <v>#NAME?</v>
      </c>
      <c r="I1251" s="6">
        <v>1247</v>
      </c>
      <c r="J1251" s="10">
        <v>6.1849999999999996</v>
      </c>
      <c r="K1251" s="10">
        <v>6.2359908589846755</v>
      </c>
      <c r="L1251" s="10">
        <v>9.532</v>
      </c>
      <c r="M1251" s="10">
        <v>13.448</v>
      </c>
      <c r="O1251" s="3"/>
      <c r="P1251" s="3"/>
      <c r="Q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spans="3:50" x14ac:dyDescent="0.2">
      <c r="C1252" s="18">
        <f t="shared" si="19"/>
        <v>1248</v>
      </c>
      <c r="D1252" t="e">
        <f t="array" aca="1" ref="D1252" ca="1">smrLinInterp(C1252,TimeX,RainX)</f>
        <v>#NAME?</v>
      </c>
      <c r="I1252" s="6">
        <v>1248</v>
      </c>
      <c r="J1252" s="10">
        <v>6.19</v>
      </c>
      <c r="K1252" s="10">
        <v>6.2406815005997194</v>
      </c>
      <c r="L1252" s="10">
        <v>9.5399999999999991</v>
      </c>
      <c r="M1252" s="10">
        <v>13.46</v>
      </c>
      <c r="O1252" s="3"/>
      <c r="P1252" s="3"/>
      <c r="Q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spans="3:50" x14ac:dyDescent="0.2">
      <c r="C1253" s="18">
        <f t="shared" si="19"/>
        <v>1249</v>
      </c>
      <c r="D1253" t="e">
        <f t="array" aca="1" ref="D1253" ca="1">smrLinInterp(C1253,TimeX,RainX)</f>
        <v>#NAME?</v>
      </c>
      <c r="I1253" s="6">
        <v>1249</v>
      </c>
      <c r="J1253" s="10">
        <v>6.1950000000000003</v>
      </c>
      <c r="K1253" s="10">
        <v>6.2453721422147641</v>
      </c>
      <c r="L1253" s="10">
        <v>9.548</v>
      </c>
      <c r="M1253" s="10">
        <v>13.472</v>
      </c>
      <c r="O1253" s="3"/>
      <c r="P1253" s="3"/>
      <c r="Q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spans="3:50" x14ac:dyDescent="0.2">
      <c r="C1254" s="18">
        <f t="shared" si="19"/>
        <v>1250</v>
      </c>
      <c r="D1254" t="e">
        <f t="array" aca="1" ref="D1254" ca="1">smrLinInterp(C1254,TimeX,RainX)</f>
        <v>#NAME?</v>
      </c>
      <c r="I1254" s="6">
        <v>1250</v>
      </c>
      <c r="J1254" s="10">
        <v>6.2</v>
      </c>
      <c r="K1254" s="10">
        <v>6.250062783829808</v>
      </c>
      <c r="L1254" s="10">
        <v>9.5570000000000004</v>
      </c>
      <c r="M1254" s="10">
        <v>13.483000000000001</v>
      </c>
      <c r="O1254" s="3"/>
      <c r="P1254" s="3"/>
      <c r="Q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spans="3:50" x14ac:dyDescent="0.2">
      <c r="C1255" s="18">
        <f t="shared" si="19"/>
        <v>1251</v>
      </c>
      <c r="D1255" t="e">
        <f t="array" aca="1" ref="D1255" ca="1">smrLinInterp(C1255,TimeX,RainX)</f>
        <v>#NAME?</v>
      </c>
      <c r="I1255" s="6">
        <v>1251</v>
      </c>
      <c r="J1255" s="10">
        <v>6.2050000000000001</v>
      </c>
      <c r="K1255" s="10">
        <v>6.2547534254448527</v>
      </c>
      <c r="L1255" s="10">
        <v>9.5649999999999995</v>
      </c>
      <c r="M1255" s="10">
        <v>13.494999999999999</v>
      </c>
      <c r="O1255" s="3"/>
      <c r="P1255" s="3"/>
      <c r="Q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spans="3:50" x14ac:dyDescent="0.2">
      <c r="C1256" s="18">
        <f t="shared" si="19"/>
        <v>1252</v>
      </c>
      <c r="D1256" t="e">
        <f t="array" aca="1" ref="D1256" ca="1">smrLinInterp(C1256,TimeX,RainX)</f>
        <v>#NAME?</v>
      </c>
      <c r="I1256" s="6">
        <v>1252</v>
      </c>
      <c r="J1256" s="10">
        <v>6.21</v>
      </c>
      <c r="K1256" s="10">
        <v>6.2594440670598965</v>
      </c>
      <c r="L1256" s="10">
        <v>9.5730000000000004</v>
      </c>
      <c r="M1256" s="10">
        <v>13.507</v>
      </c>
      <c r="O1256" s="3"/>
      <c r="P1256" s="3"/>
      <c r="Q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spans="3:50" x14ac:dyDescent="0.2">
      <c r="C1257" s="18">
        <f t="shared" si="19"/>
        <v>1253</v>
      </c>
      <c r="D1257" t="e">
        <f t="array" aca="1" ref="D1257" ca="1">smrLinInterp(C1257,TimeX,RainX)</f>
        <v>#NAME?</v>
      </c>
      <c r="I1257" s="6">
        <v>1253</v>
      </c>
      <c r="J1257" s="10">
        <v>6.2149999999999999</v>
      </c>
      <c r="K1257" s="10">
        <v>6.2641347086749413</v>
      </c>
      <c r="L1257" s="10">
        <v>9.5820000000000007</v>
      </c>
      <c r="M1257" s="10">
        <v>13.518000000000001</v>
      </c>
      <c r="O1257" s="3"/>
      <c r="P1257" s="3"/>
      <c r="Q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spans="3:50" x14ac:dyDescent="0.2">
      <c r="C1258" s="18">
        <f t="shared" si="19"/>
        <v>1254</v>
      </c>
      <c r="D1258" t="e">
        <f t="array" aca="1" ref="D1258" ca="1">smrLinInterp(C1258,TimeX,RainX)</f>
        <v>#NAME?</v>
      </c>
      <c r="I1258" s="6">
        <v>1254</v>
      </c>
      <c r="J1258" s="10">
        <v>6.22</v>
      </c>
      <c r="K1258" s="10">
        <v>6.2688253502899851</v>
      </c>
      <c r="L1258" s="10">
        <v>9.59</v>
      </c>
      <c r="M1258" s="10">
        <v>13.53</v>
      </c>
      <c r="O1258" s="3"/>
      <c r="P1258" s="3"/>
      <c r="Q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spans="3:50" x14ac:dyDescent="0.2">
      <c r="C1259" s="18">
        <f t="shared" si="19"/>
        <v>1255</v>
      </c>
      <c r="D1259" t="e">
        <f t="array" aca="1" ref="D1259" ca="1">smrLinInterp(C1259,TimeX,RainX)</f>
        <v>#NAME?</v>
      </c>
      <c r="I1259" s="6">
        <v>1255</v>
      </c>
      <c r="J1259" s="10">
        <v>6.2249999999999996</v>
      </c>
      <c r="K1259" s="10">
        <v>6.2735159919050298</v>
      </c>
      <c r="L1259" s="10">
        <v>9.5980000000000008</v>
      </c>
      <c r="M1259" s="10">
        <v>13.542</v>
      </c>
      <c r="O1259" s="3"/>
      <c r="P1259" s="3"/>
      <c r="Q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spans="3:50" x14ac:dyDescent="0.2">
      <c r="C1260" s="18">
        <f t="shared" si="19"/>
        <v>1256</v>
      </c>
      <c r="D1260" t="e">
        <f t="array" aca="1" ref="D1260" ca="1">smrLinInterp(C1260,TimeX,RainX)</f>
        <v>#NAME?</v>
      </c>
      <c r="I1260" s="6">
        <v>1256</v>
      </c>
      <c r="J1260" s="10">
        <v>6.23</v>
      </c>
      <c r="K1260" s="10">
        <v>6.2782066335200737</v>
      </c>
      <c r="L1260" s="10">
        <v>9.6069999999999993</v>
      </c>
      <c r="M1260" s="10">
        <v>13.553000000000001</v>
      </c>
      <c r="O1260" s="3"/>
      <c r="P1260" s="3"/>
      <c r="Q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spans="3:50" x14ac:dyDescent="0.2">
      <c r="C1261" s="18">
        <f t="shared" si="19"/>
        <v>1257</v>
      </c>
      <c r="D1261" t="e">
        <f t="array" aca="1" ref="D1261" ca="1">smrLinInterp(C1261,TimeX,RainX)</f>
        <v>#NAME?</v>
      </c>
      <c r="I1261" s="6">
        <v>1257</v>
      </c>
      <c r="J1261" s="10">
        <v>6.2350000000000003</v>
      </c>
      <c r="K1261" s="10">
        <v>6.2828972751351184</v>
      </c>
      <c r="L1261" s="10">
        <v>9.6150000000000002</v>
      </c>
      <c r="M1261" s="10">
        <v>13.565</v>
      </c>
      <c r="O1261" s="3"/>
      <c r="P1261" s="3"/>
      <c r="Q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spans="3:50" x14ac:dyDescent="0.2">
      <c r="C1262" s="18">
        <f t="shared" si="19"/>
        <v>1258</v>
      </c>
      <c r="D1262" t="e">
        <f t="array" aca="1" ref="D1262" ca="1">smrLinInterp(C1262,TimeX,RainX)</f>
        <v>#NAME?</v>
      </c>
      <c r="I1262" s="6">
        <v>1258</v>
      </c>
      <c r="J1262" s="10">
        <v>6.24</v>
      </c>
      <c r="K1262" s="10">
        <v>6.2875879167501623</v>
      </c>
      <c r="L1262" s="10">
        <v>9.6229999999999993</v>
      </c>
      <c r="M1262" s="10">
        <v>13.577</v>
      </c>
      <c r="O1262" s="3"/>
      <c r="P1262" s="3"/>
      <c r="Q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spans="3:50" x14ac:dyDescent="0.2">
      <c r="C1263" s="18">
        <f t="shared" si="19"/>
        <v>1259</v>
      </c>
      <c r="D1263" t="e">
        <f t="array" aca="1" ref="D1263" ca="1">smrLinInterp(C1263,TimeX,RainX)</f>
        <v>#NAME?</v>
      </c>
      <c r="I1263" s="6">
        <v>1259</v>
      </c>
      <c r="J1263" s="10">
        <v>6.2450000000000001</v>
      </c>
      <c r="K1263" s="10">
        <v>6.292278558365207</v>
      </c>
      <c r="L1263" s="10">
        <v>9.6319999999999997</v>
      </c>
      <c r="M1263" s="10">
        <v>13.587999999999999</v>
      </c>
      <c r="O1263" s="3"/>
      <c r="P1263" s="3"/>
      <c r="Q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spans="3:50" x14ac:dyDescent="0.2">
      <c r="C1264" s="18">
        <f t="shared" si="19"/>
        <v>1260</v>
      </c>
      <c r="D1264" t="e">
        <f t="array" aca="1" ref="D1264" ca="1">smrLinInterp(C1264,TimeX,RainX)</f>
        <v>#NAME?</v>
      </c>
      <c r="I1264" s="6">
        <v>1260</v>
      </c>
      <c r="J1264" s="10">
        <v>6.25</v>
      </c>
      <c r="K1264" s="10">
        <v>6.2969691999802508</v>
      </c>
      <c r="L1264" s="10">
        <v>9.64</v>
      </c>
      <c r="M1264" s="10">
        <v>13.6</v>
      </c>
      <c r="O1264" s="3"/>
      <c r="P1264" s="3"/>
      <c r="Q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spans="3:50" x14ac:dyDescent="0.2">
      <c r="C1265" s="18">
        <f t="shared" si="19"/>
        <v>1261</v>
      </c>
      <c r="D1265" t="e">
        <f t="array" aca="1" ref="D1265" ca="1">smrLinInterp(C1265,TimeX,RainX)</f>
        <v>#NAME?</v>
      </c>
      <c r="I1265" s="6">
        <v>1261</v>
      </c>
      <c r="J1265" s="10">
        <v>6.2549999999999999</v>
      </c>
      <c r="K1265" s="10">
        <v>6.3016598415952956</v>
      </c>
      <c r="L1265" s="10">
        <v>9.6479999999999997</v>
      </c>
      <c r="M1265" s="10">
        <v>13.61</v>
      </c>
      <c r="O1265" s="3"/>
      <c r="P1265" s="3"/>
      <c r="Q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spans="3:50" x14ac:dyDescent="0.2">
      <c r="C1266" s="18">
        <f t="shared" si="19"/>
        <v>1262</v>
      </c>
      <c r="D1266" t="e">
        <f t="array" aca="1" ref="D1266" ca="1">smrLinInterp(C1266,TimeX,RainX)</f>
        <v>#NAME?</v>
      </c>
      <c r="I1266" s="6">
        <v>1262</v>
      </c>
      <c r="J1266" s="10">
        <v>6.26</v>
      </c>
      <c r="K1266" s="10">
        <v>6.3063504832103394</v>
      </c>
      <c r="L1266" s="10">
        <v>9.6549999999999994</v>
      </c>
      <c r="M1266" s="10">
        <v>13.621</v>
      </c>
      <c r="O1266" s="3"/>
      <c r="P1266" s="3"/>
      <c r="Q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spans="3:50" x14ac:dyDescent="0.2">
      <c r="C1267" s="18">
        <f t="shared" si="19"/>
        <v>1263</v>
      </c>
      <c r="D1267" t="e">
        <f t="array" aca="1" ref="D1267" ca="1">smrLinInterp(C1267,TimeX,RainX)</f>
        <v>#NAME?</v>
      </c>
      <c r="I1267" s="6">
        <v>1263</v>
      </c>
      <c r="J1267" s="10">
        <v>6.2649999999999997</v>
      </c>
      <c r="K1267" s="10">
        <v>6.3110411248253842</v>
      </c>
      <c r="L1267" s="10">
        <v>9.6620000000000008</v>
      </c>
      <c r="M1267" s="10">
        <v>13.632</v>
      </c>
      <c r="O1267" s="3"/>
      <c r="P1267" s="3"/>
      <c r="Q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spans="3:50" x14ac:dyDescent="0.2">
      <c r="C1268" s="18">
        <f t="shared" si="19"/>
        <v>1264</v>
      </c>
      <c r="D1268" t="e">
        <f t="array" aca="1" ref="D1268" ca="1">smrLinInterp(C1268,TimeX,RainX)</f>
        <v>#NAME?</v>
      </c>
      <c r="I1268" s="6">
        <v>1264</v>
      </c>
      <c r="J1268" s="10">
        <v>6.27</v>
      </c>
      <c r="K1268" s="10">
        <v>6.315731766440428</v>
      </c>
      <c r="L1268" s="10">
        <v>9.67</v>
      </c>
      <c r="M1268" s="10">
        <v>13.641999999999999</v>
      </c>
      <c r="O1268" s="3"/>
      <c r="P1268" s="3"/>
      <c r="Q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spans="3:50" x14ac:dyDescent="0.2">
      <c r="C1269" s="18">
        <f t="shared" si="19"/>
        <v>1265</v>
      </c>
      <c r="D1269" t="e">
        <f t="array" aca="1" ref="D1269" ca="1">smrLinInterp(C1269,TimeX,RainX)</f>
        <v>#NAME?</v>
      </c>
      <c r="I1269" s="6">
        <v>1265</v>
      </c>
      <c r="J1269" s="10">
        <v>6.2750000000000004</v>
      </c>
      <c r="K1269" s="10">
        <v>6.3204224080554727</v>
      </c>
      <c r="L1269" s="10">
        <v>9.6780000000000008</v>
      </c>
      <c r="M1269" s="10">
        <v>13.651999999999999</v>
      </c>
      <c r="O1269" s="3"/>
      <c r="P1269" s="3"/>
      <c r="Q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spans="3:50" x14ac:dyDescent="0.2">
      <c r="C1270" s="18">
        <f t="shared" si="19"/>
        <v>1266</v>
      </c>
      <c r="D1270" t="e">
        <f t="array" aca="1" ref="D1270" ca="1">smrLinInterp(C1270,TimeX,RainX)</f>
        <v>#NAME?</v>
      </c>
      <c r="I1270" s="6">
        <v>1266</v>
      </c>
      <c r="J1270" s="10">
        <v>6.28</v>
      </c>
      <c r="K1270" s="10">
        <v>6.324819349559422</v>
      </c>
      <c r="L1270" s="10">
        <v>9.6850000000000005</v>
      </c>
      <c r="M1270" s="10">
        <v>13.663</v>
      </c>
      <c r="O1270" s="3"/>
      <c r="P1270" s="3"/>
      <c r="Q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spans="3:50" x14ac:dyDescent="0.2">
      <c r="C1271" s="18">
        <f t="shared" si="19"/>
        <v>1267</v>
      </c>
      <c r="D1271" t="e">
        <f t="array" aca="1" ref="D1271" ca="1">smrLinInterp(C1271,TimeX,RainX)</f>
        <v>#NAME?</v>
      </c>
      <c r="I1271" s="6">
        <v>1267</v>
      </c>
      <c r="J1271" s="10">
        <v>6.2850000000000001</v>
      </c>
      <c r="K1271" s="10">
        <v>6.3292162910633705</v>
      </c>
      <c r="L1271" s="10">
        <v>9.6920000000000002</v>
      </c>
      <c r="M1271" s="10">
        <v>13.673999999999999</v>
      </c>
      <c r="O1271" s="3"/>
      <c r="P1271" s="3"/>
      <c r="Q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spans="3:50" x14ac:dyDescent="0.2">
      <c r="C1272" s="18">
        <f t="shared" si="19"/>
        <v>1268</v>
      </c>
      <c r="D1272" t="e">
        <f t="array" aca="1" ref="D1272" ca="1">smrLinInterp(C1272,TimeX,RainX)</f>
        <v>#NAME?</v>
      </c>
      <c r="I1272" s="6">
        <v>1268</v>
      </c>
      <c r="J1272" s="10">
        <v>6.29</v>
      </c>
      <c r="K1272" s="10">
        <v>6.3336132325673198</v>
      </c>
      <c r="L1272" s="10">
        <v>9.6999999999999993</v>
      </c>
      <c r="M1272" s="10">
        <v>13.683999999999999</v>
      </c>
      <c r="O1272" s="3"/>
      <c r="P1272" s="3"/>
      <c r="Q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spans="3:50" x14ac:dyDescent="0.2">
      <c r="C1273" s="18">
        <f t="shared" si="19"/>
        <v>1269</v>
      </c>
      <c r="D1273" t="e">
        <f t="array" aca="1" ref="D1273" ca="1">smrLinInterp(C1273,TimeX,RainX)</f>
        <v>#NAME?</v>
      </c>
      <c r="I1273" s="6">
        <v>1269</v>
      </c>
      <c r="J1273" s="10">
        <v>6.2949999999999999</v>
      </c>
      <c r="K1273" s="10">
        <v>6.3380101740712682</v>
      </c>
      <c r="L1273" s="10">
        <v>9.7080000000000002</v>
      </c>
      <c r="M1273" s="10">
        <v>13.694000000000001</v>
      </c>
      <c r="O1273" s="3"/>
      <c r="P1273" s="3"/>
      <c r="Q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spans="3:50" x14ac:dyDescent="0.2">
      <c r="C1274" s="18">
        <f t="shared" si="19"/>
        <v>1270</v>
      </c>
      <c r="D1274" t="e">
        <f t="array" aca="1" ref="D1274" ca="1">smrLinInterp(C1274,TimeX,RainX)</f>
        <v>#NAME?</v>
      </c>
      <c r="I1274" s="6">
        <v>1270</v>
      </c>
      <c r="J1274" s="10">
        <v>6.3</v>
      </c>
      <c r="K1274" s="10">
        <v>6.3424071155752175</v>
      </c>
      <c r="L1274" s="10">
        <v>9.7149999999999999</v>
      </c>
      <c r="M1274" s="10">
        <v>13.705</v>
      </c>
      <c r="O1274" s="3"/>
      <c r="P1274" s="3"/>
      <c r="Q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spans="3:50" x14ac:dyDescent="0.2">
      <c r="C1275" s="18">
        <f t="shared" si="19"/>
        <v>1271</v>
      </c>
      <c r="D1275" t="e">
        <f t="array" aca="1" ref="D1275" ca="1">smrLinInterp(C1275,TimeX,RainX)</f>
        <v>#NAME?</v>
      </c>
      <c r="I1275" s="6">
        <v>1271</v>
      </c>
      <c r="J1275" s="10">
        <v>6.3040000000000003</v>
      </c>
      <c r="K1275" s="10">
        <v>6.346804057079166</v>
      </c>
      <c r="L1275" s="10">
        <v>9.7219999999999995</v>
      </c>
      <c r="M1275" s="10">
        <v>13.715999999999999</v>
      </c>
      <c r="O1275" s="3"/>
      <c r="P1275" s="3"/>
      <c r="Q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spans="3:50" x14ac:dyDescent="0.2">
      <c r="C1276" s="18">
        <f t="shared" si="19"/>
        <v>1272</v>
      </c>
      <c r="D1276" t="e">
        <f t="array" aca="1" ref="D1276" ca="1">smrLinInterp(C1276,TimeX,RainX)</f>
        <v>#NAME?</v>
      </c>
      <c r="I1276" s="6">
        <v>1272</v>
      </c>
      <c r="J1276" s="10">
        <v>6.3079999999999998</v>
      </c>
      <c r="K1276" s="10">
        <v>6.3512009985831153</v>
      </c>
      <c r="L1276" s="10">
        <v>9.73</v>
      </c>
      <c r="M1276" s="10">
        <v>13.726000000000001</v>
      </c>
      <c r="O1276" s="3"/>
      <c r="P1276" s="3"/>
      <c r="Q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spans="3:50" x14ac:dyDescent="0.2">
      <c r="C1277" s="18">
        <f t="shared" si="19"/>
        <v>1273</v>
      </c>
      <c r="D1277" t="e">
        <f t="array" aca="1" ref="D1277" ca="1">smrLinInterp(C1277,TimeX,RainX)</f>
        <v>#NAME?</v>
      </c>
      <c r="I1277" s="6">
        <v>1273</v>
      </c>
      <c r="J1277" s="10">
        <v>6.3120000000000003</v>
      </c>
      <c r="K1277" s="10">
        <v>6.3555979400870637</v>
      </c>
      <c r="L1277" s="10">
        <v>9.7379999999999995</v>
      </c>
      <c r="M1277" s="10">
        <v>13.736000000000001</v>
      </c>
      <c r="O1277" s="3"/>
      <c r="P1277" s="3"/>
      <c r="Q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spans="3:50" x14ac:dyDescent="0.2">
      <c r="C1278" s="18">
        <f t="shared" si="19"/>
        <v>1274</v>
      </c>
      <c r="D1278" t="e">
        <f t="array" aca="1" ref="D1278" ca="1">smrLinInterp(C1278,TimeX,RainX)</f>
        <v>#NAME?</v>
      </c>
      <c r="I1278" s="6">
        <v>1274</v>
      </c>
      <c r="J1278" s="10">
        <v>6.3159999999999998</v>
      </c>
      <c r="K1278" s="10">
        <v>6.359994881591013</v>
      </c>
      <c r="L1278" s="10">
        <v>9.7449999999999992</v>
      </c>
      <c r="M1278" s="10">
        <v>13.747</v>
      </c>
      <c r="O1278" s="3"/>
      <c r="P1278" s="3"/>
      <c r="Q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spans="3:50" x14ac:dyDescent="0.2">
      <c r="C1279" s="18">
        <f t="shared" si="19"/>
        <v>1275</v>
      </c>
      <c r="D1279" t="e">
        <f t="array" aca="1" ref="D1279" ca="1">smrLinInterp(C1279,TimeX,RainX)</f>
        <v>#NAME?</v>
      </c>
      <c r="I1279" s="6">
        <v>1275</v>
      </c>
      <c r="J1279" s="10">
        <v>6.32</v>
      </c>
      <c r="K1279" s="10">
        <v>6.3643918230949614</v>
      </c>
      <c r="L1279" s="10">
        <v>9.7520000000000007</v>
      </c>
      <c r="M1279" s="10">
        <v>13.757999999999999</v>
      </c>
      <c r="O1279" s="3"/>
      <c r="P1279" s="3"/>
      <c r="Q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spans="3:50" x14ac:dyDescent="0.2">
      <c r="C1280" s="18">
        <f t="shared" si="19"/>
        <v>1276</v>
      </c>
      <c r="D1280" t="e">
        <f t="array" aca="1" ref="D1280" ca="1">smrLinInterp(C1280,TimeX,RainX)</f>
        <v>#NAME?</v>
      </c>
      <c r="I1280" s="6">
        <v>1276</v>
      </c>
      <c r="J1280" s="10">
        <v>6.3239999999999998</v>
      </c>
      <c r="K1280" s="10">
        <v>6.3687887645989107</v>
      </c>
      <c r="L1280" s="10">
        <v>9.76</v>
      </c>
      <c r="M1280" s="10">
        <v>13.768000000000001</v>
      </c>
      <c r="O1280" s="3"/>
      <c r="P1280" s="3"/>
      <c r="Q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spans="3:50" x14ac:dyDescent="0.2">
      <c r="C1281" s="18">
        <f t="shared" si="19"/>
        <v>1277</v>
      </c>
      <c r="D1281" t="e">
        <f t="array" aca="1" ref="D1281" ca="1">smrLinInterp(C1281,TimeX,RainX)</f>
        <v>#NAME?</v>
      </c>
      <c r="I1281" s="6">
        <v>1277</v>
      </c>
      <c r="J1281" s="10">
        <v>6.3280000000000003</v>
      </c>
      <c r="K1281" s="10">
        <v>6.3731857061028592</v>
      </c>
      <c r="L1281" s="10">
        <v>9.7680000000000007</v>
      </c>
      <c r="M1281" s="10">
        <v>13.778</v>
      </c>
      <c r="O1281" s="3"/>
      <c r="P1281" s="3"/>
      <c r="Q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spans="3:50" x14ac:dyDescent="0.2">
      <c r="C1282" s="18">
        <f t="shared" si="19"/>
        <v>1278</v>
      </c>
      <c r="D1282" t="e">
        <f t="array" aca="1" ref="D1282" ca="1">smrLinInterp(C1282,TimeX,RainX)</f>
        <v>#NAME?</v>
      </c>
      <c r="I1282" s="6">
        <v>1278</v>
      </c>
      <c r="J1282" s="10">
        <v>6.3319999999999999</v>
      </c>
      <c r="K1282" s="10">
        <v>6.3775826476068085</v>
      </c>
      <c r="L1282" s="10">
        <v>9.7750000000000004</v>
      </c>
      <c r="M1282" s="10">
        <v>13.789</v>
      </c>
      <c r="O1282" s="3"/>
      <c r="P1282" s="3"/>
      <c r="Q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spans="3:50" x14ac:dyDescent="0.2">
      <c r="C1283" s="18">
        <f t="shared" si="19"/>
        <v>1279</v>
      </c>
      <c r="D1283" t="e">
        <f t="array" aca="1" ref="D1283" ca="1">smrLinInterp(C1283,TimeX,RainX)</f>
        <v>#NAME?</v>
      </c>
      <c r="I1283" s="6">
        <v>1279</v>
      </c>
      <c r="J1283" s="10">
        <v>6.3360000000000003</v>
      </c>
      <c r="K1283" s="10">
        <v>6.3819795891107569</v>
      </c>
      <c r="L1283" s="10">
        <v>9.782</v>
      </c>
      <c r="M1283" s="10">
        <v>13.8</v>
      </c>
      <c r="O1283" s="3"/>
      <c r="P1283" s="3"/>
      <c r="Q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spans="3:50" x14ac:dyDescent="0.2">
      <c r="C1284" s="18">
        <f t="shared" si="19"/>
        <v>1280</v>
      </c>
      <c r="D1284" t="e">
        <f t="array" aca="1" ref="D1284" ca="1">smrLinInterp(C1284,TimeX,RainX)</f>
        <v>#NAME?</v>
      </c>
      <c r="I1284" s="6">
        <v>1280</v>
      </c>
      <c r="J1284" s="10">
        <v>6.34</v>
      </c>
      <c r="K1284" s="10">
        <v>6.3863765306147062</v>
      </c>
      <c r="L1284" s="10">
        <v>9.7899999999999991</v>
      </c>
      <c r="M1284" s="10">
        <v>13.81</v>
      </c>
      <c r="O1284" s="3"/>
      <c r="P1284" s="3"/>
      <c r="Q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spans="3:50" x14ac:dyDescent="0.2">
      <c r="C1285" s="18">
        <f t="shared" si="19"/>
        <v>1281</v>
      </c>
      <c r="D1285" t="e">
        <f t="array" aca="1" ref="D1285" ca="1">smrLinInterp(C1285,TimeX,RainX)</f>
        <v>#NAME?</v>
      </c>
      <c r="I1285" s="6">
        <v>1281</v>
      </c>
      <c r="J1285" s="10">
        <v>6.3440000000000003</v>
      </c>
      <c r="K1285" s="10">
        <v>6.3907734721186547</v>
      </c>
      <c r="L1285" s="10">
        <v>9.798</v>
      </c>
      <c r="M1285" s="10">
        <v>13.82</v>
      </c>
      <c r="AU1285" s="3"/>
      <c r="AV1285" s="3"/>
      <c r="AW1285" s="3"/>
      <c r="AX1285" s="3"/>
    </row>
    <row r="1286" spans="3:50" x14ac:dyDescent="0.2">
      <c r="C1286" s="18">
        <f t="shared" ref="C1286:C1349" si="20">1+C1285</f>
        <v>1282</v>
      </c>
      <c r="D1286" t="e">
        <f t="array" aca="1" ref="D1286" ca="1">smrLinInterp(C1286,TimeX,RainX)</f>
        <v>#NAME?</v>
      </c>
      <c r="I1286" s="6">
        <v>1282</v>
      </c>
      <c r="J1286" s="10">
        <v>6.3479999999999999</v>
      </c>
      <c r="K1286" s="10">
        <v>6.395170413622604</v>
      </c>
      <c r="L1286" s="10">
        <v>9.8049999999999997</v>
      </c>
      <c r="M1286" s="10">
        <v>13.831</v>
      </c>
      <c r="AU1286" s="3"/>
      <c r="AV1286" s="3"/>
      <c r="AW1286" s="3"/>
      <c r="AX1286" s="3"/>
    </row>
    <row r="1287" spans="3:50" x14ac:dyDescent="0.2">
      <c r="C1287" s="18">
        <f t="shared" si="20"/>
        <v>1283</v>
      </c>
      <c r="D1287" t="e">
        <f t="array" aca="1" ref="D1287" ca="1">smrLinInterp(C1287,TimeX,RainX)</f>
        <v>#NAME?</v>
      </c>
      <c r="I1287" s="6">
        <v>1283</v>
      </c>
      <c r="J1287" s="10">
        <v>6.3520000000000003</v>
      </c>
      <c r="K1287" s="10">
        <v>6.3995673551265524</v>
      </c>
      <c r="L1287" s="10">
        <v>9.8119999999999994</v>
      </c>
      <c r="M1287" s="10">
        <v>13.842000000000001</v>
      </c>
      <c r="AU1287" s="3"/>
      <c r="AV1287" s="3"/>
      <c r="AW1287" s="3"/>
      <c r="AX1287" s="3"/>
    </row>
    <row r="1288" spans="3:50" x14ac:dyDescent="0.2">
      <c r="C1288" s="18">
        <f t="shared" si="20"/>
        <v>1284</v>
      </c>
      <c r="D1288" t="e">
        <f t="array" aca="1" ref="D1288" ca="1">smrLinInterp(C1288,TimeX,RainX)</f>
        <v>#NAME?</v>
      </c>
      <c r="I1288" s="6">
        <v>1284</v>
      </c>
      <c r="J1288" s="10">
        <v>6.3559999999999999</v>
      </c>
      <c r="K1288" s="10">
        <v>6.4039642966305017</v>
      </c>
      <c r="L1288" s="10">
        <v>9.82</v>
      </c>
      <c r="M1288" s="10">
        <v>13.852</v>
      </c>
      <c r="O1288" s="3"/>
      <c r="P1288" s="3"/>
      <c r="Q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spans="3:50" x14ac:dyDescent="0.2">
      <c r="C1289" s="18">
        <f t="shared" si="20"/>
        <v>1285</v>
      </c>
      <c r="D1289" t="e">
        <f t="array" aca="1" ref="D1289" ca="1">smrLinInterp(C1289,TimeX,RainX)</f>
        <v>#NAME?</v>
      </c>
      <c r="I1289" s="6">
        <v>1285</v>
      </c>
      <c r="J1289" s="10">
        <v>6.36</v>
      </c>
      <c r="K1289" s="10">
        <v>6.4083612381344501</v>
      </c>
      <c r="L1289" s="10">
        <v>9.8279999999999994</v>
      </c>
      <c r="M1289" s="10">
        <v>13.862</v>
      </c>
      <c r="O1289" s="3"/>
      <c r="P1289" s="3"/>
      <c r="Q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spans="3:50" x14ac:dyDescent="0.2">
      <c r="C1290" s="18">
        <f t="shared" si="20"/>
        <v>1286</v>
      </c>
      <c r="D1290" t="e">
        <f t="array" aca="1" ref="D1290" ca="1">smrLinInterp(C1290,TimeX,RainX)</f>
        <v>#NAME?</v>
      </c>
      <c r="I1290" s="6">
        <v>1286</v>
      </c>
      <c r="J1290" s="10">
        <v>6.3639999999999999</v>
      </c>
      <c r="K1290" s="10">
        <v>6.4127581796383994</v>
      </c>
      <c r="L1290" s="10">
        <v>9.8350000000000009</v>
      </c>
      <c r="M1290" s="10">
        <v>13.872999999999999</v>
      </c>
      <c r="O1290" s="3"/>
      <c r="P1290" s="3"/>
      <c r="Q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spans="3:50" x14ac:dyDescent="0.2">
      <c r="C1291" s="18">
        <f t="shared" si="20"/>
        <v>1287</v>
      </c>
      <c r="D1291" t="e">
        <f t="array" aca="1" ref="D1291" ca="1">smrLinInterp(C1291,TimeX,RainX)</f>
        <v>#NAME?</v>
      </c>
      <c r="I1291" s="6">
        <v>1287</v>
      </c>
      <c r="J1291" s="10">
        <v>6.3680000000000003</v>
      </c>
      <c r="K1291" s="10">
        <v>6.4171551211423479</v>
      </c>
      <c r="L1291" s="10">
        <v>9.8420000000000005</v>
      </c>
      <c r="M1291" s="10">
        <v>13.884</v>
      </c>
      <c r="O1291" s="3"/>
      <c r="P1291" s="3"/>
      <c r="Q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spans="3:50" x14ac:dyDescent="0.2">
      <c r="C1292" s="18">
        <f t="shared" si="20"/>
        <v>1288</v>
      </c>
      <c r="D1292" t="e">
        <f t="array" aca="1" ref="D1292" ca="1">smrLinInterp(C1292,TimeX,RainX)</f>
        <v>#NAME?</v>
      </c>
      <c r="I1292" s="6">
        <v>1288</v>
      </c>
      <c r="J1292" s="10">
        <v>6.3719999999999999</v>
      </c>
      <c r="K1292" s="10">
        <v>6.4215520626462972</v>
      </c>
      <c r="L1292" s="10">
        <v>9.85</v>
      </c>
      <c r="M1292" s="10">
        <v>13.894</v>
      </c>
      <c r="O1292" s="3"/>
      <c r="P1292" s="3"/>
      <c r="Q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spans="3:50" x14ac:dyDescent="0.2">
      <c r="C1293" s="18">
        <f t="shared" si="20"/>
        <v>1289</v>
      </c>
      <c r="D1293" t="e">
        <f t="array" aca="1" ref="D1293" ca="1">smrLinInterp(C1293,TimeX,RainX)</f>
        <v>#NAME?</v>
      </c>
      <c r="I1293" s="6">
        <v>1289</v>
      </c>
      <c r="J1293" s="10">
        <v>6.3760000000000003</v>
      </c>
      <c r="K1293" s="10">
        <v>6.4259490041502456</v>
      </c>
      <c r="L1293" s="10">
        <v>9.8580000000000005</v>
      </c>
      <c r="M1293" s="10">
        <v>13.904</v>
      </c>
      <c r="O1293" s="3"/>
      <c r="P1293" s="3"/>
      <c r="Q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spans="3:50" x14ac:dyDescent="0.2">
      <c r="C1294" s="18">
        <f t="shared" si="20"/>
        <v>1290</v>
      </c>
      <c r="D1294" t="e">
        <f t="array" aca="1" ref="D1294" ca="1">smrLinInterp(C1294,TimeX,RainX)</f>
        <v>#NAME?</v>
      </c>
      <c r="I1294" s="6">
        <v>1290</v>
      </c>
      <c r="J1294" s="10">
        <v>6.38</v>
      </c>
      <c r="K1294" s="10">
        <v>6.4303459456541949</v>
      </c>
      <c r="L1294" s="10">
        <v>9.8650000000000002</v>
      </c>
      <c r="M1294" s="10">
        <v>13.914999999999999</v>
      </c>
      <c r="O1294" s="3"/>
      <c r="P1294" s="3"/>
      <c r="Q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spans="3:50" x14ac:dyDescent="0.2">
      <c r="C1295" s="18">
        <f t="shared" si="20"/>
        <v>1291</v>
      </c>
      <c r="D1295" t="e">
        <f t="array" aca="1" ref="D1295" ca="1">smrLinInterp(C1295,TimeX,RainX)</f>
        <v>#NAME?</v>
      </c>
      <c r="I1295" s="6">
        <v>1291</v>
      </c>
      <c r="J1295" s="10">
        <v>6.3840000000000003</v>
      </c>
      <c r="K1295" s="10">
        <v>6.434577523421658</v>
      </c>
      <c r="L1295" s="10">
        <v>9.8719999999999999</v>
      </c>
      <c r="M1295" s="10">
        <v>13.926</v>
      </c>
      <c r="O1295" s="3"/>
      <c r="P1295" s="3"/>
      <c r="Q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spans="3:50" x14ac:dyDescent="0.2">
      <c r="C1296" s="18">
        <f t="shared" si="20"/>
        <v>1292</v>
      </c>
      <c r="D1296" t="e">
        <f t="array" aca="1" ref="D1296" ca="1">smrLinInterp(C1296,TimeX,RainX)</f>
        <v>#NAME?</v>
      </c>
      <c r="I1296" s="6">
        <v>1292</v>
      </c>
      <c r="J1296" s="10">
        <v>6.3879999999999999</v>
      </c>
      <c r="K1296" s="10">
        <v>6.4388091011891211</v>
      </c>
      <c r="L1296" s="10">
        <v>9.8800000000000008</v>
      </c>
      <c r="M1296" s="10">
        <v>13.936</v>
      </c>
      <c r="O1296" s="3"/>
      <c r="P1296" s="3"/>
      <c r="Q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spans="3:50" x14ac:dyDescent="0.2">
      <c r="C1297" s="18">
        <f t="shared" si="20"/>
        <v>1293</v>
      </c>
      <c r="D1297" t="e">
        <f t="array" aca="1" ref="D1297" ca="1">smrLinInterp(C1297,TimeX,RainX)</f>
        <v>#NAME?</v>
      </c>
      <c r="I1297" s="6">
        <v>1293</v>
      </c>
      <c r="J1297" s="10">
        <v>6.3920000000000003</v>
      </c>
      <c r="K1297" s="10">
        <v>6.4430406789565842</v>
      </c>
      <c r="L1297" s="10">
        <v>9.8870000000000005</v>
      </c>
      <c r="M1297" s="10">
        <v>13.946</v>
      </c>
      <c r="O1297" s="3"/>
      <c r="P1297" s="3"/>
      <c r="Q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spans="3:50" x14ac:dyDescent="0.2">
      <c r="C1298" s="18">
        <f t="shared" si="20"/>
        <v>1294</v>
      </c>
      <c r="D1298" t="e">
        <f t="array" aca="1" ref="D1298" ca="1">smrLinInterp(C1298,TimeX,RainX)</f>
        <v>#NAME?</v>
      </c>
      <c r="I1298" s="6">
        <v>1294</v>
      </c>
      <c r="J1298" s="10">
        <v>6.3959999999999999</v>
      </c>
      <c r="K1298" s="10">
        <v>6.4472722567240472</v>
      </c>
      <c r="L1298" s="10">
        <v>9.8949999999999996</v>
      </c>
      <c r="M1298" s="10">
        <v>13.957000000000001</v>
      </c>
      <c r="O1298" s="3"/>
      <c r="P1298" s="3"/>
      <c r="Q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spans="3:50" x14ac:dyDescent="0.2">
      <c r="C1299" s="18">
        <f t="shared" si="20"/>
        <v>1295</v>
      </c>
      <c r="D1299" t="e">
        <f t="array" aca="1" ref="D1299" ca="1">smrLinInterp(C1299,TimeX,RainX)</f>
        <v>#NAME?</v>
      </c>
      <c r="I1299" s="6">
        <v>1295</v>
      </c>
      <c r="J1299" s="10">
        <v>6.4</v>
      </c>
      <c r="K1299" s="10">
        <v>6.4515038344915094</v>
      </c>
      <c r="L1299" s="10">
        <v>9.9019999999999992</v>
      </c>
      <c r="M1299" s="10">
        <v>13.968</v>
      </c>
      <c r="O1299" s="3"/>
      <c r="P1299" s="3"/>
      <c r="Q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spans="3:50" x14ac:dyDescent="0.2">
      <c r="C1300" s="18">
        <f t="shared" si="20"/>
        <v>1296</v>
      </c>
      <c r="D1300" t="e">
        <f t="array" aca="1" ref="D1300" ca="1">smrLinInterp(C1300,TimeX,RainX)</f>
        <v>#NAME?</v>
      </c>
      <c r="I1300" s="6">
        <v>1296</v>
      </c>
      <c r="J1300" s="10">
        <v>6.4039999999999999</v>
      </c>
      <c r="K1300" s="10">
        <v>6.4557354122589725</v>
      </c>
      <c r="L1300" s="10">
        <v>9.91</v>
      </c>
      <c r="M1300" s="10">
        <v>13.978</v>
      </c>
      <c r="O1300" s="3"/>
      <c r="P1300" s="3"/>
      <c r="Q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spans="3:50" x14ac:dyDescent="0.2">
      <c r="C1301" s="18">
        <f t="shared" si="20"/>
        <v>1297</v>
      </c>
      <c r="D1301" t="e">
        <f t="array" aca="1" ref="D1301" ca="1">smrLinInterp(C1301,TimeX,RainX)</f>
        <v>#NAME?</v>
      </c>
      <c r="I1301" s="6">
        <v>1297</v>
      </c>
      <c r="J1301" s="10">
        <v>6.4080000000000004</v>
      </c>
      <c r="K1301" s="10">
        <v>6.4599669900264356</v>
      </c>
      <c r="L1301" s="10">
        <v>9.9179999999999993</v>
      </c>
      <c r="M1301" s="10">
        <v>13.988</v>
      </c>
      <c r="O1301" s="3"/>
      <c r="P1301" s="3"/>
      <c r="Q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spans="3:50" x14ac:dyDescent="0.2">
      <c r="C1302" s="18">
        <f t="shared" si="20"/>
        <v>1298</v>
      </c>
      <c r="D1302" t="e">
        <f t="array" aca="1" ref="D1302" ca="1">smrLinInterp(C1302,TimeX,RainX)</f>
        <v>#NAME?</v>
      </c>
      <c r="I1302" s="6">
        <v>1298</v>
      </c>
      <c r="J1302" s="10">
        <v>6.4119999999999999</v>
      </c>
      <c r="K1302" s="10">
        <v>6.4641985677938987</v>
      </c>
      <c r="L1302" s="10">
        <v>9.9250000000000007</v>
      </c>
      <c r="M1302" s="10">
        <v>13.999000000000001</v>
      </c>
      <c r="O1302" s="3"/>
      <c r="P1302" s="3"/>
      <c r="Q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spans="3:50" x14ac:dyDescent="0.2">
      <c r="C1303" s="18">
        <f t="shared" si="20"/>
        <v>1299</v>
      </c>
      <c r="D1303" t="e">
        <f t="array" aca="1" ref="D1303" ca="1">smrLinInterp(C1303,TimeX,RainX)</f>
        <v>#NAME?</v>
      </c>
      <c r="I1303" s="6">
        <v>1299</v>
      </c>
      <c r="J1303" s="10">
        <v>6.4160000000000004</v>
      </c>
      <c r="K1303" s="10">
        <v>6.4684301455613618</v>
      </c>
      <c r="L1303" s="10">
        <v>9.9320000000000004</v>
      </c>
      <c r="M1303" s="10">
        <v>14.01</v>
      </c>
      <c r="O1303" s="3"/>
      <c r="P1303" s="3"/>
      <c r="Q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spans="3:50" x14ac:dyDescent="0.2">
      <c r="C1304" s="18">
        <f t="shared" si="20"/>
        <v>1300</v>
      </c>
      <c r="D1304" t="e">
        <f t="array" aca="1" ref="D1304" ca="1">smrLinInterp(C1304,TimeX,RainX)</f>
        <v>#NAME?</v>
      </c>
      <c r="I1304" s="6">
        <v>1300</v>
      </c>
      <c r="J1304" s="10">
        <v>6.42</v>
      </c>
      <c r="K1304" s="10">
        <v>6.4726617233288248</v>
      </c>
      <c r="L1304" s="10">
        <v>9.94</v>
      </c>
      <c r="M1304" s="10">
        <v>14.02</v>
      </c>
      <c r="O1304" s="3"/>
      <c r="P1304" s="3"/>
      <c r="Q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spans="3:50" x14ac:dyDescent="0.2">
      <c r="C1305" s="18">
        <f t="shared" si="20"/>
        <v>1301</v>
      </c>
      <c r="D1305" t="e">
        <f t="array" aca="1" ref="D1305" ca="1">smrLinInterp(C1305,TimeX,RainX)</f>
        <v>#NAME?</v>
      </c>
      <c r="I1305" s="6">
        <v>1301</v>
      </c>
      <c r="J1305" s="10">
        <v>6.423</v>
      </c>
      <c r="K1305" s="10">
        <v>6.4768112614607967</v>
      </c>
      <c r="L1305" s="10">
        <v>9.9461999999999993</v>
      </c>
      <c r="M1305" s="10">
        <v>14.029</v>
      </c>
      <c r="AU1305" s="3"/>
      <c r="AV1305" s="3"/>
      <c r="AW1305" s="3"/>
      <c r="AX1305" s="3"/>
    </row>
    <row r="1306" spans="3:50" x14ac:dyDescent="0.2">
      <c r="C1306" s="18">
        <f t="shared" si="20"/>
        <v>1302</v>
      </c>
      <c r="D1306" t="e">
        <f t="array" aca="1" ref="D1306" ca="1">smrLinInterp(C1306,TimeX,RainX)</f>
        <v>#NAME?</v>
      </c>
      <c r="I1306" s="6">
        <v>1302</v>
      </c>
      <c r="J1306" s="10">
        <v>6.4260000000000002</v>
      </c>
      <c r="K1306" s="10">
        <v>6.4809607995927685</v>
      </c>
      <c r="L1306" s="10">
        <v>9.952399999999999</v>
      </c>
      <c r="M1306" s="10">
        <v>14.038</v>
      </c>
      <c r="AU1306" s="3"/>
      <c r="AV1306" s="3"/>
      <c r="AW1306" s="3"/>
      <c r="AX1306" s="3"/>
    </row>
    <row r="1307" spans="3:50" x14ac:dyDescent="0.2">
      <c r="C1307" s="18">
        <f t="shared" si="20"/>
        <v>1303</v>
      </c>
      <c r="D1307" t="e">
        <f t="array" aca="1" ref="D1307" ca="1">smrLinInterp(C1307,TimeX,RainX)</f>
        <v>#NAME?</v>
      </c>
      <c r="I1307" s="6">
        <v>1303</v>
      </c>
      <c r="J1307" s="10">
        <v>6.4290000000000003</v>
      </c>
      <c r="K1307" s="10">
        <v>6.4851103377247403</v>
      </c>
      <c r="L1307" s="10">
        <v>9.9586000000000006</v>
      </c>
      <c r="M1307" s="10">
        <v>14.046999999999999</v>
      </c>
      <c r="O1307" s="3"/>
      <c r="P1307" s="3"/>
      <c r="Q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spans="3:50" x14ac:dyDescent="0.2">
      <c r="C1308" s="18">
        <f t="shared" si="20"/>
        <v>1304</v>
      </c>
      <c r="D1308" t="e">
        <f t="array" aca="1" ref="D1308" ca="1">smrLinInterp(C1308,TimeX,RainX)</f>
        <v>#NAME?</v>
      </c>
      <c r="I1308" s="6">
        <v>1304</v>
      </c>
      <c r="J1308" s="10">
        <v>6.4320000000000004</v>
      </c>
      <c r="K1308" s="10">
        <v>6.4892598758567122</v>
      </c>
      <c r="L1308" s="10">
        <v>9.9648000000000003</v>
      </c>
      <c r="M1308" s="10">
        <v>14.055999999999999</v>
      </c>
      <c r="O1308" s="3"/>
      <c r="P1308" s="3"/>
      <c r="Q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spans="3:50" x14ac:dyDescent="0.2">
      <c r="C1309" s="18">
        <f t="shared" si="20"/>
        <v>1305</v>
      </c>
      <c r="D1309" t="e">
        <f t="array" aca="1" ref="D1309" ca="1">smrLinInterp(C1309,TimeX,RainX)</f>
        <v>#NAME?</v>
      </c>
      <c r="I1309" s="6">
        <v>1305</v>
      </c>
      <c r="J1309" s="10">
        <v>6.4350000000000005</v>
      </c>
      <c r="K1309" s="10">
        <v>6.493409413988684</v>
      </c>
      <c r="L1309" s="10">
        <v>9.9710000000000001</v>
      </c>
      <c r="M1309" s="10">
        <v>14.065</v>
      </c>
      <c r="O1309" s="3"/>
      <c r="P1309" s="3"/>
      <c r="Q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spans="3:50" x14ac:dyDescent="0.2">
      <c r="C1310" s="18">
        <f t="shared" si="20"/>
        <v>1306</v>
      </c>
      <c r="D1310" t="e">
        <f t="array" aca="1" ref="D1310" ca="1">smrLinInterp(C1310,TimeX,RainX)</f>
        <v>#NAME?</v>
      </c>
      <c r="I1310" s="6">
        <v>1306</v>
      </c>
      <c r="J1310" s="10">
        <v>6.4379999999999997</v>
      </c>
      <c r="K1310" s="10">
        <v>6.4975589521206558</v>
      </c>
      <c r="L1310" s="10">
        <v>9.9771999999999998</v>
      </c>
      <c r="M1310" s="10">
        <v>14.074</v>
      </c>
      <c r="O1310" s="3"/>
      <c r="P1310" s="3"/>
      <c r="Q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spans="3:50" x14ac:dyDescent="0.2">
      <c r="C1311" s="18">
        <f t="shared" si="20"/>
        <v>1307</v>
      </c>
      <c r="D1311" t="e">
        <f t="array" aca="1" ref="D1311" ca="1">smrLinInterp(C1311,TimeX,RainX)</f>
        <v>#NAME?</v>
      </c>
      <c r="I1311" s="6">
        <v>1307</v>
      </c>
      <c r="J1311" s="10">
        <v>6.4409999999999998</v>
      </c>
      <c r="K1311" s="10">
        <v>6.5017084902526276</v>
      </c>
      <c r="L1311" s="10">
        <v>9.9833999999999996</v>
      </c>
      <c r="M1311" s="10">
        <v>14.083</v>
      </c>
      <c r="O1311" s="3"/>
      <c r="P1311" s="3"/>
      <c r="Q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spans="3:50" x14ac:dyDescent="0.2">
      <c r="C1312" s="18">
        <f t="shared" si="20"/>
        <v>1308</v>
      </c>
      <c r="D1312" t="e">
        <f t="array" aca="1" ref="D1312" ca="1">smrLinInterp(C1312,TimeX,RainX)</f>
        <v>#NAME?</v>
      </c>
      <c r="I1312" s="6">
        <v>1308</v>
      </c>
      <c r="J1312" s="10">
        <v>6.444</v>
      </c>
      <c r="K1312" s="10">
        <v>6.5058580283845995</v>
      </c>
      <c r="L1312" s="10">
        <v>9.9896000000000011</v>
      </c>
      <c r="M1312" s="10">
        <v>14.091999999999999</v>
      </c>
      <c r="O1312" s="3"/>
      <c r="P1312" s="3"/>
      <c r="Q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spans="3:50" x14ac:dyDescent="0.2">
      <c r="C1313" s="18">
        <f t="shared" si="20"/>
        <v>1309</v>
      </c>
      <c r="D1313" t="e">
        <f t="array" aca="1" ref="D1313" ca="1">smrLinInterp(C1313,TimeX,RainX)</f>
        <v>#NAME?</v>
      </c>
      <c r="I1313" s="6">
        <v>1309</v>
      </c>
      <c r="J1313" s="10">
        <v>6.4470000000000001</v>
      </c>
      <c r="K1313" s="10">
        <v>6.5100075665165713</v>
      </c>
      <c r="L1313" s="10">
        <v>9.9958000000000009</v>
      </c>
      <c r="M1313" s="10">
        <v>14.100999999999999</v>
      </c>
      <c r="O1313" s="3"/>
      <c r="P1313" s="3"/>
      <c r="Q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spans="3:50" x14ac:dyDescent="0.2">
      <c r="C1314" s="18">
        <f t="shared" si="20"/>
        <v>1310</v>
      </c>
      <c r="D1314" t="e">
        <f t="array" aca="1" ref="D1314" ca="1">smrLinInterp(C1314,TimeX,RainX)</f>
        <v>#NAME?</v>
      </c>
      <c r="I1314" s="6">
        <v>1310</v>
      </c>
      <c r="J1314" s="10">
        <v>6.45</v>
      </c>
      <c r="K1314" s="10">
        <v>6.5141571046485431</v>
      </c>
      <c r="L1314" s="10">
        <v>10.002000000000001</v>
      </c>
      <c r="M1314" s="10">
        <v>14.11</v>
      </c>
      <c r="O1314" s="3"/>
      <c r="P1314" s="3"/>
      <c r="Q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spans="3:50" x14ac:dyDescent="0.2">
      <c r="C1315" s="18">
        <f t="shared" si="20"/>
        <v>1311</v>
      </c>
      <c r="D1315" t="e">
        <f t="array" aca="1" ref="D1315" ca="1">smrLinInterp(C1315,TimeX,RainX)</f>
        <v>#NAME?</v>
      </c>
      <c r="I1315" s="6">
        <v>1311</v>
      </c>
      <c r="J1315" s="10">
        <v>6.4530000000000003</v>
      </c>
      <c r="K1315" s="10">
        <v>6.5182312468476491</v>
      </c>
      <c r="L1315" s="10">
        <v>10.0083</v>
      </c>
      <c r="M1315" s="10">
        <v>14.119</v>
      </c>
      <c r="O1315" s="3"/>
      <c r="P1315" s="3"/>
      <c r="Q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spans="3:50" x14ac:dyDescent="0.2">
      <c r="C1316" s="18">
        <f t="shared" si="20"/>
        <v>1312</v>
      </c>
      <c r="D1316" t="e">
        <f t="array" aca="1" ref="D1316" ca="1">smrLinInterp(C1316,TimeX,RainX)</f>
        <v>#NAME?</v>
      </c>
      <c r="I1316" s="6">
        <v>1312</v>
      </c>
      <c r="J1316" s="10">
        <v>6.4560000000000004</v>
      </c>
      <c r="K1316" s="10">
        <v>6.5223053890467559</v>
      </c>
      <c r="L1316" s="10">
        <v>10.0146</v>
      </c>
      <c r="M1316" s="10">
        <v>14.128</v>
      </c>
      <c r="O1316" s="3"/>
      <c r="P1316" s="3"/>
      <c r="Q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spans="3:50" x14ac:dyDescent="0.2">
      <c r="C1317" s="18">
        <f t="shared" si="20"/>
        <v>1313</v>
      </c>
      <c r="D1317" t="e">
        <f t="array" aca="1" ref="D1317" ca="1">smrLinInterp(C1317,TimeX,RainX)</f>
        <v>#NAME?</v>
      </c>
      <c r="I1317" s="6">
        <v>1313</v>
      </c>
      <c r="J1317" s="10">
        <v>6.4590000000000005</v>
      </c>
      <c r="K1317" s="10">
        <v>6.5263795312458619</v>
      </c>
      <c r="L1317" s="10">
        <v>10.020900000000001</v>
      </c>
      <c r="M1317" s="10">
        <v>14.136999999999999</v>
      </c>
      <c r="O1317" s="3"/>
      <c r="P1317" s="3"/>
      <c r="Q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spans="3:50" x14ac:dyDescent="0.2">
      <c r="C1318" s="18">
        <f t="shared" si="20"/>
        <v>1314</v>
      </c>
      <c r="D1318" t="e">
        <f t="array" aca="1" ref="D1318" ca="1">smrLinInterp(C1318,TimeX,RainX)</f>
        <v>#NAME?</v>
      </c>
      <c r="I1318" s="6">
        <v>1314</v>
      </c>
      <c r="J1318" s="10">
        <v>6.4620000000000006</v>
      </c>
      <c r="K1318" s="10">
        <v>6.5304536734449687</v>
      </c>
      <c r="L1318" s="10">
        <v>10.027200000000001</v>
      </c>
      <c r="M1318" s="10">
        <v>14.145999999999999</v>
      </c>
      <c r="O1318" s="3"/>
      <c r="P1318" s="3"/>
      <c r="Q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spans="3:50" x14ac:dyDescent="0.2">
      <c r="C1319" s="18">
        <f t="shared" si="20"/>
        <v>1315</v>
      </c>
      <c r="D1319" t="e">
        <f t="array" aca="1" ref="D1319" ca="1">smrLinInterp(C1319,TimeX,RainX)</f>
        <v>#NAME?</v>
      </c>
      <c r="I1319" s="6">
        <v>1315</v>
      </c>
      <c r="J1319" s="10">
        <v>6.4649999999999999</v>
      </c>
      <c r="K1319" s="10">
        <v>6.5345278156440747</v>
      </c>
      <c r="L1319" s="10">
        <v>10.0335</v>
      </c>
      <c r="M1319" s="10">
        <v>14.154999999999999</v>
      </c>
      <c r="O1319" s="3"/>
      <c r="P1319" s="3"/>
      <c r="Q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spans="3:50" x14ac:dyDescent="0.2">
      <c r="C1320" s="18">
        <f t="shared" si="20"/>
        <v>1316</v>
      </c>
      <c r="D1320" t="e">
        <f t="array" aca="1" ref="D1320" ca="1">smrLinInterp(C1320,TimeX,RainX)</f>
        <v>#NAME?</v>
      </c>
      <c r="I1320" s="6">
        <v>1316</v>
      </c>
      <c r="J1320" s="10">
        <v>6.468</v>
      </c>
      <c r="K1320" s="10">
        <v>6.5386019578431807</v>
      </c>
      <c r="L1320" s="10">
        <v>10.0398</v>
      </c>
      <c r="M1320" s="10">
        <v>14.164</v>
      </c>
      <c r="O1320" s="3"/>
      <c r="P1320" s="3"/>
      <c r="Q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spans="3:50" x14ac:dyDescent="0.2">
      <c r="C1321" s="18">
        <f t="shared" si="20"/>
        <v>1317</v>
      </c>
      <c r="D1321" t="e">
        <f t="array" aca="1" ref="D1321" ca="1">smrLinInterp(C1321,TimeX,RainX)</f>
        <v>#NAME?</v>
      </c>
      <c r="I1321" s="6">
        <v>1317</v>
      </c>
      <c r="J1321" s="10">
        <v>6.4710000000000001</v>
      </c>
      <c r="K1321" s="10">
        <v>6.5426761000422875</v>
      </c>
      <c r="L1321" s="10">
        <v>10.046099999999999</v>
      </c>
      <c r="M1321" s="10">
        <v>14.173</v>
      </c>
      <c r="O1321" s="3"/>
      <c r="P1321" s="3"/>
      <c r="Q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spans="3:50" x14ac:dyDescent="0.2">
      <c r="C1322" s="18">
        <f t="shared" si="20"/>
        <v>1318</v>
      </c>
      <c r="D1322" t="e">
        <f t="array" aca="1" ref="D1322" ca="1">smrLinInterp(C1322,TimeX,RainX)</f>
        <v>#NAME?</v>
      </c>
      <c r="I1322" s="6">
        <v>1318</v>
      </c>
      <c r="J1322" s="10">
        <v>6.4740000000000002</v>
      </c>
      <c r="K1322" s="10">
        <v>6.5467502422413935</v>
      </c>
      <c r="L1322" s="10">
        <v>10.0524</v>
      </c>
      <c r="M1322" s="10">
        <v>14.181999999999999</v>
      </c>
      <c r="O1322" s="3"/>
      <c r="P1322" s="3"/>
      <c r="Q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spans="3:50" x14ac:dyDescent="0.2">
      <c r="C1323" s="18">
        <f t="shared" si="20"/>
        <v>1319</v>
      </c>
      <c r="D1323" t="e">
        <f t="array" aca="1" ref="D1323" ca="1">smrLinInterp(C1323,TimeX,RainX)</f>
        <v>#NAME?</v>
      </c>
      <c r="I1323" s="6">
        <v>1319</v>
      </c>
      <c r="J1323" s="10">
        <v>6.4770000000000003</v>
      </c>
      <c r="K1323" s="10">
        <v>6.5508243844405003</v>
      </c>
      <c r="L1323" s="10">
        <v>10.0587</v>
      </c>
      <c r="M1323" s="10">
        <v>14.190999999999999</v>
      </c>
      <c r="O1323" s="3"/>
      <c r="P1323" s="3"/>
      <c r="Q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spans="3:50" x14ac:dyDescent="0.2">
      <c r="C1324" s="18">
        <f t="shared" si="20"/>
        <v>1320</v>
      </c>
      <c r="D1324" t="e">
        <f t="array" aca="1" ref="D1324" ca="1">smrLinInterp(C1324,TimeX,RainX)</f>
        <v>#NAME?</v>
      </c>
      <c r="I1324" s="6">
        <v>1320</v>
      </c>
      <c r="J1324" s="10">
        <v>6.48</v>
      </c>
      <c r="K1324" s="10">
        <v>6.5548985266396063</v>
      </c>
      <c r="L1324" s="10">
        <v>10.065</v>
      </c>
      <c r="M1324" s="10">
        <v>14.2</v>
      </c>
      <c r="O1324" s="3"/>
      <c r="P1324" s="3"/>
      <c r="Q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spans="3:50" x14ac:dyDescent="0.2">
      <c r="C1325" s="18">
        <f t="shared" si="20"/>
        <v>1321</v>
      </c>
      <c r="D1325" t="e">
        <f t="array" aca="1" ref="D1325" ca="1">smrLinInterp(C1325,TimeX,RainX)</f>
        <v>#NAME?</v>
      </c>
      <c r="I1325" s="6">
        <v>1321</v>
      </c>
      <c r="J1325" s="10">
        <v>6.4820000000000002</v>
      </c>
      <c r="K1325" s="10">
        <v>6.5589030173590164</v>
      </c>
      <c r="L1325" s="10">
        <v>10.071299999999999</v>
      </c>
      <c r="M1325" s="10">
        <v>14.209</v>
      </c>
      <c r="O1325" s="3"/>
      <c r="P1325" s="3"/>
      <c r="Q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spans="3:50" x14ac:dyDescent="0.2">
      <c r="C1326" s="18">
        <f t="shared" si="20"/>
        <v>1322</v>
      </c>
      <c r="D1326" t="e">
        <f t="array" aca="1" ref="D1326" ca="1">smrLinInterp(C1326,TimeX,RainX)</f>
        <v>#NAME?</v>
      </c>
      <c r="I1326" s="6">
        <v>1322</v>
      </c>
      <c r="J1326" s="10">
        <v>6.484</v>
      </c>
      <c r="K1326" s="10">
        <v>6.5629075080784265</v>
      </c>
      <c r="L1326" s="10">
        <v>10.0776</v>
      </c>
      <c r="M1326" s="10">
        <v>14.218</v>
      </c>
      <c r="O1326" s="3"/>
      <c r="P1326" s="3"/>
      <c r="Q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spans="3:50" x14ac:dyDescent="0.2">
      <c r="C1327" s="18">
        <f t="shared" si="20"/>
        <v>1323</v>
      </c>
      <c r="D1327" t="e">
        <f t="array" aca="1" ref="D1327" ca="1">smrLinInterp(C1327,TimeX,RainX)</f>
        <v>#NAME?</v>
      </c>
      <c r="I1327" s="6">
        <v>1323</v>
      </c>
      <c r="J1327" s="10">
        <v>6.4860000000000007</v>
      </c>
      <c r="K1327" s="10">
        <v>6.5669119987978357</v>
      </c>
      <c r="L1327" s="10">
        <v>10.0839</v>
      </c>
      <c r="M1327" s="10">
        <v>14.226999999999999</v>
      </c>
      <c r="O1327" s="3"/>
      <c r="P1327" s="3"/>
      <c r="Q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spans="3:50" x14ac:dyDescent="0.2">
      <c r="C1328" s="18">
        <f t="shared" si="20"/>
        <v>1324</v>
      </c>
      <c r="D1328" t="e">
        <f t="array" aca="1" ref="D1328" ca="1">smrLinInterp(C1328,TimeX,RainX)</f>
        <v>#NAME?</v>
      </c>
      <c r="I1328" s="6">
        <v>1324</v>
      </c>
      <c r="J1328" s="10">
        <v>6.4880000000000004</v>
      </c>
      <c r="K1328" s="10">
        <v>6.5709164895172458</v>
      </c>
      <c r="L1328" s="10">
        <v>10.090199999999999</v>
      </c>
      <c r="M1328" s="10">
        <v>14.235999999999999</v>
      </c>
      <c r="O1328" s="3"/>
      <c r="P1328" s="3"/>
      <c r="Q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spans="3:50" x14ac:dyDescent="0.2">
      <c r="C1329" s="18">
        <f t="shared" si="20"/>
        <v>1325</v>
      </c>
      <c r="D1329" t="e">
        <f t="array" aca="1" ref="D1329" ca="1">smrLinInterp(C1329,TimeX,RainX)</f>
        <v>#NAME?</v>
      </c>
      <c r="I1329" s="6">
        <v>1325</v>
      </c>
      <c r="J1329" s="10">
        <v>6.49</v>
      </c>
      <c r="K1329" s="10">
        <v>6.5749209802366559</v>
      </c>
      <c r="L1329" s="10">
        <v>10.096499999999999</v>
      </c>
      <c r="M1329" s="10">
        <v>14.244999999999999</v>
      </c>
      <c r="O1329" s="3"/>
      <c r="P1329" s="3"/>
      <c r="Q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spans="3:50" x14ac:dyDescent="0.2">
      <c r="C1330" s="18">
        <f t="shared" si="20"/>
        <v>1326</v>
      </c>
      <c r="D1330" t="e">
        <f t="array" aca="1" ref="D1330" ca="1">smrLinInterp(C1330,TimeX,RainX)</f>
        <v>#NAME?</v>
      </c>
      <c r="I1330" s="6">
        <v>1326</v>
      </c>
      <c r="J1330" s="10">
        <v>6.492</v>
      </c>
      <c r="K1330" s="10">
        <v>6.5789254709560661</v>
      </c>
      <c r="L1330" s="10">
        <v>10.1028</v>
      </c>
      <c r="M1330" s="10">
        <v>14.254</v>
      </c>
      <c r="O1330" s="3"/>
      <c r="P1330" s="3"/>
      <c r="Q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spans="3:50" x14ac:dyDescent="0.2">
      <c r="C1331" s="18">
        <f t="shared" si="20"/>
        <v>1327</v>
      </c>
      <c r="D1331" t="e">
        <f t="array" aca="1" ref="D1331" ca="1">smrLinInterp(C1331,TimeX,RainX)</f>
        <v>#NAME?</v>
      </c>
      <c r="I1331" s="6">
        <v>1327</v>
      </c>
      <c r="J1331" s="10">
        <v>6.4939999999999998</v>
      </c>
      <c r="K1331" s="10">
        <v>6.5829299616754762</v>
      </c>
      <c r="L1331" s="10">
        <v>10.1091</v>
      </c>
      <c r="M1331" s="10">
        <v>14.263</v>
      </c>
      <c r="O1331" s="3"/>
      <c r="P1331" s="3"/>
      <c r="Q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spans="3:50" x14ac:dyDescent="0.2">
      <c r="C1332" s="18">
        <f t="shared" si="20"/>
        <v>1328</v>
      </c>
      <c r="D1332" t="e">
        <f t="array" aca="1" ref="D1332" ca="1">smrLinInterp(C1332,TimeX,RainX)</f>
        <v>#NAME?</v>
      </c>
      <c r="I1332" s="6">
        <v>1328</v>
      </c>
      <c r="J1332" s="10">
        <v>6.4960000000000004</v>
      </c>
      <c r="K1332" s="10">
        <v>6.5869344523948854</v>
      </c>
      <c r="L1332" s="10">
        <v>10.115399999999999</v>
      </c>
      <c r="M1332" s="10">
        <v>14.271999999999998</v>
      </c>
      <c r="O1332" s="3"/>
      <c r="P1332" s="3"/>
      <c r="Q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spans="3:50" x14ac:dyDescent="0.2">
      <c r="C1333" s="18">
        <f t="shared" si="20"/>
        <v>1329</v>
      </c>
      <c r="D1333" t="e">
        <f t="array" aca="1" ref="D1333" ca="1">smrLinInterp(C1333,TimeX,RainX)</f>
        <v>#NAME?</v>
      </c>
      <c r="I1333" s="6">
        <v>1329</v>
      </c>
      <c r="J1333" s="10">
        <v>6.4980000000000002</v>
      </c>
      <c r="K1333" s="10">
        <v>6.5909389431142955</v>
      </c>
      <c r="L1333" s="10">
        <v>10.121700000000001</v>
      </c>
      <c r="M1333" s="10">
        <v>14.280999999999999</v>
      </c>
      <c r="O1333" s="3"/>
      <c r="P1333" s="3"/>
      <c r="Q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spans="3:50" x14ac:dyDescent="0.2">
      <c r="C1334" s="18">
        <f t="shared" si="20"/>
        <v>1330</v>
      </c>
      <c r="D1334" t="e">
        <f t="array" aca="1" ref="D1334" ca="1">smrLinInterp(C1334,TimeX,RainX)</f>
        <v>#NAME?</v>
      </c>
      <c r="I1334" s="6">
        <v>1330</v>
      </c>
      <c r="J1334" s="10">
        <v>6.5</v>
      </c>
      <c r="K1334" s="10">
        <v>6.5949434338337056</v>
      </c>
      <c r="L1334" s="10">
        <v>10.128</v>
      </c>
      <c r="M1334" s="10">
        <v>14.29</v>
      </c>
      <c r="O1334" s="3"/>
      <c r="P1334" s="3"/>
      <c r="Q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spans="3:50" x14ac:dyDescent="0.2">
      <c r="C1335" s="18">
        <f t="shared" si="20"/>
        <v>1331</v>
      </c>
      <c r="D1335" t="e">
        <f t="array" aca="1" ref="D1335" ca="1">smrLinInterp(C1335,TimeX,RainX)</f>
        <v>#NAME?</v>
      </c>
      <c r="I1335" s="6">
        <v>1331</v>
      </c>
      <c r="J1335" s="10">
        <v>6.5019999999999998</v>
      </c>
      <c r="K1335" s="10">
        <v>6.5988832834684308</v>
      </c>
      <c r="L1335" s="10">
        <v>10.1342</v>
      </c>
      <c r="M1335" s="10">
        <v>14.298999999999999</v>
      </c>
      <c r="O1335" s="3"/>
      <c r="P1335" s="3"/>
      <c r="Q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spans="3:50" x14ac:dyDescent="0.2">
      <c r="C1336" s="18">
        <f t="shared" si="20"/>
        <v>1332</v>
      </c>
      <c r="D1336" t="e">
        <f t="array" aca="1" ref="D1336" ca="1">smrLinInterp(C1336,TimeX,RainX)</f>
        <v>#NAME?</v>
      </c>
      <c r="I1336" s="6">
        <v>1332</v>
      </c>
      <c r="J1336" s="10">
        <v>6.5039999999999996</v>
      </c>
      <c r="K1336" s="10">
        <v>6.6028231331031551</v>
      </c>
      <c r="L1336" s="10">
        <v>10.1404</v>
      </c>
      <c r="M1336" s="10">
        <v>14.308</v>
      </c>
      <c r="O1336" s="3"/>
      <c r="P1336" s="3"/>
      <c r="Q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spans="3:50" x14ac:dyDescent="0.2">
      <c r="C1337" s="18">
        <f t="shared" si="20"/>
        <v>1333</v>
      </c>
      <c r="D1337" t="e">
        <f t="array" aca="1" ref="D1337" ca="1">smrLinInterp(C1337,TimeX,RainX)</f>
        <v>#NAME?</v>
      </c>
      <c r="I1337" s="6">
        <v>1333</v>
      </c>
      <c r="J1337" s="10">
        <v>6.5060000000000002</v>
      </c>
      <c r="K1337" s="10">
        <v>6.6067629827378802</v>
      </c>
      <c r="L1337" s="10">
        <v>10.146599999999999</v>
      </c>
      <c r="M1337" s="10">
        <v>14.317</v>
      </c>
      <c r="O1337" s="3"/>
      <c r="P1337" s="3"/>
      <c r="Q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spans="3:50" x14ac:dyDescent="0.2">
      <c r="C1338" s="18">
        <f t="shared" si="20"/>
        <v>1334</v>
      </c>
      <c r="D1338" t="e">
        <f t="array" aca="1" ref="D1338" ca="1">smrLinInterp(C1338,TimeX,RainX)</f>
        <v>#NAME?</v>
      </c>
      <c r="I1338" s="6">
        <v>1334</v>
      </c>
      <c r="J1338" s="10">
        <v>6.508</v>
      </c>
      <c r="K1338" s="10">
        <v>6.6107028323726054</v>
      </c>
      <c r="L1338" s="10">
        <v>10.152799999999999</v>
      </c>
      <c r="M1338" s="10">
        <v>14.326000000000001</v>
      </c>
      <c r="O1338" s="3"/>
      <c r="P1338" s="3"/>
      <c r="Q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spans="3:50" x14ac:dyDescent="0.2">
      <c r="C1339" s="18">
        <f t="shared" si="20"/>
        <v>1335</v>
      </c>
      <c r="D1339" t="e">
        <f t="array" aca="1" ref="D1339" ca="1">smrLinInterp(C1339,TimeX,RainX)</f>
        <v>#NAME?</v>
      </c>
      <c r="I1339" s="6">
        <v>1335</v>
      </c>
      <c r="J1339" s="10">
        <v>6.51</v>
      </c>
      <c r="K1339" s="10">
        <v>6.6146426820073305</v>
      </c>
      <c r="L1339" s="10">
        <v>10.158999999999999</v>
      </c>
      <c r="M1339" s="10">
        <v>14.335000000000001</v>
      </c>
      <c r="O1339" s="3"/>
      <c r="P1339" s="3"/>
      <c r="Q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spans="3:50" x14ac:dyDescent="0.2">
      <c r="C1340" s="18">
        <f t="shared" si="20"/>
        <v>1336</v>
      </c>
      <c r="D1340" t="e">
        <f t="array" aca="1" ref="D1340" ca="1">smrLinInterp(C1340,TimeX,RainX)</f>
        <v>#NAME?</v>
      </c>
      <c r="I1340" s="6">
        <v>1336</v>
      </c>
      <c r="J1340" s="10">
        <v>6.5119999999999996</v>
      </c>
      <c r="K1340" s="10">
        <v>6.6185825316420548</v>
      </c>
      <c r="L1340" s="10">
        <v>10.1652</v>
      </c>
      <c r="M1340" s="10">
        <v>14.343999999999999</v>
      </c>
      <c r="O1340" s="3"/>
      <c r="P1340" s="3"/>
      <c r="Q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spans="3:50" x14ac:dyDescent="0.2">
      <c r="C1341" s="18">
        <f t="shared" si="20"/>
        <v>1337</v>
      </c>
      <c r="D1341" t="e">
        <f t="array" aca="1" ref="D1341" ca="1">smrLinInterp(C1341,TimeX,RainX)</f>
        <v>#NAME?</v>
      </c>
      <c r="I1341" s="6">
        <v>1337</v>
      </c>
      <c r="J1341" s="10">
        <v>6.5139999999999993</v>
      </c>
      <c r="K1341" s="10">
        <v>6.6225223812767799</v>
      </c>
      <c r="L1341" s="10">
        <v>10.1714</v>
      </c>
      <c r="M1341" s="10">
        <v>14.353</v>
      </c>
      <c r="O1341" s="3"/>
      <c r="P1341" s="3"/>
      <c r="Q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spans="3:50" x14ac:dyDescent="0.2">
      <c r="C1342" s="18">
        <f t="shared" si="20"/>
        <v>1338</v>
      </c>
      <c r="D1342" t="e">
        <f t="array" aca="1" ref="D1342" ca="1">smrLinInterp(C1342,TimeX,RainX)</f>
        <v>#NAME?</v>
      </c>
      <c r="I1342" s="6">
        <v>1338</v>
      </c>
      <c r="J1342" s="10">
        <v>6.516</v>
      </c>
      <c r="K1342" s="10">
        <v>6.6264622309115051</v>
      </c>
      <c r="L1342" s="10">
        <v>10.1776</v>
      </c>
      <c r="M1342" s="10">
        <v>14.362</v>
      </c>
      <c r="O1342" s="3"/>
      <c r="P1342" s="3"/>
      <c r="Q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spans="3:50" x14ac:dyDescent="0.2">
      <c r="C1343" s="18">
        <f t="shared" si="20"/>
        <v>1339</v>
      </c>
      <c r="D1343" t="e">
        <f t="array" aca="1" ref="D1343" ca="1">smrLinInterp(C1343,TimeX,RainX)</f>
        <v>#NAME?</v>
      </c>
      <c r="I1343" s="6">
        <v>1339</v>
      </c>
      <c r="J1343" s="10">
        <v>6.5179999999999998</v>
      </c>
      <c r="K1343" s="10">
        <v>6.6304020805462294</v>
      </c>
      <c r="L1343" s="10">
        <v>10.1838</v>
      </c>
      <c r="M1343" s="10">
        <v>14.371</v>
      </c>
      <c r="O1343" s="3"/>
      <c r="P1343" s="3"/>
      <c r="Q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spans="3:50" x14ac:dyDescent="0.2">
      <c r="C1344" s="18">
        <f t="shared" si="20"/>
        <v>1340</v>
      </c>
      <c r="D1344" t="e">
        <f t="array" aca="1" ref="D1344" ca="1">smrLinInterp(C1344,TimeX,RainX)</f>
        <v>#NAME?</v>
      </c>
      <c r="I1344" s="6">
        <v>1340</v>
      </c>
      <c r="J1344" s="10">
        <v>6.52</v>
      </c>
      <c r="K1344" s="10">
        <v>6.6343419301809545</v>
      </c>
      <c r="L1344" s="10">
        <v>10.19</v>
      </c>
      <c r="M1344" s="10">
        <v>14.38</v>
      </c>
      <c r="O1344" s="3"/>
      <c r="P1344" s="3"/>
      <c r="Q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spans="3:50" x14ac:dyDescent="0.2">
      <c r="C1345" s="18">
        <f t="shared" si="20"/>
        <v>1341</v>
      </c>
      <c r="D1345" t="e">
        <f t="array" aca="1" ref="D1345" ca="1">smrLinInterp(C1345,TimeX,RainX)</f>
        <v>#NAME?</v>
      </c>
      <c r="I1345" s="6">
        <v>1341</v>
      </c>
      <c r="J1345" s="10">
        <v>6.5229999999999997</v>
      </c>
      <c r="K1345" s="10">
        <v>6.6382215427666944</v>
      </c>
      <c r="L1345" s="10">
        <v>10.194699999999999</v>
      </c>
      <c r="M1345" s="10">
        <v>14.387</v>
      </c>
      <c r="O1345" s="3"/>
      <c r="P1345" s="3"/>
      <c r="Q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spans="3:50" x14ac:dyDescent="0.2">
      <c r="C1346" s="18">
        <f t="shared" si="20"/>
        <v>1342</v>
      </c>
      <c r="D1346" t="e">
        <f t="array" aca="1" ref="D1346" ca="1">smrLinInterp(C1346,TimeX,RainX)</f>
        <v>#NAME?</v>
      </c>
      <c r="I1346" s="6">
        <v>1342</v>
      </c>
      <c r="J1346" s="10">
        <v>6.5259999999999998</v>
      </c>
      <c r="K1346" s="10">
        <v>6.6421011553524334</v>
      </c>
      <c r="L1346" s="10">
        <v>10.199399999999999</v>
      </c>
      <c r="M1346" s="10">
        <v>14.394</v>
      </c>
      <c r="O1346" s="3"/>
      <c r="P1346" s="3"/>
      <c r="Q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spans="3:50" x14ac:dyDescent="0.2">
      <c r="C1347" s="18">
        <f t="shared" si="20"/>
        <v>1343</v>
      </c>
      <c r="D1347" t="e">
        <f t="array" aca="1" ref="D1347" ca="1">smrLinInterp(C1347,TimeX,RainX)</f>
        <v>#NAME?</v>
      </c>
      <c r="I1347" s="6">
        <v>1343</v>
      </c>
      <c r="J1347" s="10">
        <v>6.5289999999999999</v>
      </c>
      <c r="K1347" s="10">
        <v>6.6459807679381733</v>
      </c>
      <c r="L1347" s="10">
        <v>10.2041</v>
      </c>
      <c r="M1347" s="10">
        <v>14.401</v>
      </c>
      <c r="O1347" s="3"/>
      <c r="P1347" s="3"/>
      <c r="Q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spans="3:50" x14ac:dyDescent="0.2">
      <c r="C1348" s="18">
        <f t="shared" si="20"/>
        <v>1344</v>
      </c>
      <c r="D1348" t="e">
        <f t="array" aca="1" ref="D1348" ca="1">smrLinInterp(C1348,TimeX,RainX)</f>
        <v>#NAME?</v>
      </c>
      <c r="I1348" s="6">
        <v>1344</v>
      </c>
      <c r="J1348" s="10">
        <v>6.532</v>
      </c>
      <c r="K1348" s="10">
        <v>6.6498603805239123</v>
      </c>
      <c r="L1348" s="10">
        <v>10.2088</v>
      </c>
      <c r="M1348" s="10">
        <v>14.407999999999999</v>
      </c>
      <c r="O1348" s="3"/>
      <c r="P1348" s="3"/>
      <c r="Q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spans="3:50" x14ac:dyDescent="0.2">
      <c r="C1349" s="18">
        <f t="shared" si="20"/>
        <v>1345</v>
      </c>
      <c r="D1349" t="e">
        <f t="array" aca="1" ref="D1349" ca="1">smrLinInterp(C1349,TimeX,RainX)</f>
        <v>#NAME?</v>
      </c>
      <c r="I1349" s="6">
        <v>1345</v>
      </c>
      <c r="J1349" s="10">
        <v>6.5350000000000001</v>
      </c>
      <c r="K1349" s="10">
        <v>6.6537399931096521</v>
      </c>
      <c r="L1349" s="10">
        <v>10.2135</v>
      </c>
      <c r="M1349" s="10">
        <v>14.414999999999999</v>
      </c>
      <c r="O1349" s="3"/>
      <c r="P1349" s="3"/>
      <c r="Q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spans="3:50" x14ac:dyDescent="0.2">
      <c r="C1350" s="18">
        <f t="shared" ref="C1350:C1413" si="21">1+C1349</f>
        <v>1346</v>
      </c>
      <c r="D1350" t="e">
        <f t="array" aca="1" ref="D1350" ca="1">smrLinInterp(C1350,TimeX,RainX)</f>
        <v>#NAME?</v>
      </c>
      <c r="I1350" s="6">
        <v>1346</v>
      </c>
      <c r="J1350" s="10">
        <v>6.5379999999999994</v>
      </c>
      <c r="K1350" s="10">
        <v>6.657619605695392</v>
      </c>
      <c r="L1350" s="10">
        <v>10.2182</v>
      </c>
      <c r="M1350" s="10">
        <v>14.422000000000001</v>
      </c>
      <c r="O1350" s="3"/>
      <c r="P1350" s="3"/>
      <c r="Q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spans="3:50" x14ac:dyDescent="0.2">
      <c r="C1351" s="18">
        <f t="shared" si="21"/>
        <v>1347</v>
      </c>
      <c r="D1351" t="e">
        <f t="array" aca="1" ref="D1351" ca="1">smrLinInterp(C1351,TimeX,RainX)</f>
        <v>#NAME?</v>
      </c>
      <c r="I1351" s="6">
        <v>1347</v>
      </c>
      <c r="J1351" s="10">
        <v>6.5409999999999995</v>
      </c>
      <c r="K1351" s="10">
        <v>6.661499218281131</v>
      </c>
      <c r="L1351" s="10">
        <v>10.222899999999999</v>
      </c>
      <c r="M1351" s="10">
        <v>14.429</v>
      </c>
      <c r="O1351" s="3"/>
      <c r="P1351" s="3"/>
      <c r="Q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spans="3:50" x14ac:dyDescent="0.2">
      <c r="C1352" s="18">
        <f t="shared" si="21"/>
        <v>1348</v>
      </c>
      <c r="D1352" t="e">
        <f t="array" aca="1" ref="D1352" ca="1">smrLinInterp(C1352,TimeX,RainX)</f>
        <v>#NAME?</v>
      </c>
      <c r="I1352" s="6">
        <v>1348</v>
      </c>
      <c r="J1352" s="10">
        <v>6.5439999999999996</v>
      </c>
      <c r="K1352" s="10">
        <v>6.6653788308668709</v>
      </c>
      <c r="L1352" s="10">
        <v>10.227600000000001</v>
      </c>
      <c r="M1352" s="10">
        <v>14.436</v>
      </c>
      <c r="O1352" s="3"/>
      <c r="P1352" s="3"/>
      <c r="Q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spans="3:50" x14ac:dyDescent="0.2">
      <c r="C1353" s="18">
        <f t="shared" si="21"/>
        <v>1349</v>
      </c>
      <c r="D1353" t="e">
        <f t="array" aca="1" ref="D1353" ca="1">smrLinInterp(C1353,TimeX,RainX)</f>
        <v>#NAME?</v>
      </c>
      <c r="I1353" s="6">
        <v>1349</v>
      </c>
      <c r="J1353" s="10">
        <v>6.5469999999999997</v>
      </c>
      <c r="K1353" s="10">
        <v>6.6692584434526099</v>
      </c>
      <c r="L1353" s="10">
        <v>10.2323</v>
      </c>
      <c r="M1353" s="10">
        <v>14.443</v>
      </c>
      <c r="O1353" s="3"/>
      <c r="P1353" s="3"/>
      <c r="Q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spans="3:50" x14ac:dyDescent="0.2">
      <c r="C1354" s="18">
        <f t="shared" si="21"/>
        <v>1350</v>
      </c>
      <c r="D1354" t="e">
        <f t="array" aca="1" ref="D1354" ca="1">smrLinInterp(C1354,TimeX,RainX)</f>
        <v>#NAME?</v>
      </c>
      <c r="I1354" s="6">
        <v>1350</v>
      </c>
      <c r="J1354" s="10">
        <v>6.55</v>
      </c>
      <c r="K1354" s="10">
        <v>6.6731380560383498</v>
      </c>
      <c r="L1354" s="10">
        <v>10.237</v>
      </c>
      <c r="M1354" s="10">
        <v>14.45</v>
      </c>
      <c r="O1354" s="3"/>
      <c r="P1354" s="3"/>
      <c r="Q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spans="3:50" x14ac:dyDescent="0.2">
      <c r="C1355" s="18">
        <f t="shared" si="21"/>
        <v>1351</v>
      </c>
      <c r="D1355" t="e">
        <f t="array" aca="1" ref="D1355" ca="1">smrLinInterp(C1355,TimeX,RainX)</f>
        <v>#NAME?</v>
      </c>
      <c r="I1355" s="6">
        <v>1351</v>
      </c>
      <c r="J1355" s="10">
        <v>6.5519999999999996</v>
      </c>
      <c r="K1355" s="10">
        <v>6.6769613294273595</v>
      </c>
      <c r="L1355" s="10">
        <v>10.2416</v>
      </c>
      <c r="M1355" s="10">
        <v>14.456999999999999</v>
      </c>
      <c r="O1355" s="3"/>
      <c r="P1355" s="3"/>
      <c r="Q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spans="3:50" x14ac:dyDescent="0.2">
      <c r="C1356" s="18">
        <f t="shared" si="21"/>
        <v>1352</v>
      </c>
      <c r="D1356" t="e">
        <f t="array" aca="1" ref="D1356" ca="1">smrLinInterp(C1356,TimeX,RainX)</f>
        <v>#NAME?</v>
      </c>
      <c r="I1356" s="6">
        <v>1352</v>
      </c>
      <c r="J1356" s="10">
        <v>6.5540000000000003</v>
      </c>
      <c r="K1356" s="10">
        <v>6.6807846028163693</v>
      </c>
      <c r="L1356" s="10">
        <v>10.2462</v>
      </c>
      <c r="M1356" s="10">
        <v>14.463999999999999</v>
      </c>
      <c r="O1356" s="3"/>
      <c r="P1356" s="3"/>
      <c r="Q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spans="3:50" x14ac:dyDescent="0.2">
      <c r="C1357" s="18">
        <f t="shared" si="21"/>
        <v>1353</v>
      </c>
      <c r="D1357" t="e">
        <f t="array" aca="1" ref="D1357" ca="1">smrLinInterp(C1357,TimeX,RainX)</f>
        <v>#NAME?</v>
      </c>
      <c r="I1357" s="6">
        <v>1353</v>
      </c>
      <c r="J1357" s="10">
        <v>6.556</v>
      </c>
      <c r="K1357" s="10">
        <v>6.6846078762053791</v>
      </c>
      <c r="L1357" s="10">
        <v>10.2508</v>
      </c>
      <c r="M1357" s="10">
        <v>14.471</v>
      </c>
      <c r="O1357" s="3"/>
      <c r="P1357" s="3"/>
      <c r="Q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spans="3:50" x14ac:dyDescent="0.2">
      <c r="C1358" s="18">
        <f t="shared" si="21"/>
        <v>1354</v>
      </c>
      <c r="D1358" t="e">
        <f t="array" aca="1" ref="D1358" ca="1">smrLinInterp(C1358,TimeX,RainX)</f>
        <v>#NAME?</v>
      </c>
      <c r="I1358" s="6">
        <v>1354</v>
      </c>
      <c r="J1358" s="10">
        <v>6.5579999999999998</v>
      </c>
      <c r="K1358" s="10">
        <v>6.6884311495943889</v>
      </c>
      <c r="L1358" s="10">
        <v>10.2554</v>
      </c>
      <c r="M1358" s="10">
        <v>14.478</v>
      </c>
      <c r="O1358" s="3"/>
      <c r="P1358" s="3"/>
      <c r="Q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spans="3:50" x14ac:dyDescent="0.2">
      <c r="C1359" s="18">
        <f t="shared" si="21"/>
        <v>1355</v>
      </c>
      <c r="D1359" t="e">
        <f t="array" aca="1" ref="D1359" ca="1">smrLinInterp(C1359,TimeX,RainX)</f>
        <v>#NAME?</v>
      </c>
      <c r="I1359" s="6">
        <v>1355</v>
      </c>
      <c r="J1359" s="10">
        <v>6.5600000000000005</v>
      </c>
      <c r="K1359" s="10">
        <v>6.6922544229833987</v>
      </c>
      <c r="L1359" s="10">
        <v>10.26</v>
      </c>
      <c r="M1359" s="10">
        <v>14.484999999999999</v>
      </c>
      <c r="O1359" s="3"/>
      <c r="P1359" s="3"/>
      <c r="Q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spans="3:50" x14ac:dyDescent="0.2">
      <c r="C1360" s="18">
        <f t="shared" si="21"/>
        <v>1356</v>
      </c>
      <c r="D1360" t="e">
        <f t="array" aca="1" ref="D1360" ca="1">smrLinInterp(C1360,TimeX,RainX)</f>
        <v>#NAME?</v>
      </c>
      <c r="I1360" s="6">
        <v>1356</v>
      </c>
      <c r="J1360" s="10">
        <v>6.5620000000000003</v>
      </c>
      <c r="K1360" s="10">
        <v>6.6960776963724085</v>
      </c>
      <c r="L1360" s="10">
        <v>10.2646</v>
      </c>
      <c r="M1360" s="10">
        <v>14.491999999999999</v>
      </c>
      <c r="O1360" s="3"/>
      <c r="P1360" s="3"/>
      <c r="Q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spans="3:50" x14ac:dyDescent="0.2">
      <c r="C1361" s="18">
        <f t="shared" si="21"/>
        <v>1357</v>
      </c>
      <c r="D1361" t="e">
        <f t="array" aca="1" ref="D1361" ca="1">smrLinInterp(C1361,TimeX,RainX)</f>
        <v>#NAME?</v>
      </c>
      <c r="I1361" s="6">
        <v>1357</v>
      </c>
      <c r="J1361" s="10">
        <v>6.5640000000000001</v>
      </c>
      <c r="K1361" s="10">
        <v>6.6999009697614182</v>
      </c>
      <c r="L1361" s="10">
        <v>10.2692</v>
      </c>
      <c r="M1361" s="10">
        <v>14.498999999999999</v>
      </c>
      <c r="O1361" s="3"/>
      <c r="P1361" s="3"/>
      <c r="Q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spans="3:50" x14ac:dyDescent="0.2">
      <c r="C1362" s="18">
        <f t="shared" si="21"/>
        <v>1358</v>
      </c>
      <c r="D1362" t="e">
        <f t="array" aca="1" ref="D1362" ca="1">smrLinInterp(C1362,TimeX,RainX)</f>
        <v>#NAME?</v>
      </c>
      <c r="I1362" s="6">
        <v>1358</v>
      </c>
      <c r="J1362" s="10">
        <v>6.5659999999999998</v>
      </c>
      <c r="K1362" s="10">
        <v>6.703724243150428</v>
      </c>
      <c r="L1362" s="10">
        <v>10.2738</v>
      </c>
      <c r="M1362" s="10">
        <v>14.506</v>
      </c>
      <c r="O1362" s="3"/>
      <c r="P1362" s="3"/>
      <c r="Q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spans="3:50" x14ac:dyDescent="0.2">
      <c r="C1363" s="18">
        <f t="shared" si="21"/>
        <v>1359</v>
      </c>
      <c r="D1363" t="e">
        <f t="array" aca="1" ref="D1363" ca="1">smrLinInterp(C1363,TimeX,RainX)</f>
        <v>#NAME?</v>
      </c>
      <c r="I1363" s="6">
        <v>1359</v>
      </c>
      <c r="J1363" s="10">
        <v>6.5680000000000005</v>
      </c>
      <c r="K1363" s="10">
        <v>6.7075475165394378</v>
      </c>
      <c r="L1363" s="10">
        <v>10.2784</v>
      </c>
      <c r="M1363" s="10">
        <v>14.513</v>
      </c>
      <c r="O1363" s="3"/>
      <c r="P1363" s="3"/>
      <c r="Q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spans="3:50" x14ac:dyDescent="0.2">
      <c r="C1364" s="18">
        <f t="shared" si="21"/>
        <v>1360</v>
      </c>
      <c r="D1364" t="e">
        <f t="array" aca="1" ref="D1364" ca="1">smrLinInterp(C1364,TimeX,RainX)</f>
        <v>#NAME?</v>
      </c>
      <c r="I1364" s="6">
        <v>1360</v>
      </c>
      <c r="J1364" s="10">
        <v>6.57</v>
      </c>
      <c r="K1364" s="10">
        <v>6.7113707899284476</v>
      </c>
      <c r="L1364" s="10">
        <v>10.282999999999999</v>
      </c>
      <c r="M1364" s="10">
        <v>14.52</v>
      </c>
      <c r="O1364" s="3"/>
      <c r="P1364" s="3"/>
      <c r="Q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spans="3:50" x14ac:dyDescent="0.2">
      <c r="C1365" s="18">
        <f t="shared" si="21"/>
        <v>1361</v>
      </c>
      <c r="D1365" t="e">
        <f t="array" aca="1" ref="D1365" ca="1">smrLinInterp(C1365,TimeX,RainX)</f>
        <v>#NAME?</v>
      </c>
      <c r="I1365" s="6">
        <v>1361</v>
      </c>
      <c r="J1365" s="10">
        <v>6.5720000000000001</v>
      </c>
      <c r="K1365" s="10">
        <v>6.7151411954096876</v>
      </c>
      <c r="L1365" s="10">
        <v>10.287699999999999</v>
      </c>
      <c r="M1365" s="10">
        <v>14.526999999999999</v>
      </c>
      <c r="O1365" s="3"/>
      <c r="P1365" s="3"/>
      <c r="Q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spans="3:50" x14ac:dyDescent="0.2">
      <c r="C1366" s="18">
        <f t="shared" si="21"/>
        <v>1362</v>
      </c>
      <c r="D1366" t="e">
        <f t="array" aca="1" ref="D1366" ca="1">smrLinInterp(C1366,TimeX,RainX)</f>
        <v>#NAME?</v>
      </c>
      <c r="I1366" s="6">
        <v>1362</v>
      </c>
      <c r="J1366" s="10">
        <v>6.5739999999999998</v>
      </c>
      <c r="K1366" s="10">
        <v>6.7189116008909284</v>
      </c>
      <c r="L1366" s="10">
        <v>10.292399999999999</v>
      </c>
      <c r="M1366" s="10">
        <v>14.533999999999999</v>
      </c>
      <c r="O1366" s="3"/>
      <c r="P1366" s="3"/>
      <c r="Q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spans="3:50" x14ac:dyDescent="0.2">
      <c r="C1367" s="18">
        <f t="shared" si="21"/>
        <v>1363</v>
      </c>
      <c r="D1367" t="e">
        <f t="array" aca="1" ref="D1367" ca="1">smrLinInterp(C1367,TimeX,RainX)</f>
        <v>#NAME?</v>
      </c>
      <c r="I1367" s="6">
        <v>1363</v>
      </c>
      <c r="J1367" s="10">
        <v>6.5760000000000005</v>
      </c>
      <c r="K1367" s="10">
        <v>6.7226820063721684</v>
      </c>
      <c r="L1367" s="10">
        <v>10.2971</v>
      </c>
      <c r="M1367" s="10">
        <v>14.541</v>
      </c>
      <c r="O1367" s="3"/>
      <c r="P1367" s="3"/>
      <c r="Q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spans="3:50" x14ac:dyDescent="0.2">
      <c r="C1368" s="18">
        <f t="shared" si="21"/>
        <v>1364</v>
      </c>
      <c r="D1368" t="e">
        <f t="array" aca="1" ref="D1368" ca="1">smrLinInterp(C1368,TimeX,RainX)</f>
        <v>#NAME?</v>
      </c>
      <c r="I1368" s="6">
        <v>1364</v>
      </c>
      <c r="J1368" s="10">
        <v>6.5780000000000003</v>
      </c>
      <c r="K1368" s="10">
        <v>6.7264524118534093</v>
      </c>
      <c r="L1368" s="10">
        <v>10.3018</v>
      </c>
      <c r="M1368" s="10">
        <v>14.548</v>
      </c>
      <c r="O1368" s="3"/>
      <c r="P1368" s="3"/>
      <c r="Q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spans="3:50" x14ac:dyDescent="0.2">
      <c r="C1369" s="18">
        <f t="shared" si="21"/>
        <v>1365</v>
      </c>
      <c r="D1369" t="e">
        <f t="array" aca="1" ref="D1369" ca="1">smrLinInterp(C1369,TimeX,RainX)</f>
        <v>#NAME?</v>
      </c>
      <c r="I1369" s="6">
        <v>1365</v>
      </c>
      <c r="J1369" s="10">
        <v>6.58</v>
      </c>
      <c r="K1369" s="10">
        <v>6.7302228173346492</v>
      </c>
      <c r="L1369" s="10">
        <v>10.3065</v>
      </c>
      <c r="M1369" s="10">
        <v>14.555</v>
      </c>
      <c r="O1369" s="3"/>
      <c r="P1369" s="3"/>
      <c r="Q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spans="3:50" x14ac:dyDescent="0.2">
      <c r="C1370" s="18">
        <f t="shared" si="21"/>
        <v>1366</v>
      </c>
      <c r="D1370" t="e">
        <f t="array" aca="1" ref="D1370" ca="1">smrLinInterp(C1370,TimeX,RainX)</f>
        <v>#NAME?</v>
      </c>
      <c r="I1370" s="6">
        <v>1366</v>
      </c>
      <c r="J1370" s="10">
        <v>6.5819999999999999</v>
      </c>
      <c r="K1370" s="10">
        <v>6.7339932228158892</v>
      </c>
      <c r="L1370" s="10">
        <v>10.311199999999999</v>
      </c>
      <c r="M1370" s="10">
        <v>14.561999999999999</v>
      </c>
      <c r="O1370" s="3"/>
      <c r="P1370" s="3"/>
      <c r="Q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spans="3:50" x14ac:dyDescent="0.2">
      <c r="C1371" s="18">
        <f t="shared" si="21"/>
        <v>1367</v>
      </c>
      <c r="D1371" t="e">
        <f t="array" aca="1" ref="D1371" ca="1">smrLinInterp(C1371,TimeX,RainX)</f>
        <v>#NAME?</v>
      </c>
      <c r="I1371" s="6">
        <v>1367</v>
      </c>
      <c r="J1371" s="10">
        <v>6.5839999999999996</v>
      </c>
      <c r="K1371" s="10">
        <v>6.73776362829713</v>
      </c>
      <c r="L1371" s="10">
        <v>10.315899999999999</v>
      </c>
      <c r="M1371" s="10">
        <v>14.568999999999999</v>
      </c>
      <c r="O1371" s="3"/>
      <c r="P1371" s="3"/>
      <c r="Q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spans="3:50" x14ac:dyDescent="0.2">
      <c r="C1372" s="18">
        <f t="shared" si="21"/>
        <v>1368</v>
      </c>
      <c r="D1372" t="e">
        <f t="array" aca="1" ref="D1372" ca="1">smrLinInterp(C1372,TimeX,RainX)</f>
        <v>#NAME?</v>
      </c>
      <c r="I1372" s="6">
        <v>1368</v>
      </c>
      <c r="J1372" s="10">
        <v>6.5860000000000003</v>
      </c>
      <c r="K1372" s="10">
        <v>6.74153403377837</v>
      </c>
      <c r="L1372" s="10">
        <v>10.320600000000001</v>
      </c>
      <c r="M1372" s="10">
        <v>14.576000000000001</v>
      </c>
      <c r="O1372" s="3"/>
      <c r="P1372" s="3"/>
      <c r="Q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spans="3:50" x14ac:dyDescent="0.2">
      <c r="C1373" s="18">
        <f t="shared" si="21"/>
        <v>1369</v>
      </c>
      <c r="D1373" t="e">
        <f t="array" aca="1" ref="D1373" ca="1">smrLinInterp(C1373,TimeX,RainX)</f>
        <v>#NAME?</v>
      </c>
      <c r="I1373" s="6">
        <v>1369</v>
      </c>
      <c r="J1373" s="10">
        <v>6.5880000000000001</v>
      </c>
      <c r="K1373" s="10">
        <v>6.7453044392596109</v>
      </c>
      <c r="L1373" s="10">
        <v>10.3253</v>
      </c>
      <c r="M1373" s="10">
        <v>14.583</v>
      </c>
      <c r="O1373" s="3"/>
      <c r="P1373" s="3"/>
      <c r="Q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spans="3:50" x14ac:dyDescent="0.2">
      <c r="C1374" s="18">
        <f t="shared" si="21"/>
        <v>1370</v>
      </c>
      <c r="D1374" t="e">
        <f t="array" aca="1" ref="D1374" ca="1">smrLinInterp(C1374,TimeX,RainX)</f>
        <v>#NAME?</v>
      </c>
      <c r="I1374" s="6">
        <v>1370</v>
      </c>
      <c r="J1374" s="10">
        <v>6.59</v>
      </c>
      <c r="K1374" s="10">
        <v>6.7490748447408508</v>
      </c>
      <c r="L1374" s="10">
        <v>10.33</v>
      </c>
      <c r="M1374" s="10">
        <v>14.59</v>
      </c>
      <c r="O1374" s="3"/>
      <c r="P1374" s="3"/>
      <c r="Q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spans="3:50" x14ac:dyDescent="0.2">
      <c r="C1375" s="18">
        <f t="shared" si="21"/>
        <v>1371</v>
      </c>
      <c r="D1375" t="e">
        <f t="array" aca="1" ref="D1375" ca="1">smrLinInterp(C1375,TimeX,RainX)</f>
        <v>#NAME?</v>
      </c>
      <c r="I1375" s="6">
        <v>1371</v>
      </c>
      <c r="J1375" s="10">
        <v>6.5919999999999996</v>
      </c>
      <c r="K1375" s="10">
        <v>6.7527954910697119</v>
      </c>
      <c r="L1375" s="10">
        <v>10.3347</v>
      </c>
      <c r="M1375" s="10">
        <v>14.597</v>
      </c>
      <c r="O1375" s="3"/>
      <c r="P1375" s="3"/>
      <c r="Q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spans="3:50" x14ac:dyDescent="0.2">
      <c r="C1376" s="18">
        <f t="shared" si="21"/>
        <v>1372</v>
      </c>
      <c r="D1376" t="e">
        <f t="array" aca="1" ref="D1376" ca="1">smrLinInterp(C1376,TimeX,RainX)</f>
        <v>#NAME?</v>
      </c>
      <c r="I1376" s="6">
        <v>1372</v>
      </c>
      <c r="J1376" s="10">
        <v>6.5940000000000003</v>
      </c>
      <c r="K1376" s="10">
        <v>6.7565161373985729</v>
      </c>
      <c r="L1376" s="10">
        <v>10.339399999999999</v>
      </c>
      <c r="M1376" s="10">
        <v>14.603999999999999</v>
      </c>
      <c r="O1376" s="3"/>
      <c r="P1376" s="3"/>
      <c r="Q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spans="3:50" x14ac:dyDescent="0.2">
      <c r="C1377" s="18">
        <f t="shared" si="21"/>
        <v>1373</v>
      </c>
      <c r="D1377" t="e">
        <f t="array" aca="1" ref="D1377" ca="1">smrLinInterp(C1377,TimeX,RainX)</f>
        <v>#NAME?</v>
      </c>
      <c r="I1377" s="6">
        <v>1373</v>
      </c>
      <c r="J1377" s="10">
        <v>6.5960000000000001</v>
      </c>
      <c r="K1377" s="10">
        <v>6.7602367837274331</v>
      </c>
      <c r="L1377" s="10">
        <v>10.344100000000001</v>
      </c>
      <c r="M1377" s="10">
        <v>14.611000000000001</v>
      </c>
      <c r="O1377" s="3"/>
      <c r="P1377" s="3"/>
      <c r="Q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spans="3:50" x14ac:dyDescent="0.2">
      <c r="C1378" s="18">
        <f t="shared" si="21"/>
        <v>1374</v>
      </c>
      <c r="D1378" t="e">
        <f t="array" aca="1" ref="D1378" ca="1">smrLinInterp(C1378,TimeX,RainX)</f>
        <v>#NAME?</v>
      </c>
      <c r="I1378" s="6">
        <v>1374</v>
      </c>
      <c r="J1378" s="10">
        <v>6.5979999999999999</v>
      </c>
      <c r="K1378" s="10">
        <v>6.7639574300562941</v>
      </c>
      <c r="L1378" s="10">
        <v>10.348800000000001</v>
      </c>
      <c r="M1378" s="10">
        <v>14.618</v>
      </c>
      <c r="O1378" s="3"/>
      <c r="P1378" s="3"/>
      <c r="Q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spans="3:50" x14ac:dyDescent="0.2">
      <c r="C1379" s="18">
        <f t="shared" si="21"/>
        <v>1375</v>
      </c>
      <c r="D1379" t="e">
        <f t="array" aca="1" ref="D1379" ca="1">smrLinInterp(C1379,TimeX,RainX)</f>
        <v>#NAME?</v>
      </c>
      <c r="I1379" s="6">
        <v>1375</v>
      </c>
      <c r="J1379" s="10">
        <v>6.6</v>
      </c>
      <c r="K1379" s="10">
        <v>6.7676780763851552</v>
      </c>
      <c r="L1379" s="10">
        <v>10.3535</v>
      </c>
      <c r="M1379" s="10">
        <v>14.625</v>
      </c>
      <c r="O1379" s="3"/>
      <c r="P1379" s="3"/>
      <c r="Q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spans="3:50" x14ac:dyDescent="0.2">
      <c r="C1380" s="18">
        <f t="shared" si="21"/>
        <v>1376</v>
      </c>
      <c r="D1380" t="e">
        <f t="array" aca="1" ref="D1380" ca="1">smrLinInterp(C1380,TimeX,RainX)</f>
        <v>#NAME?</v>
      </c>
      <c r="I1380" s="6">
        <v>1376</v>
      </c>
      <c r="J1380" s="10">
        <v>6.6020000000000003</v>
      </c>
      <c r="K1380" s="10">
        <v>6.7713987227140162</v>
      </c>
      <c r="L1380" s="10">
        <v>10.3582</v>
      </c>
      <c r="M1380" s="10">
        <v>14.632</v>
      </c>
      <c r="O1380" s="3"/>
      <c r="P1380" s="3"/>
      <c r="Q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spans="3:50" x14ac:dyDescent="0.2">
      <c r="C1381" s="18">
        <f t="shared" si="21"/>
        <v>1377</v>
      </c>
      <c r="D1381" t="e">
        <f t="array" aca="1" ref="D1381" ca="1">smrLinInterp(C1381,TimeX,RainX)</f>
        <v>#NAME?</v>
      </c>
      <c r="I1381" s="6">
        <v>1377</v>
      </c>
      <c r="J1381" s="10">
        <v>6.6040000000000001</v>
      </c>
      <c r="K1381" s="10">
        <v>6.7751193690428773</v>
      </c>
      <c r="L1381" s="10">
        <v>10.3629</v>
      </c>
      <c r="M1381" s="10">
        <v>14.638999999999999</v>
      </c>
      <c r="O1381" s="3"/>
      <c r="P1381" s="3"/>
      <c r="Q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spans="3:50" x14ac:dyDescent="0.2">
      <c r="C1382" s="18">
        <f t="shared" si="21"/>
        <v>1378</v>
      </c>
      <c r="D1382" t="e">
        <f t="array" aca="1" ref="D1382" ca="1">smrLinInterp(C1382,TimeX,RainX)</f>
        <v>#NAME?</v>
      </c>
      <c r="I1382" s="6">
        <v>1378</v>
      </c>
      <c r="J1382" s="10">
        <v>6.6059999999999999</v>
      </c>
      <c r="K1382" s="10">
        <v>6.7788400153717374</v>
      </c>
      <c r="L1382" s="10">
        <v>10.367600000000001</v>
      </c>
      <c r="M1382" s="10">
        <v>14.646000000000001</v>
      </c>
      <c r="O1382" s="3"/>
      <c r="P1382" s="3"/>
      <c r="Q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spans="3:50" x14ac:dyDescent="0.2">
      <c r="C1383" s="18">
        <f t="shared" si="21"/>
        <v>1379</v>
      </c>
      <c r="D1383" t="e">
        <f t="array" aca="1" ref="D1383" ca="1">smrLinInterp(C1383,TimeX,RainX)</f>
        <v>#NAME?</v>
      </c>
      <c r="I1383" s="6">
        <v>1379</v>
      </c>
      <c r="J1383" s="10">
        <v>6.6080000000000005</v>
      </c>
      <c r="K1383" s="10">
        <v>6.7825606617005985</v>
      </c>
      <c r="L1383" s="10">
        <v>10.372300000000001</v>
      </c>
      <c r="M1383" s="10">
        <v>14.653</v>
      </c>
      <c r="O1383" s="3"/>
      <c r="P1383" s="3"/>
      <c r="Q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spans="3:50" x14ac:dyDescent="0.2">
      <c r="C1384" s="18">
        <f t="shared" si="21"/>
        <v>1380</v>
      </c>
      <c r="D1384" t="e">
        <f t="array" aca="1" ref="D1384" ca="1">smrLinInterp(C1384,TimeX,RainX)</f>
        <v>#NAME?</v>
      </c>
      <c r="I1384" s="6">
        <v>1380</v>
      </c>
      <c r="J1384" s="10">
        <v>6.61</v>
      </c>
      <c r="K1384" s="10">
        <v>6.7862813080294595</v>
      </c>
      <c r="L1384" s="10">
        <v>10.377000000000001</v>
      </c>
      <c r="M1384" s="10">
        <v>14.66</v>
      </c>
      <c r="O1384" s="3"/>
      <c r="P1384" s="3"/>
      <c r="Q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spans="3:50" x14ac:dyDescent="0.2">
      <c r="C1385" s="18">
        <f t="shared" si="21"/>
        <v>1381</v>
      </c>
      <c r="D1385" t="e">
        <f t="array" aca="1" ref="D1385" ca="1">smrLinInterp(C1385,TimeX,RainX)</f>
        <v>#NAME?</v>
      </c>
      <c r="I1385" s="6">
        <v>1381</v>
      </c>
      <c r="J1385" s="10">
        <v>6.6120000000000001</v>
      </c>
      <c r="K1385" s="10">
        <v>6.7899549934681405</v>
      </c>
      <c r="L1385" s="10">
        <v>10.381600000000001</v>
      </c>
      <c r="M1385" s="10">
        <v>14.667</v>
      </c>
      <c r="O1385" s="3"/>
      <c r="P1385" s="3"/>
      <c r="Q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spans="3:50" x14ac:dyDescent="0.2">
      <c r="C1386" s="18">
        <f t="shared" si="21"/>
        <v>1382</v>
      </c>
      <c r="D1386" t="e">
        <f t="array" aca="1" ref="D1386" ca="1">smrLinInterp(C1386,TimeX,RainX)</f>
        <v>#NAME?</v>
      </c>
      <c r="I1386" s="6">
        <v>1382</v>
      </c>
      <c r="J1386" s="10">
        <v>6.6139999999999999</v>
      </c>
      <c r="K1386" s="10">
        <v>6.7936286789068214</v>
      </c>
      <c r="L1386" s="10">
        <v>10.386200000000001</v>
      </c>
      <c r="M1386" s="10">
        <v>14.673999999999999</v>
      </c>
      <c r="O1386" s="3"/>
      <c r="P1386" s="3"/>
      <c r="Q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spans="3:50" x14ac:dyDescent="0.2">
      <c r="C1387" s="18">
        <f t="shared" si="21"/>
        <v>1383</v>
      </c>
      <c r="D1387" t="e">
        <f t="array" aca="1" ref="D1387" ca="1">smrLinInterp(C1387,TimeX,RainX)</f>
        <v>#NAME?</v>
      </c>
      <c r="I1387" s="6">
        <v>1383</v>
      </c>
      <c r="J1387" s="10">
        <v>6.6160000000000005</v>
      </c>
      <c r="K1387" s="10">
        <v>6.7973023643455024</v>
      </c>
      <c r="L1387" s="10">
        <v>10.3908</v>
      </c>
      <c r="M1387" s="10">
        <v>14.681000000000001</v>
      </c>
      <c r="O1387" s="3"/>
      <c r="P1387" s="3"/>
      <c r="Q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spans="3:50" x14ac:dyDescent="0.2">
      <c r="C1388" s="18">
        <f t="shared" si="21"/>
        <v>1384</v>
      </c>
      <c r="D1388" t="e">
        <f t="array" aca="1" ref="D1388" ca="1">smrLinInterp(C1388,TimeX,RainX)</f>
        <v>#NAME?</v>
      </c>
      <c r="I1388" s="6">
        <v>1384</v>
      </c>
      <c r="J1388" s="10">
        <v>6.6180000000000003</v>
      </c>
      <c r="K1388" s="10">
        <v>6.8009760497841834</v>
      </c>
      <c r="L1388" s="10">
        <v>10.3954</v>
      </c>
      <c r="M1388" s="10">
        <v>14.688000000000001</v>
      </c>
      <c r="O1388" s="3"/>
      <c r="P1388" s="3"/>
      <c r="Q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spans="3:50" x14ac:dyDescent="0.2">
      <c r="C1389" s="18">
        <f t="shared" si="21"/>
        <v>1385</v>
      </c>
      <c r="D1389" t="e">
        <f t="array" aca="1" ref="D1389" ca="1">smrLinInterp(C1389,TimeX,RainX)</f>
        <v>#NAME?</v>
      </c>
      <c r="I1389" s="6">
        <v>1385</v>
      </c>
      <c r="J1389" s="10">
        <v>6.62</v>
      </c>
      <c r="K1389" s="10">
        <v>6.8046497352228643</v>
      </c>
      <c r="L1389" s="10">
        <v>10.4</v>
      </c>
      <c r="M1389" s="10">
        <v>14.695</v>
      </c>
      <c r="O1389" s="3"/>
      <c r="P1389" s="3"/>
      <c r="Q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spans="3:50" x14ac:dyDescent="0.2">
      <c r="C1390" s="18">
        <f t="shared" si="21"/>
        <v>1386</v>
      </c>
      <c r="D1390" t="e">
        <f t="array" aca="1" ref="D1390" ca="1">smrLinInterp(C1390,TimeX,RainX)</f>
        <v>#NAME?</v>
      </c>
      <c r="I1390" s="6">
        <v>1386</v>
      </c>
      <c r="J1390" s="10">
        <v>6.6219999999999999</v>
      </c>
      <c r="K1390" s="10">
        <v>6.8083234206615453</v>
      </c>
      <c r="L1390" s="10">
        <v>10.4046</v>
      </c>
      <c r="M1390" s="10">
        <v>14.702</v>
      </c>
      <c r="O1390" s="3"/>
      <c r="P1390" s="3"/>
      <c r="Q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spans="3:50" x14ac:dyDescent="0.2">
      <c r="C1391" s="18">
        <f t="shared" si="21"/>
        <v>1387</v>
      </c>
      <c r="D1391" t="e">
        <f t="array" aca="1" ref="D1391" ca="1">smrLinInterp(C1391,TimeX,RainX)</f>
        <v>#NAME?</v>
      </c>
      <c r="I1391" s="6">
        <v>1387</v>
      </c>
      <c r="J1391" s="10">
        <v>6.6239999999999997</v>
      </c>
      <c r="K1391" s="10">
        <v>6.8119971061002262</v>
      </c>
      <c r="L1391" s="10">
        <v>10.4092</v>
      </c>
      <c r="M1391" s="10">
        <v>14.709</v>
      </c>
      <c r="O1391" s="3"/>
      <c r="P1391" s="3"/>
      <c r="Q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spans="3:50" x14ac:dyDescent="0.2">
      <c r="C1392" s="18">
        <f t="shared" si="21"/>
        <v>1388</v>
      </c>
      <c r="D1392" t="e">
        <f t="array" aca="1" ref="D1392" ca="1">smrLinInterp(C1392,TimeX,RainX)</f>
        <v>#NAME?</v>
      </c>
      <c r="I1392" s="6">
        <v>1388</v>
      </c>
      <c r="J1392" s="10">
        <v>6.6260000000000003</v>
      </c>
      <c r="K1392" s="10">
        <v>6.8156707915389072</v>
      </c>
      <c r="L1392" s="10">
        <v>10.4138</v>
      </c>
      <c r="M1392" s="10">
        <v>14.716000000000001</v>
      </c>
      <c r="O1392" s="3"/>
      <c r="P1392" s="3"/>
      <c r="Q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spans="3:50" x14ac:dyDescent="0.2">
      <c r="C1393" s="18">
        <f t="shared" si="21"/>
        <v>1389</v>
      </c>
      <c r="D1393" t="e">
        <f t="array" aca="1" ref="D1393" ca="1">smrLinInterp(C1393,TimeX,RainX)</f>
        <v>#NAME?</v>
      </c>
      <c r="I1393" s="6">
        <v>1389</v>
      </c>
      <c r="J1393" s="10">
        <v>6.6280000000000001</v>
      </c>
      <c r="K1393" s="10">
        <v>6.8193444769775882</v>
      </c>
      <c r="L1393" s="10">
        <v>10.4184</v>
      </c>
      <c r="M1393" s="10">
        <v>14.723000000000001</v>
      </c>
      <c r="O1393" s="3"/>
      <c r="P1393" s="3"/>
      <c r="Q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spans="3:50" x14ac:dyDescent="0.2">
      <c r="C1394" s="18">
        <f t="shared" si="21"/>
        <v>1390</v>
      </c>
      <c r="D1394" t="e">
        <f t="array" aca="1" ref="D1394" ca="1">smrLinInterp(C1394,TimeX,RainX)</f>
        <v>#NAME?</v>
      </c>
      <c r="I1394" s="6">
        <v>1390</v>
      </c>
      <c r="J1394" s="10">
        <v>6.63</v>
      </c>
      <c r="K1394" s="10">
        <v>6.8230181624162691</v>
      </c>
      <c r="L1394" s="10">
        <v>10.423</v>
      </c>
      <c r="M1394" s="10">
        <v>14.73</v>
      </c>
      <c r="O1394" s="3"/>
      <c r="P1394" s="3"/>
      <c r="Q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spans="3:50" x14ac:dyDescent="0.2">
      <c r="C1395" s="18">
        <f t="shared" si="21"/>
        <v>1391</v>
      </c>
      <c r="D1395" t="e">
        <f t="array" aca="1" ref="D1395" ca="1">smrLinInterp(C1395,TimeX,RainX)</f>
        <v>#NAME?</v>
      </c>
      <c r="I1395" s="6">
        <v>1391</v>
      </c>
      <c r="J1395" s="10">
        <v>6.6310000000000002</v>
      </c>
      <c r="K1395" s="10">
        <v>6.8266474174380107</v>
      </c>
      <c r="L1395" s="10">
        <v>10.4277</v>
      </c>
      <c r="M1395" s="10">
        <v>14.737</v>
      </c>
      <c r="O1395" s="3"/>
      <c r="P1395" s="3"/>
      <c r="Q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spans="3:50" x14ac:dyDescent="0.2">
      <c r="C1396" s="18">
        <f t="shared" si="21"/>
        <v>1392</v>
      </c>
      <c r="D1396" t="e">
        <f t="array" aca="1" ref="D1396" ca="1">smrLinInterp(C1396,TimeX,RainX)</f>
        <v>#NAME?</v>
      </c>
      <c r="I1396" s="6">
        <v>1392</v>
      </c>
      <c r="J1396" s="10">
        <v>6.6319999999999997</v>
      </c>
      <c r="K1396" s="10">
        <v>6.8302766724597523</v>
      </c>
      <c r="L1396" s="10">
        <v>10.432399999999999</v>
      </c>
      <c r="M1396" s="10">
        <v>14.744</v>
      </c>
      <c r="O1396" s="3"/>
      <c r="P1396" s="3"/>
      <c r="Q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spans="3:50" x14ac:dyDescent="0.2">
      <c r="C1397" s="18">
        <f t="shared" si="21"/>
        <v>1393</v>
      </c>
      <c r="D1397" t="e">
        <f t="array" aca="1" ref="D1397" ca="1">smrLinInterp(C1397,TimeX,RainX)</f>
        <v>#NAME?</v>
      </c>
      <c r="I1397" s="6">
        <v>1393</v>
      </c>
      <c r="J1397" s="10">
        <v>6.633</v>
      </c>
      <c r="K1397" s="10">
        <v>6.8339059274814939</v>
      </c>
      <c r="L1397" s="10">
        <v>10.437100000000001</v>
      </c>
      <c r="M1397" s="10">
        <v>14.751000000000001</v>
      </c>
      <c r="O1397" s="3"/>
      <c r="P1397" s="3"/>
      <c r="Q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spans="3:50" x14ac:dyDescent="0.2">
      <c r="C1398" s="18">
        <f t="shared" si="21"/>
        <v>1394</v>
      </c>
      <c r="D1398" t="e">
        <f t="array" aca="1" ref="D1398" ca="1">smrLinInterp(C1398,TimeX,RainX)</f>
        <v>#NAME?</v>
      </c>
      <c r="I1398" s="6">
        <v>1394</v>
      </c>
      <c r="J1398" s="10">
        <v>6.6339999999999995</v>
      </c>
      <c r="K1398" s="10">
        <v>6.8375351825032356</v>
      </c>
      <c r="L1398" s="10">
        <v>10.441800000000001</v>
      </c>
      <c r="M1398" s="10">
        <v>14.758000000000001</v>
      </c>
      <c r="O1398" s="3"/>
      <c r="P1398" s="3"/>
      <c r="Q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spans="3:50" x14ac:dyDescent="0.2">
      <c r="C1399" s="18">
        <f t="shared" si="21"/>
        <v>1395</v>
      </c>
      <c r="D1399" t="e">
        <f t="array" aca="1" ref="D1399" ca="1">smrLinInterp(C1399,TimeX,RainX)</f>
        <v>#NAME?</v>
      </c>
      <c r="I1399" s="6">
        <v>1395</v>
      </c>
      <c r="J1399" s="10">
        <v>6.6349999999999998</v>
      </c>
      <c r="K1399" s="10">
        <v>6.8411644375249772</v>
      </c>
      <c r="L1399" s="10">
        <v>10.4465</v>
      </c>
      <c r="M1399" s="10">
        <v>14.765000000000001</v>
      </c>
      <c r="O1399" s="3"/>
      <c r="P1399" s="3"/>
      <c r="Q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spans="3:50" x14ac:dyDescent="0.2">
      <c r="C1400" s="18">
        <f t="shared" si="21"/>
        <v>1396</v>
      </c>
      <c r="D1400" t="e">
        <f t="array" aca="1" ref="D1400" ca="1">smrLinInterp(C1400,TimeX,RainX)</f>
        <v>#NAME?</v>
      </c>
      <c r="I1400" s="6">
        <v>1396</v>
      </c>
      <c r="J1400" s="10">
        <v>6.6360000000000001</v>
      </c>
      <c r="K1400" s="10">
        <v>6.8447936925467188</v>
      </c>
      <c r="L1400" s="10">
        <v>10.4512</v>
      </c>
      <c r="M1400" s="10">
        <v>14.772</v>
      </c>
      <c r="O1400" s="3"/>
      <c r="P1400" s="3"/>
      <c r="Q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spans="3:50" x14ac:dyDescent="0.2">
      <c r="C1401" s="18">
        <f t="shared" si="21"/>
        <v>1397</v>
      </c>
      <c r="D1401" t="e">
        <f t="array" aca="1" ref="D1401" ca="1">smrLinInterp(C1401,TimeX,RainX)</f>
        <v>#NAME?</v>
      </c>
      <c r="I1401" s="6">
        <v>1397</v>
      </c>
      <c r="J1401" s="10">
        <v>6.6369999999999996</v>
      </c>
      <c r="K1401" s="10">
        <v>6.8484229475684604</v>
      </c>
      <c r="L1401" s="10">
        <v>10.4559</v>
      </c>
      <c r="M1401" s="10">
        <v>14.779</v>
      </c>
      <c r="O1401" s="3"/>
      <c r="P1401" s="3"/>
      <c r="Q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spans="3:50" x14ac:dyDescent="0.2">
      <c r="C1402" s="18">
        <f t="shared" si="21"/>
        <v>1398</v>
      </c>
      <c r="D1402" t="e">
        <f t="array" aca="1" ref="D1402" ca="1">smrLinInterp(C1402,TimeX,RainX)</f>
        <v>#NAME?</v>
      </c>
      <c r="I1402" s="6">
        <v>1398</v>
      </c>
      <c r="J1402" s="10">
        <v>6.6379999999999999</v>
      </c>
      <c r="K1402" s="10">
        <v>6.852052202590202</v>
      </c>
      <c r="L1402" s="10">
        <v>10.460600000000001</v>
      </c>
      <c r="M1402" s="10">
        <v>14.786000000000001</v>
      </c>
      <c r="O1402" s="3"/>
      <c r="P1402" s="3"/>
      <c r="Q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spans="3:50" x14ac:dyDescent="0.2">
      <c r="C1403" s="18">
        <f t="shared" si="21"/>
        <v>1399</v>
      </c>
      <c r="D1403" t="e">
        <f t="array" aca="1" ref="D1403" ca="1">smrLinInterp(C1403,TimeX,RainX)</f>
        <v>#NAME?</v>
      </c>
      <c r="I1403" s="6">
        <v>1399</v>
      </c>
      <c r="J1403" s="10">
        <v>6.6389999999999993</v>
      </c>
      <c r="K1403" s="10">
        <v>6.8556814576119436</v>
      </c>
      <c r="L1403" s="10">
        <v>10.465300000000001</v>
      </c>
      <c r="M1403" s="10">
        <v>14.793000000000001</v>
      </c>
      <c r="O1403" s="3"/>
      <c r="P1403" s="3"/>
      <c r="Q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spans="3:50" x14ac:dyDescent="0.2">
      <c r="C1404" s="18">
        <f t="shared" si="21"/>
        <v>1400</v>
      </c>
      <c r="D1404" t="e">
        <f t="array" aca="1" ref="D1404" ca="1">smrLinInterp(C1404,TimeX,RainX)</f>
        <v>#NAME?</v>
      </c>
      <c r="I1404" s="6">
        <v>1400</v>
      </c>
      <c r="J1404" s="10">
        <v>6.64</v>
      </c>
      <c r="K1404" s="10">
        <v>6.8593107126336852</v>
      </c>
      <c r="L1404" s="10">
        <v>10.47</v>
      </c>
      <c r="M1404" s="10">
        <v>14.8</v>
      </c>
      <c r="O1404" s="3"/>
      <c r="P1404" s="3"/>
      <c r="Q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spans="3:50" x14ac:dyDescent="0.2">
      <c r="C1405" s="18">
        <f t="shared" si="21"/>
        <v>1401</v>
      </c>
      <c r="D1405" t="e">
        <f t="array" aca="1" ref="D1405" ca="1">smrLinInterp(C1405,TimeX,RainX)</f>
        <v>#NAME?</v>
      </c>
      <c r="I1405" s="6">
        <v>1401</v>
      </c>
      <c r="J1405" s="10">
        <v>6.6404999999999994</v>
      </c>
      <c r="K1405" s="10">
        <v>6.8628778166312365</v>
      </c>
      <c r="L1405" s="10">
        <v>10.47325</v>
      </c>
      <c r="M1405" s="10">
        <v>14.805000000000001</v>
      </c>
      <c r="AU1405" s="3"/>
      <c r="AV1405" s="3"/>
      <c r="AW1405" s="3"/>
      <c r="AX1405" s="3"/>
    </row>
    <row r="1406" spans="3:50" x14ac:dyDescent="0.2">
      <c r="C1406" s="18">
        <f t="shared" si="21"/>
        <v>1402</v>
      </c>
      <c r="D1406" t="e">
        <f t="array" aca="1" ref="D1406" ca="1">smrLinInterp(C1406,TimeX,RainX)</f>
        <v>#NAME?</v>
      </c>
      <c r="I1406" s="6">
        <v>1402</v>
      </c>
      <c r="J1406" s="10">
        <v>6.641</v>
      </c>
      <c r="K1406" s="10">
        <v>6.8664449206287879</v>
      </c>
      <c r="L1406" s="10">
        <v>10.476500000000001</v>
      </c>
      <c r="M1406" s="10">
        <v>14.81</v>
      </c>
      <c r="O1406" s="3"/>
      <c r="P1406" s="3"/>
      <c r="Q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spans="3:50" x14ac:dyDescent="0.2">
      <c r="C1407" s="18">
        <f t="shared" si="21"/>
        <v>1403</v>
      </c>
      <c r="D1407" t="e">
        <f t="array" aca="1" ref="D1407" ca="1">smrLinInterp(C1407,TimeX,RainX)</f>
        <v>#NAME?</v>
      </c>
      <c r="I1407" s="6">
        <v>1403</v>
      </c>
      <c r="J1407" s="10">
        <v>6.6414999999999997</v>
      </c>
      <c r="K1407" s="10">
        <v>6.8700120246263392</v>
      </c>
      <c r="L1407" s="10">
        <v>10.479750000000001</v>
      </c>
      <c r="M1407" s="10">
        <v>14.815000000000001</v>
      </c>
      <c r="O1407" s="3"/>
      <c r="P1407" s="3"/>
      <c r="Q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spans="3:50" x14ac:dyDescent="0.2">
      <c r="C1408" s="18">
        <f t="shared" si="21"/>
        <v>1404</v>
      </c>
      <c r="D1408" t="e">
        <f t="array" aca="1" ref="D1408" ca="1">smrLinInterp(C1408,TimeX,RainX)</f>
        <v>#NAME?</v>
      </c>
      <c r="I1408" s="6">
        <v>1404</v>
      </c>
      <c r="J1408" s="10">
        <v>6.6419999999999995</v>
      </c>
      <c r="K1408" s="10">
        <v>6.8735791286238914</v>
      </c>
      <c r="L1408" s="10">
        <v>10.483000000000001</v>
      </c>
      <c r="M1408" s="10">
        <v>14.82</v>
      </c>
      <c r="O1408" s="3"/>
      <c r="P1408" s="3"/>
      <c r="Q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spans="3:50" x14ac:dyDescent="0.2">
      <c r="C1409" s="18">
        <f t="shared" si="21"/>
        <v>1405</v>
      </c>
      <c r="D1409" t="e">
        <f t="array" aca="1" ref="D1409" ca="1">smrLinInterp(C1409,TimeX,RainX)</f>
        <v>#NAME?</v>
      </c>
      <c r="I1409" s="6">
        <v>1405</v>
      </c>
      <c r="J1409" s="10">
        <v>6.6425000000000001</v>
      </c>
      <c r="K1409" s="10">
        <v>6.8771462326214428</v>
      </c>
      <c r="L1409" s="10">
        <v>10.48625</v>
      </c>
      <c r="M1409" s="10">
        <v>14.825000000000001</v>
      </c>
      <c r="O1409" s="3"/>
      <c r="P1409" s="3"/>
      <c r="Q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spans="3:50" x14ac:dyDescent="0.2">
      <c r="C1410" s="18">
        <f t="shared" si="21"/>
        <v>1406</v>
      </c>
      <c r="D1410" t="e">
        <f t="array" aca="1" ref="D1410" ca="1">smrLinInterp(C1410,TimeX,RainX)</f>
        <v>#NAME?</v>
      </c>
      <c r="I1410" s="6">
        <v>1406</v>
      </c>
      <c r="J1410" s="10">
        <v>6.6429999999999998</v>
      </c>
      <c r="K1410" s="10">
        <v>6.8807133366189941</v>
      </c>
      <c r="L1410" s="10">
        <v>10.4895</v>
      </c>
      <c r="M1410" s="10">
        <v>14.83</v>
      </c>
      <c r="O1410" s="3"/>
      <c r="P1410" s="3"/>
      <c r="Q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spans="3:50" x14ac:dyDescent="0.2">
      <c r="C1411" s="18">
        <f t="shared" si="21"/>
        <v>1407</v>
      </c>
      <c r="D1411" t="e">
        <f t="array" aca="1" ref="D1411" ca="1">smrLinInterp(C1411,TimeX,RainX)</f>
        <v>#NAME?</v>
      </c>
      <c r="I1411" s="6">
        <v>1407</v>
      </c>
      <c r="J1411" s="10">
        <v>6.6434999999999995</v>
      </c>
      <c r="K1411" s="10">
        <v>6.8842804406165454</v>
      </c>
      <c r="L1411" s="10">
        <v>10.492750000000001</v>
      </c>
      <c r="M1411" s="10">
        <v>14.835000000000001</v>
      </c>
      <c r="O1411" s="3"/>
      <c r="P1411" s="3"/>
      <c r="Q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spans="3:50" x14ac:dyDescent="0.2">
      <c r="C1412" s="18">
        <f t="shared" si="21"/>
        <v>1408</v>
      </c>
      <c r="D1412" t="e">
        <f t="array" aca="1" ref="D1412" ca="1">smrLinInterp(C1412,TimeX,RainX)</f>
        <v>#NAME?</v>
      </c>
      <c r="I1412" s="6">
        <v>1408</v>
      </c>
      <c r="J1412" s="10">
        <v>6.6440000000000001</v>
      </c>
      <c r="K1412" s="10">
        <v>6.8878475446140968</v>
      </c>
      <c r="L1412" s="10">
        <v>10.496</v>
      </c>
      <c r="M1412" s="10">
        <v>14.84</v>
      </c>
      <c r="O1412" s="3"/>
      <c r="P1412" s="3"/>
      <c r="Q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spans="3:50" x14ac:dyDescent="0.2">
      <c r="C1413" s="18">
        <f t="shared" si="21"/>
        <v>1409</v>
      </c>
      <c r="D1413" t="e">
        <f t="array" aca="1" ref="D1413" ca="1">smrLinInterp(C1413,TimeX,RainX)</f>
        <v>#NAME?</v>
      </c>
      <c r="I1413" s="6">
        <v>1409</v>
      </c>
      <c r="J1413" s="10">
        <v>6.6444999999999999</v>
      </c>
      <c r="K1413" s="10">
        <v>6.8914146486116481</v>
      </c>
      <c r="L1413" s="10">
        <v>10.49925</v>
      </c>
      <c r="M1413" s="10">
        <v>14.845000000000001</v>
      </c>
      <c r="O1413" s="3"/>
      <c r="P1413" s="3"/>
      <c r="Q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spans="3:50" x14ac:dyDescent="0.2">
      <c r="C1414" s="18">
        <f t="shared" ref="C1414:C1477" si="22">1+C1413</f>
        <v>1410</v>
      </c>
      <c r="D1414" t="e">
        <f t="array" aca="1" ref="D1414" ca="1">smrLinInterp(C1414,TimeX,RainX)</f>
        <v>#NAME?</v>
      </c>
      <c r="I1414" s="6">
        <v>1410</v>
      </c>
      <c r="J1414" s="10">
        <v>6.6449999999999996</v>
      </c>
      <c r="K1414" s="10">
        <v>6.8949817526091994</v>
      </c>
      <c r="L1414" s="10">
        <v>10.502500000000001</v>
      </c>
      <c r="M1414" s="10">
        <v>14.850000000000001</v>
      </c>
      <c r="O1414" s="3"/>
      <c r="P1414" s="3"/>
      <c r="Q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spans="3:50" x14ac:dyDescent="0.2">
      <c r="C1415" s="18">
        <f t="shared" si="22"/>
        <v>1411</v>
      </c>
      <c r="D1415" t="e">
        <f t="array" aca="1" ref="D1415" ca="1">smrLinInterp(C1415,TimeX,RainX)</f>
        <v>#NAME?</v>
      </c>
      <c r="I1415" s="6">
        <v>1411</v>
      </c>
      <c r="J1415" s="10">
        <v>6.6455000000000002</v>
      </c>
      <c r="K1415" s="10">
        <v>6.8985488566067517</v>
      </c>
      <c r="L1415" s="10">
        <v>10.505750000000001</v>
      </c>
      <c r="M1415" s="10">
        <v>14.855</v>
      </c>
      <c r="O1415" s="3"/>
      <c r="P1415" s="3"/>
      <c r="Q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spans="3:50" x14ac:dyDescent="0.2">
      <c r="C1416" s="18">
        <f t="shared" si="22"/>
        <v>1412</v>
      </c>
      <c r="D1416" t="e">
        <f t="array" aca="1" ref="D1416" ca="1">smrLinInterp(C1416,TimeX,RainX)</f>
        <v>#NAME?</v>
      </c>
      <c r="I1416" s="6">
        <v>1412</v>
      </c>
      <c r="J1416" s="10">
        <v>6.6459999999999999</v>
      </c>
      <c r="K1416" s="10">
        <v>6.902115960604303</v>
      </c>
      <c r="L1416" s="10">
        <v>10.509</v>
      </c>
      <c r="M1416" s="10">
        <v>14.860000000000001</v>
      </c>
      <c r="O1416" s="3"/>
      <c r="P1416" s="3"/>
      <c r="Q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spans="3:50" x14ac:dyDescent="0.2">
      <c r="C1417" s="18">
        <f t="shared" si="22"/>
        <v>1413</v>
      </c>
      <c r="D1417" t="e">
        <f t="array" aca="1" ref="D1417" ca="1">smrLinInterp(C1417,TimeX,RainX)</f>
        <v>#NAME?</v>
      </c>
      <c r="I1417" s="6">
        <v>1413</v>
      </c>
      <c r="J1417" s="10">
        <v>6.6465000000000005</v>
      </c>
      <c r="K1417" s="10">
        <v>6.9056830646018543</v>
      </c>
      <c r="L1417" s="10">
        <v>10.51225</v>
      </c>
      <c r="M1417" s="10">
        <v>14.865</v>
      </c>
      <c r="O1417" s="3"/>
      <c r="P1417" s="3"/>
      <c r="Q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spans="3:50" x14ac:dyDescent="0.2">
      <c r="C1418" s="18">
        <f t="shared" si="22"/>
        <v>1414</v>
      </c>
      <c r="D1418" t="e">
        <f t="array" aca="1" ref="D1418" ca="1">smrLinInterp(C1418,TimeX,RainX)</f>
        <v>#NAME?</v>
      </c>
      <c r="I1418" s="6">
        <v>1414</v>
      </c>
      <c r="J1418" s="10">
        <v>6.6470000000000002</v>
      </c>
      <c r="K1418" s="10">
        <v>6.9092501685994057</v>
      </c>
      <c r="L1418" s="10">
        <v>10.515499999999999</v>
      </c>
      <c r="M1418" s="10">
        <v>14.870000000000001</v>
      </c>
      <c r="O1418" s="3"/>
      <c r="P1418" s="3"/>
      <c r="Q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spans="3:50" x14ac:dyDescent="0.2">
      <c r="C1419" s="18">
        <f t="shared" si="22"/>
        <v>1415</v>
      </c>
      <c r="D1419" t="e">
        <f t="array" aca="1" ref="D1419" ca="1">smrLinInterp(C1419,TimeX,RainX)</f>
        <v>#NAME?</v>
      </c>
      <c r="I1419" s="6">
        <v>1415</v>
      </c>
      <c r="J1419" s="10">
        <v>6.6475</v>
      </c>
      <c r="K1419" s="10">
        <v>6.912817272596957</v>
      </c>
      <c r="L1419" s="10">
        <v>10.518750000000001</v>
      </c>
      <c r="M1419" s="10">
        <v>14.875</v>
      </c>
      <c r="O1419" s="3"/>
      <c r="P1419" s="3"/>
      <c r="Q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spans="3:50" x14ac:dyDescent="0.2">
      <c r="C1420" s="18">
        <f t="shared" si="22"/>
        <v>1416</v>
      </c>
      <c r="D1420" t="e">
        <f t="array" aca="1" ref="D1420" ca="1">smrLinInterp(C1420,TimeX,RainX)</f>
        <v>#NAME?</v>
      </c>
      <c r="I1420" s="6">
        <v>1416</v>
      </c>
      <c r="J1420" s="10">
        <v>6.6480000000000006</v>
      </c>
      <c r="K1420" s="10">
        <v>6.9163843765945083</v>
      </c>
      <c r="L1420" s="10">
        <v>10.522</v>
      </c>
      <c r="M1420" s="10">
        <v>14.88</v>
      </c>
      <c r="O1420" s="3"/>
      <c r="P1420" s="3"/>
      <c r="Q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spans="3:50" x14ac:dyDescent="0.2">
      <c r="C1421" s="18">
        <f t="shared" si="22"/>
        <v>1417</v>
      </c>
      <c r="D1421" t="e">
        <f t="array" aca="1" ref="D1421" ca="1">smrLinInterp(C1421,TimeX,RainX)</f>
        <v>#NAME?</v>
      </c>
      <c r="I1421" s="6">
        <v>1417</v>
      </c>
      <c r="J1421" s="10">
        <v>6.6485000000000003</v>
      </c>
      <c r="K1421" s="10">
        <v>6.9199514805920606</v>
      </c>
      <c r="L1421" s="10">
        <v>10.52525</v>
      </c>
      <c r="M1421" s="10">
        <v>14.885</v>
      </c>
      <c r="O1421" s="3"/>
      <c r="P1421" s="3"/>
      <c r="Q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spans="3:50" x14ac:dyDescent="0.2">
      <c r="C1422" s="18">
        <f t="shared" si="22"/>
        <v>1418</v>
      </c>
      <c r="D1422" t="e">
        <f t="array" aca="1" ref="D1422" ca="1">smrLinInterp(C1422,TimeX,RainX)</f>
        <v>#NAME?</v>
      </c>
      <c r="I1422" s="6">
        <v>1418</v>
      </c>
      <c r="J1422" s="10">
        <v>6.649</v>
      </c>
      <c r="K1422" s="10">
        <v>6.9235185845896119</v>
      </c>
      <c r="L1422" s="10">
        <v>10.528500000000001</v>
      </c>
      <c r="M1422" s="10">
        <v>14.89</v>
      </c>
      <c r="O1422" s="3"/>
      <c r="P1422" s="3"/>
      <c r="Q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spans="3:50" x14ac:dyDescent="0.2">
      <c r="C1423" s="18">
        <f t="shared" si="22"/>
        <v>1419</v>
      </c>
      <c r="D1423" t="e">
        <f t="array" aca="1" ref="D1423" ca="1">smrLinInterp(C1423,TimeX,RainX)</f>
        <v>#NAME?</v>
      </c>
      <c r="I1423" s="6">
        <v>1419</v>
      </c>
      <c r="J1423" s="10">
        <v>6.6495000000000006</v>
      </c>
      <c r="K1423" s="10">
        <v>6.9270856885871632</v>
      </c>
      <c r="L1423" s="10">
        <v>10.531750000000001</v>
      </c>
      <c r="M1423" s="10">
        <v>14.895</v>
      </c>
      <c r="O1423" s="3"/>
      <c r="P1423" s="3"/>
      <c r="Q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spans="3:50" x14ac:dyDescent="0.2">
      <c r="C1424" s="18">
        <f t="shared" si="22"/>
        <v>1420</v>
      </c>
      <c r="D1424" t="e">
        <f t="array" aca="1" ref="D1424" ca="1">smrLinInterp(C1424,TimeX,RainX)</f>
        <v>#NAME?</v>
      </c>
      <c r="I1424" s="6">
        <v>1420</v>
      </c>
      <c r="J1424" s="10">
        <v>6.65</v>
      </c>
      <c r="K1424" s="10">
        <v>6.9306527925847146</v>
      </c>
      <c r="L1424" s="10">
        <v>10.535</v>
      </c>
      <c r="M1424" s="10">
        <v>14.9</v>
      </c>
      <c r="O1424" s="3"/>
      <c r="P1424" s="3"/>
      <c r="Q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spans="3:50" x14ac:dyDescent="0.2">
      <c r="C1425" s="18">
        <f t="shared" si="22"/>
        <v>1421</v>
      </c>
      <c r="D1425" t="e">
        <f t="array" aca="1" ref="D1425" ca="1">smrLinInterp(C1425,TimeX,RainX)</f>
        <v>#NAME?</v>
      </c>
      <c r="I1425" s="6">
        <v>1421</v>
      </c>
      <c r="J1425" s="10">
        <v>6.6504000000000003</v>
      </c>
      <c r="K1425" s="10">
        <v>6.9328198928164424</v>
      </c>
      <c r="L1425" s="10">
        <v>10.53825</v>
      </c>
      <c r="M1425" s="10">
        <v>14.905000000000001</v>
      </c>
      <c r="O1425" s="3"/>
      <c r="P1425" s="3"/>
      <c r="Q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spans="3:50" x14ac:dyDescent="0.2">
      <c r="C1426" s="18">
        <f t="shared" si="22"/>
        <v>1422</v>
      </c>
      <c r="D1426" t="e">
        <f t="array" aca="1" ref="D1426" ca="1">smrLinInterp(C1426,TimeX,RainX)</f>
        <v>#NAME?</v>
      </c>
      <c r="I1426" s="6">
        <v>1422</v>
      </c>
      <c r="J1426" s="10">
        <v>6.6508000000000003</v>
      </c>
      <c r="K1426" s="10">
        <v>6.9349869930481702</v>
      </c>
      <c r="L1426" s="10">
        <v>10.541499999999999</v>
      </c>
      <c r="M1426" s="10">
        <v>14.91</v>
      </c>
      <c r="O1426" s="3"/>
      <c r="P1426" s="3"/>
      <c r="Q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spans="3:50" x14ac:dyDescent="0.2">
      <c r="C1427" s="18">
        <f t="shared" si="22"/>
        <v>1423</v>
      </c>
      <c r="D1427" t="e">
        <f t="array" aca="1" ref="D1427" ca="1">smrLinInterp(C1427,TimeX,RainX)</f>
        <v>#NAME?</v>
      </c>
      <c r="I1427" s="6">
        <v>1423</v>
      </c>
      <c r="J1427" s="10">
        <v>6.6512000000000002</v>
      </c>
      <c r="K1427" s="10">
        <v>6.9371540932798972</v>
      </c>
      <c r="L1427" s="10">
        <v>10.544750000000001</v>
      </c>
      <c r="M1427" s="10">
        <v>14.915000000000001</v>
      </c>
      <c r="O1427" s="3"/>
      <c r="P1427" s="3"/>
      <c r="Q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spans="3:50" x14ac:dyDescent="0.2">
      <c r="C1428" s="18">
        <f t="shared" si="22"/>
        <v>1424</v>
      </c>
      <c r="D1428" t="e">
        <f t="array" aca="1" ref="D1428" ca="1">smrLinInterp(C1428,TimeX,RainX)</f>
        <v>#NAME?</v>
      </c>
      <c r="I1428" s="6">
        <v>1424</v>
      </c>
      <c r="J1428" s="10">
        <v>6.6516000000000002</v>
      </c>
      <c r="K1428" s="10">
        <v>6.939321193511625</v>
      </c>
      <c r="L1428" s="10">
        <v>10.548</v>
      </c>
      <c r="M1428" s="10">
        <v>14.92</v>
      </c>
      <c r="O1428" s="3"/>
      <c r="P1428" s="3"/>
      <c r="Q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spans="3:50" x14ac:dyDescent="0.2">
      <c r="C1429" s="18">
        <f t="shared" si="22"/>
        <v>1425</v>
      </c>
      <c r="D1429" t="e">
        <f t="array" aca="1" ref="D1429" ca="1">smrLinInterp(C1429,TimeX,RainX)</f>
        <v>#NAME?</v>
      </c>
      <c r="I1429" s="6">
        <v>1425</v>
      </c>
      <c r="J1429" s="10">
        <v>6.6520000000000001</v>
      </c>
      <c r="K1429" s="10">
        <v>6.9414882937433529</v>
      </c>
      <c r="L1429" s="10">
        <v>10.55125</v>
      </c>
      <c r="M1429" s="10">
        <v>14.925000000000001</v>
      </c>
      <c r="O1429" s="3"/>
      <c r="P1429" s="3"/>
      <c r="Q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spans="3:50" x14ac:dyDescent="0.2">
      <c r="C1430" s="18">
        <f t="shared" si="22"/>
        <v>1426</v>
      </c>
      <c r="D1430" t="e">
        <f t="array" aca="1" ref="D1430" ca="1">smrLinInterp(C1430,TimeX,RainX)</f>
        <v>#NAME?</v>
      </c>
      <c r="I1430" s="6">
        <v>1426</v>
      </c>
      <c r="J1430" s="10">
        <v>6.6524000000000001</v>
      </c>
      <c r="K1430" s="10">
        <v>6.9436553939750807</v>
      </c>
      <c r="L1430" s="10">
        <v>10.554500000000001</v>
      </c>
      <c r="M1430" s="10">
        <v>14.93</v>
      </c>
      <c r="O1430" s="3"/>
      <c r="P1430" s="3"/>
      <c r="Q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spans="3:50" x14ac:dyDescent="0.2">
      <c r="C1431" s="18">
        <f t="shared" si="22"/>
        <v>1427</v>
      </c>
      <c r="D1431" t="e">
        <f t="array" aca="1" ref="D1431" ca="1">smrLinInterp(C1431,TimeX,RainX)</f>
        <v>#NAME?</v>
      </c>
      <c r="I1431" s="6">
        <v>1427</v>
      </c>
      <c r="J1431" s="10">
        <v>6.6528</v>
      </c>
      <c r="K1431" s="10">
        <v>6.9458224942068085</v>
      </c>
      <c r="L1431" s="10">
        <v>10.55775</v>
      </c>
      <c r="M1431" s="10">
        <v>14.935</v>
      </c>
      <c r="O1431" s="3"/>
      <c r="P1431" s="3"/>
      <c r="Q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spans="3:50" x14ac:dyDescent="0.2">
      <c r="C1432" s="18">
        <f t="shared" si="22"/>
        <v>1428</v>
      </c>
      <c r="D1432" t="e">
        <f t="array" aca="1" ref="D1432" ca="1">smrLinInterp(C1432,TimeX,RainX)</f>
        <v>#NAME?</v>
      </c>
      <c r="I1432" s="6">
        <v>1428</v>
      </c>
      <c r="J1432" s="10">
        <v>6.6532</v>
      </c>
      <c r="K1432" s="10">
        <v>6.9479895944385355</v>
      </c>
      <c r="L1432" s="10">
        <v>10.561</v>
      </c>
      <c r="M1432" s="10">
        <v>14.94</v>
      </c>
      <c r="O1432" s="3"/>
      <c r="P1432" s="3"/>
      <c r="Q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spans="3:50" x14ac:dyDescent="0.2">
      <c r="C1433" s="18">
        <f t="shared" si="22"/>
        <v>1429</v>
      </c>
      <c r="D1433" t="e">
        <f t="array" aca="1" ref="D1433" ca="1">smrLinInterp(C1433,TimeX,RainX)</f>
        <v>#NAME?</v>
      </c>
      <c r="I1433" s="6">
        <v>1429</v>
      </c>
      <c r="J1433" s="10">
        <v>6.6536</v>
      </c>
      <c r="K1433" s="10">
        <v>6.9501566946702633</v>
      </c>
      <c r="L1433" s="10">
        <v>10.564249999999999</v>
      </c>
      <c r="M1433" s="10">
        <v>14.945</v>
      </c>
      <c r="O1433" s="3"/>
      <c r="P1433" s="3"/>
      <c r="Q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spans="3:50" x14ac:dyDescent="0.2">
      <c r="C1434" s="18">
        <f t="shared" si="22"/>
        <v>1430</v>
      </c>
      <c r="D1434" t="e">
        <f t="array" aca="1" ref="D1434" ca="1">smrLinInterp(C1434,TimeX,RainX)</f>
        <v>#NAME?</v>
      </c>
      <c r="I1434" s="6">
        <v>1430</v>
      </c>
      <c r="J1434" s="10">
        <v>6.6539999999999999</v>
      </c>
      <c r="K1434" s="10">
        <v>6.9523237949019911</v>
      </c>
      <c r="L1434" s="10">
        <v>10.567499999999999</v>
      </c>
      <c r="M1434" s="10">
        <v>14.95</v>
      </c>
      <c r="O1434" s="3"/>
      <c r="P1434" s="3"/>
      <c r="Q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spans="3:50" x14ac:dyDescent="0.2">
      <c r="C1435" s="18">
        <f t="shared" si="22"/>
        <v>1431</v>
      </c>
      <c r="D1435" t="e">
        <f t="array" aca="1" ref="D1435" ca="1">smrLinInterp(C1435,TimeX,RainX)</f>
        <v>#NAME?</v>
      </c>
      <c r="I1435" s="6">
        <v>1431</v>
      </c>
      <c r="J1435" s="10">
        <v>6.6544000000000008</v>
      </c>
      <c r="K1435" s="10">
        <v>6.954490895133719</v>
      </c>
      <c r="L1435" s="10">
        <v>10.57075</v>
      </c>
      <c r="M1435" s="10">
        <v>14.955</v>
      </c>
      <c r="O1435" s="3"/>
      <c r="P1435" s="3"/>
      <c r="Q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spans="3:50" x14ac:dyDescent="0.2">
      <c r="C1436" s="18">
        <f t="shared" si="22"/>
        <v>1432</v>
      </c>
      <c r="D1436" t="e">
        <f t="array" aca="1" ref="D1436" ca="1">smrLinInterp(C1436,TimeX,RainX)</f>
        <v>#NAME?</v>
      </c>
      <c r="I1436" s="6">
        <v>1432</v>
      </c>
      <c r="J1436" s="10">
        <v>6.6548000000000007</v>
      </c>
      <c r="K1436" s="10">
        <v>6.9566579953654468</v>
      </c>
      <c r="L1436" s="10">
        <v>10.574</v>
      </c>
      <c r="M1436" s="10">
        <v>14.96</v>
      </c>
      <c r="O1436" s="3"/>
      <c r="P1436" s="3"/>
      <c r="Q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spans="3:50" x14ac:dyDescent="0.2">
      <c r="C1437" s="18">
        <f t="shared" si="22"/>
        <v>1433</v>
      </c>
      <c r="D1437" t="e">
        <f t="array" aca="1" ref="D1437" ca="1">smrLinInterp(C1437,TimeX,RainX)</f>
        <v>#NAME?</v>
      </c>
      <c r="I1437" s="6">
        <v>1433</v>
      </c>
      <c r="J1437" s="10">
        <v>6.6552000000000007</v>
      </c>
      <c r="K1437" s="10">
        <v>6.9588250955971738</v>
      </c>
      <c r="L1437" s="10">
        <v>10.577249999999999</v>
      </c>
      <c r="M1437" s="10">
        <v>14.965</v>
      </c>
      <c r="O1437" s="3"/>
      <c r="P1437" s="3"/>
      <c r="Q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spans="3:50" x14ac:dyDescent="0.2">
      <c r="C1438" s="18">
        <f t="shared" si="22"/>
        <v>1434</v>
      </c>
      <c r="D1438" t="e">
        <f t="array" aca="1" ref="D1438" ca="1">smrLinInterp(C1438,TimeX,RainX)</f>
        <v>#NAME?</v>
      </c>
      <c r="I1438" s="6">
        <v>1434</v>
      </c>
      <c r="J1438" s="10">
        <v>6.6556000000000006</v>
      </c>
      <c r="K1438" s="10">
        <v>6.9609921958289016</v>
      </c>
      <c r="L1438" s="10">
        <v>10.580500000000001</v>
      </c>
      <c r="M1438" s="10">
        <v>14.97</v>
      </c>
      <c r="O1438" s="3"/>
      <c r="P1438" s="3"/>
      <c r="Q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spans="3:50" x14ac:dyDescent="0.2">
      <c r="C1439" s="18">
        <f t="shared" si="22"/>
        <v>1435</v>
      </c>
      <c r="D1439" t="e">
        <f t="array" aca="1" ref="D1439" ca="1">smrLinInterp(C1439,TimeX,RainX)</f>
        <v>#NAME?</v>
      </c>
      <c r="I1439" s="6">
        <v>1435</v>
      </c>
      <c r="J1439" s="10">
        <v>6.6560000000000006</v>
      </c>
      <c r="K1439" s="10">
        <v>6.9631592960606294</v>
      </c>
      <c r="L1439" s="10">
        <v>10.58375</v>
      </c>
      <c r="M1439" s="10">
        <v>14.975</v>
      </c>
      <c r="O1439" s="3"/>
      <c r="P1439" s="3"/>
      <c r="Q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spans="3:50" x14ac:dyDescent="0.2">
      <c r="C1440" s="18">
        <f t="shared" si="22"/>
        <v>1436</v>
      </c>
      <c r="D1440" t="e">
        <f t="array" aca="1" ref="D1440" ca="1">smrLinInterp(C1440,TimeX,RainX)</f>
        <v>#NAME?</v>
      </c>
      <c r="I1440" s="6">
        <v>1436</v>
      </c>
      <c r="J1440" s="10">
        <v>6.6564000000000005</v>
      </c>
      <c r="K1440" s="10">
        <v>6.9653263962923573</v>
      </c>
      <c r="L1440" s="10">
        <v>10.587</v>
      </c>
      <c r="M1440" s="10">
        <v>14.98</v>
      </c>
      <c r="O1440" s="3"/>
      <c r="P1440" s="3"/>
      <c r="Q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spans="1:50" x14ac:dyDescent="0.2">
      <c r="C1441" s="18">
        <f t="shared" si="22"/>
        <v>1437</v>
      </c>
      <c r="D1441" t="e">
        <f t="array" aca="1" ref="D1441" ca="1">smrLinInterp(C1441,TimeX,RainX)</f>
        <v>#NAME?</v>
      </c>
      <c r="I1441" s="6">
        <v>1437</v>
      </c>
      <c r="J1441" s="10">
        <v>6.6568000000000005</v>
      </c>
      <c r="K1441" s="10">
        <v>6.9674934965240851</v>
      </c>
      <c r="L1441" s="10">
        <v>10.590249999999999</v>
      </c>
      <c r="M1441" s="10">
        <v>14.984999999999999</v>
      </c>
      <c r="O1441" s="3"/>
      <c r="P1441" s="3"/>
      <c r="Q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spans="1:50" x14ac:dyDescent="0.2">
      <c r="C1442" s="18">
        <f t="shared" si="22"/>
        <v>1438</v>
      </c>
      <c r="D1442" t="e">
        <f t="array" aca="1" ref="D1442" ca="1">smrLinInterp(C1442,TimeX,RainX)</f>
        <v>#NAME?</v>
      </c>
      <c r="I1442" s="6">
        <v>1438</v>
      </c>
      <c r="J1442" s="10">
        <v>6.6572000000000005</v>
      </c>
      <c r="K1442" s="10">
        <v>6.9696605967558121</v>
      </c>
      <c r="L1442" s="10">
        <v>10.593499999999999</v>
      </c>
      <c r="M1442" s="10">
        <v>14.99</v>
      </c>
      <c r="O1442" s="3"/>
      <c r="P1442" s="3"/>
      <c r="Q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spans="1:50" x14ac:dyDescent="0.2">
      <c r="C1443" s="18">
        <f t="shared" si="22"/>
        <v>1439</v>
      </c>
      <c r="D1443" t="e">
        <f t="array" aca="1" ref="D1443" ca="1">smrLinInterp(C1443,TimeX,RainX)</f>
        <v>#NAME?</v>
      </c>
      <c r="I1443" s="6">
        <v>1439</v>
      </c>
      <c r="J1443" s="10">
        <v>6.6576000000000004</v>
      </c>
      <c r="K1443" s="10">
        <v>6.9718276969875399</v>
      </c>
      <c r="L1443" s="10">
        <v>10.59675</v>
      </c>
      <c r="M1443" s="10">
        <v>14.994999999999999</v>
      </c>
      <c r="AU1443" s="3"/>
      <c r="AV1443" s="3"/>
      <c r="AW1443" s="3"/>
      <c r="AX1443" s="3"/>
    </row>
    <row r="1444" spans="1:50" x14ac:dyDescent="0.2">
      <c r="A1444" s="5"/>
      <c r="B1444" s="5"/>
      <c r="C1444" s="18">
        <f t="shared" si="22"/>
        <v>1440</v>
      </c>
      <c r="D1444" t="e">
        <f t="array" aca="1" ref="D1444" ca="1">smrLinInterp(C1444,TimeX,RainX)</f>
        <v>#NAME?</v>
      </c>
      <c r="I1444" s="6">
        <v>1440</v>
      </c>
      <c r="J1444" s="10">
        <v>6.6580000000000004</v>
      </c>
      <c r="K1444" s="10">
        <v>6.9739947972192677</v>
      </c>
      <c r="L1444" s="10">
        <v>10.6</v>
      </c>
      <c r="M1444" s="10">
        <v>15</v>
      </c>
      <c r="O1444" s="3"/>
      <c r="P1444" s="3"/>
      <c r="Q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spans="1:50" x14ac:dyDescent="0.2">
      <c r="C1445" s="18">
        <f t="shared" si="22"/>
        <v>1441</v>
      </c>
      <c r="D1445" t="e">
        <f t="array" aca="1" ref="D1445" ca="1">smrLinInterp(C1445,TimeX,RainX)</f>
        <v>#NAME?</v>
      </c>
      <c r="I1445" s="6">
        <v>1441</v>
      </c>
      <c r="J1445" s="10">
        <v>6.6580500000000002</v>
      </c>
      <c r="K1445" s="10">
        <v>6.9744282172656131</v>
      </c>
      <c r="L1445" s="10">
        <v>10.6</v>
      </c>
      <c r="M1445" s="10">
        <v>15</v>
      </c>
      <c r="AA1445" s="3"/>
      <c r="AB1445" s="3"/>
      <c r="AX1445" s="3"/>
    </row>
    <row r="1446" spans="1:50" x14ac:dyDescent="0.2">
      <c r="C1446" s="18">
        <f t="shared" si="22"/>
        <v>1442</v>
      </c>
      <c r="D1446" t="e">
        <f t="array" aca="1" ref="D1446" ca="1">smrLinInterp(C1446,TimeX,RainX)</f>
        <v>#NAME?</v>
      </c>
      <c r="I1446" s="6">
        <v>1442</v>
      </c>
      <c r="J1446" s="10">
        <v>6.6581000000000001</v>
      </c>
      <c r="K1446" s="10">
        <v>6.9748616373119585</v>
      </c>
      <c r="L1446" s="10">
        <v>10.6</v>
      </c>
      <c r="M1446" s="10">
        <v>15</v>
      </c>
      <c r="AT1446" s="3"/>
      <c r="AU1446" s="3"/>
      <c r="AV1446" s="3"/>
      <c r="AW1446" s="3"/>
      <c r="AX1446" s="3"/>
    </row>
    <row r="1447" spans="1:50" x14ac:dyDescent="0.2">
      <c r="C1447" s="18">
        <f t="shared" si="22"/>
        <v>1443</v>
      </c>
      <c r="D1447" t="e">
        <f t="array" aca="1" ref="D1447" ca="1">smrLinInterp(C1447,TimeX,RainX)</f>
        <v>#NAME?</v>
      </c>
      <c r="I1447" s="6">
        <v>1443</v>
      </c>
      <c r="J1447" s="10">
        <v>6.65815</v>
      </c>
      <c r="K1447" s="10">
        <v>6.9752950573583039</v>
      </c>
      <c r="L1447" s="10">
        <v>10.6</v>
      </c>
      <c r="M1447" s="10">
        <v>15</v>
      </c>
    </row>
    <row r="1448" spans="1:50" x14ac:dyDescent="0.2">
      <c r="C1448" s="18">
        <f t="shared" si="22"/>
        <v>1444</v>
      </c>
      <c r="D1448" t="e">
        <f t="array" aca="1" ref="D1448" ca="1">smrLinInterp(C1448,TimeX,RainX)</f>
        <v>#NAME?</v>
      </c>
      <c r="I1448" s="6">
        <v>1444</v>
      </c>
      <c r="J1448" s="10">
        <v>6.6581999999999999</v>
      </c>
      <c r="K1448" s="10">
        <v>6.9757284774046502</v>
      </c>
      <c r="L1448" s="10">
        <v>10.6</v>
      </c>
      <c r="M1448" s="10">
        <v>15</v>
      </c>
    </row>
    <row r="1449" spans="1:50" x14ac:dyDescent="0.2">
      <c r="C1449" s="18">
        <f t="shared" si="22"/>
        <v>1445</v>
      </c>
      <c r="D1449" t="e">
        <f t="array" aca="1" ref="D1449" ca="1">smrLinInterp(C1449,TimeX,RainX)</f>
        <v>#NAME?</v>
      </c>
      <c r="I1449" s="6">
        <v>1445</v>
      </c>
      <c r="J1449" s="10">
        <v>6.6582500000000007</v>
      </c>
      <c r="K1449" s="10">
        <v>6.9761618974509956</v>
      </c>
      <c r="L1449" s="10">
        <v>10.6</v>
      </c>
      <c r="M1449" s="10">
        <v>15</v>
      </c>
    </row>
    <row r="1450" spans="1:50" x14ac:dyDescent="0.2">
      <c r="C1450" s="18">
        <f t="shared" si="22"/>
        <v>1446</v>
      </c>
      <c r="D1450" t="e">
        <f t="array" aca="1" ref="D1450" ca="1">smrLinInterp(C1450,TimeX,RainX)</f>
        <v>#NAME?</v>
      </c>
      <c r="I1450" s="6">
        <v>1446</v>
      </c>
      <c r="J1450" s="10">
        <v>6.6583000000000006</v>
      </c>
      <c r="K1450" s="10">
        <v>6.976595317497341</v>
      </c>
      <c r="L1450" s="10">
        <v>10.6</v>
      </c>
      <c r="M1450" s="10">
        <v>15</v>
      </c>
    </row>
    <row r="1451" spans="1:50" x14ac:dyDescent="0.2">
      <c r="C1451" s="18">
        <f t="shared" si="22"/>
        <v>1447</v>
      </c>
      <c r="D1451" t="e">
        <f t="array" aca="1" ref="D1451" ca="1">smrLinInterp(C1451,TimeX,RainX)</f>
        <v>#NAME?</v>
      </c>
      <c r="I1451" s="6">
        <v>1447</v>
      </c>
      <c r="J1451" s="10">
        <v>6.6583500000000004</v>
      </c>
      <c r="K1451" s="10">
        <v>6.9770287375436864</v>
      </c>
      <c r="L1451" s="10">
        <v>10.6</v>
      </c>
      <c r="M1451" s="10">
        <v>15</v>
      </c>
    </row>
    <row r="1452" spans="1:50" x14ac:dyDescent="0.2">
      <c r="C1452" s="18">
        <f t="shared" si="22"/>
        <v>1448</v>
      </c>
      <c r="D1452" t="e">
        <f t="array" aca="1" ref="D1452" ca="1">smrLinInterp(C1452,TimeX,RainX)</f>
        <v>#NAME?</v>
      </c>
      <c r="I1452" s="6">
        <v>1448</v>
      </c>
      <c r="J1452" s="10">
        <v>6.6584000000000003</v>
      </c>
      <c r="K1452" s="10">
        <v>6.9774621575900317</v>
      </c>
      <c r="L1452" s="10">
        <v>10.6</v>
      </c>
      <c r="M1452" s="10">
        <v>15</v>
      </c>
    </row>
    <row r="1453" spans="1:50" x14ac:dyDescent="0.2">
      <c r="C1453" s="18">
        <f t="shared" si="22"/>
        <v>1449</v>
      </c>
      <c r="D1453" t="e">
        <f t="array" aca="1" ref="D1453" ca="1">smrLinInterp(C1453,TimeX,RainX)</f>
        <v>#NAME?</v>
      </c>
      <c r="I1453" s="6">
        <v>1449</v>
      </c>
      <c r="J1453" s="10">
        <v>6.6584500000000002</v>
      </c>
      <c r="K1453" s="10">
        <v>6.9778955776363771</v>
      </c>
      <c r="L1453" s="10">
        <v>10.6</v>
      </c>
      <c r="M1453" s="10">
        <v>15</v>
      </c>
    </row>
    <row r="1454" spans="1:50" x14ac:dyDescent="0.2">
      <c r="C1454" s="18">
        <f t="shared" si="22"/>
        <v>1450</v>
      </c>
      <c r="D1454" t="e">
        <f t="array" aca="1" ref="D1454" ca="1">smrLinInterp(C1454,TimeX,RainX)</f>
        <v>#NAME?</v>
      </c>
      <c r="I1454" s="6">
        <v>1450</v>
      </c>
      <c r="J1454" s="10">
        <v>6.6585000000000001</v>
      </c>
      <c r="K1454" s="10">
        <v>6.9783289976827234</v>
      </c>
      <c r="L1454" s="10">
        <v>10.6</v>
      </c>
      <c r="M1454" s="10">
        <v>15</v>
      </c>
    </row>
    <row r="1455" spans="1:50" x14ac:dyDescent="0.2">
      <c r="C1455" s="18">
        <f t="shared" si="22"/>
        <v>1451</v>
      </c>
      <c r="D1455" t="e">
        <f t="array" aca="1" ref="D1455" ca="1">smrLinInterp(C1455,TimeX,RainX)</f>
        <v>#NAME?</v>
      </c>
      <c r="I1455" s="6">
        <v>1451</v>
      </c>
      <c r="J1455" s="10">
        <v>6.65855</v>
      </c>
      <c r="K1455" s="10">
        <v>6.9787624177290688</v>
      </c>
      <c r="L1455" s="10">
        <v>10.6</v>
      </c>
      <c r="M1455" s="10">
        <v>15</v>
      </c>
    </row>
    <row r="1456" spans="1:50" x14ac:dyDescent="0.2">
      <c r="C1456" s="18">
        <f t="shared" si="22"/>
        <v>1452</v>
      </c>
      <c r="D1456" t="e">
        <f t="array" aca="1" ref="D1456" ca="1">smrLinInterp(C1456,TimeX,RainX)</f>
        <v>#NAME?</v>
      </c>
      <c r="I1456" s="6">
        <v>1452</v>
      </c>
      <c r="J1456" s="10">
        <v>6.6585999999999999</v>
      </c>
      <c r="K1456" s="10">
        <v>6.9791958377754142</v>
      </c>
      <c r="L1456" s="10">
        <v>10.6</v>
      </c>
      <c r="M1456" s="10">
        <v>15</v>
      </c>
    </row>
    <row r="1457" spans="3:13" x14ac:dyDescent="0.2">
      <c r="C1457" s="18">
        <f t="shared" si="22"/>
        <v>1453</v>
      </c>
      <c r="D1457" t="e">
        <f t="array" aca="1" ref="D1457" ca="1">smrLinInterp(C1457,TimeX,RainX)</f>
        <v>#NAME?</v>
      </c>
      <c r="I1457" s="6">
        <v>1453</v>
      </c>
      <c r="J1457" s="10">
        <v>6.6586499999999997</v>
      </c>
      <c r="K1457" s="10">
        <v>6.9796292578217596</v>
      </c>
      <c r="L1457" s="10">
        <v>10.6</v>
      </c>
      <c r="M1457" s="10">
        <v>15</v>
      </c>
    </row>
    <row r="1458" spans="3:13" x14ac:dyDescent="0.2">
      <c r="C1458" s="18">
        <f t="shared" si="22"/>
        <v>1454</v>
      </c>
      <c r="D1458" t="e">
        <f t="array" aca="1" ref="D1458" ca="1">smrLinInterp(C1458,TimeX,RainX)</f>
        <v>#NAME?</v>
      </c>
      <c r="I1458" s="6">
        <v>1454</v>
      </c>
      <c r="J1458" s="10">
        <v>6.6586999999999996</v>
      </c>
      <c r="K1458" s="10">
        <v>6.980062677868105</v>
      </c>
      <c r="L1458" s="10">
        <v>10.6</v>
      </c>
      <c r="M1458" s="10">
        <v>15</v>
      </c>
    </row>
    <row r="1459" spans="3:13" x14ac:dyDescent="0.2">
      <c r="C1459" s="18">
        <f t="shared" si="22"/>
        <v>1455</v>
      </c>
      <c r="D1459" t="e">
        <f t="array" aca="1" ref="D1459" ca="1">smrLinInterp(C1459,TimeX,RainX)</f>
        <v>#NAME?</v>
      </c>
      <c r="I1459" s="6">
        <v>1455</v>
      </c>
      <c r="J1459" s="10">
        <v>6.6587499999999995</v>
      </c>
      <c r="K1459" s="10">
        <v>6.9804960979144504</v>
      </c>
      <c r="L1459" s="10">
        <v>10.6</v>
      </c>
      <c r="M1459" s="10">
        <v>15</v>
      </c>
    </row>
    <row r="1460" spans="3:13" x14ac:dyDescent="0.2">
      <c r="C1460" s="18">
        <f t="shared" si="22"/>
        <v>1456</v>
      </c>
      <c r="D1460" t="e">
        <f t="array" aca="1" ref="D1460" ca="1">smrLinInterp(C1460,TimeX,RainX)</f>
        <v>#NAME?</v>
      </c>
      <c r="I1460" s="6">
        <v>1456</v>
      </c>
      <c r="J1460" s="10">
        <v>6.6588000000000003</v>
      </c>
      <c r="K1460" s="10">
        <v>6.9809295179607957</v>
      </c>
      <c r="L1460" s="10">
        <v>10.6</v>
      </c>
      <c r="M1460" s="10">
        <v>15</v>
      </c>
    </row>
    <row r="1461" spans="3:13" x14ac:dyDescent="0.2">
      <c r="C1461" s="18">
        <f t="shared" si="22"/>
        <v>1457</v>
      </c>
      <c r="D1461" t="e">
        <f t="array" aca="1" ref="D1461" ca="1">smrLinInterp(C1461,TimeX,RainX)</f>
        <v>#NAME?</v>
      </c>
      <c r="I1461" s="6">
        <v>1457</v>
      </c>
      <c r="J1461" s="10">
        <v>6.6588500000000002</v>
      </c>
      <c r="K1461" s="10">
        <v>6.981362938007142</v>
      </c>
      <c r="L1461" s="10">
        <v>10.6</v>
      </c>
      <c r="M1461" s="10">
        <v>15</v>
      </c>
    </row>
    <row r="1462" spans="3:13" x14ac:dyDescent="0.2">
      <c r="C1462" s="18">
        <f t="shared" si="22"/>
        <v>1458</v>
      </c>
      <c r="D1462" t="e">
        <f t="array" aca="1" ref="D1462" ca="1">smrLinInterp(C1462,TimeX,RainX)</f>
        <v>#NAME?</v>
      </c>
      <c r="I1462" s="6">
        <v>1458</v>
      </c>
      <c r="J1462" s="10">
        <v>6.6589</v>
      </c>
      <c r="K1462" s="10">
        <v>6.9817963580534874</v>
      </c>
      <c r="L1462" s="10">
        <v>10.6</v>
      </c>
      <c r="M1462" s="10">
        <v>15</v>
      </c>
    </row>
    <row r="1463" spans="3:13" x14ac:dyDescent="0.2">
      <c r="C1463" s="18">
        <f t="shared" si="22"/>
        <v>1459</v>
      </c>
      <c r="D1463" t="e">
        <f t="array" aca="1" ref="D1463" ca="1">smrLinInterp(C1463,TimeX,RainX)</f>
        <v>#NAME?</v>
      </c>
      <c r="I1463" s="6">
        <v>1459</v>
      </c>
      <c r="J1463" s="10">
        <v>6.6589499999999999</v>
      </c>
      <c r="K1463" s="10">
        <v>6.9822297780998328</v>
      </c>
      <c r="L1463" s="10">
        <v>10.6</v>
      </c>
      <c r="M1463" s="10">
        <v>15</v>
      </c>
    </row>
    <row r="1464" spans="3:13" x14ac:dyDescent="0.2">
      <c r="C1464" s="18">
        <f t="shared" si="22"/>
        <v>1460</v>
      </c>
      <c r="D1464" t="e">
        <f t="array" aca="1" ref="D1464" ca="1">smrLinInterp(C1464,TimeX,RainX)</f>
        <v>#NAME?</v>
      </c>
      <c r="I1464" s="6">
        <v>1460</v>
      </c>
      <c r="J1464" s="10">
        <v>6.6589999999999998</v>
      </c>
      <c r="K1464" s="10">
        <v>6.9826631981461782</v>
      </c>
      <c r="L1464" s="10">
        <v>10.6</v>
      </c>
      <c r="M1464" s="10">
        <v>15</v>
      </c>
    </row>
    <row r="1465" spans="3:13" x14ac:dyDescent="0.2">
      <c r="C1465" s="18">
        <f t="shared" si="22"/>
        <v>1461</v>
      </c>
      <c r="D1465" t="e">
        <f t="array" aca="1" ref="D1465" ca="1">smrLinInterp(C1465,TimeX,RainX)</f>
        <v>#NAME?</v>
      </c>
      <c r="I1465" s="6">
        <v>1461</v>
      </c>
      <c r="J1465" s="10">
        <v>6.6590249999999997</v>
      </c>
      <c r="K1465" s="10">
        <v>6.9830966181925236</v>
      </c>
      <c r="L1465" s="10">
        <v>10.6</v>
      </c>
      <c r="M1465" s="10">
        <v>15</v>
      </c>
    </row>
    <row r="1466" spans="3:13" x14ac:dyDescent="0.2">
      <c r="C1466" s="18">
        <f t="shared" si="22"/>
        <v>1462</v>
      </c>
      <c r="D1466" t="e">
        <f t="array" aca="1" ref="D1466" ca="1">smrLinInterp(C1466,TimeX,RainX)</f>
        <v>#NAME?</v>
      </c>
      <c r="I1466" s="6">
        <v>1462</v>
      </c>
      <c r="J1466" s="10">
        <v>6.6590499999999997</v>
      </c>
      <c r="K1466" s="10">
        <v>6.983530038238869</v>
      </c>
      <c r="L1466" s="10">
        <v>10.6</v>
      </c>
      <c r="M1466" s="10">
        <v>15</v>
      </c>
    </row>
    <row r="1467" spans="3:13" x14ac:dyDescent="0.2">
      <c r="C1467" s="18">
        <f t="shared" si="22"/>
        <v>1463</v>
      </c>
      <c r="D1467" t="e">
        <f t="array" aca="1" ref="D1467" ca="1">smrLinInterp(C1467,TimeX,RainX)</f>
        <v>#NAME?</v>
      </c>
      <c r="I1467" s="6">
        <v>1463</v>
      </c>
      <c r="J1467" s="10">
        <v>6.6590749999999996</v>
      </c>
      <c r="K1467" s="10">
        <v>6.9839634582852153</v>
      </c>
      <c r="L1467" s="10">
        <v>10.6</v>
      </c>
      <c r="M1467" s="10">
        <v>15</v>
      </c>
    </row>
    <row r="1468" spans="3:13" x14ac:dyDescent="0.2">
      <c r="C1468" s="18">
        <f t="shared" si="22"/>
        <v>1464</v>
      </c>
      <c r="D1468" t="e">
        <f t="array" aca="1" ref="D1468" ca="1">smrLinInterp(C1468,TimeX,RainX)</f>
        <v>#NAME?</v>
      </c>
      <c r="I1468" s="6">
        <v>1464</v>
      </c>
      <c r="J1468" s="10">
        <v>6.6590999999999996</v>
      </c>
      <c r="K1468" s="10">
        <v>6.9843968783315606</v>
      </c>
      <c r="L1468" s="10">
        <v>10.6</v>
      </c>
      <c r="M1468" s="10">
        <v>15</v>
      </c>
    </row>
    <row r="1469" spans="3:13" x14ac:dyDescent="0.2">
      <c r="C1469" s="18">
        <f t="shared" si="22"/>
        <v>1465</v>
      </c>
      <c r="D1469" t="e">
        <f t="array" aca="1" ref="D1469" ca="1">smrLinInterp(C1469,TimeX,RainX)</f>
        <v>#NAME?</v>
      </c>
      <c r="I1469" s="6">
        <v>1465</v>
      </c>
      <c r="J1469" s="10">
        <v>6.6591249999999995</v>
      </c>
      <c r="K1469" s="10">
        <v>6.984830298377906</v>
      </c>
      <c r="L1469" s="10">
        <v>10.6</v>
      </c>
      <c r="M1469" s="10">
        <v>15</v>
      </c>
    </row>
    <row r="1470" spans="3:13" x14ac:dyDescent="0.2">
      <c r="C1470" s="18">
        <f t="shared" si="22"/>
        <v>1466</v>
      </c>
      <c r="D1470" t="e">
        <f t="array" aca="1" ref="D1470" ca="1">smrLinInterp(C1470,TimeX,RainX)</f>
        <v>#NAME?</v>
      </c>
      <c r="I1470" s="6">
        <v>1466</v>
      </c>
      <c r="J1470" s="10">
        <v>6.6591499999999995</v>
      </c>
      <c r="K1470" s="10">
        <v>6.9852637184242514</v>
      </c>
      <c r="L1470" s="10">
        <v>10.6</v>
      </c>
      <c r="M1470" s="10">
        <v>15</v>
      </c>
    </row>
    <row r="1471" spans="3:13" x14ac:dyDescent="0.2">
      <c r="C1471" s="18">
        <f t="shared" si="22"/>
        <v>1467</v>
      </c>
      <c r="D1471" t="e">
        <f t="array" aca="1" ref="D1471" ca="1">smrLinInterp(C1471,TimeX,RainX)</f>
        <v>#NAME?</v>
      </c>
      <c r="I1471" s="6">
        <v>1467</v>
      </c>
      <c r="J1471" s="10">
        <v>6.6591750000000003</v>
      </c>
      <c r="K1471" s="10">
        <v>6.9856971384705968</v>
      </c>
      <c r="L1471" s="10">
        <v>10.6</v>
      </c>
      <c r="M1471" s="10">
        <v>15</v>
      </c>
    </row>
    <row r="1472" spans="3:13" x14ac:dyDescent="0.2">
      <c r="C1472" s="18">
        <f t="shared" si="22"/>
        <v>1468</v>
      </c>
      <c r="D1472" t="e">
        <f t="array" aca="1" ref="D1472" ca="1">smrLinInterp(C1472,TimeX,RainX)</f>
        <v>#NAME?</v>
      </c>
      <c r="I1472" s="6">
        <v>1468</v>
      </c>
      <c r="J1472" s="10">
        <v>6.6592000000000002</v>
      </c>
      <c r="K1472" s="10">
        <v>6.9861305585169422</v>
      </c>
      <c r="L1472" s="10">
        <v>10.6</v>
      </c>
      <c r="M1472" s="10">
        <v>15</v>
      </c>
    </row>
    <row r="1473" spans="3:13" x14ac:dyDescent="0.2">
      <c r="C1473" s="18">
        <f t="shared" si="22"/>
        <v>1469</v>
      </c>
      <c r="D1473" t="e">
        <f t="array" aca="1" ref="D1473" ca="1">smrLinInterp(C1473,TimeX,RainX)</f>
        <v>#NAME?</v>
      </c>
      <c r="I1473" s="6">
        <v>1469</v>
      </c>
      <c r="J1473" s="10">
        <v>6.6592250000000002</v>
      </c>
      <c r="K1473" s="10">
        <v>6.9865639785632885</v>
      </c>
      <c r="L1473" s="10">
        <v>10.6</v>
      </c>
      <c r="M1473" s="10">
        <v>15</v>
      </c>
    </row>
    <row r="1474" spans="3:13" x14ac:dyDescent="0.2">
      <c r="C1474" s="18">
        <f t="shared" si="22"/>
        <v>1470</v>
      </c>
      <c r="D1474" t="e">
        <f t="array" aca="1" ref="D1474" ca="1">smrLinInterp(C1474,TimeX,RainX)</f>
        <v>#NAME?</v>
      </c>
      <c r="I1474" s="6">
        <v>1470</v>
      </c>
      <c r="J1474" s="10">
        <v>6.6592500000000001</v>
      </c>
      <c r="K1474" s="10">
        <v>6.9869973986096339</v>
      </c>
      <c r="L1474" s="10">
        <v>10.6</v>
      </c>
      <c r="M1474" s="10">
        <v>15</v>
      </c>
    </row>
    <row r="1475" spans="3:13" x14ac:dyDescent="0.2">
      <c r="C1475" s="18">
        <f t="shared" si="22"/>
        <v>1471</v>
      </c>
      <c r="D1475" t="e">
        <f t="array" aca="1" ref="D1475" ca="1">smrLinInterp(C1475,TimeX,RainX)</f>
        <v>#NAME?</v>
      </c>
      <c r="I1475" s="6">
        <v>1471</v>
      </c>
      <c r="J1475" s="10">
        <v>6.6592750000000001</v>
      </c>
      <c r="K1475" s="10">
        <v>6.9874308186559793</v>
      </c>
      <c r="L1475" s="10">
        <v>10.6</v>
      </c>
      <c r="M1475" s="10">
        <v>15</v>
      </c>
    </row>
    <row r="1476" spans="3:13" x14ac:dyDescent="0.2">
      <c r="C1476" s="18">
        <f t="shared" si="22"/>
        <v>1472</v>
      </c>
      <c r="D1476" t="e">
        <f t="array" aca="1" ref="D1476" ca="1">smrLinInterp(C1476,TimeX,RainX)</f>
        <v>#NAME?</v>
      </c>
      <c r="I1476" s="6">
        <v>1472</v>
      </c>
      <c r="J1476" s="10">
        <v>6.6593</v>
      </c>
      <c r="K1476" s="10">
        <v>6.9878642387023246</v>
      </c>
      <c r="L1476" s="10">
        <v>10.6</v>
      </c>
      <c r="M1476" s="10">
        <v>15</v>
      </c>
    </row>
    <row r="1477" spans="3:13" x14ac:dyDescent="0.2">
      <c r="C1477" s="18">
        <f t="shared" si="22"/>
        <v>1473</v>
      </c>
      <c r="D1477" t="e">
        <f t="array" aca="1" ref="D1477" ca="1">smrLinInterp(C1477,TimeX,RainX)</f>
        <v>#NAME?</v>
      </c>
      <c r="I1477" s="6">
        <v>1473</v>
      </c>
      <c r="J1477" s="10">
        <v>6.6593249999999999</v>
      </c>
      <c r="K1477" s="10">
        <v>6.98829765874867</v>
      </c>
      <c r="L1477" s="10">
        <v>10.6</v>
      </c>
      <c r="M1477" s="10">
        <v>15</v>
      </c>
    </row>
    <row r="1478" spans="3:13" x14ac:dyDescent="0.2">
      <c r="C1478" s="18">
        <f t="shared" ref="C1478:C1504" si="23">1+C1477</f>
        <v>1474</v>
      </c>
      <c r="D1478" t="e">
        <f t="array" aca="1" ref="D1478" ca="1">smrLinInterp(C1478,TimeX,RainX)</f>
        <v>#NAME?</v>
      </c>
      <c r="I1478" s="6">
        <v>1474</v>
      </c>
      <c r="J1478" s="10">
        <v>6.6593499999999999</v>
      </c>
      <c r="K1478" s="10">
        <v>6.9887310787950154</v>
      </c>
      <c r="L1478" s="10">
        <v>10.6</v>
      </c>
      <c r="M1478" s="10">
        <v>15</v>
      </c>
    </row>
    <row r="1479" spans="3:13" x14ac:dyDescent="0.2">
      <c r="C1479" s="18">
        <f t="shared" si="23"/>
        <v>1475</v>
      </c>
      <c r="D1479" t="e">
        <f t="array" aca="1" ref="D1479" ca="1">smrLinInterp(C1479,TimeX,RainX)</f>
        <v>#NAME?</v>
      </c>
      <c r="I1479" s="6">
        <v>1475</v>
      </c>
      <c r="J1479" s="10">
        <v>6.6593749999999998</v>
      </c>
      <c r="K1479" s="10">
        <v>6.9891644988413617</v>
      </c>
      <c r="L1479" s="10">
        <v>10.6</v>
      </c>
      <c r="M1479" s="10">
        <v>15</v>
      </c>
    </row>
    <row r="1480" spans="3:13" x14ac:dyDescent="0.2">
      <c r="C1480" s="18">
        <f t="shared" si="23"/>
        <v>1476</v>
      </c>
      <c r="D1480" t="e">
        <f t="array" aca="1" ref="D1480" ca="1">smrLinInterp(C1480,TimeX,RainX)</f>
        <v>#NAME?</v>
      </c>
      <c r="I1480" s="6">
        <v>1476</v>
      </c>
      <c r="J1480" s="10">
        <v>6.6593999999999998</v>
      </c>
      <c r="K1480" s="10">
        <v>6.9895979188877071</v>
      </c>
      <c r="L1480" s="10">
        <v>10.6</v>
      </c>
      <c r="M1480" s="10">
        <v>15</v>
      </c>
    </row>
    <row r="1481" spans="3:13" x14ac:dyDescent="0.2">
      <c r="C1481" s="18">
        <f t="shared" si="23"/>
        <v>1477</v>
      </c>
      <c r="D1481" t="e">
        <f t="array" aca="1" ref="D1481" ca="1">smrLinInterp(C1481,TimeX,RainX)</f>
        <v>#NAME?</v>
      </c>
      <c r="I1481" s="6">
        <v>1477</v>
      </c>
      <c r="J1481" s="10">
        <v>6.6594249999999997</v>
      </c>
      <c r="K1481" s="10">
        <v>6.9900313389340525</v>
      </c>
      <c r="L1481" s="10">
        <v>10.6</v>
      </c>
      <c r="M1481" s="10">
        <v>15</v>
      </c>
    </row>
    <row r="1482" spans="3:13" x14ac:dyDescent="0.2">
      <c r="C1482" s="18">
        <f t="shared" si="23"/>
        <v>1478</v>
      </c>
      <c r="D1482" t="e">
        <f t="array" aca="1" ref="D1482" ca="1">smrLinInterp(C1482,TimeX,RainX)</f>
        <v>#NAME?</v>
      </c>
      <c r="I1482" s="6">
        <v>1478</v>
      </c>
      <c r="J1482" s="10">
        <v>6.6594499999999996</v>
      </c>
      <c r="K1482" s="10">
        <v>6.9904647589803979</v>
      </c>
      <c r="L1482" s="10">
        <v>10.6</v>
      </c>
      <c r="M1482" s="10">
        <v>15</v>
      </c>
    </row>
    <row r="1483" spans="3:13" x14ac:dyDescent="0.2">
      <c r="C1483" s="18">
        <f t="shared" si="23"/>
        <v>1479</v>
      </c>
      <c r="D1483" t="e">
        <f t="array" aca="1" ref="D1483" ca="1">smrLinInterp(C1483,TimeX,RainX)</f>
        <v>#NAME?</v>
      </c>
      <c r="I1483" s="6">
        <v>1479</v>
      </c>
      <c r="J1483" s="10">
        <v>6.6594749999999996</v>
      </c>
      <c r="K1483" s="10">
        <v>6.9908981790267433</v>
      </c>
      <c r="L1483" s="10">
        <v>10.6</v>
      </c>
      <c r="M1483" s="10">
        <v>15</v>
      </c>
    </row>
    <row r="1484" spans="3:13" x14ac:dyDescent="0.2">
      <c r="C1484" s="18">
        <f t="shared" si="23"/>
        <v>1480</v>
      </c>
      <c r="D1484" t="e">
        <f t="array" aca="1" ref="D1484" ca="1">smrLinInterp(C1484,TimeX,RainX)</f>
        <v>#NAME?</v>
      </c>
      <c r="I1484" s="6">
        <v>1480</v>
      </c>
      <c r="J1484" s="10">
        <v>6.6594999999999995</v>
      </c>
      <c r="K1484" s="10">
        <v>6.9913315990730887</v>
      </c>
      <c r="L1484" s="10">
        <v>10.6</v>
      </c>
      <c r="M1484" s="10">
        <v>15</v>
      </c>
    </row>
    <row r="1485" spans="3:13" x14ac:dyDescent="0.2">
      <c r="C1485" s="18">
        <f t="shared" si="23"/>
        <v>1481</v>
      </c>
      <c r="D1485" t="e">
        <f t="array" aca="1" ref="D1485" ca="1">smrLinInterp(C1485,TimeX,RainX)</f>
        <v>#NAME?</v>
      </c>
      <c r="I1485" s="6">
        <v>1481</v>
      </c>
      <c r="J1485" s="10">
        <v>6.6595250000000004</v>
      </c>
      <c r="K1485" s="10">
        <v>6.9917650191194349</v>
      </c>
      <c r="L1485" s="10">
        <v>10.6</v>
      </c>
      <c r="M1485" s="10">
        <v>15</v>
      </c>
    </row>
    <row r="1486" spans="3:13" x14ac:dyDescent="0.2">
      <c r="C1486" s="18">
        <f t="shared" si="23"/>
        <v>1482</v>
      </c>
      <c r="D1486" t="e">
        <f t="array" aca="1" ref="D1486" ca="1">smrLinInterp(C1486,TimeX,RainX)</f>
        <v>#NAME?</v>
      </c>
      <c r="I1486" s="6">
        <v>1482</v>
      </c>
      <c r="J1486" s="10">
        <v>6.6595500000000003</v>
      </c>
      <c r="K1486" s="10">
        <v>6.9921984391657803</v>
      </c>
      <c r="L1486" s="10">
        <v>10.6</v>
      </c>
      <c r="M1486" s="10">
        <v>15</v>
      </c>
    </row>
    <row r="1487" spans="3:13" x14ac:dyDescent="0.2">
      <c r="C1487" s="18">
        <f t="shared" si="23"/>
        <v>1483</v>
      </c>
      <c r="D1487" t="e">
        <f t="array" aca="1" ref="D1487" ca="1">smrLinInterp(C1487,TimeX,RainX)</f>
        <v>#NAME?</v>
      </c>
      <c r="I1487" s="6">
        <v>1483</v>
      </c>
      <c r="J1487" s="10">
        <v>6.6595750000000002</v>
      </c>
      <c r="K1487" s="10">
        <v>6.9926318592121257</v>
      </c>
      <c r="L1487" s="10">
        <v>10.6</v>
      </c>
      <c r="M1487" s="10">
        <v>15</v>
      </c>
    </row>
    <row r="1488" spans="3:13" x14ac:dyDescent="0.2">
      <c r="C1488" s="18">
        <f t="shared" si="23"/>
        <v>1484</v>
      </c>
      <c r="D1488" t="e">
        <f t="array" aca="1" ref="D1488" ca="1">smrLinInterp(C1488,TimeX,RainX)</f>
        <v>#NAME?</v>
      </c>
      <c r="I1488" s="6">
        <v>1484</v>
      </c>
      <c r="J1488" s="10">
        <v>6.6596000000000002</v>
      </c>
      <c r="K1488" s="10">
        <v>6.9930652792584711</v>
      </c>
      <c r="L1488" s="10">
        <v>10.6</v>
      </c>
      <c r="M1488" s="10">
        <v>15</v>
      </c>
    </row>
    <row r="1489" spans="3:13" x14ac:dyDescent="0.2">
      <c r="C1489" s="18">
        <f t="shared" si="23"/>
        <v>1485</v>
      </c>
      <c r="D1489" t="e">
        <f t="array" aca="1" ref="D1489" ca="1">smrLinInterp(C1489,TimeX,RainX)</f>
        <v>#NAME?</v>
      </c>
      <c r="I1489" s="6">
        <v>1485</v>
      </c>
      <c r="J1489" s="10">
        <v>6.6596250000000001</v>
      </c>
      <c r="K1489" s="10">
        <v>6.9934986993048165</v>
      </c>
      <c r="L1489" s="10">
        <v>10.6</v>
      </c>
      <c r="M1489" s="10">
        <v>15</v>
      </c>
    </row>
    <row r="1490" spans="3:13" x14ac:dyDescent="0.2">
      <c r="C1490" s="18">
        <f t="shared" si="23"/>
        <v>1486</v>
      </c>
      <c r="D1490" t="e">
        <f t="array" aca="1" ref="D1490" ca="1">smrLinInterp(C1490,TimeX,RainX)</f>
        <v>#NAME?</v>
      </c>
      <c r="I1490" s="6">
        <v>1486</v>
      </c>
      <c r="J1490" s="10">
        <v>6.6596500000000001</v>
      </c>
      <c r="K1490" s="10">
        <v>6.9939321193511628</v>
      </c>
      <c r="L1490" s="10">
        <v>10.6</v>
      </c>
      <c r="M1490" s="10">
        <v>15</v>
      </c>
    </row>
    <row r="1491" spans="3:13" x14ac:dyDescent="0.2">
      <c r="C1491" s="18">
        <f t="shared" si="23"/>
        <v>1487</v>
      </c>
      <c r="D1491" t="e">
        <f t="array" aca="1" ref="D1491" ca="1">smrLinInterp(C1491,TimeX,RainX)</f>
        <v>#NAME?</v>
      </c>
      <c r="I1491" s="6">
        <v>1487</v>
      </c>
      <c r="J1491" s="10">
        <v>6.659675</v>
      </c>
      <c r="K1491" s="10">
        <v>6.9943655393975082</v>
      </c>
      <c r="L1491" s="10">
        <v>10.6</v>
      </c>
      <c r="M1491" s="10">
        <v>15</v>
      </c>
    </row>
    <row r="1492" spans="3:13" x14ac:dyDescent="0.2">
      <c r="C1492" s="18">
        <f t="shared" si="23"/>
        <v>1488</v>
      </c>
      <c r="D1492" t="e">
        <f t="array" aca="1" ref="D1492" ca="1">smrLinInterp(C1492,TimeX,RainX)</f>
        <v>#NAME?</v>
      </c>
      <c r="I1492" s="6">
        <v>1488</v>
      </c>
      <c r="J1492" s="10">
        <v>6.6597</v>
      </c>
      <c r="K1492" s="10">
        <v>6.9947989594438535</v>
      </c>
      <c r="L1492" s="10">
        <v>10.6</v>
      </c>
      <c r="M1492" s="10">
        <v>15</v>
      </c>
    </row>
    <row r="1493" spans="3:13" x14ac:dyDescent="0.2">
      <c r="C1493" s="18">
        <f t="shared" si="23"/>
        <v>1489</v>
      </c>
      <c r="D1493" t="e">
        <f t="array" aca="1" ref="D1493" ca="1">smrLinInterp(C1493,TimeX,RainX)</f>
        <v>#NAME?</v>
      </c>
      <c r="I1493" s="6">
        <v>1489</v>
      </c>
      <c r="J1493" s="10">
        <v>6.6597249999999999</v>
      </c>
      <c r="K1493" s="10">
        <v>6.9952323794901989</v>
      </c>
      <c r="L1493" s="10">
        <v>10.6</v>
      </c>
      <c r="M1493" s="10">
        <v>15</v>
      </c>
    </row>
    <row r="1494" spans="3:13" x14ac:dyDescent="0.2">
      <c r="C1494" s="18">
        <f t="shared" si="23"/>
        <v>1490</v>
      </c>
      <c r="D1494" t="e">
        <f t="array" aca="1" ref="D1494" ca="1">smrLinInterp(C1494,TimeX,RainX)</f>
        <v>#NAME?</v>
      </c>
      <c r="I1494" s="6">
        <v>1490</v>
      </c>
      <c r="J1494" s="10">
        <v>6.6597499999999998</v>
      </c>
      <c r="K1494" s="10">
        <v>6.9956657995365443</v>
      </c>
      <c r="L1494" s="10">
        <v>10.6</v>
      </c>
      <c r="M1494" s="10">
        <v>15</v>
      </c>
    </row>
    <row r="1495" spans="3:13" x14ac:dyDescent="0.2">
      <c r="C1495" s="18">
        <f t="shared" si="23"/>
        <v>1491</v>
      </c>
      <c r="D1495" t="e">
        <f t="array" aca="1" ref="D1495" ca="1">smrLinInterp(C1495,TimeX,RainX)</f>
        <v>#NAME?</v>
      </c>
      <c r="I1495" s="6">
        <v>1491</v>
      </c>
      <c r="J1495" s="10">
        <v>6.6597749999999998</v>
      </c>
      <c r="K1495" s="10">
        <v>6.9960992195828897</v>
      </c>
      <c r="L1495" s="10">
        <v>10.6</v>
      </c>
      <c r="M1495" s="10">
        <v>15</v>
      </c>
    </row>
    <row r="1496" spans="3:13" x14ac:dyDescent="0.2">
      <c r="C1496" s="18">
        <f t="shared" si="23"/>
        <v>1492</v>
      </c>
      <c r="D1496" t="e">
        <f t="array" aca="1" ref="D1496" ca="1">smrLinInterp(C1496,TimeX,RainX)</f>
        <v>#NAME?</v>
      </c>
      <c r="I1496" s="6">
        <v>1492</v>
      </c>
      <c r="J1496" s="10">
        <v>6.6597999999999997</v>
      </c>
      <c r="K1496" s="10">
        <v>6.996532639629236</v>
      </c>
      <c r="L1496" s="10">
        <v>10.6</v>
      </c>
      <c r="M1496" s="10">
        <v>15</v>
      </c>
    </row>
    <row r="1497" spans="3:13" x14ac:dyDescent="0.2">
      <c r="C1497" s="18">
        <f t="shared" si="23"/>
        <v>1493</v>
      </c>
      <c r="D1497" t="e">
        <f t="array" aca="1" ref="D1497" ca="1">smrLinInterp(C1497,TimeX,RainX)</f>
        <v>#NAME?</v>
      </c>
      <c r="I1497" s="6">
        <v>1493</v>
      </c>
      <c r="J1497" s="10">
        <v>6.6598249999999997</v>
      </c>
      <c r="K1497" s="10">
        <v>6.9969660596755814</v>
      </c>
      <c r="L1497" s="10">
        <v>10.6</v>
      </c>
      <c r="M1497" s="10">
        <v>15</v>
      </c>
    </row>
    <row r="1498" spans="3:13" x14ac:dyDescent="0.2">
      <c r="C1498" s="18">
        <f t="shared" si="23"/>
        <v>1494</v>
      </c>
      <c r="D1498" t="e">
        <f t="array" aca="1" ref="D1498" ca="1">smrLinInterp(C1498,TimeX,RainX)</f>
        <v>#NAME?</v>
      </c>
      <c r="I1498" s="6">
        <v>1494</v>
      </c>
      <c r="J1498" s="10">
        <v>6.6598500000000005</v>
      </c>
      <c r="K1498" s="10">
        <v>6.9973994797219268</v>
      </c>
      <c r="L1498" s="10">
        <v>10.6</v>
      </c>
      <c r="M1498" s="10">
        <v>15</v>
      </c>
    </row>
    <row r="1499" spans="3:13" x14ac:dyDescent="0.2">
      <c r="C1499" s="18">
        <f t="shared" si="23"/>
        <v>1495</v>
      </c>
      <c r="D1499" t="e">
        <f t="array" aca="1" ref="D1499" ca="1">smrLinInterp(C1499,TimeX,RainX)</f>
        <v>#NAME?</v>
      </c>
      <c r="I1499" s="6">
        <v>1495</v>
      </c>
      <c r="J1499" s="10">
        <v>6.6598750000000004</v>
      </c>
      <c r="K1499" s="10">
        <v>6.9978328997682722</v>
      </c>
      <c r="L1499" s="10">
        <v>10.6</v>
      </c>
      <c r="M1499" s="10">
        <v>15</v>
      </c>
    </row>
    <row r="1500" spans="3:13" x14ac:dyDescent="0.2">
      <c r="C1500" s="18">
        <f t="shared" si="23"/>
        <v>1496</v>
      </c>
      <c r="D1500" t="e">
        <f t="array" aca="1" ref="D1500" ca="1">smrLinInterp(C1500,TimeX,RainX)</f>
        <v>#NAME?</v>
      </c>
      <c r="I1500" s="6">
        <v>1496</v>
      </c>
      <c r="J1500" s="10">
        <v>6.6599000000000004</v>
      </c>
      <c r="K1500" s="10">
        <v>6.9982663198146176</v>
      </c>
      <c r="L1500" s="10">
        <v>10.6</v>
      </c>
      <c r="M1500" s="10">
        <v>15</v>
      </c>
    </row>
    <row r="1501" spans="3:13" x14ac:dyDescent="0.2">
      <c r="C1501" s="18">
        <f t="shared" si="23"/>
        <v>1497</v>
      </c>
      <c r="D1501" t="e">
        <f t="array" aca="1" ref="D1501" ca="1">smrLinInterp(C1501,TimeX,RainX)</f>
        <v>#NAME?</v>
      </c>
      <c r="I1501" s="6">
        <v>1497</v>
      </c>
      <c r="J1501" s="10">
        <v>6.6599250000000003</v>
      </c>
      <c r="K1501" s="10">
        <v>6.9986997398609629</v>
      </c>
      <c r="L1501" s="10">
        <v>10.6</v>
      </c>
      <c r="M1501" s="10">
        <v>15</v>
      </c>
    </row>
    <row r="1502" spans="3:13" x14ac:dyDescent="0.2">
      <c r="C1502" s="18">
        <f t="shared" si="23"/>
        <v>1498</v>
      </c>
      <c r="D1502" t="e">
        <f t="array" aca="1" ref="D1502" ca="1">smrLinInterp(C1502,TimeX,RainX)</f>
        <v>#NAME?</v>
      </c>
      <c r="I1502" s="6">
        <v>1498</v>
      </c>
      <c r="J1502" s="10">
        <v>6.6599500000000003</v>
      </c>
      <c r="K1502" s="10">
        <v>6.9991331599073092</v>
      </c>
      <c r="L1502" s="10">
        <v>10.6</v>
      </c>
      <c r="M1502" s="10">
        <v>15</v>
      </c>
    </row>
    <row r="1503" spans="3:13" x14ac:dyDescent="0.2">
      <c r="C1503" s="18">
        <f t="shared" si="23"/>
        <v>1499</v>
      </c>
      <c r="D1503" t="e">
        <f t="array" aca="1" ref="D1503" ca="1">smrLinInterp(C1503,TimeX,RainX)</f>
        <v>#NAME?</v>
      </c>
      <c r="I1503" s="6">
        <v>1499</v>
      </c>
      <c r="J1503" s="10">
        <v>6.6599750000000002</v>
      </c>
      <c r="K1503" s="10">
        <v>6.9995665799536546</v>
      </c>
      <c r="L1503" s="10">
        <v>10.6</v>
      </c>
      <c r="M1503" s="10">
        <v>15</v>
      </c>
    </row>
    <row r="1504" spans="3:13" x14ac:dyDescent="0.2">
      <c r="C1504" s="18">
        <f t="shared" si="23"/>
        <v>1500</v>
      </c>
      <c r="D1504" t="e">
        <f t="array" aca="1" ref="D1504" ca="1">smrLinInterp(C1504,TimeX,RainX)</f>
        <v>#NAME?</v>
      </c>
      <c r="I1504" s="6">
        <v>1500</v>
      </c>
      <c r="J1504" s="10">
        <v>6.66</v>
      </c>
      <c r="K1504" s="10">
        <v>7</v>
      </c>
      <c r="L1504" s="10">
        <v>10.6</v>
      </c>
      <c r="M1504" s="10">
        <v>15</v>
      </c>
    </row>
  </sheetData>
  <sheetProtection algorithmName="SHA-512" hashValue="ft1n+R45sZOyMGNE/CvXdL3YN49KDuVzp3VNVfwmbSCZQ9SDcUTVtcLXNePkdVb/AJ4Cx6ktdiku9N1jaelbCQ==" saltValue="hPiQIRjQN9en7OZO5kKLRA==" spinCount="100000" sheet="1" objects="1" scenarios="1"/>
  <pageMargins left="0.75" right="0.75" top="1" bottom="1" header="0.5" footer="0.5"/>
  <pageSetup scale="50" fitToHeight="2" orientation="portrait" r:id="rId1"/>
  <headerFooter alignWithMargins="0">
    <oddFooter>&amp;L&amp;F&amp;R&amp;D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</vt:i4>
      </vt:variant>
    </vt:vector>
  </HeadingPairs>
  <TitlesOfParts>
    <vt:vector size="36" baseType="lpstr">
      <vt:lpstr>Design</vt:lpstr>
      <vt:lpstr>BypassCheck</vt:lpstr>
      <vt:lpstr>Mitigation</vt:lpstr>
      <vt:lpstr>Routing</vt:lpstr>
      <vt:lpstr>MassCurves</vt:lpstr>
      <vt:lpstr>Cint</vt:lpstr>
      <vt:lpstr>CCoeffs</vt:lpstr>
      <vt:lpstr>MassCurves40pt</vt:lpstr>
      <vt:lpstr>MassCurves200pt</vt:lpstr>
      <vt:lpstr>UserFx</vt:lpstr>
      <vt:lpstr>Fatten.for</vt:lpstr>
      <vt:lpstr>RoutChk</vt:lpstr>
      <vt:lpstr>VCRatChk</vt:lpstr>
      <vt:lpstr>Excel</vt:lpstr>
      <vt:lpstr>BaseX</vt:lpstr>
      <vt:lpstr>BaseY</vt:lpstr>
      <vt:lpstr>Cint</vt:lpstr>
      <vt:lpstr>Cinterp</vt:lpstr>
      <vt:lpstr>Index</vt:lpstr>
      <vt:lpstr>Int</vt:lpstr>
      <vt:lpstr>MassCurve</vt:lpstr>
      <vt:lpstr>Mitigation</vt:lpstr>
      <vt:lpstr>Design!Print_Area</vt:lpstr>
      <vt:lpstr>Mitigation!Print_Area</vt:lpstr>
      <vt:lpstr>MassCurves200pt!Rain</vt:lpstr>
      <vt:lpstr>MassCurves40pt!Rain</vt:lpstr>
      <vt:lpstr>Cint!RainX</vt:lpstr>
      <vt:lpstr>MassCurves200pt!RainX</vt:lpstr>
      <vt:lpstr>MassCurves40pt!RainX</vt:lpstr>
      <vt:lpstr>Soil</vt:lpstr>
      <vt:lpstr>Storm</vt:lpstr>
      <vt:lpstr>MassCurves200pt!Time</vt:lpstr>
      <vt:lpstr>MassCurves40pt!Time</vt:lpstr>
      <vt:lpstr>Cint!TimeX</vt:lpstr>
      <vt:lpstr>MassCurves200pt!TimeX</vt:lpstr>
      <vt:lpstr>MassCurves40pt!TimeX</vt:lpstr>
    </vt:vector>
  </TitlesOfParts>
  <Company>WiserWays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Rasey</dc:creator>
  <cp:lastModifiedBy>Bandurraga, Mark</cp:lastModifiedBy>
  <cp:lastPrinted>2016-12-14T21:16:11Z</cp:lastPrinted>
  <dcterms:created xsi:type="dcterms:W3CDTF">2002-03-07T06:29:39Z</dcterms:created>
  <dcterms:modified xsi:type="dcterms:W3CDTF">2017-04-11T20:45:01Z</dcterms:modified>
</cp:coreProperties>
</file>